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mc:AlternateContent xmlns:mc="http://schemas.openxmlformats.org/markup-compatibility/2006">
    <mc:Choice Requires="x15">
      <x15ac:absPath xmlns:x15ac="http://schemas.microsoft.com/office/spreadsheetml/2010/11/ac" url="C:\Users\SISTEMAS\Documents\Especializacion\Aprendizaje Automático\FINAL\FINAL_V1\"/>
    </mc:Choice>
  </mc:AlternateContent>
  <xr:revisionPtr revIDLastSave="0" documentId="13_ncr:1_{1E9A39AB-3340-4D2E-AA6E-468AAD372133}" xr6:coauthVersionLast="47" xr6:coauthVersionMax="47" xr10:uidLastSave="{00000000-0000-0000-0000-000000000000}"/>
  <bookViews>
    <workbookView xWindow="-108" yWindow="-108" windowWidth="23256" windowHeight="12456" firstSheet="1" activeTab="1" xr2:uid="{00000000-000D-0000-FFFF-FFFF00000000}"/>
  </bookViews>
  <sheets>
    <sheet name="Control" sheetId="2" r:id="rId1"/>
    <sheet name="INFORMEHV" sheetId="3" r:id="rId2"/>
  </sheets>
  <externalReferences>
    <externalReference r:id="rId3"/>
  </externalReferences>
  <definedNames>
    <definedName name="_xlnm.Print_Area" localSheetId="0">Control!$A$1:$E$25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K2" i="3" l="1"/>
  <c r="AK3" i="3"/>
  <c r="AK4" i="3"/>
  <c r="AK5" i="3"/>
  <c r="AK6" i="3"/>
  <c r="AK7" i="3"/>
  <c r="AK8" i="3"/>
  <c r="AK9" i="3"/>
  <c r="AK10" i="3"/>
  <c r="AK11" i="3"/>
  <c r="AK12" i="3"/>
  <c r="AK13" i="3"/>
  <c r="AK14" i="3"/>
  <c r="AK15" i="3"/>
  <c r="AK16" i="3"/>
  <c r="AK17" i="3"/>
  <c r="AK18" i="3"/>
  <c r="AK19" i="3"/>
  <c r="AK20" i="3"/>
  <c r="AK21" i="3"/>
  <c r="AK22" i="3"/>
  <c r="AK23" i="3"/>
  <c r="AK24" i="3"/>
  <c r="AK25" i="3"/>
  <c r="AK26" i="3"/>
  <c r="AK27" i="3"/>
  <c r="AK28" i="3"/>
  <c r="AK29" i="3"/>
  <c r="AK30" i="3"/>
  <c r="AK31" i="3"/>
  <c r="AK32" i="3"/>
  <c r="AK33" i="3"/>
  <c r="AK34" i="3"/>
  <c r="AK35" i="3"/>
  <c r="AK36" i="3"/>
  <c r="AK37" i="3"/>
  <c r="AK38" i="3"/>
  <c r="AK39" i="3"/>
  <c r="AK40" i="3"/>
  <c r="AK41" i="3"/>
  <c r="AK42" i="3"/>
  <c r="AK43" i="3"/>
  <c r="AK44" i="3"/>
  <c r="AK45" i="3"/>
  <c r="AK46" i="3"/>
  <c r="AK47" i="3"/>
  <c r="AK48" i="3"/>
  <c r="AK49" i="3"/>
  <c r="AK50" i="3"/>
  <c r="AK51" i="3"/>
  <c r="AK52" i="3"/>
  <c r="AK53" i="3"/>
  <c r="AK54" i="3"/>
  <c r="AK55" i="3"/>
  <c r="AK56" i="3"/>
  <c r="AK57" i="3"/>
  <c r="AK58" i="3"/>
  <c r="AK59" i="3"/>
  <c r="AK60" i="3"/>
  <c r="AK61" i="3"/>
  <c r="AK62" i="3"/>
  <c r="AK63" i="3"/>
  <c r="AK64" i="3"/>
  <c r="AK65" i="3"/>
  <c r="AK66" i="3"/>
  <c r="AK67" i="3"/>
  <c r="AK68" i="3"/>
  <c r="AK69" i="3"/>
  <c r="AK70" i="3"/>
  <c r="AK71" i="3"/>
  <c r="AK72" i="3"/>
  <c r="AK73" i="3"/>
  <c r="AK74" i="3"/>
  <c r="AK75" i="3"/>
  <c r="AK76" i="3"/>
  <c r="AK77" i="3"/>
  <c r="AK78" i="3"/>
  <c r="AK79" i="3"/>
  <c r="AK80" i="3"/>
  <c r="AK81" i="3"/>
  <c r="AK82" i="3"/>
  <c r="AK83" i="3"/>
  <c r="AK84" i="3"/>
  <c r="AK85" i="3"/>
  <c r="AK86" i="3"/>
  <c r="AK87" i="3"/>
  <c r="AK88" i="3"/>
  <c r="AK89" i="3"/>
  <c r="AK90" i="3"/>
  <c r="AK91" i="3"/>
  <c r="AK92" i="3"/>
  <c r="AK93" i="3"/>
  <c r="AK94" i="3"/>
  <c r="AK95" i="3"/>
  <c r="AK96" i="3"/>
  <c r="AK97" i="3"/>
  <c r="AK98" i="3"/>
  <c r="AK99" i="3"/>
  <c r="AK100" i="3"/>
  <c r="AK101" i="3"/>
  <c r="AK102" i="3"/>
  <c r="AK103" i="3"/>
  <c r="AK104" i="3"/>
  <c r="AK105" i="3"/>
  <c r="AK106" i="3"/>
  <c r="AK107" i="3"/>
  <c r="AK108" i="3"/>
  <c r="AK109" i="3"/>
  <c r="AK110" i="3"/>
  <c r="AK111" i="3"/>
  <c r="AK112" i="3"/>
  <c r="AK113" i="3"/>
  <c r="AK114" i="3"/>
  <c r="AK115" i="3"/>
  <c r="AK116" i="3"/>
  <c r="AK117" i="3"/>
  <c r="AK118" i="3"/>
  <c r="AK119" i="3"/>
  <c r="AK120" i="3"/>
  <c r="AK121" i="3"/>
  <c r="AK122" i="3"/>
  <c r="AK123" i="3"/>
  <c r="AK124" i="3"/>
  <c r="AK125" i="3"/>
  <c r="AK126" i="3"/>
  <c r="AK127" i="3"/>
  <c r="AK128" i="3"/>
  <c r="AK129" i="3"/>
  <c r="AK130" i="3"/>
  <c r="AK131" i="3"/>
  <c r="AK132" i="3"/>
  <c r="AK133" i="3"/>
  <c r="AK134" i="3"/>
  <c r="AK135" i="3"/>
  <c r="AK136" i="3"/>
  <c r="AK137" i="3"/>
  <c r="AK138" i="3"/>
  <c r="AK139" i="3"/>
  <c r="AK140" i="3"/>
  <c r="AK141" i="3"/>
  <c r="AK142" i="3"/>
  <c r="AK143" i="3"/>
  <c r="AK144" i="3"/>
  <c r="AK145" i="3"/>
  <c r="AK146" i="3"/>
  <c r="AK147" i="3"/>
  <c r="AK148" i="3"/>
  <c r="AK149" i="3"/>
  <c r="AK150" i="3"/>
  <c r="AK151" i="3"/>
  <c r="AK152" i="3"/>
  <c r="AK153" i="3"/>
  <c r="AK154" i="3"/>
  <c r="AK155" i="3"/>
  <c r="AK156" i="3"/>
  <c r="AK157" i="3"/>
  <c r="AK158" i="3"/>
  <c r="AK159" i="3"/>
  <c r="AK160" i="3"/>
  <c r="AK161" i="3"/>
  <c r="AK162" i="3"/>
  <c r="AK163" i="3"/>
  <c r="AK164" i="3"/>
  <c r="AK165" i="3"/>
  <c r="AK166" i="3"/>
  <c r="AK167" i="3"/>
  <c r="AK168" i="3"/>
  <c r="AK169" i="3"/>
  <c r="AK170" i="3"/>
  <c r="AK171" i="3"/>
  <c r="AK172" i="3"/>
  <c r="AK173" i="3"/>
  <c r="AK174" i="3"/>
  <c r="AK175" i="3"/>
  <c r="AK176" i="3"/>
  <c r="AK177" i="3"/>
  <c r="AK178" i="3"/>
  <c r="AK179" i="3"/>
  <c r="AK180" i="3"/>
  <c r="AK181" i="3"/>
  <c r="AK182" i="3"/>
  <c r="AK183" i="3"/>
  <c r="AK184" i="3"/>
  <c r="AK185" i="3"/>
  <c r="AK186" i="3"/>
  <c r="AK187" i="3"/>
  <c r="AK188" i="3"/>
  <c r="AK189" i="3"/>
  <c r="AK190" i="3"/>
  <c r="AK191" i="3"/>
  <c r="AK192" i="3"/>
  <c r="AK193" i="3"/>
  <c r="AK194" i="3"/>
  <c r="AK195" i="3"/>
  <c r="AK196" i="3"/>
  <c r="AK197" i="3"/>
  <c r="AK198" i="3"/>
  <c r="AK199" i="3"/>
  <c r="AK200" i="3"/>
  <c r="AK201" i="3"/>
  <c r="AK202" i="3"/>
  <c r="AK203" i="3"/>
  <c r="AK204" i="3"/>
  <c r="AK205" i="3"/>
  <c r="AK206" i="3"/>
  <c r="AK207" i="3"/>
  <c r="AK208" i="3"/>
  <c r="AK209" i="3"/>
  <c r="AK210" i="3"/>
  <c r="AK211" i="3"/>
  <c r="AK212" i="3"/>
  <c r="AK213" i="3"/>
  <c r="AK214" i="3"/>
  <c r="AK215" i="3"/>
  <c r="AK216" i="3"/>
  <c r="AK217" i="3"/>
  <c r="AK218" i="3"/>
  <c r="AK219" i="3"/>
  <c r="AK220" i="3"/>
  <c r="AK221" i="3"/>
  <c r="AK222" i="3"/>
  <c r="AK223" i="3"/>
  <c r="AK224" i="3"/>
  <c r="AK225" i="3"/>
  <c r="AK226" i="3"/>
  <c r="AK227" i="3"/>
  <c r="AK228" i="3"/>
  <c r="AK229" i="3"/>
  <c r="AK230" i="3"/>
  <c r="AK231" i="3"/>
  <c r="AK232" i="3"/>
  <c r="AK233" i="3"/>
  <c r="AK234" i="3"/>
  <c r="AK235" i="3"/>
  <c r="AK236" i="3"/>
  <c r="AK237" i="3"/>
  <c r="AK238" i="3"/>
  <c r="AK239" i="3"/>
  <c r="AK240" i="3"/>
  <c r="AK241" i="3"/>
  <c r="AK242" i="3"/>
  <c r="AK243" i="3"/>
  <c r="AK244" i="3"/>
  <c r="AK245" i="3"/>
  <c r="AK246" i="3"/>
  <c r="AK247" i="3"/>
  <c r="AK248" i="3"/>
  <c r="AK249" i="3"/>
  <c r="AK250" i="3"/>
  <c r="AK251" i="3"/>
  <c r="AK252" i="3"/>
  <c r="AK253" i="3"/>
  <c r="AK254" i="3"/>
  <c r="AK255" i="3"/>
  <c r="AK256" i="3"/>
  <c r="AK257" i="3"/>
  <c r="AK258" i="3"/>
  <c r="AK259" i="3"/>
  <c r="AK260" i="3"/>
  <c r="AK261" i="3"/>
  <c r="AK262" i="3"/>
  <c r="AK263" i="3"/>
  <c r="AK264" i="3"/>
  <c r="AK265" i="3"/>
  <c r="AK266" i="3"/>
  <c r="AK267" i="3"/>
  <c r="AK268" i="3"/>
  <c r="AK269" i="3"/>
  <c r="AK270" i="3"/>
  <c r="AK271" i="3"/>
  <c r="AK272" i="3"/>
  <c r="AK273" i="3"/>
  <c r="AK274" i="3"/>
  <c r="AK275" i="3"/>
  <c r="AK276" i="3"/>
  <c r="AK277" i="3"/>
  <c r="AK278" i="3"/>
  <c r="AK279" i="3"/>
  <c r="AK280" i="3"/>
  <c r="AK281" i="3"/>
  <c r="AK282" i="3"/>
  <c r="AK283" i="3"/>
  <c r="AK284" i="3"/>
  <c r="AK285" i="3"/>
  <c r="AK286" i="3"/>
  <c r="AK287" i="3"/>
  <c r="AK288" i="3"/>
  <c r="AK289" i="3"/>
  <c r="AK290" i="3"/>
  <c r="AK291" i="3"/>
  <c r="AK292" i="3"/>
  <c r="AK293" i="3"/>
  <c r="AK294" i="3"/>
  <c r="AK295" i="3"/>
  <c r="AK296" i="3"/>
  <c r="AK297" i="3"/>
  <c r="AK298" i="3"/>
  <c r="AK299" i="3"/>
  <c r="AK300" i="3"/>
  <c r="AK301" i="3"/>
  <c r="AK302" i="3"/>
  <c r="AK303" i="3"/>
  <c r="AK304" i="3"/>
  <c r="AK305" i="3"/>
  <c r="AK306" i="3"/>
  <c r="AK307" i="3"/>
  <c r="AK308" i="3"/>
  <c r="AK309" i="3"/>
  <c r="AK310" i="3"/>
  <c r="AK311" i="3"/>
  <c r="AK312" i="3"/>
  <c r="AK313" i="3"/>
  <c r="AK314" i="3"/>
  <c r="AK315" i="3"/>
  <c r="AK316" i="3"/>
  <c r="AK317" i="3"/>
  <c r="AK318" i="3"/>
  <c r="AK319" i="3"/>
  <c r="AK320" i="3"/>
  <c r="AK321" i="3"/>
  <c r="AK322" i="3"/>
  <c r="AK323" i="3"/>
  <c r="AK324" i="3"/>
  <c r="AK325" i="3"/>
  <c r="AK326" i="3"/>
  <c r="AK327" i="3"/>
  <c r="AK328" i="3"/>
  <c r="AK329" i="3"/>
  <c r="AK330" i="3"/>
  <c r="AK331" i="3"/>
  <c r="AK332" i="3"/>
  <c r="AK333" i="3"/>
  <c r="AK334" i="3"/>
  <c r="AK335" i="3"/>
  <c r="AK336" i="3"/>
  <c r="AK337" i="3"/>
  <c r="AK338" i="3"/>
  <c r="AK339" i="3"/>
  <c r="AK340" i="3"/>
  <c r="AK341" i="3"/>
  <c r="AK342" i="3"/>
  <c r="AK343" i="3"/>
  <c r="AK344" i="3"/>
  <c r="AK345" i="3"/>
  <c r="AK346" i="3"/>
  <c r="AK347" i="3"/>
  <c r="AK348" i="3"/>
  <c r="AK349" i="3"/>
  <c r="AK350" i="3"/>
  <c r="AK351" i="3"/>
  <c r="AK352" i="3"/>
  <c r="AK353" i="3"/>
  <c r="AK354" i="3"/>
  <c r="AK355" i="3"/>
  <c r="AK356" i="3"/>
  <c r="AK357" i="3"/>
  <c r="AK358" i="3"/>
  <c r="AK359" i="3"/>
  <c r="AK360" i="3"/>
  <c r="AK361" i="3"/>
  <c r="AK362" i="3"/>
  <c r="AK363" i="3"/>
  <c r="AK364" i="3"/>
  <c r="AK365" i="3"/>
  <c r="AK366" i="3"/>
  <c r="AK367" i="3"/>
  <c r="AK368" i="3"/>
  <c r="AK369" i="3"/>
  <c r="AK370" i="3"/>
  <c r="AK371" i="3"/>
  <c r="AK372" i="3"/>
  <c r="AK373" i="3"/>
  <c r="AK374" i="3"/>
  <c r="AK375" i="3"/>
  <c r="AK376" i="3"/>
  <c r="AK377" i="3"/>
  <c r="AK378" i="3"/>
  <c r="AK379" i="3"/>
  <c r="AK380" i="3"/>
  <c r="AK381" i="3"/>
  <c r="AK382" i="3"/>
  <c r="AK383" i="3"/>
  <c r="AK384" i="3"/>
  <c r="AK385" i="3"/>
  <c r="AK386" i="3"/>
  <c r="AK387" i="3"/>
  <c r="AK388" i="3"/>
  <c r="AK389" i="3"/>
  <c r="AK390" i="3"/>
  <c r="AK391" i="3"/>
  <c r="AK392" i="3"/>
  <c r="AK393" i="3"/>
  <c r="AK394" i="3"/>
  <c r="AK395" i="3"/>
  <c r="AK396" i="3"/>
  <c r="AK397" i="3"/>
  <c r="AK398" i="3"/>
  <c r="AK399" i="3"/>
  <c r="AK400" i="3"/>
  <c r="AK401" i="3"/>
  <c r="AK402" i="3"/>
  <c r="AK403" i="3"/>
  <c r="AK404" i="3"/>
  <c r="AK405" i="3"/>
  <c r="AK406" i="3"/>
  <c r="AK407" i="3"/>
  <c r="AK408" i="3"/>
  <c r="AK409" i="3"/>
  <c r="AK410" i="3"/>
  <c r="AK411" i="3"/>
  <c r="AK412" i="3"/>
  <c r="AK413" i="3"/>
  <c r="AK414" i="3"/>
  <c r="AK415" i="3"/>
  <c r="AK416" i="3"/>
  <c r="AK417" i="3"/>
  <c r="AK418" i="3"/>
  <c r="AK419" i="3"/>
  <c r="AK420" i="3"/>
  <c r="AK421" i="3"/>
  <c r="AK422" i="3"/>
  <c r="AK423" i="3"/>
  <c r="AK424" i="3"/>
  <c r="AK425" i="3"/>
  <c r="AK426" i="3"/>
  <c r="AK427" i="3"/>
  <c r="AK428" i="3"/>
  <c r="AK429" i="3"/>
  <c r="AK430" i="3"/>
  <c r="AK431" i="3"/>
  <c r="AK432" i="3"/>
  <c r="AK433" i="3"/>
  <c r="AK434" i="3"/>
  <c r="AK435" i="3"/>
  <c r="AK436" i="3"/>
  <c r="AK437" i="3"/>
  <c r="AK438" i="3"/>
  <c r="AK439" i="3"/>
  <c r="AK440" i="3"/>
  <c r="AK441" i="3"/>
  <c r="AK442" i="3"/>
  <c r="AK443" i="3"/>
  <c r="AK444" i="3"/>
  <c r="AK445" i="3"/>
  <c r="AK446" i="3"/>
  <c r="AK447" i="3"/>
  <c r="AK448" i="3"/>
  <c r="AK449" i="3"/>
  <c r="AK450" i="3"/>
  <c r="AK451" i="3"/>
  <c r="AK452" i="3"/>
  <c r="AK453" i="3"/>
  <c r="AK454" i="3"/>
  <c r="AK455" i="3"/>
  <c r="AK456" i="3"/>
  <c r="AK457" i="3"/>
  <c r="AK458" i="3"/>
  <c r="AK459" i="3"/>
  <c r="AK460" i="3"/>
  <c r="AK461" i="3"/>
  <c r="AK462" i="3"/>
  <c r="AK463" i="3"/>
  <c r="AK464" i="3"/>
  <c r="AK465" i="3"/>
  <c r="AK466" i="3"/>
  <c r="AK467" i="3"/>
  <c r="AK468" i="3"/>
  <c r="AK469" i="3"/>
  <c r="AK470" i="3"/>
  <c r="AK471" i="3"/>
  <c r="AK472" i="3"/>
  <c r="AK473" i="3"/>
  <c r="AK474" i="3"/>
  <c r="AK475" i="3"/>
  <c r="AK476" i="3"/>
  <c r="AK477" i="3"/>
  <c r="AK478" i="3"/>
  <c r="AK479" i="3"/>
  <c r="AK480" i="3"/>
  <c r="AK481" i="3"/>
  <c r="AK482" i="3"/>
  <c r="AK483" i="3"/>
  <c r="AK484" i="3"/>
  <c r="AK485" i="3"/>
  <c r="AK486" i="3"/>
  <c r="AK487" i="3"/>
  <c r="AK488" i="3"/>
  <c r="AK489" i="3"/>
  <c r="AK490" i="3"/>
  <c r="AK491" i="3"/>
  <c r="AK492" i="3"/>
  <c r="AK493" i="3"/>
  <c r="AK494" i="3"/>
  <c r="AK495" i="3"/>
  <c r="AK496" i="3"/>
  <c r="AK497" i="3"/>
  <c r="AK498" i="3"/>
  <c r="AK499" i="3"/>
  <c r="AK500" i="3"/>
  <c r="AK501" i="3"/>
  <c r="AK502" i="3"/>
  <c r="AK503" i="3"/>
  <c r="AK504" i="3"/>
  <c r="AK505" i="3"/>
  <c r="AK506" i="3"/>
  <c r="AK507" i="3"/>
  <c r="AK508" i="3"/>
  <c r="AK509" i="3"/>
  <c r="AK510" i="3"/>
  <c r="AK511" i="3"/>
  <c r="AK512" i="3"/>
  <c r="AK513" i="3"/>
  <c r="AK514" i="3"/>
  <c r="AK515" i="3"/>
  <c r="AK516" i="3"/>
  <c r="AK517" i="3"/>
  <c r="AK518" i="3"/>
  <c r="AK519" i="3"/>
  <c r="AK520" i="3"/>
  <c r="AK521" i="3"/>
  <c r="AK522" i="3"/>
  <c r="AK523" i="3"/>
  <c r="AK524" i="3"/>
  <c r="AK525" i="3"/>
  <c r="AK526" i="3"/>
  <c r="AK527" i="3"/>
  <c r="AK528" i="3"/>
  <c r="AK529" i="3"/>
  <c r="AK530" i="3"/>
  <c r="AK531" i="3"/>
  <c r="AK532" i="3"/>
  <c r="AK533" i="3"/>
  <c r="AK534" i="3"/>
  <c r="AK535" i="3"/>
  <c r="AK536" i="3"/>
  <c r="AK537" i="3"/>
  <c r="AK538" i="3"/>
  <c r="AK539" i="3"/>
  <c r="AK540" i="3"/>
  <c r="AK541" i="3"/>
  <c r="AK542" i="3"/>
  <c r="AK543" i="3"/>
  <c r="AK544" i="3"/>
  <c r="AK545" i="3"/>
  <c r="AK546" i="3"/>
  <c r="AK547" i="3"/>
  <c r="AK548" i="3"/>
  <c r="AK549" i="3"/>
  <c r="AK550" i="3"/>
  <c r="AK551" i="3"/>
  <c r="AK552" i="3"/>
  <c r="AK553" i="3"/>
  <c r="AK554" i="3"/>
  <c r="AK555" i="3"/>
  <c r="AK556" i="3"/>
  <c r="AK557" i="3"/>
  <c r="AK558" i="3"/>
  <c r="AK559" i="3"/>
  <c r="AK560" i="3"/>
  <c r="AK561" i="3"/>
  <c r="AK562" i="3"/>
  <c r="AK563" i="3"/>
  <c r="AK564" i="3"/>
  <c r="AK565" i="3"/>
  <c r="AK566" i="3"/>
  <c r="AK567" i="3"/>
  <c r="AK568" i="3"/>
  <c r="AK569" i="3"/>
  <c r="AK570" i="3"/>
  <c r="AK571" i="3"/>
  <c r="AK572" i="3"/>
  <c r="AK573" i="3"/>
  <c r="AK574" i="3"/>
  <c r="AK575" i="3"/>
  <c r="AK576" i="3"/>
  <c r="AK577" i="3"/>
  <c r="AK578" i="3"/>
  <c r="AK579" i="3"/>
  <c r="AK580" i="3"/>
  <c r="AK581" i="3"/>
  <c r="AK582" i="3"/>
  <c r="AK583" i="3"/>
  <c r="AK584" i="3"/>
  <c r="AK585" i="3"/>
  <c r="AK586" i="3"/>
  <c r="AK587" i="3"/>
  <c r="AK588" i="3"/>
  <c r="AK589" i="3"/>
  <c r="AK590" i="3"/>
  <c r="AK591" i="3"/>
  <c r="AK592" i="3"/>
  <c r="AK593" i="3"/>
  <c r="AK594" i="3"/>
  <c r="AK595" i="3"/>
  <c r="AK596" i="3"/>
  <c r="AK597" i="3"/>
  <c r="AK598" i="3"/>
  <c r="AK599" i="3"/>
  <c r="AK600" i="3"/>
  <c r="AK601" i="3"/>
  <c r="AK602" i="3"/>
  <c r="AK603" i="3"/>
  <c r="AK604" i="3"/>
  <c r="AK605" i="3"/>
  <c r="AK606" i="3"/>
  <c r="AK607" i="3"/>
  <c r="AK608" i="3"/>
  <c r="AK609" i="3"/>
  <c r="AK610" i="3"/>
  <c r="AK611" i="3"/>
  <c r="AK612" i="3"/>
  <c r="AK613" i="3"/>
  <c r="AK614" i="3"/>
  <c r="AK615" i="3"/>
  <c r="AK616" i="3"/>
  <c r="AK617" i="3"/>
  <c r="AK618" i="3"/>
  <c r="AK619" i="3"/>
  <c r="AK620" i="3"/>
  <c r="AK621" i="3"/>
  <c r="AK622" i="3"/>
  <c r="AK623" i="3"/>
  <c r="AK624" i="3"/>
  <c r="AK625" i="3"/>
  <c r="AK626" i="3"/>
  <c r="AK627" i="3"/>
  <c r="AK628" i="3"/>
  <c r="AK629" i="3"/>
  <c r="AK630" i="3"/>
  <c r="AK631" i="3"/>
  <c r="AK632" i="3"/>
  <c r="AK633" i="3"/>
  <c r="AK634" i="3"/>
  <c r="AK635" i="3"/>
  <c r="AK636" i="3"/>
  <c r="AK637" i="3"/>
  <c r="AK638" i="3"/>
  <c r="AK639" i="3"/>
  <c r="AK640" i="3"/>
  <c r="AK641" i="3"/>
  <c r="AK642" i="3"/>
  <c r="AK643" i="3"/>
  <c r="AK644" i="3"/>
  <c r="AK645" i="3"/>
  <c r="AK646" i="3"/>
  <c r="AK647" i="3"/>
  <c r="AK648" i="3"/>
  <c r="AK649" i="3"/>
  <c r="AK650" i="3"/>
  <c r="AK651" i="3"/>
  <c r="AK652" i="3"/>
  <c r="AK653" i="3"/>
  <c r="AK654" i="3"/>
  <c r="AK655" i="3"/>
  <c r="AK656" i="3"/>
  <c r="AK657" i="3"/>
  <c r="AK658" i="3"/>
  <c r="AK659" i="3"/>
  <c r="AK660" i="3"/>
  <c r="AK661" i="3"/>
  <c r="AK662" i="3"/>
  <c r="AK663" i="3"/>
  <c r="AK664" i="3"/>
  <c r="AK665" i="3"/>
  <c r="AK666" i="3"/>
  <c r="AK667" i="3"/>
  <c r="AK668" i="3"/>
  <c r="AK669" i="3"/>
  <c r="AK670" i="3"/>
  <c r="AK671" i="3"/>
  <c r="AK672" i="3"/>
  <c r="AK673" i="3"/>
  <c r="AK674" i="3"/>
  <c r="AK675" i="3"/>
  <c r="AK676" i="3"/>
  <c r="AK677" i="3"/>
  <c r="AK678" i="3"/>
  <c r="AK679" i="3"/>
  <c r="AK680" i="3"/>
  <c r="AK681" i="3"/>
  <c r="AK682" i="3"/>
  <c r="AK683" i="3"/>
  <c r="AK684" i="3"/>
  <c r="AK685" i="3"/>
  <c r="AK686" i="3"/>
  <c r="AK687" i="3"/>
  <c r="AK688" i="3"/>
  <c r="AK689" i="3"/>
  <c r="AK690" i="3"/>
  <c r="AK691" i="3"/>
  <c r="AK692" i="3"/>
  <c r="AK693" i="3"/>
  <c r="AK694" i="3"/>
  <c r="AK695" i="3"/>
  <c r="AK696" i="3"/>
  <c r="AK697" i="3"/>
  <c r="AK698" i="3"/>
  <c r="AK699" i="3"/>
  <c r="AK700" i="3"/>
  <c r="AK701" i="3"/>
  <c r="AK702" i="3"/>
  <c r="AK703" i="3"/>
  <c r="AK704" i="3"/>
  <c r="AK705" i="3"/>
  <c r="AK706" i="3"/>
  <c r="AK707" i="3"/>
  <c r="AK708" i="3"/>
  <c r="AK709" i="3"/>
  <c r="AK710" i="3"/>
  <c r="AK711" i="3"/>
  <c r="AK712" i="3"/>
  <c r="AK713" i="3"/>
  <c r="AK714" i="3"/>
  <c r="AK715" i="3"/>
  <c r="AK716" i="3"/>
  <c r="AK717" i="3"/>
  <c r="AK718" i="3"/>
  <c r="AK719" i="3"/>
  <c r="AK720" i="3"/>
  <c r="AK721" i="3"/>
  <c r="AK722" i="3"/>
  <c r="AK723" i="3"/>
  <c r="AK724" i="3"/>
  <c r="AK725" i="3"/>
  <c r="AK726" i="3"/>
  <c r="AK727" i="3"/>
  <c r="AK728" i="3"/>
  <c r="AK729" i="3"/>
  <c r="AK730" i="3"/>
  <c r="AK731" i="3"/>
  <c r="AK732" i="3"/>
  <c r="AK733" i="3"/>
  <c r="AK734" i="3"/>
  <c r="AK735" i="3"/>
  <c r="AK736" i="3"/>
  <c r="AK737" i="3"/>
  <c r="AK738" i="3"/>
  <c r="AK739" i="3"/>
  <c r="AK740" i="3"/>
  <c r="AK741" i="3"/>
  <c r="AK742" i="3"/>
  <c r="AK743" i="3"/>
  <c r="AK744" i="3"/>
  <c r="AK745" i="3"/>
  <c r="AK746" i="3"/>
  <c r="AK747" i="3"/>
  <c r="AK748" i="3"/>
  <c r="AK749" i="3"/>
  <c r="AK750" i="3"/>
  <c r="AK751" i="3"/>
  <c r="AK752" i="3"/>
  <c r="AK753" i="3"/>
  <c r="AK754" i="3"/>
  <c r="AK755" i="3"/>
  <c r="AK756" i="3"/>
  <c r="AK757" i="3"/>
  <c r="AK758" i="3"/>
  <c r="AK759" i="3"/>
  <c r="AK760" i="3"/>
  <c r="AK761" i="3"/>
  <c r="AK762" i="3"/>
  <c r="AK763" i="3"/>
  <c r="AK764" i="3"/>
  <c r="AK765" i="3"/>
  <c r="AK766" i="3"/>
  <c r="AK767" i="3"/>
  <c r="AK768" i="3"/>
  <c r="AK769" i="3"/>
  <c r="AK770" i="3"/>
  <c r="AK771" i="3"/>
  <c r="AK772" i="3"/>
  <c r="AK773" i="3"/>
  <c r="AK774" i="3"/>
  <c r="AK775" i="3"/>
  <c r="AK776" i="3"/>
  <c r="AK777" i="3"/>
  <c r="AK778" i="3"/>
  <c r="AK779" i="3"/>
  <c r="AK780" i="3"/>
  <c r="AK781" i="3"/>
  <c r="AK782" i="3"/>
  <c r="AK783" i="3"/>
  <c r="AK784" i="3"/>
  <c r="AK785" i="3"/>
  <c r="AK786" i="3"/>
  <c r="AK787" i="3"/>
  <c r="AK788" i="3"/>
  <c r="AK789" i="3"/>
  <c r="AK790" i="3"/>
  <c r="AK791" i="3"/>
  <c r="AK792" i="3"/>
  <c r="AK793" i="3"/>
  <c r="AK794" i="3"/>
  <c r="AK795" i="3"/>
  <c r="AK796" i="3"/>
  <c r="AK797" i="3"/>
  <c r="AK798" i="3"/>
  <c r="AK799" i="3"/>
  <c r="AK800" i="3"/>
  <c r="AK801" i="3"/>
  <c r="AK802" i="3"/>
  <c r="AK803" i="3"/>
  <c r="AK804" i="3"/>
  <c r="AK805" i="3"/>
  <c r="AK806" i="3"/>
  <c r="AK807" i="3"/>
  <c r="AK808" i="3"/>
  <c r="AK809" i="3"/>
  <c r="AK810" i="3"/>
  <c r="AK811" i="3"/>
  <c r="AK812" i="3"/>
  <c r="AK813" i="3"/>
  <c r="AK814" i="3"/>
  <c r="AK815" i="3"/>
  <c r="AK816" i="3"/>
  <c r="AK817" i="3"/>
  <c r="AK818" i="3"/>
  <c r="AK819" i="3"/>
  <c r="AK820" i="3"/>
  <c r="AK821" i="3"/>
  <c r="AK822" i="3"/>
  <c r="AK823" i="3"/>
  <c r="AK824" i="3"/>
  <c r="AK825" i="3"/>
  <c r="AK826" i="3"/>
  <c r="AK827" i="3"/>
  <c r="AK828" i="3"/>
  <c r="AK829" i="3"/>
  <c r="AK830" i="3"/>
  <c r="AK831" i="3"/>
  <c r="AK832" i="3"/>
  <c r="AK833" i="3"/>
  <c r="AK834" i="3"/>
  <c r="AK835" i="3"/>
  <c r="AK836" i="3"/>
  <c r="AK837" i="3"/>
  <c r="AK838" i="3"/>
  <c r="AK839" i="3"/>
  <c r="AK840" i="3"/>
  <c r="AK841" i="3"/>
  <c r="AK842" i="3"/>
  <c r="AK843" i="3"/>
  <c r="AK844" i="3"/>
  <c r="AK845" i="3"/>
  <c r="AK846" i="3"/>
  <c r="AK847" i="3"/>
  <c r="AK848" i="3"/>
  <c r="AK849" i="3"/>
  <c r="AK850" i="3"/>
  <c r="AK851" i="3"/>
  <c r="AK852" i="3"/>
  <c r="AK853" i="3"/>
  <c r="AK854" i="3"/>
  <c r="AK855" i="3"/>
  <c r="AK856" i="3"/>
  <c r="AK857" i="3"/>
  <c r="AK858" i="3"/>
  <c r="AK859" i="3"/>
  <c r="AK860" i="3"/>
  <c r="AK861" i="3"/>
  <c r="AK862" i="3"/>
  <c r="AK863" i="3"/>
  <c r="AK864" i="3"/>
  <c r="AK865" i="3"/>
  <c r="AK866" i="3"/>
  <c r="AK867" i="3"/>
  <c r="AK868" i="3"/>
  <c r="AK869" i="3"/>
  <c r="AK870" i="3"/>
  <c r="AK871" i="3"/>
  <c r="AK872" i="3"/>
  <c r="AK873" i="3"/>
  <c r="AK874" i="3"/>
  <c r="AK875" i="3"/>
  <c r="AK876" i="3"/>
  <c r="AK877" i="3"/>
  <c r="AK878" i="3"/>
  <c r="AK879" i="3"/>
  <c r="AK880" i="3"/>
  <c r="AK881" i="3"/>
  <c r="AK882" i="3"/>
  <c r="AK883" i="3"/>
  <c r="AK884" i="3"/>
  <c r="AK885" i="3"/>
  <c r="AK886" i="3"/>
  <c r="AK887" i="3"/>
  <c r="AK888" i="3"/>
  <c r="AK889" i="3"/>
  <c r="AK890" i="3"/>
  <c r="AK891" i="3"/>
  <c r="AK892" i="3"/>
  <c r="AK893" i="3"/>
  <c r="AK894" i="3"/>
  <c r="AK895" i="3"/>
  <c r="AK896" i="3"/>
  <c r="AK897" i="3"/>
  <c r="AK898" i="3"/>
  <c r="AK899" i="3"/>
  <c r="AK900" i="3"/>
  <c r="AK901" i="3"/>
  <c r="AK902" i="3"/>
  <c r="AK903" i="3"/>
  <c r="AK904" i="3"/>
  <c r="AK905" i="3"/>
  <c r="AK906" i="3"/>
  <c r="AK907" i="3"/>
  <c r="AK908" i="3"/>
  <c r="AK909" i="3"/>
  <c r="AK910" i="3"/>
  <c r="AK911" i="3"/>
  <c r="AK912" i="3"/>
  <c r="AK913" i="3"/>
  <c r="AK914" i="3"/>
  <c r="AK915" i="3"/>
  <c r="AK916" i="3"/>
  <c r="AK917" i="3"/>
  <c r="AK918" i="3"/>
  <c r="AK919" i="3"/>
  <c r="AK920" i="3"/>
  <c r="AK921" i="3"/>
  <c r="AK922" i="3"/>
  <c r="AK923" i="3"/>
  <c r="AK924" i="3"/>
  <c r="AK925" i="3"/>
  <c r="AK926" i="3"/>
  <c r="AK927" i="3"/>
  <c r="AK928" i="3"/>
  <c r="AK929" i="3"/>
  <c r="AK930" i="3"/>
  <c r="AK931" i="3"/>
  <c r="AK932" i="3"/>
  <c r="AK933" i="3"/>
  <c r="AK934" i="3"/>
  <c r="AK935" i="3"/>
  <c r="AK936" i="3"/>
  <c r="AK937" i="3"/>
  <c r="AK938" i="3"/>
  <c r="AK939" i="3"/>
  <c r="AK940" i="3"/>
  <c r="AK941" i="3"/>
  <c r="AK942" i="3"/>
  <c r="AK943" i="3"/>
  <c r="AK944" i="3"/>
  <c r="AK945" i="3"/>
  <c r="AK946" i="3"/>
  <c r="AK947" i="3"/>
  <c r="AK948" i="3"/>
  <c r="AK949" i="3"/>
  <c r="AK950" i="3"/>
  <c r="AK951" i="3"/>
  <c r="AK952" i="3"/>
  <c r="AK953" i="3"/>
  <c r="AK954" i="3"/>
  <c r="AK955" i="3"/>
  <c r="AK956" i="3"/>
  <c r="AK957" i="3"/>
  <c r="AK958" i="3"/>
  <c r="AK959" i="3"/>
  <c r="AK960" i="3"/>
  <c r="AK961" i="3"/>
  <c r="AK962" i="3"/>
  <c r="AK963" i="3"/>
  <c r="AK964" i="3"/>
  <c r="AK965" i="3"/>
  <c r="AK966" i="3"/>
  <c r="AK967" i="3"/>
  <c r="AK968" i="3"/>
  <c r="AK969" i="3"/>
  <c r="AK970" i="3"/>
  <c r="AK971" i="3"/>
  <c r="AK972" i="3"/>
  <c r="AK973" i="3"/>
  <c r="AK974" i="3"/>
  <c r="AK975" i="3"/>
  <c r="AK976" i="3"/>
  <c r="AK977" i="3"/>
  <c r="AK978" i="3"/>
  <c r="AK979" i="3"/>
  <c r="AK980" i="3"/>
  <c r="AK981" i="3"/>
  <c r="AK982" i="3"/>
  <c r="AK983" i="3"/>
  <c r="AK984" i="3"/>
  <c r="AK985" i="3"/>
  <c r="AK986" i="3"/>
  <c r="AK987" i="3"/>
  <c r="AK988" i="3"/>
  <c r="AK989" i="3"/>
  <c r="AK990" i="3"/>
  <c r="AK991" i="3"/>
  <c r="AK992" i="3"/>
  <c r="AK993" i="3"/>
  <c r="AK994" i="3"/>
  <c r="AK995" i="3"/>
  <c r="AK996" i="3"/>
  <c r="AK997" i="3"/>
  <c r="AK998" i="3"/>
  <c r="AK999" i="3"/>
  <c r="AK1000" i="3"/>
  <c r="AK1001" i="3"/>
  <c r="AK1002" i="3"/>
  <c r="AK1003" i="3"/>
  <c r="AK1004" i="3"/>
  <c r="AK1005" i="3"/>
  <c r="AK1006" i="3"/>
  <c r="AK1007" i="3"/>
  <c r="AK1008" i="3"/>
  <c r="AK1009" i="3"/>
  <c r="AK1010" i="3"/>
  <c r="AK1011" i="3"/>
  <c r="AK1012" i="3"/>
  <c r="AK1013" i="3"/>
  <c r="AK1014" i="3"/>
  <c r="AK1015" i="3"/>
  <c r="AK1016" i="3"/>
  <c r="AK1017" i="3"/>
  <c r="AK1018" i="3"/>
  <c r="AK1019" i="3"/>
  <c r="AK1020" i="3"/>
  <c r="AK1021" i="3"/>
  <c r="AK1022" i="3"/>
  <c r="AK1023" i="3"/>
  <c r="AK1024" i="3"/>
  <c r="AK1025" i="3"/>
  <c r="AK1026" i="3"/>
  <c r="AK1027" i="3"/>
  <c r="AK1028" i="3"/>
  <c r="AK1029" i="3"/>
  <c r="AK1030" i="3"/>
  <c r="AK1031" i="3"/>
  <c r="AK1032" i="3"/>
  <c r="AK1033" i="3"/>
  <c r="AK1034" i="3"/>
  <c r="AK1035" i="3"/>
  <c r="AK1036" i="3"/>
  <c r="AK1037" i="3"/>
  <c r="AK1038" i="3"/>
  <c r="AK1039" i="3"/>
  <c r="AK1040" i="3"/>
  <c r="AK1041" i="3"/>
  <c r="AK1042" i="3"/>
  <c r="AK1043" i="3"/>
  <c r="AK1044" i="3"/>
  <c r="AK1045" i="3"/>
  <c r="AK1046" i="3"/>
  <c r="AK1047" i="3"/>
  <c r="AK1048" i="3"/>
  <c r="AK1049" i="3"/>
  <c r="AK1050" i="3"/>
  <c r="AK1051" i="3"/>
  <c r="AK1052" i="3"/>
  <c r="AK1053" i="3"/>
  <c r="AK1054" i="3"/>
  <c r="AK1055" i="3"/>
  <c r="AK1056" i="3"/>
  <c r="AK1057" i="3"/>
  <c r="AK1058" i="3"/>
  <c r="AK1059" i="3"/>
  <c r="AK1060" i="3"/>
  <c r="AK1061" i="3"/>
  <c r="AK1062" i="3"/>
  <c r="AK1063" i="3"/>
  <c r="AK1064" i="3"/>
  <c r="AK1065" i="3"/>
  <c r="AK1066" i="3"/>
  <c r="AK1067" i="3"/>
  <c r="AK1068" i="3"/>
  <c r="AK1069" i="3"/>
  <c r="AK1070" i="3"/>
  <c r="AK1071" i="3"/>
  <c r="AK1072" i="3"/>
  <c r="AK1073" i="3"/>
  <c r="AK1074" i="3"/>
  <c r="AK1075" i="3"/>
  <c r="AK1076" i="3"/>
  <c r="AK1077" i="3"/>
  <c r="AK1078" i="3"/>
  <c r="AK1079" i="3"/>
  <c r="AK1080" i="3"/>
  <c r="AK1081" i="3"/>
  <c r="AK1082" i="3"/>
  <c r="AK1083" i="3"/>
  <c r="AK1084" i="3"/>
  <c r="AK1085" i="3"/>
  <c r="AK1086" i="3"/>
  <c r="AK1087" i="3"/>
  <c r="AK1088" i="3"/>
  <c r="AK1089" i="3"/>
  <c r="AK1090" i="3"/>
  <c r="AK1091" i="3"/>
  <c r="AK1092" i="3"/>
  <c r="AK1093" i="3"/>
  <c r="AK1094" i="3"/>
  <c r="AK1095" i="3"/>
  <c r="AK1096" i="3"/>
  <c r="AK1097" i="3"/>
  <c r="AK1098" i="3"/>
  <c r="AK1099" i="3"/>
  <c r="AK1100" i="3"/>
  <c r="AK1101" i="3"/>
  <c r="AK1102" i="3"/>
  <c r="AK1103" i="3"/>
  <c r="AK1104" i="3"/>
  <c r="AK1105" i="3"/>
  <c r="AK1106" i="3"/>
  <c r="AK1107" i="3"/>
  <c r="AK1108" i="3"/>
  <c r="AK1109" i="3"/>
  <c r="AK1110" i="3"/>
  <c r="AK1111" i="3"/>
  <c r="AK1112" i="3"/>
  <c r="AK1113" i="3"/>
  <c r="AK1114" i="3"/>
  <c r="AK1115" i="3"/>
  <c r="AK1116" i="3"/>
  <c r="AK1117" i="3"/>
  <c r="AK1118" i="3"/>
  <c r="AK1119" i="3"/>
  <c r="AK1120" i="3"/>
  <c r="AK1121" i="3"/>
  <c r="AK1122" i="3"/>
  <c r="AK1123" i="3"/>
  <c r="AK1124" i="3"/>
  <c r="AK1125" i="3"/>
  <c r="AK1126" i="3"/>
  <c r="AK1127" i="3"/>
  <c r="AK1128" i="3"/>
  <c r="AK1129" i="3"/>
  <c r="AK1130" i="3"/>
  <c r="AK1131" i="3"/>
  <c r="AK1132" i="3"/>
  <c r="AK1133" i="3"/>
  <c r="AK1134" i="3"/>
  <c r="AK1135" i="3"/>
  <c r="AK1136" i="3"/>
  <c r="AK1137" i="3"/>
  <c r="AK1138" i="3"/>
  <c r="AK1139" i="3"/>
  <c r="AK1140" i="3"/>
  <c r="AK1141" i="3"/>
  <c r="AK1142" i="3"/>
  <c r="AK1143" i="3"/>
  <c r="AK1144" i="3"/>
  <c r="AK1145" i="3"/>
  <c r="AK1146" i="3"/>
  <c r="AK1147" i="3"/>
  <c r="AK1148" i="3"/>
  <c r="AK1149" i="3"/>
  <c r="AK1150" i="3"/>
  <c r="AK1151" i="3"/>
  <c r="AK1152" i="3"/>
  <c r="AK1153" i="3"/>
  <c r="AK1154" i="3"/>
  <c r="AK1155" i="3"/>
  <c r="AK1156" i="3"/>
  <c r="AK1157" i="3"/>
  <c r="AK1158" i="3"/>
  <c r="AK1159" i="3"/>
  <c r="AK1160" i="3"/>
  <c r="AK1161" i="3"/>
  <c r="AK1162" i="3"/>
  <c r="AK1163" i="3"/>
  <c r="AK1164" i="3"/>
  <c r="AK1165" i="3"/>
  <c r="AK1166" i="3"/>
  <c r="AK1167" i="3"/>
  <c r="AK1168" i="3"/>
  <c r="AK1169" i="3"/>
  <c r="AK1170" i="3"/>
  <c r="AK1171" i="3"/>
  <c r="AK1172" i="3"/>
  <c r="AK1173" i="3"/>
  <c r="AK1174" i="3"/>
  <c r="AK1175" i="3"/>
  <c r="AK1176" i="3"/>
  <c r="AK1177" i="3"/>
  <c r="AK1178" i="3"/>
  <c r="AK1179" i="3"/>
  <c r="AK1180" i="3"/>
  <c r="AK1181" i="3"/>
  <c r="AK1182" i="3"/>
  <c r="AK1183" i="3"/>
  <c r="AK1184" i="3"/>
  <c r="AK1185" i="3"/>
  <c r="AK1186" i="3"/>
  <c r="AK1187" i="3"/>
  <c r="AK1188" i="3"/>
  <c r="AK1189" i="3"/>
  <c r="AK1190" i="3"/>
  <c r="AK1191" i="3"/>
  <c r="AK1192" i="3"/>
  <c r="AK1193" i="3"/>
  <c r="AK1194" i="3"/>
  <c r="AK1195" i="3"/>
  <c r="AK1196" i="3"/>
  <c r="AK1197" i="3"/>
  <c r="AK1198" i="3"/>
  <c r="AK1199" i="3"/>
  <c r="AK1200" i="3"/>
  <c r="AK1201" i="3"/>
  <c r="AK1202" i="3"/>
  <c r="AK1203" i="3"/>
  <c r="AK1204" i="3"/>
  <c r="AK1205" i="3"/>
  <c r="AK1206" i="3"/>
  <c r="AK1207" i="3"/>
  <c r="AK1208" i="3"/>
  <c r="AK1209" i="3"/>
  <c r="AK1210" i="3"/>
  <c r="AK1211" i="3"/>
  <c r="AK1212" i="3"/>
  <c r="AK1213" i="3"/>
  <c r="AK1214" i="3"/>
  <c r="AK1215" i="3"/>
  <c r="AK1216" i="3"/>
  <c r="AK1217" i="3"/>
  <c r="AK1218" i="3"/>
  <c r="AK1219" i="3"/>
  <c r="AK1220" i="3"/>
  <c r="AK1221" i="3"/>
  <c r="AK1222" i="3"/>
  <c r="AK1223" i="3"/>
  <c r="AK1224" i="3"/>
  <c r="AK1225" i="3"/>
  <c r="AK1226" i="3"/>
  <c r="AK1227" i="3"/>
  <c r="AK1228" i="3"/>
  <c r="AK1229" i="3"/>
  <c r="AK1230" i="3"/>
  <c r="AK1231" i="3"/>
  <c r="AK1232" i="3"/>
  <c r="AK1233" i="3"/>
  <c r="AK1234" i="3"/>
  <c r="AK1235" i="3"/>
  <c r="AK1236" i="3"/>
  <c r="AK1237" i="3"/>
  <c r="AK1238" i="3"/>
  <c r="AK1239" i="3"/>
  <c r="AK1240" i="3"/>
  <c r="AK1241" i="3"/>
  <c r="AK1242" i="3"/>
  <c r="AK1243" i="3"/>
  <c r="AK1244" i="3"/>
  <c r="AK1245" i="3"/>
  <c r="AK1246" i="3"/>
  <c r="AK1247" i="3"/>
  <c r="AK1248" i="3"/>
  <c r="AK1249" i="3"/>
  <c r="AK1250" i="3"/>
  <c r="AK1251" i="3"/>
  <c r="AK1252" i="3"/>
  <c r="AK1253" i="3"/>
  <c r="AK1254" i="3"/>
  <c r="AK1255" i="3"/>
  <c r="AK1256" i="3"/>
  <c r="AK1257" i="3"/>
  <c r="AK1258" i="3"/>
  <c r="AK1259" i="3"/>
  <c r="AK1260" i="3"/>
  <c r="AK1261" i="3"/>
  <c r="AK1262" i="3"/>
  <c r="AK1263" i="3"/>
  <c r="AK1264" i="3"/>
  <c r="AK1265" i="3"/>
  <c r="AK1266" i="3"/>
  <c r="AK1267" i="3"/>
  <c r="AK1268" i="3"/>
  <c r="AK1269" i="3"/>
  <c r="AK1270" i="3"/>
  <c r="AK1271" i="3"/>
  <c r="AK1272" i="3"/>
  <c r="AK1273" i="3"/>
  <c r="AK1274" i="3"/>
  <c r="AK1275" i="3"/>
  <c r="AK1276" i="3"/>
  <c r="AK1277" i="3"/>
  <c r="AK1278" i="3"/>
  <c r="AK1279" i="3"/>
  <c r="AK1280" i="3"/>
  <c r="AK1281" i="3"/>
  <c r="AK1282" i="3"/>
  <c r="AK1283" i="3"/>
  <c r="AK1284" i="3"/>
  <c r="AK1285" i="3"/>
  <c r="AK1286" i="3"/>
  <c r="AK1287" i="3"/>
  <c r="AK1288" i="3"/>
  <c r="AK1289" i="3"/>
  <c r="AK1290" i="3"/>
  <c r="AK1291" i="3"/>
  <c r="AK1292" i="3"/>
  <c r="AK1293" i="3"/>
  <c r="AK1294" i="3"/>
  <c r="AK1295" i="3"/>
  <c r="AK1296" i="3"/>
  <c r="AK1297" i="3"/>
  <c r="AK1298" i="3"/>
  <c r="AK1299" i="3"/>
  <c r="AK1300" i="3"/>
  <c r="AK1301" i="3"/>
  <c r="AK1302" i="3"/>
  <c r="AK1303" i="3"/>
  <c r="AK1304" i="3"/>
  <c r="AK1305" i="3"/>
  <c r="AK1306" i="3"/>
  <c r="AK1307" i="3"/>
  <c r="AK1308" i="3"/>
  <c r="AK1309" i="3"/>
  <c r="AK1310" i="3"/>
  <c r="AK1311" i="3"/>
  <c r="AK1312" i="3"/>
  <c r="AK1313" i="3"/>
  <c r="AK1314" i="3"/>
  <c r="AK1315" i="3"/>
  <c r="AK1316" i="3"/>
  <c r="AK1317" i="3"/>
  <c r="AK1318" i="3"/>
  <c r="AK1319" i="3"/>
  <c r="AK1320" i="3"/>
  <c r="AK1321" i="3"/>
  <c r="AK1322" i="3"/>
  <c r="AK1323" i="3"/>
  <c r="AK1324" i="3"/>
  <c r="AK1325" i="3"/>
  <c r="AK1326" i="3"/>
  <c r="AK1327" i="3"/>
  <c r="AK1328" i="3"/>
  <c r="AK1329" i="3"/>
  <c r="AK1330" i="3"/>
  <c r="AK1331" i="3"/>
  <c r="AK1332" i="3"/>
  <c r="AK1333" i="3"/>
  <c r="AK1334" i="3"/>
  <c r="AK1335" i="3"/>
  <c r="AK1336" i="3"/>
  <c r="AK1337" i="3"/>
  <c r="AK1338" i="3"/>
  <c r="AK1339" i="3"/>
  <c r="AK1340" i="3"/>
  <c r="AK1341" i="3"/>
  <c r="AK1342" i="3"/>
  <c r="AK1343" i="3"/>
  <c r="AK1344" i="3"/>
  <c r="AK1345" i="3"/>
  <c r="AK1346" i="3"/>
  <c r="AK1347" i="3"/>
  <c r="AK1348" i="3"/>
  <c r="AK1349" i="3"/>
  <c r="AK1350" i="3"/>
  <c r="AK1351" i="3"/>
  <c r="AK1352" i="3"/>
  <c r="AK1353" i="3"/>
  <c r="AK1354" i="3"/>
  <c r="AK1355" i="3"/>
  <c r="AK1356" i="3"/>
  <c r="AK1357" i="3"/>
  <c r="AK1358" i="3"/>
  <c r="AK1359" i="3"/>
  <c r="AK1360" i="3"/>
  <c r="AK1361" i="3"/>
  <c r="AK1362" i="3"/>
  <c r="AK1363" i="3"/>
  <c r="AK1364" i="3"/>
  <c r="AK1365" i="3"/>
  <c r="AK1366" i="3"/>
  <c r="AK1367" i="3"/>
  <c r="AK1368" i="3"/>
  <c r="AK1369" i="3"/>
  <c r="AK1370" i="3"/>
  <c r="AK1371" i="3"/>
  <c r="AK1372" i="3"/>
  <c r="AK1373" i="3"/>
  <c r="AK1374" i="3"/>
  <c r="AK1375" i="3"/>
  <c r="AK1376" i="3"/>
  <c r="AK1377" i="3"/>
  <c r="AK1378" i="3"/>
  <c r="AK1379" i="3"/>
  <c r="AK1380" i="3"/>
  <c r="AK1381" i="3"/>
  <c r="AK1382" i="3"/>
  <c r="AK1383" i="3"/>
  <c r="AK1384" i="3"/>
  <c r="AK1385" i="3"/>
  <c r="AK1386" i="3"/>
  <c r="AK1387" i="3"/>
  <c r="AK1388" i="3"/>
  <c r="AK1389" i="3"/>
  <c r="AK1390" i="3"/>
  <c r="AK1391" i="3"/>
  <c r="AK1392" i="3"/>
  <c r="AK1393" i="3"/>
  <c r="AK1394" i="3"/>
  <c r="AK1395" i="3"/>
  <c r="AK1396" i="3"/>
  <c r="AK1397" i="3"/>
  <c r="AK1398" i="3"/>
  <c r="AK1399" i="3"/>
  <c r="AK1400" i="3"/>
  <c r="AK1401" i="3"/>
  <c r="AK1402" i="3"/>
  <c r="AK1403" i="3"/>
  <c r="AK1404" i="3"/>
  <c r="AK1405" i="3"/>
  <c r="AK1406" i="3"/>
  <c r="AK1407" i="3"/>
  <c r="AK1408" i="3"/>
  <c r="AK1409" i="3"/>
  <c r="AK1410" i="3"/>
  <c r="AK1411" i="3"/>
  <c r="AK1412" i="3"/>
  <c r="AK1413" i="3"/>
  <c r="AK1414" i="3"/>
  <c r="AK1415" i="3"/>
  <c r="AK1416" i="3"/>
  <c r="AK1417" i="3"/>
  <c r="AK1418" i="3"/>
  <c r="AK1419" i="3"/>
  <c r="AK1420" i="3"/>
  <c r="AK1421" i="3"/>
  <c r="AK1422" i="3"/>
  <c r="AK1423" i="3"/>
  <c r="AK1424" i="3"/>
  <c r="AK1425" i="3"/>
  <c r="AK1426" i="3"/>
  <c r="AK1427" i="3"/>
  <c r="AK1428" i="3"/>
  <c r="AK1429" i="3"/>
  <c r="AK1430" i="3"/>
  <c r="AK1431" i="3"/>
  <c r="AK1432" i="3"/>
  <c r="AK1433" i="3"/>
  <c r="AK1434" i="3"/>
  <c r="AK1435" i="3"/>
  <c r="AK1436" i="3"/>
  <c r="AK1437" i="3"/>
  <c r="AK1438" i="3"/>
  <c r="AK1439" i="3"/>
  <c r="AK1440" i="3"/>
  <c r="AK1441" i="3"/>
  <c r="AK1442" i="3"/>
  <c r="AK1443" i="3"/>
  <c r="AK1444" i="3"/>
  <c r="AK1445" i="3"/>
  <c r="AK1446" i="3"/>
  <c r="AK1447" i="3"/>
  <c r="AK1448" i="3"/>
  <c r="AK1449" i="3"/>
  <c r="AK1450" i="3"/>
  <c r="AK1451" i="3"/>
  <c r="AK1452" i="3"/>
  <c r="AK1453" i="3"/>
  <c r="AK1454" i="3"/>
  <c r="AK1455" i="3"/>
  <c r="AK1456" i="3"/>
  <c r="AK1457" i="3"/>
  <c r="AK1458" i="3"/>
  <c r="AK1459" i="3"/>
  <c r="AK1460" i="3"/>
  <c r="AK1461" i="3"/>
  <c r="AK1462" i="3"/>
  <c r="AK1463" i="3"/>
  <c r="AK1464" i="3"/>
  <c r="AK1465" i="3"/>
  <c r="AK1466" i="3"/>
  <c r="AK1467" i="3"/>
  <c r="AK1468" i="3"/>
  <c r="AK1469" i="3"/>
  <c r="AK1470" i="3"/>
  <c r="AK1471" i="3"/>
  <c r="AK1472" i="3"/>
  <c r="AK1473" i="3"/>
  <c r="AK1474" i="3"/>
  <c r="AK1475" i="3"/>
  <c r="AK1476" i="3"/>
  <c r="AK1477" i="3"/>
  <c r="AK1478" i="3"/>
  <c r="AK1479" i="3"/>
  <c r="AK1480" i="3"/>
  <c r="AK1481" i="3"/>
  <c r="AK1482" i="3"/>
  <c r="AK1483" i="3"/>
  <c r="AK1484" i="3"/>
  <c r="AK1485" i="3"/>
  <c r="AK1486" i="3"/>
  <c r="AK1487" i="3"/>
  <c r="AK1488" i="3"/>
  <c r="AK1489" i="3"/>
  <c r="AK1490" i="3"/>
  <c r="AK1491" i="3"/>
  <c r="AK1492" i="3"/>
  <c r="AK1493" i="3"/>
  <c r="AK1494" i="3"/>
  <c r="AK1495" i="3"/>
  <c r="AK1496" i="3"/>
  <c r="AK1497" i="3"/>
  <c r="AK1498" i="3"/>
  <c r="AK1499" i="3"/>
  <c r="AK1500" i="3"/>
  <c r="AK1501" i="3"/>
  <c r="AK1502" i="3"/>
  <c r="AK1503" i="3"/>
  <c r="AK1504" i="3"/>
  <c r="AK1505" i="3"/>
  <c r="AK1506" i="3"/>
  <c r="AK1507" i="3"/>
  <c r="AK1508" i="3"/>
  <c r="AK1509" i="3"/>
  <c r="AK1510" i="3"/>
  <c r="AK1511" i="3"/>
  <c r="AK1512" i="3"/>
  <c r="AK1513" i="3"/>
  <c r="AK1514" i="3"/>
  <c r="AK1515" i="3"/>
  <c r="AK1516" i="3"/>
  <c r="AK1517" i="3"/>
  <c r="AK1518" i="3"/>
  <c r="AK1519" i="3"/>
  <c r="AK1520" i="3"/>
  <c r="AK1521" i="3"/>
  <c r="AK1522" i="3"/>
  <c r="AK1523" i="3"/>
  <c r="AK1524" i="3"/>
  <c r="AK1525" i="3"/>
  <c r="AK1526" i="3"/>
  <c r="AK1527" i="3"/>
  <c r="AK1528" i="3"/>
  <c r="AK1529" i="3"/>
  <c r="AK1530" i="3"/>
  <c r="AK1531" i="3"/>
  <c r="AK1532" i="3"/>
  <c r="AK1533" i="3"/>
  <c r="AK1534" i="3"/>
  <c r="AK1535" i="3"/>
  <c r="AK1536" i="3"/>
  <c r="AK1537" i="3"/>
  <c r="AK1538" i="3"/>
  <c r="AK1539" i="3"/>
  <c r="AK1540" i="3"/>
  <c r="AK1541" i="3"/>
  <c r="AK1542" i="3"/>
  <c r="AK1543" i="3"/>
  <c r="AK1544" i="3"/>
  <c r="AK1545" i="3"/>
  <c r="AK1546" i="3"/>
  <c r="AK1547" i="3"/>
  <c r="AK1548" i="3"/>
  <c r="AK1549" i="3"/>
  <c r="AK1550" i="3"/>
  <c r="AK1551" i="3"/>
  <c r="AK1552" i="3"/>
  <c r="AK1553" i="3"/>
  <c r="AK1554" i="3"/>
  <c r="AK1555" i="3"/>
  <c r="AK1556" i="3"/>
  <c r="AK1557" i="3"/>
  <c r="AK1558" i="3"/>
  <c r="AK1559" i="3"/>
  <c r="AK1560" i="3"/>
  <c r="AK1561" i="3"/>
  <c r="AK1562" i="3"/>
  <c r="AK1563" i="3"/>
  <c r="AK1564" i="3"/>
  <c r="AK1565" i="3"/>
  <c r="AK1566" i="3"/>
  <c r="AK1567" i="3"/>
  <c r="AK1568" i="3"/>
  <c r="AK1569" i="3"/>
  <c r="AK1570" i="3"/>
  <c r="AK1571" i="3"/>
  <c r="AK1572" i="3"/>
  <c r="AK1573" i="3"/>
  <c r="AK1574" i="3"/>
  <c r="AK1575" i="3"/>
  <c r="AK1576" i="3"/>
  <c r="AK1577" i="3"/>
  <c r="AK1578" i="3"/>
  <c r="AK1579" i="3"/>
  <c r="AK1580" i="3"/>
  <c r="AK1581" i="3"/>
  <c r="AK1582" i="3"/>
  <c r="AK1583" i="3"/>
  <c r="AK1584" i="3"/>
  <c r="AK1585" i="3"/>
  <c r="AK1586" i="3"/>
  <c r="AK1587" i="3"/>
  <c r="AK1588" i="3"/>
  <c r="AK1589" i="3"/>
  <c r="AK1590" i="3"/>
  <c r="AK1591" i="3"/>
  <c r="AK1592" i="3"/>
  <c r="AK1593" i="3"/>
  <c r="AK1594" i="3"/>
  <c r="AK1595" i="3"/>
  <c r="AK1596" i="3"/>
  <c r="AK1597" i="3"/>
  <c r="AK1598" i="3"/>
  <c r="AK1599" i="3"/>
  <c r="AK1600" i="3"/>
  <c r="AK1601" i="3"/>
  <c r="AK1602" i="3"/>
  <c r="AK1603" i="3"/>
  <c r="AK1604" i="3"/>
  <c r="AK1605" i="3"/>
  <c r="AK1606" i="3"/>
  <c r="AK1607" i="3"/>
  <c r="AK1608" i="3"/>
  <c r="AK1609" i="3"/>
  <c r="AK1610" i="3"/>
  <c r="AK1611" i="3"/>
  <c r="AK1612" i="3"/>
  <c r="AK1613" i="3"/>
  <c r="AK1614" i="3"/>
  <c r="AK1615" i="3"/>
  <c r="AK1616" i="3"/>
  <c r="AK1617" i="3"/>
  <c r="AK1618" i="3"/>
  <c r="AK1619" i="3"/>
  <c r="AK1620" i="3"/>
  <c r="AK1621" i="3"/>
  <c r="AK1622" i="3"/>
  <c r="AK1623" i="3"/>
  <c r="AK1624" i="3"/>
  <c r="AK1625" i="3"/>
  <c r="AK1626" i="3"/>
  <c r="AK1627" i="3"/>
  <c r="AK1628" i="3"/>
  <c r="AK1629" i="3"/>
  <c r="AK1630" i="3"/>
  <c r="AK1631" i="3"/>
  <c r="AK1632" i="3"/>
  <c r="AK1633" i="3"/>
  <c r="AK1634" i="3"/>
  <c r="AK1635" i="3"/>
  <c r="AK1636" i="3"/>
  <c r="AK1637" i="3"/>
  <c r="AK1638" i="3"/>
  <c r="AK1639" i="3"/>
  <c r="AK1640" i="3"/>
  <c r="AK1641" i="3"/>
  <c r="AK1642" i="3"/>
  <c r="AK1643" i="3"/>
  <c r="AK1644" i="3"/>
  <c r="AK1645" i="3"/>
  <c r="AK1646" i="3"/>
  <c r="AK1647" i="3"/>
  <c r="AK1648" i="3"/>
  <c r="AK1649" i="3"/>
  <c r="AK1650" i="3"/>
  <c r="AK1651" i="3"/>
  <c r="AK1652" i="3"/>
  <c r="AK1653" i="3"/>
  <c r="AK1654" i="3"/>
  <c r="AK1655" i="3"/>
  <c r="AK1656" i="3"/>
  <c r="AK1657" i="3"/>
  <c r="AK1658" i="3"/>
  <c r="AK1659" i="3"/>
  <c r="AK1660" i="3"/>
  <c r="AK1661" i="3"/>
  <c r="AK1662" i="3"/>
  <c r="AK1663" i="3"/>
  <c r="AK1664" i="3"/>
  <c r="AK1665" i="3"/>
  <c r="AK1666" i="3"/>
  <c r="AK1667" i="3"/>
  <c r="AK1668" i="3"/>
  <c r="AK1669" i="3"/>
  <c r="AK1670" i="3"/>
  <c r="AK1671" i="3"/>
  <c r="AK1672" i="3"/>
  <c r="AK1673" i="3"/>
  <c r="AK1674" i="3"/>
  <c r="AK1675" i="3"/>
  <c r="AK1676" i="3"/>
  <c r="AK1677" i="3"/>
  <c r="AK1678" i="3"/>
  <c r="AK1679" i="3"/>
  <c r="AK1680" i="3"/>
  <c r="AK1681" i="3"/>
  <c r="AK1682" i="3"/>
  <c r="AK1683" i="3"/>
  <c r="AK1684" i="3"/>
  <c r="AK1685" i="3"/>
  <c r="AK1686" i="3"/>
  <c r="AK1687" i="3"/>
  <c r="AK1688" i="3"/>
  <c r="AK1689" i="3"/>
  <c r="AK1690" i="3"/>
  <c r="AK1691" i="3"/>
  <c r="AK1692" i="3"/>
  <c r="AK1693" i="3"/>
  <c r="AK1694" i="3"/>
  <c r="AK1695" i="3"/>
  <c r="AK1696" i="3"/>
  <c r="AK1697" i="3"/>
  <c r="AK1698" i="3"/>
  <c r="AK1699" i="3"/>
  <c r="AK1700" i="3"/>
  <c r="AK1701" i="3"/>
  <c r="AK1702" i="3"/>
  <c r="AK1703" i="3"/>
  <c r="AK1704" i="3"/>
  <c r="AK1705" i="3"/>
  <c r="AK1706" i="3"/>
  <c r="AK1707" i="3"/>
  <c r="AK1708" i="3"/>
  <c r="AK1709" i="3"/>
  <c r="AK1710" i="3"/>
  <c r="AK1711" i="3"/>
  <c r="AK1712" i="3"/>
  <c r="AK1713" i="3"/>
  <c r="AK1714" i="3"/>
  <c r="AK1715" i="3"/>
  <c r="AK1716" i="3"/>
  <c r="AK1717" i="3"/>
  <c r="AK1718" i="3"/>
  <c r="AK1719" i="3"/>
  <c r="AK1720" i="3"/>
  <c r="AK1721" i="3"/>
  <c r="AK1722" i="3"/>
  <c r="AK1723" i="3"/>
  <c r="AK1724" i="3"/>
  <c r="AK1725" i="3"/>
  <c r="AK1726" i="3"/>
  <c r="AK1727" i="3"/>
  <c r="AK1728" i="3"/>
  <c r="AK1729" i="3"/>
  <c r="AK1730" i="3"/>
  <c r="AK1731" i="3"/>
  <c r="AK1732" i="3"/>
  <c r="AK1733" i="3"/>
  <c r="AK1734" i="3"/>
  <c r="AK1735" i="3"/>
  <c r="AK1736" i="3"/>
  <c r="AK1737" i="3"/>
  <c r="AK1738" i="3"/>
  <c r="AK1739" i="3"/>
  <c r="AK1740" i="3"/>
  <c r="AK1741" i="3"/>
  <c r="AK1742" i="3"/>
  <c r="AK1743" i="3"/>
  <c r="AK1744" i="3"/>
  <c r="AK1745" i="3"/>
  <c r="AK1746" i="3"/>
  <c r="AK1747" i="3"/>
  <c r="AK1748" i="3"/>
  <c r="AK1749" i="3"/>
  <c r="AK1750" i="3"/>
  <c r="AK1751" i="3"/>
  <c r="AK1752" i="3"/>
  <c r="AK1753" i="3"/>
  <c r="AK1754" i="3"/>
  <c r="AK1755" i="3"/>
  <c r="AK1756" i="3"/>
  <c r="AK1757" i="3"/>
  <c r="AK1758" i="3"/>
  <c r="AK1759" i="3"/>
  <c r="AK1760" i="3"/>
  <c r="AK1761" i="3"/>
  <c r="AK1762" i="3"/>
  <c r="AK1763" i="3"/>
  <c r="AK1764" i="3"/>
  <c r="AK1765" i="3"/>
  <c r="AK1766" i="3"/>
  <c r="AK1767" i="3"/>
  <c r="AK1768" i="3"/>
  <c r="AK1769" i="3"/>
  <c r="AK1770" i="3"/>
  <c r="AK1771" i="3"/>
  <c r="AK1772" i="3"/>
  <c r="AK1773" i="3"/>
  <c r="AK1774" i="3"/>
  <c r="AK1775" i="3"/>
  <c r="AK1776" i="3"/>
  <c r="AK1777" i="3"/>
  <c r="AK1778" i="3"/>
  <c r="AK1779" i="3"/>
  <c r="AK1780" i="3"/>
  <c r="AK1781" i="3"/>
  <c r="AK1782" i="3"/>
  <c r="AK1783" i="3"/>
  <c r="AK1784" i="3"/>
  <c r="AK1785" i="3"/>
  <c r="AK1786" i="3"/>
  <c r="AK1787" i="3"/>
  <c r="AK1788" i="3"/>
  <c r="AK1789" i="3"/>
  <c r="AK1790" i="3"/>
  <c r="AK1791" i="3"/>
  <c r="AK1792" i="3"/>
  <c r="AK1793" i="3"/>
  <c r="AK1794" i="3"/>
  <c r="AK1795" i="3"/>
  <c r="AK1796" i="3"/>
  <c r="AK1797" i="3"/>
  <c r="AK1798" i="3"/>
  <c r="AK1799" i="3"/>
  <c r="AK1800" i="3"/>
  <c r="AK1801" i="3"/>
  <c r="AK1802" i="3"/>
  <c r="AK1803" i="3"/>
  <c r="AK1804" i="3"/>
  <c r="AK1805" i="3"/>
  <c r="AK1806" i="3"/>
  <c r="AK1807" i="3"/>
  <c r="AK1808" i="3"/>
  <c r="AK1809" i="3"/>
  <c r="AK1810" i="3"/>
  <c r="AK1811" i="3"/>
  <c r="AK1812" i="3"/>
  <c r="AK1813" i="3"/>
  <c r="AK1814" i="3"/>
  <c r="AK1815" i="3"/>
  <c r="AK1816" i="3"/>
  <c r="AK1817" i="3"/>
  <c r="AK1818" i="3"/>
  <c r="AK1819" i="3"/>
  <c r="AK1820" i="3"/>
  <c r="AK1821" i="3"/>
  <c r="AK1822" i="3"/>
  <c r="AK1823" i="3"/>
  <c r="AK1824" i="3"/>
  <c r="AK1825" i="3"/>
  <c r="AK1826" i="3"/>
  <c r="AK1827" i="3"/>
  <c r="AK1828" i="3"/>
  <c r="AK1829" i="3"/>
  <c r="AK1830" i="3"/>
  <c r="AK1831" i="3"/>
  <c r="AK1832" i="3"/>
  <c r="AK1833" i="3"/>
  <c r="AK1834" i="3"/>
  <c r="AK1835" i="3"/>
  <c r="AK1836" i="3"/>
  <c r="AK1837" i="3"/>
  <c r="AK1838" i="3"/>
  <c r="AK1839" i="3"/>
  <c r="AK1840" i="3"/>
  <c r="AK1841" i="3"/>
  <c r="AK1842" i="3"/>
  <c r="AK1843" i="3"/>
  <c r="AK1844" i="3"/>
  <c r="AK1845" i="3"/>
  <c r="AK1846" i="3"/>
  <c r="AK1847" i="3"/>
  <c r="AK1848" i="3"/>
  <c r="AK1849" i="3"/>
  <c r="AK1850" i="3"/>
  <c r="AK1851" i="3"/>
  <c r="AK1852" i="3"/>
  <c r="AK1853" i="3"/>
  <c r="AK1854" i="3"/>
  <c r="AK1855" i="3"/>
  <c r="AK1856" i="3"/>
  <c r="AK1857" i="3"/>
  <c r="AK1858" i="3"/>
  <c r="AK1859" i="3"/>
  <c r="AK1860" i="3"/>
  <c r="AK1861" i="3"/>
  <c r="AK1862" i="3"/>
  <c r="AK1863" i="3"/>
  <c r="AK1864" i="3"/>
  <c r="AK1865" i="3"/>
  <c r="AK1866" i="3"/>
  <c r="AK1867" i="3"/>
  <c r="AK1868" i="3"/>
  <c r="AK1869" i="3"/>
  <c r="AK1870" i="3"/>
  <c r="AK1871" i="3"/>
  <c r="AK1872" i="3"/>
  <c r="AK1873" i="3"/>
  <c r="AK1874" i="3"/>
  <c r="AK1875" i="3"/>
  <c r="AK1876" i="3"/>
  <c r="AK1877" i="3"/>
  <c r="AK1878" i="3"/>
  <c r="AK1879" i="3"/>
  <c r="AK1880" i="3"/>
  <c r="AK1881" i="3"/>
  <c r="AK1882" i="3"/>
  <c r="AK1883" i="3"/>
  <c r="AK1884" i="3"/>
  <c r="AK1885" i="3"/>
  <c r="AK1886" i="3"/>
  <c r="AK1887" i="3"/>
  <c r="AK1888" i="3"/>
  <c r="AK1889" i="3"/>
  <c r="AK1890" i="3"/>
  <c r="AK1891" i="3"/>
  <c r="AK1892" i="3"/>
  <c r="AK1893" i="3"/>
  <c r="AK1894" i="3"/>
  <c r="AK1895" i="3"/>
  <c r="AK1896" i="3"/>
  <c r="AK1897" i="3"/>
  <c r="AK1898" i="3"/>
  <c r="AK1899" i="3"/>
  <c r="AK1900" i="3"/>
  <c r="AK1901" i="3"/>
  <c r="AK1902" i="3"/>
  <c r="AK1903" i="3"/>
  <c r="AK1904" i="3"/>
  <c r="AK1905" i="3"/>
  <c r="AK1906" i="3"/>
  <c r="AK1907" i="3"/>
  <c r="AK1908" i="3"/>
  <c r="AK1909" i="3"/>
  <c r="AK1910" i="3"/>
  <c r="AK1911" i="3"/>
  <c r="AK1912" i="3"/>
  <c r="AK1913" i="3"/>
  <c r="AK1914" i="3"/>
  <c r="AK1915" i="3"/>
  <c r="AK1916" i="3"/>
  <c r="AK1917" i="3"/>
  <c r="AK1918" i="3"/>
  <c r="AK1919" i="3"/>
  <c r="AK1920" i="3"/>
  <c r="AK1921" i="3"/>
  <c r="AK1922" i="3"/>
  <c r="AK1923" i="3"/>
  <c r="AK1924" i="3"/>
  <c r="AK1925" i="3"/>
  <c r="AK1926" i="3"/>
  <c r="AK1927" i="3"/>
  <c r="AK1928" i="3"/>
  <c r="AK1929" i="3"/>
  <c r="AK1930" i="3"/>
  <c r="AK1931" i="3"/>
  <c r="AK1932" i="3"/>
  <c r="AK1933" i="3"/>
  <c r="AK1934" i="3"/>
  <c r="AK1935" i="3"/>
  <c r="AK1936" i="3"/>
  <c r="AK1937" i="3"/>
  <c r="AK1938" i="3"/>
  <c r="AK1939" i="3"/>
  <c r="AK1940" i="3"/>
  <c r="AK1941" i="3"/>
  <c r="AK1942" i="3"/>
  <c r="AK1943" i="3"/>
  <c r="AK1944" i="3"/>
  <c r="AK1945" i="3"/>
  <c r="AK1946" i="3"/>
  <c r="AK1947" i="3"/>
  <c r="AK1948" i="3"/>
  <c r="AK1949" i="3"/>
  <c r="AK1950" i="3"/>
  <c r="AK1951" i="3"/>
  <c r="AK1952" i="3"/>
  <c r="AK1953" i="3"/>
  <c r="AK1954" i="3"/>
  <c r="AK1955" i="3"/>
  <c r="AK1956" i="3"/>
  <c r="AK1957" i="3"/>
  <c r="AK1958" i="3"/>
  <c r="AK1959" i="3"/>
  <c r="AK1960" i="3"/>
  <c r="AK1961" i="3"/>
  <c r="AK1962" i="3"/>
  <c r="AK1963" i="3"/>
  <c r="AK1964" i="3"/>
  <c r="AK1965" i="3"/>
  <c r="AK1966" i="3"/>
  <c r="AK1967" i="3"/>
  <c r="AK1968" i="3"/>
  <c r="AK1969" i="3"/>
  <c r="AK1970" i="3"/>
  <c r="AK1971" i="3"/>
  <c r="AK1972" i="3"/>
  <c r="AK1973" i="3"/>
  <c r="AK1974" i="3"/>
  <c r="AK1975" i="3"/>
  <c r="AK1976" i="3"/>
  <c r="AK1977" i="3"/>
  <c r="AK1978" i="3"/>
  <c r="AK1979" i="3"/>
  <c r="AK1980" i="3"/>
  <c r="AK1981" i="3"/>
  <c r="AK1982" i="3"/>
  <c r="AK1983" i="3"/>
  <c r="AK1984" i="3"/>
  <c r="AK1985" i="3"/>
  <c r="AK1986" i="3"/>
  <c r="AK1987" i="3"/>
  <c r="AK1988" i="3"/>
  <c r="AK1989" i="3"/>
  <c r="AK1990" i="3"/>
  <c r="AK1991" i="3"/>
  <c r="AJ2" i="3"/>
  <c r="AJ3" i="3"/>
  <c r="AJ4" i="3"/>
  <c r="AJ5" i="3"/>
  <c r="AJ6" i="3"/>
  <c r="AJ7" i="3"/>
  <c r="AJ8" i="3"/>
  <c r="AJ9" i="3"/>
  <c r="AJ10" i="3"/>
  <c r="AJ11" i="3"/>
  <c r="AJ12" i="3"/>
  <c r="AJ13" i="3"/>
  <c r="AJ14" i="3"/>
  <c r="AJ15" i="3"/>
  <c r="AJ16" i="3"/>
  <c r="AJ17" i="3"/>
  <c r="AJ18" i="3"/>
  <c r="AJ19" i="3"/>
  <c r="AJ20" i="3"/>
  <c r="AJ21" i="3"/>
  <c r="AJ22" i="3"/>
  <c r="AJ23" i="3"/>
  <c r="AJ24" i="3"/>
  <c r="AJ25" i="3"/>
  <c r="AJ26" i="3"/>
  <c r="AJ27" i="3"/>
  <c r="AJ28" i="3"/>
  <c r="AJ29" i="3"/>
  <c r="AJ30" i="3"/>
  <c r="AJ31" i="3"/>
  <c r="AJ32" i="3"/>
  <c r="AJ33" i="3"/>
  <c r="AJ34" i="3"/>
  <c r="AJ35" i="3"/>
  <c r="AJ36" i="3"/>
  <c r="AJ37" i="3"/>
  <c r="AJ38" i="3"/>
  <c r="AJ39" i="3"/>
  <c r="AJ40" i="3"/>
  <c r="AJ41" i="3"/>
  <c r="AJ42" i="3"/>
  <c r="AJ43" i="3"/>
  <c r="AJ44" i="3"/>
  <c r="AJ45" i="3"/>
  <c r="AJ46" i="3"/>
  <c r="AJ47" i="3"/>
  <c r="AJ48" i="3"/>
  <c r="AJ49" i="3"/>
  <c r="AJ50" i="3"/>
  <c r="AJ51" i="3"/>
  <c r="AJ52" i="3"/>
  <c r="AJ53" i="3"/>
  <c r="AJ54" i="3"/>
  <c r="AJ55" i="3"/>
  <c r="AJ56" i="3"/>
  <c r="AJ57" i="3"/>
  <c r="AJ58" i="3"/>
  <c r="AJ59" i="3"/>
  <c r="AJ60" i="3"/>
  <c r="AJ61" i="3"/>
  <c r="AJ62" i="3"/>
  <c r="AJ63" i="3"/>
  <c r="AJ64" i="3"/>
  <c r="AJ65" i="3"/>
  <c r="AJ66" i="3"/>
  <c r="AJ67" i="3"/>
  <c r="AJ68" i="3"/>
  <c r="AJ69" i="3"/>
  <c r="AJ70" i="3"/>
  <c r="AJ71" i="3"/>
  <c r="AJ72" i="3"/>
  <c r="AJ73" i="3"/>
  <c r="AJ74" i="3"/>
  <c r="AJ75" i="3"/>
  <c r="AJ76" i="3"/>
  <c r="AJ77" i="3"/>
  <c r="AJ78" i="3"/>
  <c r="AJ79" i="3"/>
  <c r="AJ80" i="3"/>
  <c r="AJ81" i="3"/>
  <c r="AJ82" i="3"/>
  <c r="AJ83" i="3"/>
  <c r="AJ84" i="3"/>
  <c r="AJ85" i="3"/>
  <c r="AJ86" i="3"/>
  <c r="AJ87" i="3"/>
  <c r="AJ88" i="3"/>
  <c r="AJ89" i="3"/>
  <c r="AJ90" i="3"/>
  <c r="AJ91" i="3"/>
  <c r="AJ92" i="3"/>
  <c r="AJ93" i="3"/>
  <c r="AJ94" i="3"/>
  <c r="AJ95" i="3"/>
  <c r="AJ96" i="3"/>
  <c r="AJ97" i="3"/>
  <c r="AJ98" i="3"/>
  <c r="AJ99" i="3"/>
  <c r="AJ100" i="3"/>
  <c r="AJ101" i="3"/>
  <c r="AJ102" i="3"/>
  <c r="AJ103" i="3"/>
  <c r="AJ104" i="3"/>
  <c r="AJ105" i="3"/>
  <c r="AJ106" i="3"/>
  <c r="AJ107" i="3"/>
  <c r="AJ108" i="3"/>
  <c r="AJ109" i="3"/>
  <c r="AJ110" i="3"/>
  <c r="AJ111" i="3"/>
  <c r="AJ112" i="3"/>
  <c r="AJ113" i="3"/>
  <c r="AJ114" i="3"/>
  <c r="AJ115" i="3"/>
  <c r="AJ116" i="3"/>
  <c r="AJ117" i="3"/>
  <c r="AJ118" i="3"/>
  <c r="AJ119" i="3"/>
  <c r="AJ120" i="3"/>
  <c r="AJ121" i="3"/>
  <c r="AJ122" i="3"/>
  <c r="AJ123" i="3"/>
  <c r="AJ124" i="3"/>
  <c r="AJ125" i="3"/>
  <c r="AJ126" i="3"/>
  <c r="AJ127" i="3"/>
  <c r="AJ128" i="3"/>
  <c r="AJ129" i="3"/>
  <c r="AJ130" i="3"/>
  <c r="AJ131" i="3"/>
  <c r="AJ132" i="3"/>
  <c r="AJ133" i="3"/>
  <c r="AJ134" i="3"/>
  <c r="AJ135" i="3"/>
  <c r="AJ136" i="3"/>
  <c r="AJ137" i="3"/>
  <c r="AJ138" i="3"/>
  <c r="AJ139" i="3"/>
  <c r="AJ140" i="3"/>
  <c r="AJ141" i="3"/>
  <c r="AJ142" i="3"/>
  <c r="AJ143" i="3"/>
  <c r="AJ144" i="3"/>
  <c r="AJ145" i="3"/>
  <c r="AJ146" i="3"/>
  <c r="AJ147" i="3"/>
  <c r="AJ148" i="3"/>
  <c r="AJ149" i="3"/>
  <c r="AJ150" i="3"/>
  <c r="AJ151" i="3"/>
  <c r="AJ152" i="3"/>
  <c r="AJ153" i="3"/>
  <c r="AJ154" i="3"/>
  <c r="AJ155" i="3"/>
  <c r="AJ156" i="3"/>
  <c r="AJ157" i="3"/>
  <c r="AJ158" i="3"/>
  <c r="AJ159" i="3"/>
  <c r="AJ160" i="3"/>
  <c r="AJ161" i="3"/>
  <c r="AJ162" i="3"/>
  <c r="AJ163" i="3"/>
  <c r="AJ164" i="3"/>
  <c r="AJ165" i="3"/>
  <c r="AJ166" i="3"/>
  <c r="AJ167" i="3"/>
  <c r="AJ168" i="3"/>
  <c r="AJ169" i="3"/>
  <c r="AJ170" i="3"/>
  <c r="AJ171" i="3"/>
  <c r="AJ172" i="3"/>
  <c r="AJ173" i="3"/>
  <c r="AJ174" i="3"/>
  <c r="AJ175" i="3"/>
  <c r="AJ176" i="3"/>
  <c r="AJ177" i="3"/>
  <c r="AJ178" i="3"/>
  <c r="AJ179" i="3"/>
  <c r="AJ180" i="3"/>
  <c r="AJ181" i="3"/>
  <c r="AJ182" i="3"/>
  <c r="AJ183" i="3"/>
  <c r="AJ184" i="3"/>
  <c r="AJ185" i="3"/>
  <c r="AJ186" i="3"/>
  <c r="AJ187" i="3"/>
  <c r="AJ188" i="3"/>
  <c r="AJ189" i="3"/>
  <c r="AJ190" i="3"/>
  <c r="AJ191" i="3"/>
  <c r="AJ192" i="3"/>
  <c r="AJ193" i="3"/>
  <c r="AJ194" i="3"/>
  <c r="AJ195" i="3"/>
  <c r="AJ196" i="3"/>
  <c r="AJ197" i="3"/>
  <c r="AJ198" i="3"/>
  <c r="AJ199" i="3"/>
  <c r="AJ200" i="3"/>
  <c r="AJ201" i="3"/>
  <c r="AJ202" i="3"/>
  <c r="AJ203" i="3"/>
  <c r="AJ204" i="3"/>
  <c r="AJ205" i="3"/>
  <c r="AJ206" i="3"/>
  <c r="AJ207" i="3"/>
  <c r="AJ208" i="3"/>
  <c r="AJ209" i="3"/>
  <c r="AJ210" i="3"/>
  <c r="AJ211" i="3"/>
  <c r="AJ212" i="3"/>
  <c r="AJ213" i="3"/>
  <c r="AJ214" i="3"/>
  <c r="AJ215" i="3"/>
  <c r="AJ216" i="3"/>
  <c r="AJ217" i="3"/>
  <c r="AJ218" i="3"/>
  <c r="AJ219" i="3"/>
  <c r="AJ220" i="3"/>
  <c r="AJ221" i="3"/>
  <c r="AJ222" i="3"/>
  <c r="AJ223" i="3"/>
  <c r="AJ224" i="3"/>
  <c r="AJ225" i="3"/>
  <c r="AJ226" i="3"/>
  <c r="AJ227" i="3"/>
  <c r="AJ228" i="3"/>
  <c r="AJ229" i="3"/>
  <c r="AJ230" i="3"/>
  <c r="AJ231" i="3"/>
  <c r="AJ232" i="3"/>
  <c r="AJ233" i="3"/>
  <c r="AJ234" i="3"/>
  <c r="AJ235" i="3"/>
  <c r="AJ236" i="3"/>
  <c r="AJ237" i="3"/>
  <c r="AJ238" i="3"/>
  <c r="AJ239" i="3"/>
  <c r="AJ240" i="3"/>
  <c r="AJ241" i="3"/>
  <c r="AJ242" i="3"/>
  <c r="AJ243" i="3"/>
  <c r="AJ244" i="3"/>
  <c r="AJ245" i="3"/>
  <c r="AJ246" i="3"/>
  <c r="AJ247" i="3"/>
  <c r="AJ248" i="3"/>
  <c r="AJ249" i="3"/>
  <c r="AJ250" i="3"/>
  <c r="AJ251" i="3"/>
  <c r="AJ252" i="3"/>
  <c r="AJ253" i="3"/>
  <c r="AJ254" i="3"/>
  <c r="AJ255" i="3"/>
  <c r="AJ256" i="3"/>
  <c r="AJ257" i="3"/>
  <c r="AJ258" i="3"/>
  <c r="AJ259" i="3"/>
  <c r="AJ260" i="3"/>
  <c r="AJ261" i="3"/>
  <c r="AJ262" i="3"/>
  <c r="AJ263" i="3"/>
  <c r="AJ264" i="3"/>
  <c r="AJ265" i="3"/>
  <c r="AJ266" i="3"/>
  <c r="AJ267" i="3"/>
  <c r="AJ268" i="3"/>
  <c r="AJ269" i="3"/>
  <c r="AJ270" i="3"/>
  <c r="AJ271" i="3"/>
  <c r="AJ272" i="3"/>
  <c r="AJ273" i="3"/>
  <c r="AJ274" i="3"/>
  <c r="AJ275" i="3"/>
  <c r="AJ276" i="3"/>
  <c r="AJ277" i="3"/>
  <c r="AJ278" i="3"/>
  <c r="AJ279" i="3"/>
  <c r="AJ280" i="3"/>
  <c r="AJ281" i="3"/>
  <c r="AJ282" i="3"/>
  <c r="AJ283" i="3"/>
  <c r="AJ284" i="3"/>
  <c r="AJ285" i="3"/>
  <c r="AJ286" i="3"/>
  <c r="AJ287" i="3"/>
  <c r="AJ288" i="3"/>
  <c r="AJ289" i="3"/>
  <c r="AJ290" i="3"/>
  <c r="AJ291" i="3"/>
  <c r="AJ292" i="3"/>
  <c r="AJ293" i="3"/>
  <c r="AJ294" i="3"/>
  <c r="AJ295" i="3"/>
  <c r="AJ296" i="3"/>
  <c r="AJ297" i="3"/>
  <c r="AJ298" i="3"/>
  <c r="AJ299" i="3"/>
  <c r="AJ300" i="3"/>
  <c r="AJ301" i="3"/>
  <c r="AJ302" i="3"/>
  <c r="AJ303" i="3"/>
  <c r="AJ304" i="3"/>
  <c r="AJ305" i="3"/>
  <c r="AJ306" i="3"/>
  <c r="AJ307" i="3"/>
  <c r="AJ308" i="3"/>
  <c r="AJ309" i="3"/>
  <c r="AJ310" i="3"/>
  <c r="AJ311" i="3"/>
  <c r="AJ312" i="3"/>
  <c r="AJ313" i="3"/>
  <c r="AJ314" i="3"/>
  <c r="AJ315" i="3"/>
  <c r="AJ316" i="3"/>
  <c r="AJ317" i="3"/>
  <c r="AJ318" i="3"/>
  <c r="AJ319" i="3"/>
  <c r="AJ320" i="3"/>
  <c r="AJ321" i="3"/>
  <c r="AJ322" i="3"/>
  <c r="AJ323" i="3"/>
  <c r="AJ324" i="3"/>
  <c r="AJ325" i="3"/>
  <c r="AJ326" i="3"/>
  <c r="AJ327" i="3"/>
  <c r="AJ328" i="3"/>
  <c r="AJ329" i="3"/>
  <c r="AJ330" i="3"/>
  <c r="AJ331" i="3"/>
  <c r="AJ332" i="3"/>
  <c r="AJ333" i="3"/>
  <c r="AJ334" i="3"/>
  <c r="AJ335" i="3"/>
  <c r="AJ336" i="3"/>
  <c r="AJ337" i="3"/>
  <c r="AJ338" i="3"/>
  <c r="AJ339" i="3"/>
  <c r="AJ340" i="3"/>
  <c r="AJ341" i="3"/>
  <c r="AJ342" i="3"/>
  <c r="AJ343" i="3"/>
  <c r="AJ344" i="3"/>
  <c r="AJ345" i="3"/>
  <c r="AJ346" i="3"/>
  <c r="AJ347" i="3"/>
  <c r="AJ348" i="3"/>
  <c r="AJ349" i="3"/>
  <c r="AJ350" i="3"/>
  <c r="AJ351" i="3"/>
  <c r="AJ352" i="3"/>
  <c r="AJ353" i="3"/>
  <c r="AJ354" i="3"/>
  <c r="AJ355" i="3"/>
  <c r="AJ356" i="3"/>
  <c r="AJ357" i="3"/>
  <c r="AJ358" i="3"/>
  <c r="AJ359" i="3"/>
  <c r="AJ360" i="3"/>
  <c r="AJ361" i="3"/>
  <c r="AJ362" i="3"/>
  <c r="AJ363" i="3"/>
  <c r="AJ364" i="3"/>
  <c r="AJ365" i="3"/>
  <c r="AJ366" i="3"/>
  <c r="AJ367" i="3"/>
  <c r="AJ368" i="3"/>
  <c r="AJ369" i="3"/>
  <c r="AJ370" i="3"/>
  <c r="AJ371" i="3"/>
  <c r="AJ372" i="3"/>
  <c r="AJ373" i="3"/>
  <c r="AJ374" i="3"/>
  <c r="AJ375" i="3"/>
  <c r="AJ376" i="3"/>
  <c r="AJ377" i="3"/>
  <c r="AJ378" i="3"/>
  <c r="AJ379" i="3"/>
  <c r="AJ380" i="3"/>
  <c r="AJ381" i="3"/>
  <c r="AJ382" i="3"/>
  <c r="AJ383" i="3"/>
  <c r="AJ384" i="3"/>
  <c r="AJ385" i="3"/>
  <c r="AJ386" i="3"/>
  <c r="AJ387" i="3"/>
  <c r="AJ388" i="3"/>
  <c r="AJ389" i="3"/>
  <c r="AJ390" i="3"/>
  <c r="AJ391" i="3"/>
  <c r="AJ392" i="3"/>
  <c r="AJ393" i="3"/>
  <c r="AJ394" i="3"/>
  <c r="AJ395" i="3"/>
  <c r="AJ396" i="3"/>
  <c r="AJ397" i="3"/>
  <c r="AJ398" i="3"/>
  <c r="AJ399" i="3"/>
  <c r="AJ400" i="3"/>
  <c r="AJ401" i="3"/>
  <c r="AJ402" i="3"/>
  <c r="AJ403" i="3"/>
  <c r="AJ404" i="3"/>
  <c r="AJ405" i="3"/>
  <c r="AJ406" i="3"/>
  <c r="AJ407" i="3"/>
  <c r="AJ408" i="3"/>
  <c r="AJ409" i="3"/>
  <c r="AJ410" i="3"/>
  <c r="AJ411" i="3"/>
  <c r="AJ412" i="3"/>
  <c r="AJ413" i="3"/>
  <c r="AJ414" i="3"/>
  <c r="AJ415" i="3"/>
  <c r="AJ416" i="3"/>
  <c r="AJ417" i="3"/>
  <c r="AJ418" i="3"/>
  <c r="AJ419" i="3"/>
  <c r="AJ420" i="3"/>
  <c r="AJ421" i="3"/>
  <c r="AJ422" i="3"/>
  <c r="AJ423" i="3"/>
  <c r="AJ424" i="3"/>
  <c r="AJ425" i="3"/>
  <c r="AJ426" i="3"/>
  <c r="AJ427" i="3"/>
  <c r="AJ428" i="3"/>
  <c r="AJ429" i="3"/>
  <c r="AJ430" i="3"/>
  <c r="AJ431" i="3"/>
  <c r="AJ432" i="3"/>
  <c r="AJ433" i="3"/>
  <c r="AJ434" i="3"/>
  <c r="AJ435" i="3"/>
  <c r="AJ436" i="3"/>
  <c r="AJ437" i="3"/>
  <c r="AJ438" i="3"/>
  <c r="AJ439" i="3"/>
  <c r="AJ440" i="3"/>
  <c r="AJ441" i="3"/>
  <c r="AJ442" i="3"/>
  <c r="AJ443" i="3"/>
  <c r="AJ444" i="3"/>
  <c r="AJ445" i="3"/>
  <c r="AJ446" i="3"/>
  <c r="AJ447" i="3"/>
  <c r="AJ448" i="3"/>
  <c r="AJ449" i="3"/>
  <c r="AJ450" i="3"/>
  <c r="AJ451" i="3"/>
  <c r="AJ452" i="3"/>
  <c r="AJ453" i="3"/>
  <c r="AJ454" i="3"/>
  <c r="AJ455" i="3"/>
  <c r="AJ456" i="3"/>
  <c r="AJ457" i="3"/>
  <c r="AJ458" i="3"/>
  <c r="AJ459" i="3"/>
  <c r="AJ460" i="3"/>
  <c r="AJ461" i="3"/>
  <c r="AJ462" i="3"/>
  <c r="AJ463" i="3"/>
  <c r="AJ464" i="3"/>
  <c r="AJ465" i="3"/>
  <c r="AJ466" i="3"/>
  <c r="AJ467" i="3"/>
  <c r="AJ468" i="3"/>
  <c r="AJ469" i="3"/>
  <c r="AJ470" i="3"/>
  <c r="AJ471" i="3"/>
  <c r="AJ472" i="3"/>
  <c r="AJ473" i="3"/>
  <c r="AJ474" i="3"/>
  <c r="AJ475" i="3"/>
  <c r="AJ476" i="3"/>
  <c r="AJ477" i="3"/>
  <c r="AJ478" i="3"/>
  <c r="AJ479" i="3"/>
  <c r="AJ480" i="3"/>
  <c r="AJ481" i="3"/>
  <c r="AJ482" i="3"/>
  <c r="AJ483" i="3"/>
  <c r="AJ484" i="3"/>
  <c r="AJ485" i="3"/>
  <c r="AJ486" i="3"/>
  <c r="AJ487" i="3"/>
  <c r="AJ488" i="3"/>
  <c r="AJ489" i="3"/>
  <c r="AJ490" i="3"/>
  <c r="AJ491" i="3"/>
  <c r="AJ492" i="3"/>
  <c r="AJ493" i="3"/>
  <c r="AJ494" i="3"/>
  <c r="AJ495" i="3"/>
  <c r="AJ496" i="3"/>
  <c r="AJ497" i="3"/>
  <c r="AJ498" i="3"/>
  <c r="AJ499" i="3"/>
  <c r="AJ500" i="3"/>
  <c r="AJ501" i="3"/>
  <c r="AJ502" i="3"/>
  <c r="AJ503" i="3"/>
  <c r="AJ504" i="3"/>
  <c r="AJ505" i="3"/>
  <c r="AJ506" i="3"/>
  <c r="AJ507" i="3"/>
  <c r="AJ508" i="3"/>
  <c r="AJ509" i="3"/>
  <c r="AJ510" i="3"/>
  <c r="AJ511" i="3"/>
  <c r="AJ512" i="3"/>
  <c r="AJ513" i="3"/>
  <c r="AJ514" i="3"/>
  <c r="AJ515" i="3"/>
  <c r="AJ516" i="3"/>
  <c r="AJ517" i="3"/>
  <c r="AJ518" i="3"/>
  <c r="AJ519" i="3"/>
  <c r="AJ520" i="3"/>
  <c r="AJ521" i="3"/>
  <c r="AJ522" i="3"/>
  <c r="AJ523" i="3"/>
  <c r="AJ524" i="3"/>
  <c r="AJ525" i="3"/>
  <c r="AJ526" i="3"/>
  <c r="AJ527" i="3"/>
  <c r="AJ528" i="3"/>
  <c r="AJ529" i="3"/>
  <c r="AJ530" i="3"/>
  <c r="AJ531" i="3"/>
  <c r="AJ532" i="3"/>
  <c r="AJ533" i="3"/>
  <c r="AJ534" i="3"/>
  <c r="AJ535" i="3"/>
  <c r="AJ536" i="3"/>
  <c r="AJ537" i="3"/>
  <c r="AJ538" i="3"/>
  <c r="AJ539" i="3"/>
  <c r="AJ540" i="3"/>
  <c r="AJ541" i="3"/>
  <c r="AJ542" i="3"/>
  <c r="AJ543" i="3"/>
  <c r="AJ544" i="3"/>
  <c r="AJ545" i="3"/>
  <c r="AJ546" i="3"/>
  <c r="AJ547" i="3"/>
  <c r="AJ548" i="3"/>
  <c r="AJ549" i="3"/>
  <c r="AJ550" i="3"/>
  <c r="AJ551" i="3"/>
  <c r="AJ552" i="3"/>
  <c r="AJ553" i="3"/>
  <c r="AJ554" i="3"/>
  <c r="AJ555" i="3"/>
  <c r="AJ556" i="3"/>
  <c r="AJ557" i="3"/>
  <c r="AJ558" i="3"/>
  <c r="AJ559" i="3"/>
  <c r="AJ560" i="3"/>
  <c r="AJ561" i="3"/>
  <c r="AJ562" i="3"/>
  <c r="AJ563" i="3"/>
  <c r="AJ564" i="3"/>
  <c r="AJ565" i="3"/>
  <c r="AJ566" i="3"/>
  <c r="AJ567" i="3"/>
  <c r="AJ568" i="3"/>
  <c r="AJ569" i="3"/>
  <c r="AJ570" i="3"/>
  <c r="AJ571" i="3"/>
  <c r="AJ572" i="3"/>
  <c r="AJ573" i="3"/>
  <c r="AJ574" i="3"/>
  <c r="AJ575" i="3"/>
  <c r="AJ576" i="3"/>
  <c r="AJ577" i="3"/>
  <c r="AJ578" i="3"/>
  <c r="AJ579" i="3"/>
  <c r="AJ580" i="3"/>
  <c r="AJ581" i="3"/>
  <c r="AJ582" i="3"/>
  <c r="AJ583" i="3"/>
  <c r="AJ584" i="3"/>
  <c r="AJ585" i="3"/>
  <c r="AJ586" i="3"/>
  <c r="AJ587" i="3"/>
  <c r="AJ588" i="3"/>
  <c r="AJ589" i="3"/>
  <c r="AJ590" i="3"/>
  <c r="AJ591" i="3"/>
  <c r="AJ592" i="3"/>
  <c r="AJ593" i="3"/>
  <c r="AJ594" i="3"/>
  <c r="AJ595" i="3"/>
  <c r="AJ596" i="3"/>
  <c r="AJ597" i="3"/>
  <c r="AJ598" i="3"/>
  <c r="AJ599" i="3"/>
  <c r="AJ600" i="3"/>
  <c r="AJ601" i="3"/>
  <c r="AJ602" i="3"/>
  <c r="AJ603" i="3"/>
  <c r="AJ604" i="3"/>
  <c r="AJ605" i="3"/>
  <c r="AJ606" i="3"/>
  <c r="AJ607" i="3"/>
  <c r="AJ608" i="3"/>
  <c r="AJ609" i="3"/>
  <c r="AJ610" i="3"/>
  <c r="AJ611" i="3"/>
  <c r="AJ612" i="3"/>
  <c r="AJ613" i="3"/>
  <c r="AJ614" i="3"/>
  <c r="AJ615" i="3"/>
  <c r="AJ616" i="3"/>
  <c r="AJ617" i="3"/>
  <c r="AJ618" i="3"/>
  <c r="AJ619" i="3"/>
  <c r="AJ620" i="3"/>
  <c r="AJ621" i="3"/>
  <c r="AJ622" i="3"/>
  <c r="AJ623" i="3"/>
  <c r="AJ624" i="3"/>
  <c r="AJ625" i="3"/>
  <c r="AJ626" i="3"/>
  <c r="AJ627" i="3"/>
  <c r="AJ628" i="3"/>
  <c r="AJ629" i="3"/>
  <c r="AJ630" i="3"/>
  <c r="AJ631" i="3"/>
  <c r="AJ632" i="3"/>
  <c r="AJ633" i="3"/>
  <c r="AJ634" i="3"/>
  <c r="AJ635" i="3"/>
  <c r="AJ636" i="3"/>
  <c r="AJ637" i="3"/>
  <c r="AJ638" i="3"/>
  <c r="AJ639" i="3"/>
  <c r="AJ640" i="3"/>
  <c r="AJ641" i="3"/>
  <c r="AJ642" i="3"/>
  <c r="AJ643" i="3"/>
  <c r="AJ644" i="3"/>
  <c r="AJ645" i="3"/>
  <c r="AJ646" i="3"/>
  <c r="AJ647" i="3"/>
  <c r="AJ648" i="3"/>
  <c r="AJ649" i="3"/>
  <c r="AJ650" i="3"/>
  <c r="AJ651" i="3"/>
  <c r="AJ652" i="3"/>
  <c r="AJ653" i="3"/>
  <c r="AJ654" i="3"/>
  <c r="AJ655" i="3"/>
  <c r="AJ656" i="3"/>
  <c r="AJ657" i="3"/>
  <c r="AJ658" i="3"/>
  <c r="AJ659" i="3"/>
  <c r="AJ660" i="3"/>
  <c r="AJ661" i="3"/>
  <c r="AJ662" i="3"/>
  <c r="AJ663" i="3"/>
  <c r="AJ664" i="3"/>
  <c r="AJ665" i="3"/>
  <c r="AJ666" i="3"/>
  <c r="AJ667" i="3"/>
  <c r="AJ668" i="3"/>
  <c r="AJ669" i="3"/>
  <c r="AJ670" i="3"/>
  <c r="AJ671" i="3"/>
  <c r="AJ672" i="3"/>
  <c r="AJ673" i="3"/>
  <c r="AJ674" i="3"/>
  <c r="AJ675" i="3"/>
  <c r="AJ676" i="3"/>
  <c r="AJ677" i="3"/>
  <c r="AJ678" i="3"/>
  <c r="AJ679" i="3"/>
  <c r="AJ680" i="3"/>
  <c r="AJ681" i="3"/>
  <c r="AJ682" i="3"/>
  <c r="AJ683" i="3"/>
  <c r="AJ684" i="3"/>
  <c r="AJ685" i="3"/>
  <c r="AJ686" i="3"/>
  <c r="AJ687" i="3"/>
  <c r="AJ688" i="3"/>
  <c r="AJ689" i="3"/>
  <c r="AJ690" i="3"/>
  <c r="AJ691" i="3"/>
  <c r="AJ692" i="3"/>
  <c r="AJ693" i="3"/>
  <c r="AJ694" i="3"/>
  <c r="AJ695" i="3"/>
  <c r="AJ696" i="3"/>
  <c r="AJ697" i="3"/>
  <c r="AJ698" i="3"/>
  <c r="AJ699" i="3"/>
  <c r="AJ700" i="3"/>
  <c r="AJ701" i="3"/>
  <c r="AJ702" i="3"/>
  <c r="AJ703" i="3"/>
  <c r="AJ704" i="3"/>
  <c r="AJ705" i="3"/>
  <c r="AJ706" i="3"/>
  <c r="AJ707" i="3"/>
  <c r="AJ708" i="3"/>
  <c r="AJ709" i="3"/>
  <c r="AJ710" i="3"/>
  <c r="AJ711" i="3"/>
  <c r="AJ712" i="3"/>
  <c r="AJ713" i="3"/>
  <c r="AJ714" i="3"/>
  <c r="AJ715" i="3"/>
  <c r="AJ716" i="3"/>
  <c r="AJ717" i="3"/>
  <c r="AJ718" i="3"/>
  <c r="AJ719" i="3"/>
  <c r="AJ720" i="3"/>
  <c r="AJ721" i="3"/>
  <c r="AJ722" i="3"/>
  <c r="AJ723" i="3"/>
  <c r="AJ724" i="3"/>
  <c r="AJ725" i="3"/>
  <c r="AJ726" i="3"/>
  <c r="AJ727" i="3"/>
  <c r="AJ728" i="3"/>
  <c r="AJ729" i="3"/>
  <c r="AJ730" i="3"/>
  <c r="AJ731" i="3"/>
  <c r="AJ732" i="3"/>
  <c r="AJ733" i="3"/>
  <c r="AJ734" i="3"/>
  <c r="AJ735" i="3"/>
  <c r="AJ736" i="3"/>
  <c r="AJ737" i="3"/>
  <c r="AJ738" i="3"/>
  <c r="AJ739" i="3"/>
  <c r="AJ740" i="3"/>
  <c r="AJ741" i="3"/>
  <c r="AJ742" i="3"/>
  <c r="AJ743" i="3"/>
  <c r="AJ744" i="3"/>
  <c r="AJ745" i="3"/>
  <c r="AJ746" i="3"/>
  <c r="AJ747" i="3"/>
  <c r="AJ748" i="3"/>
  <c r="AJ749" i="3"/>
  <c r="AJ750" i="3"/>
  <c r="AJ751" i="3"/>
  <c r="AJ752" i="3"/>
  <c r="AJ753" i="3"/>
  <c r="AJ754" i="3"/>
  <c r="AJ755" i="3"/>
  <c r="AJ756" i="3"/>
  <c r="AJ757" i="3"/>
  <c r="AJ758" i="3"/>
  <c r="AJ759" i="3"/>
  <c r="AJ760" i="3"/>
  <c r="AJ761" i="3"/>
  <c r="AJ762" i="3"/>
  <c r="AJ763" i="3"/>
  <c r="AJ764" i="3"/>
  <c r="AJ765" i="3"/>
  <c r="AJ766" i="3"/>
  <c r="AJ767" i="3"/>
  <c r="AJ768" i="3"/>
  <c r="AJ769" i="3"/>
  <c r="AJ770" i="3"/>
  <c r="AJ771" i="3"/>
  <c r="AJ772" i="3"/>
  <c r="AJ773" i="3"/>
  <c r="AJ774" i="3"/>
  <c r="AJ775" i="3"/>
  <c r="AJ776" i="3"/>
  <c r="AJ777" i="3"/>
  <c r="AJ778" i="3"/>
  <c r="AJ779" i="3"/>
  <c r="AJ780" i="3"/>
  <c r="AJ781" i="3"/>
  <c r="AJ782" i="3"/>
  <c r="AJ783" i="3"/>
  <c r="AJ784" i="3"/>
  <c r="AJ785" i="3"/>
  <c r="AJ786" i="3"/>
  <c r="AJ787" i="3"/>
  <c r="AJ788" i="3"/>
  <c r="AJ789" i="3"/>
  <c r="AJ790" i="3"/>
  <c r="AJ791" i="3"/>
  <c r="AJ792" i="3"/>
  <c r="AJ793" i="3"/>
  <c r="AJ794" i="3"/>
  <c r="AJ795" i="3"/>
  <c r="AJ796" i="3"/>
  <c r="AJ797" i="3"/>
  <c r="AJ798" i="3"/>
  <c r="AJ799" i="3"/>
  <c r="AJ800" i="3"/>
  <c r="AJ801" i="3"/>
  <c r="AJ802" i="3"/>
  <c r="AJ803" i="3"/>
  <c r="AJ804" i="3"/>
  <c r="AJ805" i="3"/>
  <c r="AJ806" i="3"/>
  <c r="AJ807" i="3"/>
  <c r="AJ808" i="3"/>
  <c r="AJ809" i="3"/>
  <c r="AJ810" i="3"/>
  <c r="AJ811" i="3"/>
  <c r="AJ812" i="3"/>
  <c r="AJ813" i="3"/>
  <c r="AJ814" i="3"/>
  <c r="AJ815" i="3"/>
  <c r="AJ816" i="3"/>
  <c r="AJ817" i="3"/>
  <c r="AJ818" i="3"/>
  <c r="AJ819" i="3"/>
  <c r="AJ820" i="3"/>
  <c r="AJ821" i="3"/>
  <c r="AJ822" i="3"/>
  <c r="AJ823" i="3"/>
  <c r="AJ824" i="3"/>
  <c r="AJ825" i="3"/>
  <c r="AJ826" i="3"/>
  <c r="AJ827" i="3"/>
  <c r="AJ828" i="3"/>
  <c r="AJ829" i="3"/>
  <c r="AJ830" i="3"/>
  <c r="AJ831" i="3"/>
  <c r="AJ832" i="3"/>
  <c r="AJ833" i="3"/>
  <c r="AJ834" i="3"/>
  <c r="AJ835" i="3"/>
  <c r="AJ836" i="3"/>
  <c r="AJ837" i="3"/>
  <c r="AJ838" i="3"/>
  <c r="AJ839" i="3"/>
  <c r="AJ840" i="3"/>
  <c r="AJ841" i="3"/>
  <c r="AJ842" i="3"/>
  <c r="AJ843" i="3"/>
  <c r="AJ844" i="3"/>
  <c r="AJ845" i="3"/>
  <c r="AJ846" i="3"/>
  <c r="AJ847" i="3"/>
  <c r="AJ848" i="3"/>
  <c r="AJ849" i="3"/>
  <c r="AJ850" i="3"/>
  <c r="AJ851" i="3"/>
  <c r="AJ852" i="3"/>
  <c r="AJ853" i="3"/>
  <c r="AJ854" i="3"/>
  <c r="AJ855" i="3"/>
  <c r="AJ856" i="3"/>
  <c r="AJ857" i="3"/>
  <c r="AJ858" i="3"/>
  <c r="AJ859" i="3"/>
  <c r="AJ860" i="3"/>
  <c r="AJ861" i="3"/>
  <c r="AJ862" i="3"/>
  <c r="AJ863" i="3"/>
  <c r="AJ864" i="3"/>
  <c r="AJ865" i="3"/>
  <c r="AJ866" i="3"/>
  <c r="AJ867" i="3"/>
  <c r="AJ868" i="3"/>
  <c r="AJ869" i="3"/>
  <c r="AJ870" i="3"/>
  <c r="AJ871" i="3"/>
  <c r="AJ872" i="3"/>
  <c r="AJ873" i="3"/>
  <c r="AJ874" i="3"/>
  <c r="AJ875" i="3"/>
  <c r="AJ876" i="3"/>
  <c r="AJ877" i="3"/>
  <c r="AJ878" i="3"/>
  <c r="AJ879" i="3"/>
  <c r="AJ880" i="3"/>
  <c r="AJ881" i="3"/>
  <c r="AJ882" i="3"/>
  <c r="AJ883" i="3"/>
  <c r="AJ884" i="3"/>
  <c r="AJ885" i="3"/>
  <c r="AJ886" i="3"/>
  <c r="AJ887" i="3"/>
  <c r="AJ888" i="3"/>
  <c r="AJ889" i="3"/>
  <c r="AJ890" i="3"/>
  <c r="AJ891" i="3"/>
  <c r="AJ892" i="3"/>
  <c r="AJ893" i="3"/>
  <c r="AJ894" i="3"/>
  <c r="AJ895" i="3"/>
  <c r="AJ896" i="3"/>
  <c r="AJ897" i="3"/>
  <c r="AJ898" i="3"/>
  <c r="AJ899" i="3"/>
  <c r="AJ900" i="3"/>
  <c r="AJ901" i="3"/>
  <c r="AJ902" i="3"/>
  <c r="AJ903" i="3"/>
  <c r="AJ904" i="3"/>
  <c r="AJ905" i="3"/>
  <c r="AJ906" i="3"/>
  <c r="AJ907" i="3"/>
  <c r="AJ908" i="3"/>
  <c r="AJ909" i="3"/>
  <c r="AJ910" i="3"/>
  <c r="AJ911" i="3"/>
  <c r="AJ912" i="3"/>
  <c r="AJ913" i="3"/>
  <c r="AJ914" i="3"/>
  <c r="AJ915" i="3"/>
  <c r="AJ916" i="3"/>
  <c r="AJ917" i="3"/>
  <c r="AJ918" i="3"/>
  <c r="AJ919" i="3"/>
  <c r="AJ920" i="3"/>
  <c r="AJ921" i="3"/>
  <c r="AJ922" i="3"/>
  <c r="AJ923" i="3"/>
  <c r="AJ924" i="3"/>
  <c r="AJ925" i="3"/>
  <c r="AJ926" i="3"/>
  <c r="AJ927" i="3"/>
  <c r="AJ928" i="3"/>
  <c r="AJ929" i="3"/>
  <c r="AJ930" i="3"/>
  <c r="AJ931" i="3"/>
  <c r="AJ932" i="3"/>
  <c r="AJ933" i="3"/>
  <c r="AJ934" i="3"/>
  <c r="AJ935" i="3"/>
  <c r="AJ936" i="3"/>
  <c r="AJ937" i="3"/>
  <c r="AJ938" i="3"/>
  <c r="AJ939" i="3"/>
  <c r="AJ940" i="3"/>
  <c r="AJ941" i="3"/>
  <c r="AJ942" i="3"/>
  <c r="AJ943" i="3"/>
  <c r="AJ944" i="3"/>
  <c r="AJ945" i="3"/>
  <c r="AJ946" i="3"/>
  <c r="AJ947" i="3"/>
  <c r="AJ948" i="3"/>
  <c r="AJ949" i="3"/>
  <c r="AJ950" i="3"/>
  <c r="AJ951" i="3"/>
  <c r="AJ952" i="3"/>
  <c r="AJ953" i="3"/>
  <c r="AJ954" i="3"/>
  <c r="AJ955" i="3"/>
  <c r="AJ956" i="3"/>
  <c r="AJ957" i="3"/>
  <c r="AJ958" i="3"/>
  <c r="AJ959" i="3"/>
  <c r="AJ960" i="3"/>
  <c r="AJ961" i="3"/>
  <c r="AJ962" i="3"/>
  <c r="AJ963" i="3"/>
  <c r="AJ964" i="3"/>
  <c r="AJ965" i="3"/>
  <c r="AJ966" i="3"/>
  <c r="AJ967" i="3"/>
  <c r="AJ968" i="3"/>
  <c r="AJ969" i="3"/>
  <c r="AJ970" i="3"/>
  <c r="AJ971" i="3"/>
  <c r="AJ972" i="3"/>
  <c r="AJ973" i="3"/>
  <c r="AJ974" i="3"/>
  <c r="AJ975" i="3"/>
  <c r="AJ976" i="3"/>
  <c r="AJ977" i="3"/>
  <c r="AJ978" i="3"/>
  <c r="AJ979" i="3"/>
  <c r="AJ980" i="3"/>
  <c r="AJ981" i="3"/>
  <c r="AJ982" i="3"/>
  <c r="AJ983" i="3"/>
  <c r="AJ984" i="3"/>
  <c r="AJ985" i="3"/>
  <c r="AJ986" i="3"/>
  <c r="AJ987" i="3"/>
  <c r="AJ988" i="3"/>
  <c r="AJ989" i="3"/>
  <c r="AJ990" i="3"/>
  <c r="AJ991" i="3"/>
  <c r="AJ992" i="3"/>
  <c r="AJ993" i="3"/>
  <c r="AJ994" i="3"/>
  <c r="AJ995" i="3"/>
  <c r="AJ996" i="3"/>
  <c r="AJ997" i="3"/>
  <c r="AJ998" i="3"/>
  <c r="AJ999" i="3"/>
  <c r="AJ1000" i="3"/>
  <c r="AJ1001" i="3"/>
  <c r="AJ1002" i="3"/>
  <c r="AJ1003" i="3"/>
  <c r="AJ1004" i="3"/>
  <c r="AJ1005" i="3"/>
  <c r="AJ1006" i="3"/>
  <c r="AJ1007" i="3"/>
  <c r="AJ1008" i="3"/>
  <c r="AJ1009" i="3"/>
  <c r="AJ1010" i="3"/>
  <c r="AJ1011" i="3"/>
  <c r="AJ1012" i="3"/>
  <c r="AJ1013" i="3"/>
  <c r="AJ1014" i="3"/>
  <c r="AJ1015" i="3"/>
  <c r="AJ1016" i="3"/>
  <c r="AJ1017" i="3"/>
  <c r="AJ1018" i="3"/>
  <c r="AJ1019" i="3"/>
  <c r="AJ1020" i="3"/>
  <c r="AJ1021" i="3"/>
  <c r="AJ1022" i="3"/>
  <c r="AJ1023" i="3"/>
  <c r="AJ1024" i="3"/>
  <c r="AJ1025" i="3"/>
  <c r="AJ1026" i="3"/>
  <c r="AJ1027" i="3"/>
  <c r="AJ1028" i="3"/>
  <c r="AJ1029" i="3"/>
  <c r="AJ1030" i="3"/>
  <c r="AJ1031" i="3"/>
  <c r="AJ1032" i="3"/>
  <c r="AJ1033" i="3"/>
  <c r="AJ1034" i="3"/>
  <c r="AJ1035" i="3"/>
  <c r="AJ1036" i="3"/>
  <c r="AJ1037" i="3"/>
  <c r="AJ1038" i="3"/>
  <c r="AJ1039" i="3"/>
  <c r="AJ1040" i="3"/>
  <c r="AJ1041" i="3"/>
  <c r="AJ1042" i="3"/>
  <c r="AJ1043" i="3"/>
  <c r="AJ1044" i="3"/>
  <c r="AJ1045" i="3"/>
  <c r="AJ1046" i="3"/>
  <c r="AJ1047" i="3"/>
  <c r="AJ1048" i="3"/>
  <c r="AJ1049" i="3"/>
  <c r="AJ1050" i="3"/>
  <c r="AJ1051" i="3"/>
  <c r="AJ1052" i="3"/>
  <c r="AJ1053" i="3"/>
  <c r="AJ1054" i="3"/>
  <c r="AJ1055" i="3"/>
  <c r="AJ1056" i="3"/>
  <c r="AJ1057" i="3"/>
  <c r="AJ1058" i="3"/>
  <c r="AJ1059" i="3"/>
  <c r="AJ1060" i="3"/>
  <c r="AJ1061" i="3"/>
  <c r="AJ1062" i="3"/>
  <c r="AJ1063" i="3"/>
  <c r="AJ1064" i="3"/>
  <c r="AJ1065" i="3"/>
  <c r="AJ1066" i="3"/>
  <c r="AJ1067" i="3"/>
  <c r="AJ1068" i="3"/>
  <c r="AJ1069" i="3"/>
  <c r="AJ1070" i="3"/>
  <c r="AJ1071" i="3"/>
  <c r="AJ1072" i="3"/>
  <c r="AJ1073" i="3"/>
  <c r="AJ1074" i="3"/>
  <c r="AJ1075" i="3"/>
  <c r="AJ1076" i="3"/>
  <c r="AJ1077" i="3"/>
  <c r="AJ1078" i="3"/>
  <c r="AJ1079" i="3"/>
  <c r="AJ1080" i="3"/>
  <c r="AJ1081" i="3"/>
  <c r="AJ1082" i="3"/>
  <c r="AJ1083" i="3"/>
  <c r="AJ1084" i="3"/>
  <c r="AJ1085" i="3"/>
  <c r="AJ1086" i="3"/>
  <c r="AJ1087" i="3"/>
  <c r="AJ1088" i="3"/>
  <c r="AJ1089" i="3"/>
  <c r="AJ1090" i="3"/>
  <c r="AJ1091" i="3"/>
  <c r="AJ1092" i="3"/>
  <c r="AJ1093" i="3"/>
  <c r="AJ1094" i="3"/>
  <c r="AJ1095" i="3"/>
  <c r="AJ1096" i="3"/>
  <c r="AJ1097" i="3"/>
  <c r="AJ1098" i="3"/>
  <c r="AJ1099" i="3"/>
  <c r="AJ1100" i="3"/>
  <c r="AJ1101" i="3"/>
  <c r="AJ1102" i="3"/>
  <c r="AJ1103" i="3"/>
  <c r="AJ1104" i="3"/>
  <c r="AJ1105" i="3"/>
  <c r="AJ1106" i="3"/>
  <c r="AJ1107" i="3"/>
  <c r="AJ1108" i="3"/>
  <c r="AJ1109" i="3"/>
  <c r="AJ1110" i="3"/>
  <c r="AJ1111" i="3"/>
  <c r="AJ1112" i="3"/>
  <c r="AJ1113" i="3"/>
  <c r="AJ1114" i="3"/>
  <c r="AJ1115" i="3"/>
  <c r="AJ1116" i="3"/>
  <c r="AJ1117" i="3"/>
  <c r="AJ1118" i="3"/>
  <c r="AJ1119" i="3"/>
  <c r="AJ1120" i="3"/>
  <c r="AJ1121" i="3"/>
  <c r="AJ1122" i="3"/>
  <c r="AJ1123" i="3"/>
  <c r="AJ1124" i="3"/>
  <c r="AJ1125" i="3"/>
  <c r="AJ1126" i="3"/>
  <c r="AJ1127" i="3"/>
  <c r="AJ1128" i="3"/>
  <c r="AJ1129" i="3"/>
  <c r="AJ1130" i="3"/>
  <c r="AJ1131" i="3"/>
  <c r="AJ1132" i="3"/>
  <c r="AJ1133" i="3"/>
  <c r="AJ1134" i="3"/>
  <c r="AJ1135" i="3"/>
  <c r="AJ1136" i="3"/>
  <c r="AJ1137" i="3"/>
  <c r="AJ1138" i="3"/>
  <c r="AJ1139" i="3"/>
  <c r="AJ1140" i="3"/>
  <c r="AJ1141" i="3"/>
  <c r="AJ1142" i="3"/>
  <c r="AJ1143" i="3"/>
  <c r="AJ1144" i="3"/>
  <c r="AJ1145" i="3"/>
  <c r="AJ1146" i="3"/>
  <c r="AJ1147" i="3"/>
  <c r="AJ1148" i="3"/>
  <c r="AJ1149" i="3"/>
  <c r="AJ1150" i="3"/>
  <c r="AJ1151" i="3"/>
  <c r="AJ1152" i="3"/>
  <c r="AJ1153" i="3"/>
  <c r="AJ1154" i="3"/>
  <c r="AJ1155" i="3"/>
  <c r="AJ1156" i="3"/>
  <c r="AJ1157" i="3"/>
  <c r="AJ1158" i="3"/>
  <c r="AJ1159" i="3"/>
  <c r="AJ1160" i="3"/>
  <c r="AJ1161" i="3"/>
  <c r="AJ1162" i="3"/>
  <c r="AJ1163" i="3"/>
  <c r="AJ1164" i="3"/>
  <c r="AJ1165" i="3"/>
  <c r="AJ1166" i="3"/>
  <c r="AJ1167" i="3"/>
  <c r="AJ1168" i="3"/>
  <c r="AJ1169" i="3"/>
  <c r="AJ1170" i="3"/>
  <c r="AJ1171" i="3"/>
  <c r="AJ1172" i="3"/>
  <c r="AJ1173" i="3"/>
  <c r="AJ1174" i="3"/>
  <c r="AJ1175" i="3"/>
  <c r="AJ1176" i="3"/>
  <c r="AJ1177" i="3"/>
  <c r="AJ1178" i="3"/>
  <c r="AJ1179" i="3"/>
  <c r="AJ1180" i="3"/>
  <c r="AJ1181" i="3"/>
  <c r="AJ1182" i="3"/>
  <c r="AJ1183" i="3"/>
  <c r="AJ1184" i="3"/>
  <c r="AJ1185" i="3"/>
  <c r="AJ1186" i="3"/>
  <c r="AJ1187" i="3"/>
  <c r="AJ1188" i="3"/>
  <c r="AJ1189" i="3"/>
  <c r="AJ1190" i="3"/>
  <c r="AJ1191" i="3"/>
  <c r="AJ1192" i="3"/>
  <c r="AJ1193" i="3"/>
  <c r="AJ1194" i="3"/>
  <c r="AJ1195" i="3"/>
  <c r="AJ1196" i="3"/>
  <c r="AJ1197" i="3"/>
  <c r="AJ1198" i="3"/>
  <c r="AJ1199" i="3"/>
  <c r="AJ1200" i="3"/>
  <c r="AJ1201" i="3"/>
  <c r="AJ1202" i="3"/>
  <c r="AJ1203" i="3"/>
  <c r="AJ1204" i="3"/>
  <c r="AJ1205" i="3"/>
  <c r="AJ1206" i="3"/>
  <c r="AJ1207" i="3"/>
  <c r="AJ1208" i="3"/>
  <c r="AJ1209" i="3"/>
  <c r="AJ1210" i="3"/>
  <c r="AJ1211" i="3"/>
  <c r="AJ1212" i="3"/>
  <c r="AJ1213" i="3"/>
  <c r="AJ1214" i="3"/>
  <c r="AJ1215" i="3"/>
  <c r="AJ1216" i="3"/>
  <c r="AJ1217" i="3"/>
  <c r="AJ1218" i="3"/>
  <c r="AJ1219" i="3"/>
  <c r="AJ1220" i="3"/>
  <c r="AJ1221" i="3"/>
  <c r="AJ1222" i="3"/>
  <c r="AJ1223" i="3"/>
  <c r="AJ1224" i="3"/>
  <c r="AJ1225" i="3"/>
  <c r="AJ1226" i="3"/>
  <c r="AJ1227" i="3"/>
  <c r="AJ1228" i="3"/>
  <c r="AJ1229" i="3"/>
  <c r="AJ1230" i="3"/>
  <c r="AJ1231" i="3"/>
  <c r="AJ1232" i="3"/>
  <c r="AJ1233" i="3"/>
  <c r="AJ1234" i="3"/>
  <c r="AJ1235" i="3"/>
  <c r="AJ1236" i="3"/>
  <c r="AJ1237" i="3"/>
  <c r="AJ1238" i="3"/>
  <c r="AJ1239" i="3"/>
  <c r="AJ1240" i="3"/>
  <c r="AJ1241" i="3"/>
  <c r="AJ1242" i="3"/>
  <c r="AJ1243" i="3"/>
  <c r="AJ1244" i="3"/>
  <c r="AJ1245" i="3"/>
  <c r="AJ1246" i="3"/>
  <c r="AJ1247" i="3"/>
  <c r="AJ1248" i="3"/>
  <c r="AJ1249" i="3"/>
  <c r="AJ1250" i="3"/>
  <c r="AJ1251" i="3"/>
  <c r="AJ1252" i="3"/>
  <c r="AJ1253" i="3"/>
  <c r="AJ1254" i="3"/>
  <c r="AJ1255" i="3"/>
  <c r="AJ1256" i="3"/>
  <c r="AJ1257" i="3"/>
  <c r="AJ1258" i="3"/>
  <c r="AJ1259" i="3"/>
  <c r="AJ1260" i="3"/>
  <c r="AJ1261" i="3"/>
  <c r="AJ1262" i="3"/>
  <c r="AJ1263" i="3"/>
  <c r="AJ1264" i="3"/>
  <c r="AJ1265" i="3"/>
  <c r="AJ1266" i="3"/>
  <c r="AJ1267" i="3"/>
  <c r="AJ1268" i="3"/>
  <c r="AJ1269" i="3"/>
  <c r="AJ1270" i="3"/>
  <c r="AJ1271" i="3"/>
  <c r="AJ1272" i="3"/>
  <c r="AJ1273" i="3"/>
  <c r="AJ1274" i="3"/>
  <c r="AJ1275" i="3"/>
  <c r="AJ1276" i="3"/>
  <c r="AJ1277" i="3"/>
  <c r="AJ1278" i="3"/>
  <c r="AJ1279" i="3"/>
  <c r="AJ1280" i="3"/>
  <c r="AJ1281" i="3"/>
  <c r="AJ1282" i="3"/>
  <c r="AJ1283" i="3"/>
  <c r="AJ1284" i="3"/>
  <c r="AJ1285" i="3"/>
  <c r="AJ1286" i="3"/>
  <c r="AJ1287" i="3"/>
  <c r="AJ1288" i="3"/>
  <c r="AJ1289" i="3"/>
  <c r="AJ1290" i="3"/>
  <c r="AJ1291" i="3"/>
  <c r="AJ1292" i="3"/>
  <c r="AJ1293" i="3"/>
  <c r="AJ1294" i="3"/>
  <c r="AJ1295" i="3"/>
  <c r="AJ1296" i="3"/>
  <c r="AJ1297" i="3"/>
  <c r="AJ1298" i="3"/>
  <c r="AJ1299" i="3"/>
  <c r="AJ1300" i="3"/>
  <c r="AJ1301" i="3"/>
  <c r="AJ1302" i="3"/>
  <c r="AJ1303" i="3"/>
  <c r="AJ1304" i="3"/>
  <c r="AJ1305" i="3"/>
  <c r="AJ1306" i="3"/>
  <c r="AJ1307" i="3"/>
  <c r="AJ1308" i="3"/>
  <c r="AJ1309" i="3"/>
  <c r="AJ1310" i="3"/>
  <c r="AJ1311" i="3"/>
  <c r="AJ1312" i="3"/>
  <c r="AJ1313" i="3"/>
  <c r="AJ1314" i="3"/>
  <c r="AJ1315" i="3"/>
  <c r="AJ1316" i="3"/>
  <c r="AJ1317" i="3"/>
  <c r="AJ1318" i="3"/>
  <c r="AJ1319" i="3"/>
  <c r="AJ1320" i="3"/>
  <c r="AJ1321" i="3"/>
  <c r="AJ1322" i="3"/>
  <c r="AJ1323" i="3"/>
  <c r="AJ1324" i="3"/>
  <c r="AJ1325" i="3"/>
  <c r="AJ1326" i="3"/>
  <c r="AJ1327" i="3"/>
  <c r="AJ1328" i="3"/>
  <c r="AJ1329" i="3"/>
  <c r="AJ1330" i="3"/>
  <c r="AJ1331" i="3"/>
  <c r="AJ1332" i="3"/>
  <c r="AJ1333" i="3"/>
  <c r="AJ1334" i="3"/>
  <c r="AJ1335" i="3"/>
  <c r="AJ1336" i="3"/>
  <c r="AJ1337" i="3"/>
  <c r="AJ1338" i="3"/>
  <c r="AJ1339" i="3"/>
  <c r="AJ1340" i="3"/>
  <c r="AJ1341" i="3"/>
  <c r="AJ1342" i="3"/>
  <c r="AJ1343" i="3"/>
  <c r="AJ1344" i="3"/>
  <c r="AJ1345" i="3"/>
  <c r="AJ1346" i="3"/>
  <c r="AJ1347" i="3"/>
  <c r="AJ1348" i="3"/>
  <c r="AJ1349" i="3"/>
  <c r="AJ1350" i="3"/>
  <c r="AJ1351" i="3"/>
  <c r="AJ1352" i="3"/>
  <c r="AJ1353" i="3"/>
  <c r="AJ1354" i="3"/>
  <c r="AJ1355" i="3"/>
  <c r="AJ1356" i="3"/>
  <c r="AJ1357" i="3"/>
  <c r="AJ1358" i="3"/>
  <c r="AJ1359" i="3"/>
  <c r="AJ1360" i="3"/>
  <c r="AJ1361" i="3"/>
  <c r="AJ1362" i="3"/>
  <c r="AJ1363" i="3"/>
  <c r="AJ1364" i="3"/>
  <c r="AJ1365" i="3"/>
  <c r="AJ1366" i="3"/>
  <c r="AJ1367" i="3"/>
  <c r="AJ1368" i="3"/>
  <c r="AJ1369" i="3"/>
  <c r="AJ1370" i="3"/>
  <c r="AJ1371" i="3"/>
  <c r="AJ1372" i="3"/>
  <c r="AJ1373" i="3"/>
  <c r="AJ1374" i="3"/>
  <c r="AJ1375" i="3"/>
  <c r="AJ1376" i="3"/>
  <c r="AJ1377" i="3"/>
  <c r="AJ1378" i="3"/>
  <c r="AJ1379" i="3"/>
  <c r="AJ1380" i="3"/>
  <c r="AJ1381" i="3"/>
  <c r="AJ1382" i="3"/>
  <c r="AJ1383" i="3"/>
  <c r="AJ1384" i="3"/>
  <c r="AJ1385" i="3"/>
  <c r="AJ1386" i="3"/>
  <c r="AJ1387" i="3"/>
  <c r="AJ1388" i="3"/>
  <c r="AJ1389" i="3"/>
  <c r="AJ1390" i="3"/>
  <c r="AJ1391" i="3"/>
  <c r="AJ1392" i="3"/>
  <c r="AJ1393" i="3"/>
  <c r="AJ1394" i="3"/>
  <c r="AJ1395" i="3"/>
  <c r="AJ1396" i="3"/>
  <c r="AJ1397" i="3"/>
  <c r="AJ1398" i="3"/>
  <c r="AJ1399" i="3"/>
  <c r="AJ1400" i="3"/>
  <c r="AJ1401" i="3"/>
  <c r="AJ1402" i="3"/>
  <c r="AJ1403" i="3"/>
  <c r="AJ1404" i="3"/>
  <c r="AJ1405" i="3"/>
  <c r="AJ1406" i="3"/>
  <c r="AJ1407" i="3"/>
  <c r="AJ1408" i="3"/>
  <c r="AJ1409" i="3"/>
  <c r="AJ1410" i="3"/>
  <c r="AJ1411" i="3"/>
  <c r="AJ1412" i="3"/>
  <c r="AJ1413" i="3"/>
  <c r="AJ1414" i="3"/>
  <c r="AJ1415" i="3"/>
  <c r="AJ1416" i="3"/>
  <c r="AJ1417" i="3"/>
  <c r="AJ1418" i="3"/>
  <c r="AJ1419" i="3"/>
  <c r="AJ1420" i="3"/>
  <c r="AJ1421" i="3"/>
  <c r="AJ1422" i="3"/>
  <c r="AJ1423" i="3"/>
  <c r="AJ1424" i="3"/>
  <c r="AJ1425" i="3"/>
  <c r="AJ1426" i="3"/>
  <c r="AJ1427" i="3"/>
  <c r="AJ1428" i="3"/>
  <c r="AJ1429" i="3"/>
  <c r="AJ1430" i="3"/>
  <c r="AJ1431" i="3"/>
  <c r="AJ1432" i="3"/>
  <c r="AJ1433" i="3"/>
  <c r="AJ1434" i="3"/>
  <c r="AJ1435" i="3"/>
  <c r="AJ1436" i="3"/>
  <c r="AJ1437" i="3"/>
  <c r="AJ1438" i="3"/>
  <c r="AJ1439" i="3"/>
  <c r="AJ1440" i="3"/>
  <c r="AJ1441" i="3"/>
  <c r="AJ1442" i="3"/>
  <c r="AJ1443" i="3"/>
  <c r="AJ1444" i="3"/>
  <c r="AJ1445" i="3"/>
  <c r="AJ1446" i="3"/>
  <c r="AJ1447" i="3"/>
  <c r="AJ1448" i="3"/>
  <c r="AJ1449" i="3"/>
  <c r="AJ1450" i="3"/>
  <c r="AJ1451" i="3"/>
  <c r="AJ1452" i="3"/>
  <c r="AJ1453" i="3"/>
  <c r="AJ1454" i="3"/>
  <c r="AJ1455" i="3"/>
  <c r="AJ1456" i="3"/>
  <c r="AJ1457" i="3"/>
  <c r="AJ1458" i="3"/>
  <c r="AJ1459" i="3"/>
  <c r="AJ1460" i="3"/>
  <c r="AJ1461" i="3"/>
  <c r="AJ1462" i="3"/>
  <c r="AJ1463" i="3"/>
  <c r="AJ1464" i="3"/>
  <c r="AJ1465" i="3"/>
  <c r="AJ1466" i="3"/>
  <c r="AJ1467" i="3"/>
  <c r="AJ1468" i="3"/>
  <c r="AJ1469" i="3"/>
  <c r="AJ1470" i="3"/>
  <c r="AJ1471" i="3"/>
  <c r="AJ1472" i="3"/>
  <c r="AJ1473" i="3"/>
  <c r="AJ1474" i="3"/>
  <c r="AJ1475" i="3"/>
  <c r="AJ1476" i="3"/>
  <c r="AJ1477" i="3"/>
  <c r="AJ1478" i="3"/>
  <c r="AJ1479" i="3"/>
  <c r="AJ1480" i="3"/>
  <c r="AJ1481" i="3"/>
  <c r="AJ1482" i="3"/>
  <c r="AJ1483" i="3"/>
  <c r="AJ1484" i="3"/>
  <c r="AJ1485" i="3"/>
  <c r="AJ1486" i="3"/>
  <c r="AJ1487" i="3"/>
  <c r="AJ1488" i="3"/>
  <c r="AJ1489" i="3"/>
  <c r="AJ1490" i="3"/>
  <c r="AJ1491" i="3"/>
  <c r="AJ1492" i="3"/>
  <c r="AJ1493" i="3"/>
  <c r="AJ1494" i="3"/>
  <c r="AJ1495" i="3"/>
  <c r="AJ1496" i="3"/>
  <c r="AJ1497" i="3"/>
  <c r="AJ1498" i="3"/>
  <c r="AJ1499" i="3"/>
  <c r="AJ1500" i="3"/>
  <c r="AJ1501" i="3"/>
  <c r="AJ1502" i="3"/>
  <c r="AJ1503" i="3"/>
  <c r="AJ1504" i="3"/>
  <c r="AJ1505" i="3"/>
  <c r="AJ1506" i="3"/>
  <c r="AJ1507" i="3"/>
  <c r="AJ1508" i="3"/>
  <c r="AJ1509" i="3"/>
  <c r="AJ1510" i="3"/>
  <c r="AJ1511" i="3"/>
  <c r="AJ1512" i="3"/>
  <c r="AJ1513" i="3"/>
  <c r="AJ1514" i="3"/>
  <c r="AJ1515" i="3"/>
  <c r="AJ1516" i="3"/>
  <c r="AJ1517" i="3"/>
  <c r="AJ1518" i="3"/>
  <c r="AJ1519" i="3"/>
  <c r="AJ1520" i="3"/>
  <c r="AJ1521" i="3"/>
  <c r="AJ1522" i="3"/>
  <c r="AJ1523" i="3"/>
  <c r="AJ1524" i="3"/>
  <c r="AJ1525" i="3"/>
  <c r="AJ1526" i="3"/>
  <c r="AJ1527" i="3"/>
  <c r="AJ1528" i="3"/>
  <c r="AJ1529" i="3"/>
  <c r="AJ1530" i="3"/>
  <c r="AJ1531" i="3"/>
  <c r="AJ1532" i="3"/>
  <c r="AJ1533" i="3"/>
  <c r="AJ1534" i="3"/>
  <c r="AJ1535" i="3"/>
  <c r="AJ1536" i="3"/>
  <c r="AJ1537" i="3"/>
  <c r="AJ1538" i="3"/>
  <c r="AJ1539" i="3"/>
  <c r="AJ1540" i="3"/>
  <c r="AJ1541" i="3"/>
  <c r="AJ1542" i="3"/>
  <c r="AJ1543" i="3"/>
  <c r="AJ1544" i="3"/>
  <c r="AJ1545" i="3"/>
  <c r="AJ1546" i="3"/>
  <c r="AJ1547" i="3"/>
  <c r="AJ1548" i="3"/>
  <c r="AJ1549" i="3"/>
  <c r="AJ1550" i="3"/>
  <c r="AJ1551" i="3"/>
  <c r="AJ1552" i="3"/>
  <c r="AJ1553" i="3"/>
  <c r="AJ1554" i="3"/>
  <c r="AJ1555" i="3"/>
  <c r="AJ1556" i="3"/>
  <c r="AJ1557" i="3"/>
  <c r="AJ1558" i="3"/>
  <c r="AJ1559" i="3"/>
  <c r="AJ1560" i="3"/>
  <c r="AJ1561" i="3"/>
  <c r="AJ1562" i="3"/>
  <c r="AJ1563" i="3"/>
  <c r="AJ1564" i="3"/>
  <c r="AJ1565" i="3"/>
  <c r="AJ1566" i="3"/>
  <c r="AJ1567" i="3"/>
  <c r="AJ1568" i="3"/>
  <c r="AJ1569" i="3"/>
  <c r="AJ1570" i="3"/>
  <c r="AJ1571" i="3"/>
  <c r="AJ1572" i="3"/>
  <c r="AJ1573" i="3"/>
  <c r="AJ1574" i="3"/>
  <c r="AJ1575" i="3"/>
  <c r="AJ1576" i="3"/>
  <c r="AJ1577" i="3"/>
  <c r="AJ1578" i="3"/>
  <c r="AJ1579" i="3"/>
  <c r="AJ1580" i="3"/>
  <c r="AJ1581" i="3"/>
  <c r="AJ1582" i="3"/>
  <c r="AJ1583" i="3"/>
  <c r="AJ1584" i="3"/>
  <c r="AJ1585" i="3"/>
  <c r="AJ1586" i="3"/>
  <c r="AJ1587" i="3"/>
  <c r="AJ1588" i="3"/>
  <c r="AJ1589" i="3"/>
  <c r="AJ1590" i="3"/>
  <c r="AJ1591" i="3"/>
  <c r="AJ1592" i="3"/>
  <c r="AJ1593" i="3"/>
  <c r="AJ1594" i="3"/>
  <c r="AJ1595" i="3"/>
  <c r="AJ1596" i="3"/>
  <c r="AJ1597" i="3"/>
  <c r="AJ1598" i="3"/>
  <c r="AJ1599" i="3"/>
  <c r="AJ1600" i="3"/>
  <c r="AJ1601" i="3"/>
  <c r="AJ1602" i="3"/>
  <c r="AJ1603" i="3"/>
  <c r="AJ1604" i="3"/>
  <c r="AJ1605" i="3"/>
  <c r="AJ1606" i="3"/>
  <c r="AJ1607" i="3"/>
  <c r="AJ1608" i="3"/>
  <c r="AJ1609" i="3"/>
  <c r="AJ1610" i="3"/>
  <c r="AJ1611" i="3"/>
  <c r="AJ1612" i="3"/>
  <c r="AJ1613" i="3"/>
  <c r="AJ1614" i="3"/>
  <c r="AJ1615" i="3"/>
  <c r="AJ1616" i="3"/>
  <c r="AJ1617" i="3"/>
  <c r="AJ1618" i="3"/>
  <c r="AJ1619" i="3"/>
  <c r="AJ1620" i="3"/>
  <c r="AJ1621" i="3"/>
  <c r="AJ1622" i="3"/>
  <c r="AJ1623" i="3"/>
  <c r="AJ1624" i="3"/>
  <c r="AJ1625" i="3"/>
  <c r="AJ1626" i="3"/>
  <c r="AJ1627" i="3"/>
  <c r="AJ1628" i="3"/>
  <c r="AJ1629" i="3"/>
  <c r="AJ1630" i="3"/>
  <c r="AJ1631" i="3"/>
  <c r="AJ1632" i="3"/>
  <c r="AJ1633" i="3"/>
  <c r="AJ1634" i="3"/>
  <c r="AJ1635" i="3"/>
  <c r="AJ1636" i="3"/>
  <c r="AJ1637" i="3"/>
  <c r="AJ1638" i="3"/>
  <c r="AJ1639" i="3"/>
  <c r="AJ1640" i="3"/>
  <c r="AJ1641" i="3"/>
  <c r="AJ1642" i="3"/>
  <c r="AJ1643" i="3"/>
  <c r="AJ1644" i="3"/>
  <c r="AJ1645" i="3"/>
  <c r="AJ1646" i="3"/>
  <c r="AJ1647" i="3"/>
  <c r="AJ1648" i="3"/>
  <c r="AJ1649" i="3"/>
  <c r="AJ1650" i="3"/>
  <c r="AJ1651" i="3"/>
  <c r="AJ1652" i="3"/>
  <c r="AJ1653" i="3"/>
  <c r="AJ1654" i="3"/>
  <c r="AJ1655" i="3"/>
  <c r="AJ1656" i="3"/>
  <c r="AJ1657" i="3"/>
  <c r="AJ1658" i="3"/>
  <c r="AJ1659" i="3"/>
  <c r="AJ1660" i="3"/>
  <c r="AJ1661" i="3"/>
  <c r="AJ1662" i="3"/>
  <c r="AJ1663" i="3"/>
  <c r="AJ1664" i="3"/>
  <c r="AJ1665" i="3"/>
  <c r="AJ1666" i="3"/>
  <c r="AJ1667" i="3"/>
  <c r="AJ1668" i="3"/>
  <c r="AJ1669" i="3"/>
  <c r="AJ1670" i="3"/>
  <c r="AJ1671" i="3"/>
  <c r="AJ1672" i="3"/>
  <c r="AJ1673" i="3"/>
  <c r="AJ1674" i="3"/>
  <c r="AJ1675" i="3"/>
  <c r="AJ1676" i="3"/>
  <c r="AJ1677" i="3"/>
  <c r="AJ1678" i="3"/>
  <c r="AJ1679" i="3"/>
  <c r="AJ1680" i="3"/>
  <c r="AJ1681" i="3"/>
  <c r="AJ1682" i="3"/>
  <c r="AJ1683" i="3"/>
  <c r="AJ1684" i="3"/>
  <c r="AJ1685" i="3"/>
  <c r="AJ1686" i="3"/>
  <c r="AJ1687" i="3"/>
  <c r="AJ1688" i="3"/>
  <c r="AJ1689" i="3"/>
  <c r="AJ1690" i="3"/>
  <c r="AJ1691" i="3"/>
  <c r="AJ1692" i="3"/>
  <c r="AJ1693" i="3"/>
  <c r="AJ1694" i="3"/>
  <c r="AJ1695" i="3"/>
  <c r="AJ1696" i="3"/>
  <c r="AJ1697" i="3"/>
  <c r="AJ1698" i="3"/>
  <c r="AJ1699" i="3"/>
  <c r="AJ1700" i="3"/>
  <c r="AJ1701" i="3"/>
  <c r="AJ1702" i="3"/>
  <c r="AJ1703" i="3"/>
  <c r="AJ1704" i="3"/>
  <c r="AJ1705" i="3"/>
  <c r="AJ1706" i="3"/>
  <c r="AJ1707" i="3"/>
  <c r="AJ1708" i="3"/>
  <c r="AJ1709" i="3"/>
  <c r="AJ1710" i="3"/>
  <c r="AJ1711" i="3"/>
  <c r="AJ1712" i="3"/>
  <c r="AJ1713" i="3"/>
  <c r="AJ1714" i="3"/>
  <c r="AJ1715" i="3"/>
  <c r="AJ1716" i="3"/>
  <c r="AJ1717" i="3"/>
  <c r="AJ1718" i="3"/>
  <c r="AJ1719" i="3"/>
  <c r="AJ1720" i="3"/>
  <c r="AJ1721" i="3"/>
  <c r="AJ1722" i="3"/>
  <c r="AJ1723" i="3"/>
  <c r="AJ1724" i="3"/>
  <c r="AJ1725" i="3"/>
  <c r="AJ1726" i="3"/>
  <c r="AJ1727" i="3"/>
  <c r="AJ1728" i="3"/>
  <c r="AJ1729" i="3"/>
  <c r="AJ1730" i="3"/>
  <c r="AJ1731" i="3"/>
  <c r="AJ1732" i="3"/>
  <c r="AJ1733" i="3"/>
  <c r="AJ1734" i="3"/>
  <c r="AJ1735" i="3"/>
  <c r="AJ1736" i="3"/>
  <c r="AJ1737" i="3"/>
  <c r="AJ1738" i="3"/>
  <c r="AJ1739" i="3"/>
  <c r="AJ1740" i="3"/>
  <c r="AJ1741" i="3"/>
  <c r="AJ1742" i="3"/>
  <c r="AJ1743" i="3"/>
  <c r="AJ1744" i="3"/>
  <c r="AJ1745" i="3"/>
  <c r="AJ1746" i="3"/>
  <c r="AJ1747" i="3"/>
  <c r="AJ1748" i="3"/>
  <c r="AJ1749" i="3"/>
  <c r="AJ1750" i="3"/>
  <c r="AJ1751" i="3"/>
  <c r="AJ1752" i="3"/>
  <c r="AJ1753" i="3"/>
  <c r="AJ1754" i="3"/>
  <c r="AJ1755" i="3"/>
  <c r="AJ1756" i="3"/>
  <c r="AJ1757" i="3"/>
  <c r="AJ1758" i="3"/>
  <c r="AJ1759" i="3"/>
  <c r="AJ1760" i="3"/>
  <c r="AJ1761" i="3"/>
  <c r="AJ1762" i="3"/>
  <c r="AJ1763" i="3"/>
  <c r="AJ1764" i="3"/>
  <c r="AJ1765" i="3"/>
  <c r="AJ1766" i="3"/>
  <c r="AJ1767" i="3"/>
  <c r="AJ1768" i="3"/>
  <c r="AJ1769" i="3"/>
  <c r="AJ1770" i="3"/>
  <c r="AJ1771" i="3"/>
  <c r="AJ1772" i="3"/>
  <c r="AJ1773" i="3"/>
  <c r="AJ1774" i="3"/>
  <c r="AJ1775" i="3"/>
  <c r="AJ1776" i="3"/>
  <c r="AJ1777" i="3"/>
  <c r="AJ1778" i="3"/>
  <c r="AJ1779" i="3"/>
  <c r="AJ1780" i="3"/>
  <c r="AJ1781" i="3"/>
  <c r="AJ1782" i="3"/>
  <c r="AJ1783" i="3"/>
  <c r="AJ1784" i="3"/>
  <c r="AJ1785" i="3"/>
  <c r="AJ1786" i="3"/>
  <c r="AJ1787" i="3"/>
  <c r="AJ1788" i="3"/>
  <c r="AJ1789" i="3"/>
  <c r="AJ1790" i="3"/>
  <c r="AJ1791" i="3"/>
  <c r="AJ1792" i="3"/>
  <c r="AJ1793" i="3"/>
  <c r="AJ1794" i="3"/>
  <c r="AJ1795" i="3"/>
  <c r="AJ1796" i="3"/>
  <c r="AJ1797" i="3"/>
  <c r="AJ1798" i="3"/>
  <c r="AJ1799" i="3"/>
  <c r="AJ1800" i="3"/>
  <c r="AJ1801" i="3"/>
  <c r="AJ1802" i="3"/>
  <c r="AJ1803" i="3"/>
  <c r="AJ1804" i="3"/>
  <c r="AJ1805" i="3"/>
  <c r="AJ1806" i="3"/>
  <c r="AJ1807" i="3"/>
  <c r="AJ1808" i="3"/>
  <c r="AJ1809" i="3"/>
  <c r="AJ1810" i="3"/>
  <c r="AJ1811" i="3"/>
  <c r="AJ1812" i="3"/>
  <c r="AJ1813" i="3"/>
  <c r="AJ1814" i="3"/>
  <c r="AJ1815" i="3"/>
  <c r="AJ1816" i="3"/>
  <c r="AJ1817" i="3"/>
  <c r="AJ1818" i="3"/>
  <c r="AJ1819" i="3"/>
  <c r="AJ1820" i="3"/>
  <c r="AJ1821" i="3"/>
  <c r="AJ1822" i="3"/>
  <c r="AJ1823" i="3"/>
  <c r="AJ1824" i="3"/>
  <c r="AJ1825" i="3"/>
  <c r="AJ1826" i="3"/>
  <c r="AJ1827" i="3"/>
  <c r="AJ1828" i="3"/>
  <c r="AJ1829" i="3"/>
  <c r="AJ1830" i="3"/>
  <c r="AJ1831" i="3"/>
  <c r="AJ1832" i="3"/>
  <c r="AJ1833" i="3"/>
  <c r="AJ1834" i="3"/>
  <c r="AJ1835" i="3"/>
  <c r="AJ1836" i="3"/>
  <c r="AJ1837" i="3"/>
  <c r="AJ1838" i="3"/>
  <c r="AJ1839" i="3"/>
  <c r="AJ1840" i="3"/>
  <c r="AJ1841" i="3"/>
  <c r="AJ1842" i="3"/>
  <c r="AJ1843" i="3"/>
  <c r="AJ1844" i="3"/>
  <c r="AJ1845" i="3"/>
  <c r="AJ1846" i="3"/>
  <c r="AJ1847" i="3"/>
  <c r="AJ1848" i="3"/>
  <c r="AJ1849" i="3"/>
  <c r="AJ1850" i="3"/>
  <c r="AJ1851" i="3"/>
  <c r="AJ1852" i="3"/>
  <c r="AJ1853" i="3"/>
  <c r="AJ1854" i="3"/>
  <c r="AJ1855" i="3"/>
  <c r="AJ1856" i="3"/>
  <c r="AJ1857" i="3"/>
  <c r="AJ1858" i="3"/>
  <c r="AJ1859" i="3"/>
  <c r="AJ1860" i="3"/>
  <c r="AJ1861" i="3"/>
  <c r="AJ1862" i="3"/>
  <c r="AJ1863" i="3"/>
  <c r="AJ1864" i="3"/>
  <c r="AJ1865" i="3"/>
  <c r="AJ1866" i="3"/>
  <c r="AJ1867" i="3"/>
  <c r="AJ1868" i="3"/>
  <c r="AJ1869" i="3"/>
  <c r="AJ1870" i="3"/>
  <c r="AJ1871" i="3"/>
  <c r="AJ1872" i="3"/>
  <c r="AJ1873" i="3"/>
  <c r="AJ1874" i="3"/>
  <c r="AJ1875" i="3"/>
  <c r="AJ1876" i="3"/>
  <c r="AJ1877" i="3"/>
  <c r="AJ1878" i="3"/>
  <c r="AJ1879" i="3"/>
  <c r="AJ1880" i="3"/>
  <c r="AJ1881" i="3"/>
  <c r="AJ1882" i="3"/>
  <c r="AJ1883" i="3"/>
  <c r="AJ1884" i="3"/>
  <c r="AJ1885" i="3"/>
  <c r="AJ1886" i="3"/>
  <c r="AJ1887" i="3"/>
  <c r="AJ1888" i="3"/>
  <c r="AJ1889" i="3"/>
  <c r="AJ1890" i="3"/>
  <c r="AJ1891" i="3"/>
  <c r="AJ1892" i="3"/>
  <c r="AJ1893" i="3"/>
  <c r="AJ1894" i="3"/>
  <c r="AJ1895" i="3"/>
  <c r="AJ1896" i="3"/>
  <c r="AJ1897" i="3"/>
  <c r="AJ1898" i="3"/>
  <c r="AJ1899" i="3"/>
  <c r="AJ1900" i="3"/>
  <c r="AJ1901" i="3"/>
  <c r="AJ1902" i="3"/>
  <c r="AJ1903" i="3"/>
  <c r="AJ1904" i="3"/>
  <c r="AJ1905" i="3"/>
  <c r="AJ1906" i="3"/>
  <c r="AJ1907" i="3"/>
  <c r="AJ1908" i="3"/>
  <c r="AJ1909" i="3"/>
  <c r="AJ1910" i="3"/>
  <c r="AJ1911" i="3"/>
  <c r="AJ1912" i="3"/>
  <c r="AJ1913" i="3"/>
  <c r="AJ1914" i="3"/>
  <c r="AJ1915" i="3"/>
  <c r="AJ1916" i="3"/>
  <c r="AJ1917" i="3"/>
  <c r="AJ1918" i="3"/>
  <c r="AJ1919" i="3"/>
  <c r="AJ1920" i="3"/>
  <c r="AJ1921" i="3"/>
  <c r="AJ1922" i="3"/>
  <c r="AJ1923" i="3"/>
  <c r="AJ1924" i="3"/>
  <c r="AJ1925" i="3"/>
  <c r="AJ1926" i="3"/>
  <c r="AJ1927" i="3"/>
  <c r="AJ1928" i="3"/>
  <c r="AJ1929" i="3"/>
  <c r="AJ1930" i="3"/>
  <c r="AJ1931" i="3"/>
  <c r="AJ1932" i="3"/>
  <c r="AJ1933" i="3"/>
  <c r="AJ1934" i="3"/>
  <c r="AJ1935" i="3"/>
  <c r="AJ1936" i="3"/>
  <c r="AJ1937" i="3"/>
  <c r="AJ1938" i="3"/>
  <c r="AJ1939" i="3"/>
  <c r="AJ1940" i="3"/>
  <c r="AJ1941" i="3"/>
  <c r="AJ1942" i="3"/>
  <c r="AJ1943" i="3"/>
  <c r="AJ1944" i="3"/>
  <c r="AJ1945" i="3"/>
  <c r="AJ1946" i="3"/>
  <c r="AJ1947" i="3"/>
  <c r="AJ1948" i="3"/>
  <c r="AJ1949" i="3"/>
  <c r="AJ1950" i="3"/>
  <c r="AJ1951" i="3"/>
  <c r="AJ1952" i="3"/>
  <c r="AJ1953" i="3"/>
  <c r="AJ1954" i="3"/>
  <c r="AJ1955" i="3"/>
  <c r="AJ1956" i="3"/>
  <c r="AJ1957" i="3"/>
  <c r="AJ1958" i="3"/>
  <c r="AJ1959" i="3"/>
  <c r="AJ1960" i="3"/>
  <c r="AJ1961" i="3"/>
  <c r="AJ1962" i="3"/>
  <c r="AJ1963" i="3"/>
  <c r="AJ1964" i="3"/>
  <c r="AJ1965" i="3"/>
  <c r="AJ1966" i="3"/>
  <c r="AJ1967" i="3"/>
  <c r="AJ1968" i="3"/>
  <c r="AJ1969" i="3"/>
  <c r="AJ1970" i="3"/>
  <c r="AJ1971" i="3"/>
  <c r="AJ1972" i="3"/>
  <c r="AJ1973" i="3"/>
  <c r="AJ1974" i="3"/>
  <c r="AJ1975" i="3"/>
  <c r="AJ1976" i="3"/>
  <c r="AJ1977" i="3"/>
  <c r="AJ1978" i="3"/>
  <c r="AJ1979" i="3"/>
  <c r="AJ1980" i="3"/>
  <c r="AJ1981" i="3"/>
  <c r="AJ1982" i="3"/>
  <c r="AJ1983" i="3"/>
  <c r="AJ1984" i="3"/>
  <c r="AJ1985" i="3"/>
  <c r="AJ1986" i="3"/>
  <c r="AJ1987" i="3"/>
  <c r="AJ1988" i="3"/>
  <c r="AJ1989" i="3"/>
  <c r="AJ1990" i="3"/>
  <c r="AJ1991" i="3"/>
  <c r="BB1985" i="3" l="1"/>
  <c r="G1985" i="3" s="1"/>
  <c r="BB1986" i="3"/>
  <c r="G1986" i="3" s="1"/>
  <c r="F1986" i="3" s="1"/>
  <c r="BB1987" i="3"/>
  <c r="B1987" i="3" s="1"/>
  <c r="BB1988" i="3"/>
  <c r="G1988" i="3" s="1"/>
  <c r="D1988" i="3" s="1"/>
  <c r="BB1989" i="3"/>
  <c r="B1989" i="3" s="1"/>
  <c r="BB1990" i="3"/>
  <c r="B1990" i="3" s="1"/>
  <c r="BB1991" i="3"/>
  <c r="B1991" i="3" s="1"/>
  <c r="B1985" i="3"/>
  <c r="E1985" i="3"/>
  <c r="E1986" i="3"/>
  <c r="E1987" i="3"/>
  <c r="E1988" i="3"/>
  <c r="E1989" i="3"/>
  <c r="E1990" i="3"/>
  <c r="E1991" i="3"/>
  <c r="J1985" i="3"/>
  <c r="H1985" i="3" s="1"/>
  <c r="J1986" i="3"/>
  <c r="H1986" i="3" s="1"/>
  <c r="J1987" i="3"/>
  <c r="K1987" i="3" s="1"/>
  <c r="J1988" i="3"/>
  <c r="K1988" i="3" s="1"/>
  <c r="J1989" i="3"/>
  <c r="I1989" i="3" s="1"/>
  <c r="C1989" i="3" s="1"/>
  <c r="J1990" i="3"/>
  <c r="I1990" i="3" s="1"/>
  <c r="C1990" i="3" s="1"/>
  <c r="J1991" i="3"/>
  <c r="K1991" i="3" s="1"/>
  <c r="L1985" i="3"/>
  <c r="L1986" i="3"/>
  <c r="L1987" i="3"/>
  <c r="L1988" i="3"/>
  <c r="L1989" i="3"/>
  <c r="L1990" i="3"/>
  <c r="L1991" i="3"/>
  <c r="BB1962" i="3"/>
  <c r="B1962" i="3" s="1"/>
  <c r="BB1982" i="3"/>
  <c r="B1982" i="3" s="1"/>
  <c r="BB1983" i="3"/>
  <c r="G1983" i="3" s="1"/>
  <c r="BB1984" i="3"/>
  <c r="G1984" i="3" s="1"/>
  <c r="BB1976" i="3"/>
  <c r="B1976" i="3" s="1"/>
  <c r="BB1977" i="3"/>
  <c r="B1977" i="3" s="1"/>
  <c r="BB1978" i="3"/>
  <c r="G1978" i="3" s="1"/>
  <c r="BB1979" i="3"/>
  <c r="G1979" i="3" s="1"/>
  <c r="F1979" i="3" s="1"/>
  <c r="BB1871" i="3"/>
  <c r="G1871" i="3" s="1"/>
  <c r="F1871" i="3" s="1"/>
  <c r="E1982" i="3"/>
  <c r="E1983" i="3"/>
  <c r="E1984" i="3"/>
  <c r="E1976" i="3"/>
  <c r="E1977" i="3"/>
  <c r="E1978" i="3"/>
  <c r="E1979" i="3"/>
  <c r="E1871" i="3"/>
  <c r="J1982" i="3"/>
  <c r="I1982" i="3" s="1"/>
  <c r="C1982" i="3" s="1"/>
  <c r="J1983" i="3"/>
  <c r="I1983" i="3" s="1"/>
  <c r="C1983" i="3" s="1"/>
  <c r="J1984" i="3"/>
  <c r="I1984" i="3" s="1"/>
  <c r="C1984" i="3" s="1"/>
  <c r="J1976" i="3"/>
  <c r="H1976" i="3" s="1"/>
  <c r="J1977" i="3"/>
  <c r="H1977" i="3" s="1"/>
  <c r="J1978" i="3"/>
  <c r="H1978" i="3" s="1"/>
  <c r="J1979" i="3"/>
  <c r="H1979" i="3" s="1"/>
  <c r="J1871" i="3"/>
  <c r="H1871" i="3" s="1"/>
  <c r="L1982" i="3"/>
  <c r="L1983" i="3"/>
  <c r="L1984" i="3"/>
  <c r="L1976" i="3"/>
  <c r="L1977" i="3"/>
  <c r="L1978" i="3"/>
  <c r="L1979" i="3"/>
  <c r="L1871" i="3"/>
  <c r="BB1915" i="3"/>
  <c r="BB1969" i="3"/>
  <c r="BB1970" i="3"/>
  <c r="BB1965" i="3"/>
  <c r="BB1966" i="3"/>
  <c r="BB1967" i="3"/>
  <c r="BB1960" i="3"/>
  <c r="BB1980" i="3"/>
  <c r="G1980" i="3" s="1"/>
  <c r="BB1981" i="3"/>
  <c r="G1981" i="3" s="1"/>
  <c r="BB1971" i="3"/>
  <c r="B1971" i="3" s="1"/>
  <c r="BB1972" i="3"/>
  <c r="B1972" i="3" s="1"/>
  <c r="BB1973" i="3"/>
  <c r="B1973" i="3" s="1"/>
  <c r="BB1974" i="3"/>
  <c r="B1974" i="3" s="1"/>
  <c r="BB1975" i="3"/>
  <c r="B1975" i="3" s="1"/>
  <c r="BB1968" i="3"/>
  <c r="G1968" i="3" s="1"/>
  <c r="D1968" i="3" s="1"/>
  <c r="BB1961" i="3"/>
  <c r="G1961" i="3" s="1"/>
  <c r="E1980" i="3"/>
  <c r="E1981" i="3"/>
  <c r="E1971" i="3"/>
  <c r="E1972" i="3"/>
  <c r="E1973" i="3"/>
  <c r="E1974" i="3"/>
  <c r="E1975" i="3"/>
  <c r="E1968" i="3"/>
  <c r="E1961" i="3"/>
  <c r="E1962" i="3"/>
  <c r="J1980" i="3"/>
  <c r="K1980" i="3" s="1"/>
  <c r="J1981" i="3"/>
  <c r="K1981" i="3" s="1"/>
  <c r="J1971" i="3"/>
  <c r="H1971" i="3" s="1"/>
  <c r="J1972" i="3"/>
  <c r="K1972" i="3" s="1"/>
  <c r="J1973" i="3"/>
  <c r="I1973" i="3" s="1"/>
  <c r="C1973" i="3" s="1"/>
  <c r="J1974" i="3"/>
  <c r="H1974" i="3" s="1"/>
  <c r="J1975" i="3"/>
  <c r="I1975" i="3" s="1"/>
  <c r="C1975" i="3" s="1"/>
  <c r="J1968" i="3"/>
  <c r="I1968" i="3" s="1"/>
  <c r="C1968" i="3" s="1"/>
  <c r="J1961" i="3"/>
  <c r="I1961" i="3" s="1"/>
  <c r="C1961" i="3" s="1"/>
  <c r="J1962" i="3"/>
  <c r="I1962" i="3" s="1"/>
  <c r="C1962" i="3" s="1"/>
  <c r="L1980" i="3"/>
  <c r="L1981" i="3"/>
  <c r="L1971" i="3"/>
  <c r="L1972" i="3"/>
  <c r="L1973" i="3"/>
  <c r="L1974" i="3"/>
  <c r="L1975" i="3"/>
  <c r="L1968" i="3"/>
  <c r="L1961" i="3"/>
  <c r="L1962" i="3"/>
  <c r="G1987" i="3" l="1"/>
  <c r="F1987" i="3" s="1"/>
  <c r="B1986" i="3"/>
  <c r="G1990" i="3"/>
  <c r="D1990" i="3" s="1"/>
  <c r="B1988" i="3"/>
  <c r="G1989" i="3"/>
  <c r="D1989" i="3" s="1"/>
  <c r="G1977" i="3"/>
  <c r="F1977" i="3" s="1"/>
  <c r="G1976" i="3"/>
  <c r="D1976" i="3" s="1"/>
  <c r="I1988" i="3"/>
  <c r="C1988" i="3" s="1"/>
  <c r="A1985" i="3"/>
  <c r="I1987" i="3"/>
  <c r="C1987" i="3" s="1"/>
  <c r="I1986" i="3"/>
  <c r="C1986" i="3" s="1"/>
  <c r="I1985" i="3"/>
  <c r="C1985" i="3" s="1"/>
  <c r="G1991" i="3"/>
  <c r="F1991" i="3" s="1"/>
  <c r="K1986" i="3"/>
  <c r="K1985" i="3"/>
  <c r="D1991" i="3"/>
  <c r="D1987" i="3"/>
  <c r="D1986" i="3"/>
  <c r="D1985" i="3"/>
  <c r="F1985" i="3"/>
  <c r="H1991" i="3"/>
  <c r="H1990" i="3"/>
  <c r="H1989" i="3"/>
  <c r="A1989" i="3" s="1"/>
  <c r="H1988" i="3"/>
  <c r="A1988" i="3" s="1"/>
  <c r="K1990" i="3"/>
  <c r="H1987" i="3"/>
  <c r="A1987" i="3" s="1"/>
  <c r="K1989" i="3"/>
  <c r="I1991" i="3"/>
  <c r="C1991" i="3" s="1"/>
  <c r="F1988" i="3"/>
  <c r="A1986" i="3"/>
  <c r="I1978" i="3"/>
  <c r="C1978" i="3" s="1"/>
  <c r="K1983" i="3"/>
  <c r="I1976" i="3"/>
  <c r="C1976" i="3" s="1"/>
  <c r="K1982" i="3"/>
  <c r="G1982" i="3"/>
  <c r="D1982" i="3" s="1"/>
  <c r="I1977" i="3"/>
  <c r="C1977" i="3" s="1"/>
  <c r="B1983" i="3"/>
  <c r="B1984" i="3"/>
  <c r="K1978" i="3"/>
  <c r="K1977" i="3"/>
  <c r="K1976" i="3"/>
  <c r="I1871" i="3"/>
  <c r="C1871" i="3" s="1"/>
  <c r="K1984" i="3"/>
  <c r="I1979" i="3"/>
  <c r="C1979" i="3" s="1"/>
  <c r="H1984" i="3"/>
  <c r="A1984" i="3" s="1"/>
  <c r="H1983" i="3"/>
  <c r="A1983" i="3" s="1"/>
  <c r="H1982" i="3"/>
  <c r="A1978" i="3"/>
  <c r="F1978" i="3"/>
  <c r="B1871" i="3"/>
  <c r="B1979" i="3"/>
  <c r="B1978" i="3"/>
  <c r="F1984" i="3"/>
  <c r="A1871" i="3"/>
  <c r="A1979" i="3"/>
  <c r="D1871" i="3"/>
  <c r="D1979" i="3"/>
  <c r="F1983" i="3"/>
  <c r="D1978" i="3"/>
  <c r="G1975" i="3"/>
  <c r="D1975" i="3" s="1"/>
  <c r="B1961" i="3"/>
  <c r="G1974" i="3"/>
  <c r="A1974" i="3" s="1"/>
  <c r="B1968" i="3"/>
  <c r="K1871" i="3"/>
  <c r="K1979" i="3"/>
  <c r="D1984" i="3"/>
  <c r="D1983" i="3"/>
  <c r="D1961" i="3"/>
  <c r="F1961" i="3"/>
  <c r="B1981" i="3"/>
  <c r="B1980" i="3"/>
  <c r="G1973" i="3"/>
  <c r="D1973" i="3" s="1"/>
  <c r="G1972" i="3"/>
  <c r="F1972" i="3" s="1"/>
  <c r="G1971" i="3"/>
  <c r="G1962" i="3"/>
  <c r="I1972" i="3"/>
  <c r="C1972" i="3" s="1"/>
  <c r="H1981" i="3"/>
  <c r="A1981" i="3" s="1"/>
  <c r="I1971" i="3"/>
  <c r="C1971" i="3" s="1"/>
  <c r="H1980" i="3"/>
  <c r="A1980" i="3" s="1"/>
  <c r="I1981" i="3"/>
  <c r="C1981" i="3" s="1"/>
  <c r="F1968" i="3"/>
  <c r="I1980" i="3"/>
  <c r="C1980" i="3" s="1"/>
  <c r="K1962" i="3"/>
  <c r="D1981" i="3"/>
  <c r="H1961" i="3"/>
  <c r="A1961" i="3" s="1"/>
  <c r="D1980" i="3"/>
  <c r="H1962" i="3"/>
  <c r="K1971" i="3"/>
  <c r="H1968" i="3"/>
  <c r="A1968" i="3" s="1"/>
  <c r="I1974" i="3"/>
  <c r="C1974" i="3" s="1"/>
  <c r="H1972" i="3"/>
  <c r="K1961" i="3"/>
  <c r="K1968" i="3"/>
  <c r="K1975" i="3"/>
  <c r="K1974" i="3"/>
  <c r="K1973" i="3"/>
  <c r="H1975" i="3"/>
  <c r="F1981" i="3"/>
  <c r="H1973" i="3"/>
  <c r="F1980" i="3"/>
  <c r="A1976" i="3" l="1"/>
  <c r="F1989" i="3"/>
  <c r="F1990" i="3"/>
  <c r="A1990" i="3"/>
  <c r="F1976" i="3"/>
  <c r="A1991" i="3"/>
  <c r="D1977" i="3"/>
  <c r="A1977" i="3"/>
  <c r="A1982" i="3"/>
  <c r="F1982" i="3"/>
  <c r="A1975" i="3"/>
  <c r="F1975" i="3"/>
  <c r="F1974" i="3"/>
  <c r="D1974" i="3"/>
  <c r="F1973" i="3"/>
  <c r="A1972" i="3"/>
  <c r="A1973" i="3"/>
  <c r="D1972" i="3"/>
  <c r="D1962" i="3"/>
  <c r="F1962" i="3"/>
  <c r="A1962" i="3"/>
  <c r="A1971" i="3"/>
  <c r="F1971" i="3"/>
  <c r="D1971" i="3"/>
  <c r="BB1927" i="3"/>
  <c r="B1927" i="3" s="1"/>
  <c r="BB1914" i="3"/>
  <c r="G1914" i="3" s="1"/>
  <c r="D1914" i="3" s="1"/>
  <c r="B1915" i="3"/>
  <c r="G1969" i="3"/>
  <c r="G1970" i="3"/>
  <c r="D1970" i="3" s="1"/>
  <c r="B1965" i="3"/>
  <c r="B1966" i="3"/>
  <c r="B1969" i="3"/>
  <c r="B1970" i="3"/>
  <c r="B1967" i="3"/>
  <c r="B1960" i="3"/>
  <c r="E1969" i="3"/>
  <c r="E1970" i="3"/>
  <c r="E1965" i="3"/>
  <c r="E1966" i="3"/>
  <c r="E1967" i="3"/>
  <c r="E1960" i="3"/>
  <c r="G1967" i="3"/>
  <c r="G1960" i="3"/>
  <c r="J1969" i="3"/>
  <c r="I1969" i="3" s="1"/>
  <c r="C1969" i="3" s="1"/>
  <c r="J1970" i="3"/>
  <c r="I1970" i="3" s="1"/>
  <c r="C1970" i="3" s="1"/>
  <c r="J1965" i="3"/>
  <c r="I1965" i="3" s="1"/>
  <c r="C1965" i="3" s="1"/>
  <c r="J1966" i="3"/>
  <c r="I1966" i="3" s="1"/>
  <c r="C1966" i="3" s="1"/>
  <c r="J1967" i="3"/>
  <c r="I1967" i="3" s="1"/>
  <c r="C1967" i="3" s="1"/>
  <c r="J1960" i="3"/>
  <c r="H1960" i="3" s="1"/>
  <c r="L1969" i="3"/>
  <c r="L1970" i="3"/>
  <c r="L1965" i="3"/>
  <c r="L1966" i="3"/>
  <c r="L1967" i="3"/>
  <c r="L1960" i="3"/>
  <c r="BB2" i="3"/>
  <c r="BB3" i="3"/>
  <c r="BB4" i="3"/>
  <c r="BB5" i="3"/>
  <c r="BB6" i="3"/>
  <c r="BB7" i="3"/>
  <c r="BB8" i="3"/>
  <c r="BB9" i="3"/>
  <c r="BB10" i="3"/>
  <c r="BB11" i="3"/>
  <c r="BB12" i="3"/>
  <c r="BB13" i="3"/>
  <c r="BB14" i="3"/>
  <c r="BB15" i="3"/>
  <c r="BB16" i="3"/>
  <c r="BB17" i="3"/>
  <c r="BB18" i="3"/>
  <c r="BB19" i="3"/>
  <c r="BB20" i="3"/>
  <c r="BB21" i="3"/>
  <c r="BB22" i="3"/>
  <c r="BB23" i="3"/>
  <c r="BB24" i="3"/>
  <c r="BB25" i="3"/>
  <c r="BB26" i="3"/>
  <c r="BB27" i="3"/>
  <c r="BB28" i="3"/>
  <c r="BB29" i="3"/>
  <c r="BB30" i="3"/>
  <c r="BB31" i="3"/>
  <c r="BB32" i="3"/>
  <c r="BB33" i="3"/>
  <c r="BB34" i="3"/>
  <c r="BB35" i="3"/>
  <c r="BB36" i="3"/>
  <c r="BB37" i="3"/>
  <c r="BB38" i="3"/>
  <c r="BB39" i="3"/>
  <c r="BB40" i="3"/>
  <c r="BB41" i="3"/>
  <c r="BB42" i="3"/>
  <c r="BB43" i="3"/>
  <c r="BB44" i="3"/>
  <c r="BB45" i="3"/>
  <c r="BB46" i="3"/>
  <c r="BB47" i="3"/>
  <c r="BB48" i="3"/>
  <c r="BB49" i="3"/>
  <c r="BB50" i="3"/>
  <c r="BB51" i="3"/>
  <c r="BB52" i="3"/>
  <c r="BB53" i="3"/>
  <c r="BB54" i="3"/>
  <c r="BB55" i="3"/>
  <c r="BB56" i="3"/>
  <c r="BB57" i="3"/>
  <c r="BB58" i="3"/>
  <c r="BB59" i="3"/>
  <c r="BB60" i="3"/>
  <c r="BB61" i="3"/>
  <c r="BB62" i="3"/>
  <c r="BB63" i="3"/>
  <c r="BB64" i="3"/>
  <c r="BB65" i="3"/>
  <c r="BB66" i="3"/>
  <c r="BB67" i="3"/>
  <c r="BB68" i="3"/>
  <c r="BB69" i="3"/>
  <c r="BB70" i="3"/>
  <c r="BB71" i="3"/>
  <c r="BB72" i="3"/>
  <c r="BB73" i="3"/>
  <c r="BB74" i="3"/>
  <c r="BB75" i="3"/>
  <c r="BB76" i="3"/>
  <c r="BB77" i="3"/>
  <c r="BB78" i="3"/>
  <c r="BB79" i="3"/>
  <c r="BB80" i="3"/>
  <c r="BB81" i="3"/>
  <c r="BB82" i="3"/>
  <c r="BB83" i="3"/>
  <c r="BB84" i="3"/>
  <c r="BB85" i="3"/>
  <c r="BB86" i="3"/>
  <c r="BB87" i="3"/>
  <c r="BB88" i="3"/>
  <c r="BB89" i="3"/>
  <c r="BB90" i="3"/>
  <c r="BB91" i="3"/>
  <c r="BB92" i="3"/>
  <c r="BB93" i="3"/>
  <c r="BB94" i="3"/>
  <c r="BB95" i="3"/>
  <c r="BB96" i="3"/>
  <c r="BB97" i="3"/>
  <c r="BB98" i="3"/>
  <c r="BB99" i="3"/>
  <c r="BB100" i="3"/>
  <c r="BB101" i="3"/>
  <c r="BB102" i="3"/>
  <c r="BB103" i="3"/>
  <c r="BB104" i="3"/>
  <c r="BB105" i="3"/>
  <c r="BB106" i="3"/>
  <c r="BB107" i="3"/>
  <c r="BB108" i="3"/>
  <c r="BB109" i="3"/>
  <c r="BB110" i="3"/>
  <c r="BB111" i="3"/>
  <c r="BB112" i="3"/>
  <c r="BB113" i="3"/>
  <c r="BB114" i="3"/>
  <c r="BB115" i="3"/>
  <c r="BB116" i="3"/>
  <c r="BB117" i="3"/>
  <c r="BB118" i="3"/>
  <c r="BB119" i="3"/>
  <c r="BB120" i="3"/>
  <c r="BB121" i="3"/>
  <c r="BB122" i="3"/>
  <c r="BB123" i="3"/>
  <c r="BB124" i="3"/>
  <c r="BB125" i="3"/>
  <c r="BB126" i="3"/>
  <c r="BB127" i="3"/>
  <c r="BB128" i="3"/>
  <c r="BB129" i="3"/>
  <c r="BB130" i="3"/>
  <c r="BB131" i="3"/>
  <c r="BB132" i="3"/>
  <c r="BB133" i="3"/>
  <c r="BB134" i="3"/>
  <c r="BB135" i="3"/>
  <c r="BB136" i="3"/>
  <c r="BB137" i="3"/>
  <c r="BB138" i="3"/>
  <c r="BB139" i="3"/>
  <c r="BB140" i="3"/>
  <c r="BB141" i="3"/>
  <c r="BB142" i="3"/>
  <c r="BB143" i="3"/>
  <c r="BB144" i="3"/>
  <c r="BB145" i="3"/>
  <c r="BB146" i="3"/>
  <c r="BB147" i="3"/>
  <c r="BB148" i="3"/>
  <c r="BB149" i="3"/>
  <c r="BB150" i="3"/>
  <c r="BB151" i="3"/>
  <c r="BB152" i="3"/>
  <c r="BB153" i="3"/>
  <c r="BB154" i="3"/>
  <c r="BB155" i="3"/>
  <c r="BB156" i="3"/>
  <c r="BB157" i="3"/>
  <c r="BB158" i="3"/>
  <c r="BB159" i="3"/>
  <c r="BB160" i="3"/>
  <c r="BB161" i="3"/>
  <c r="BB162" i="3"/>
  <c r="BB163" i="3"/>
  <c r="BB164" i="3"/>
  <c r="BB165" i="3"/>
  <c r="BB166" i="3"/>
  <c r="BB167" i="3"/>
  <c r="BB168" i="3"/>
  <c r="BB169" i="3"/>
  <c r="BB170" i="3"/>
  <c r="BB171" i="3"/>
  <c r="BB172" i="3"/>
  <c r="BB173" i="3"/>
  <c r="BB174" i="3"/>
  <c r="BB175" i="3"/>
  <c r="BB176" i="3"/>
  <c r="BB177" i="3"/>
  <c r="BB178" i="3"/>
  <c r="BB179" i="3"/>
  <c r="BB180" i="3"/>
  <c r="BB181" i="3"/>
  <c r="BB182" i="3"/>
  <c r="BB183" i="3"/>
  <c r="BB184" i="3"/>
  <c r="BB185" i="3"/>
  <c r="BB186" i="3"/>
  <c r="BB187" i="3"/>
  <c r="BB188" i="3"/>
  <c r="BB189" i="3"/>
  <c r="BB190" i="3"/>
  <c r="BB191" i="3"/>
  <c r="BB192" i="3"/>
  <c r="BB193" i="3"/>
  <c r="BB194" i="3"/>
  <c r="BB195" i="3"/>
  <c r="BB196" i="3"/>
  <c r="BB197" i="3"/>
  <c r="BB198" i="3"/>
  <c r="BB199" i="3"/>
  <c r="BB200" i="3"/>
  <c r="BB201" i="3"/>
  <c r="BB202" i="3"/>
  <c r="BB203" i="3"/>
  <c r="BB204" i="3"/>
  <c r="BB205" i="3"/>
  <c r="BB206" i="3"/>
  <c r="BB207" i="3"/>
  <c r="BB208" i="3"/>
  <c r="BB209" i="3"/>
  <c r="BB210" i="3"/>
  <c r="BB211" i="3"/>
  <c r="BB212" i="3"/>
  <c r="BB213" i="3"/>
  <c r="BB214" i="3"/>
  <c r="BB215" i="3"/>
  <c r="BB216" i="3"/>
  <c r="BB217" i="3"/>
  <c r="BB218" i="3"/>
  <c r="BB219" i="3"/>
  <c r="BB220" i="3"/>
  <c r="BB221" i="3"/>
  <c r="BB222" i="3"/>
  <c r="BB223" i="3"/>
  <c r="BB224" i="3"/>
  <c r="BB225" i="3"/>
  <c r="BB226" i="3"/>
  <c r="BB227" i="3"/>
  <c r="BB228" i="3"/>
  <c r="BB229" i="3"/>
  <c r="BB230" i="3"/>
  <c r="BB231" i="3"/>
  <c r="BB232" i="3"/>
  <c r="BB233" i="3"/>
  <c r="BB234" i="3"/>
  <c r="BB235" i="3"/>
  <c r="BB236" i="3"/>
  <c r="BB237" i="3"/>
  <c r="BB238" i="3"/>
  <c r="BB239" i="3"/>
  <c r="BB240" i="3"/>
  <c r="BB241" i="3"/>
  <c r="BB242" i="3"/>
  <c r="BB243" i="3"/>
  <c r="BB244" i="3"/>
  <c r="BB245" i="3"/>
  <c r="BB246" i="3"/>
  <c r="BB247" i="3"/>
  <c r="BB248" i="3"/>
  <c r="BB249" i="3"/>
  <c r="BB250" i="3"/>
  <c r="BB251" i="3"/>
  <c r="BB252" i="3"/>
  <c r="BB253" i="3"/>
  <c r="BB254" i="3"/>
  <c r="BB255" i="3"/>
  <c r="BB256" i="3"/>
  <c r="BB257" i="3"/>
  <c r="BB258" i="3"/>
  <c r="BB259" i="3"/>
  <c r="BB260" i="3"/>
  <c r="BB261" i="3"/>
  <c r="BB262" i="3"/>
  <c r="BB263" i="3"/>
  <c r="BB264" i="3"/>
  <c r="BB265" i="3"/>
  <c r="BB266" i="3"/>
  <c r="BB267" i="3"/>
  <c r="BB268" i="3"/>
  <c r="BB269" i="3"/>
  <c r="BB270" i="3"/>
  <c r="BB271" i="3"/>
  <c r="BB272" i="3"/>
  <c r="BB273" i="3"/>
  <c r="BB274" i="3"/>
  <c r="BB275" i="3"/>
  <c r="BB276" i="3"/>
  <c r="BB277" i="3"/>
  <c r="BB278" i="3"/>
  <c r="BB279" i="3"/>
  <c r="BB280" i="3"/>
  <c r="BB281" i="3"/>
  <c r="BB282" i="3"/>
  <c r="BB283" i="3"/>
  <c r="BB284" i="3"/>
  <c r="BB285" i="3"/>
  <c r="BB286" i="3"/>
  <c r="BB287" i="3"/>
  <c r="BB288" i="3"/>
  <c r="BB289" i="3"/>
  <c r="BB290" i="3"/>
  <c r="BB291" i="3"/>
  <c r="BB292" i="3"/>
  <c r="BB293" i="3"/>
  <c r="BB294" i="3"/>
  <c r="BB295" i="3"/>
  <c r="BB296" i="3"/>
  <c r="BB297" i="3"/>
  <c r="BB298" i="3"/>
  <c r="BB299" i="3"/>
  <c r="BB300" i="3"/>
  <c r="BB301" i="3"/>
  <c r="BB302" i="3"/>
  <c r="BB303" i="3"/>
  <c r="BB304" i="3"/>
  <c r="BB305" i="3"/>
  <c r="BB306" i="3"/>
  <c r="BB307" i="3"/>
  <c r="BB308" i="3"/>
  <c r="BB309" i="3"/>
  <c r="BB310" i="3"/>
  <c r="BB311" i="3"/>
  <c r="BB312" i="3"/>
  <c r="BB313" i="3"/>
  <c r="BB314" i="3"/>
  <c r="BB315" i="3"/>
  <c r="BB316" i="3"/>
  <c r="BB317" i="3"/>
  <c r="BB318" i="3"/>
  <c r="BB319" i="3"/>
  <c r="BB320" i="3"/>
  <c r="BB321" i="3"/>
  <c r="BB322" i="3"/>
  <c r="BB323" i="3"/>
  <c r="BB324" i="3"/>
  <c r="BB325" i="3"/>
  <c r="BB326" i="3"/>
  <c r="BB327" i="3"/>
  <c r="BB328" i="3"/>
  <c r="BB329" i="3"/>
  <c r="BB330" i="3"/>
  <c r="BB331" i="3"/>
  <c r="BB332" i="3"/>
  <c r="BB333" i="3"/>
  <c r="BB334" i="3"/>
  <c r="BB335" i="3"/>
  <c r="BB336" i="3"/>
  <c r="BB337" i="3"/>
  <c r="BB338" i="3"/>
  <c r="BB339" i="3"/>
  <c r="BB340" i="3"/>
  <c r="BB341" i="3"/>
  <c r="BB342" i="3"/>
  <c r="BB343" i="3"/>
  <c r="BB344" i="3"/>
  <c r="BB345" i="3"/>
  <c r="BB346" i="3"/>
  <c r="BB347" i="3"/>
  <c r="BB348" i="3"/>
  <c r="BB349" i="3"/>
  <c r="BB350" i="3"/>
  <c r="BB351" i="3"/>
  <c r="BB352" i="3"/>
  <c r="BB353" i="3"/>
  <c r="BB354" i="3"/>
  <c r="BB355" i="3"/>
  <c r="BB356" i="3"/>
  <c r="BB357" i="3"/>
  <c r="BB358" i="3"/>
  <c r="BB359" i="3"/>
  <c r="BB360" i="3"/>
  <c r="BB361" i="3"/>
  <c r="BB362" i="3"/>
  <c r="BB363" i="3"/>
  <c r="BB364" i="3"/>
  <c r="BB365" i="3"/>
  <c r="BB366" i="3"/>
  <c r="BB367" i="3"/>
  <c r="BB368" i="3"/>
  <c r="BB369" i="3"/>
  <c r="BB370" i="3"/>
  <c r="BB371" i="3"/>
  <c r="BB372" i="3"/>
  <c r="BB373" i="3"/>
  <c r="BB374" i="3"/>
  <c r="BB375" i="3"/>
  <c r="BB376" i="3"/>
  <c r="BB377" i="3"/>
  <c r="BB378" i="3"/>
  <c r="BB379" i="3"/>
  <c r="BB380" i="3"/>
  <c r="BB381" i="3"/>
  <c r="BB382" i="3"/>
  <c r="BB383" i="3"/>
  <c r="BB384" i="3"/>
  <c r="BB385" i="3"/>
  <c r="BB386" i="3"/>
  <c r="BB387" i="3"/>
  <c r="BB388" i="3"/>
  <c r="BB389" i="3"/>
  <c r="BB390" i="3"/>
  <c r="BB391" i="3"/>
  <c r="BB392" i="3"/>
  <c r="BB393" i="3"/>
  <c r="BB394" i="3"/>
  <c r="BB395" i="3"/>
  <c r="BB396" i="3"/>
  <c r="BB397" i="3"/>
  <c r="BB398" i="3"/>
  <c r="BB399" i="3"/>
  <c r="BB400" i="3"/>
  <c r="BB401" i="3"/>
  <c r="BB402" i="3"/>
  <c r="BB403" i="3"/>
  <c r="BB404" i="3"/>
  <c r="BB405" i="3"/>
  <c r="BB406" i="3"/>
  <c r="BB407" i="3"/>
  <c r="BB408" i="3"/>
  <c r="BB409" i="3"/>
  <c r="BB410" i="3"/>
  <c r="BB411" i="3"/>
  <c r="BB412" i="3"/>
  <c r="BB413" i="3"/>
  <c r="BB414" i="3"/>
  <c r="BB415" i="3"/>
  <c r="BB416" i="3"/>
  <c r="BB417" i="3"/>
  <c r="BB418" i="3"/>
  <c r="BB419" i="3"/>
  <c r="BB420" i="3"/>
  <c r="BB421" i="3"/>
  <c r="BB422" i="3"/>
  <c r="BB423" i="3"/>
  <c r="BB424" i="3"/>
  <c r="BB425" i="3"/>
  <c r="BB426" i="3"/>
  <c r="BB427" i="3"/>
  <c r="BB428" i="3"/>
  <c r="BB429" i="3"/>
  <c r="BB430" i="3"/>
  <c r="BB431" i="3"/>
  <c r="BB432" i="3"/>
  <c r="BB433" i="3"/>
  <c r="BB434" i="3"/>
  <c r="BB435" i="3"/>
  <c r="BB436" i="3"/>
  <c r="BB437" i="3"/>
  <c r="BB438" i="3"/>
  <c r="BB439" i="3"/>
  <c r="BB440" i="3"/>
  <c r="BB441" i="3"/>
  <c r="BB442" i="3"/>
  <c r="BB443" i="3"/>
  <c r="BB444" i="3"/>
  <c r="BB445" i="3"/>
  <c r="BB446" i="3"/>
  <c r="BB447" i="3"/>
  <c r="BB448" i="3"/>
  <c r="BB449" i="3"/>
  <c r="BB450" i="3"/>
  <c r="BB451" i="3"/>
  <c r="BB452" i="3"/>
  <c r="BB453" i="3"/>
  <c r="BB454" i="3"/>
  <c r="BB455" i="3"/>
  <c r="BB456" i="3"/>
  <c r="BB457" i="3"/>
  <c r="BB458" i="3"/>
  <c r="BB459" i="3"/>
  <c r="BB460" i="3"/>
  <c r="BB461" i="3"/>
  <c r="BB462" i="3"/>
  <c r="BB463" i="3"/>
  <c r="BB464" i="3"/>
  <c r="BB465" i="3"/>
  <c r="BB466" i="3"/>
  <c r="BB467" i="3"/>
  <c r="BB468" i="3"/>
  <c r="BB469" i="3"/>
  <c r="BB470" i="3"/>
  <c r="BB471" i="3"/>
  <c r="BB472" i="3"/>
  <c r="BB473" i="3"/>
  <c r="BB474" i="3"/>
  <c r="BB475" i="3"/>
  <c r="BB476" i="3"/>
  <c r="BB477" i="3"/>
  <c r="BB478" i="3"/>
  <c r="BB479" i="3"/>
  <c r="BB480" i="3"/>
  <c r="BB481" i="3"/>
  <c r="BB482" i="3"/>
  <c r="BB483" i="3"/>
  <c r="BB484" i="3"/>
  <c r="BB485" i="3"/>
  <c r="BB486" i="3"/>
  <c r="BB487" i="3"/>
  <c r="BB488" i="3"/>
  <c r="BB489" i="3"/>
  <c r="BB490" i="3"/>
  <c r="BB491" i="3"/>
  <c r="BB492" i="3"/>
  <c r="BB493" i="3"/>
  <c r="BB494" i="3"/>
  <c r="BB495" i="3"/>
  <c r="BB496" i="3"/>
  <c r="BB497" i="3"/>
  <c r="BB498" i="3"/>
  <c r="BB499" i="3"/>
  <c r="BB500" i="3"/>
  <c r="BB501" i="3"/>
  <c r="BB502" i="3"/>
  <c r="BB503" i="3"/>
  <c r="BB504" i="3"/>
  <c r="BB505" i="3"/>
  <c r="BB506" i="3"/>
  <c r="BB507" i="3"/>
  <c r="BB508" i="3"/>
  <c r="BB509" i="3"/>
  <c r="BB510" i="3"/>
  <c r="BB511" i="3"/>
  <c r="BB512" i="3"/>
  <c r="BB513" i="3"/>
  <c r="BB514" i="3"/>
  <c r="BB515" i="3"/>
  <c r="BB516" i="3"/>
  <c r="BB517" i="3"/>
  <c r="BB518" i="3"/>
  <c r="BB519" i="3"/>
  <c r="BB520" i="3"/>
  <c r="BB521" i="3"/>
  <c r="BB522" i="3"/>
  <c r="BB523" i="3"/>
  <c r="BB524" i="3"/>
  <c r="BB525" i="3"/>
  <c r="BB526" i="3"/>
  <c r="BB527" i="3"/>
  <c r="BB528" i="3"/>
  <c r="BB529" i="3"/>
  <c r="BB530" i="3"/>
  <c r="BB531" i="3"/>
  <c r="BB532" i="3"/>
  <c r="BB533" i="3"/>
  <c r="BB534" i="3"/>
  <c r="BB535" i="3"/>
  <c r="BB536" i="3"/>
  <c r="BB537" i="3"/>
  <c r="BB538" i="3"/>
  <c r="BB539" i="3"/>
  <c r="BB540" i="3"/>
  <c r="BB541" i="3"/>
  <c r="BB542" i="3"/>
  <c r="BB543" i="3"/>
  <c r="BB544" i="3"/>
  <c r="BB545" i="3"/>
  <c r="BB546" i="3"/>
  <c r="BB547" i="3"/>
  <c r="BB548" i="3"/>
  <c r="BB549" i="3"/>
  <c r="BB550" i="3"/>
  <c r="BB551" i="3"/>
  <c r="BB552" i="3"/>
  <c r="BB553" i="3"/>
  <c r="BB554" i="3"/>
  <c r="BB555" i="3"/>
  <c r="BB556" i="3"/>
  <c r="BB557" i="3"/>
  <c r="BB558" i="3"/>
  <c r="BB559" i="3"/>
  <c r="BB560" i="3"/>
  <c r="BB561" i="3"/>
  <c r="BB562" i="3"/>
  <c r="BB563" i="3"/>
  <c r="BB564" i="3"/>
  <c r="BB565" i="3"/>
  <c r="BB566" i="3"/>
  <c r="BB567" i="3"/>
  <c r="BB568" i="3"/>
  <c r="BB569" i="3"/>
  <c r="BB570" i="3"/>
  <c r="BB571" i="3"/>
  <c r="BB572" i="3"/>
  <c r="BB573" i="3"/>
  <c r="BB574" i="3"/>
  <c r="BB575" i="3"/>
  <c r="BB576" i="3"/>
  <c r="BB577" i="3"/>
  <c r="BB578" i="3"/>
  <c r="BB579" i="3"/>
  <c r="BB580" i="3"/>
  <c r="BB581" i="3"/>
  <c r="BB582" i="3"/>
  <c r="BB583" i="3"/>
  <c r="BB584" i="3"/>
  <c r="BB585" i="3"/>
  <c r="BB586" i="3"/>
  <c r="BB587" i="3"/>
  <c r="BB588" i="3"/>
  <c r="BB589" i="3"/>
  <c r="BB590" i="3"/>
  <c r="BB591" i="3"/>
  <c r="BB592" i="3"/>
  <c r="BB593" i="3"/>
  <c r="BB594" i="3"/>
  <c r="BB595" i="3"/>
  <c r="BB596" i="3"/>
  <c r="BB597" i="3"/>
  <c r="BB598" i="3"/>
  <c r="BB599" i="3"/>
  <c r="BB600" i="3"/>
  <c r="BB601" i="3"/>
  <c r="BB602" i="3"/>
  <c r="BB603" i="3"/>
  <c r="BB604" i="3"/>
  <c r="BB605" i="3"/>
  <c r="BB606" i="3"/>
  <c r="BB607" i="3"/>
  <c r="BB608" i="3"/>
  <c r="BB609" i="3"/>
  <c r="BB610" i="3"/>
  <c r="BB611" i="3"/>
  <c r="BB612" i="3"/>
  <c r="BB613" i="3"/>
  <c r="BB614" i="3"/>
  <c r="BB615" i="3"/>
  <c r="BB616" i="3"/>
  <c r="BB617" i="3"/>
  <c r="BB618" i="3"/>
  <c r="BB619" i="3"/>
  <c r="BB620" i="3"/>
  <c r="BB621" i="3"/>
  <c r="BB622" i="3"/>
  <c r="BB623" i="3"/>
  <c r="BB624" i="3"/>
  <c r="BB625" i="3"/>
  <c r="BB626" i="3"/>
  <c r="BB627" i="3"/>
  <c r="BB628" i="3"/>
  <c r="BB629" i="3"/>
  <c r="BB630" i="3"/>
  <c r="BB631" i="3"/>
  <c r="BB632" i="3"/>
  <c r="BB633" i="3"/>
  <c r="BB634" i="3"/>
  <c r="BB635" i="3"/>
  <c r="BB636" i="3"/>
  <c r="BB637" i="3"/>
  <c r="BB638" i="3"/>
  <c r="BB639" i="3"/>
  <c r="BB640" i="3"/>
  <c r="BB641" i="3"/>
  <c r="BB642" i="3"/>
  <c r="BB643" i="3"/>
  <c r="BB644" i="3"/>
  <c r="BB645" i="3"/>
  <c r="BB646" i="3"/>
  <c r="BB647" i="3"/>
  <c r="BB648" i="3"/>
  <c r="BB649" i="3"/>
  <c r="BB650" i="3"/>
  <c r="BB651" i="3"/>
  <c r="BB652" i="3"/>
  <c r="BB653" i="3"/>
  <c r="BB654" i="3"/>
  <c r="BB655" i="3"/>
  <c r="BB656" i="3"/>
  <c r="BB657" i="3"/>
  <c r="BB658" i="3"/>
  <c r="BB659" i="3"/>
  <c r="BB660" i="3"/>
  <c r="BB661" i="3"/>
  <c r="BB662" i="3"/>
  <c r="BB663" i="3"/>
  <c r="BB664" i="3"/>
  <c r="BB665" i="3"/>
  <c r="BB666" i="3"/>
  <c r="BB667" i="3"/>
  <c r="BB668" i="3"/>
  <c r="BB669" i="3"/>
  <c r="BB670" i="3"/>
  <c r="BB671" i="3"/>
  <c r="BB672" i="3"/>
  <c r="BB673" i="3"/>
  <c r="BB674" i="3"/>
  <c r="BB675" i="3"/>
  <c r="BB676" i="3"/>
  <c r="BB677" i="3"/>
  <c r="BB678" i="3"/>
  <c r="BB679" i="3"/>
  <c r="BB680" i="3"/>
  <c r="BB681" i="3"/>
  <c r="BB682" i="3"/>
  <c r="BB683" i="3"/>
  <c r="BB684" i="3"/>
  <c r="BB685" i="3"/>
  <c r="BB686" i="3"/>
  <c r="BB687" i="3"/>
  <c r="BB688" i="3"/>
  <c r="BB689" i="3"/>
  <c r="BB690" i="3"/>
  <c r="BB691" i="3"/>
  <c r="BB692" i="3"/>
  <c r="BB693" i="3"/>
  <c r="BB694" i="3"/>
  <c r="BB695" i="3"/>
  <c r="BB696" i="3"/>
  <c r="BB697" i="3"/>
  <c r="BB698" i="3"/>
  <c r="BB699" i="3"/>
  <c r="BB700" i="3"/>
  <c r="BB701" i="3"/>
  <c r="BB702" i="3"/>
  <c r="BB703" i="3"/>
  <c r="BB704" i="3"/>
  <c r="BB705" i="3"/>
  <c r="BB706" i="3"/>
  <c r="BB707" i="3"/>
  <c r="BB708" i="3"/>
  <c r="BB709" i="3"/>
  <c r="BB710" i="3"/>
  <c r="BB711" i="3"/>
  <c r="BB712" i="3"/>
  <c r="BB713" i="3"/>
  <c r="BB714" i="3"/>
  <c r="BB715" i="3"/>
  <c r="BB716" i="3"/>
  <c r="BB717" i="3"/>
  <c r="BB718" i="3"/>
  <c r="BB719" i="3"/>
  <c r="BB720" i="3"/>
  <c r="BB721" i="3"/>
  <c r="BB722" i="3"/>
  <c r="BB723" i="3"/>
  <c r="BB724" i="3"/>
  <c r="BB725" i="3"/>
  <c r="BB726" i="3"/>
  <c r="BB727" i="3"/>
  <c r="BB728" i="3"/>
  <c r="BB729" i="3"/>
  <c r="BB730" i="3"/>
  <c r="BB731" i="3"/>
  <c r="BB732" i="3"/>
  <c r="BB733" i="3"/>
  <c r="BB734" i="3"/>
  <c r="BB735" i="3"/>
  <c r="BB736" i="3"/>
  <c r="BB737" i="3"/>
  <c r="BB738" i="3"/>
  <c r="BB739" i="3"/>
  <c r="BB740" i="3"/>
  <c r="BB741" i="3"/>
  <c r="BB742" i="3"/>
  <c r="BB743" i="3"/>
  <c r="BB744" i="3"/>
  <c r="BB745" i="3"/>
  <c r="BB746" i="3"/>
  <c r="BB747" i="3"/>
  <c r="BB748" i="3"/>
  <c r="BB749" i="3"/>
  <c r="BB750" i="3"/>
  <c r="BB751" i="3"/>
  <c r="BB752" i="3"/>
  <c r="BB753" i="3"/>
  <c r="BB754" i="3"/>
  <c r="BB755" i="3"/>
  <c r="BB756" i="3"/>
  <c r="BB757" i="3"/>
  <c r="BB758" i="3"/>
  <c r="BB759" i="3"/>
  <c r="BB760" i="3"/>
  <c r="BB761" i="3"/>
  <c r="BB762" i="3"/>
  <c r="BB763" i="3"/>
  <c r="BB764" i="3"/>
  <c r="BB765" i="3"/>
  <c r="BB766" i="3"/>
  <c r="BB767" i="3"/>
  <c r="BB768" i="3"/>
  <c r="BB769" i="3"/>
  <c r="BB770" i="3"/>
  <c r="BB771" i="3"/>
  <c r="BB772" i="3"/>
  <c r="BB773" i="3"/>
  <c r="BB774" i="3"/>
  <c r="BB775" i="3"/>
  <c r="BB776" i="3"/>
  <c r="BB777" i="3"/>
  <c r="BB778" i="3"/>
  <c r="BB779" i="3"/>
  <c r="BB780" i="3"/>
  <c r="BB781" i="3"/>
  <c r="BB782" i="3"/>
  <c r="BB783" i="3"/>
  <c r="BB784" i="3"/>
  <c r="BB785" i="3"/>
  <c r="BB786" i="3"/>
  <c r="BB787" i="3"/>
  <c r="BB788" i="3"/>
  <c r="BB789" i="3"/>
  <c r="BB790" i="3"/>
  <c r="BB791" i="3"/>
  <c r="BB792" i="3"/>
  <c r="BB793" i="3"/>
  <c r="BB794" i="3"/>
  <c r="BB795" i="3"/>
  <c r="BB796" i="3"/>
  <c r="BB797" i="3"/>
  <c r="BB798" i="3"/>
  <c r="BB799" i="3"/>
  <c r="BB800" i="3"/>
  <c r="BB801" i="3"/>
  <c r="BB802" i="3"/>
  <c r="BB803" i="3"/>
  <c r="BB804" i="3"/>
  <c r="BB805" i="3"/>
  <c r="BB806" i="3"/>
  <c r="BB807" i="3"/>
  <c r="BB808" i="3"/>
  <c r="BB809" i="3"/>
  <c r="BB810" i="3"/>
  <c r="BB811" i="3"/>
  <c r="BB812" i="3"/>
  <c r="BB813" i="3"/>
  <c r="BB814" i="3"/>
  <c r="BB815" i="3"/>
  <c r="BB816" i="3"/>
  <c r="BB817" i="3"/>
  <c r="BB818" i="3"/>
  <c r="BB819" i="3"/>
  <c r="BB820" i="3"/>
  <c r="BB821" i="3"/>
  <c r="BB822" i="3"/>
  <c r="BB823" i="3"/>
  <c r="BB824" i="3"/>
  <c r="BB825" i="3"/>
  <c r="BB826" i="3"/>
  <c r="BB827" i="3"/>
  <c r="BB828" i="3"/>
  <c r="BB829" i="3"/>
  <c r="BB830" i="3"/>
  <c r="BB831" i="3"/>
  <c r="BB832" i="3"/>
  <c r="BB833" i="3"/>
  <c r="BB834" i="3"/>
  <c r="BB835" i="3"/>
  <c r="BB836" i="3"/>
  <c r="BB837" i="3"/>
  <c r="BB838" i="3"/>
  <c r="BB839" i="3"/>
  <c r="BB840" i="3"/>
  <c r="BB841" i="3"/>
  <c r="BB842" i="3"/>
  <c r="BB843" i="3"/>
  <c r="BB844" i="3"/>
  <c r="BB845" i="3"/>
  <c r="BB846" i="3"/>
  <c r="BB847" i="3"/>
  <c r="BB848" i="3"/>
  <c r="BB849" i="3"/>
  <c r="BB850" i="3"/>
  <c r="BB851" i="3"/>
  <c r="BB852" i="3"/>
  <c r="BB853" i="3"/>
  <c r="BB854" i="3"/>
  <c r="BB855" i="3"/>
  <c r="BB856" i="3"/>
  <c r="BB857" i="3"/>
  <c r="BB858" i="3"/>
  <c r="BB859" i="3"/>
  <c r="BB860" i="3"/>
  <c r="BB861" i="3"/>
  <c r="BB862" i="3"/>
  <c r="BB863" i="3"/>
  <c r="BB864" i="3"/>
  <c r="BB865" i="3"/>
  <c r="BB866" i="3"/>
  <c r="BB867" i="3"/>
  <c r="BB868" i="3"/>
  <c r="BB869" i="3"/>
  <c r="BB870" i="3"/>
  <c r="BB871" i="3"/>
  <c r="BB872" i="3"/>
  <c r="BB873" i="3"/>
  <c r="BB874" i="3"/>
  <c r="BB875" i="3"/>
  <c r="BB876" i="3"/>
  <c r="BB877" i="3"/>
  <c r="BB878" i="3"/>
  <c r="BB879" i="3"/>
  <c r="BB880" i="3"/>
  <c r="BB881" i="3"/>
  <c r="BB882" i="3"/>
  <c r="BB883" i="3"/>
  <c r="BB884" i="3"/>
  <c r="BB885" i="3"/>
  <c r="BB886" i="3"/>
  <c r="BB887" i="3"/>
  <c r="BB888" i="3"/>
  <c r="BB889" i="3"/>
  <c r="BB890" i="3"/>
  <c r="BB891" i="3"/>
  <c r="BB892" i="3"/>
  <c r="BB893" i="3"/>
  <c r="BB894" i="3"/>
  <c r="BB895" i="3"/>
  <c r="BB896" i="3"/>
  <c r="BB897" i="3"/>
  <c r="BB898" i="3"/>
  <c r="BB899" i="3"/>
  <c r="BB900" i="3"/>
  <c r="BB901" i="3"/>
  <c r="BB902" i="3"/>
  <c r="BB903" i="3"/>
  <c r="BB904" i="3"/>
  <c r="BB905" i="3"/>
  <c r="BB906" i="3"/>
  <c r="BB907" i="3"/>
  <c r="BB908" i="3"/>
  <c r="BB909" i="3"/>
  <c r="BB910" i="3"/>
  <c r="BB911" i="3"/>
  <c r="BB912" i="3"/>
  <c r="BB913" i="3"/>
  <c r="BB914" i="3"/>
  <c r="BB915" i="3"/>
  <c r="BB916" i="3"/>
  <c r="BB917" i="3"/>
  <c r="BB918" i="3"/>
  <c r="BB919" i="3"/>
  <c r="BB920" i="3"/>
  <c r="BB921" i="3"/>
  <c r="BB922" i="3"/>
  <c r="BB923" i="3"/>
  <c r="BB924" i="3"/>
  <c r="BB925" i="3"/>
  <c r="BB926" i="3"/>
  <c r="BB927" i="3"/>
  <c r="BB928" i="3"/>
  <c r="BB929" i="3"/>
  <c r="BB930" i="3"/>
  <c r="BB931" i="3"/>
  <c r="BB932" i="3"/>
  <c r="BB933" i="3"/>
  <c r="BB934" i="3"/>
  <c r="BB935" i="3"/>
  <c r="BB936" i="3"/>
  <c r="BB937" i="3"/>
  <c r="BB938" i="3"/>
  <c r="BB939" i="3"/>
  <c r="BB940" i="3"/>
  <c r="BB941" i="3"/>
  <c r="BB942" i="3"/>
  <c r="BB943" i="3"/>
  <c r="BB944" i="3"/>
  <c r="BB945" i="3"/>
  <c r="BB946" i="3"/>
  <c r="BB947" i="3"/>
  <c r="BB948" i="3"/>
  <c r="BB949" i="3"/>
  <c r="BB950" i="3"/>
  <c r="BB951" i="3"/>
  <c r="BB952" i="3"/>
  <c r="BB953" i="3"/>
  <c r="BB954" i="3"/>
  <c r="BB955" i="3"/>
  <c r="BB956" i="3"/>
  <c r="BB957" i="3"/>
  <c r="BB958" i="3"/>
  <c r="BB959" i="3"/>
  <c r="BB960" i="3"/>
  <c r="BB961" i="3"/>
  <c r="BB962" i="3"/>
  <c r="BB963" i="3"/>
  <c r="BB964" i="3"/>
  <c r="BB965" i="3"/>
  <c r="BB966" i="3"/>
  <c r="BB967" i="3"/>
  <c r="BB968" i="3"/>
  <c r="BB969" i="3"/>
  <c r="BB970" i="3"/>
  <c r="BB971" i="3"/>
  <c r="BB972" i="3"/>
  <c r="BB973" i="3"/>
  <c r="BB974" i="3"/>
  <c r="BB975" i="3"/>
  <c r="BB976" i="3"/>
  <c r="BB977" i="3"/>
  <c r="BB978" i="3"/>
  <c r="BB979" i="3"/>
  <c r="BB980" i="3"/>
  <c r="BB981" i="3"/>
  <c r="BB982" i="3"/>
  <c r="BB983" i="3"/>
  <c r="BB984" i="3"/>
  <c r="BB985" i="3"/>
  <c r="BB986" i="3"/>
  <c r="BB987" i="3"/>
  <c r="BB988" i="3"/>
  <c r="BB989" i="3"/>
  <c r="BB990" i="3"/>
  <c r="BB991" i="3"/>
  <c r="BB992" i="3"/>
  <c r="BB993" i="3"/>
  <c r="BB994" i="3"/>
  <c r="BB995" i="3"/>
  <c r="BB996" i="3"/>
  <c r="BB997" i="3"/>
  <c r="BB998" i="3"/>
  <c r="BB999" i="3"/>
  <c r="BB1000" i="3"/>
  <c r="BB1001" i="3"/>
  <c r="BB1002" i="3"/>
  <c r="BB1003" i="3"/>
  <c r="BB1004" i="3"/>
  <c r="BB1005" i="3"/>
  <c r="BB1006" i="3"/>
  <c r="BB1007" i="3"/>
  <c r="BB1008" i="3"/>
  <c r="BB1009" i="3"/>
  <c r="BB1010" i="3"/>
  <c r="BB1011" i="3"/>
  <c r="BB1012" i="3"/>
  <c r="BB1013" i="3"/>
  <c r="BB1014" i="3"/>
  <c r="BB1015" i="3"/>
  <c r="BB1016" i="3"/>
  <c r="BB1017" i="3"/>
  <c r="BB1018" i="3"/>
  <c r="BB1019" i="3"/>
  <c r="BB1020" i="3"/>
  <c r="BB1021" i="3"/>
  <c r="BB1022" i="3"/>
  <c r="BB1023" i="3"/>
  <c r="BB1024" i="3"/>
  <c r="BB1025" i="3"/>
  <c r="BB1026" i="3"/>
  <c r="BB1027" i="3"/>
  <c r="BB1028" i="3"/>
  <c r="BB1029" i="3"/>
  <c r="BB1030" i="3"/>
  <c r="BB1031" i="3"/>
  <c r="BB1032" i="3"/>
  <c r="BB1033" i="3"/>
  <c r="BB1034" i="3"/>
  <c r="BB1035" i="3"/>
  <c r="BB1036" i="3"/>
  <c r="BB1037" i="3"/>
  <c r="BB1038" i="3"/>
  <c r="BB1039" i="3"/>
  <c r="BB1040" i="3"/>
  <c r="BB1041" i="3"/>
  <c r="BB1042" i="3"/>
  <c r="BB1043" i="3"/>
  <c r="BB1044" i="3"/>
  <c r="BB1045" i="3"/>
  <c r="BB1046" i="3"/>
  <c r="BB1047" i="3"/>
  <c r="BB1048" i="3"/>
  <c r="BB1049" i="3"/>
  <c r="BB1050" i="3"/>
  <c r="BB1051" i="3"/>
  <c r="BB1052" i="3"/>
  <c r="BB1053" i="3"/>
  <c r="BB1054" i="3"/>
  <c r="BB1055" i="3"/>
  <c r="BB1056" i="3"/>
  <c r="BB1057" i="3"/>
  <c r="BB1058" i="3"/>
  <c r="BB1059" i="3"/>
  <c r="BB1060" i="3"/>
  <c r="BB1061" i="3"/>
  <c r="BB1062" i="3"/>
  <c r="BB1063" i="3"/>
  <c r="BB1064" i="3"/>
  <c r="BB1065" i="3"/>
  <c r="BB1066" i="3"/>
  <c r="BB1067" i="3"/>
  <c r="BB1068" i="3"/>
  <c r="BB1069" i="3"/>
  <c r="BB1070" i="3"/>
  <c r="BB1071" i="3"/>
  <c r="BB1072" i="3"/>
  <c r="BB1073" i="3"/>
  <c r="BB1074" i="3"/>
  <c r="BB1075" i="3"/>
  <c r="BB1076" i="3"/>
  <c r="BB1077" i="3"/>
  <c r="BB1078" i="3"/>
  <c r="BB1079" i="3"/>
  <c r="BB1080" i="3"/>
  <c r="BB1081" i="3"/>
  <c r="BB1082" i="3"/>
  <c r="BB1083" i="3"/>
  <c r="BB1084" i="3"/>
  <c r="BB1085" i="3"/>
  <c r="BB1086" i="3"/>
  <c r="BB1087" i="3"/>
  <c r="BB1088" i="3"/>
  <c r="BB1089" i="3"/>
  <c r="BB1090" i="3"/>
  <c r="BB1091" i="3"/>
  <c r="BB1092" i="3"/>
  <c r="BB1093" i="3"/>
  <c r="BB1094" i="3"/>
  <c r="BB1095" i="3"/>
  <c r="BB1096" i="3"/>
  <c r="BB1097" i="3"/>
  <c r="BB1098" i="3"/>
  <c r="BB1099" i="3"/>
  <c r="BB1100" i="3"/>
  <c r="BB1101" i="3"/>
  <c r="BB1102" i="3"/>
  <c r="BB1103" i="3"/>
  <c r="BB1104" i="3"/>
  <c r="BB1105" i="3"/>
  <c r="BB1106" i="3"/>
  <c r="BB1107" i="3"/>
  <c r="BB1108" i="3"/>
  <c r="BB1109" i="3"/>
  <c r="BB1110" i="3"/>
  <c r="BB1111" i="3"/>
  <c r="BB1112" i="3"/>
  <c r="BB1113" i="3"/>
  <c r="BB1114" i="3"/>
  <c r="BB1115" i="3"/>
  <c r="BB1116" i="3"/>
  <c r="BB1117" i="3"/>
  <c r="BB1118" i="3"/>
  <c r="BB1119" i="3"/>
  <c r="BB1120" i="3"/>
  <c r="BB1121" i="3"/>
  <c r="BB1122" i="3"/>
  <c r="BB1123" i="3"/>
  <c r="BB1124" i="3"/>
  <c r="BB1125" i="3"/>
  <c r="BB1126" i="3"/>
  <c r="BB1127" i="3"/>
  <c r="BB1128" i="3"/>
  <c r="BB1129" i="3"/>
  <c r="BB1130" i="3"/>
  <c r="BB1131" i="3"/>
  <c r="BB1132" i="3"/>
  <c r="BB1133" i="3"/>
  <c r="BB1134" i="3"/>
  <c r="BB1135" i="3"/>
  <c r="BB1136" i="3"/>
  <c r="BB1137" i="3"/>
  <c r="BB1138" i="3"/>
  <c r="BB1139" i="3"/>
  <c r="BB1140" i="3"/>
  <c r="BB1141" i="3"/>
  <c r="BB1142" i="3"/>
  <c r="BB1143" i="3"/>
  <c r="BB1144" i="3"/>
  <c r="BB1145" i="3"/>
  <c r="BB1146" i="3"/>
  <c r="BB1147" i="3"/>
  <c r="BB1148" i="3"/>
  <c r="BB1149" i="3"/>
  <c r="BB1150" i="3"/>
  <c r="BB1151" i="3"/>
  <c r="BB1152" i="3"/>
  <c r="BB1153" i="3"/>
  <c r="BB1154" i="3"/>
  <c r="BB1155" i="3"/>
  <c r="BB1156" i="3"/>
  <c r="BB1157" i="3"/>
  <c r="BB1158" i="3"/>
  <c r="BB1159" i="3"/>
  <c r="BB1160" i="3"/>
  <c r="BB1161" i="3"/>
  <c r="BB1162" i="3"/>
  <c r="BB1163" i="3"/>
  <c r="BB1164" i="3"/>
  <c r="BB1165" i="3"/>
  <c r="BB1166" i="3"/>
  <c r="BB1167" i="3"/>
  <c r="BB1168" i="3"/>
  <c r="BB1169" i="3"/>
  <c r="BB1170" i="3"/>
  <c r="BB1171" i="3"/>
  <c r="BB1172" i="3"/>
  <c r="BB1173" i="3"/>
  <c r="BB1174" i="3"/>
  <c r="BB1175" i="3"/>
  <c r="BB1176" i="3"/>
  <c r="BB1177" i="3"/>
  <c r="BB1178" i="3"/>
  <c r="BB1179" i="3"/>
  <c r="BB1180" i="3"/>
  <c r="BB1181" i="3"/>
  <c r="BB1182" i="3"/>
  <c r="BB1183" i="3"/>
  <c r="BB1184" i="3"/>
  <c r="BB1185" i="3"/>
  <c r="BB1186" i="3"/>
  <c r="BB1187" i="3"/>
  <c r="BB1188" i="3"/>
  <c r="BB1189" i="3"/>
  <c r="BB1190" i="3"/>
  <c r="BB1191" i="3"/>
  <c r="BB1192" i="3"/>
  <c r="BB1193" i="3"/>
  <c r="BB1194" i="3"/>
  <c r="BB1195" i="3"/>
  <c r="BB1196" i="3"/>
  <c r="BB1197" i="3"/>
  <c r="BB1198" i="3"/>
  <c r="BB1199" i="3"/>
  <c r="BB1200" i="3"/>
  <c r="BB1201" i="3"/>
  <c r="BB1202" i="3"/>
  <c r="BB1203" i="3"/>
  <c r="BB1204" i="3"/>
  <c r="BB1205" i="3"/>
  <c r="BB1206" i="3"/>
  <c r="BB1207" i="3"/>
  <c r="BB1208" i="3"/>
  <c r="BB1209" i="3"/>
  <c r="BB1210" i="3"/>
  <c r="BB1211" i="3"/>
  <c r="BB1212" i="3"/>
  <c r="BB1213" i="3"/>
  <c r="BB1214" i="3"/>
  <c r="BB1215" i="3"/>
  <c r="BB1216" i="3"/>
  <c r="BB1217" i="3"/>
  <c r="BB1218" i="3"/>
  <c r="BB1219" i="3"/>
  <c r="BB1220" i="3"/>
  <c r="BB1221" i="3"/>
  <c r="BB1222" i="3"/>
  <c r="BB1223" i="3"/>
  <c r="BB1224" i="3"/>
  <c r="BB1225" i="3"/>
  <c r="BB1226" i="3"/>
  <c r="BB1227" i="3"/>
  <c r="BB1228" i="3"/>
  <c r="BB1229" i="3"/>
  <c r="BB1230" i="3"/>
  <c r="BB1231" i="3"/>
  <c r="BB1232" i="3"/>
  <c r="BB1233" i="3"/>
  <c r="BB1234" i="3"/>
  <c r="BB1235" i="3"/>
  <c r="BB1236" i="3"/>
  <c r="BB1237" i="3"/>
  <c r="BB1238" i="3"/>
  <c r="BB1239" i="3"/>
  <c r="BB1240" i="3"/>
  <c r="BB1241" i="3"/>
  <c r="BB1242" i="3"/>
  <c r="BB1243" i="3"/>
  <c r="BB1244" i="3"/>
  <c r="BB1245" i="3"/>
  <c r="BB1246" i="3"/>
  <c r="BB1247" i="3"/>
  <c r="BB1248" i="3"/>
  <c r="BB1249" i="3"/>
  <c r="BB1250" i="3"/>
  <c r="BB1251" i="3"/>
  <c r="BB1252" i="3"/>
  <c r="BB1253" i="3"/>
  <c r="BB1254" i="3"/>
  <c r="BB1255" i="3"/>
  <c r="BB1256" i="3"/>
  <c r="BB1257" i="3"/>
  <c r="BB1258" i="3"/>
  <c r="BB1259" i="3"/>
  <c r="BB1260" i="3"/>
  <c r="BB1261" i="3"/>
  <c r="BB1262" i="3"/>
  <c r="BB1263" i="3"/>
  <c r="BB1264" i="3"/>
  <c r="BB1265" i="3"/>
  <c r="BB1266" i="3"/>
  <c r="BB1267" i="3"/>
  <c r="BB1268" i="3"/>
  <c r="BB1269" i="3"/>
  <c r="BB1270" i="3"/>
  <c r="BB1271" i="3"/>
  <c r="BB1272" i="3"/>
  <c r="BB1273" i="3"/>
  <c r="BB1274" i="3"/>
  <c r="BB1275" i="3"/>
  <c r="BB1276" i="3"/>
  <c r="BB1277" i="3"/>
  <c r="BB1278" i="3"/>
  <c r="BB1279" i="3"/>
  <c r="BB1280" i="3"/>
  <c r="BB1281" i="3"/>
  <c r="BB1282" i="3"/>
  <c r="BB1283" i="3"/>
  <c r="BB1284" i="3"/>
  <c r="BB1285" i="3"/>
  <c r="BB1286" i="3"/>
  <c r="BB1287" i="3"/>
  <c r="BB1288" i="3"/>
  <c r="BB1289" i="3"/>
  <c r="BB1290" i="3"/>
  <c r="BB1291" i="3"/>
  <c r="BB1292" i="3"/>
  <c r="BB1293" i="3"/>
  <c r="BB1294" i="3"/>
  <c r="BB1295" i="3"/>
  <c r="BB1296" i="3"/>
  <c r="BB1297" i="3"/>
  <c r="BB1298" i="3"/>
  <c r="BB1299" i="3"/>
  <c r="BB1300" i="3"/>
  <c r="BB1301" i="3"/>
  <c r="BB1302" i="3"/>
  <c r="BB1303" i="3"/>
  <c r="BB1304" i="3"/>
  <c r="BB1305" i="3"/>
  <c r="BB1306" i="3"/>
  <c r="BB1307" i="3"/>
  <c r="BB1308" i="3"/>
  <c r="BB1309" i="3"/>
  <c r="BB1310" i="3"/>
  <c r="BB1311" i="3"/>
  <c r="BB1312" i="3"/>
  <c r="BB1313" i="3"/>
  <c r="BB1314" i="3"/>
  <c r="BB1315" i="3"/>
  <c r="BB1316" i="3"/>
  <c r="BB1317" i="3"/>
  <c r="BB1318" i="3"/>
  <c r="BB1319" i="3"/>
  <c r="BB1320" i="3"/>
  <c r="BB1321" i="3"/>
  <c r="BB1322" i="3"/>
  <c r="BB1323" i="3"/>
  <c r="BB1324" i="3"/>
  <c r="BB1325" i="3"/>
  <c r="BB1326" i="3"/>
  <c r="BB1327" i="3"/>
  <c r="BB1328" i="3"/>
  <c r="BB1329" i="3"/>
  <c r="BB1330" i="3"/>
  <c r="BB1331" i="3"/>
  <c r="BB1332" i="3"/>
  <c r="BB1333" i="3"/>
  <c r="BB1334" i="3"/>
  <c r="BB1335" i="3"/>
  <c r="BB1336" i="3"/>
  <c r="BB1337" i="3"/>
  <c r="BB1338" i="3"/>
  <c r="BB1339" i="3"/>
  <c r="BB1340" i="3"/>
  <c r="BB1341" i="3"/>
  <c r="BB1342" i="3"/>
  <c r="BB1343" i="3"/>
  <c r="BB1344" i="3"/>
  <c r="BB1345" i="3"/>
  <c r="BB1346" i="3"/>
  <c r="BB1347" i="3"/>
  <c r="BB1348" i="3"/>
  <c r="BB1349" i="3"/>
  <c r="BB1350" i="3"/>
  <c r="BB1351" i="3"/>
  <c r="BB1352" i="3"/>
  <c r="BB1353" i="3"/>
  <c r="BB1354" i="3"/>
  <c r="BB1355" i="3"/>
  <c r="BB1356" i="3"/>
  <c r="BB1357" i="3"/>
  <c r="BB1358" i="3"/>
  <c r="BB1359" i="3"/>
  <c r="BB1360" i="3"/>
  <c r="BB1361" i="3"/>
  <c r="BB1362" i="3"/>
  <c r="BB1363" i="3"/>
  <c r="BB1364" i="3"/>
  <c r="BB1365" i="3"/>
  <c r="BB1366" i="3"/>
  <c r="BB1367" i="3"/>
  <c r="BB1368" i="3"/>
  <c r="BB1369" i="3"/>
  <c r="BB1370" i="3"/>
  <c r="BB1371" i="3"/>
  <c r="BB1372" i="3"/>
  <c r="BB1373" i="3"/>
  <c r="BB1374" i="3"/>
  <c r="BB1375" i="3"/>
  <c r="BB1376" i="3"/>
  <c r="BB1377" i="3"/>
  <c r="BB1378" i="3"/>
  <c r="BB1379" i="3"/>
  <c r="BB1380" i="3"/>
  <c r="BB1381" i="3"/>
  <c r="BB1382" i="3"/>
  <c r="BB1383" i="3"/>
  <c r="BB1384" i="3"/>
  <c r="BB1385" i="3"/>
  <c r="BB1386" i="3"/>
  <c r="BB1387" i="3"/>
  <c r="BB1388" i="3"/>
  <c r="BB1389" i="3"/>
  <c r="BB1390" i="3"/>
  <c r="BB1391" i="3"/>
  <c r="BB1392" i="3"/>
  <c r="BB1393" i="3"/>
  <c r="BB1394" i="3"/>
  <c r="BB1395" i="3"/>
  <c r="BB1396" i="3"/>
  <c r="BB1397" i="3"/>
  <c r="BB1398" i="3"/>
  <c r="BB1399" i="3"/>
  <c r="BB1400" i="3"/>
  <c r="BB1401" i="3"/>
  <c r="BB1402" i="3"/>
  <c r="BB1403" i="3"/>
  <c r="BB1404" i="3"/>
  <c r="BB1405" i="3"/>
  <c r="BB1406" i="3"/>
  <c r="BB1407" i="3"/>
  <c r="BB1408" i="3"/>
  <c r="BB1409" i="3"/>
  <c r="BB1410" i="3"/>
  <c r="BB1411" i="3"/>
  <c r="BB1412" i="3"/>
  <c r="BB1413" i="3"/>
  <c r="BB1414" i="3"/>
  <c r="BB1415" i="3"/>
  <c r="BB1416" i="3"/>
  <c r="BB1417" i="3"/>
  <c r="BB1418" i="3"/>
  <c r="BB1419" i="3"/>
  <c r="BB1420" i="3"/>
  <c r="BB1421" i="3"/>
  <c r="BB1422" i="3"/>
  <c r="BB1423" i="3"/>
  <c r="BB1424" i="3"/>
  <c r="BB1425" i="3"/>
  <c r="BB1426" i="3"/>
  <c r="BB1427" i="3"/>
  <c r="BB1428" i="3"/>
  <c r="BB1429" i="3"/>
  <c r="BB1430" i="3"/>
  <c r="BB1431" i="3"/>
  <c r="BB1432" i="3"/>
  <c r="BB1433" i="3"/>
  <c r="BB1434" i="3"/>
  <c r="BB1435" i="3"/>
  <c r="BB1436" i="3"/>
  <c r="BB1437" i="3"/>
  <c r="BB1438" i="3"/>
  <c r="BB1439" i="3"/>
  <c r="BB1440" i="3"/>
  <c r="BB1441" i="3"/>
  <c r="BB1442" i="3"/>
  <c r="BB1443" i="3"/>
  <c r="BB1444" i="3"/>
  <c r="BB1445" i="3"/>
  <c r="BB1446" i="3"/>
  <c r="BB1447" i="3"/>
  <c r="BB1448" i="3"/>
  <c r="BB1449" i="3"/>
  <c r="BB1450" i="3"/>
  <c r="BB1451" i="3"/>
  <c r="BB1452" i="3"/>
  <c r="BB1453" i="3"/>
  <c r="BB1454" i="3"/>
  <c r="BB1455" i="3"/>
  <c r="BB1456" i="3"/>
  <c r="BB1457" i="3"/>
  <c r="BB1458" i="3"/>
  <c r="BB1459" i="3"/>
  <c r="BB1460" i="3"/>
  <c r="BB1461" i="3"/>
  <c r="BB1462" i="3"/>
  <c r="BB1463" i="3"/>
  <c r="BB1464" i="3"/>
  <c r="BB1465" i="3"/>
  <c r="BB1466" i="3"/>
  <c r="BB1467" i="3"/>
  <c r="BB1468" i="3"/>
  <c r="BB1469" i="3"/>
  <c r="BB1470" i="3"/>
  <c r="BB1471" i="3"/>
  <c r="BB1472" i="3"/>
  <c r="BB1473" i="3"/>
  <c r="BB1474" i="3"/>
  <c r="BB1475" i="3"/>
  <c r="BB1476" i="3"/>
  <c r="BB1477" i="3"/>
  <c r="BB1478" i="3"/>
  <c r="BB1479" i="3"/>
  <c r="BB1480" i="3"/>
  <c r="BB1481" i="3"/>
  <c r="BB1482" i="3"/>
  <c r="BB1483" i="3"/>
  <c r="BB1484" i="3"/>
  <c r="BB1485" i="3"/>
  <c r="BB1486" i="3"/>
  <c r="BB1487" i="3"/>
  <c r="BB1488" i="3"/>
  <c r="BB1489" i="3"/>
  <c r="BB1490" i="3"/>
  <c r="BB1491" i="3"/>
  <c r="BB1492" i="3"/>
  <c r="BB1493" i="3"/>
  <c r="BB1494" i="3"/>
  <c r="BB1495" i="3"/>
  <c r="BB1496" i="3"/>
  <c r="BB1497" i="3"/>
  <c r="BB1498" i="3"/>
  <c r="BB1499" i="3"/>
  <c r="BB1500" i="3"/>
  <c r="BB1501" i="3"/>
  <c r="BB1502" i="3"/>
  <c r="BB1503" i="3"/>
  <c r="BB1504" i="3"/>
  <c r="BB1505" i="3"/>
  <c r="BB1506" i="3"/>
  <c r="BB1507" i="3"/>
  <c r="BB1508" i="3"/>
  <c r="BB1509" i="3"/>
  <c r="BB1510" i="3"/>
  <c r="BB1511" i="3"/>
  <c r="BB1512" i="3"/>
  <c r="BB1513" i="3"/>
  <c r="BB1514" i="3"/>
  <c r="BB1515" i="3"/>
  <c r="BB1516" i="3"/>
  <c r="BB1517" i="3"/>
  <c r="BB1518" i="3"/>
  <c r="BB1519" i="3"/>
  <c r="BB1520" i="3"/>
  <c r="BB1521" i="3"/>
  <c r="BB1522" i="3"/>
  <c r="BB1523" i="3"/>
  <c r="BB1524" i="3"/>
  <c r="BB1525" i="3"/>
  <c r="BB1526" i="3"/>
  <c r="BB1527" i="3"/>
  <c r="BB1528" i="3"/>
  <c r="BB1529" i="3"/>
  <c r="BB1530" i="3"/>
  <c r="BB1531" i="3"/>
  <c r="BB1532" i="3"/>
  <c r="BB1533" i="3"/>
  <c r="BB1534" i="3"/>
  <c r="BB1535" i="3"/>
  <c r="BB1536" i="3"/>
  <c r="BB1537" i="3"/>
  <c r="BB1538" i="3"/>
  <c r="BB1539" i="3"/>
  <c r="BB1540" i="3"/>
  <c r="BB1541" i="3"/>
  <c r="BB1542" i="3"/>
  <c r="BB1543" i="3"/>
  <c r="BB1544" i="3"/>
  <c r="BB1545" i="3"/>
  <c r="BB1546" i="3"/>
  <c r="BB1547" i="3"/>
  <c r="BB1548" i="3"/>
  <c r="BB1549" i="3"/>
  <c r="BB1550" i="3"/>
  <c r="BB1551" i="3"/>
  <c r="BB1552" i="3"/>
  <c r="BB1553" i="3"/>
  <c r="BB1554" i="3"/>
  <c r="BB1555" i="3"/>
  <c r="BB1556" i="3"/>
  <c r="BB1557" i="3"/>
  <c r="BB1558" i="3"/>
  <c r="BB1559" i="3"/>
  <c r="BB1560" i="3"/>
  <c r="BB1561" i="3"/>
  <c r="BB1562" i="3"/>
  <c r="BB1563" i="3"/>
  <c r="BB1564" i="3"/>
  <c r="BB1565" i="3"/>
  <c r="BB1566" i="3"/>
  <c r="BB1567" i="3"/>
  <c r="BB1568" i="3"/>
  <c r="BB1569" i="3"/>
  <c r="BB1570" i="3"/>
  <c r="BB1571" i="3"/>
  <c r="BB1572" i="3"/>
  <c r="BB1573" i="3"/>
  <c r="BB1574" i="3"/>
  <c r="BB1575" i="3"/>
  <c r="BB1576" i="3"/>
  <c r="BB1577" i="3"/>
  <c r="BB1578" i="3"/>
  <c r="BB1579" i="3"/>
  <c r="BB1580" i="3"/>
  <c r="BB1581" i="3"/>
  <c r="BB1582" i="3"/>
  <c r="BB1583" i="3"/>
  <c r="BB1584" i="3"/>
  <c r="BB1585" i="3"/>
  <c r="BB1586" i="3"/>
  <c r="BB1587" i="3"/>
  <c r="BB1588" i="3"/>
  <c r="BB1589" i="3"/>
  <c r="BB1590" i="3"/>
  <c r="BB1591" i="3"/>
  <c r="BB1592" i="3"/>
  <c r="BB1593" i="3"/>
  <c r="BB1594" i="3"/>
  <c r="BB1595" i="3"/>
  <c r="BB1596" i="3"/>
  <c r="BB1597" i="3"/>
  <c r="BB1598" i="3"/>
  <c r="BB1599" i="3"/>
  <c r="BB1600" i="3"/>
  <c r="BB1601" i="3"/>
  <c r="BB1602" i="3"/>
  <c r="BB1603" i="3"/>
  <c r="BB1604" i="3"/>
  <c r="BB1605" i="3"/>
  <c r="BB1606" i="3"/>
  <c r="BB1607" i="3"/>
  <c r="BB1608" i="3"/>
  <c r="BB1609" i="3"/>
  <c r="BB1610" i="3"/>
  <c r="BB1611" i="3"/>
  <c r="BB1612" i="3"/>
  <c r="BB1613" i="3"/>
  <c r="BB1614" i="3"/>
  <c r="BB1615" i="3"/>
  <c r="BB1616" i="3"/>
  <c r="BB1617" i="3"/>
  <c r="BB1618" i="3"/>
  <c r="BB1619" i="3"/>
  <c r="BB1620" i="3"/>
  <c r="BB1621" i="3"/>
  <c r="BB1622" i="3"/>
  <c r="BB1623" i="3"/>
  <c r="BB1624" i="3"/>
  <c r="BB1625" i="3"/>
  <c r="BB1626" i="3"/>
  <c r="BB1627" i="3"/>
  <c r="BB1628" i="3"/>
  <c r="BB1629" i="3"/>
  <c r="BB1630" i="3"/>
  <c r="BB1631" i="3"/>
  <c r="BB1632" i="3"/>
  <c r="BB1633" i="3"/>
  <c r="BB1634" i="3"/>
  <c r="BB1635" i="3"/>
  <c r="BB1636" i="3"/>
  <c r="BB1637" i="3"/>
  <c r="BB1638" i="3"/>
  <c r="BB1639" i="3"/>
  <c r="BB1640" i="3"/>
  <c r="BB1641" i="3"/>
  <c r="BB1642" i="3"/>
  <c r="BB1643" i="3"/>
  <c r="BB1644" i="3"/>
  <c r="BB1645" i="3"/>
  <c r="BB1646" i="3"/>
  <c r="BB1647" i="3"/>
  <c r="BB1648" i="3"/>
  <c r="BB1649" i="3"/>
  <c r="BB1650" i="3"/>
  <c r="BB1651" i="3"/>
  <c r="BB1652" i="3"/>
  <c r="BB1653" i="3"/>
  <c r="BB1654" i="3"/>
  <c r="BB1655" i="3"/>
  <c r="BB1656" i="3"/>
  <c r="BB1657" i="3"/>
  <c r="BB1658" i="3"/>
  <c r="BB1659" i="3"/>
  <c r="BB1660" i="3"/>
  <c r="BB1661" i="3"/>
  <c r="BB1662" i="3"/>
  <c r="BB1663" i="3"/>
  <c r="BB1664" i="3"/>
  <c r="BB1665" i="3"/>
  <c r="BB1666" i="3"/>
  <c r="BB1667" i="3"/>
  <c r="BB1668" i="3"/>
  <c r="BB1669" i="3"/>
  <c r="BB1670" i="3"/>
  <c r="BB1671" i="3"/>
  <c r="BB1672" i="3"/>
  <c r="BB1673" i="3"/>
  <c r="BB1674" i="3"/>
  <c r="BB1675" i="3"/>
  <c r="BB1676" i="3"/>
  <c r="BB1677" i="3"/>
  <c r="BB1678" i="3"/>
  <c r="BB1679" i="3"/>
  <c r="BB1680" i="3"/>
  <c r="BB1681" i="3"/>
  <c r="BB1682" i="3"/>
  <c r="BB1683" i="3"/>
  <c r="BB1684" i="3"/>
  <c r="BB1685" i="3"/>
  <c r="BB1686" i="3"/>
  <c r="BB1687" i="3"/>
  <c r="BB1688" i="3"/>
  <c r="BB1689" i="3"/>
  <c r="BB1690" i="3"/>
  <c r="BB1691" i="3"/>
  <c r="BB1692" i="3"/>
  <c r="BB1693" i="3"/>
  <c r="BB1694" i="3"/>
  <c r="BB1695" i="3"/>
  <c r="BB1696" i="3"/>
  <c r="BB1697" i="3"/>
  <c r="BB1698" i="3"/>
  <c r="BB1699" i="3"/>
  <c r="BB1700" i="3"/>
  <c r="BB1701" i="3"/>
  <c r="BB1702" i="3"/>
  <c r="BB1703" i="3"/>
  <c r="BB1704" i="3"/>
  <c r="BB1705" i="3"/>
  <c r="BB1706" i="3"/>
  <c r="BB1707" i="3"/>
  <c r="BB1708" i="3"/>
  <c r="BB1709" i="3"/>
  <c r="BB1710" i="3"/>
  <c r="BB1711" i="3"/>
  <c r="BB1712" i="3"/>
  <c r="BB1713" i="3"/>
  <c r="BB1714" i="3"/>
  <c r="BB1715" i="3"/>
  <c r="BB1716" i="3"/>
  <c r="BB1717" i="3"/>
  <c r="BB1718" i="3"/>
  <c r="BB1719" i="3"/>
  <c r="BB1720" i="3"/>
  <c r="BB1721" i="3"/>
  <c r="BB1722" i="3"/>
  <c r="BB1723" i="3"/>
  <c r="BB1724" i="3"/>
  <c r="BB1725" i="3"/>
  <c r="BB1726" i="3"/>
  <c r="BB1727" i="3"/>
  <c r="BB1728" i="3"/>
  <c r="BB1729" i="3"/>
  <c r="BB1730" i="3"/>
  <c r="BB1731" i="3"/>
  <c r="BB1732" i="3"/>
  <c r="BB1733" i="3"/>
  <c r="BB1734" i="3"/>
  <c r="BB1735" i="3"/>
  <c r="BB1736" i="3"/>
  <c r="BB1737" i="3"/>
  <c r="BB1738" i="3"/>
  <c r="BB1739" i="3"/>
  <c r="BB1740" i="3"/>
  <c r="BB1741" i="3"/>
  <c r="BB1742" i="3"/>
  <c r="BB1743" i="3"/>
  <c r="BB1744" i="3"/>
  <c r="BB1745" i="3"/>
  <c r="BB1746" i="3"/>
  <c r="BB1747" i="3"/>
  <c r="BB1748" i="3"/>
  <c r="BB1749" i="3"/>
  <c r="BB1750" i="3"/>
  <c r="BB1751" i="3"/>
  <c r="BB1752" i="3"/>
  <c r="BB1753" i="3"/>
  <c r="BB1754" i="3"/>
  <c r="BB1755" i="3"/>
  <c r="BB1756" i="3"/>
  <c r="BB1757" i="3"/>
  <c r="BB1758" i="3"/>
  <c r="BB1759" i="3"/>
  <c r="BB1760" i="3"/>
  <c r="BB1761" i="3"/>
  <c r="BB1762" i="3"/>
  <c r="BB1763" i="3"/>
  <c r="BB1764" i="3"/>
  <c r="BB1765" i="3"/>
  <c r="BB1766" i="3"/>
  <c r="BB1767" i="3"/>
  <c r="BB1768" i="3"/>
  <c r="BB1769" i="3"/>
  <c r="BB1770" i="3"/>
  <c r="BB1771" i="3"/>
  <c r="BB1772" i="3"/>
  <c r="BB1773" i="3"/>
  <c r="BB1774" i="3"/>
  <c r="BB1775" i="3"/>
  <c r="BB1776" i="3"/>
  <c r="BB1777" i="3"/>
  <c r="BB1778" i="3"/>
  <c r="BB1779" i="3"/>
  <c r="BB1780" i="3"/>
  <c r="BB1781" i="3"/>
  <c r="BB1782" i="3"/>
  <c r="BB1783" i="3"/>
  <c r="BB1784" i="3"/>
  <c r="BB1785" i="3"/>
  <c r="BB1786" i="3"/>
  <c r="BB1787" i="3"/>
  <c r="BB1788" i="3"/>
  <c r="BB1789" i="3"/>
  <c r="BB1790" i="3"/>
  <c r="BB1791" i="3"/>
  <c r="BB1792" i="3"/>
  <c r="BB1793" i="3"/>
  <c r="BB1794" i="3"/>
  <c r="BB1795" i="3"/>
  <c r="BB1796" i="3"/>
  <c r="BB1797" i="3"/>
  <c r="BB1798" i="3"/>
  <c r="BB1799" i="3"/>
  <c r="BB1800" i="3"/>
  <c r="BB1801" i="3"/>
  <c r="BB1802" i="3"/>
  <c r="BB1803" i="3"/>
  <c r="BB1804" i="3"/>
  <c r="BB1805" i="3"/>
  <c r="BB1806" i="3"/>
  <c r="BB1807" i="3"/>
  <c r="BB1808" i="3"/>
  <c r="BB1809" i="3"/>
  <c r="BB1810" i="3"/>
  <c r="BB1811" i="3"/>
  <c r="BB1812" i="3"/>
  <c r="BB1813" i="3"/>
  <c r="BB1814" i="3"/>
  <c r="BB1815" i="3"/>
  <c r="BB1816" i="3"/>
  <c r="BB1817" i="3"/>
  <c r="BB1818" i="3"/>
  <c r="BB1819" i="3"/>
  <c r="BB1820" i="3"/>
  <c r="BB1821" i="3"/>
  <c r="BB1822" i="3"/>
  <c r="BB1823" i="3"/>
  <c r="BB1824" i="3"/>
  <c r="BB1825" i="3"/>
  <c r="BB1826" i="3"/>
  <c r="BB1827" i="3"/>
  <c r="BB1828" i="3"/>
  <c r="BB1829" i="3"/>
  <c r="BB1830" i="3"/>
  <c r="BB1831" i="3"/>
  <c r="BB1832" i="3"/>
  <c r="BB1833" i="3"/>
  <c r="BB1834" i="3"/>
  <c r="BB1835" i="3"/>
  <c r="BB1836" i="3"/>
  <c r="BB1837" i="3"/>
  <c r="BB1838" i="3"/>
  <c r="BB1839" i="3"/>
  <c r="BB1840" i="3"/>
  <c r="BB1841" i="3"/>
  <c r="BB1842" i="3"/>
  <c r="BB1843" i="3"/>
  <c r="BB1844" i="3"/>
  <c r="BB1845" i="3"/>
  <c r="BB1846" i="3"/>
  <c r="BB1847" i="3"/>
  <c r="BB1848" i="3"/>
  <c r="BB1849" i="3"/>
  <c r="BB1850" i="3"/>
  <c r="BB1851" i="3"/>
  <c r="BB1852" i="3"/>
  <c r="BB1853" i="3"/>
  <c r="BB1872" i="3"/>
  <c r="BB1873" i="3"/>
  <c r="BB1854" i="3"/>
  <c r="BB1855" i="3"/>
  <c r="BB1856" i="3"/>
  <c r="BB1857" i="3"/>
  <c r="BB1860" i="3"/>
  <c r="BB1861" i="3"/>
  <c r="BB1862" i="3"/>
  <c r="BB1863" i="3"/>
  <c r="BB1864" i="3"/>
  <c r="BB1865" i="3"/>
  <c r="BB1866" i="3"/>
  <c r="BB1867" i="3"/>
  <c r="BB1868" i="3"/>
  <c r="BB1869" i="3"/>
  <c r="BB1870" i="3"/>
  <c r="BB1896" i="3"/>
  <c r="BB1883" i="3"/>
  <c r="BB1884" i="3"/>
  <c r="BB1885" i="3"/>
  <c r="BB1886" i="3"/>
  <c r="BB1887" i="3"/>
  <c r="BB1891" i="3"/>
  <c r="BB1892" i="3"/>
  <c r="BB1874" i="3"/>
  <c r="BB1875" i="3"/>
  <c r="BB1876" i="3"/>
  <c r="BB1877" i="3"/>
  <c r="BB1878" i="3"/>
  <c r="BB1879" i="3"/>
  <c r="BB1880" i="3"/>
  <c r="BB1858" i="3"/>
  <c r="BB1859" i="3"/>
  <c r="BB1888" i="3"/>
  <c r="BB1889" i="3"/>
  <c r="BB1890" i="3"/>
  <c r="BB1893" i="3"/>
  <c r="BB1894" i="3"/>
  <c r="BB1928" i="3"/>
  <c r="G1928" i="3" s="1"/>
  <c r="F1928" i="3" s="1"/>
  <c r="BB1929" i="3"/>
  <c r="B1929" i="3" s="1"/>
  <c r="BB1916" i="3"/>
  <c r="G1916" i="3" s="1"/>
  <c r="D1916" i="3" s="1"/>
  <c r="BB1917" i="3"/>
  <c r="G1917" i="3" s="1"/>
  <c r="D1917" i="3" s="1"/>
  <c r="BB1918" i="3"/>
  <c r="G1918" i="3" s="1"/>
  <c r="BB1919" i="3"/>
  <c r="G1919" i="3" s="1"/>
  <c r="F1919" i="3" s="1"/>
  <c r="BB1906" i="3"/>
  <c r="B1906" i="3" s="1"/>
  <c r="BB1907" i="3"/>
  <c r="B1907" i="3" s="1"/>
  <c r="BB1908" i="3"/>
  <c r="B1908" i="3" s="1"/>
  <c r="BB1909" i="3"/>
  <c r="B1909" i="3" s="1"/>
  <c r="BB1910" i="3"/>
  <c r="G1910" i="3" s="1"/>
  <c r="D1910" i="3" s="1"/>
  <c r="BB1911" i="3"/>
  <c r="G1911" i="3" s="1"/>
  <c r="D1911" i="3" s="1"/>
  <c r="BB1897" i="3"/>
  <c r="B1897" i="3" s="1"/>
  <c r="BB1898" i="3"/>
  <c r="B1898" i="3" s="1"/>
  <c r="BB1899" i="3"/>
  <c r="B1899" i="3" s="1"/>
  <c r="BB1900" i="3"/>
  <c r="G1900" i="3" s="1"/>
  <c r="D1900" i="3" s="1"/>
  <c r="BB1901" i="3"/>
  <c r="G1901" i="3" s="1"/>
  <c r="D1901" i="3" s="1"/>
  <c r="BB1902" i="3"/>
  <c r="G1902" i="3" s="1"/>
  <c r="F1902" i="3" s="1"/>
  <c r="BB1903" i="3"/>
  <c r="B1903" i="3" s="1"/>
  <c r="BB1930" i="3"/>
  <c r="G1930" i="3" s="1"/>
  <c r="F1930" i="3" s="1"/>
  <c r="BB1931" i="3"/>
  <c r="G1931" i="3" s="1"/>
  <c r="F1931" i="3" s="1"/>
  <c r="BB1932" i="3"/>
  <c r="G1932" i="3" s="1"/>
  <c r="D1932" i="3" s="1"/>
  <c r="BB1920" i="3"/>
  <c r="G1920" i="3" s="1"/>
  <c r="F1920" i="3" s="1"/>
  <c r="BB1953" i="3"/>
  <c r="G1953" i="3" s="1"/>
  <c r="D1953" i="3" s="1"/>
  <c r="BB1954" i="3"/>
  <c r="G1954" i="3" s="1"/>
  <c r="D1954" i="3" s="1"/>
  <c r="BB1955" i="3"/>
  <c r="G1955" i="3" s="1"/>
  <c r="D1955" i="3" s="1"/>
  <c r="BB1956" i="3"/>
  <c r="G1956" i="3" s="1"/>
  <c r="F1956" i="3" s="1"/>
  <c r="BB1942" i="3"/>
  <c r="B1942" i="3" s="1"/>
  <c r="BB1943" i="3"/>
  <c r="B1943" i="3" s="1"/>
  <c r="BB1944" i="3"/>
  <c r="B1944" i="3" s="1"/>
  <c r="BB1945" i="3"/>
  <c r="B1945" i="3" s="1"/>
  <c r="BB1946" i="3"/>
  <c r="B1946" i="3" s="1"/>
  <c r="BB1947" i="3"/>
  <c r="B1947" i="3" s="1"/>
  <c r="BB1933" i="3"/>
  <c r="B1933" i="3" s="1"/>
  <c r="BB1934" i="3"/>
  <c r="G1934" i="3" s="1"/>
  <c r="D1934" i="3" s="1"/>
  <c r="BB1935" i="3"/>
  <c r="G1935" i="3" s="1"/>
  <c r="BB1936" i="3"/>
  <c r="G1936" i="3" s="1"/>
  <c r="F1936" i="3" s="1"/>
  <c r="BB1937" i="3"/>
  <c r="G1937" i="3" s="1"/>
  <c r="F1937" i="3" s="1"/>
  <c r="BB1921" i="3"/>
  <c r="G1921" i="3" s="1"/>
  <c r="F1921" i="3" s="1"/>
  <c r="BB1922" i="3"/>
  <c r="G1922" i="3" s="1"/>
  <c r="F1922" i="3" s="1"/>
  <c r="BB1923" i="3"/>
  <c r="B1923" i="3" s="1"/>
  <c r="BB1924" i="3"/>
  <c r="B1924" i="3" s="1"/>
  <c r="BB1912" i="3"/>
  <c r="B1912" i="3" s="1"/>
  <c r="BB1913" i="3"/>
  <c r="B1913" i="3" s="1"/>
  <c r="BB1904" i="3"/>
  <c r="B1904" i="3" s="1"/>
  <c r="BB1905" i="3"/>
  <c r="B1905" i="3" s="1"/>
  <c r="BB1895" i="3"/>
  <c r="G1895" i="3" s="1"/>
  <c r="D1895" i="3" s="1"/>
  <c r="BB1881" i="3"/>
  <c r="G1881" i="3" s="1"/>
  <c r="D1881" i="3" s="1"/>
  <c r="BB1882" i="3"/>
  <c r="B1882" i="3" s="1"/>
  <c r="BB1963" i="3"/>
  <c r="B1963" i="3" s="1"/>
  <c r="BB1964" i="3"/>
  <c r="B1964" i="3" s="1"/>
  <c r="BB1957" i="3"/>
  <c r="B1957" i="3" s="1"/>
  <c r="BB1958" i="3"/>
  <c r="B1958" i="3" s="1"/>
  <c r="BB1959" i="3"/>
  <c r="B1959" i="3" s="1"/>
  <c r="BB1948" i="3"/>
  <c r="B1948" i="3" s="1"/>
  <c r="BB1949" i="3"/>
  <c r="B1949" i="3" s="1"/>
  <c r="BB1950" i="3"/>
  <c r="G1950" i="3" s="1"/>
  <c r="BB1951" i="3"/>
  <c r="G1951" i="3" s="1"/>
  <c r="BB1952" i="3"/>
  <c r="G1952" i="3" s="1"/>
  <c r="BB1938" i="3"/>
  <c r="G1938" i="3" s="1"/>
  <c r="BB1939" i="3"/>
  <c r="G1939" i="3" s="1"/>
  <c r="BB1940" i="3"/>
  <c r="B1940" i="3" s="1"/>
  <c r="BB1941" i="3"/>
  <c r="G1941" i="3" s="1"/>
  <c r="F1941" i="3" s="1"/>
  <c r="BB1925" i="3"/>
  <c r="G1925" i="3" s="1"/>
  <c r="F1925" i="3" s="1"/>
  <c r="BB1926" i="3"/>
  <c r="B1926" i="3" s="1"/>
  <c r="E1963" i="3"/>
  <c r="E1964" i="3"/>
  <c r="E1957" i="3"/>
  <c r="E1958" i="3"/>
  <c r="E1959" i="3"/>
  <c r="E1948" i="3"/>
  <c r="E1949" i="3"/>
  <c r="E1950" i="3"/>
  <c r="E1951" i="3"/>
  <c r="E1952" i="3"/>
  <c r="E1938" i="3"/>
  <c r="E1939" i="3"/>
  <c r="E1940" i="3"/>
  <c r="E1941" i="3"/>
  <c r="E1925" i="3"/>
  <c r="E1926" i="3"/>
  <c r="E1927" i="3"/>
  <c r="E1914" i="3"/>
  <c r="E1915" i="3"/>
  <c r="J1963" i="3"/>
  <c r="I1963" i="3" s="1"/>
  <c r="C1963" i="3" s="1"/>
  <c r="J1964" i="3"/>
  <c r="H1964" i="3" s="1"/>
  <c r="J1957" i="3"/>
  <c r="K1957" i="3" s="1"/>
  <c r="J1958" i="3"/>
  <c r="K1958" i="3" s="1"/>
  <c r="J1959" i="3"/>
  <c r="I1959" i="3" s="1"/>
  <c r="C1959" i="3" s="1"/>
  <c r="J1948" i="3"/>
  <c r="I1948" i="3" s="1"/>
  <c r="C1948" i="3" s="1"/>
  <c r="J1949" i="3"/>
  <c r="I1949" i="3" s="1"/>
  <c r="C1949" i="3" s="1"/>
  <c r="J1950" i="3"/>
  <c r="I1950" i="3" s="1"/>
  <c r="C1950" i="3" s="1"/>
  <c r="J1951" i="3"/>
  <c r="I1951" i="3" s="1"/>
  <c r="C1951" i="3" s="1"/>
  <c r="J1952" i="3"/>
  <c r="H1952" i="3" s="1"/>
  <c r="J1938" i="3"/>
  <c r="K1938" i="3" s="1"/>
  <c r="J1939" i="3"/>
  <c r="H1939" i="3" s="1"/>
  <c r="J1940" i="3"/>
  <c r="H1940" i="3" s="1"/>
  <c r="J1941" i="3"/>
  <c r="H1941" i="3" s="1"/>
  <c r="J1925" i="3"/>
  <c r="K1925" i="3" s="1"/>
  <c r="J1926" i="3"/>
  <c r="K1926" i="3" s="1"/>
  <c r="J1927" i="3"/>
  <c r="I1927" i="3" s="1"/>
  <c r="C1927" i="3" s="1"/>
  <c r="J1914" i="3"/>
  <c r="I1914" i="3" s="1"/>
  <c r="C1914" i="3" s="1"/>
  <c r="J1915" i="3"/>
  <c r="I1915" i="3" s="1"/>
  <c r="C1915" i="3" s="1"/>
  <c r="L1963" i="3"/>
  <c r="L1964" i="3"/>
  <c r="L1957" i="3"/>
  <c r="L1958" i="3"/>
  <c r="L1959" i="3"/>
  <c r="L1948" i="3"/>
  <c r="L1949" i="3"/>
  <c r="L1950" i="3"/>
  <c r="L1951" i="3"/>
  <c r="L1952" i="3"/>
  <c r="L1938" i="3"/>
  <c r="L1939" i="3"/>
  <c r="L1940" i="3"/>
  <c r="L1941" i="3"/>
  <c r="L1925" i="3"/>
  <c r="L1926" i="3"/>
  <c r="L1927" i="3"/>
  <c r="L1914" i="3"/>
  <c r="L1915" i="3"/>
  <c r="E1953" i="3"/>
  <c r="E1954" i="3"/>
  <c r="E1955" i="3"/>
  <c r="E1956" i="3"/>
  <c r="E1942" i="3"/>
  <c r="E1943" i="3"/>
  <c r="E1944" i="3"/>
  <c r="E1945" i="3"/>
  <c r="E1946" i="3"/>
  <c r="E1947" i="3"/>
  <c r="E1933" i="3"/>
  <c r="E1934" i="3"/>
  <c r="E1935" i="3"/>
  <c r="E1936" i="3"/>
  <c r="E1937" i="3"/>
  <c r="E1921" i="3"/>
  <c r="E1922" i="3"/>
  <c r="E1923" i="3"/>
  <c r="E1924" i="3"/>
  <c r="E1912" i="3"/>
  <c r="E1913" i="3"/>
  <c r="E1904" i="3"/>
  <c r="E1905" i="3"/>
  <c r="E1895" i="3"/>
  <c r="E1881" i="3"/>
  <c r="E1882" i="3"/>
  <c r="J1953" i="3"/>
  <c r="H1953" i="3" s="1"/>
  <c r="J1954" i="3"/>
  <c r="I1954" i="3" s="1"/>
  <c r="C1954" i="3" s="1"/>
  <c r="J1955" i="3"/>
  <c r="I1955" i="3" s="1"/>
  <c r="C1955" i="3" s="1"/>
  <c r="J1956" i="3"/>
  <c r="H1956" i="3" s="1"/>
  <c r="J1942" i="3"/>
  <c r="K1942" i="3" s="1"/>
  <c r="J1943" i="3"/>
  <c r="K1943" i="3" s="1"/>
  <c r="J1944" i="3"/>
  <c r="K1944" i="3" s="1"/>
  <c r="J1945" i="3"/>
  <c r="K1945" i="3" s="1"/>
  <c r="J1946" i="3"/>
  <c r="I1946" i="3" s="1"/>
  <c r="C1946" i="3" s="1"/>
  <c r="J1947" i="3"/>
  <c r="I1947" i="3" s="1"/>
  <c r="C1947" i="3" s="1"/>
  <c r="J1933" i="3"/>
  <c r="H1933" i="3" s="1"/>
  <c r="J1934" i="3"/>
  <c r="H1934" i="3" s="1"/>
  <c r="J1935" i="3"/>
  <c r="H1935" i="3" s="1"/>
  <c r="J1936" i="3"/>
  <c r="I1936" i="3" s="1"/>
  <c r="C1936" i="3" s="1"/>
  <c r="J1937" i="3"/>
  <c r="I1937" i="3" s="1"/>
  <c r="C1937" i="3" s="1"/>
  <c r="J1921" i="3"/>
  <c r="I1921" i="3" s="1"/>
  <c r="C1921" i="3" s="1"/>
  <c r="J1922" i="3"/>
  <c r="K1922" i="3" s="1"/>
  <c r="J1923" i="3"/>
  <c r="K1923" i="3" s="1"/>
  <c r="J1924" i="3"/>
  <c r="K1924" i="3" s="1"/>
  <c r="J1912" i="3"/>
  <c r="K1912" i="3" s="1"/>
  <c r="J1913" i="3"/>
  <c r="I1913" i="3" s="1"/>
  <c r="C1913" i="3" s="1"/>
  <c r="J1904" i="3"/>
  <c r="I1904" i="3" s="1"/>
  <c r="C1904" i="3" s="1"/>
  <c r="J1905" i="3"/>
  <c r="H1905" i="3" s="1"/>
  <c r="J1895" i="3"/>
  <c r="H1895" i="3" s="1"/>
  <c r="J1881" i="3"/>
  <c r="H1881" i="3" s="1"/>
  <c r="J1882" i="3"/>
  <c r="H1882" i="3" s="1"/>
  <c r="L1953" i="3"/>
  <c r="L1954" i="3"/>
  <c r="L1955" i="3"/>
  <c r="L1956" i="3"/>
  <c r="L1942" i="3"/>
  <c r="L1943" i="3"/>
  <c r="L1944" i="3"/>
  <c r="L1945" i="3"/>
  <c r="L1946" i="3"/>
  <c r="L1947" i="3"/>
  <c r="L1933" i="3"/>
  <c r="L1934" i="3"/>
  <c r="L1935" i="3"/>
  <c r="L1936" i="3"/>
  <c r="L1937" i="3"/>
  <c r="L1921" i="3"/>
  <c r="L1922" i="3"/>
  <c r="L1923" i="3"/>
  <c r="L1924" i="3"/>
  <c r="L1912" i="3"/>
  <c r="L1913" i="3"/>
  <c r="L1904" i="3"/>
  <c r="L1905" i="3"/>
  <c r="L1895" i="3"/>
  <c r="L1881" i="3"/>
  <c r="L1882" i="3"/>
  <c r="E1928" i="3"/>
  <c r="E1929" i="3"/>
  <c r="E1916" i="3"/>
  <c r="E1917" i="3"/>
  <c r="E1918" i="3"/>
  <c r="E1919" i="3"/>
  <c r="E1906" i="3"/>
  <c r="E1907" i="3"/>
  <c r="E1908" i="3"/>
  <c r="E1909" i="3"/>
  <c r="E1910" i="3"/>
  <c r="E1911" i="3"/>
  <c r="E1897" i="3"/>
  <c r="E1898" i="3"/>
  <c r="E1899" i="3"/>
  <c r="E1900" i="3"/>
  <c r="E1901" i="3"/>
  <c r="E1902" i="3"/>
  <c r="E1903" i="3"/>
  <c r="E1930" i="3"/>
  <c r="E1931" i="3"/>
  <c r="E1932" i="3"/>
  <c r="E1920" i="3"/>
  <c r="J1928" i="3"/>
  <c r="K1928" i="3" s="1"/>
  <c r="J1929" i="3"/>
  <c r="K1929" i="3" s="1"/>
  <c r="J1916" i="3"/>
  <c r="K1916" i="3" s="1"/>
  <c r="J1917" i="3"/>
  <c r="K1917" i="3" s="1"/>
  <c r="J1918" i="3"/>
  <c r="K1918" i="3" s="1"/>
  <c r="J1919" i="3"/>
  <c r="K1919" i="3" s="1"/>
  <c r="J1906" i="3"/>
  <c r="K1906" i="3" s="1"/>
  <c r="J1907" i="3"/>
  <c r="H1907" i="3" s="1"/>
  <c r="J1908" i="3"/>
  <c r="I1908" i="3" s="1"/>
  <c r="C1908" i="3" s="1"/>
  <c r="J1909" i="3"/>
  <c r="H1909" i="3" s="1"/>
  <c r="J1910" i="3"/>
  <c r="K1910" i="3" s="1"/>
  <c r="J1911" i="3"/>
  <c r="K1911" i="3" s="1"/>
  <c r="J1897" i="3"/>
  <c r="K1897" i="3" s="1"/>
  <c r="J1898" i="3"/>
  <c r="K1898" i="3" s="1"/>
  <c r="J1899" i="3"/>
  <c r="K1899" i="3" s="1"/>
  <c r="J1900" i="3"/>
  <c r="K1900" i="3" s="1"/>
  <c r="J1901" i="3"/>
  <c r="K1901" i="3" s="1"/>
  <c r="J1902" i="3"/>
  <c r="K1902" i="3" s="1"/>
  <c r="J1903" i="3"/>
  <c r="K1903" i="3" s="1"/>
  <c r="J1930" i="3"/>
  <c r="H1930" i="3" s="1"/>
  <c r="J1931" i="3"/>
  <c r="I1931" i="3" s="1"/>
  <c r="C1931" i="3" s="1"/>
  <c r="J1932" i="3"/>
  <c r="H1932" i="3" s="1"/>
  <c r="J1920" i="3"/>
  <c r="K1920" i="3" s="1"/>
  <c r="L1928" i="3"/>
  <c r="L1929" i="3"/>
  <c r="L1916" i="3"/>
  <c r="L1917" i="3"/>
  <c r="L1918" i="3"/>
  <c r="L1919" i="3"/>
  <c r="L1906" i="3"/>
  <c r="L1907" i="3"/>
  <c r="L1908" i="3"/>
  <c r="L1909" i="3"/>
  <c r="L1910" i="3"/>
  <c r="L1911" i="3"/>
  <c r="L1897" i="3"/>
  <c r="L1898" i="3"/>
  <c r="L1899" i="3"/>
  <c r="L1900" i="3"/>
  <c r="L1901" i="3"/>
  <c r="L1902" i="3"/>
  <c r="L1903" i="3"/>
  <c r="L1930" i="3"/>
  <c r="L1931" i="3"/>
  <c r="L1932" i="3"/>
  <c r="L1920" i="3"/>
  <c r="E803" i="3"/>
  <c r="B1928" i="3" l="1"/>
  <c r="B1936" i="3"/>
  <c r="G1908" i="3"/>
  <c r="F1908" i="3" s="1"/>
  <c r="G1882" i="3"/>
  <c r="D1882" i="3" s="1"/>
  <c r="G1897" i="3"/>
  <c r="D1897" i="3" s="1"/>
  <c r="G1940" i="3"/>
  <c r="D1940" i="3" s="1"/>
  <c r="G1909" i="3"/>
  <c r="D1909" i="3" s="1"/>
  <c r="B1937" i="3"/>
  <c r="G1906" i="3"/>
  <c r="F1906" i="3" s="1"/>
  <c r="A1960" i="3"/>
  <c r="F1969" i="3"/>
  <c r="D1969" i="3"/>
  <c r="G1905" i="3"/>
  <c r="D1905" i="3" s="1"/>
  <c r="G1933" i="3"/>
  <c r="D1933" i="3" s="1"/>
  <c r="H1967" i="3"/>
  <c r="A1967" i="3" s="1"/>
  <c r="I1964" i="3"/>
  <c r="C1964" i="3" s="1"/>
  <c r="G1966" i="3"/>
  <c r="D1966" i="3" s="1"/>
  <c r="B1932" i="3"/>
  <c r="H1938" i="3"/>
  <c r="A1938" i="3" s="1"/>
  <c r="G1965" i="3"/>
  <c r="D1965" i="3" s="1"/>
  <c r="B1922" i="3"/>
  <c r="F1967" i="3"/>
  <c r="D1967" i="3"/>
  <c r="F1960" i="3"/>
  <c r="D1960" i="3"/>
  <c r="F1970" i="3"/>
  <c r="K1960" i="3"/>
  <c r="I1960" i="3"/>
  <c r="C1960" i="3" s="1"/>
  <c r="H1966" i="3"/>
  <c r="K1967" i="3"/>
  <c r="K1966" i="3"/>
  <c r="H1965" i="3"/>
  <c r="K1965" i="3"/>
  <c r="H1970" i="3"/>
  <c r="A1970" i="3" s="1"/>
  <c r="H1969" i="3"/>
  <c r="A1969" i="3" s="1"/>
  <c r="K1970" i="3"/>
  <c r="K1969" i="3"/>
  <c r="B1956" i="3"/>
  <c r="G1929" i="3"/>
  <c r="F1929" i="3" s="1"/>
  <c r="G1907" i="3"/>
  <c r="F1907" i="3" s="1"/>
  <c r="B1955" i="3"/>
  <c r="B1921" i="3"/>
  <c r="B1954" i="3"/>
  <c r="B1916" i="3"/>
  <c r="G1946" i="3"/>
  <c r="F1946" i="3" s="1"/>
  <c r="B1914" i="3"/>
  <c r="B1931" i="3"/>
  <c r="B1930" i="3"/>
  <c r="K1940" i="3"/>
  <c r="G1948" i="3"/>
  <c r="D1948" i="3" s="1"/>
  <c r="G1903" i="3"/>
  <c r="F1903" i="3" s="1"/>
  <c r="B1902" i="3"/>
  <c r="G1957" i="3"/>
  <c r="D1957" i="3" s="1"/>
  <c r="I1939" i="3"/>
  <c r="C1939" i="3" s="1"/>
  <c r="B1941" i="3"/>
  <c r="G1898" i="3"/>
  <c r="F1898" i="3" s="1"/>
  <c r="B1900" i="3"/>
  <c r="G1913" i="3"/>
  <c r="D1913" i="3" s="1"/>
  <c r="K1964" i="3"/>
  <c r="I1938" i="3"/>
  <c r="C1938" i="3" s="1"/>
  <c r="G1963" i="3"/>
  <c r="F1963" i="3" s="1"/>
  <c r="G1915" i="3"/>
  <c r="D1915" i="3" s="1"/>
  <c r="G1949" i="3"/>
  <c r="D1949" i="3" s="1"/>
  <c r="I1926" i="3"/>
  <c r="C1926" i="3" s="1"/>
  <c r="G1899" i="3"/>
  <c r="F1899" i="3" s="1"/>
  <c r="B1901" i="3"/>
  <c r="K1952" i="3"/>
  <c r="G1912" i="3"/>
  <c r="D1912" i="3" s="1"/>
  <c r="K1963" i="3"/>
  <c r="I1952" i="3"/>
  <c r="C1952" i="3" s="1"/>
  <c r="B1939" i="3"/>
  <c r="G1945" i="3"/>
  <c r="F1945" i="3" s="1"/>
  <c r="K1941" i="3"/>
  <c r="I1940" i="3"/>
  <c r="C1940" i="3" s="1"/>
  <c r="B1925" i="3"/>
  <c r="G1964" i="3"/>
  <c r="F1964" i="3" s="1"/>
  <c r="G1923" i="3"/>
  <c r="F1923" i="3" s="1"/>
  <c r="I1957" i="3"/>
  <c r="C1957" i="3" s="1"/>
  <c r="F1939" i="3"/>
  <c r="D1939" i="3"/>
  <c r="G1944" i="3"/>
  <c r="D1944" i="3" s="1"/>
  <c r="K1939" i="3"/>
  <c r="B1918" i="3"/>
  <c r="G1943" i="3"/>
  <c r="F1943" i="3" s="1"/>
  <c r="I1925" i="3"/>
  <c r="C1925" i="3" s="1"/>
  <c r="G1959" i="3"/>
  <c r="D1959" i="3" s="1"/>
  <c r="B1919" i="3"/>
  <c r="B1917" i="3"/>
  <c r="G1924" i="3"/>
  <c r="D1924" i="3" s="1"/>
  <c r="G1942" i="3"/>
  <c r="F1942" i="3" s="1"/>
  <c r="I1941" i="3"/>
  <c r="C1941" i="3" s="1"/>
  <c r="H1963" i="3"/>
  <c r="G1958" i="3"/>
  <c r="D1958" i="3" s="1"/>
  <c r="G1927" i="3"/>
  <c r="D1927" i="3" s="1"/>
  <c r="G1926" i="3"/>
  <c r="D1926" i="3" s="1"/>
  <c r="I1942" i="3"/>
  <c r="C1942" i="3" s="1"/>
  <c r="I1958" i="3"/>
  <c r="C1958" i="3" s="1"/>
  <c r="I1956" i="3"/>
  <c r="C1956" i="3" s="1"/>
  <c r="D1937" i="3"/>
  <c r="G1947" i="3"/>
  <c r="D1947" i="3" s="1"/>
  <c r="G1904" i="3"/>
  <c r="D1904" i="3" s="1"/>
  <c r="F1938" i="3"/>
  <c r="D1938" i="3"/>
  <c r="D1935" i="3"/>
  <c r="F1935" i="3"/>
  <c r="F1952" i="3"/>
  <c r="D1952" i="3"/>
  <c r="D1951" i="3"/>
  <c r="F1951" i="3"/>
  <c r="D1950" i="3"/>
  <c r="F1950" i="3"/>
  <c r="A1932" i="3"/>
  <c r="B1938" i="3"/>
  <c r="B1952" i="3"/>
  <c r="B1881" i="3"/>
  <c r="B1935" i="3"/>
  <c r="B1953" i="3"/>
  <c r="B1951" i="3"/>
  <c r="B1895" i="3"/>
  <c r="B1934" i="3"/>
  <c r="B1950" i="3"/>
  <c r="B1911" i="3"/>
  <c r="A1939" i="3"/>
  <c r="D1925" i="3"/>
  <c r="F1916" i="3"/>
  <c r="B1920" i="3"/>
  <c r="B1910" i="3"/>
  <c r="A1952" i="3"/>
  <c r="D1941" i="3"/>
  <c r="H1951" i="3"/>
  <c r="A1951" i="3" s="1"/>
  <c r="H1915" i="3"/>
  <c r="H1949" i="3"/>
  <c r="K1951" i="3"/>
  <c r="H1914" i="3"/>
  <c r="A1914" i="3" s="1"/>
  <c r="H1948" i="3"/>
  <c r="K1950" i="3"/>
  <c r="H1927" i="3"/>
  <c r="H1959" i="3"/>
  <c r="H1950" i="3"/>
  <c r="A1950" i="3" s="1"/>
  <c r="K1915" i="3"/>
  <c r="K1949" i="3"/>
  <c r="H1926" i="3"/>
  <c r="H1958" i="3"/>
  <c r="F1914" i="3"/>
  <c r="K1914" i="3"/>
  <c r="K1948" i="3"/>
  <c r="H1925" i="3"/>
  <c r="A1925" i="3" s="1"/>
  <c r="H1957" i="3"/>
  <c r="K1959" i="3"/>
  <c r="K1881" i="3"/>
  <c r="A1941" i="3"/>
  <c r="K1927" i="3"/>
  <c r="K1953" i="3"/>
  <c r="H1904" i="3"/>
  <c r="K1905" i="3"/>
  <c r="H1913" i="3"/>
  <c r="K1904" i="3"/>
  <c r="H1946" i="3"/>
  <c r="D1922" i="3"/>
  <c r="K1913" i="3"/>
  <c r="K1934" i="3"/>
  <c r="D1936" i="3"/>
  <c r="K1947" i="3"/>
  <c r="K1895" i="3"/>
  <c r="K1946" i="3"/>
  <c r="F1955" i="3"/>
  <c r="H1912" i="3"/>
  <c r="F1954" i="3"/>
  <c r="I1944" i="3"/>
  <c r="C1944" i="3" s="1"/>
  <c r="H1944" i="3"/>
  <c r="H1942" i="3"/>
  <c r="K1921" i="3"/>
  <c r="I1912" i="3"/>
  <c r="C1912" i="3" s="1"/>
  <c r="H1923" i="3"/>
  <c r="K1956" i="3"/>
  <c r="F1953" i="3"/>
  <c r="K1932" i="3"/>
  <c r="K1935" i="3"/>
  <c r="I1924" i="3"/>
  <c r="C1924" i="3" s="1"/>
  <c r="H1922" i="3"/>
  <c r="A1922" i="3" s="1"/>
  <c r="F1881" i="3"/>
  <c r="H1943" i="3"/>
  <c r="K1909" i="3"/>
  <c r="I1909" i="3"/>
  <c r="C1909" i="3" s="1"/>
  <c r="F1932" i="3"/>
  <c r="I1922" i="3"/>
  <c r="C1922" i="3" s="1"/>
  <c r="H1921" i="3"/>
  <c r="A1921" i="3" s="1"/>
  <c r="I1945" i="3"/>
  <c r="C1945" i="3" s="1"/>
  <c r="H1945" i="3"/>
  <c r="H1924" i="3"/>
  <c r="F1910" i="3"/>
  <c r="K1933" i="3"/>
  <c r="H1947" i="3"/>
  <c r="A1935" i="3"/>
  <c r="A1881" i="3"/>
  <c r="A1953" i="3"/>
  <c r="A1895" i="3"/>
  <c r="A1934" i="3"/>
  <c r="K1937" i="3"/>
  <c r="K1955" i="3"/>
  <c r="K1882" i="3"/>
  <c r="K1936" i="3"/>
  <c r="K1954" i="3"/>
  <c r="I1923" i="3"/>
  <c r="C1923" i="3" s="1"/>
  <c r="I1943" i="3"/>
  <c r="C1943" i="3" s="1"/>
  <c r="F1895" i="3"/>
  <c r="F1934" i="3"/>
  <c r="D1921" i="3"/>
  <c r="D1956" i="3"/>
  <c r="I1881" i="3"/>
  <c r="C1881" i="3" s="1"/>
  <c r="I1935" i="3"/>
  <c r="C1935" i="3" s="1"/>
  <c r="I1953" i="3"/>
  <c r="C1953" i="3" s="1"/>
  <c r="H1937" i="3"/>
  <c r="A1937" i="3" s="1"/>
  <c r="H1955" i="3"/>
  <c r="A1955" i="3" s="1"/>
  <c r="I1882" i="3"/>
  <c r="C1882" i="3" s="1"/>
  <c r="I1895" i="3"/>
  <c r="C1895" i="3" s="1"/>
  <c r="I1934" i="3"/>
  <c r="C1934" i="3" s="1"/>
  <c r="H1936" i="3"/>
  <c r="A1936" i="3" s="1"/>
  <c r="H1954" i="3"/>
  <c r="A1954" i="3" s="1"/>
  <c r="A1956" i="3"/>
  <c r="I1905" i="3"/>
  <c r="C1905" i="3" s="1"/>
  <c r="I1933" i="3"/>
  <c r="C1933" i="3" s="1"/>
  <c r="H1901" i="3"/>
  <c r="A1901" i="3" s="1"/>
  <c r="H1911" i="3"/>
  <c r="A1911" i="3" s="1"/>
  <c r="I1911" i="3"/>
  <c r="C1911" i="3" s="1"/>
  <c r="F1901" i="3"/>
  <c r="F1900" i="3"/>
  <c r="F1911" i="3"/>
  <c r="I1932" i="3"/>
  <c r="C1932" i="3" s="1"/>
  <c r="H1910" i="3"/>
  <c r="A1910" i="3" s="1"/>
  <c r="I1902" i="3"/>
  <c r="C1902" i="3" s="1"/>
  <c r="D1928" i="3"/>
  <c r="I1901" i="3"/>
  <c r="C1901" i="3" s="1"/>
  <c r="I1897" i="3"/>
  <c r="C1897" i="3" s="1"/>
  <c r="I1917" i="3"/>
  <c r="C1917" i="3" s="1"/>
  <c r="I1916" i="3"/>
  <c r="C1916" i="3" s="1"/>
  <c r="H1903" i="3"/>
  <c r="D1920" i="3"/>
  <c r="H1902" i="3"/>
  <c r="A1902" i="3" s="1"/>
  <c r="A1930" i="3"/>
  <c r="I1900" i="3"/>
  <c r="C1900" i="3" s="1"/>
  <c r="H1906" i="3"/>
  <c r="I1899" i="3"/>
  <c r="C1899" i="3" s="1"/>
  <c r="I1928" i="3"/>
  <c r="C1928" i="3" s="1"/>
  <c r="H1919" i="3"/>
  <c r="A1919" i="3" s="1"/>
  <c r="I1929" i="3"/>
  <c r="C1929" i="3" s="1"/>
  <c r="I1898" i="3"/>
  <c r="C1898" i="3" s="1"/>
  <c r="H1920" i="3"/>
  <c r="A1920" i="3" s="1"/>
  <c r="H1918" i="3"/>
  <c r="A1918" i="3" s="1"/>
  <c r="D1931" i="3"/>
  <c r="I1907" i="3"/>
  <c r="C1907" i="3" s="1"/>
  <c r="H1900" i="3"/>
  <c r="A1900" i="3" s="1"/>
  <c r="H1928" i="3"/>
  <c r="A1928" i="3" s="1"/>
  <c r="D1930" i="3"/>
  <c r="I1906" i="3"/>
  <c r="C1906" i="3" s="1"/>
  <c r="H1899" i="3"/>
  <c r="H1917" i="3"/>
  <c r="A1917" i="3" s="1"/>
  <c r="I1930" i="3"/>
  <c r="C1930" i="3" s="1"/>
  <c r="I1919" i="3"/>
  <c r="C1919" i="3" s="1"/>
  <c r="H1898" i="3"/>
  <c r="F1918" i="3"/>
  <c r="H1916" i="3"/>
  <c r="A1916" i="3" s="1"/>
  <c r="H1929" i="3"/>
  <c r="I1903" i="3"/>
  <c r="C1903" i="3" s="1"/>
  <c r="I1918" i="3"/>
  <c r="C1918" i="3" s="1"/>
  <c r="H1897" i="3"/>
  <c r="F1917" i="3"/>
  <c r="K1908" i="3"/>
  <c r="K1907" i="3"/>
  <c r="I1920" i="3"/>
  <c r="C1920" i="3" s="1"/>
  <c r="I1910" i="3"/>
  <c r="C1910" i="3" s="1"/>
  <c r="D1902" i="3"/>
  <c r="D1919" i="3"/>
  <c r="H1931" i="3"/>
  <c r="A1931" i="3" s="1"/>
  <c r="H1908" i="3"/>
  <c r="D1918" i="3"/>
  <c r="K1931" i="3"/>
  <c r="K1930" i="3"/>
  <c r="B1896" i="3"/>
  <c r="B1883" i="3"/>
  <c r="B1884" i="3"/>
  <c r="B1885" i="3"/>
  <c r="B1886" i="3"/>
  <c r="B1887" i="3"/>
  <c r="B1891" i="3"/>
  <c r="B1892" i="3"/>
  <c r="B1874" i="3"/>
  <c r="B1875" i="3"/>
  <c r="B1876" i="3"/>
  <c r="B1877" i="3"/>
  <c r="B1878" i="3"/>
  <c r="B1879" i="3"/>
  <c r="B1880" i="3"/>
  <c r="B1858" i="3"/>
  <c r="B1859" i="3"/>
  <c r="B1888" i="3"/>
  <c r="B1889" i="3"/>
  <c r="B1890" i="3"/>
  <c r="B1893" i="3"/>
  <c r="B1894" i="3"/>
  <c r="E1896" i="3"/>
  <c r="E1883" i="3"/>
  <c r="E1884" i="3"/>
  <c r="E1885" i="3"/>
  <c r="E1886" i="3"/>
  <c r="E1887" i="3"/>
  <c r="E1891" i="3"/>
  <c r="E1892" i="3"/>
  <c r="E1874" i="3"/>
  <c r="E1875" i="3"/>
  <c r="E1876" i="3"/>
  <c r="E1877" i="3"/>
  <c r="E1878" i="3"/>
  <c r="E1879" i="3"/>
  <c r="E1880" i="3"/>
  <c r="E1858" i="3"/>
  <c r="E1859" i="3"/>
  <c r="E1888" i="3"/>
  <c r="E1889" i="3"/>
  <c r="E1890" i="3"/>
  <c r="E1893" i="3"/>
  <c r="E1894" i="3"/>
  <c r="G1896" i="3"/>
  <c r="F1896" i="3" s="1"/>
  <c r="G1883" i="3"/>
  <c r="F1883" i="3" s="1"/>
  <c r="G1884" i="3"/>
  <c r="F1884" i="3" s="1"/>
  <c r="G1885" i="3"/>
  <c r="F1885" i="3" s="1"/>
  <c r="G1886" i="3"/>
  <c r="G1887" i="3"/>
  <c r="G1891" i="3"/>
  <c r="F1891" i="3" s="1"/>
  <c r="G1892" i="3"/>
  <c r="F1892" i="3" s="1"/>
  <c r="G1874" i="3"/>
  <c r="F1874" i="3" s="1"/>
  <c r="G1875" i="3"/>
  <c r="F1875" i="3" s="1"/>
  <c r="G1876" i="3"/>
  <c r="F1876" i="3" s="1"/>
  <c r="G1877" i="3"/>
  <c r="F1877" i="3" s="1"/>
  <c r="G1878" i="3"/>
  <c r="F1878" i="3" s="1"/>
  <c r="G1879" i="3"/>
  <c r="G1880" i="3"/>
  <c r="F1880" i="3" s="1"/>
  <c r="G1858" i="3"/>
  <c r="F1858" i="3" s="1"/>
  <c r="G1859" i="3"/>
  <c r="D1859" i="3" s="1"/>
  <c r="G1888" i="3"/>
  <c r="G1889" i="3"/>
  <c r="F1889" i="3" s="1"/>
  <c r="G1890" i="3"/>
  <c r="F1890" i="3" s="1"/>
  <c r="G1893" i="3"/>
  <c r="G1894" i="3"/>
  <c r="J1896" i="3"/>
  <c r="H1896" i="3" s="1"/>
  <c r="J1883" i="3"/>
  <c r="H1883" i="3" s="1"/>
  <c r="J1884" i="3"/>
  <c r="I1884" i="3" s="1"/>
  <c r="C1884" i="3" s="1"/>
  <c r="J1885" i="3"/>
  <c r="I1885" i="3" s="1"/>
  <c r="C1885" i="3" s="1"/>
  <c r="J1886" i="3"/>
  <c r="I1886" i="3" s="1"/>
  <c r="C1886" i="3" s="1"/>
  <c r="J1887" i="3"/>
  <c r="I1887" i="3" s="1"/>
  <c r="C1887" i="3" s="1"/>
  <c r="J1891" i="3"/>
  <c r="H1891" i="3" s="1"/>
  <c r="J1892" i="3"/>
  <c r="H1892" i="3" s="1"/>
  <c r="J1874" i="3"/>
  <c r="I1874" i="3" s="1"/>
  <c r="C1874" i="3" s="1"/>
  <c r="J1875" i="3"/>
  <c r="I1875" i="3" s="1"/>
  <c r="C1875" i="3" s="1"/>
  <c r="J1876" i="3"/>
  <c r="H1876" i="3" s="1"/>
  <c r="J1877" i="3"/>
  <c r="H1877" i="3" s="1"/>
  <c r="J1878" i="3"/>
  <c r="I1878" i="3" s="1"/>
  <c r="C1878" i="3" s="1"/>
  <c r="J1879" i="3"/>
  <c r="I1879" i="3" s="1"/>
  <c r="C1879" i="3" s="1"/>
  <c r="J1880" i="3"/>
  <c r="I1880" i="3" s="1"/>
  <c r="C1880" i="3" s="1"/>
  <c r="J1858" i="3"/>
  <c r="H1858" i="3" s="1"/>
  <c r="J1859" i="3"/>
  <c r="H1859" i="3" s="1"/>
  <c r="J1888" i="3"/>
  <c r="J1889" i="3"/>
  <c r="H1889" i="3" s="1"/>
  <c r="J1890" i="3"/>
  <c r="K1890" i="3" s="1"/>
  <c r="J1893" i="3"/>
  <c r="K1893" i="3" s="1"/>
  <c r="J1894" i="3"/>
  <c r="H1894" i="3" s="1"/>
  <c r="L1896" i="3"/>
  <c r="L1883" i="3"/>
  <c r="L1884" i="3"/>
  <c r="L1885" i="3"/>
  <c r="L1886" i="3"/>
  <c r="L1887" i="3"/>
  <c r="L1891" i="3"/>
  <c r="L1892" i="3"/>
  <c r="L1874" i="3"/>
  <c r="L1875" i="3"/>
  <c r="L1876" i="3"/>
  <c r="L1877" i="3"/>
  <c r="L1878" i="3"/>
  <c r="L1879" i="3"/>
  <c r="L1880" i="3"/>
  <c r="L1858" i="3"/>
  <c r="L1859" i="3"/>
  <c r="L1888" i="3"/>
  <c r="L1889" i="3"/>
  <c r="L1890" i="3"/>
  <c r="L1893" i="3"/>
  <c r="L1894" i="3"/>
  <c r="B1872" i="3"/>
  <c r="B1873" i="3"/>
  <c r="B1854" i="3"/>
  <c r="B1855" i="3"/>
  <c r="B1856" i="3"/>
  <c r="B1857" i="3"/>
  <c r="B1860" i="3"/>
  <c r="B1861" i="3"/>
  <c r="B1862" i="3"/>
  <c r="B1863" i="3"/>
  <c r="B1864" i="3"/>
  <c r="B1865" i="3"/>
  <c r="B1866" i="3"/>
  <c r="B1867" i="3"/>
  <c r="B1868" i="3"/>
  <c r="B1869" i="3"/>
  <c r="B1870" i="3"/>
  <c r="E1872" i="3"/>
  <c r="E1873" i="3"/>
  <c r="E1854" i="3"/>
  <c r="E1855" i="3"/>
  <c r="E1856" i="3"/>
  <c r="E1857" i="3"/>
  <c r="E1860" i="3"/>
  <c r="E1861" i="3"/>
  <c r="E1862" i="3"/>
  <c r="E1863" i="3"/>
  <c r="E1864" i="3"/>
  <c r="E1865" i="3"/>
  <c r="E1866" i="3"/>
  <c r="E1867" i="3"/>
  <c r="E1868" i="3"/>
  <c r="E1869" i="3"/>
  <c r="E1870" i="3"/>
  <c r="G1872" i="3"/>
  <c r="D1872" i="3" s="1"/>
  <c r="G1873" i="3"/>
  <c r="D1873" i="3" s="1"/>
  <c r="G1854" i="3"/>
  <c r="D1854" i="3" s="1"/>
  <c r="G1855" i="3"/>
  <c r="F1855" i="3" s="1"/>
  <c r="G1856" i="3"/>
  <c r="G1857" i="3"/>
  <c r="G1860" i="3"/>
  <c r="G1861" i="3"/>
  <c r="G1862" i="3"/>
  <c r="G1863" i="3"/>
  <c r="G1864" i="3"/>
  <c r="F1864" i="3" s="1"/>
  <c r="G1865" i="3"/>
  <c r="F1865" i="3" s="1"/>
  <c r="G1866" i="3"/>
  <c r="F1866" i="3" s="1"/>
  <c r="G1867" i="3"/>
  <c r="D1867" i="3" s="1"/>
  <c r="G1868" i="3"/>
  <c r="D1868" i="3" s="1"/>
  <c r="G1869" i="3"/>
  <c r="F1869" i="3" s="1"/>
  <c r="G1870" i="3"/>
  <c r="J1872" i="3"/>
  <c r="I1872" i="3" s="1"/>
  <c r="C1872" i="3" s="1"/>
  <c r="J1873" i="3"/>
  <c r="I1873" i="3" s="1"/>
  <c r="C1873" i="3" s="1"/>
  <c r="J1854" i="3"/>
  <c r="K1854" i="3" s="1"/>
  <c r="J1855" i="3"/>
  <c r="K1855" i="3" s="1"/>
  <c r="J1856" i="3"/>
  <c r="K1856" i="3" s="1"/>
  <c r="J1857" i="3"/>
  <c r="H1857" i="3" s="1"/>
  <c r="J1860" i="3"/>
  <c r="H1860" i="3" s="1"/>
  <c r="J1861" i="3"/>
  <c r="I1861" i="3" s="1"/>
  <c r="C1861" i="3" s="1"/>
  <c r="J1862" i="3"/>
  <c r="I1862" i="3" s="1"/>
  <c r="C1862" i="3" s="1"/>
  <c r="J1863" i="3"/>
  <c r="K1863" i="3" s="1"/>
  <c r="J1864" i="3"/>
  <c r="I1864" i="3" s="1"/>
  <c r="C1864" i="3" s="1"/>
  <c r="J1865" i="3"/>
  <c r="K1865" i="3" s="1"/>
  <c r="J1866" i="3"/>
  <c r="I1866" i="3" s="1"/>
  <c r="C1866" i="3" s="1"/>
  <c r="J1867" i="3"/>
  <c r="I1867" i="3" s="1"/>
  <c r="C1867" i="3" s="1"/>
  <c r="J1868" i="3"/>
  <c r="K1868" i="3" s="1"/>
  <c r="J1869" i="3"/>
  <c r="K1869" i="3" s="1"/>
  <c r="J1870" i="3"/>
  <c r="K1870" i="3" s="1"/>
  <c r="L1872" i="3"/>
  <c r="L1873" i="3"/>
  <c r="L1854" i="3"/>
  <c r="L1855" i="3"/>
  <c r="L1856" i="3"/>
  <c r="L1857" i="3"/>
  <c r="L1860" i="3"/>
  <c r="L1861" i="3"/>
  <c r="L1862" i="3"/>
  <c r="L1863" i="3"/>
  <c r="L1864" i="3"/>
  <c r="L1865" i="3"/>
  <c r="L1866" i="3"/>
  <c r="L1867" i="3"/>
  <c r="L1868" i="3"/>
  <c r="L1869" i="3"/>
  <c r="L1870" i="3"/>
  <c r="F1897" i="3" l="1"/>
  <c r="F1882" i="3"/>
  <c r="A1882" i="3"/>
  <c r="F1940" i="3"/>
  <c r="A1908" i="3"/>
  <c r="A1909" i="3"/>
  <c r="A1940" i="3"/>
  <c r="A1933" i="3"/>
  <c r="A1897" i="3"/>
  <c r="D1908" i="3"/>
  <c r="F1957" i="3"/>
  <c r="F1909" i="3"/>
  <c r="A1906" i="3"/>
  <c r="F1905" i="3"/>
  <c r="A1907" i="3"/>
  <c r="D1964" i="3"/>
  <c r="D1906" i="3"/>
  <c r="D1929" i="3"/>
  <c r="A1948" i="3"/>
  <c r="F1948" i="3"/>
  <c r="A1915" i="3"/>
  <c r="A1929" i="3"/>
  <c r="A1924" i="3"/>
  <c r="A1905" i="3"/>
  <c r="F1933" i="3"/>
  <c r="D1907" i="3"/>
  <c r="A1903" i="3"/>
  <c r="A1949" i="3"/>
  <c r="A1943" i="3"/>
  <c r="A1946" i="3"/>
  <c r="A1966" i="3"/>
  <c r="F1965" i="3"/>
  <c r="F1913" i="3"/>
  <c r="F1966" i="3"/>
  <c r="A1965" i="3"/>
  <c r="A1898" i="3"/>
  <c r="A1927" i="3"/>
  <c r="A1963" i="3"/>
  <c r="F1927" i="3"/>
  <c r="D1945" i="3"/>
  <c r="D1943" i="3"/>
  <c r="D1946" i="3"/>
  <c r="A1945" i="3"/>
  <c r="F1944" i="3"/>
  <c r="F1958" i="3"/>
  <c r="F1926" i="3"/>
  <c r="D1963" i="3"/>
  <c r="A1913" i="3"/>
  <c r="A1964" i="3"/>
  <c r="A1958" i="3"/>
  <c r="F1912" i="3"/>
  <c r="F1924" i="3"/>
  <c r="F1959" i="3"/>
  <c r="A1904" i="3"/>
  <c r="F1949" i="3"/>
  <c r="F1904" i="3"/>
  <c r="A1957" i="3"/>
  <c r="F1915" i="3"/>
  <c r="A1899" i="3"/>
  <c r="D1923" i="3"/>
  <c r="D1898" i="3"/>
  <c r="D1899" i="3"/>
  <c r="A1947" i="3"/>
  <c r="A1923" i="3"/>
  <c r="A1912" i="3"/>
  <c r="F1947" i="3"/>
  <c r="D1903" i="3"/>
  <c r="A1926" i="3"/>
  <c r="D1942" i="3"/>
  <c r="A1942" i="3"/>
  <c r="A1944" i="3"/>
  <c r="A1959" i="3"/>
  <c r="H1862" i="3"/>
  <c r="A1862" i="3" s="1"/>
  <c r="K1889" i="3"/>
  <c r="K1880" i="3"/>
  <c r="K1874" i="3"/>
  <c r="I1889" i="3"/>
  <c r="C1889" i="3" s="1"/>
  <c r="H1875" i="3"/>
  <c r="A1875" i="3" s="1"/>
  <c r="H1874" i="3"/>
  <c r="A1874" i="3" s="1"/>
  <c r="K1861" i="3"/>
  <c r="K1887" i="3"/>
  <c r="H1866" i="3"/>
  <c r="A1866" i="3" s="1"/>
  <c r="H1861" i="3"/>
  <c r="A1861" i="3" s="1"/>
  <c r="I1883" i="3"/>
  <c r="C1883" i="3" s="1"/>
  <c r="K1883" i="3"/>
  <c r="K1896" i="3"/>
  <c r="H1872" i="3"/>
  <c r="A1872" i="3" s="1"/>
  <c r="I1896" i="3"/>
  <c r="C1896" i="3" s="1"/>
  <c r="K1886" i="3"/>
  <c r="H1887" i="3"/>
  <c r="A1887" i="3" s="1"/>
  <c r="H1886" i="3"/>
  <c r="A1886" i="3" s="1"/>
  <c r="H1880" i="3"/>
  <c r="A1880" i="3" s="1"/>
  <c r="I1894" i="3"/>
  <c r="C1894" i="3" s="1"/>
  <c r="H1890" i="3"/>
  <c r="A1890" i="3" s="1"/>
  <c r="H1885" i="3"/>
  <c r="A1885" i="3" s="1"/>
  <c r="K1876" i="3"/>
  <c r="I1893" i="3"/>
  <c r="C1893" i="3" s="1"/>
  <c r="H1884" i="3"/>
  <c r="A1884" i="3" s="1"/>
  <c r="I1890" i="3"/>
  <c r="C1890" i="3" s="1"/>
  <c r="K1879" i="3"/>
  <c r="H1893" i="3"/>
  <c r="A1893" i="3" s="1"/>
  <c r="F1873" i="3"/>
  <c r="K1894" i="3"/>
  <c r="I1877" i="3"/>
  <c r="C1877" i="3" s="1"/>
  <c r="H1879" i="3"/>
  <c r="A1879" i="3" s="1"/>
  <c r="A1894" i="3"/>
  <c r="A1877" i="3"/>
  <c r="A1883" i="3"/>
  <c r="K1875" i="3"/>
  <c r="I1876" i="3"/>
  <c r="C1876" i="3" s="1"/>
  <c r="H1878" i="3"/>
  <c r="A1878" i="3" s="1"/>
  <c r="A1876" i="3"/>
  <c r="A1896" i="3"/>
  <c r="K1878" i="3"/>
  <c r="K1877" i="3"/>
  <c r="H1868" i="3"/>
  <c r="A1868" i="3" s="1"/>
  <c r="H1865" i="3"/>
  <c r="A1865" i="3" s="1"/>
  <c r="F1872" i="3"/>
  <c r="H1864" i="3"/>
  <c r="A1864" i="3" s="1"/>
  <c r="K1885" i="3"/>
  <c r="F1894" i="3"/>
  <c r="H1867" i="3"/>
  <c r="A1867" i="3" s="1"/>
  <c r="K1862" i="3"/>
  <c r="H1863" i="3"/>
  <c r="A1863" i="3" s="1"/>
  <c r="K1884" i="3"/>
  <c r="A1889" i="3"/>
  <c r="F1893" i="3"/>
  <c r="I1888" i="3"/>
  <c r="C1888" i="3" s="1"/>
  <c r="H1888" i="3"/>
  <c r="A1888" i="3" s="1"/>
  <c r="K1888" i="3"/>
  <c r="F1888" i="3"/>
  <c r="D1888" i="3"/>
  <c r="A1859" i="3"/>
  <c r="D1858" i="3"/>
  <c r="A1858" i="3"/>
  <c r="A1891" i="3"/>
  <c r="I1859" i="3"/>
  <c r="C1859" i="3" s="1"/>
  <c r="F1859" i="3"/>
  <c r="D1880" i="3"/>
  <c r="I1858" i="3"/>
  <c r="C1858" i="3" s="1"/>
  <c r="I1892" i="3"/>
  <c r="C1892" i="3" s="1"/>
  <c r="D1885" i="3"/>
  <c r="D1878" i="3"/>
  <c r="F1887" i="3"/>
  <c r="D1894" i="3"/>
  <c r="D1877" i="3"/>
  <c r="D1883" i="3"/>
  <c r="K1859" i="3"/>
  <c r="F1886" i="3"/>
  <c r="D1893" i="3"/>
  <c r="D1876" i="3"/>
  <c r="K1858" i="3"/>
  <c r="K1892" i="3"/>
  <c r="F1879" i="3"/>
  <c r="D1890" i="3"/>
  <c r="D1875" i="3"/>
  <c r="D1892" i="3"/>
  <c r="A1892" i="3"/>
  <c r="D1891" i="3"/>
  <c r="D1887" i="3"/>
  <c r="D1886" i="3"/>
  <c r="D1879" i="3"/>
  <c r="I1891" i="3"/>
  <c r="C1891" i="3" s="1"/>
  <c r="D1884" i="3"/>
  <c r="K1891" i="3"/>
  <c r="D1889" i="3"/>
  <c r="D1874" i="3"/>
  <c r="D1896" i="3"/>
  <c r="I1865" i="3"/>
  <c r="C1865" i="3" s="1"/>
  <c r="I1863" i="3"/>
  <c r="C1863" i="3" s="1"/>
  <c r="D1866" i="3"/>
  <c r="H1856" i="3"/>
  <c r="A1856" i="3" s="1"/>
  <c r="D1865" i="3"/>
  <c r="F1868" i="3"/>
  <c r="H1855" i="3"/>
  <c r="A1855" i="3" s="1"/>
  <c r="D1864" i="3"/>
  <c r="K1867" i="3"/>
  <c r="K1864" i="3"/>
  <c r="F1867" i="3"/>
  <c r="K1873" i="3"/>
  <c r="H1870" i="3"/>
  <c r="A1870" i="3" s="1"/>
  <c r="H1854" i="3"/>
  <c r="A1854" i="3" s="1"/>
  <c r="K1866" i="3"/>
  <c r="K1872" i="3"/>
  <c r="H1869" i="3"/>
  <c r="A1869" i="3" s="1"/>
  <c r="H1873" i="3"/>
  <c r="A1873" i="3" s="1"/>
  <c r="F1854" i="3"/>
  <c r="A1860" i="3"/>
  <c r="A1857" i="3"/>
  <c r="D1863" i="3"/>
  <c r="D1862" i="3"/>
  <c r="I1860" i="3"/>
  <c r="C1860" i="3" s="1"/>
  <c r="F1863" i="3"/>
  <c r="D1861" i="3"/>
  <c r="I1857" i="3"/>
  <c r="C1857" i="3" s="1"/>
  <c r="F1862" i="3"/>
  <c r="D1860" i="3"/>
  <c r="K1860" i="3"/>
  <c r="I1870" i="3"/>
  <c r="C1870" i="3" s="1"/>
  <c r="I1856" i="3"/>
  <c r="C1856" i="3" s="1"/>
  <c r="F1861" i="3"/>
  <c r="D1857" i="3"/>
  <c r="K1857" i="3"/>
  <c r="I1869" i="3"/>
  <c r="C1869" i="3" s="1"/>
  <c r="I1855" i="3"/>
  <c r="C1855" i="3" s="1"/>
  <c r="F1860" i="3"/>
  <c r="D1870" i="3"/>
  <c r="D1856" i="3"/>
  <c r="I1868" i="3"/>
  <c r="C1868" i="3" s="1"/>
  <c r="I1854" i="3"/>
  <c r="C1854" i="3" s="1"/>
  <c r="F1857" i="3"/>
  <c r="D1869" i="3"/>
  <c r="D1855" i="3"/>
  <c r="F1870" i="3"/>
  <c r="F1856" i="3"/>
  <c r="B1842" i="3"/>
  <c r="B1843" i="3"/>
  <c r="B1844" i="3"/>
  <c r="B1845" i="3"/>
  <c r="B1846" i="3"/>
  <c r="B1847" i="3"/>
  <c r="B1848" i="3"/>
  <c r="B1849" i="3"/>
  <c r="B1850" i="3"/>
  <c r="B1851" i="3"/>
  <c r="B1852" i="3"/>
  <c r="B1853" i="3"/>
  <c r="E1842" i="3"/>
  <c r="E1843" i="3"/>
  <c r="E1844" i="3"/>
  <c r="E1845" i="3"/>
  <c r="E1846" i="3"/>
  <c r="E1847" i="3"/>
  <c r="E1848" i="3"/>
  <c r="E1849" i="3"/>
  <c r="E1850" i="3"/>
  <c r="E1851" i="3"/>
  <c r="E1852" i="3"/>
  <c r="E1853" i="3"/>
  <c r="G1842" i="3"/>
  <c r="D1842" i="3" s="1"/>
  <c r="G1843" i="3"/>
  <c r="D1843" i="3" s="1"/>
  <c r="G1844" i="3"/>
  <c r="D1844" i="3" s="1"/>
  <c r="G1845" i="3"/>
  <c r="D1845" i="3" s="1"/>
  <c r="G1846" i="3"/>
  <c r="D1846" i="3" s="1"/>
  <c r="G1847" i="3"/>
  <c r="D1847" i="3" s="1"/>
  <c r="G1848" i="3"/>
  <c r="F1848" i="3" s="1"/>
  <c r="G1849" i="3"/>
  <c r="D1849" i="3" s="1"/>
  <c r="G1850" i="3"/>
  <c r="F1850" i="3" s="1"/>
  <c r="G1851" i="3"/>
  <c r="F1851" i="3" s="1"/>
  <c r="G1852" i="3"/>
  <c r="D1852" i="3" s="1"/>
  <c r="G1853" i="3"/>
  <c r="F1853" i="3" s="1"/>
  <c r="J1842" i="3"/>
  <c r="I1842" i="3" s="1"/>
  <c r="C1842" i="3" s="1"/>
  <c r="J1843" i="3"/>
  <c r="K1843" i="3" s="1"/>
  <c r="J1844" i="3"/>
  <c r="I1844" i="3" s="1"/>
  <c r="C1844" i="3" s="1"/>
  <c r="J1845" i="3"/>
  <c r="H1845" i="3" s="1"/>
  <c r="J1846" i="3"/>
  <c r="H1846" i="3" s="1"/>
  <c r="J1847" i="3"/>
  <c r="H1847" i="3" s="1"/>
  <c r="J1848" i="3"/>
  <c r="H1848" i="3" s="1"/>
  <c r="J1849" i="3"/>
  <c r="I1849" i="3" s="1"/>
  <c r="C1849" i="3" s="1"/>
  <c r="J1850" i="3"/>
  <c r="H1850" i="3" s="1"/>
  <c r="J1851" i="3"/>
  <c r="I1851" i="3" s="1"/>
  <c r="C1851" i="3" s="1"/>
  <c r="J1852" i="3"/>
  <c r="I1852" i="3" s="1"/>
  <c r="C1852" i="3" s="1"/>
  <c r="J1853" i="3"/>
  <c r="K1853" i="3" s="1"/>
  <c r="L1842" i="3"/>
  <c r="L1843" i="3"/>
  <c r="L1844" i="3"/>
  <c r="L1845" i="3"/>
  <c r="L1846" i="3"/>
  <c r="L1847" i="3"/>
  <c r="L1848" i="3"/>
  <c r="L1849" i="3"/>
  <c r="L1850" i="3"/>
  <c r="L1851" i="3"/>
  <c r="L1852" i="3"/>
  <c r="L1853" i="3"/>
  <c r="G1833" i="3"/>
  <c r="B1834" i="3"/>
  <c r="B1835" i="3"/>
  <c r="B1836" i="3"/>
  <c r="B1837" i="3"/>
  <c r="B1838" i="3"/>
  <c r="B1839" i="3"/>
  <c r="B1840" i="3"/>
  <c r="B1841" i="3"/>
  <c r="E1834" i="3"/>
  <c r="E1835" i="3"/>
  <c r="E1836" i="3"/>
  <c r="E1837" i="3"/>
  <c r="E1838" i="3"/>
  <c r="E1839" i="3"/>
  <c r="E1840" i="3"/>
  <c r="E1841" i="3"/>
  <c r="J1834" i="3"/>
  <c r="K1834" i="3" s="1"/>
  <c r="J1835" i="3"/>
  <c r="K1835" i="3" s="1"/>
  <c r="J1836" i="3"/>
  <c r="H1836" i="3" s="1"/>
  <c r="J1837" i="3"/>
  <c r="H1837" i="3" s="1"/>
  <c r="J1838" i="3"/>
  <c r="I1838" i="3" s="1"/>
  <c r="C1838" i="3" s="1"/>
  <c r="J1839" i="3"/>
  <c r="I1839" i="3" s="1"/>
  <c r="C1839" i="3" s="1"/>
  <c r="J1840" i="3"/>
  <c r="I1840" i="3" s="1"/>
  <c r="C1840" i="3" s="1"/>
  <c r="J1841" i="3"/>
  <c r="H1841" i="3" s="1"/>
  <c r="L1834" i="3"/>
  <c r="L1835" i="3"/>
  <c r="L1836" i="3"/>
  <c r="L1837" i="3"/>
  <c r="L1838" i="3"/>
  <c r="L1839" i="3"/>
  <c r="L1840" i="3"/>
  <c r="L1841" i="3"/>
  <c r="G1809" i="3"/>
  <c r="B1810" i="3"/>
  <c r="B1811" i="3"/>
  <c r="B1812" i="3"/>
  <c r="B1813" i="3"/>
  <c r="B1814" i="3"/>
  <c r="B1815" i="3"/>
  <c r="B1816" i="3"/>
  <c r="B1817" i="3"/>
  <c r="B1818" i="3"/>
  <c r="B1819" i="3"/>
  <c r="G1820" i="3"/>
  <c r="F1820" i="3" s="1"/>
  <c r="G1821" i="3"/>
  <c r="B1822" i="3"/>
  <c r="G1823" i="3"/>
  <c r="B1824" i="3"/>
  <c r="B1825" i="3"/>
  <c r="B1826" i="3"/>
  <c r="B1827" i="3"/>
  <c r="B1828" i="3"/>
  <c r="B1829" i="3"/>
  <c r="B1830" i="3"/>
  <c r="B1831" i="3"/>
  <c r="G1832" i="3"/>
  <c r="D1832" i="3" s="1"/>
  <c r="E1809" i="3"/>
  <c r="E1810" i="3"/>
  <c r="E1811" i="3"/>
  <c r="E1812" i="3"/>
  <c r="E1813" i="3"/>
  <c r="E1814" i="3"/>
  <c r="E1815" i="3"/>
  <c r="E1816" i="3"/>
  <c r="E1817" i="3"/>
  <c r="E1818" i="3"/>
  <c r="E1819" i="3"/>
  <c r="E1820" i="3"/>
  <c r="E1821" i="3"/>
  <c r="E1822" i="3"/>
  <c r="E1823" i="3"/>
  <c r="E1824" i="3"/>
  <c r="E1825" i="3"/>
  <c r="E1826" i="3"/>
  <c r="E1827" i="3"/>
  <c r="E1828" i="3"/>
  <c r="E1829" i="3"/>
  <c r="E1830" i="3"/>
  <c r="E1831" i="3"/>
  <c r="E1832" i="3"/>
  <c r="E1833" i="3"/>
  <c r="J1809" i="3"/>
  <c r="H1809" i="3" s="1"/>
  <c r="J1810" i="3"/>
  <c r="H1810" i="3" s="1"/>
  <c r="J1811" i="3"/>
  <c r="K1811" i="3" s="1"/>
  <c r="J1812" i="3"/>
  <c r="I1812" i="3" s="1"/>
  <c r="C1812" i="3" s="1"/>
  <c r="J1813" i="3"/>
  <c r="I1813" i="3" s="1"/>
  <c r="C1813" i="3" s="1"/>
  <c r="J1814" i="3"/>
  <c r="H1814" i="3" s="1"/>
  <c r="J1815" i="3"/>
  <c r="H1815" i="3" s="1"/>
  <c r="J1816" i="3"/>
  <c r="H1816" i="3" s="1"/>
  <c r="J1817" i="3"/>
  <c r="I1817" i="3" s="1"/>
  <c r="C1817" i="3" s="1"/>
  <c r="J1818" i="3"/>
  <c r="H1818" i="3" s="1"/>
  <c r="J1819" i="3"/>
  <c r="H1819" i="3" s="1"/>
  <c r="J1820" i="3"/>
  <c r="H1820" i="3" s="1"/>
  <c r="J1821" i="3"/>
  <c r="H1821" i="3" s="1"/>
  <c r="J1822" i="3"/>
  <c r="H1822" i="3" s="1"/>
  <c r="J1823" i="3"/>
  <c r="K1823" i="3" s="1"/>
  <c r="J1824" i="3"/>
  <c r="K1824" i="3" s="1"/>
  <c r="J1825" i="3"/>
  <c r="I1825" i="3" s="1"/>
  <c r="C1825" i="3" s="1"/>
  <c r="J1826" i="3"/>
  <c r="H1826" i="3" s="1"/>
  <c r="J1827" i="3"/>
  <c r="H1827" i="3" s="1"/>
  <c r="J1828" i="3"/>
  <c r="H1828" i="3" s="1"/>
  <c r="J1829" i="3"/>
  <c r="I1829" i="3" s="1"/>
  <c r="C1829" i="3" s="1"/>
  <c r="J1830" i="3"/>
  <c r="I1830" i="3" s="1"/>
  <c r="C1830" i="3" s="1"/>
  <c r="J1831" i="3"/>
  <c r="H1831" i="3" s="1"/>
  <c r="J1832" i="3"/>
  <c r="I1832" i="3" s="1"/>
  <c r="C1832" i="3" s="1"/>
  <c r="J1833" i="3"/>
  <c r="H1833" i="3" s="1"/>
  <c r="L1809" i="3"/>
  <c r="L1810" i="3"/>
  <c r="L1811" i="3"/>
  <c r="L1812" i="3"/>
  <c r="L1813" i="3"/>
  <c r="L1814" i="3"/>
  <c r="L1815" i="3"/>
  <c r="L1816" i="3"/>
  <c r="L1817" i="3"/>
  <c r="L1818" i="3"/>
  <c r="L1819" i="3"/>
  <c r="L1820" i="3"/>
  <c r="L1821" i="3"/>
  <c r="L1822" i="3"/>
  <c r="L1823" i="3"/>
  <c r="L1824" i="3"/>
  <c r="L1825" i="3"/>
  <c r="L1826" i="3"/>
  <c r="L1827" i="3"/>
  <c r="L1828" i="3"/>
  <c r="L1829" i="3"/>
  <c r="L1830" i="3"/>
  <c r="L1831" i="3"/>
  <c r="L1832" i="3"/>
  <c r="L1833" i="3"/>
  <c r="K1810" i="3" l="1"/>
  <c r="K1809" i="3"/>
  <c r="G1834" i="3"/>
  <c r="D1834" i="3" s="1"/>
  <c r="G1819" i="3"/>
  <c r="D1819" i="3" s="1"/>
  <c r="G1818" i="3"/>
  <c r="D1818" i="3" s="1"/>
  <c r="G1817" i="3"/>
  <c r="F1817" i="3" s="1"/>
  <c r="G1816" i="3"/>
  <c r="F1816" i="3" s="1"/>
  <c r="G1815" i="3"/>
  <c r="D1815" i="3" s="1"/>
  <c r="K1812" i="3"/>
  <c r="I1847" i="3"/>
  <c r="C1847" i="3" s="1"/>
  <c r="F1844" i="3"/>
  <c r="F1842" i="3"/>
  <c r="I1827" i="3"/>
  <c r="C1827" i="3" s="1"/>
  <c r="D1851" i="3"/>
  <c r="F1843" i="3"/>
  <c r="G1835" i="3"/>
  <c r="F1835" i="3" s="1"/>
  <c r="D1850" i="3"/>
  <c r="I1846" i="3"/>
  <c r="C1846" i="3" s="1"/>
  <c r="I1845" i="3"/>
  <c r="C1845" i="3" s="1"/>
  <c r="K1840" i="3"/>
  <c r="K1830" i="3"/>
  <c r="F1849" i="3"/>
  <c r="K1848" i="3"/>
  <c r="K1847" i="3"/>
  <c r="I1809" i="3"/>
  <c r="C1809" i="3" s="1"/>
  <c r="K1845" i="3"/>
  <c r="K1829" i="3"/>
  <c r="K1827" i="3"/>
  <c r="K1816" i="3"/>
  <c r="I1841" i="3"/>
  <c r="C1841" i="3" s="1"/>
  <c r="F1852" i="3"/>
  <c r="K1815" i="3"/>
  <c r="G1814" i="3"/>
  <c r="A1814" i="3" s="1"/>
  <c r="H1834" i="3"/>
  <c r="D1853" i="3"/>
  <c r="K1846" i="3"/>
  <c r="K1828" i="3"/>
  <c r="K1841" i="3"/>
  <c r="G1836" i="3"/>
  <c r="F1836" i="3" s="1"/>
  <c r="I1848" i="3"/>
  <c r="C1848" i="3" s="1"/>
  <c r="A1850" i="3"/>
  <c r="H1852" i="3"/>
  <c r="A1852" i="3" s="1"/>
  <c r="A1848" i="3"/>
  <c r="H1851" i="3"/>
  <c r="A1851" i="3" s="1"/>
  <c r="A1847" i="3"/>
  <c r="H1842" i="3"/>
  <c r="A1842" i="3" s="1"/>
  <c r="A1846" i="3"/>
  <c r="H1849" i="3"/>
  <c r="A1849" i="3" s="1"/>
  <c r="A1845" i="3"/>
  <c r="I1853" i="3"/>
  <c r="C1853" i="3" s="1"/>
  <c r="K1852" i="3"/>
  <c r="K1844" i="3"/>
  <c r="D1848" i="3"/>
  <c r="I1843" i="3"/>
  <c r="C1843" i="3" s="1"/>
  <c r="F1847" i="3"/>
  <c r="K1850" i="3"/>
  <c r="K1842" i="3"/>
  <c r="I1850" i="3"/>
  <c r="C1850" i="3" s="1"/>
  <c r="F1846" i="3"/>
  <c r="K1849" i="3"/>
  <c r="F1845" i="3"/>
  <c r="H1853" i="3"/>
  <c r="A1853" i="3" s="1"/>
  <c r="H1844" i="3"/>
  <c r="A1844" i="3" s="1"/>
  <c r="H1843" i="3"/>
  <c r="A1843" i="3" s="1"/>
  <c r="K1851" i="3"/>
  <c r="G1841" i="3"/>
  <c r="D1841" i="3" s="1"/>
  <c r="G1837" i="3"/>
  <c r="F1837" i="3" s="1"/>
  <c r="K1813" i="3"/>
  <c r="G1840" i="3"/>
  <c r="G1839" i="3"/>
  <c r="K1825" i="3"/>
  <c r="H1812" i="3"/>
  <c r="G1838" i="3"/>
  <c r="G1831" i="3"/>
  <c r="D1831" i="3" s="1"/>
  <c r="I1837" i="3"/>
  <c r="C1837" i="3" s="1"/>
  <c r="K1822" i="3"/>
  <c r="I1833" i="3"/>
  <c r="C1833" i="3" s="1"/>
  <c r="G1830" i="3"/>
  <c r="D1830" i="3" s="1"/>
  <c r="I1836" i="3"/>
  <c r="C1836" i="3" s="1"/>
  <c r="K1821" i="3"/>
  <c r="G1829" i="3"/>
  <c r="F1829" i="3" s="1"/>
  <c r="K1819" i="3"/>
  <c r="I1824" i="3"/>
  <c r="C1824" i="3" s="1"/>
  <c r="G1828" i="3"/>
  <c r="F1828" i="3" s="1"/>
  <c r="I1834" i="3"/>
  <c r="C1834" i="3" s="1"/>
  <c r="K1818" i="3"/>
  <c r="I1821" i="3"/>
  <c r="C1821" i="3" s="1"/>
  <c r="G1827" i="3"/>
  <c r="D1827" i="3" s="1"/>
  <c r="K1833" i="3"/>
  <c r="K1817" i="3"/>
  <c r="I1815" i="3"/>
  <c r="C1815" i="3" s="1"/>
  <c r="G1826" i="3"/>
  <c r="A1826" i="3" s="1"/>
  <c r="B1809" i="3"/>
  <c r="H1840" i="3"/>
  <c r="H1825" i="3"/>
  <c r="H1824" i="3"/>
  <c r="H1813" i="3"/>
  <c r="I1835" i="3"/>
  <c r="C1835" i="3" s="1"/>
  <c r="K1831" i="3"/>
  <c r="G1822" i="3"/>
  <c r="A1822" i="3" s="1"/>
  <c r="H1835" i="3"/>
  <c r="K1839" i="3"/>
  <c r="K1838" i="3"/>
  <c r="K1837" i="3"/>
  <c r="H1838" i="3"/>
  <c r="K1836" i="3"/>
  <c r="H1839" i="3"/>
  <c r="B1823" i="3"/>
  <c r="G1812" i="3"/>
  <c r="G1825" i="3"/>
  <c r="F1825" i="3" s="1"/>
  <c r="G1811" i="3"/>
  <c r="D1811" i="3" s="1"/>
  <c r="B1821" i="3"/>
  <c r="G1824" i="3"/>
  <c r="G1810" i="3"/>
  <c r="A1810" i="3" s="1"/>
  <c r="B1833" i="3"/>
  <c r="G1813" i="3"/>
  <c r="B1832" i="3"/>
  <c r="B1820" i="3"/>
  <c r="A1820" i="3"/>
  <c r="A1833" i="3"/>
  <c r="A1809" i="3"/>
  <c r="A1821" i="3"/>
  <c r="K1832" i="3"/>
  <c r="K1820" i="3"/>
  <c r="I1822" i="3"/>
  <c r="C1822" i="3" s="1"/>
  <c r="I1810" i="3"/>
  <c r="C1810" i="3" s="1"/>
  <c r="H1823" i="3"/>
  <c r="A1823" i="3" s="1"/>
  <c r="H1811" i="3"/>
  <c r="I1819" i="3"/>
  <c r="C1819" i="3" s="1"/>
  <c r="K1826" i="3"/>
  <c r="K1814" i="3"/>
  <c r="I1828" i="3"/>
  <c r="C1828" i="3" s="1"/>
  <c r="I1816" i="3"/>
  <c r="C1816" i="3" s="1"/>
  <c r="H1829" i="3"/>
  <c r="H1817" i="3"/>
  <c r="D1833" i="3"/>
  <c r="D1821" i="3"/>
  <c r="D1809" i="3"/>
  <c r="F1823" i="3"/>
  <c r="I1823" i="3"/>
  <c r="C1823" i="3" s="1"/>
  <c r="I1811" i="3"/>
  <c r="C1811" i="3" s="1"/>
  <c r="I1820" i="3"/>
  <c r="C1820" i="3" s="1"/>
  <c r="I1831" i="3"/>
  <c r="C1831" i="3" s="1"/>
  <c r="H1832" i="3"/>
  <c r="A1832" i="3" s="1"/>
  <c r="I1818" i="3"/>
  <c r="C1818" i="3" s="1"/>
  <c r="F1821" i="3"/>
  <c r="D1823" i="3"/>
  <c r="H1830" i="3"/>
  <c r="F1832" i="3"/>
  <c r="D1820" i="3"/>
  <c r="I1826" i="3"/>
  <c r="C1826" i="3" s="1"/>
  <c r="I1814" i="3"/>
  <c r="C1814" i="3" s="1"/>
  <c r="F1833" i="3"/>
  <c r="F1809" i="3"/>
  <c r="B1616" i="3"/>
  <c r="B237" i="3"/>
  <c r="G618" i="3"/>
  <c r="F618" i="3" s="1"/>
  <c r="B1617" i="3"/>
  <c r="G619" i="3"/>
  <c r="G238" i="3"/>
  <c r="B239" i="3"/>
  <c r="G240" i="3"/>
  <c r="B241" i="3"/>
  <c r="G302" i="3"/>
  <c r="F302" i="3" s="1"/>
  <c r="G303" i="3"/>
  <c r="G1619" i="3"/>
  <c r="G1620" i="3"/>
  <c r="F1620" i="3" s="1"/>
  <c r="B1621" i="3"/>
  <c r="B1622" i="3"/>
  <c r="G1624" i="3"/>
  <c r="G1625" i="3"/>
  <c r="F1625" i="3" s="1"/>
  <c r="B1626" i="3"/>
  <c r="B1628" i="3"/>
  <c r="B1629" i="3"/>
  <c r="B1630" i="3"/>
  <c r="G1631" i="3"/>
  <c r="F1631" i="3" s="1"/>
  <c r="G287" i="3"/>
  <c r="F287" i="3" s="1"/>
  <c r="G1632" i="3"/>
  <c r="D1632" i="3" s="1"/>
  <c r="B1634" i="3"/>
  <c r="B1635" i="3"/>
  <c r="B1636" i="3"/>
  <c r="B276" i="3"/>
  <c r="B179" i="3"/>
  <c r="G576" i="3"/>
  <c r="F576" i="3" s="1"/>
  <c r="G1638" i="3"/>
  <c r="D1638" i="3" s="1"/>
  <c r="B1639" i="3"/>
  <c r="B1640" i="3"/>
  <c r="G1641" i="3"/>
  <c r="G1642" i="3"/>
  <c r="F1642" i="3" s="1"/>
  <c r="B1643" i="3"/>
  <c r="B1644" i="3"/>
  <c r="G1646" i="3"/>
  <c r="G1647" i="3"/>
  <c r="F1647" i="3" s="1"/>
  <c r="B1648" i="3"/>
  <c r="G690" i="3"/>
  <c r="G691" i="3"/>
  <c r="D691" i="3" s="1"/>
  <c r="G1649" i="3"/>
  <c r="D1649" i="3" s="1"/>
  <c r="G1650" i="3"/>
  <c r="F1650" i="3" s="1"/>
  <c r="B388" i="3"/>
  <c r="B1651" i="3"/>
  <c r="B156" i="3"/>
  <c r="B460" i="3"/>
  <c r="B1652" i="3"/>
  <c r="B1653" i="3"/>
  <c r="G253" i="3"/>
  <c r="B254" i="3"/>
  <c r="G255" i="3"/>
  <c r="F255" i="3" s="1"/>
  <c r="B256" i="3"/>
  <c r="B1654" i="3"/>
  <c r="B258" i="3"/>
  <c r="B1655" i="3"/>
  <c r="B747" i="3"/>
  <c r="B748" i="3"/>
  <c r="B749" i="3"/>
  <c r="G1657" i="3"/>
  <c r="G581" i="3"/>
  <c r="F581" i="3" s="1"/>
  <c r="G1658" i="3"/>
  <c r="F1658" i="3" s="1"/>
  <c r="G582" i="3"/>
  <c r="F582" i="3" s="1"/>
  <c r="B162" i="3"/>
  <c r="B1660" i="3"/>
  <c r="B1661" i="3"/>
  <c r="G670" i="3"/>
  <c r="F670" i="3" s="1"/>
  <c r="G1664" i="3"/>
  <c r="G1665" i="3"/>
  <c r="G1666" i="3"/>
  <c r="B1667" i="3"/>
  <c r="B1670" i="3"/>
  <c r="B1671" i="3"/>
  <c r="B1672" i="3"/>
  <c r="G1673" i="3"/>
  <c r="F1673" i="3" s="1"/>
  <c r="B1674" i="3"/>
  <c r="B1675" i="3"/>
  <c r="B1676" i="3"/>
  <c r="B1677" i="3"/>
  <c r="G1678" i="3"/>
  <c r="G389" i="3"/>
  <c r="F389" i="3" s="1"/>
  <c r="G1680" i="3"/>
  <c r="B1681" i="3"/>
  <c r="B1682" i="3"/>
  <c r="B1684" i="3"/>
  <c r="B1685" i="3"/>
  <c r="G1686" i="3"/>
  <c r="G617" i="3"/>
  <c r="F617" i="3" s="1"/>
  <c r="G390" i="3"/>
  <c r="F390" i="3" s="1"/>
  <c r="B1688" i="3"/>
  <c r="B678" i="3"/>
  <c r="B338" i="3"/>
  <c r="B277" i="3"/>
  <c r="B278" i="3"/>
  <c r="G279" i="3"/>
  <c r="G1691" i="3"/>
  <c r="D1691" i="3" s="1"/>
  <c r="B1692" i="3"/>
  <c r="B461" i="3"/>
  <c r="B600" i="3"/>
  <c r="G203" i="3"/>
  <c r="G33" i="3"/>
  <c r="B530" i="3"/>
  <c r="G666" i="3"/>
  <c r="F666" i="3" s="1"/>
  <c r="G667" i="3"/>
  <c r="G334" i="3"/>
  <c r="G204" i="3"/>
  <c r="F204" i="3" s="1"/>
  <c r="G34" i="3"/>
  <c r="F34" i="3" s="1"/>
  <c r="G80" i="3"/>
  <c r="F80" i="3" s="1"/>
  <c r="G671" i="3"/>
  <c r="B463" i="3"/>
  <c r="G629" i="3"/>
  <c r="D629" i="3" s="1"/>
  <c r="B1693" i="3"/>
  <c r="B737" i="3"/>
  <c r="B738" i="3"/>
  <c r="B566" i="3"/>
  <c r="G672" i="3"/>
  <c r="B464" i="3"/>
  <c r="B205" i="3"/>
  <c r="B548" i="3"/>
  <c r="B739" i="3"/>
  <c r="B740" i="3"/>
  <c r="B466" i="3"/>
  <c r="G206" i="3"/>
  <c r="F206" i="3" s="1"/>
  <c r="B650" i="3"/>
  <c r="G1695" i="3"/>
  <c r="B207" i="3"/>
  <c r="G467" i="3"/>
  <c r="D467" i="3" s="1"/>
  <c r="B508" i="3"/>
  <c r="B509" i="3"/>
  <c r="B468" i="3"/>
  <c r="G301" i="3"/>
  <c r="D301" i="3" s="1"/>
  <c r="G470" i="3"/>
  <c r="D470" i="3" s="1"/>
  <c r="B1699" i="3"/>
  <c r="B208" i="3"/>
  <c r="B471" i="3"/>
  <c r="G280" i="3"/>
  <c r="F280" i="3" s="1"/>
  <c r="B651" i="3"/>
  <c r="G330" i="3"/>
  <c r="F330" i="3" s="1"/>
  <c r="B331" i="3"/>
  <c r="G1701" i="3"/>
  <c r="B1702" i="3"/>
  <c r="G1703" i="3"/>
  <c r="G1704" i="3"/>
  <c r="B1705" i="3"/>
  <c r="B1706" i="3"/>
  <c r="B662" i="3"/>
  <c r="B663" i="3"/>
  <c r="B1707" i="3"/>
  <c r="B1708" i="3"/>
  <c r="G167" i="3"/>
  <c r="F167" i="3" s="1"/>
  <c r="B259" i="3"/>
  <c r="B209" i="3"/>
  <c r="B210" i="3"/>
  <c r="B1709" i="3"/>
  <c r="G329" i="3"/>
  <c r="B35" i="3"/>
  <c r="G1710" i="3"/>
  <c r="F1710" i="3" s="1"/>
  <c r="G1711" i="3"/>
  <c r="F1711" i="3" s="1"/>
  <c r="G176" i="3"/>
  <c r="F176" i="3" s="1"/>
  <c r="G1712" i="3"/>
  <c r="F1712" i="3" s="1"/>
  <c r="B1714" i="3"/>
  <c r="B1715" i="3"/>
  <c r="B1716" i="3"/>
  <c r="B750" i="3"/>
  <c r="G1719" i="3"/>
  <c r="G1720" i="3"/>
  <c r="D1720" i="3" s="1"/>
  <c r="G1721" i="3"/>
  <c r="F1721" i="3" s="1"/>
  <c r="G1722" i="3"/>
  <c r="D1722" i="3" s="1"/>
  <c r="B1723" i="3"/>
  <c r="G24" i="3"/>
  <c r="F24" i="3" s="1"/>
  <c r="G751" i="3"/>
  <c r="F751" i="3" s="1"/>
  <c r="B1725" i="3"/>
  <c r="B1726" i="3"/>
  <c r="G1727" i="3"/>
  <c r="G211" i="3"/>
  <c r="F211" i="3" s="1"/>
  <c r="G1728" i="3"/>
  <c r="G391" i="3"/>
  <c r="G1729" i="3"/>
  <c r="B25" i="3"/>
  <c r="B1730" i="3"/>
  <c r="B1731" i="3"/>
  <c r="G1732" i="3"/>
  <c r="G1733" i="3"/>
  <c r="F1733" i="3" s="1"/>
  <c r="B1734" i="3"/>
  <c r="G363" i="3"/>
  <c r="G212" i="3"/>
  <c r="G567" i="3"/>
  <c r="D567" i="3" s="1"/>
  <c r="B568" i="3"/>
  <c r="B137" i="3"/>
  <c r="G611" i="3"/>
  <c r="F611" i="3" s="1"/>
  <c r="G1737" i="3"/>
  <c r="G1738" i="3"/>
  <c r="D1738" i="3" s="1"/>
  <c r="G1739" i="3"/>
  <c r="F1739" i="3" s="1"/>
  <c r="B1740" i="3"/>
  <c r="G1741" i="3"/>
  <c r="F1741" i="3" s="1"/>
  <c r="B1743" i="3"/>
  <c r="B631" i="3"/>
  <c r="B473" i="3"/>
  <c r="B510" i="3"/>
  <c r="B474" i="3"/>
  <c r="B475" i="3"/>
  <c r="G138" i="3"/>
  <c r="F138" i="3" s="1"/>
  <c r="B1745" i="3"/>
  <c r="B1746" i="3"/>
  <c r="B139" i="3"/>
  <c r="G11" i="3"/>
  <c r="G1747" i="3"/>
  <c r="B558" i="3"/>
  <c r="B1748" i="3"/>
  <c r="G140" i="3"/>
  <c r="F140" i="3" s="1"/>
  <c r="G141" i="3"/>
  <c r="F141" i="3" s="1"/>
  <c r="B81" i="3"/>
  <c r="B26" i="3"/>
  <c r="G1749" i="3"/>
  <c r="B1750" i="3"/>
  <c r="B392" i="3"/>
  <c r="B73" i="3"/>
  <c r="B74" i="3"/>
  <c r="B393" i="3"/>
  <c r="B97" i="3"/>
  <c r="B75" i="3"/>
  <c r="B477" i="3"/>
  <c r="B478" i="3"/>
  <c r="B1752" i="3"/>
  <c r="G1753" i="3"/>
  <c r="D1753" i="3" s="1"/>
  <c r="G1754" i="3"/>
  <c r="G1755" i="3"/>
  <c r="F1755" i="3" s="1"/>
  <c r="B1756" i="3"/>
  <c r="B214" i="3"/>
  <c r="G339" i="3"/>
  <c r="G1759" i="3"/>
  <c r="B1760" i="3"/>
  <c r="B1761" i="3"/>
  <c r="G326" i="3"/>
  <c r="G648" i="3"/>
  <c r="B1762" i="3"/>
  <c r="B1763" i="3"/>
  <c r="B17" i="3"/>
  <c r="B1766" i="3"/>
  <c r="B1767" i="3"/>
  <c r="G1768" i="3"/>
  <c r="F1768" i="3" s="1"/>
  <c r="G479" i="3"/>
  <c r="G1769" i="3"/>
  <c r="G1770" i="3"/>
  <c r="B1771" i="3"/>
  <c r="B1772" i="3"/>
  <c r="B1773" i="3"/>
  <c r="B1776" i="3"/>
  <c r="G1777" i="3"/>
  <c r="F1777" i="3" s="1"/>
  <c r="B1778" i="3"/>
  <c r="B1779" i="3"/>
  <c r="B1780" i="3"/>
  <c r="B1781" i="3"/>
  <c r="G1783" i="3"/>
  <c r="G1785" i="3"/>
  <c r="G1786" i="3"/>
  <c r="D1786" i="3" s="1"/>
  <c r="B693" i="3"/>
  <c r="B531" i="3"/>
  <c r="B1787" i="3"/>
  <c r="B1788" i="3"/>
  <c r="B569" i="3"/>
  <c r="B1789" i="3"/>
  <c r="G288" i="3"/>
  <c r="F288" i="3" s="1"/>
  <c r="B1790" i="3"/>
  <c r="G533" i="3"/>
  <c r="G327" i="3"/>
  <c r="G534" i="3"/>
  <c r="B535" i="3"/>
  <c r="G480" i="3"/>
  <c r="G1794" i="3"/>
  <c r="G536" i="3"/>
  <c r="B1795" i="3"/>
  <c r="B1796" i="3"/>
  <c r="G1797" i="3"/>
  <c r="F1797" i="3" s="1"/>
  <c r="G481" i="3"/>
  <c r="D481" i="3" s="1"/>
  <c r="B1798" i="3"/>
  <c r="B1799" i="3"/>
  <c r="B1800" i="3"/>
  <c r="B177" i="3"/>
  <c r="B1802" i="3"/>
  <c r="B1803" i="3"/>
  <c r="B1804" i="3"/>
  <c r="B1805" i="3"/>
  <c r="B1806" i="3"/>
  <c r="B1807" i="3"/>
  <c r="B1808" i="3"/>
  <c r="B240" i="3"/>
  <c r="B1727" i="3"/>
  <c r="E1616" i="3"/>
  <c r="E237" i="3"/>
  <c r="E618" i="3"/>
  <c r="E1617" i="3"/>
  <c r="E619" i="3"/>
  <c r="E238" i="3"/>
  <c r="E239" i="3"/>
  <c r="E240" i="3"/>
  <c r="E241" i="3"/>
  <c r="E1618" i="3"/>
  <c r="E242" i="3"/>
  <c r="E302" i="3"/>
  <c r="E303" i="3"/>
  <c r="E1619" i="3"/>
  <c r="E1620" i="3"/>
  <c r="E1621" i="3"/>
  <c r="E1622" i="3"/>
  <c r="E1623" i="3"/>
  <c r="E1624" i="3"/>
  <c r="E1625" i="3"/>
  <c r="E1626" i="3"/>
  <c r="E746" i="3"/>
  <c r="E1627" i="3"/>
  <c r="E1628" i="3"/>
  <c r="E1629" i="3"/>
  <c r="E1630" i="3"/>
  <c r="E1631" i="3"/>
  <c r="E287" i="3"/>
  <c r="E1632" i="3"/>
  <c r="E1633" i="3"/>
  <c r="E1634" i="3"/>
  <c r="E1635" i="3"/>
  <c r="E1636" i="3"/>
  <c r="E1637" i="3"/>
  <c r="E736" i="3"/>
  <c r="E276" i="3"/>
  <c r="E179" i="3"/>
  <c r="E576" i="3"/>
  <c r="E1638" i="3"/>
  <c r="E1639" i="3"/>
  <c r="E1640" i="3"/>
  <c r="E630" i="3"/>
  <c r="E1641" i="3"/>
  <c r="E1642" i="3"/>
  <c r="E1643" i="3"/>
  <c r="E1644" i="3"/>
  <c r="E1645" i="3"/>
  <c r="E1646" i="3"/>
  <c r="E1647" i="3"/>
  <c r="E1648" i="3"/>
  <c r="E690" i="3"/>
  <c r="E691" i="3"/>
  <c r="E1649" i="3"/>
  <c r="E1650" i="3"/>
  <c r="E388" i="3"/>
  <c r="E1651" i="3"/>
  <c r="E156" i="3"/>
  <c r="E460" i="3"/>
  <c r="E1652" i="3"/>
  <c r="E1653" i="3"/>
  <c r="E253" i="3"/>
  <c r="E254" i="3"/>
  <c r="E255" i="3"/>
  <c r="E256" i="3"/>
  <c r="E1654" i="3"/>
  <c r="E257" i="3"/>
  <c r="E258" i="3"/>
  <c r="E1655" i="3"/>
  <c r="E1656" i="3"/>
  <c r="E747" i="3"/>
  <c r="E748" i="3"/>
  <c r="E749" i="3"/>
  <c r="E1657" i="3"/>
  <c r="E581" i="3"/>
  <c r="E1658" i="3"/>
  <c r="E582" i="3"/>
  <c r="E1659" i="3"/>
  <c r="E162" i="3"/>
  <c r="E1660" i="3"/>
  <c r="E1661" i="3"/>
  <c r="E1662" i="3"/>
  <c r="E1663" i="3"/>
  <c r="E670" i="3"/>
  <c r="E1664" i="3"/>
  <c r="E1665" i="3"/>
  <c r="E1666" i="3"/>
  <c r="E1667" i="3"/>
  <c r="E1668" i="3"/>
  <c r="E1669" i="3"/>
  <c r="E1670" i="3"/>
  <c r="E1671" i="3"/>
  <c r="E1672" i="3"/>
  <c r="E1673" i="3"/>
  <c r="E1674" i="3"/>
  <c r="E1675" i="3"/>
  <c r="E1676" i="3"/>
  <c r="E1677" i="3"/>
  <c r="E810" i="3"/>
  <c r="E1678" i="3"/>
  <c r="E389" i="3"/>
  <c r="E1679" i="3"/>
  <c r="E1680" i="3"/>
  <c r="E1681" i="3"/>
  <c r="E1682" i="3"/>
  <c r="E1683" i="3"/>
  <c r="E1684" i="3"/>
  <c r="E1685" i="3"/>
  <c r="E1686" i="3"/>
  <c r="E617" i="3"/>
  <c r="E390" i="3"/>
  <c r="E1687" i="3"/>
  <c r="E1688" i="3"/>
  <c r="E678" i="3"/>
  <c r="E338" i="3"/>
  <c r="E1689" i="3"/>
  <c r="E1690" i="3"/>
  <c r="E277" i="3"/>
  <c r="E278" i="3"/>
  <c r="E279" i="3"/>
  <c r="E1691" i="3"/>
  <c r="E1692" i="3"/>
  <c r="E461" i="3"/>
  <c r="E600" i="3"/>
  <c r="E203" i="3"/>
  <c r="E33" i="3"/>
  <c r="E530" i="3"/>
  <c r="E462" i="3"/>
  <c r="E604" i="3"/>
  <c r="E666" i="3"/>
  <c r="E667" i="3"/>
  <c r="E334" i="3"/>
  <c r="E204" i="3"/>
  <c r="E34" i="3"/>
  <c r="E80" i="3"/>
  <c r="E671" i="3"/>
  <c r="E463" i="3"/>
  <c r="E629" i="3"/>
  <c r="E1693" i="3"/>
  <c r="E495" i="3"/>
  <c r="E1694" i="3"/>
  <c r="E737" i="3"/>
  <c r="E738" i="3"/>
  <c r="E566" i="3"/>
  <c r="E672" i="3"/>
  <c r="E464" i="3"/>
  <c r="E205" i="3"/>
  <c r="E496" i="3"/>
  <c r="E548" i="3"/>
  <c r="E739" i="3"/>
  <c r="E740" i="3"/>
  <c r="E63" i="3"/>
  <c r="E465" i="3"/>
  <c r="E466" i="3"/>
  <c r="E206" i="3"/>
  <c r="E650" i="3"/>
  <c r="E1695" i="3"/>
  <c r="E207" i="3"/>
  <c r="E467" i="3"/>
  <c r="E1696" i="3"/>
  <c r="E508" i="3"/>
  <c r="E509" i="3"/>
  <c r="E468" i="3"/>
  <c r="E469" i="3"/>
  <c r="E1697" i="3"/>
  <c r="E301" i="3"/>
  <c r="E470" i="3"/>
  <c r="E1698" i="3"/>
  <c r="E1699" i="3"/>
  <c r="E208" i="3"/>
  <c r="E1700" i="3"/>
  <c r="E471" i="3"/>
  <c r="E280" i="3"/>
  <c r="E651" i="3"/>
  <c r="E330" i="3"/>
  <c r="E331" i="3"/>
  <c r="E1701" i="3"/>
  <c r="E1702" i="3"/>
  <c r="E1703" i="3"/>
  <c r="E1704" i="3"/>
  <c r="E1705" i="3"/>
  <c r="E1706" i="3"/>
  <c r="E662" i="3"/>
  <c r="E663" i="3"/>
  <c r="E1707" i="3"/>
  <c r="E1708" i="3"/>
  <c r="E167" i="3"/>
  <c r="E259" i="3"/>
  <c r="E209" i="3"/>
  <c r="E210" i="3"/>
  <c r="E472" i="3"/>
  <c r="E1709" i="3"/>
  <c r="E329" i="3"/>
  <c r="E35" i="3"/>
  <c r="E1710" i="3"/>
  <c r="E1711" i="3"/>
  <c r="E176" i="3"/>
  <c r="E1712" i="3"/>
  <c r="E1713" i="3"/>
  <c r="E1714" i="3"/>
  <c r="E1715" i="3"/>
  <c r="E1716" i="3"/>
  <c r="E1717" i="3"/>
  <c r="E1718" i="3"/>
  <c r="E750" i="3"/>
  <c r="E1719" i="3"/>
  <c r="E1720" i="3"/>
  <c r="E1721" i="3"/>
  <c r="E1722" i="3"/>
  <c r="E1723" i="3"/>
  <c r="E24" i="3"/>
  <c r="E1724" i="3"/>
  <c r="E751" i="3"/>
  <c r="E1725" i="3"/>
  <c r="E1726" i="3"/>
  <c r="E1727" i="3"/>
  <c r="E211" i="3"/>
  <c r="E1728" i="3"/>
  <c r="E391" i="3"/>
  <c r="E1729" i="3"/>
  <c r="E25" i="3"/>
  <c r="E1730" i="3"/>
  <c r="E163" i="3"/>
  <c r="E1731" i="3"/>
  <c r="E1732" i="3"/>
  <c r="E1733" i="3"/>
  <c r="E1734" i="3"/>
  <c r="E363" i="3"/>
  <c r="E1735" i="3"/>
  <c r="E212" i="3"/>
  <c r="E567" i="3"/>
  <c r="E568" i="3"/>
  <c r="E1736" i="3"/>
  <c r="E137" i="3"/>
  <c r="E611" i="3"/>
  <c r="E1737" i="3"/>
  <c r="E1738" i="3"/>
  <c r="E1739" i="3"/>
  <c r="E1740" i="3"/>
  <c r="E1741" i="3"/>
  <c r="E1742" i="3"/>
  <c r="E1743" i="3"/>
  <c r="E631" i="3"/>
  <c r="E473" i="3"/>
  <c r="E1744" i="3"/>
  <c r="E325" i="3"/>
  <c r="E510" i="3"/>
  <c r="E474" i="3"/>
  <c r="E475" i="3"/>
  <c r="E138" i="3"/>
  <c r="E1745" i="3"/>
  <c r="E1746" i="3"/>
  <c r="E139" i="3"/>
  <c r="E11" i="3"/>
  <c r="E1747" i="3"/>
  <c r="E558" i="3"/>
  <c r="E9" i="3"/>
  <c r="E1748" i="3"/>
  <c r="E140" i="3"/>
  <c r="E141" i="3"/>
  <c r="E81" i="3"/>
  <c r="E26" i="3"/>
  <c r="E1749" i="3"/>
  <c r="E1750" i="3"/>
  <c r="E1751" i="3"/>
  <c r="E476" i="3"/>
  <c r="E392" i="3"/>
  <c r="E73" i="3"/>
  <c r="E74" i="3"/>
  <c r="E393" i="3"/>
  <c r="E252" i="3"/>
  <c r="E97" i="3"/>
  <c r="E75" i="3"/>
  <c r="E108" i="3"/>
  <c r="E477" i="3"/>
  <c r="E478" i="3"/>
  <c r="E1752" i="3"/>
  <c r="E1753" i="3"/>
  <c r="E1754" i="3"/>
  <c r="E1755" i="3"/>
  <c r="E213" i="3"/>
  <c r="E1756" i="3"/>
  <c r="E1757" i="3"/>
  <c r="E1758" i="3"/>
  <c r="E214" i="3"/>
  <c r="E339" i="3"/>
  <c r="E1759" i="3"/>
  <c r="E1760" i="3"/>
  <c r="E1761" i="3"/>
  <c r="E326" i="3"/>
  <c r="E394" i="3"/>
  <c r="E648" i="3"/>
  <c r="E1762" i="3"/>
  <c r="E1763" i="3"/>
  <c r="E1764" i="3"/>
  <c r="E1765" i="3"/>
  <c r="E17" i="3"/>
  <c r="E1766" i="3"/>
  <c r="E1767" i="3"/>
  <c r="E1768" i="3"/>
  <c r="E479" i="3"/>
  <c r="E1769" i="3"/>
  <c r="E1770" i="3"/>
  <c r="E1771" i="3"/>
  <c r="E1772" i="3"/>
  <c r="E1773" i="3"/>
  <c r="E1774" i="3"/>
  <c r="E1775" i="3"/>
  <c r="E1776" i="3"/>
  <c r="E1777" i="3"/>
  <c r="E1778" i="3"/>
  <c r="E1779" i="3"/>
  <c r="E1780" i="3"/>
  <c r="E1781" i="3"/>
  <c r="E1782" i="3"/>
  <c r="E1783" i="3"/>
  <c r="E335" i="3"/>
  <c r="E1784" i="3"/>
  <c r="E1785" i="3"/>
  <c r="E1786" i="3"/>
  <c r="E692" i="3"/>
  <c r="E693" i="3"/>
  <c r="E531" i="3"/>
  <c r="E1787" i="3"/>
  <c r="E532" i="3"/>
  <c r="E336" i="3"/>
  <c r="E1788" i="3"/>
  <c r="E569" i="3"/>
  <c r="E1789" i="3"/>
  <c r="E288" i="3"/>
  <c r="E1790" i="3"/>
  <c r="E533" i="3"/>
  <c r="E1791" i="3"/>
  <c r="E327" i="3"/>
  <c r="E534" i="3"/>
  <c r="E535" i="3"/>
  <c r="E1792" i="3"/>
  <c r="E1793" i="3"/>
  <c r="E480" i="3"/>
  <c r="E1794" i="3"/>
  <c r="E536" i="3"/>
  <c r="E1795" i="3"/>
  <c r="E1796" i="3"/>
  <c r="E1797" i="3"/>
  <c r="E481" i="3"/>
  <c r="E1798" i="3"/>
  <c r="E1799" i="3"/>
  <c r="E1800" i="3"/>
  <c r="E36" i="3"/>
  <c r="E1801" i="3"/>
  <c r="E177" i="3"/>
  <c r="E1802" i="3"/>
  <c r="E1803" i="3"/>
  <c r="E1804" i="3"/>
  <c r="E1805" i="3"/>
  <c r="E1806" i="3"/>
  <c r="E1807" i="3"/>
  <c r="E1808" i="3"/>
  <c r="G1672" i="3"/>
  <c r="F1672" i="3" s="1"/>
  <c r="G17" i="3"/>
  <c r="D17" i="3" s="1"/>
  <c r="J1616" i="3"/>
  <c r="K1616" i="3" s="1"/>
  <c r="J237" i="3"/>
  <c r="H237" i="3" s="1"/>
  <c r="J618" i="3"/>
  <c r="H618" i="3" s="1"/>
  <c r="J1617" i="3"/>
  <c r="K1617" i="3" s="1"/>
  <c r="J619" i="3"/>
  <c r="K619" i="3" s="1"/>
  <c r="J238" i="3"/>
  <c r="K238" i="3" s="1"/>
  <c r="J239" i="3"/>
  <c r="H239" i="3" s="1"/>
  <c r="J240" i="3"/>
  <c r="H240" i="3" s="1"/>
  <c r="J241" i="3"/>
  <c r="K241" i="3" s="1"/>
  <c r="J1618" i="3"/>
  <c r="H1618" i="3" s="1"/>
  <c r="J242" i="3"/>
  <c r="H242" i="3" s="1"/>
  <c r="J302" i="3"/>
  <c r="J303" i="3"/>
  <c r="K303" i="3" s="1"/>
  <c r="J1619" i="3"/>
  <c r="J1620" i="3"/>
  <c r="I1620" i="3" s="1"/>
  <c r="C1620" i="3" s="1"/>
  <c r="J1621" i="3"/>
  <c r="K1621" i="3" s="1"/>
  <c r="J1622" i="3"/>
  <c r="I1622" i="3" s="1"/>
  <c r="C1622" i="3" s="1"/>
  <c r="J1623" i="3"/>
  <c r="H1623" i="3" s="1"/>
  <c r="J1624" i="3"/>
  <c r="H1624" i="3" s="1"/>
  <c r="J1625" i="3"/>
  <c r="H1625" i="3" s="1"/>
  <c r="J1626" i="3"/>
  <c r="H1626" i="3" s="1"/>
  <c r="J746" i="3"/>
  <c r="I746" i="3" s="1"/>
  <c r="C746" i="3" s="1"/>
  <c r="J1627" i="3"/>
  <c r="H1627" i="3" s="1"/>
  <c r="J1628" i="3"/>
  <c r="K1628" i="3" s="1"/>
  <c r="J1629" i="3"/>
  <c r="I1629" i="3" s="1"/>
  <c r="C1629" i="3" s="1"/>
  <c r="J1630" i="3"/>
  <c r="I1630" i="3" s="1"/>
  <c r="C1630" i="3" s="1"/>
  <c r="J1631" i="3"/>
  <c r="H1631" i="3" s="1"/>
  <c r="J287" i="3"/>
  <c r="J1632" i="3"/>
  <c r="K1632" i="3" s="1"/>
  <c r="J1633" i="3"/>
  <c r="K1633" i="3" s="1"/>
  <c r="J1634" i="3"/>
  <c r="H1634" i="3" s="1"/>
  <c r="J1635" i="3"/>
  <c r="H1635" i="3" s="1"/>
  <c r="J1636" i="3"/>
  <c r="H1636" i="3" s="1"/>
  <c r="J1637" i="3"/>
  <c r="H1637" i="3" s="1"/>
  <c r="J736" i="3"/>
  <c r="I736" i="3" s="1"/>
  <c r="C736" i="3" s="1"/>
  <c r="J276" i="3"/>
  <c r="K276" i="3" s="1"/>
  <c r="J179" i="3"/>
  <c r="H179" i="3" s="1"/>
  <c r="J576" i="3"/>
  <c r="H576" i="3" s="1"/>
  <c r="J1638" i="3"/>
  <c r="H1638" i="3" s="1"/>
  <c r="J1639" i="3"/>
  <c r="J1640" i="3"/>
  <c r="I1640" i="3" s="1"/>
  <c r="C1640" i="3" s="1"/>
  <c r="J630" i="3"/>
  <c r="I630" i="3" s="1"/>
  <c r="C630" i="3" s="1"/>
  <c r="J1641" i="3"/>
  <c r="I1641" i="3" s="1"/>
  <c r="C1641" i="3" s="1"/>
  <c r="J1642" i="3"/>
  <c r="H1642" i="3" s="1"/>
  <c r="J1643" i="3"/>
  <c r="H1643" i="3" s="1"/>
  <c r="J1644" i="3"/>
  <c r="H1644" i="3" s="1"/>
  <c r="J1645" i="3"/>
  <c r="H1645" i="3" s="1"/>
  <c r="J1646" i="3"/>
  <c r="J1647" i="3"/>
  <c r="K1647" i="3" s="1"/>
  <c r="J1648" i="3"/>
  <c r="H1648" i="3" s="1"/>
  <c r="J690" i="3"/>
  <c r="H690" i="3" s="1"/>
  <c r="J691" i="3"/>
  <c r="I691" i="3" s="1"/>
  <c r="C691" i="3" s="1"/>
  <c r="J1649" i="3"/>
  <c r="J1650" i="3"/>
  <c r="H1650" i="3" s="1"/>
  <c r="J388" i="3"/>
  <c r="K388" i="3" s="1"/>
  <c r="J1651" i="3"/>
  <c r="I1651" i="3" s="1"/>
  <c r="C1651" i="3" s="1"/>
  <c r="J156" i="3"/>
  <c r="H156" i="3" s="1"/>
  <c r="J460" i="3"/>
  <c r="K460" i="3" s="1"/>
  <c r="J1652" i="3"/>
  <c r="H1652" i="3" s="1"/>
  <c r="J1653" i="3"/>
  <c r="K1653" i="3" s="1"/>
  <c r="J253" i="3"/>
  <c r="K253" i="3" s="1"/>
  <c r="J254" i="3"/>
  <c r="H254" i="3" s="1"/>
  <c r="J255" i="3"/>
  <c r="H255" i="3" s="1"/>
  <c r="J256" i="3"/>
  <c r="H256" i="3" s="1"/>
  <c r="J1654" i="3"/>
  <c r="K1654" i="3" s="1"/>
  <c r="J257" i="3"/>
  <c r="H257" i="3" s="1"/>
  <c r="J258" i="3"/>
  <c r="I258" i="3" s="1"/>
  <c r="C258" i="3" s="1"/>
  <c r="J1655" i="3"/>
  <c r="H1655" i="3" s="1"/>
  <c r="J1656" i="3"/>
  <c r="I1656" i="3" s="1"/>
  <c r="C1656" i="3" s="1"/>
  <c r="J747" i="3"/>
  <c r="I747" i="3" s="1"/>
  <c r="C747" i="3" s="1"/>
  <c r="J748" i="3"/>
  <c r="J749" i="3"/>
  <c r="I749" i="3" s="1"/>
  <c r="C749" i="3" s="1"/>
  <c r="J1657" i="3"/>
  <c r="I1657" i="3" s="1"/>
  <c r="C1657" i="3" s="1"/>
  <c r="J581" i="3"/>
  <c r="K581" i="3" s="1"/>
  <c r="J1658" i="3"/>
  <c r="H1658" i="3" s="1"/>
  <c r="J582" i="3"/>
  <c r="I582" i="3" s="1"/>
  <c r="C582" i="3" s="1"/>
  <c r="J1659" i="3"/>
  <c r="K1659" i="3" s="1"/>
  <c r="J162" i="3"/>
  <c r="H162" i="3" s="1"/>
  <c r="J1660" i="3"/>
  <c r="H1660" i="3" s="1"/>
  <c r="J1661" i="3"/>
  <c r="H1661" i="3" s="1"/>
  <c r="J1662" i="3"/>
  <c r="H1662" i="3" s="1"/>
  <c r="J1663" i="3"/>
  <c r="I1663" i="3" s="1"/>
  <c r="C1663" i="3" s="1"/>
  <c r="J670" i="3"/>
  <c r="J1664" i="3"/>
  <c r="I1664" i="3" s="1"/>
  <c r="C1664" i="3" s="1"/>
  <c r="J1665" i="3"/>
  <c r="H1665" i="3" s="1"/>
  <c r="J1666" i="3"/>
  <c r="I1666" i="3" s="1"/>
  <c r="C1666" i="3" s="1"/>
  <c r="J1667" i="3"/>
  <c r="H1667" i="3" s="1"/>
  <c r="J1668" i="3"/>
  <c r="K1668" i="3" s="1"/>
  <c r="J1669" i="3"/>
  <c r="H1669" i="3" s="1"/>
  <c r="J1670" i="3"/>
  <c r="K1670" i="3" s="1"/>
  <c r="J1671" i="3"/>
  <c r="K1671" i="3" s="1"/>
  <c r="J1672" i="3"/>
  <c r="K1672" i="3" s="1"/>
  <c r="J1673" i="3"/>
  <c r="H1673" i="3" s="1"/>
  <c r="J1674" i="3"/>
  <c r="I1674" i="3" s="1"/>
  <c r="C1674" i="3" s="1"/>
  <c r="J1675" i="3"/>
  <c r="H1675" i="3" s="1"/>
  <c r="J1676" i="3"/>
  <c r="H1676" i="3" s="1"/>
  <c r="J1677" i="3"/>
  <c r="H1677" i="3" s="1"/>
  <c r="J810" i="3"/>
  <c r="H810" i="3" s="1"/>
  <c r="J1678" i="3"/>
  <c r="K1678" i="3" s="1"/>
  <c r="J389" i="3"/>
  <c r="H389" i="3" s="1"/>
  <c r="J1679" i="3"/>
  <c r="K1679" i="3" s="1"/>
  <c r="J1680" i="3"/>
  <c r="K1680" i="3" s="1"/>
  <c r="J1681" i="3"/>
  <c r="H1681" i="3" s="1"/>
  <c r="J1682" i="3"/>
  <c r="H1682" i="3" s="1"/>
  <c r="J1683" i="3"/>
  <c r="K1683" i="3" s="1"/>
  <c r="J1684" i="3"/>
  <c r="H1684" i="3" s="1"/>
  <c r="J1685" i="3"/>
  <c r="J1686" i="3"/>
  <c r="H1686" i="3" s="1"/>
  <c r="J617" i="3"/>
  <c r="H617" i="3" s="1"/>
  <c r="J390" i="3"/>
  <c r="H390" i="3" s="1"/>
  <c r="J1687" i="3"/>
  <c r="I1687" i="3" s="1"/>
  <c r="C1687" i="3" s="1"/>
  <c r="J1688" i="3"/>
  <c r="I1688" i="3" s="1"/>
  <c r="C1688" i="3" s="1"/>
  <c r="J678" i="3"/>
  <c r="I678" i="3" s="1"/>
  <c r="C678" i="3" s="1"/>
  <c r="J338" i="3"/>
  <c r="H338" i="3" s="1"/>
  <c r="J1689" i="3"/>
  <c r="H1689" i="3" s="1"/>
  <c r="J1690" i="3"/>
  <c r="H1690" i="3" s="1"/>
  <c r="J277" i="3"/>
  <c r="I277" i="3" s="1"/>
  <c r="C277" i="3" s="1"/>
  <c r="J278" i="3"/>
  <c r="H278" i="3" s="1"/>
  <c r="J279" i="3"/>
  <c r="J1691" i="3"/>
  <c r="H1691" i="3" s="1"/>
  <c r="J1692" i="3"/>
  <c r="I1692" i="3" s="1"/>
  <c r="C1692" i="3" s="1"/>
  <c r="J461" i="3"/>
  <c r="K461" i="3" s="1"/>
  <c r="J600" i="3"/>
  <c r="I600" i="3" s="1"/>
  <c r="C600" i="3" s="1"/>
  <c r="J203" i="3"/>
  <c r="H203" i="3" s="1"/>
  <c r="J33" i="3"/>
  <c r="I33" i="3" s="1"/>
  <c r="C33" i="3" s="1"/>
  <c r="J530" i="3"/>
  <c r="H530" i="3" s="1"/>
  <c r="J462" i="3"/>
  <c r="I462" i="3" s="1"/>
  <c r="C462" i="3" s="1"/>
  <c r="J604" i="3"/>
  <c r="I604" i="3" s="1"/>
  <c r="C604" i="3" s="1"/>
  <c r="J666" i="3"/>
  <c r="H666" i="3" s="1"/>
  <c r="J667" i="3"/>
  <c r="H667" i="3" s="1"/>
  <c r="J334" i="3"/>
  <c r="H334" i="3" s="1"/>
  <c r="J204" i="3"/>
  <c r="H204" i="3" s="1"/>
  <c r="J34" i="3"/>
  <c r="K34" i="3" s="1"/>
  <c r="J80" i="3"/>
  <c r="K80" i="3" s="1"/>
  <c r="J671" i="3"/>
  <c r="H671" i="3" s="1"/>
  <c r="J463" i="3"/>
  <c r="H463" i="3" s="1"/>
  <c r="J629" i="3"/>
  <c r="H629" i="3" s="1"/>
  <c r="J1693" i="3"/>
  <c r="K1693" i="3" s="1"/>
  <c r="J495" i="3"/>
  <c r="K495" i="3" s="1"/>
  <c r="J1694" i="3"/>
  <c r="I1694" i="3" s="1"/>
  <c r="C1694" i="3" s="1"/>
  <c r="J737" i="3"/>
  <c r="J738" i="3"/>
  <c r="J566" i="3"/>
  <c r="J672" i="3"/>
  <c r="I672" i="3" s="1"/>
  <c r="C672" i="3" s="1"/>
  <c r="J464" i="3"/>
  <c r="K464" i="3" s="1"/>
  <c r="J205" i="3"/>
  <c r="I205" i="3" s="1"/>
  <c r="C205" i="3" s="1"/>
  <c r="J496" i="3"/>
  <c r="H496" i="3" s="1"/>
  <c r="J548" i="3"/>
  <c r="I548" i="3" s="1"/>
  <c r="C548" i="3" s="1"/>
  <c r="J739" i="3"/>
  <c r="H739" i="3" s="1"/>
  <c r="J740" i="3"/>
  <c r="H740" i="3" s="1"/>
  <c r="J63" i="3"/>
  <c r="J465" i="3"/>
  <c r="H465" i="3" s="1"/>
  <c r="J466" i="3"/>
  <c r="J206" i="3"/>
  <c r="K206" i="3" s="1"/>
  <c r="J650" i="3"/>
  <c r="I650" i="3" s="1"/>
  <c r="C650" i="3" s="1"/>
  <c r="J1695" i="3"/>
  <c r="H1695" i="3" s="1"/>
  <c r="J207" i="3"/>
  <c r="I207" i="3" s="1"/>
  <c r="C207" i="3" s="1"/>
  <c r="J467" i="3"/>
  <c r="I467" i="3" s="1"/>
  <c r="C467" i="3" s="1"/>
  <c r="J1696" i="3"/>
  <c r="H1696" i="3" s="1"/>
  <c r="J508" i="3"/>
  <c r="I508" i="3" s="1"/>
  <c r="C508" i="3" s="1"/>
  <c r="J509" i="3"/>
  <c r="H509" i="3" s="1"/>
  <c r="J468" i="3"/>
  <c r="H468" i="3" s="1"/>
  <c r="J469" i="3"/>
  <c r="K469" i="3" s="1"/>
  <c r="J1697" i="3"/>
  <c r="I1697" i="3" s="1"/>
  <c r="C1697" i="3" s="1"/>
  <c r="J301" i="3"/>
  <c r="I301" i="3" s="1"/>
  <c r="C301" i="3" s="1"/>
  <c r="J470" i="3"/>
  <c r="H470" i="3" s="1"/>
  <c r="J1698" i="3"/>
  <c r="K1698" i="3" s="1"/>
  <c r="J1699" i="3"/>
  <c r="H1699" i="3" s="1"/>
  <c r="J208" i="3"/>
  <c r="H208" i="3" s="1"/>
  <c r="J1700" i="3"/>
  <c r="H1700" i="3" s="1"/>
  <c r="J471" i="3"/>
  <c r="K471" i="3" s="1"/>
  <c r="J280" i="3"/>
  <c r="H280" i="3" s="1"/>
  <c r="J651" i="3"/>
  <c r="I651" i="3" s="1"/>
  <c r="C651" i="3" s="1"/>
  <c r="J330" i="3"/>
  <c r="I330" i="3" s="1"/>
  <c r="C330" i="3" s="1"/>
  <c r="J331" i="3"/>
  <c r="K331" i="3" s="1"/>
  <c r="J1701" i="3"/>
  <c r="I1701" i="3" s="1"/>
  <c r="C1701" i="3" s="1"/>
  <c r="J1702" i="3"/>
  <c r="K1702" i="3" s="1"/>
  <c r="J1703" i="3"/>
  <c r="K1703" i="3" s="1"/>
  <c r="J1704" i="3"/>
  <c r="H1704" i="3" s="1"/>
  <c r="J1705" i="3"/>
  <c r="H1705" i="3" s="1"/>
  <c r="J1706" i="3"/>
  <c r="K1706" i="3" s="1"/>
  <c r="J662" i="3"/>
  <c r="H662" i="3" s="1"/>
  <c r="J663" i="3"/>
  <c r="H663" i="3" s="1"/>
  <c r="J1707" i="3"/>
  <c r="H1707" i="3" s="1"/>
  <c r="J1708" i="3"/>
  <c r="H1708" i="3" s="1"/>
  <c r="J167" i="3"/>
  <c r="H167" i="3" s="1"/>
  <c r="J259" i="3"/>
  <c r="H259" i="3" s="1"/>
  <c r="J209" i="3"/>
  <c r="H209" i="3" s="1"/>
  <c r="J210" i="3"/>
  <c r="H210" i="3" s="1"/>
  <c r="J472" i="3"/>
  <c r="H472" i="3" s="1"/>
  <c r="J1709" i="3"/>
  <c r="H1709" i="3" s="1"/>
  <c r="J329" i="3"/>
  <c r="I329" i="3" s="1"/>
  <c r="C329" i="3" s="1"/>
  <c r="J35" i="3"/>
  <c r="J1710" i="3"/>
  <c r="H1710" i="3" s="1"/>
  <c r="J1711" i="3"/>
  <c r="H1711" i="3" s="1"/>
  <c r="J176" i="3"/>
  <c r="H176" i="3" s="1"/>
  <c r="J1712" i="3"/>
  <c r="I1712" i="3" s="1"/>
  <c r="C1712" i="3" s="1"/>
  <c r="J1713" i="3"/>
  <c r="H1713" i="3" s="1"/>
  <c r="J1714" i="3"/>
  <c r="K1714" i="3" s="1"/>
  <c r="J1715" i="3"/>
  <c r="I1715" i="3" s="1"/>
  <c r="C1715" i="3" s="1"/>
  <c r="J1716" i="3"/>
  <c r="I1716" i="3" s="1"/>
  <c r="C1716" i="3" s="1"/>
  <c r="J1717" i="3"/>
  <c r="K1717" i="3" s="1"/>
  <c r="J1718" i="3"/>
  <c r="H1718" i="3" s="1"/>
  <c r="J750" i="3"/>
  <c r="J1719" i="3"/>
  <c r="H1719" i="3" s="1"/>
  <c r="J1720" i="3"/>
  <c r="J1721" i="3"/>
  <c r="H1721" i="3" s="1"/>
  <c r="J1722" i="3"/>
  <c r="K1722" i="3" s="1"/>
  <c r="J1723" i="3"/>
  <c r="H1723" i="3" s="1"/>
  <c r="J24" i="3"/>
  <c r="I24" i="3" s="1"/>
  <c r="C24" i="3" s="1"/>
  <c r="J1724" i="3"/>
  <c r="K1724" i="3" s="1"/>
  <c r="J751" i="3"/>
  <c r="K751" i="3" s="1"/>
  <c r="J1725" i="3"/>
  <c r="I1725" i="3" s="1"/>
  <c r="C1725" i="3" s="1"/>
  <c r="J1726" i="3"/>
  <c r="H1726" i="3" s="1"/>
  <c r="J1727" i="3"/>
  <c r="I1727" i="3" s="1"/>
  <c r="C1727" i="3" s="1"/>
  <c r="J211" i="3"/>
  <c r="H211" i="3" s="1"/>
  <c r="J1728" i="3"/>
  <c r="J391" i="3"/>
  <c r="H391" i="3" s="1"/>
  <c r="J1729" i="3"/>
  <c r="H1729" i="3" s="1"/>
  <c r="J25" i="3"/>
  <c r="I25" i="3" s="1"/>
  <c r="C25" i="3" s="1"/>
  <c r="J1730" i="3"/>
  <c r="I1730" i="3" s="1"/>
  <c r="C1730" i="3" s="1"/>
  <c r="J163" i="3"/>
  <c r="I163" i="3" s="1"/>
  <c r="C163" i="3" s="1"/>
  <c r="J1731" i="3"/>
  <c r="H1731" i="3" s="1"/>
  <c r="J1732" i="3"/>
  <c r="H1732" i="3" s="1"/>
  <c r="J1733" i="3"/>
  <c r="I1733" i="3" s="1"/>
  <c r="C1733" i="3" s="1"/>
  <c r="J1734" i="3"/>
  <c r="K1734" i="3" s="1"/>
  <c r="J363" i="3"/>
  <c r="I363" i="3" s="1"/>
  <c r="C363" i="3" s="1"/>
  <c r="J1735" i="3"/>
  <c r="H1735" i="3" s="1"/>
  <c r="J212" i="3"/>
  <c r="H212" i="3" s="1"/>
  <c r="J567" i="3"/>
  <c r="H567" i="3" s="1"/>
  <c r="J568" i="3"/>
  <c r="H568" i="3" s="1"/>
  <c r="J1736" i="3"/>
  <c r="I1736" i="3" s="1"/>
  <c r="C1736" i="3" s="1"/>
  <c r="J137" i="3"/>
  <c r="I137" i="3" s="1"/>
  <c r="C137" i="3" s="1"/>
  <c r="J611" i="3"/>
  <c r="J1737" i="3"/>
  <c r="I1737" i="3" s="1"/>
  <c r="C1737" i="3" s="1"/>
  <c r="J1738" i="3"/>
  <c r="H1738" i="3" s="1"/>
  <c r="J1739" i="3"/>
  <c r="I1739" i="3" s="1"/>
  <c r="C1739" i="3" s="1"/>
  <c r="J1740" i="3"/>
  <c r="H1740" i="3" s="1"/>
  <c r="J1741" i="3"/>
  <c r="K1741" i="3" s="1"/>
  <c r="J1742" i="3"/>
  <c r="K1742" i="3" s="1"/>
  <c r="J1743" i="3"/>
  <c r="I1743" i="3" s="1"/>
  <c r="C1743" i="3" s="1"/>
  <c r="J631" i="3"/>
  <c r="H631" i="3" s="1"/>
  <c r="J473" i="3"/>
  <c r="H473" i="3" s="1"/>
  <c r="J1744" i="3"/>
  <c r="K1744" i="3" s="1"/>
  <c r="J325" i="3"/>
  <c r="I325" i="3" s="1"/>
  <c r="C325" i="3" s="1"/>
  <c r="J510" i="3"/>
  <c r="J474" i="3"/>
  <c r="K474" i="3" s="1"/>
  <c r="J475" i="3"/>
  <c r="J138" i="3"/>
  <c r="H138" i="3" s="1"/>
  <c r="J1745" i="3"/>
  <c r="H1745" i="3" s="1"/>
  <c r="J1746" i="3"/>
  <c r="I1746" i="3" s="1"/>
  <c r="C1746" i="3" s="1"/>
  <c r="J139" i="3"/>
  <c r="H139" i="3" s="1"/>
  <c r="J11" i="3"/>
  <c r="I11" i="3" s="1"/>
  <c r="C11" i="3" s="1"/>
  <c r="J1747" i="3"/>
  <c r="H1747" i="3" s="1"/>
  <c r="J558" i="3"/>
  <c r="H558" i="3" s="1"/>
  <c r="J9" i="3"/>
  <c r="H9" i="3" s="1"/>
  <c r="J1748" i="3"/>
  <c r="I1748" i="3" s="1"/>
  <c r="C1748" i="3" s="1"/>
  <c r="J140" i="3"/>
  <c r="H140" i="3" s="1"/>
  <c r="J141" i="3"/>
  <c r="J81" i="3"/>
  <c r="H81" i="3" s="1"/>
  <c r="J26" i="3"/>
  <c r="I26" i="3" s="1"/>
  <c r="C26" i="3" s="1"/>
  <c r="J1749" i="3"/>
  <c r="I1749" i="3" s="1"/>
  <c r="C1749" i="3" s="1"/>
  <c r="J1750" i="3"/>
  <c r="I1750" i="3" s="1"/>
  <c r="C1750" i="3" s="1"/>
  <c r="J1751" i="3"/>
  <c r="H1751" i="3" s="1"/>
  <c r="J476" i="3"/>
  <c r="H476" i="3" s="1"/>
  <c r="J392" i="3"/>
  <c r="K392" i="3" s="1"/>
  <c r="J73" i="3"/>
  <c r="I73" i="3" s="1"/>
  <c r="C73" i="3" s="1"/>
  <c r="J74" i="3"/>
  <c r="I74" i="3" s="1"/>
  <c r="C74" i="3" s="1"/>
  <c r="J393" i="3"/>
  <c r="K393" i="3" s="1"/>
  <c r="J252" i="3"/>
  <c r="H252" i="3" s="1"/>
  <c r="J97" i="3"/>
  <c r="H97" i="3" s="1"/>
  <c r="J75" i="3"/>
  <c r="H75" i="3" s="1"/>
  <c r="J108" i="3"/>
  <c r="H108" i="3" s="1"/>
  <c r="J477" i="3"/>
  <c r="K477" i="3" s="1"/>
  <c r="J478" i="3"/>
  <c r="H478" i="3" s="1"/>
  <c r="J1752" i="3"/>
  <c r="I1752" i="3" s="1"/>
  <c r="C1752" i="3" s="1"/>
  <c r="J1753" i="3"/>
  <c r="I1753" i="3" s="1"/>
  <c r="C1753" i="3" s="1"/>
  <c r="J1754" i="3"/>
  <c r="J1755" i="3"/>
  <c r="I1755" i="3" s="1"/>
  <c r="C1755" i="3" s="1"/>
  <c r="J213" i="3"/>
  <c r="I213" i="3" s="1"/>
  <c r="C213" i="3" s="1"/>
  <c r="J1756" i="3"/>
  <c r="H1756" i="3" s="1"/>
  <c r="J1757" i="3"/>
  <c r="K1757" i="3" s="1"/>
  <c r="J1758" i="3"/>
  <c r="I1758" i="3" s="1"/>
  <c r="C1758" i="3" s="1"/>
  <c r="J214" i="3"/>
  <c r="I214" i="3" s="1"/>
  <c r="C214" i="3" s="1"/>
  <c r="J339" i="3"/>
  <c r="H339" i="3" s="1"/>
  <c r="J1759" i="3"/>
  <c r="H1759" i="3" s="1"/>
  <c r="J1760" i="3"/>
  <c r="I1760" i="3" s="1"/>
  <c r="C1760" i="3" s="1"/>
  <c r="J1761" i="3"/>
  <c r="K1761" i="3" s="1"/>
  <c r="J326" i="3"/>
  <c r="I326" i="3" s="1"/>
  <c r="C326" i="3" s="1"/>
  <c r="J394" i="3"/>
  <c r="I394" i="3" s="1"/>
  <c r="C394" i="3" s="1"/>
  <c r="J648" i="3"/>
  <c r="I648" i="3" s="1"/>
  <c r="C648" i="3" s="1"/>
  <c r="J1762" i="3"/>
  <c r="I1762" i="3" s="1"/>
  <c r="C1762" i="3" s="1"/>
  <c r="J1763" i="3"/>
  <c r="H1763" i="3" s="1"/>
  <c r="J1764" i="3"/>
  <c r="H1764" i="3" s="1"/>
  <c r="J1765" i="3"/>
  <c r="H1765" i="3" s="1"/>
  <c r="J17" i="3"/>
  <c r="J1766" i="3"/>
  <c r="H1766" i="3" s="1"/>
  <c r="J1767" i="3"/>
  <c r="H1767" i="3" s="1"/>
  <c r="J1768" i="3"/>
  <c r="K1768" i="3" s="1"/>
  <c r="J479" i="3"/>
  <c r="K479" i="3" s="1"/>
  <c r="J1769" i="3"/>
  <c r="I1769" i="3" s="1"/>
  <c r="C1769" i="3" s="1"/>
  <c r="J1770" i="3"/>
  <c r="K1770" i="3" s="1"/>
  <c r="J1771" i="3"/>
  <c r="I1771" i="3" s="1"/>
  <c r="C1771" i="3" s="1"/>
  <c r="J1772" i="3"/>
  <c r="H1772" i="3" s="1"/>
  <c r="J1773" i="3"/>
  <c r="H1773" i="3" s="1"/>
  <c r="J1774" i="3"/>
  <c r="K1774" i="3" s="1"/>
  <c r="J1775" i="3"/>
  <c r="H1775" i="3" s="1"/>
  <c r="J1776" i="3"/>
  <c r="J1777" i="3"/>
  <c r="H1777" i="3" s="1"/>
  <c r="J1778" i="3"/>
  <c r="H1778" i="3" s="1"/>
  <c r="J1779" i="3"/>
  <c r="H1779" i="3" s="1"/>
  <c r="J1780" i="3"/>
  <c r="H1780" i="3" s="1"/>
  <c r="J1781" i="3"/>
  <c r="I1781" i="3" s="1"/>
  <c r="C1781" i="3" s="1"/>
  <c r="J1782" i="3"/>
  <c r="I1782" i="3" s="1"/>
  <c r="C1782" i="3" s="1"/>
  <c r="J1783" i="3"/>
  <c r="I1783" i="3" s="1"/>
  <c r="C1783" i="3" s="1"/>
  <c r="J335" i="3"/>
  <c r="K335" i="3" s="1"/>
  <c r="J1784" i="3"/>
  <c r="I1784" i="3" s="1"/>
  <c r="C1784" i="3" s="1"/>
  <c r="J1785" i="3"/>
  <c r="H1785" i="3" s="1"/>
  <c r="J1786" i="3"/>
  <c r="H1786" i="3" s="1"/>
  <c r="J692" i="3"/>
  <c r="H692" i="3" s="1"/>
  <c r="J693" i="3"/>
  <c r="I693" i="3" s="1"/>
  <c r="C693" i="3" s="1"/>
  <c r="J531" i="3"/>
  <c r="I531" i="3" s="1"/>
  <c r="C531" i="3" s="1"/>
  <c r="J1787" i="3"/>
  <c r="I1787" i="3" s="1"/>
  <c r="C1787" i="3" s="1"/>
  <c r="J532" i="3"/>
  <c r="K532" i="3" s="1"/>
  <c r="J336" i="3"/>
  <c r="K336" i="3" s="1"/>
  <c r="J1788" i="3"/>
  <c r="K1788" i="3" s="1"/>
  <c r="J569" i="3"/>
  <c r="K569" i="3" s="1"/>
  <c r="J1789" i="3"/>
  <c r="I1789" i="3" s="1"/>
  <c r="C1789" i="3" s="1"/>
  <c r="J288" i="3"/>
  <c r="H288" i="3" s="1"/>
  <c r="J1790" i="3"/>
  <c r="H1790" i="3" s="1"/>
  <c r="J533" i="3"/>
  <c r="H533" i="3" s="1"/>
  <c r="J1791" i="3"/>
  <c r="H1791" i="3" s="1"/>
  <c r="J327" i="3"/>
  <c r="K327" i="3" s="1"/>
  <c r="J534" i="3"/>
  <c r="I534" i="3" s="1"/>
  <c r="C534" i="3" s="1"/>
  <c r="J535" i="3"/>
  <c r="I535" i="3" s="1"/>
  <c r="C535" i="3" s="1"/>
  <c r="J1792" i="3"/>
  <c r="K1792" i="3" s="1"/>
  <c r="J1793" i="3"/>
  <c r="H1793" i="3" s="1"/>
  <c r="J480" i="3"/>
  <c r="I480" i="3" s="1"/>
  <c r="C480" i="3" s="1"/>
  <c r="J1794" i="3"/>
  <c r="H1794" i="3" s="1"/>
  <c r="J536" i="3"/>
  <c r="I536" i="3" s="1"/>
  <c r="C536" i="3" s="1"/>
  <c r="J1795" i="3"/>
  <c r="K1795" i="3" s="1"/>
  <c r="J1796" i="3"/>
  <c r="H1796" i="3" s="1"/>
  <c r="J1797" i="3"/>
  <c r="K1797" i="3" s="1"/>
  <c r="J481" i="3"/>
  <c r="H481" i="3" s="1"/>
  <c r="J1798" i="3"/>
  <c r="K1798" i="3" s="1"/>
  <c r="J1799" i="3"/>
  <c r="H1799" i="3" s="1"/>
  <c r="J1800" i="3"/>
  <c r="K1800" i="3" s="1"/>
  <c r="J36" i="3"/>
  <c r="K36" i="3" s="1"/>
  <c r="J1801" i="3"/>
  <c r="K1801" i="3" s="1"/>
  <c r="J177" i="3"/>
  <c r="K177" i="3" s="1"/>
  <c r="J1802" i="3"/>
  <c r="I1802" i="3" s="1"/>
  <c r="C1802" i="3" s="1"/>
  <c r="J1803" i="3"/>
  <c r="K1803" i="3" s="1"/>
  <c r="J1804" i="3"/>
  <c r="I1804" i="3" s="1"/>
  <c r="C1804" i="3" s="1"/>
  <c r="J1805" i="3"/>
  <c r="H1805" i="3" s="1"/>
  <c r="J1806" i="3"/>
  <c r="K1806" i="3" s="1"/>
  <c r="J1807" i="3"/>
  <c r="I1807" i="3" s="1"/>
  <c r="C1807" i="3" s="1"/>
  <c r="J1808" i="3"/>
  <c r="H1808" i="3" s="1"/>
  <c r="L1616" i="3"/>
  <c r="L237" i="3"/>
  <c r="L618" i="3"/>
  <c r="L1617" i="3"/>
  <c r="L619" i="3"/>
  <c r="L238" i="3"/>
  <c r="L239" i="3"/>
  <c r="L240" i="3"/>
  <c r="L241" i="3"/>
  <c r="L1618" i="3"/>
  <c r="L242" i="3"/>
  <c r="L302" i="3"/>
  <c r="L303" i="3"/>
  <c r="L1619" i="3"/>
  <c r="L1620" i="3"/>
  <c r="L1621" i="3"/>
  <c r="L1622" i="3"/>
  <c r="L1623" i="3"/>
  <c r="L1624" i="3"/>
  <c r="L1625" i="3"/>
  <c r="L1626" i="3"/>
  <c r="L746" i="3"/>
  <c r="L1627" i="3"/>
  <c r="L1628" i="3"/>
  <c r="L1629" i="3"/>
  <c r="L1630" i="3"/>
  <c r="L1631" i="3"/>
  <c r="L287" i="3"/>
  <c r="L1632" i="3"/>
  <c r="L1633" i="3"/>
  <c r="L1634" i="3"/>
  <c r="L1635" i="3"/>
  <c r="L1636" i="3"/>
  <c r="L1637" i="3"/>
  <c r="L736" i="3"/>
  <c r="L276" i="3"/>
  <c r="L179" i="3"/>
  <c r="L576" i="3"/>
  <c r="L1638" i="3"/>
  <c r="L1639" i="3"/>
  <c r="L1640" i="3"/>
  <c r="L630" i="3"/>
  <c r="L1641" i="3"/>
  <c r="L1642" i="3"/>
  <c r="L1643" i="3"/>
  <c r="L1644" i="3"/>
  <c r="L1645" i="3"/>
  <c r="L1646" i="3"/>
  <c r="L1647" i="3"/>
  <c r="L1648" i="3"/>
  <c r="L690" i="3"/>
  <c r="L691" i="3"/>
  <c r="L1649" i="3"/>
  <c r="L1650" i="3"/>
  <c r="L388" i="3"/>
  <c r="L1651" i="3"/>
  <c r="L156" i="3"/>
  <c r="L460" i="3"/>
  <c r="L1652" i="3"/>
  <c r="L1653" i="3"/>
  <c r="L253" i="3"/>
  <c r="L254" i="3"/>
  <c r="L255" i="3"/>
  <c r="L256" i="3"/>
  <c r="L1654" i="3"/>
  <c r="L257" i="3"/>
  <c r="L258" i="3"/>
  <c r="L1655" i="3"/>
  <c r="L1656" i="3"/>
  <c r="L747" i="3"/>
  <c r="L748" i="3"/>
  <c r="L749" i="3"/>
  <c r="L1657" i="3"/>
  <c r="L581" i="3"/>
  <c r="L1658" i="3"/>
  <c r="L582" i="3"/>
  <c r="L1659" i="3"/>
  <c r="L162" i="3"/>
  <c r="L1660" i="3"/>
  <c r="L1661" i="3"/>
  <c r="L1662" i="3"/>
  <c r="L1663" i="3"/>
  <c r="L670" i="3"/>
  <c r="L1664" i="3"/>
  <c r="L1665" i="3"/>
  <c r="L1666" i="3"/>
  <c r="L1667" i="3"/>
  <c r="L1668" i="3"/>
  <c r="L1669" i="3"/>
  <c r="L1670" i="3"/>
  <c r="L1671" i="3"/>
  <c r="L1672" i="3"/>
  <c r="L1673" i="3"/>
  <c r="L1674" i="3"/>
  <c r="L1675" i="3"/>
  <c r="L1676" i="3"/>
  <c r="L1677" i="3"/>
  <c r="L810" i="3"/>
  <c r="L1678" i="3"/>
  <c r="L389" i="3"/>
  <c r="L1679" i="3"/>
  <c r="L1680" i="3"/>
  <c r="L1681" i="3"/>
  <c r="L1682" i="3"/>
  <c r="L1683" i="3"/>
  <c r="L1684" i="3"/>
  <c r="L1685" i="3"/>
  <c r="L1686" i="3"/>
  <c r="L617" i="3"/>
  <c r="L390" i="3"/>
  <c r="L1687" i="3"/>
  <c r="L1688" i="3"/>
  <c r="L678" i="3"/>
  <c r="L338" i="3"/>
  <c r="L1689" i="3"/>
  <c r="L1690" i="3"/>
  <c r="L277" i="3"/>
  <c r="L278" i="3"/>
  <c r="L279" i="3"/>
  <c r="L1691" i="3"/>
  <c r="L1692" i="3"/>
  <c r="L461" i="3"/>
  <c r="L600" i="3"/>
  <c r="L203" i="3"/>
  <c r="L33" i="3"/>
  <c r="L530" i="3"/>
  <c r="L462" i="3"/>
  <c r="L604" i="3"/>
  <c r="L666" i="3"/>
  <c r="L667" i="3"/>
  <c r="L334" i="3"/>
  <c r="L204" i="3"/>
  <c r="L34" i="3"/>
  <c r="L80" i="3"/>
  <c r="L671" i="3"/>
  <c r="L463" i="3"/>
  <c r="L629" i="3"/>
  <c r="L1693" i="3"/>
  <c r="L495" i="3"/>
  <c r="L1694" i="3"/>
  <c r="L737" i="3"/>
  <c r="L738" i="3"/>
  <c r="L566" i="3"/>
  <c r="L672" i="3"/>
  <c r="L464" i="3"/>
  <c r="L205" i="3"/>
  <c r="L496" i="3"/>
  <c r="L548" i="3"/>
  <c r="L739" i="3"/>
  <c r="L740" i="3"/>
  <c r="L63" i="3"/>
  <c r="L465" i="3"/>
  <c r="L466" i="3"/>
  <c r="L206" i="3"/>
  <c r="L650" i="3"/>
  <c r="L1695" i="3"/>
  <c r="L207" i="3"/>
  <c r="L467" i="3"/>
  <c r="L1696" i="3"/>
  <c r="L508" i="3"/>
  <c r="L509" i="3"/>
  <c r="L468" i="3"/>
  <c r="L469" i="3"/>
  <c r="L1697" i="3"/>
  <c r="L301" i="3"/>
  <c r="L470" i="3"/>
  <c r="L1698" i="3"/>
  <c r="L1699" i="3"/>
  <c r="L208" i="3"/>
  <c r="L1700" i="3"/>
  <c r="L471" i="3"/>
  <c r="L280" i="3"/>
  <c r="L651" i="3"/>
  <c r="L330" i="3"/>
  <c r="L331" i="3"/>
  <c r="L1701" i="3"/>
  <c r="L1702" i="3"/>
  <c r="L1703" i="3"/>
  <c r="L1704" i="3"/>
  <c r="L1705" i="3"/>
  <c r="L1706" i="3"/>
  <c r="L662" i="3"/>
  <c r="L663" i="3"/>
  <c r="L1707" i="3"/>
  <c r="L1708" i="3"/>
  <c r="L167" i="3"/>
  <c r="L259" i="3"/>
  <c r="L209" i="3"/>
  <c r="L210" i="3"/>
  <c r="L472" i="3"/>
  <c r="L1709" i="3"/>
  <c r="L329" i="3"/>
  <c r="L35" i="3"/>
  <c r="L1710" i="3"/>
  <c r="L1711" i="3"/>
  <c r="L176" i="3"/>
  <c r="L1712" i="3"/>
  <c r="L1713" i="3"/>
  <c r="L1714" i="3"/>
  <c r="L1715" i="3"/>
  <c r="L1716" i="3"/>
  <c r="L1717" i="3"/>
  <c r="L1718" i="3"/>
  <c r="L750" i="3"/>
  <c r="L1719" i="3"/>
  <c r="L1720" i="3"/>
  <c r="L1721" i="3"/>
  <c r="L1722" i="3"/>
  <c r="L1723" i="3"/>
  <c r="L24" i="3"/>
  <c r="L1724" i="3"/>
  <c r="L751" i="3"/>
  <c r="L1725" i="3"/>
  <c r="L1726" i="3"/>
  <c r="L1727" i="3"/>
  <c r="L211" i="3"/>
  <c r="L1728" i="3"/>
  <c r="L391" i="3"/>
  <c r="L1729" i="3"/>
  <c r="L25" i="3"/>
  <c r="L1730" i="3"/>
  <c r="L163" i="3"/>
  <c r="L1731" i="3"/>
  <c r="L1732" i="3"/>
  <c r="L1733" i="3"/>
  <c r="L1734" i="3"/>
  <c r="L363" i="3"/>
  <c r="L1735" i="3"/>
  <c r="L212" i="3"/>
  <c r="L567" i="3"/>
  <c r="L568" i="3"/>
  <c r="L1736" i="3"/>
  <c r="L137" i="3"/>
  <c r="L611" i="3"/>
  <c r="L1737" i="3"/>
  <c r="L1738" i="3"/>
  <c r="L1739" i="3"/>
  <c r="L1740" i="3"/>
  <c r="L1741" i="3"/>
  <c r="L1742" i="3"/>
  <c r="L1743" i="3"/>
  <c r="L631" i="3"/>
  <c r="L473" i="3"/>
  <c r="L1744" i="3"/>
  <c r="L325" i="3"/>
  <c r="L510" i="3"/>
  <c r="L474" i="3"/>
  <c r="L475" i="3"/>
  <c r="L138" i="3"/>
  <c r="L1745" i="3"/>
  <c r="L1746" i="3"/>
  <c r="L139" i="3"/>
  <c r="L11" i="3"/>
  <c r="L1747" i="3"/>
  <c r="L558" i="3"/>
  <c r="L9" i="3"/>
  <c r="L1748" i="3"/>
  <c r="L140" i="3"/>
  <c r="L141" i="3"/>
  <c r="L81" i="3"/>
  <c r="L26" i="3"/>
  <c r="L1749" i="3"/>
  <c r="L1750" i="3"/>
  <c r="L1751" i="3"/>
  <c r="L476" i="3"/>
  <c r="L392" i="3"/>
  <c r="L73" i="3"/>
  <c r="L74" i="3"/>
  <c r="L393" i="3"/>
  <c r="L252" i="3"/>
  <c r="L97" i="3"/>
  <c r="L75" i="3"/>
  <c r="L108" i="3"/>
  <c r="L477" i="3"/>
  <c r="L478" i="3"/>
  <c r="L1752" i="3"/>
  <c r="L1753" i="3"/>
  <c r="L1754" i="3"/>
  <c r="L1755" i="3"/>
  <c r="L213" i="3"/>
  <c r="L1756" i="3"/>
  <c r="L1757" i="3"/>
  <c r="L1758" i="3"/>
  <c r="L214" i="3"/>
  <c r="L339" i="3"/>
  <c r="L1759" i="3"/>
  <c r="L1760" i="3"/>
  <c r="L1761" i="3"/>
  <c r="L326" i="3"/>
  <c r="L394" i="3"/>
  <c r="L648" i="3"/>
  <c r="L1762" i="3"/>
  <c r="L1763" i="3"/>
  <c r="L1764" i="3"/>
  <c r="L1765" i="3"/>
  <c r="L17" i="3"/>
  <c r="L1766" i="3"/>
  <c r="L1767" i="3"/>
  <c r="L1768" i="3"/>
  <c r="L479" i="3"/>
  <c r="L1769" i="3"/>
  <c r="L1770" i="3"/>
  <c r="L1771" i="3"/>
  <c r="L1772" i="3"/>
  <c r="L1773" i="3"/>
  <c r="L1774" i="3"/>
  <c r="L1775" i="3"/>
  <c r="L1776" i="3"/>
  <c r="L1777" i="3"/>
  <c r="L1778" i="3"/>
  <c r="L1779" i="3"/>
  <c r="L1780" i="3"/>
  <c r="L1781" i="3"/>
  <c r="L1782" i="3"/>
  <c r="L1783" i="3"/>
  <c r="L335" i="3"/>
  <c r="L1784" i="3"/>
  <c r="L1785" i="3"/>
  <c r="L1786" i="3"/>
  <c r="L692" i="3"/>
  <c r="L693" i="3"/>
  <c r="L531" i="3"/>
  <c r="L1787" i="3"/>
  <c r="L532" i="3"/>
  <c r="L336" i="3"/>
  <c r="L1788" i="3"/>
  <c r="L569" i="3"/>
  <c r="L1789" i="3"/>
  <c r="L288" i="3"/>
  <c r="L1790" i="3"/>
  <c r="L533" i="3"/>
  <c r="L1791" i="3"/>
  <c r="L327" i="3"/>
  <c r="L534" i="3"/>
  <c r="L535" i="3"/>
  <c r="L1792" i="3"/>
  <c r="L1793" i="3"/>
  <c r="L480" i="3"/>
  <c r="L1794" i="3"/>
  <c r="L536" i="3"/>
  <c r="L1795" i="3"/>
  <c r="L1796" i="3"/>
  <c r="L1797" i="3"/>
  <c r="L481" i="3"/>
  <c r="L1798" i="3"/>
  <c r="L1799" i="3"/>
  <c r="L1800" i="3"/>
  <c r="L36" i="3"/>
  <c r="L1801" i="3"/>
  <c r="L177" i="3"/>
  <c r="L1802" i="3"/>
  <c r="L1803" i="3"/>
  <c r="L1804" i="3"/>
  <c r="L1805" i="3"/>
  <c r="L1806" i="3"/>
  <c r="L1807" i="3"/>
  <c r="L1808" i="3"/>
  <c r="A1818" i="3" l="1"/>
  <c r="F1834" i="3"/>
  <c r="F1819" i="3"/>
  <c r="F1818" i="3"/>
  <c r="A1834" i="3"/>
  <c r="F1815" i="3"/>
  <c r="A1819" i="3"/>
  <c r="A1816" i="3"/>
  <c r="A1817" i="3"/>
  <c r="D1816" i="3"/>
  <c r="D1817" i="3"/>
  <c r="A1815" i="3"/>
  <c r="A1835" i="3"/>
  <c r="D1835" i="3"/>
  <c r="D1828" i="3"/>
  <c r="D1814" i="3"/>
  <c r="F1814" i="3"/>
  <c r="A1828" i="3"/>
  <c r="A1839" i="3"/>
  <c r="D1837" i="3"/>
  <c r="A1837" i="3"/>
  <c r="F1822" i="3"/>
  <c r="F1841" i="3"/>
  <c r="A1836" i="3"/>
  <c r="A1841" i="3"/>
  <c r="D1836" i="3"/>
  <c r="A1827" i="3"/>
  <c r="F1810" i="3"/>
  <c r="A1829" i="3"/>
  <c r="D1810" i="3"/>
  <c r="F1826" i="3"/>
  <c r="D1829" i="3"/>
  <c r="D1826" i="3"/>
  <c r="D1822" i="3"/>
  <c r="F1811" i="3"/>
  <c r="A1830" i="3"/>
  <c r="A1813" i="3"/>
  <c r="F1827" i="3"/>
  <c r="A1831" i="3"/>
  <c r="D1838" i="3"/>
  <c r="F1838" i="3"/>
  <c r="A1824" i="3"/>
  <c r="F1813" i="3"/>
  <c r="F1830" i="3"/>
  <c r="A1811" i="3"/>
  <c r="F1831" i="3"/>
  <c r="A1825" i="3"/>
  <c r="A1838" i="3"/>
  <c r="D1840" i="3"/>
  <c r="F1840" i="3"/>
  <c r="D1839" i="3"/>
  <c r="F1839" i="3"/>
  <c r="A1840" i="3"/>
  <c r="A1812" i="3"/>
  <c r="F1812" i="3"/>
  <c r="D1812" i="3"/>
  <c r="D1813" i="3"/>
  <c r="D1824" i="3"/>
  <c r="F1824" i="3"/>
  <c r="D1825" i="3"/>
  <c r="G531" i="3"/>
  <c r="F531" i="3" s="1"/>
  <c r="G471" i="3"/>
  <c r="F471" i="3" s="1"/>
  <c r="B1721" i="3"/>
  <c r="B1642" i="3"/>
  <c r="B1638" i="3"/>
  <c r="B1631" i="3"/>
  <c r="G477" i="3"/>
  <c r="F477" i="3" s="1"/>
  <c r="G1740" i="3"/>
  <c r="D1740" i="3" s="1"/>
  <c r="G1651" i="3"/>
  <c r="D1651" i="3" s="1"/>
  <c r="B280" i="3"/>
  <c r="G278" i="3"/>
  <c r="D278" i="3" s="1"/>
  <c r="B1625" i="3"/>
  <c r="G258" i="3"/>
  <c r="F258" i="3" s="1"/>
  <c r="B629" i="3"/>
  <c r="B1786" i="3"/>
  <c r="G209" i="3"/>
  <c r="D209" i="3" s="1"/>
  <c r="G1707" i="3"/>
  <c r="D1707" i="3" s="1"/>
  <c r="G1788" i="3"/>
  <c r="F1788" i="3" s="1"/>
  <c r="D1711" i="3"/>
  <c r="G508" i="3"/>
  <c r="D508" i="3" s="1"/>
  <c r="G569" i="3"/>
  <c r="F569" i="3" s="1"/>
  <c r="G1685" i="3"/>
  <c r="D1685" i="3" s="1"/>
  <c r="G1778" i="3"/>
  <c r="A1778" i="3" s="1"/>
  <c r="G1670" i="3"/>
  <c r="D1670" i="3" s="1"/>
  <c r="G214" i="3"/>
  <c r="F214" i="3" s="1"/>
  <c r="G1726" i="3"/>
  <c r="D1726" i="3" s="1"/>
  <c r="K210" i="3"/>
  <c r="G1776" i="3"/>
  <c r="F1776" i="3" s="1"/>
  <c r="G75" i="3"/>
  <c r="D75" i="3" s="1"/>
  <c r="G1746" i="3"/>
  <c r="F1746" i="3" s="1"/>
  <c r="G1807" i="3"/>
  <c r="F1807" i="3" s="1"/>
  <c r="K391" i="3"/>
  <c r="B480" i="3"/>
  <c r="K1667" i="3"/>
  <c r="B1759" i="3"/>
  <c r="B1673" i="3"/>
  <c r="G1628" i="3"/>
  <c r="D1628" i="3" s="1"/>
  <c r="B567" i="3"/>
  <c r="K531" i="3"/>
  <c r="K139" i="3"/>
  <c r="K1652" i="3"/>
  <c r="G1808" i="3"/>
  <c r="A1808" i="3" s="1"/>
  <c r="G1671" i="3"/>
  <c r="F1671" i="3" s="1"/>
  <c r="B670" i="3"/>
  <c r="K1638" i="3"/>
  <c r="G179" i="3"/>
  <c r="D179" i="3" s="1"/>
  <c r="K1711" i="3"/>
  <c r="G663" i="3"/>
  <c r="D663" i="3" s="1"/>
  <c r="G276" i="3"/>
  <c r="D276" i="3" s="1"/>
  <c r="B1711" i="3"/>
  <c r="K1735" i="3"/>
  <c r="K209" i="3"/>
  <c r="B330" i="3"/>
  <c r="K509" i="3"/>
  <c r="G739" i="3"/>
  <c r="F739" i="3" s="1"/>
  <c r="B1646" i="3"/>
  <c r="G1789" i="3"/>
  <c r="F1789" i="3" s="1"/>
  <c r="G1681" i="3"/>
  <c r="F1681" i="3" s="1"/>
  <c r="K693" i="3"/>
  <c r="K629" i="3"/>
  <c r="G1708" i="3"/>
  <c r="F1708" i="3" s="1"/>
  <c r="G748" i="3"/>
  <c r="D748" i="3" s="1"/>
  <c r="B470" i="3"/>
  <c r="K108" i="3"/>
  <c r="G1779" i="3"/>
  <c r="F1779" i="3" s="1"/>
  <c r="B301" i="3"/>
  <c r="G1653" i="3"/>
  <c r="F1653" i="3" s="1"/>
  <c r="B1768" i="3"/>
  <c r="K671" i="3"/>
  <c r="K252" i="3"/>
  <c r="K600" i="3"/>
  <c r="K11" i="3"/>
  <c r="K576" i="3"/>
  <c r="K1688" i="3"/>
  <c r="I139" i="3"/>
  <c r="C139" i="3" s="1"/>
  <c r="B1647" i="3"/>
  <c r="K1791" i="3"/>
  <c r="K1687" i="3"/>
  <c r="K1635" i="3"/>
  <c r="I468" i="3"/>
  <c r="C468" i="3" s="1"/>
  <c r="G1682" i="3"/>
  <c r="D1682" i="3" s="1"/>
  <c r="G277" i="3"/>
  <c r="F277" i="3" s="1"/>
  <c r="K1636" i="3"/>
  <c r="K692" i="3"/>
  <c r="I739" i="3"/>
  <c r="C739" i="3" s="1"/>
  <c r="I1635" i="3"/>
  <c r="C1635" i="3" s="1"/>
  <c r="K81" i="3"/>
  <c r="K1696" i="3"/>
  <c r="K1660" i="3"/>
  <c r="I1625" i="3"/>
  <c r="C1625" i="3" s="1"/>
  <c r="B1737" i="3"/>
  <c r="B617" i="3"/>
  <c r="B1738" i="3"/>
  <c r="G749" i="3"/>
  <c r="D749" i="3" s="1"/>
  <c r="B611" i="3"/>
  <c r="B1686" i="3"/>
  <c r="K496" i="3"/>
  <c r="H1706" i="3"/>
  <c r="B138" i="3"/>
  <c r="K548" i="3"/>
  <c r="H508" i="3"/>
  <c r="I156" i="3"/>
  <c r="C156" i="3" s="1"/>
  <c r="K508" i="3"/>
  <c r="K473" i="3"/>
  <c r="K156" i="3"/>
  <c r="K1651" i="3"/>
  <c r="H1674" i="3"/>
  <c r="B288" i="3"/>
  <c r="B1664" i="3"/>
  <c r="I1699" i="3"/>
  <c r="C1699" i="3" s="1"/>
  <c r="K1773" i="3"/>
  <c r="K162" i="3"/>
  <c r="I257" i="3"/>
  <c r="C257" i="3" s="1"/>
  <c r="G1748" i="3"/>
  <c r="F1748" i="3" s="1"/>
  <c r="B1678" i="3"/>
  <c r="K257" i="3"/>
  <c r="G1699" i="3"/>
  <c r="F1699" i="3" s="1"/>
  <c r="B1732" i="3"/>
  <c r="B1695" i="3"/>
  <c r="I1747" i="3"/>
  <c r="C1747" i="3" s="1"/>
  <c r="K24" i="3"/>
  <c r="G466" i="3"/>
  <c r="D466" i="3" s="1"/>
  <c r="B1753" i="3"/>
  <c r="B581" i="3"/>
  <c r="B618" i="3"/>
  <c r="K535" i="3"/>
  <c r="K1756" i="3"/>
  <c r="K1723" i="3"/>
  <c r="K1682" i="3"/>
  <c r="I1744" i="3"/>
  <c r="C1744" i="3" s="1"/>
  <c r="H1762" i="3"/>
  <c r="G1799" i="3"/>
  <c r="F1799" i="3" s="1"/>
  <c r="G1616" i="3"/>
  <c r="F1616" i="3" s="1"/>
  <c r="B140" i="3"/>
  <c r="B24" i="3"/>
  <c r="B666" i="3"/>
  <c r="K1704" i="3"/>
  <c r="K1634" i="3"/>
  <c r="B1785" i="3"/>
  <c r="G1675" i="3"/>
  <c r="D1675" i="3" s="1"/>
  <c r="G1805" i="3"/>
  <c r="F1805" i="3" s="1"/>
  <c r="G1674" i="3"/>
  <c r="F1674" i="3" s="1"/>
  <c r="K330" i="3"/>
  <c r="K239" i="3"/>
  <c r="K394" i="3"/>
  <c r="H1771" i="3"/>
  <c r="G1731" i="3"/>
  <c r="F1731" i="3" s="1"/>
  <c r="G237" i="3"/>
  <c r="A237" i="3" s="1"/>
  <c r="B204" i="3"/>
  <c r="K534" i="3"/>
  <c r="K213" i="3"/>
  <c r="K1650" i="3"/>
  <c r="I1735" i="3"/>
  <c r="C1735" i="3" s="1"/>
  <c r="H1749" i="3"/>
  <c r="A1749" i="3" s="1"/>
  <c r="G1795" i="3"/>
  <c r="D1795" i="3" s="1"/>
  <c r="G1762" i="3"/>
  <c r="F1762" i="3" s="1"/>
  <c r="G1725" i="3"/>
  <c r="G738" i="3"/>
  <c r="D738" i="3" s="1"/>
  <c r="G1667" i="3"/>
  <c r="F1667" i="3" s="1"/>
  <c r="B536" i="3"/>
  <c r="B1691" i="3"/>
  <c r="K1705" i="3"/>
  <c r="K1772" i="3"/>
  <c r="K1771" i="3"/>
  <c r="D138" i="3"/>
  <c r="K1623" i="3"/>
  <c r="I1634" i="3"/>
  <c r="C1634" i="3" s="1"/>
  <c r="G510" i="3"/>
  <c r="D510" i="3" s="1"/>
  <c r="B1619" i="3"/>
  <c r="K1764" i="3"/>
  <c r="G1804" i="3"/>
  <c r="F1804" i="3" s="1"/>
  <c r="G650" i="3"/>
  <c r="F650" i="3" s="1"/>
  <c r="K1793" i="3"/>
  <c r="G177" i="3"/>
  <c r="D177" i="3" s="1"/>
  <c r="B751" i="3"/>
  <c r="K1713" i="3"/>
  <c r="K630" i="3"/>
  <c r="I391" i="3"/>
  <c r="C391" i="3" s="1"/>
  <c r="H11" i="3"/>
  <c r="A11" i="3" s="1"/>
  <c r="G1760" i="3"/>
  <c r="F1760" i="3" s="1"/>
  <c r="G750" i="3"/>
  <c r="F750" i="3" s="1"/>
  <c r="G737" i="3"/>
  <c r="F737" i="3" s="1"/>
  <c r="B1794" i="3"/>
  <c r="B1747" i="3"/>
  <c r="B390" i="3"/>
  <c r="B690" i="3"/>
  <c r="F1646" i="3"/>
  <c r="D1646" i="3"/>
  <c r="D1686" i="3"/>
  <c r="F1686" i="3"/>
  <c r="F303" i="3"/>
  <c r="D303" i="3"/>
  <c r="G1756" i="3"/>
  <c r="A1756" i="3" s="1"/>
  <c r="K631" i="3"/>
  <c r="K470" i="3"/>
  <c r="I473" i="3"/>
  <c r="C473" i="3" s="1"/>
  <c r="I629" i="3"/>
  <c r="C629" i="3" s="1"/>
  <c r="H73" i="3"/>
  <c r="H33" i="3"/>
  <c r="A33" i="3" s="1"/>
  <c r="G1767" i="3"/>
  <c r="A1767" i="3" s="1"/>
  <c r="G1752" i="3"/>
  <c r="F1752" i="3" s="1"/>
  <c r="G475" i="3"/>
  <c r="G1630" i="3"/>
  <c r="D1630" i="3" s="1"/>
  <c r="B339" i="3"/>
  <c r="B1720" i="3"/>
  <c r="B334" i="3"/>
  <c r="B303" i="3"/>
  <c r="K1787" i="3"/>
  <c r="K1766" i="3"/>
  <c r="K1743" i="3"/>
  <c r="K1707" i="3"/>
  <c r="K468" i="3"/>
  <c r="K1681" i="3"/>
  <c r="K1661" i="3"/>
  <c r="I1775" i="3"/>
  <c r="C1775" i="3" s="1"/>
  <c r="I568" i="3"/>
  <c r="C568" i="3" s="1"/>
  <c r="I671" i="3"/>
  <c r="C671" i="3" s="1"/>
  <c r="I1626" i="3"/>
  <c r="C1626" i="3" s="1"/>
  <c r="H1750" i="3"/>
  <c r="G1803" i="3"/>
  <c r="D1803" i="3" s="1"/>
  <c r="G1766" i="3"/>
  <c r="A1766" i="3" s="1"/>
  <c r="G478" i="3"/>
  <c r="A478" i="3" s="1"/>
  <c r="G474" i="3"/>
  <c r="D474" i="3" s="1"/>
  <c r="G651" i="3"/>
  <c r="D651" i="3" s="1"/>
  <c r="G566" i="3"/>
  <c r="D566" i="3" s="1"/>
  <c r="G254" i="3"/>
  <c r="A254" i="3" s="1"/>
  <c r="G1629" i="3"/>
  <c r="D1629" i="3" s="1"/>
  <c r="B1733" i="3"/>
  <c r="B667" i="3"/>
  <c r="B389" i="3"/>
  <c r="B1657" i="3"/>
  <c r="B1641" i="3"/>
  <c r="B302" i="3"/>
  <c r="B1710" i="3"/>
  <c r="K1749" i="3"/>
  <c r="B1729" i="3"/>
  <c r="K1799" i="3"/>
  <c r="K26" i="3"/>
  <c r="K567" i="3"/>
  <c r="K1716" i="3"/>
  <c r="K650" i="3"/>
  <c r="K203" i="3"/>
  <c r="K389" i="3"/>
  <c r="K1655" i="3"/>
  <c r="K1642" i="3"/>
  <c r="K1624" i="3"/>
  <c r="I1713" i="3"/>
  <c r="C1713" i="3" s="1"/>
  <c r="H1807" i="3"/>
  <c r="H1717" i="3"/>
  <c r="H258" i="3"/>
  <c r="G1761" i="3"/>
  <c r="D1761" i="3" s="1"/>
  <c r="G74" i="3"/>
  <c r="F74" i="3" s="1"/>
  <c r="G1648" i="3"/>
  <c r="A1648" i="3" s="1"/>
  <c r="B327" i="3"/>
  <c r="B1728" i="3"/>
  <c r="B329" i="3"/>
  <c r="B1624" i="3"/>
  <c r="K1725" i="3"/>
  <c r="B576" i="3"/>
  <c r="K33" i="3"/>
  <c r="K1643" i="3"/>
  <c r="K1625" i="3"/>
  <c r="I1763" i="3"/>
  <c r="C1763" i="3" s="1"/>
  <c r="I239" i="3"/>
  <c r="C239" i="3" s="1"/>
  <c r="G463" i="3"/>
  <c r="D463" i="3" s="1"/>
  <c r="G388" i="3"/>
  <c r="F388" i="3" s="1"/>
  <c r="B279" i="3"/>
  <c r="K1759" i="3"/>
  <c r="K212" i="3"/>
  <c r="K258" i="3"/>
  <c r="I209" i="3"/>
  <c r="C209" i="3" s="1"/>
  <c r="H1787" i="3"/>
  <c r="H1716" i="3"/>
  <c r="H746" i="3"/>
  <c r="G392" i="3"/>
  <c r="G1734" i="3"/>
  <c r="F1734" i="3" s="1"/>
  <c r="G35" i="3"/>
  <c r="F35" i="3" s="1"/>
  <c r="B1741" i="3"/>
  <c r="B253" i="3"/>
  <c r="B648" i="3"/>
  <c r="K667" i="3"/>
  <c r="K1629" i="3"/>
  <c r="I1773" i="3"/>
  <c r="C1773" i="3" s="1"/>
  <c r="I1686" i="3"/>
  <c r="C1686" i="3" s="1"/>
  <c r="G1723" i="3"/>
  <c r="A1723" i="3" s="1"/>
  <c r="B1783" i="3"/>
  <c r="I240" i="3"/>
  <c r="C240" i="3" s="1"/>
  <c r="K1802" i="3"/>
  <c r="I1681" i="3"/>
  <c r="C1681" i="3" s="1"/>
  <c r="G97" i="3"/>
  <c r="A97" i="3" s="1"/>
  <c r="B1777" i="3"/>
  <c r="I280" i="3"/>
  <c r="C280" i="3" s="1"/>
  <c r="H531" i="3"/>
  <c r="H1715" i="3"/>
  <c r="H1620" i="3"/>
  <c r="A1620" i="3" s="1"/>
  <c r="G26" i="3"/>
  <c r="F26" i="3" s="1"/>
  <c r="G162" i="3"/>
  <c r="F162" i="3" s="1"/>
  <c r="G239" i="3"/>
  <c r="F239" i="3" s="1"/>
  <c r="K1726" i="3"/>
  <c r="K1686" i="3"/>
  <c r="G1634" i="3"/>
  <c r="D1634" i="3" s="1"/>
  <c r="K1763" i="3"/>
  <c r="K1750" i="3"/>
  <c r="K1737" i="3"/>
  <c r="K530" i="3"/>
  <c r="K1626" i="3"/>
  <c r="I1772" i="3"/>
  <c r="C1772" i="3" s="1"/>
  <c r="I1682" i="3"/>
  <c r="C1682" i="3" s="1"/>
  <c r="K1762" i="3"/>
  <c r="K568" i="3"/>
  <c r="I1718" i="3"/>
  <c r="C1718" i="3" s="1"/>
  <c r="K1715" i="3"/>
  <c r="K1676" i="3"/>
  <c r="K1641" i="3"/>
  <c r="K481" i="3"/>
  <c r="K1783" i="3"/>
  <c r="K339" i="3"/>
  <c r="K558" i="3"/>
  <c r="K1699" i="3"/>
  <c r="K740" i="3"/>
  <c r="K338" i="3"/>
  <c r="K1675" i="3"/>
  <c r="K1794" i="3"/>
  <c r="K1782" i="3"/>
  <c r="K1747" i="3"/>
  <c r="K25" i="3"/>
  <c r="K739" i="3"/>
  <c r="K678" i="3"/>
  <c r="K240" i="3"/>
  <c r="I558" i="3"/>
  <c r="C558" i="3" s="1"/>
  <c r="I208" i="3"/>
  <c r="C208" i="3" s="1"/>
  <c r="H335" i="3"/>
  <c r="G1617" i="3"/>
  <c r="F1617" i="3" s="1"/>
  <c r="B141" i="3"/>
  <c r="B1739" i="3"/>
  <c r="F1719" i="3"/>
  <c r="D1719" i="3"/>
  <c r="F253" i="3"/>
  <c r="D253" i="3"/>
  <c r="D1733" i="3"/>
  <c r="K1739" i="3"/>
  <c r="K1664" i="3"/>
  <c r="I1768" i="3"/>
  <c r="C1768" i="3" s="1"/>
  <c r="I1690" i="3"/>
  <c r="C1690" i="3" s="1"/>
  <c r="I581" i="3"/>
  <c r="C581" i="3" s="1"/>
  <c r="H26" i="3"/>
  <c r="H1664" i="3"/>
  <c r="A1664" i="3" s="1"/>
  <c r="G1745" i="3"/>
  <c r="D1745" i="3" s="1"/>
  <c r="G1639" i="3"/>
  <c r="F1639" i="3" s="1"/>
  <c r="B1754" i="3"/>
  <c r="B34" i="3"/>
  <c r="I1627" i="3"/>
  <c r="C1627" i="3" s="1"/>
  <c r="K1786" i="3"/>
  <c r="K1784" i="3"/>
  <c r="K1765" i="3"/>
  <c r="K9" i="3"/>
  <c r="K618" i="3"/>
  <c r="I1764" i="3"/>
  <c r="C1764" i="3" s="1"/>
  <c r="I138" i="3"/>
  <c r="C138" i="3" s="1"/>
  <c r="I167" i="3"/>
  <c r="C167" i="3" s="1"/>
  <c r="I390" i="3"/>
  <c r="C390" i="3" s="1"/>
  <c r="H1783" i="3"/>
  <c r="A1783" i="3" s="1"/>
  <c r="G535" i="3"/>
  <c r="F535" i="3" s="1"/>
  <c r="G1763" i="3"/>
  <c r="A1763" i="3" s="1"/>
  <c r="G1655" i="3"/>
  <c r="D1655" i="3" s="1"/>
  <c r="B479" i="3"/>
  <c r="I1652" i="3"/>
  <c r="C1652" i="3" s="1"/>
  <c r="H1768" i="3"/>
  <c r="A1768" i="3" s="1"/>
  <c r="K1721" i="3"/>
  <c r="K1645" i="3"/>
  <c r="I1793" i="3"/>
  <c r="C1793" i="3" s="1"/>
  <c r="H1739" i="3"/>
  <c r="A1739" i="3" s="1"/>
  <c r="G468" i="3"/>
  <c r="D468" i="3" s="1"/>
  <c r="G1636" i="3"/>
  <c r="D1636" i="3" s="1"/>
  <c r="K1807" i="3"/>
  <c r="K648" i="3"/>
  <c r="K75" i="3"/>
  <c r="K1718" i="3"/>
  <c r="K1674" i="3"/>
  <c r="I288" i="3"/>
  <c r="C288" i="3" s="1"/>
  <c r="I567" i="3"/>
  <c r="C567" i="3" s="1"/>
  <c r="I1650" i="3"/>
  <c r="C1650" i="3" s="1"/>
  <c r="H648" i="3"/>
  <c r="A648" i="3" s="1"/>
  <c r="H604" i="3"/>
  <c r="H1651" i="3"/>
  <c r="G1802" i="3"/>
  <c r="D1802" i="3" s="1"/>
  <c r="G73" i="3"/>
  <c r="D73" i="3" s="1"/>
  <c r="G509" i="3"/>
  <c r="F509" i="3" s="1"/>
  <c r="G1635" i="3"/>
  <c r="F1635" i="3" s="1"/>
  <c r="F470" i="3"/>
  <c r="B11" i="3"/>
  <c r="B212" i="3"/>
  <c r="B1704" i="3"/>
  <c r="B206" i="3"/>
  <c r="B1649" i="3"/>
  <c r="B1632" i="3"/>
  <c r="K672" i="3"/>
  <c r="K1631" i="3"/>
  <c r="K1779" i="3"/>
  <c r="K97" i="3"/>
  <c r="K138" i="3"/>
  <c r="K463" i="3"/>
  <c r="K390" i="3"/>
  <c r="I692" i="3"/>
  <c r="C692" i="3" s="1"/>
  <c r="I75" i="3"/>
  <c r="C75" i="3" s="1"/>
  <c r="I212" i="3"/>
  <c r="C212" i="3" s="1"/>
  <c r="I469" i="3"/>
  <c r="C469" i="3" s="1"/>
  <c r="I1675" i="3"/>
  <c r="C1675" i="3" s="1"/>
  <c r="I1642" i="3"/>
  <c r="C1642" i="3" s="1"/>
  <c r="H1804" i="3"/>
  <c r="H394" i="3"/>
  <c r="H1730" i="3"/>
  <c r="H462" i="3"/>
  <c r="G1787" i="3"/>
  <c r="F1787" i="3" s="1"/>
  <c r="G331" i="3"/>
  <c r="F331" i="3" s="1"/>
  <c r="G461" i="3"/>
  <c r="F461" i="3" s="1"/>
  <c r="F301" i="3"/>
  <c r="D389" i="3"/>
  <c r="B1719" i="3"/>
  <c r="B1703" i="3"/>
  <c r="B582" i="3"/>
  <c r="B691" i="3"/>
  <c r="B287" i="3"/>
  <c r="K167" i="3"/>
  <c r="K288" i="3"/>
  <c r="K1673" i="3"/>
  <c r="I1786" i="3"/>
  <c r="C1786" i="3" s="1"/>
  <c r="I97" i="3"/>
  <c r="C97" i="3" s="1"/>
  <c r="I1638" i="3"/>
  <c r="C1638" i="3" s="1"/>
  <c r="H569" i="3"/>
  <c r="H1758" i="3"/>
  <c r="H1727" i="3"/>
  <c r="A1727" i="3" s="1"/>
  <c r="H1641" i="3"/>
  <c r="A1641" i="3" s="1"/>
  <c r="G1692" i="3"/>
  <c r="D1692" i="3" s="1"/>
  <c r="B1658" i="3"/>
  <c r="K1697" i="3"/>
  <c r="H672" i="3"/>
  <c r="A672" i="3" s="1"/>
  <c r="K1777" i="3"/>
  <c r="K1760" i="3"/>
  <c r="K1729" i="3"/>
  <c r="K204" i="3"/>
  <c r="K1684" i="3"/>
  <c r="I1777" i="3"/>
  <c r="C1777" i="3" s="1"/>
  <c r="I9" i="3"/>
  <c r="C9" i="3" s="1"/>
  <c r="I740" i="3"/>
  <c r="C740" i="3" s="1"/>
  <c r="I1667" i="3"/>
  <c r="C1667" i="3" s="1"/>
  <c r="I1636" i="3"/>
  <c r="C1636" i="3" s="1"/>
  <c r="H336" i="3"/>
  <c r="H213" i="3"/>
  <c r="H1725" i="3"/>
  <c r="H1683" i="3"/>
  <c r="H630" i="3"/>
  <c r="G1798" i="3"/>
  <c r="F1798" i="3" s="1"/>
  <c r="G693" i="3"/>
  <c r="D693" i="3" s="1"/>
  <c r="G1773" i="3"/>
  <c r="F1773" i="3" s="1"/>
  <c r="G1660" i="3"/>
  <c r="F1660" i="3" s="1"/>
  <c r="B1712" i="3"/>
  <c r="F1704" i="3"/>
  <c r="D1704" i="3"/>
  <c r="K137" i="3"/>
  <c r="K662" i="3"/>
  <c r="I569" i="3"/>
  <c r="C569" i="3" s="1"/>
  <c r="I1774" i="3"/>
  <c r="C1774" i="3" s="1"/>
  <c r="I108" i="3"/>
  <c r="C108" i="3" s="1"/>
  <c r="I1711" i="3"/>
  <c r="C1711" i="3" s="1"/>
  <c r="I464" i="3"/>
  <c r="C464" i="3" s="1"/>
  <c r="I1669" i="3"/>
  <c r="C1669" i="3" s="1"/>
  <c r="I618" i="3"/>
  <c r="C618" i="3" s="1"/>
  <c r="H1733" i="3"/>
  <c r="A1733" i="3" s="1"/>
  <c r="H1694" i="3"/>
  <c r="H460" i="3"/>
  <c r="G1796" i="3"/>
  <c r="F1796" i="3" s="1"/>
  <c r="G1780" i="3"/>
  <c r="F1780" i="3" s="1"/>
  <c r="B211" i="3"/>
  <c r="B176" i="3"/>
  <c r="B1701" i="3"/>
  <c r="B467" i="3"/>
  <c r="K810" i="3"/>
  <c r="K1805" i="3"/>
  <c r="K604" i="3"/>
  <c r="I1788" i="3"/>
  <c r="C1788" i="3" s="1"/>
  <c r="I1709" i="3"/>
  <c r="C1709" i="3" s="1"/>
  <c r="I1684" i="3"/>
  <c r="C1684" i="3" s="1"/>
  <c r="I1668" i="3"/>
  <c r="C1668" i="3" s="1"/>
  <c r="I254" i="3"/>
  <c r="C254" i="3" s="1"/>
  <c r="H495" i="3"/>
  <c r="G207" i="3"/>
  <c r="F207" i="3" s="1"/>
  <c r="F567" i="3"/>
  <c r="B671" i="3"/>
  <c r="G81" i="3"/>
  <c r="A81" i="3" s="1"/>
  <c r="K465" i="3"/>
  <c r="K1804" i="3"/>
  <c r="K1767" i="3"/>
  <c r="K1758" i="3"/>
  <c r="K1727" i="3"/>
  <c r="K1663" i="3"/>
  <c r="K255" i="3"/>
  <c r="K1627" i="3"/>
  <c r="I336" i="3"/>
  <c r="C336" i="3" s="1"/>
  <c r="I472" i="3"/>
  <c r="C472" i="3" s="1"/>
  <c r="I470" i="3"/>
  <c r="C470" i="3" s="1"/>
  <c r="I495" i="3"/>
  <c r="C495" i="3" s="1"/>
  <c r="I1683" i="3"/>
  <c r="C1683" i="3" s="1"/>
  <c r="I1653" i="3"/>
  <c r="C1653" i="3" s="1"/>
  <c r="H1784" i="3"/>
  <c r="H163" i="3"/>
  <c r="H1668" i="3"/>
  <c r="G568" i="3"/>
  <c r="A568" i="3" s="1"/>
  <c r="B534" i="3"/>
  <c r="B80" i="3"/>
  <c r="H1801" i="3"/>
  <c r="I1726" i="3"/>
  <c r="C1726" i="3" s="1"/>
  <c r="H1753" i="3"/>
  <c r="A1753" i="3" s="1"/>
  <c r="H330" i="3"/>
  <c r="A330" i="3" s="1"/>
  <c r="K1775" i="3"/>
  <c r="K280" i="3"/>
  <c r="K1694" i="3"/>
  <c r="K1691" i="3"/>
  <c r="K179" i="3"/>
  <c r="I1801" i="3"/>
  <c r="C1801" i="3" s="1"/>
  <c r="I335" i="3"/>
  <c r="C335" i="3" s="1"/>
  <c r="I1751" i="3"/>
  <c r="C1751" i="3" s="1"/>
  <c r="I631" i="3"/>
  <c r="C631" i="3" s="1"/>
  <c r="I1706" i="3"/>
  <c r="C1706" i="3" s="1"/>
  <c r="I509" i="3"/>
  <c r="C509" i="3" s="1"/>
  <c r="I203" i="3"/>
  <c r="C203" i="3" s="1"/>
  <c r="I389" i="3"/>
  <c r="C389" i="3" s="1"/>
  <c r="I1662" i="3"/>
  <c r="C1662" i="3" s="1"/>
  <c r="I690" i="3"/>
  <c r="C690" i="3" s="1"/>
  <c r="I1624" i="3"/>
  <c r="C1624" i="3" s="1"/>
  <c r="H1782" i="3"/>
  <c r="H325" i="3"/>
  <c r="H600" i="3"/>
  <c r="H581" i="3"/>
  <c r="A581" i="3" s="1"/>
  <c r="H736" i="3"/>
  <c r="G1772" i="3"/>
  <c r="A1772" i="3" s="1"/>
  <c r="G1705" i="3"/>
  <c r="A1705" i="3" s="1"/>
  <c r="G548" i="3"/>
  <c r="D548" i="3" s="1"/>
  <c r="G1643" i="3"/>
  <c r="F1643" i="3" s="1"/>
  <c r="D206" i="3"/>
  <c r="K476" i="3"/>
  <c r="K325" i="3"/>
  <c r="K1709" i="3"/>
  <c r="I476" i="3"/>
  <c r="C476" i="3" s="1"/>
  <c r="I662" i="3"/>
  <c r="C662" i="3" s="1"/>
  <c r="I204" i="3"/>
  <c r="C204" i="3" s="1"/>
  <c r="K1753" i="3"/>
  <c r="K1733" i="3"/>
  <c r="K278" i="3"/>
  <c r="K736" i="3"/>
  <c r="K1620" i="3"/>
  <c r="I481" i="3"/>
  <c r="C481" i="3" s="1"/>
  <c r="I1759" i="3"/>
  <c r="C1759" i="3" s="1"/>
  <c r="I1740" i="3"/>
  <c r="C1740" i="3" s="1"/>
  <c r="I1723" i="3"/>
  <c r="C1723" i="3" s="1"/>
  <c r="I1705" i="3"/>
  <c r="C1705" i="3" s="1"/>
  <c r="I1691" i="3"/>
  <c r="C1691" i="3" s="1"/>
  <c r="I1678" i="3"/>
  <c r="C1678" i="3" s="1"/>
  <c r="I1661" i="3"/>
  <c r="C1661" i="3" s="1"/>
  <c r="I1645" i="3"/>
  <c r="C1645" i="3" s="1"/>
  <c r="I1623" i="3"/>
  <c r="C1623" i="3" s="1"/>
  <c r="H1792" i="3"/>
  <c r="H1774" i="3"/>
  <c r="H1744" i="3"/>
  <c r="H678" i="3"/>
  <c r="H749" i="3"/>
  <c r="G1771" i="3"/>
  <c r="F629" i="3"/>
  <c r="K1752" i="3"/>
  <c r="K1732" i="3"/>
  <c r="K1690" i="3"/>
  <c r="K1669" i="3"/>
  <c r="K749" i="3"/>
  <c r="I1795" i="3"/>
  <c r="C1795" i="3" s="1"/>
  <c r="I1779" i="3"/>
  <c r="C1779" i="3" s="1"/>
  <c r="I339" i="3"/>
  <c r="C339" i="3" s="1"/>
  <c r="I1704" i="3"/>
  <c r="C1704" i="3" s="1"/>
  <c r="I1696" i="3"/>
  <c r="C1696" i="3" s="1"/>
  <c r="I278" i="3"/>
  <c r="C278" i="3" s="1"/>
  <c r="I810" i="3"/>
  <c r="C810" i="3" s="1"/>
  <c r="I1660" i="3"/>
  <c r="C1660" i="3" s="1"/>
  <c r="I1644" i="3"/>
  <c r="C1644" i="3" s="1"/>
  <c r="I242" i="3"/>
  <c r="C242" i="3" s="1"/>
  <c r="H535" i="3"/>
  <c r="H24" i="3"/>
  <c r="A24" i="3" s="1"/>
  <c r="H1697" i="3"/>
  <c r="H1687" i="3"/>
  <c r="H747" i="3"/>
  <c r="H1630" i="3"/>
  <c r="G1790" i="3"/>
  <c r="A1790" i="3" s="1"/>
  <c r="G25" i="3"/>
  <c r="D25" i="3" s="1"/>
  <c r="G1715" i="3"/>
  <c r="G1677" i="3"/>
  <c r="D1677" i="3" s="1"/>
  <c r="B1797" i="3"/>
  <c r="B1749" i="3"/>
  <c r="B33" i="3"/>
  <c r="K1769" i="3"/>
  <c r="H1795" i="3"/>
  <c r="G1644" i="3"/>
  <c r="A1644" i="3" s="1"/>
  <c r="B619" i="3"/>
  <c r="K1700" i="3"/>
  <c r="K478" i="3"/>
  <c r="K163" i="3"/>
  <c r="K1695" i="3"/>
  <c r="K747" i="3"/>
  <c r="K690" i="3"/>
  <c r="K242" i="3"/>
  <c r="I1794" i="3"/>
  <c r="C1794" i="3" s="1"/>
  <c r="I1778" i="3"/>
  <c r="C1778" i="3" s="1"/>
  <c r="I140" i="3"/>
  <c r="C140" i="3" s="1"/>
  <c r="I1738" i="3"/>
  <c r="C1738" i="3" s="1"/>
  <c r="I1721" i="3"/>
  <c r="C1721" i="3" s="1"/>
  <c r="I465" i="3"/>
  <c r="C465" i="3" s="1"/>
  <c r="I1676" i="3"/>
  <c r="C1676" i="3" s="1"/>
  <c r="I162" i="3"/>
  <c r="C162" i="3" s="1"/>
  <c r="I1643" i="3"/>
  <c r="C1643" i="3" s="1"/>
  <c r="I1618" i="3"/>
  <c r="C1618" i="3" s="1"/>
  <c r="H1789" i="3"/>
  <c r="H74" i="3"/>
  <c r="H1743" i="3"/>
  <c r="H469" i="3"/>
  <c r="H1656" i="3"/>
  <c r="H1629" i="3"/>
  <c r="G1800" i="3"/>
  <c r="D1800" i="3" s="1"/>
  <c r="G1714" i="3"/>
  <c r="F1714" i="3" s="1"/>
  <c r="G1676" i="3"/>
  <c r="A1676" i="3" s="1"/>
  <c r="G1661" i="3"/>
  <c r="A1661" i="3" s="1"/>
  <c r="G156" i="3"/>
  <c r="A156" i="3" s="1"/>
  <c r="G1640" i="3"/>
  <c r="D1640" i="3" s="1"/>
  <c r="F17" i="3"/>
  <c r="B1769" i="3"/>
  <c r="B1755" i="3"/>
  <c r="B203" i="3"/>
  <c r="B1680" i="3"/>
  <c r="B108" i="3"/>
  <c r="G108" i="3"/>
  <c r="F108" i="3" s="1"/>
  <c r="B1718" i="3"/>
  <c r="G1718" i="3"/>
  <c r="A1718" i="3" s="1"/>
  <c r="B604" i="3"/>
  <c r="G604" i="3"/>
  <c r="B736" i="3"/>
  <c r="G736" i="3"/>
  <c r="F736" i="3" s="1"/>
  <c r="B532" i="3"/>
  <c r="G532" i="3"/>
  <c r="D532" i="3" s="1"/>
  <c r="B469" i="3"/>
  <c r="G469" i="3"/>
  <c r="D469" i="3" s="1"/>
  <c r="B462" i="3"/>
  <c r="G462" i="3"/>
  <c r="B1668" i="3"/>
  <c r="G1668" i="3"/>
  <c r="D1668" i="3" s="1"/>
  <c r="B1656" i="3"/>
  <c r="G1656" i="3"/>
  <c r="D1656" i="3" s="1"/>
  <c r="B1637" i="3"/>
  <c r="G1637" i="3"/>
  <c r="A1637" i="3" s="1"/>
  <c r="D479" i="3"/>
  <c r="F479" i="3"/>
  <c r="B481" i="3"/>
  <c r="B1765" i="3"/>
  <c r="G1765" i="3"/>
  <c r="D1765" i="3" s="1"/>
  <c r="B810" i="3"/>
  <c r="G810" i="3"/>
  <c r="D810" i="3" s="1"/>
  <c r="B1627" i="3"/>
  <c r="G1627" i="3"/>
  <c r="F1627" i="3" s="1"/>
  <c r="B1774" i="3"/>
  <c r="G1774" i="3"/>
  <c r="B1744" i="3"/>
  <c r="G1744" i="3"/>
  <c r="F1744" i="3" s="1"/>
  <c r="B472" i="3"/>
  <c r="G472" i="3"/>
  <c r="A472" i="3" s="1"/>
  <c r="B63" i="3"/>
  <c r="G63" i="3"/>
  <c r="D63" i="3" s="1"/>
  <c r="B746" i="3"/>
  <c r="G746" i="3"/>
  <c r="D746" i="3" s="1"/>
  <c r="G1652" i="3"/>
  <c r="F1652" i="3" s="1"/>
  <c r="G208" i="3"/>
  <c r="A208" i="3" s="1"/>
  <c r="G460" i="3"/>
  <c r="D460" i="3" s="1"/>
  <c r="F481" i="3"/>
  <c r="D1749" i="3"/>
  <c r="F1749" i="3"/>
  <c r="D1747" i="3"/>
  <c r="F1747" i="3"/>
  <c r="F33" i="3"/>
  <c r="D33" i="3"/>
  <c r="D240" i="3"/>
  <c r="F240" i="3"/>
  <c r="B1775" i="3"/>
  <c r="G1775" i="3"/>
  <c r="F1775" i="3" s="1"/>
  <c r="B163" i="3"/>
  <c r="G163" i="3"/>
  <c r="B1694" i="3"/>
  <c r="G1694" i="3"/>
  <c r="B1645" i="3"/>
  <c r="G1645" i="3"/>
  <c r="D1645" i="3" s="1"/>
  <c r="B1764" i="3"/>
  <c r="G1764" i="3"/>
  <c r="B1736" i="3"/>
  <c r="G1736" i="3"/>
  <c r="B495" i="3"/>
  <c r="G495" i="3"/>
  <c r="F495" i="3" s="1"/>
  <c r="B1689" i="3"/>
  <c r="G1689" i="3"/>
  <c r="A1689" i="3" s="1"/>
  <c r="B1662" i="3"/>
  <c r="G1662" i="3"/>
  <c r="A1662" i="3" s="1"/>
  <c r="B1618" i="3"/>
  <c r="G1618" i="3"/>
  <c r="D1618" i="3" s="1"/>
  <c r="G1730" i="3"/>
  <c r="D1730" i="3" s="1"/>
  <c r="G662" i="3"/>
  <c r="A662" i="3" s="1"/>
  <c r="B1770" i="3"/>
  <c r="B1650" i="3"/>
  <c r="F534" i="3"/>
  <c r="D534" i="3"/>
  <c r="B1793" i="3"/>
  <c r="G1793" i="3"/>
  <c r="A1793" i="3" s="1"/>
  <c r="B1758" i="3"/>
  <c r="G1758" i="3"/>
  <c r="F1758" i="3" s="1"/>
  <c r="B325" i="3"/>
  <c r="G325" i="3"/>
  <c r="D325" i="3" s="1"/>
  <c r="B1700" i="3"/>
  <c r="G1700" i="3"/>
  <c r="D1700" i="3" s="1"/>
  <c r="B1690" i="3"/>
  <c r="G1690" i="3"/>
  <c r="D1690" i="3" s="1"/>
  <c r="B36" i="3"/>
  <c r="G36" i="3"/>
  <c r="D36" i="3" s="1"/>
  <c r="B1757" i="3"/>
  <c r="G1757" i="3"/>
  <c r="F1757" i="3" s="1"/>
  <c r="G1791" i="3"/>
  <c r="F1791" i="3" s="1"/>
  <c r="B1791" i="3"/>
  <c r="G394" i="3"/>
  <c r="B394" i="3"/>
  <c r="B1742" i="3"/>
  <c r="G1742" i="3"/>
  <c r="F1742" i="3" s="1"/>
  <c r="G1698" i="3"/>
  <c r="F1698" i="3" s="1"/>
  <c r="B1698" i="3"/>
  <c r="G1679" i="3"/>
  <c r="F1679" i="3" s="1"/>
  <c r="B1679" i="3"/>
  <c r="B1659" i="3"/>
  <c r="G1659" i="3"/>
  <c r="D1659" i="3" s="1"/>
  <c r="G630" i="3"/>
  <c r="D630" i="3" s="1"/>
  <c r="B630" i="3"/>
  <c r="F1722" i="3"/>
  <c r="B391" i="3"/>
  <c r="B336" i="3"/>
  <c r="G336" i="3"/>
  <c r="D336" i="3" s="1"/>
  <c r="B9" i="3"/>
  <c r="G9" i="3"/>
  <c r="A9" i="3" s="1"/>
  <c r="B465" i="3"/>
  <c r="G465" i="3"/>
  <c r="F465" i="3" s="1"/>
  <c r="B242" i="3"/>
  <c r="G242" i="3"/>
  <c r="F242" i="3" s="1"/>
  <c r="B1792" i="3"/>
  <c r="G1792" i="3"/>
  <c r="D1792" i="3" s="1"/>
  <c r="B1724" i="3"/>
  <c r="G1724" i="3"/>
  <c r="F1724" i="3" s="1"/>
  <c r="B1782" i="3"/>
  <c r="G1782" i="3"/>
  <c r="G1735" i="3"/>
  <c r="D1735" i="3" s="1"/>
  <c r="B1735" i="3"/>
  <c r="B496" i="3"/>
  <c r="G496" i="3"/>
  <c r="F496" i="3" s="1"/>
  <c r="B1623" i="3"/>
  <c r="G1623" i="3"/>
  <c r="A1623" i="3" s="1"/>
  <c r="B238" i="3"/>
  <c r="G747" i="3"/>
  <c r="F747" i="3" s="1"/>
  <c r="G137" i="3"/>
  <c r="F137" i="3" s="1"/>
  <c r="D329" i="3"/>
  <c r="F329" i="3"/>
  <c r="G1702" i="3"/>
  <c r="D1702" i="3" s="1"/>
  <c r="B1669" i="3"/>
  <c r="G1669" i="3"/>
  <c r="F1669" i="3" s="1"/>
  <c r="B1683" i="3"/>
  <c r="G1683" i="3"/>
  <c r="B213" i="3"/>
  <c r="G213" i="3"/>
  <c r="G1709" i="3"/>
  <c r="D1709" i="3" s="1"/>
  <c r="F1632" i="3"/>
  <c r="B1801" i="3"/>
  <c r="G1801" i="3"/>
  <c r="F1801" i="3" s="1"/>
  <c r="B1784" i="3"/>
  <c r="G1784" i="3"/>
  <c r="F1784" i="3" s="1"/>
  <c r="B476" i="3"/>
  <c r="G476" i="3"/>
  <c r="F476" i="3" s="1"/>
  <c r="B1697" i="3"/>
  <c r="G1697" i="3"/>
  <c r="B1663" i="3"/>
  <c r="G1663" i="3"/>
  <c r="F1663" i="3" s="1"/>
  <c r="B335" i="3"/>
  <c r="G335" i="3"/>
  <c r="D335" i="3" s="1"/>
  <c r="B1751" i="3"/>
  <c r="G1751" i="3"/>
  <c r="A1751" i="3" s="1"/>
  <c r="B1717" i="3"/>
  <c r="G1717" i="3"/>
  <c r="G1706" i="3"/>
  <c r="D1706" i="3" s="1"/>
  <c r="G1684" i="3"/>
  <c r="F1684" i="3" s="1"/>
  <c r="B692" i="3"/>
  <c r="G692" i="3"/>
  <c r="A692" i="3" s="1"/>
  <c r="B252" i="3"/>
  <c r="G252" i="3"/>
  <c r="D391" i="3"/>
  <c r="F391" i="3"/>
  <c r="B1713" i="3"/>
  <c r="G1713" i="3"/>
  <c r="A1713" i="3" s="1"/>
  <c r="B1696" i="3"/>
  <c r="G1696" i="3"/>
  <c r="B1687" i="3"/>
  <c r="G1687" i="3"/>
  <c r="G257" i="3"/>
  <c r="A257" i="3" s="1"/>
  <c r="B257" i="3"/>
  <c r="B1633" i="3"/>
  <c r="G1633" i="3"/>
  <c r="G600" i="3"/>
  <c r="D600" i="3" s="1"/>
  <c r="G139" i="3"/>
  <c r="A139" i="3" s="1"/>
  <c r="G393" i="3"/>
  <c r="D393" i="3" s="1"/>
  <c r="G210" i="3"/>
  <c r="A210" i="3" s="1"/>
  <c r="G205" i="3"/>
  <c r="F205" i="3" s="1"/>
  <c r="D1678" i="3"/>
  <c r="F1678" i="3"/>
  <c r="G1622" i="3"/>
  <c r="F1622" i="3" s="1"/>
  <c r="D666" i="3"/>
  <c r="B533" i="3"/>
  <c r="B326" i="3"/>
  <c r="B1722" i="3"/>
  <c r="B1666" i="3"/>
  <c r="G1806" i="3"/>
  <c r="F1806" i="3" s="1"/>
  <c r="G1781" i="3"/>
  <c r="F1781" i="3" s="1"/>
  <c r="G1716" i="3"/>
  <c r="G464" i="3"/>
  <c r="G1621" i="3"/>
  <c r="D611" i="3"/>
  <c r="B1665" i="3"/>
  <c r="G1654" i="3"/>
  <c r="D1654" i="3" s="1"/>
  <c r="G338" i="3"/>
  <c r="F338" i="3" s="1"/>
  <c r="G256" i="3"/>
  <c r="A256" i="3" s="1"/>
  <c r="F1727" i="3"/>
  <c r="D1727" i="3"/>
  <c r="D1664" i="3"/>
  <c r="F1664" i="3"/>
  <c r="G259" i="3"/>
  <c r="A259" i="3" s="1"/>
  <c r="F691" i="3"/>
  <c r="D480" i="3"/>
  <c r="F480" i="3"/>
  <c r="G558" i="3"/>
  <c r="A558" i="3" s="1"/>
  <c r="G631" i="3"/>
  <c r="A631" i="3" s="1"/>
  <c r="G530" i="3"/>
  <c r="A530" i="3" s="1"/>
  <c r="G678" i="3"/>
  <c r="F1786" i="3"/>
  <c r="B363" i="3"/>
  <c r="G1750" i="3"/>
  <c r="D1750" i="3" s="1"/>
  <c r="G1743" i="3"/>
  <c r="F1743" i="3" s="1"/>
  <c r="G1693" i="3"/>
  <c r="F1693" i="3" s="1"/>
  <c r="G1688" i="3"/>
  <c r="F1688" i="3" s="1"/>
  <c r="G241" i="3"/>
  <c r="F241" i="3" s="1"/>
  <c r="D751" i="3"/>
  <c r="F1649" i="3"/>
  <c r="D1642" i="3"/>
  <c r="G473" i="3"/>
  <c r="A473" i="3" s="1"/>
  <c r="G740" i="3"/>
  <c r="A740" i="3" s="1"/>
  <c r="G1626" i="3"/>
  <c r="F1626" i="3" s="1"/>
  <c r="D24" i="3"/>
  <c r="B167" i="3"/>
  <c r="B672" i="3"/>
  <c r="B255" i="3"/>
  <c r="B1620" i="3"/>
  <c r="H1649" i="3"/>
  <c r="A1649" i="3" s="1"/>
  <c r="I1649" i="3"/>
  <c r="C1649" i="3" s="1"/>
  <c r="K1701" i="3"/>
  <c r="K1649" i="3"/>
  <c r="H1754" i="3"/>
  <c r="A1754" i="3" s="1"/>
  <c r="I1754" i="3"/>
  <c r="C1754" i="3" s="1"/>
  <c r="H1734" i="3"/>
  <c r="I1734" i="3"/>
  <c r="C1734" i="3" s="1"/>
  <c r="H1639" i="3"/>
  <c r="I1639" i="3"/>
  <c r="C1639" i="3" s="1"/>
  <c r="K1639" i="3"/>
  <c r="I176" i="3"/>
  <c r="C176" i="3" s="1"/>
  <c r="K1740" i="3"/>
  <c r="K1746" i="3"/>
  <c r="H475" i="3"/>
  <c r="I475" i="3"/>
  <c r="C475" i="3" s="1"/>
  <c r="H1720" i="3"/>
  <c r="A1720" i="3" s="1"/>
  <c r="I1720" i="3"/>
  <c r="C1720" i="3" s="1"/>
  <c r="H1619" i="3"/>
  <c r="A1619" i="3" s="1"/>
  <c r="I1619" i="3"/>
  <c r="C1619" i="3" s="1"/>
  <c r="I1796" i="3"/>
  <c r="C1796" i="3" s="1"/>
  <c r="I1710" i="3"/>
  <c r="C1710" i="3" s="1"/>
  <c r="I576" i="3"/>
  <c r="C576" i="3" s="1"/>
  <c r="H1781" i="3"/>
  <c r="H650" i="3"/>
  <c r="H1628" i="3"/>
  <c r="K1745" i="3"/>
  <c r="K1738" i="3"/>
  <c r="K259" i="3"/>
  <c r="K651" i="3"/>
  <c r="K1692" i="3"/>
  <c r="K617" i="3"/>
  <c r="K256" i="3"/>
  <c r="K1648" i="3"/>
  <c r="K237" i="3"/>
  <c r="H474" i="3"/>
  <c r="I474" i="3"/>
  <c r="C474" i="3" s="1"/>
  <c r="H35" i="3"/>
  <c r="I35" i="3"/>
  <c r="C35" i="3" s="1"/>
  <c r="I206" i="3"/>
  <c r="C206" i="3" s="1"/>
  <c r="H206" i="3"/>
  <c r="A206" i="3" s="1"/>
  <c r="I738" i="3"/>
  <c r="C738" i="3" s="1"/>
  <c r="H738" i="3"/>
  <c r="H1671" i="3"/>
  <c r="I1671" i="3"/>
  <c r="C1671" i="3" s="1"/>
  <c r="I253" i="3"/>
  <c r="C253" i="3" s="1"/>
  <c r="H253" i="3"/>
  <c r="A253" i="3" s="1"/>
  <c r="H1647" i="3"/>
  <c r="A1647" i="3" s="1"/>
  <c r="I1647" i="3"/>
  <c r="C1647" i="3" s="1"/>
  <c r="I303" i="3"/>
  <c r="C303" i="3" s="1"/>
  <c r="H303" i="3"/>
  <c r="A303" i="3" s="1"/>
  <c r="H1616" i="3"/>
  <c r="I1616" i="3"/>
  <c r="C1616" i="3" s="1"/>
  <c r="I252" i="3"/>
  <c r="C252" i="3" s="1"/>
  <c r="I751" i="3"/>
  <c r="C751" i="3" s="1"/>
  <c r="I463" i="3"/>
  <c r="C463" i="3" s="1"/>
  <c r="I179" i="3"/>
  <c r="C179" i="3" s="1"/>
  <c r="I1621" i="3"/>
  <c r="C1621" i="3" s="1"/>
  <c r="H1802" i="3"/>
  <c r="H1788" i="3"/>
  <c r="H392" i="3"/>
  <c r="H651" i="3"/>
  <c r="H548" i="3"/>
  <c r="H582" i="3"/>
  <c r="A582" i="3" s="1"/>
  <c r="H691" i="3"/>
  <c r="A691" i="3" s="1"/>
  <c r="I141" i="3"/>
  <c r="C141" i="3" s="1"/>
  <c r="H141" i="3"/>
  <c r="A141" i="3" s="1"/>
  <c r="I1728" i="3"/>
  <c r="C1728" i="3" s="1"/>
  <c r="H1728" i="3"/>
  <c r="A1728" i="3" s="1"/>
  <c r="H363" i="3"/>
  <c r="A363" i="3" s="1"/>
  <c r="H479" i="3"/>
  <c r="A479" i="3" s="1"/>
  <c r="I479" i="3"/>
  <c r="C479" i="3" s="1"/>
  <c r="H331" i="3"/>
  <c r="I331" i="3"/>
  <c r="C331" i="3" s="1"/>
  <c r="I1797" i="3"/>
  <c r="C1797" i="3" s="1"/>
  <c r="H566" i="3"/>
  <c r="I566" i="3"/>
  <c r="C566" i="3" s="1"/>
  <c r="H1672" i="3"/>
  <c r="A1672" i="3" s="1"/>
  <c r="I1672" i="3"/>
  <c r="C1672" i="3" s="1"/>
  <c r="H17" i="3"/>
  <c r="A17" i="3" s="1"/>
  <c r="K17" i="3"/>
  <c r="I611" i="3"/>
  <c r="C611" i="3" s="1"/>
  <c r="H611" i="3"/>
  <c r="A611" i="3" s="1"/>
  <c r="K611" i="3"/>
  <c r="H329" i="3"/>
  <c r="A329" i="3" s="1"/>
  <c r="K329" i="3"/>
  <c r="I737" i="3"/>
  <c r="C737" i="3" s="1"/>
  <c r="K737" i="3"/>
  <c r="H1685" i="3"/>
  <c r="K1685" i="3"/>
  <c r="I1685" i="3"/>
  <c r="C1685" i="3" s="1"/>
  <c r="I302" i="3"/>
  <c r="C302" i="3" s="1"/>
  <c r="H302" i="3"/>
  <c r="A302" i="3" s="1"/>
  <c r="K302" i="3"/>
  <c r="H177" i="3"/>
  <c r="H205" i="3"/>
  <c r="H1622" i="3"/>
  <c r="K475" i="3"/>
  <c r="K1708" i="3"/>
  <c r="K1658" i="3"/>
  <c r="H464" i="3"/>
  <c r="H1657" i="3"/>
  <c r="A1657" i="3" s="1"/>
  <c r="H1621" i="3"/>
  <c r="K1785" i="3"/>
  <c r="K1666" i="3"/>
  <c r="I1806" i="3"/>
  <c r="C1806" i="3" s="1"/>
  <c r="I471" i="3"/>
  <c r="C471" i="3" s="1"/>
  <c r="I1670" i="3"/>
  <c r="C1670" i="3" s="1"/>
  <c r="I1658" i="3"/>
  <c r="C1658" i="3" s="1"/>
  <c r="H1797" i="3"/>
  <c r="A1797" i="3" s="1"/>
  <c r="H1755" i="3"/>
  <c r="A1755" i="3" s="1"/>
  <c r="H751" i="3"/>
  <c r="A751" i="3" s="1"/>
  <c r="K1710" i="3"/>
  <c r="K334" i="3"/>
  <c r="K1665" i="3"/>
  <c r="K1657" i="3"/>
  <c r="I1805" i="3"/>
  <c r="C1805" i="3" s="1"/>
  <c r="I1791" i="3"/>
  <c r="C1791" i="3" s="1"/>
  <c r="I1767" i="3"/>
  <c r="C1767" i="3" s="1"/>
  <c r="I1756" i="3"/>
  <c r="C1756" i="3" s="1"/>
  <c r="I259" i="3"/>
  <c r="C259" i="3" s="1"/>
  <c r="I667" i="3"/>
  <c r="C667" i="3" s="1"/>
  <c r="H693" i="3"/>
  <c r="H1769" i="3"/>
  <c r="A1769" i="3" s="1"/>
  <c r="H1748" i="3"/>
  <c r="H737" i="3"/>
  <c r="H1688" i="3"/>
  <c r="H1640" i="3"/>
  <c r="I393" i="3"/>
  <c r="C393" i="3" s="1"/>
  <c r="H393" i="3"/>
  <c r="I461" i="3"/>
  <c r="C461" i="3" s="1"/>
  <c r="H461" i="3"/>
  <c r="H1666" i="3"/>
  <c r="A1666" i="3" s="1"/>
  <c r="H34" i="3"/>
  <c r="A34" i="3" s="1"/>
  <c r="I34" i="3"/>
  <c r="C34" i="3" s="1"/>
  <c r="H287" i="3"/>
  <c r="A287" i="3" s="1"/>
  <c r="I287" i="3"/>
  <c r="C287" i="3" s="1"/>
  <c r="K287" i="3"/>
  <c r="I211" i="3"/>
  <c r="C211" i="3" s="1"/>
  <c r="K1781" i="3"/>
  <c r="K691" i="3"/>
  <c r="H326" i="3"/>
  <c r="A326" i="3" s="1"/>
  <c r="H207" i="3"/>
  <c r="K1778" i="3"/>
  <c r="K141" i="3"/>
  <c r="K1712" i="3"/>
  <c r="K1622" i="3"/>
  <c r="H1646" i="3"/>
  <c r="A1646" i="3" s="1"/>
  <c r="I1646" i="3"/>
  <c r="C1646" i="3" s="1"/>
  <c r="K1646" i="3"/>
  <c r="I392" i="3"/>
  <c r="C392" i="3" s="1"/>
  <c r="I276" i="3"/>
  <c r="C276" i="3" s="1"/>
  <c r="H1678" i="3"/>
  <c r="A1678" i="3" s="1"/>
  <c r="K533" i="3"/>
  <c r="K140" i="3"/>
  <c r="K205" i="3"/>
  <c r="K1619" i="3"/>
  <c r="K1796" i="3"/>
  <c r="K1789" i="3"/>
  <c r="K1755" i="3"/>
  <c r="K1748" i="3"/>
  <c r="K1728" i="3"/>
  <c r="K35" i="3"/>
  <c r="K467" i="3"/>
  <c r="I533" i="3"/>
  <c r="C533" i="3" s="1"/>
  <c r="I1766" i="3"/>
  <c r="C1766" i="3" s="1"/>
  <c r="I478" i="3"/>
  <c r="C478" i="3" s="1"/>
  <c r="I1732" i="3"/>
  <c r="C1732" i="3" s="1"/>
  <c r="I1719" i="3"/>
  <c r="C1719" i="3" s="1"/>
  <c r="I1648" i="3"/>
  <c r="C1648" i="3" s="1"/>
  <c r="I1617" i="3"/>
  <c r="C1617" i="3" s="1"/>
  <c r="H536" i="3"/>
  <c r="A536" i="3" s="1"/>
  <c r="H1752" i="3"/>
  <c r="H1737" i="3"/>
  <c r="A1737" i="3" s="1"/>
  <c r="H1670" i="3"/>
  <c r="H1617" i="3"/>
  <c r="D536" i="3"/>
  <c r="A1785" i="3"/>
  <c r="D1785" i="3"/>
  <c r="F1785" i="3"/>
  <c r="A1759" i="3"/>
  <c r="D1759" i="3"/>
  <c r="F1759" i="3"/>
  <c r="A1738" i="3"/>
  <c r="F1738" i="3"/>
  <c r="F1720" i="3"/>
  <c r="A1710" i="3"/>
  <c r="D1710" i="3"/>
  <c r="A334" i="3"/>
  <c r="D334" i="3"/>
  <c r="F334" i="3"/>
  <c r="D279" i="3"/>
  <c r="F279" i="3"/>
  <c r="A617" i="3"/>
  <c r="D617" i="3"/>
  <c r="D1672" i="3"/>
  <c r="D1657" i="3"/>
  <c r="F1657" i="3"/>
  <c r="A576" i="3"/>
  <c r="D576" i="3"/>
  <c r="D1619" i="3"/>
  <c r="F1619" i="3"/>
  <c r="I1722" i="3"/>
  <c r="C1722" i="3" s="1"/>
  <c r="H1722" i="3"/>
  <c r="A1722" i="3" s="1"/>
  <c r="I1632" i="3"/>
  <c r="C1632" i="3" s="1"/>
  <c r="H1632" i="3"/>
  <c r="A1632" i="3" s="1"/>
  <c r="I1665" i="3"/>
  <c r="C1665" i="3" s="1"/>
  <c r="H1806" i="3"/>
  <c r="H1701" i="3"/>
  <c r="A1701" i="3" s="1"/>
  <c r="K1780" i="3"/>
  <c r="H1803" i="3"/>
  <c r="I1803" i="3"/>
  <c r="C1803" i="3" s="1"/>
  <c r="H279" i="3"/>
  <c r="A279" i="3" s="1"/>
  <c r="I279" i="3"/>
  <c r="C279" i="3" s="1"/>
  <c r="H214" i="3"/>
  <c r="K214" i="3"/>
  <c r="H510" i="3"/>
  <c r="I510" i="3"/>
  <c r="C510" i="3" s="1"/>
  <c r="K510" i="3"/>
  <c r="I1731" i="3"/>
  <c r="C1731" i="3" s="1"/>
  <c r="K1731" i="3"/>
  <c r="H750" i="3"/>
  <c r="K750" i="3"/>
  <c r="H301" i="3"/>
  <c r="A301" i="3" s="1"/>
  <c r="K301" i="3"/>
  <c r="I666" i="3"/>
  <c r="C666" i="3" s="1"/>
  <c r="K666" i="3"/>
  <c r="I670" i="3"/>
  <c r="C670" i="3" s="1"/>
  <c r="H670" i="3"/>
  <c r="A670" i="3" s="1"/>
  <c r="K670" i="3"/>
  <c r="I748" i="3"/>
  <c r="C748" i="3" s="1"/>
  <c r="K748" i="3"/>
  <c r="H748" i="3"/>
  <c r="H471" i="3"/>
  <c r="K254" i="3"/>
  <c r="I617" i="3"/>
  <c r="C617" i="3" s="1"/>
  <c r="H1692" i="3"/>
  <c r="K1790" i="3"/>
  <c r="I334" i="3"/>
  <c r="C334" i="3" s="1"/>
  <c r="K1754" i="3"/>
  <c r="K74" i="3"/>
  <c r="K211" i="3"/>
  <c r="K1720" i="3"/>
  <c r="K207" i="3"/>
  <c r="K566" i="3"/>
  <c r="K1630" i="3"/>
  <c r="H1798" i="3"/>
  <c r="I1798" i="3"/>
  <c r="C1798" i="3" s="1"/>
  <c r="I327" i="3"/>
  <c r="C327" i="3" s="1"/>
  <c r="H327" i="3"/>
  <c r="A327" i="3" s="1"/>
  <c r="I1714" i="3"/>
  <c r="C1714" i="3" s="1"/>
  <c r="H1714" i="3"/>
  <c r="H1703" i="3"/>
  <c r="A1703" i="3" s="1"/>
  <c r="I1703" i="3"/>
  <c r="C1703" i="3" s="1"/>
  <c r="H1680" i="3"/>
  <c r="A1680" i="3" s="1"/>
  <c r="I1680" i="3"/>
  <c r="C1680" i="3" s="1"/>
  <c r="I388" i="3"/>
  <c r="C388" i="3" s="1"/>
  <c r="H388" i="3"/>
  <c r="I1790" i="3"/>
  <c r="C1790" i="3" s="1"/>
  <c r="I17" i="3"/>
  <c r="C17" i="3" s="1"/>
  <c r="I477" i="3"/>
  <c r="C477" i="3" s="1"/>
  <c r="I750" i="3"/>
  <c r="C750" i="3" s="1"/>
  <c r="I1708" i="3"/>
  <c r="C1708" i="3" s="1"/>
  <c r="I1628" i="3"/>
  <c r="C1628" i="3" s="1"/>
  <c r="H477" i="3"/>
  <c r="H276" i="3"/>
  <c r="A1794" i="3"/>
  <c r="D1794" i="3"/>
  <c r="A1777" i="3"/>
  <c r="D1777" i="3"/>
  <c r="A339" i="3"/>
  <c r="D339" i="3"/>
  <c r="F339" i="3"/>
  <c r="D1737" i="3"/>
  <c r="A1732" i="3"/>
  <c r="D1732" i="3"/>
  <c r="F1732" i="3"/>
  <c r="F536" i="3"/>
  <c r="F1737" i="3"/>
  <c r="I1741" i="3"/>
  <c r="C1741" i="3" s="1"/>
  <c r="H1741" i="3"/>
  <c r="A1741" i="3" s="1"/>
  <c r="I80" i="3"/>
  <c r="C80" i="3" s="1"/>
  <c r="H80" i="3"/>
  <c r="A80" i="3" s="1"/>
  <c r="I1654" i="3"/>
  <c r="C1654" i="3" s="1"/>
  <c r="H1654" i="3"/>
  <c r="I619" i="3"/>
  <c r="C619" i="3" s="1"/>
  <c r="H619" i="3"/>
  <c r="A619" i="3" s="1"/>
  <c r="H1761" i="3"/>
  <c r="I1761" i="3"/>
  <c r="C1761" i="3" s="1"/>
  <c r="I256" i="3"/>
  <c r="C256" i="3" s="1"/>
  <c r="H467" i="3"/>
  <c r="A467" i="3" s="1"/>
  <c r="H1746" i="3"/>
  <c r="K582" i="3"/>
  <c r="K480" i="3"/>
  <c r="H480" i="3"/>
  <c r="A480" i="3" s="1"/>
  <c r="H1776" i="3"/>
  <c r="K1776" i="3"/>
  <c r="I1776" i="3"/>
  <c r="C1776" i="3" s="1"/>
  <c r="K663" i="3"/>
  <c r="I663" i="3"/>
  <c r="C663" i="3" s="1"/>
  <c r="H466" i="3"/>
  <c r="K466" i="3"/>
  <c r="H277" i="3"/>
  <c r="K277" i="3"/>
  <c r="H1712" i="3"/>
  <c r="A1712" i="3" s="1"/>
  <c r="K176" i="3"/>
  <c r="K279" i="3"/>
  <c r="I1785" i="3"/>
  <c r="C1785" i="3" s="1"/>
  <c r="I1745" i="3"/>
  <c r="C1745" i="3" s="1"/>
  <c r="I466" i="3"/>
  <c r="C466" i="3" s="1"/>
  <c r="K536" i="3"/>
  <c r="K326" i="3"/>
  <c r="K73" i="3"/>
  <c r="K363" i="3"/>
  <c r="K1719" i="3"/>
  <c r="K738" i="3"/>
  <c r="K1640" i="3"/>
  <c r="I1770" i="3"/>
  <c r="C1770" i="3" s="1"/>
  <c r="H1770" i="3"/>
  <c r="A1770" i="3" s="1"/>
  <c r="H1742" i="3"/>
  <c r="I1742" i="3"/>
  <c r="C1742" i="3" s="1"/>
  <c r="H1702" i="3"/>
  <c r="I1702" i="3"/>
  <c r="C1702" i="3" s="1"/>
  <c r="I1698" i="3"/>
  <c r="C1698" i="3" s="1"/>
  <c r="H1698" i="3"/>
  <c r="I1679" i="3"/>
  <c r="C1679" i="3" s="1"/>
  <c r="H1679" i="3"/>
  <c r="H1659" i="3"/>
  <c r="I1659" i="3"/>
  <c r="C1659" i="3" s="1"/>
  <c r="H1633" i="3"/>
  <c r="I1633" i="3"/>
  <c r="C1633" i="3" s="1"/>
  <c r="H238" i="3"/>
  <c r="A238" i="3" s="1"/>
  <c r="I238" i="3"/>
  <c r="C238" i="3" s="1"/>
  <c r="I177" i="3"/>
  <c r="C177" i="3" s="1"/>
  <c r="I1780" i="3"/>
  <c r="C1780" i="3" s="1"/>
  <c r="I81" i="3"/>
  <c r="C81" i="3" s="1"/>
  <c r="I1729" i="3"/>
  <c r="C1729" i="3" s="1"/>
  <c r="I1707" i="3"/>
  <c r="C1707" i="3" s="1"/>
  <c r="I496" i="3"/>
  <c r="C496" i="3" s="1"/>
  <c r="I237" i="3"/>
  <c r="C237" i="3" s="1"/>
  <c r="H1653" i="3"/>
  <c r="A666" i="3"/>
  <c r="F1794" i="3"/>
  <c r="I1765" i="3"/>
  <c r="C1765" i="3" s="1"/>
  <c r="I1757" i="3"/>
  <c r="C1757" i="3" s="1"/>
  <c r="I1700" i="3"/>
  <c r="C1700" i="3" s="1"/>
  <c r="I1677" i="3"/>
  <c r="C1677" i="3" s="1"/>
  <c r="I255" i="3"/>
  <c r="C255" i="3" s="1"/>
  <c r="I1637" i="3"/>
  <c r="C1637" i="3" s="1"/>
  <c r="H532" i="3"/>
  <c r="H1760" i="3"/>
  <c r="H1724" i="3"/>
  <c r="I36" i="3"/>
  <c r="C36" i="3" s="1"/>
  <c r="I1792" i="3"/>
  <c r="C1792" i="3" s="1"/>
  <c r="I532" i="3"/>
  <c r="C532" i="3" s="1"/>
  <c r="I1717" i="3"/>
  <c r="C1717" i="3" s="1"/>
  <c r="I210" i="3"/>
  <c r="C210" i="3" s="1"/>
  <c r="I1689" i="3"/>
  <c r="C1689" i="3" s="1"/>
  <c r="I460" i="3"/>
  <c r="C460" i="3" s="1"/>
  <c r="H36" i="3"/>
  <c r="H534" i="3"/>
  <c r="A534" i="3" s="1"/>
  <c r="H1757" i="3"/>
  <c r="H25" i="3"/>
  <c r="F327" i="3"/>
  <c r="D327" i="3"/>
  <c r="F1783" i="3"/>
  <c r="D1783" i="3"/>
  <c r="F648" i="3"/>
  <c r="D648" i="3"/>
  <c r="F11" i="3"/>
  <c r="D11" i="3"/>
  <c r="F212" i="3"/>
  <c r="A212" i="3"/>
  <c r="D212" i="3"/>
  <c r="F1729" i="3"/>
  <c r="D1729" i="3"/>
  <c r="A1729" i="3"/>
  <c r="F1703" i="3"/>
  <c r="D1703" i="3"/>
  <c r="F203" i="3"/>
  <c r="A203" i="3"/>
  <c r="D203" i="3"/>
  <c r="F1680" i="3"/>
  <c r="D1680" i="3"/>
  <c r="F1641" i="3"/>
  <c r="D1641" i="3"/>
  <c r="F1624" i="3"/>
  <c r="A1624" i="3"/>
  <c r="D1624" i="3"/>
  <c r="H63" i="3"/>
  <c r="I63" i="3"/>
  <c r="C63" i="3" s="1"/>
  <c r="I1808" i="3"/>
  <c r="C1808" i="3" s="1"/>
  <c r="I1800" i="3"/>
  <c r="C1800" i="3" s="1"/>
  <c r="I1724" i="3"/>
  <c r="C1724" i="3" s="1"/>
  <c r="I1695" i="3"/>
  <c r="C1695" i="3" s="1"/>
  <c r="I338" i="3"/>
  <c r="C338" i="3" s="1"/>
  <c r="I1673" i="3"/>
  <c r="C1673" i="3" s="1"/>
  <c r="H1800" i="3"/>
  <c r="H137" i="3"/>
  <c r="H1663" i="3"/>
  <c r="A481" i="3"/>
  <c r="A391" i="3"/>
  <c r="K1751" i="3"/>
  <c r="K1736" i="3"/>
  <c r="K1730" i="3"/>
  <c r="K472" i="3"/>
  <c r="K208" i="3"/>
  <c r="K63" i="3"/>
  <c r="K462" i="3"/>
  <c r="K1689" i="3"/>
  <c r="K1677" i="3"/>
  <c r="K1662" i="3"/>
  <c r="K1656" i="3"/>
  <c r="K1644" i="3"/>
  <c r="K1637" i="3"/>
  <c r="K746" i="3"/>
  <c r="K1618" i="3"/>
  <c r="H1693" i="3"/>
  <c r="I1693" i="3"/>
  <c r="C1693" i="3" s="1"/>
  <c r="H241" i="3"/>
  <c r="I241" i="3"/>
  <c r="C241" i="3" s="1"/>
  <c r="I1799" i="3"/>
  <c r="C1799" i="3" s="1"/>
  <c r="I1631" i="3"/>
  <c r="C1631" i="3" s="1"/>
  <c r="H1736" i="3"/>
  <c r="D1797" i="3"/>
  <c r="D533" i="3"/>
  <c r="A533" i="3"/>
  <c r="D1769" i="3"/>
  <c r="F1769" i="3"/>
  <c r="D326" i="3"/>
  <c r="F326" i="3"/>
  <c r="D1755" i="3"/>
  <c r="D141" i="3"/>
  <c r="D1741" i="3"/>
  <c r="D363" i="3"/>
  <c r="F363" i="3"/>
  <c r="D1728" i="3"/>
  <c r="F1728" i="3"/>
  <c r="D1712" i="3"/>
  <c r="D1701" i="3"/>
  <c r="F1701" i="3"/>
  <c r="D80" i="3"/>
  <c r="D1666" i="3"/>
  <c r="F1666" i="3"/>
  <c r="D582" i="3"/>
  <c r="D619" i="3"/>
  <c r="F619" i="3"/>
  <c r="F533" i="3"/>
  <c r="K1808" i="3"/>
  <c r="I530" i="3"/>
  <c r="C530" i="3" s="1"/>
  <c r="I1655" i="3"/>
  <c r="C1655" i="3" s="1"/>
  <c r="F467" i="3"/>
  <c r="D1770" i="3"/>
  <c r="F1770" i="3"/>
  <c r="D671" i="3"/>
  <c r="A671" i="3"/>
  <c r="D1650" i="3"/>
  <c r="A1650" i="3"/>
  <c r="D238" i="3"/>
  <c r="F238" i="3"/>
  <c r="D1754" i="3"/>
  <c r="F1754" i="3"/>
  <c r="A140" i="3"/>
  <c r="D140" i="3"/>
  <c r="D211" i="3"/>
  <c r="A211" i="3"/>
  <c r="A176" i="3"/>
  <c r="D176" i="3"/>
  <c r="D34" i="3"/>
  <c r="D1665" i="3"/>
  <c r="A1665" i="3"/>
  <c r="D1658" i="3"/>
  <c r="A1658" i="3"/>
  <c r="D287" i="3"/>
  <c r="A288" i="3"/>
  <c r="D288" i="3"/>
  <c r="A1786" i="3"/>
  <c r="D1768" i="3"/>
  <c r="F1753" i="3"/>
  <c r="A138" i="3"/>
  <c r="D1739" i="3"/>
  <c r="A1721" i="3"/>
  <c r="D1721" i="3"/>
  <c r="A1711" i="3"/>
  <c r="A167" i="3"/>
  <c r="D330" i="3"/>
  <c r="A1695" i="3"/>
  <c r="D1695" i="3"/>
  <c r="F1695" i="3"/>
  <c r="F672" i="3"/>
  <c r="D672" i="3"/>
  <c r="A204" i="3"/>
  <c r="D204" i="3"/>
  <c r="A1691" i="3"/>
  <c r="A390" i="3"/>
  <c r="D390" i="3"/>
  <c r="A1673" i="3"/>
  <c r="D1673" i="3"/>
  <c r="D581" i="3"/>
  <c r="A255" i="3"/>
  <c r="D255" i="3"/>
  <c r="A690" i="3"/>
  <c r="D690" i="3"/>
  <c r="F690" i="3"/>
  <c r="A1638" i="3"/>
  <c r="A1631" i="3"/>
  <c r="D1631" i="3"/>
  <c r="D1620" i="3"/>
  <c r="A618" i="3"/>
  <c r="D618" i="3"/>
  <c r="F671" i="3"/>
  <c r="F1691" i="3"/>
  <c r="F1665" i="3"/>
  <c r="F1638" i="3"/>
  <c r="D167" i="3"/>
  <c r="A1719" i="3"/>
  <c r="A280" i="3"/>
  <c r="A470" i="3"/>
  <c r="A667" i="3"/>
  <c r="A1686" i="3"/>
  <c r="A389" i="3"/>
  <c r="D670" i="3"/>
  <c r="D302" i="3"/>
  <c r="F667" i="3"/>
  <c r="D280" i="3"/>
  <c r="D667" i="3"/>
  <c r="D1647" i="3"/>
  <c r="A1747" i="3"/>
  <c r="A567" i="3"/>
  <c r="A1704" i="3"/>
  <c r="A629" i="3"/>
  <c r="A1642" i="3"/>
  <c r="A1625" i="3"/>
  <c r="A240" i="3"/>
  <c r="D1625" i="3"/>
  <c r="D531" i="3" l="1"/>
  <c r="A531" i="3"/>
  <c r="F474" i="3"/>
  <c r="A739" i="3"/>
  <c r="A471" i="3"/>
  <c r="D471" i="3"/>
  <c r="F1651" i="3"/>
  <c r="A1788" i="3"/>
  <c r="D1808" i="3"/>
  <c r="A1707" i="3"/>
  <c r="D1788" i="3"/>
  <c r="F1740" i="3"/>
  <c r="A1651" i="3"/>
  <c r="F508" i="3"/>
  <c r="A1671" i="3"/>
  <c r="D214" i="3"/>
  <c r="D258" i="3"/>
  <c r="A258" i="3"/>
  <c r="D477" i="3"/>
  <c r="D569" i="3"/>
  <c r="A477" i="3"/>
  <c r="A1740" i="3"/>
  <c r="F209" i="3"/>
  <c r="A1717" i="3"/>
  <c r="A278" i="3"/>
  <c r="A209" i="3"/>
  <c r="F1707" i="3"/>
  <c r="D1616" i="3"/>
  <c r="A1699" i="3"/>
  <c r="A569" i="3"/>
  <c r="F278" i="3"/>
  <c r="F1685" i="3"/>
  <c r="A508" i="3"/>
  <c r="A1685" i="3"/>
  <c r="D1776" i="3"/>
  <c r="A75" i="3"/>
  <c r="A1776" i="3"/>
  <c r="D1622" i="3"/>
  <c r="A1670" i="3"/>
  <c r="A1726" i="3"/>
  <c r="F1670" i="3"/>
  <c r="F1778" i="3"/>
  <c r="D1778" i="3"/>
  <c r="A1789" i="3"/>
  <c r="F1634" i="3"/>
  <c r="D1767" i="3"/>
  <c r="A651" i="3"/>
  <c r="A214" i="3"/>
  <c r="F1726" i="3"/>
  <c r="A535" i="3"/>
  <c r="D1746" i="3"/>
  <c r="F75" i="3"/>
  <c r="D1667" i="3"/>
  <c r="A1779" i="3"/>
  <c r="F254" i="3"/>
  <c r="A1667" i="3"/>
  <c r="D1807" i="3"/>
  <c r="A1807" i="3"/>
  <c r="F1692" i="3"/>
  <c r="A1746" i="3"/>
  <c r="A650" i="3"/>
  <c r="A394" i="3"/>
  <c r="D239" i="3"/>
  <c r="A239" i="3"/>
  <c r="F1628" i="3"/>
  <c r="F662" i="3"/>
  <c r="A1653" i="3"/>
  <c r="D739" i="3"/>
  <c r="D1671" i="3"/>
  <c r="A276" i="3"/>
  <c r="A1628" i="3"/>
  <c r="A1629" i="3"/>
  <c r="A663" i="3"/>
  <c r="F1808" i="3"/>
  <c r="A1760" i="3"/>
  <c r="D1779" i="3"/>
  <c r="F1718" i="3"/>
  <c r="F276" i="3"/>
  <c r="A746" i="3"/>
  <c r="F663" i="3"/>
  <c r="F1629" i="3"/>
  <c r="F1682" i="3"/>
  <c r="F1648" i="3"/>
  <c r="A1682" i="3"/>
  <c r="A510" i="3"/>
  <c r="A1660" i="3"/>
  <c r="A1675" i="3"/>
  <c r="D1648" i="3"/>
  <c r="D495" i="3"/>
  <c r="A509" i="3"/>
  <c r="D650" i="3"/>
  <c r="D74" i="3"/>
  <c r="D254" i="3"/>
  <c r="D1699" i="3"/>
  <c r="D1798" i="3"/>
  <c r="F237" i="3"/>
  <c r="D1789" i="3"/>
  <c r="D1760" i="3"/>
  <c r="A468" i="3"/>
  <c r="D237" i="3"/>
  <c r="F1675" i="3"/>
  <c r="F748" i="3"/>
  <c r="A738" i="3"/>
  <c r="A749" i="3"/>
  <c r="F63" i="3"/>
  <c r="D277" i="3"/>
  <c r="D558" i="3"/>
  <c r="D1762" i="3"/>
  <c r="D1731" i="3"/>
  <c r="A179" i="3"/>
  <c r="A1684" i="3"/>
  <c r="A566" i="3"/>
  <c r="A1725" i="3"/>
  <c r="D1681" i="3"/>
  <c r="A277" i="3"/>
  <c r="A1683" i="3"/>
  <c r="F463" i="3"/>
  <c r="A1752" i="3"/>
  <c r="D1775" i="3"/>
  <c r="F738" i="3"/>
  <c r="A463" i="3"/>
  <c r="F179" i="3"/>
  <c r="A1805" i="3"/>
  <c r="A1731" i="3"/>
  <c r="D1805" i="3"/>
  <c r="A1681" i="3"/>
  <c r="F1661" i="3"/>
  <c r="A1771" i="3"/>
  <c r="A532" i="3"/>
  <c r="D1791" i="3"/>
  <c r="A748" i="3"/>
  <c r="F1767" i="3"/>
  <c r="A1616" i="3"/>
  <c r="A1630" i="3"/>
  <c r="A1730" i="3"/>
  <c r="D242" i="3"/>
  <c r="A1795" i="3"/>
  <c r="A1714" i="3"/>
  <c r="D1796" i="3"/>
  <c r="F1765" i="3"/>
  <c r="A466" i="3"/>
  <c r="F1630" i="3"/>
  <c r="A1762" i="3"/>
  <c r="A325" i="3"/>
  <c r="A1765" i="3"/>
  <c r="A474" i="3"/>
  <c r="F1637" i="3"/>
  <c r="D1708" i="3"/>
  <c r="A1799" i="3"/>
  <c r="D1653" i="3"/>
  <c r="A63" i="3"/>
  <c r="A1708" i="3"/>
  <c r="D1799" i="3"/>
  <c r="F466" i="3"/>
  <c r="D1639" i="3"/>
  <c r="A177" i="3"/>
  <c r="D35" i="3"/>
  <c r="A388" i="3"/>
  <c r="F1766" i="3"/>
  <c r="F749" i="3"/>
  <c r="D1674" i="3"/>
  <c r="D97" i="3"/>
  <c r="D1766" i="3"/>
  <c r="A548" i="3"/>
  <c r="A1674" i="3"/>
  <c r="A35" i="3"/>
  <c r="A1791" i="3"/>
  <c r="D1756" i="3"/>
  <c r="A1787" i="3"/>
  <c r="F1640" i="3"/>
  <c r="F1756" i="3"/>
  <c r="D1787" i="3"/>
  <c r="A1694" i="3"/>
  <c r="F177" i="3"/>
  <c r="F97" i="3"/>
  <c r="F9" i="3"/>
  <c r="D1637" i="3"/>
  <c r="A1716" i="3"/>
  <c r="A1634" i="3"/>
  <c r="D9" i="3"/>
  <c r="F740" i="3"/>
  <c r="A693" i="3"/>
  <c r="F478" i="3"/>
  <c r="A1806" i="3"/>
  <c r="A737" i="3"/>
  <c r="A1655" i="3"/>
  <c r="D1763" i="3"/>
  <c r="A73" i="3"/>
  <c r="A1804" i="3"/>
  <c r="D1723" i="3"/>
  <c r="F693" i="3"/>
  <c r="D478" i="3"/>
  <c r="F1802" i="3"/>
  <c r="A750" i="3"/>
  <c r="A1748" i="3"/>
  <c r="F1655" i="3"/>
  <c r="D750" i="3"/>
  <c r="F1636" i="3"/>
  <c r="F1683" i="3"/>
  <c r="D331" i="3"/>
  <c r="F1723" i="3"/>
  <c r="A1715" i="3"/>
  <c r="F510" i="3"/>
  <c r="A1626" i="3"/>
  <c r="F256" i="3"/>
  <c r="F36" i="3"/>
  <c r="F208" i="3"/>
  <c r="D1644" i="3"/>
  <c r="D1804" i="3"/>
  <c r="A475" i="3"/>
  <c r="F393" i="3"/>
  <c r="D162" i="3"/>
  <c r="D256" i="3"/>
  <c r="A162" i="3"/>
  <c r="A242" i="3"/>
  <c r="F1706" i="3"/>
  <c r="F1644" i="3"/>
  <c r="D1627" i="3"/>
  <c r="A1773" i="3"/>
  <c r="F1795" i="3"/>
  <c r="D737" i="3"/>
  <c r="F1702" i="3"/>
  <c r="A1800" i="3"/>
  <c r="A36" i="3"/>
  <c r="A1627" i="3"/>
  <c r="A1775" i="3"/>
  <c r="D1748" i="3"/>
  <c r="A1798" i="3"/>
  <c r="A1692" i="3"/>
  <c r="A1636" i="3"/>
  <c r="D740" i="3"/>
  <c r="A1677" i="3"/>
  <c r="F1745" i="3"/>
  <c r="A74" i="3"/>
  <c r="D1725" i="3"/>
  <c r="F1725" i="3"/>
  <c r="D1684" i="3"/>
  <c r="F1677" i="3"/>
  <c r="A1639" i="3"/>
  <c r="A1745" i="3"/>
  <c r="D509" i="3"/>
  <c r="A1761" i="3"/>
  <c r="D156" i="3"/>
  <c r="F1803" i="3"/>
  <c r="A1635" i="3"/>
  <c r="D1617" i="3"/>
  <c r="F1761" i="3"/>
  <c r="F548" i="3"/>
  <c r="D26" i="3"/>
  <c r="D1652" i="3"/>
  <c r="F1662" i="3"/>
  <c r="F156" i="3"/>
  <c r="F651" i="3"/>
  <c r="F475" i="3"/>
  <c r="A1617" i="3"/>
  <c r="F1800" i="3"/>
  <c r="A392" i="3"/>
  <c r="A1782" i="3"/>
  <c r="A462" i="3"/>
  <c r="A1734" i="3"/>
  <c r="A26" i="3"/>
  <c r="A476" i="3"/>
  <c r="D475" i="3"/>
  <c r="D392" i="3"/>
  <c r="F392" i="3"/>
  <c r="F1793" i="3"/>
  <c r="D1661" i="3"/>
  <c r="A205" i="3"/>
  <c r="F746" i="3"/>
  <c r="D472" i="3"/>
  <c r="A1802" i="3"/>
  <c r="A163" i="3"/>
  <c r="D1669" i="3"/>
  <c r="A1643" i="3"/>
  <c r="D1716" i="3"/>
  <c r="D1734" i="3"/>
  <c r="F630" i="3"/>
  <c r="D1643" i="3"/>
  <c r="A1803" i="3"/>
  <c r="F566" i="3"/>
  <c r="D1752" i="3"/>
  <c r="F1716" i="3"/>
  <c r="D1635" i="3"/>
  <c r="A1774" i="3"/>
  <c r="D388" i="3"/>
  <c r="D1772" i="3"/>
  <c r="D1698" i="3"/>
  <c r="D1801" i="3"/>
  <c r="A1702" i="3"/>
  <c r="D1773" i="3"/>
  <c r="F532" i="3"/>
  <c r="A460" i="3"/>
  <c r="A1698" i="3"/>
  <c r="D205" i="3"/>
  <c r="A736" i="3"/>
  <c r="A1706" i="3"/>
  <c r="D535" i="3"/>
  <c r="F469" i="3"/>
  <c r="A1743" i="3"/>
  <c r="F1790" i="3"/>
  <c r="F1700" i="3"/>
  <c r="F1709" i="3"/>
  <c r="D1663" i="3"/>
  <c r="F1763" i="3"/>
  <c r="D1790" i="3"/>
  <c r="A1758" i="3"/>
  <c r="A461" i="3"/>
  <c r="A1709" i="3"/>
  <c r="A137" i="3"/>
  <c r="D465" i="3"/>
  <c r="A1656" i="3"/>
  <c r="A469" i="3"/>
  <c r="A465" i="3"/>
  <c r="D108" i="3"/>
  <c r="F1689" i="3"/>
  <c r="D461" i="3"/>
  <c r="F336" i="3"/>
  <c r="A1700" i="3"/>
  <c r="A108" i="3"/>
  <c r="F1656" i="3"/>
  <c r="A1668" i="3"/>
  <c r="A604" i="3"/>
  <c r="D208" i="3"/>
  <c r="F1717" i="3"/>
  <c r="D1717" i="3"/>
  <c r="F468" i="3"/>
  <c r="A1621" i="3"/>
  <c r="D210" i="3"/>
  <c r="D1683" i="3"/>
  <c r="A331" i="3"/>
  <c r="A1687" i="3"/>
  <c r="D476" i="3"/>
  <c r="D1693" i="3"/>
  <c r="A25" i="3"/>
  <c r="A1622" i="3"/>
  <c r="F73" i="3"/>
  <c r="A1640" i="3"/>
  <c r="F210" i="3"/>
  <c r="A678" i="3"/>
  <c r="F1772" i="3"/>
  <c r="D1660" i="3"/>
  <c r="A495" i="3"/>
  <c r="A1690" i="3"/>
  <c r="D1662" i="3"/>
  <c r="A1796" i="3"/>
  <c r="D1771" i="3"/>
  <c r="D163" i="3"/>
  <c r="D1705" i="3"/>
  <c r="D1626" i="3"/>
  <c r="F1705" i="3"/>
  <c r="A1693" i="3"/>
  <c r="D1715" i="3"/>
  <c r="F1715" i="3"/>
  <c r="A1654" i="3"/>
  <c r="F1771" i="3"/>
  <c r="F1792" i="3"/>
  <c r="D207" i="3"/>
  <c r="F1659" i="3"/>
  <c r="D736" i="3"/>
  <c r="D137" i="3"/>
  <c r="F25" i="3"/>
  <c r="A1792" i="3"/>
  <c r="D81" i="3"/>
  <c r="F81" i="3"/>
  <c r="A1659" i="3"/>
  <c r="A1735" i="3"/>
  <c r="A1652" i="3"/>
  <c r="D662" i="3"/>
  <c r="F325" i="3"/>
  <c r="D1744" i="3"/>
  <c r="A1801" i="3"/>
  <c r="A1757" i="3"/>
  <c r="F1690" i="3"/>
  <c r="A1744" i="3"/>
  <c r="F558" i="3"/>
  <c r="A464" i="3"/>
  <c r="F472" i="3"/>
  <c r="A207" i="3"/>
  <c r="A1688" i="3"/>
  <c r="D1743" i="3"/>
  <c r="D1718" i="3"/>
  <c r="F1676" i="3"/>
  <c r="A1669" i="3"/>
  <c r="D1676" i="3"/>
  <c r="D1714" i="3"/>
  <c r="D1689" i="3"/>
  <c r="F568" i="3"/>
  <c r="D1780" i="3"/>
  <c r="A630" i="3"/>
  <c r="D496" i="3"/>
  <c r="D1694" i="3"/>
  <c r="F163" i="3"/>
  <c r="D241" i="3"/>
  <c r="D568" i="3"/>
  <c r="F1735" i="3"/>
  <c r="A1780" i="3"/>
  <c r="A496" i="3"/>
  <c r="F1654" i="3"/>
  <c r="F1694" i="3"/>
  <c r="A241" i="3"/>
  <c r="D462" i="3"/>
  <c r="A810" i="3"/>
  <c r="F1750" i="3"/>
  <c r="F1730" i="3"/>
  <c r="A1781" i="3"/>
  <c r="A600" i="3"/>
  <c r="D1633" i="3"/>
  <c r="F1633" i="3"/>
  <c r="D252" i="3"/>
  <c r="F252" i="3"/>
  <c r="D1758" i="3"/>
  <c r="D1736" i="3"/>
  <c r="F1736" i="3"/>
  <c r="D1688" i="3"/>
  <c r="F810" i="3"/>
  <c r="D1757" i="3"/>
  <c r="A393" i="3"/>
  <c r="F1751" i="3"/>
  <c r="F631" i="3"/>
  <c r="D631" i="3"/>
  <c r="F1782" i="3"/>
  <c r="D1782" i="3"/>
  <c r="A1764" i="3"/>
  <c r="D1764" i="3"/>
  <c r="A252" i="3"/>
  <c r="F678" i="3"/>
  <c r="D678" i="3"/>
  <c r="F213" i="3"/>
  <c r="D213" i="3"/>
  <c r="F600" i="3"/>
  <c r="D1806" i="3"/>
  <c r="A1724" i="3"/>
  <c r="D473" i="3"/>
  <c r="F692" i="3"/>
  <c r="D692" i="3"/>
  <c r="F473" i="3"/>
  <c r="D257" i="3"/>
  <c r="F257" i="3"/>
  <c r="F460" i="3"/>
  <c r="F1774" i="3"/>
  <c r="D1687" i="3"/>
  <c r="F1687" i="3"/>
  <c r="D604" i="3"/>
  <c r="F604" i="3"/>
  <c r="D1679" i="3"/>
  <c r="A1742" i="3"/>
  <c r="A1736" i="3"/>
  <c r="A1784" i="3"/>
  <c r="D1724" i="3"/>
  <c r="D1751" i="3"/>
  <c r="D338" i="3"/>
  <c r="A1750" i="3"/>
  <c r="F1764" i="3"/>
  <c r="D1774" i="3"/>
  <c r="D1623" i="3"/>
  <c r="F1623" i="3"/>
  <c r="D1784" i="3"/>
  <c r="A338" i="3"/>
  <c r="F335" i="3"/>
  <c r="F1668" i="3"/>
  <c r="D1696" i="3"/>
  <c r="A1696" i="3"/>
  <c r="F1696" i="3"/>
  <c r="D1697" i="3"/>
  <c r="F1697" i="3"/>
  <c r="A1679" i="3"/>
  <c r="A1697" i="3"/>
  <c r="D1781" i="3"/>
  <c r="F1645" i="3"/>
  <c r="A747" i="3"/>
  <c r="D1793" i="3"/>
  <c r="F530" i="3"/>
  <c r="F1618" i="3"/>
  <c r="D1621" i="3"/>
  <c r="F1621" i="3"/>
  <c r="F394" i="3"/>
  <c r="D394" i="3"/>
  <c r="D1742" i="3"/>
  <c r="A213" i="3"/>
  <c r="A1663" i="3"/>
  <c r="D747" i="3"/>
  <c r="A1633" i="3"/>
  <c r="D530" i="3"/>
  <c r="A1618" i="3"/>
  <c r="A335" i="3"/>
  <c r="D259" i="3"/>
  <c r="F259" i="3"/>
  <c r="D464" i="3"/>
  <c r="F464" i="3"/>
  <c r="D139" i="3"/>
  <c r="F139" i="3"/>
  <c r="F1713" i="3"/>
  <c r="D1713" i="3"/>
  <c r="F462" i="3"/>
  <c r="A336" i="3"/>
  <c r="A1645" i="3"/>
  <c r="B485" i="3" l="1"/>
  <c r="B933" i="3"/>
  <c r="B934" i="3"/>
  <c r="B935" i="3"/>
  <c r="B936" i="3"/>
  <c r="B406" i="3"/>
  <c r="B56" i="3"/>
  <c r="B937" i="3"/>
  <c r="B407" i="3"/>
  <c r="B48" i="3"/>
  <c r="B47" i="3"/>
  <c r="B938" i="3"/>
  <c r="B49" i="3"/>
  <c r="B50" i="3"/>
  <c r="B939" i="3"/>
  <c r="B940" i="3"/>
  <c r="B51" i="3"/>
  <c r="B408" i="3"/>
  <c r="B941" i="3"/>
  <c r="B942" i="3"/>
  <c r="B409" i="3"/>
  <c r="B943" i="3"/>
  <c r="B944" i="3"/>
  <c r="B486" i="3"/>
  <c r="B945" i="3"/>
  <c r="B946" i="3"/>
  <c r="B947" i="3"/>
  <c r="B410" i="3"/>
  <c r="B948" i="3"/>
  <c r="B949" i="3"/>
  <c r="B372" i="3"/>
  <c r="B373" i="3"/>
  <c r="B950" i="3"/>
  <c r="B951" i="3"/>
  <c r="B952" i="3"/>
  <c r="B182" i="3"/>
  <c r="B501" i="3"/>
  <c r="B552" i="3"/>
  <c r="B116" i="3"/>
  <c r="B608" i="3"/>
  <c r="B953" i="3"/>
  <c r="B605" i="3"/>
  <c r="B954" i="3"/>
  <c r="B577" i="3"/>
  <c r="B175" i="3"/>
  <c r="B955" i="3"/>
  <c r="B956" i="3"/>
  <c r="B957" i="3"/>
  <c r="B958" i="3"/>
  <c r="B959" i="3"/>
  <c r="B960" i="3"/>
  <c r="B374" i="3"/>
  <c r="B375" i="3"/>
  <c r="B271" i="3"/>
  <c r="B272" i="3"/>
  <c r="B376" i="3"/>
  <c r="B961" i="3"/>
  <c r="B962" i="3"/>
  <c r="B377" i="3"/>
  <c r="B963" i="3"/>
  <c r="B638" i="3"/>
  <c r="B964" i="3"/>
  <c r="B559" i="3"/>
  <c r="B560" i="3"/>
  <c r="B273" i="3"/>
  <c r="B965" i="3"/>
  <c r="B966" i="3"/>
  <c r="B967" i="3"/>
  <c r="B378" i="3"/>
  <c r="B968" i="3"/>
  <c r="B969" i="3"/>
  <c r="B970" i="3"/>
  <c r="B971" i="3"/>
  <c r="B972" i="3"/>
  <c r="B973" i="3"/>
  <c r="B974" i="3"/>
  <c r="B637" i="3"/>
  <c r="B975" i="3"/>
  <c r="B119" i="3"/>
  <c r="B265" i="3"/>
  <c r="B561" i="3"/>
  <c r="B120" i="3"/>
  <c r="B976" i="3"/>
  <c r="B121" i="3"/>
  <c r="B977" i="3"/>
  <c r="B562" i="3"/>
  <c r="B978" i="3"/>
  <c r="B122" i="3"/>
  <c r="B979" i="3"/>
  <c r="B980" i="3"/>
  <c r="B411" i="3"/>
  <c r="B981" i="3"/>
  <c r="B982" i="3"/>
  <c r="B654" i="3"/>
  <c r="B305" i="3"/>
  <c r="B778" i="3"/>
  <c r="B983" i="3"/>
  <c r="B984" i="3"/>
  <c r="B412" i="3"/>
  <c r="B985" i="3"/>
  <c r="B986" i="3"/>
  <c r="B694" i="3"/>
  <c r="B673" i="3"/>
  <c r="B266" i="3"/>
  <c r="B987" i="3"/>
  <c r="B988" i="3"/>
  <c r="B123" i="3"/>
  <c r="B674" i="3"/>
  <c r="B989" i="3"/>
  <c r="B990" i="3"/>
  <c r="B668" i="3"/>
  <c r="B991" i="3"/>
  <c r="B4" i="3"/>
  <c r="B124" i="3"/>
  <c r="B713" i="3"/>
  <c r="B669" i="3"/>
  <c r="B992" i="3"/>
  <c r="B714" i="3"/>
  <c r="B715" i="3"/>
  <c r="B716" i="3"/>
  <c r="B482" i="3"/>
  <c r="B483" i="3"/>
  <c r="B993" i="3"/>
  <c r="B183" i="3"/>
  <c r="B994" i="3"/>
  <c r="B995" i="3"/>
  <c r="B996" i="3"/>
  <c r="B125" i="3"/>
  <c r="B379" i="3"/>
  <c r="B380" i="3"/>
  <c r="B381" i="3"/>
  <c r="B997" i="3"/>
  <c r="B514" i="3"/>
  <c r="B169" i="3"/>
  <c r="B10" i="3"/>
  <c r="B762" i="3"/>
  <c r="B340" i="3"/>
  <c r="B341" i="3"/>
  <c r="B763" i="3"/>
  <c r="B764" i="3"/>
  <c r="B342" i="3"/>
  <c r="B343" i="3"/>
  <c r="B766" i="3"/>
  <c r="B998" i="3"/>
  <c r="B999" i="3"/>
  <c r="B1000" i="3"/>
  <c r="B1001" i="3"/>
  <c r="B1002" i="3"/>
  <c r="B126" i="3"/>
  <c r="B127" i="3"/>
  <c r="B128" i="3"/>
  <c r="B129" i="3"/>
  <c r="B130" i="3"/>
  <c r="B131" i="3"/>
  <c r="B1003" i="3"/>
  <c r="B1004" i="3"/>
  <c r="B1005" i="3"/>
  <c r="B1006" i="3"/>
  <c r="B1007" i="3"/>
  <c r="B306" i="3"/>
  <c r="B307" i="3"/>
  <c r="B1008" i="3"/>
  <c r="B1009" i="3"/>
  <c r="B146" i="3"/>
  <c r="B634" i="3"/>
  <c r="B171" i="3"/>
  <c r="B1010" i="3"/>
  <c r="B180" i="3"/>
  <c r="B1011" i="3"/>
  <c r="B1012" i="3"/>
  <c r="B1013" i="3"/>
  <c r="B1014" i="3"/>
  <c r="B779" i="3"/>
  <c r="B780" i="3"/>
  <c r="B1015" i="3"/>
  <c r="B717" i="3"/>
  <c r="B718" i="3"/>
  <c r="B719" i="3"/>
  <c r="B1016" i="3"/>
  <c r="B1017" i="3"/>
  <c r="B1018" i="3"/>
  <c r="B1019" i="3"/>
  <c r="B1020" i="3"/>
  <c r="B1021" i="3"/>
  <c r="B1022" i="3"/>
  <c r="B1023" i="3"/>
  <c r="B1024" i="3"/>
  <c r="B1025" i="3"/>
  <c r="B1026" i="3"/>
  <c r="B1027" i="3"/>
  <c r="B1028" i="3"/>
  <c r="B413" i="3"/>
  <c r="B1029" i="3"/>
  <c r="B1030" i="3"/>
  <c r="B771" i="3"/>
  <c r="B382" i="3"/>
  <c r="B1031" i="3"/>
  <c r="B1032" i="3"/>
  <c r="B502" i="3"/>
  <c r="B815" i="3"/>
  <c r="B105" i="3"/>
  <c r="B61" i="3"/>
  <c r="B1033" i="3"/>
  <c r="B158" i="3"/>
  <c r="B695" i="3"/>
  <c r="B655" i="3"/>
  <c r="B1034" i="3"/>
  <c r="B1035" i="3"/>
  <c r="B1036" i="3"/>
  <c r="B1037" i="3"/>
  <c r="B1038" i="3"/>
  <c r="B1039" i="3"/>
  <c r="B414" i="3"/>
  <c r="B1040" i="3"/>
  <c r="B1041" i="3"/>
  <c r="B1042" i="3"/>
  <c r="B308" i="3"/>
  <c r="B1043" i="3"/>
  <c r="B14" i="3"/>
  <c r="B1044" i="3"/>
  <c r="B1045" i="3"/>
  <c r="B621" i="3"/>
  <c r="B1046" i="3"/>
  <c r="B1047" i="3"/>
  <c r="B1048" i="3"/>
  <c r="B1049" i="3"/>
  <c r="B415" i="3"/>
  <c r="B1050" i="3"/>
  <c r="B383" i="3"/>
  <c r="B720" i="3"/>
  <c r="B309" i="3"/>
  <c r="B57" i="3"/>
  <c r="B310" i="3"/>
  <c r="B1051" i="3"/>
  <c r="B721" i="3"/>
  <c r="B416" i="3"/>
  <c r="B417" i="3"/>
  <c r="B722" i="3"/>
  <c r="B1052" i="3"/>
  <c r="B1053" i="3"/>
  <c r="B1054" i="3"/>
  <c r="B696" i="3"/>
  <c r="B311" i="3"/>
  <c r="B1055" i="3"/>
  <c r="B1056" i="3"/>
  <c r="B37" i="3"/>
  <c r="B537" i="3"/>
  <c r="B46" i="3"/>
  <c r="B1057" i="3"/>
  <c r="B312" i="3"/>
  <c r="B132" i="3"/>
  <c r="B133" i="3"/>
  <c r="B1058" i="3"/>
  <c r="B1059" i="3"/>
  <c r="B13" i="3"/>
  <c r="B147" i="3"/>
  <c r="B148" i="3"/>
  <c r="B149" i="3"/>
  <c r="B150" i="3"/>
  <c r="B1060" i="3"/>
  <c r="B1061" i="3"/>
  <c r="B1062" i="3"/>
  <c r="B23" i="3"/>
  <c r="B1063" i="3"/>
  <c r="B1064" i="3"/>
  <c r="B1065" i="3"/>
  <c r="B1066" i="3"/>
  <c r="B58" i="3"/>
  <c r="B59" i="3"/>
  <c r="B269" i="3"/>
  <c r="B1067" i="3"/>
  <c r="B1068" i="3"/>
  <c r="B1069" i="3"/>
  <c r="B1070" i="3"/>
  <c r="B418" i="3"/>
  <c r="B72" i="3"/>
  <c r="B313" i="3"/>
  <c r="B1071" i="3"/>
  <c r="B1072" i="3"/>
  <c r="B1073" i="3"/>
  <c r="B781" i="3"/>
  <c r="B184" i="3"/>
  <c r="B553" i="3"/>
  <c r="B1074" i="3"/>
  <c r="B185" i="3"/>
  <c r="B1075" i="3"/>
  <c r="B1076" i="3"/>
  <c r="B1077" i="3"/>
  <c r="B1078" i="3"/>
  <c r="B1079" i="3"/>
  <c r="B1080" i="3"/>
  <c r="B1081" i="3"/>
  <c r="B664" i="3"/>
  <c r="B1082" i="3"/>
  <c r="B1083" i="3"/>
  <c r="B1084" i="3"/>
  <c r="B384" i="3"/>
  <c r="B1085" i="3"/>
  <c r="B1086" i="3"/>
  <c r="B1087" i="3"/>
  <c r="B1088" i="3"/>
  <c r="B1089" i="3"/>
  <c r="B782" i="3"/>
  <c r="B1090" i="3"/>
  <c r="B1091" i="3"/>
  <c r="B1092" i="3"/>
  <c r="B1093" i="3"/>
  <c r="B1094" i="3"/>
  <c r="B419" i="3"/>
  <c r="B783" i="3"/>
  <c r="B784" i="3"/>
  <c r="B723" i="3"/>
  <c r="B724" i="3"/>
  <c r="B725" i="3"/>
  <c r="B726" i="3"/>
  <c r="B727" i="3"/>
  <c r="B728" i="3"/>
  <c r="B729" i="3"/>
  <c r="B730" i="3"/>
  <c r="B731" i="3"/>
  <c r="B732" i="3"/>
  <c r="B733" i="3"/>
  <c r="B734" i="3"/>
  <c r="B1095" i="3"/>
  <c r="B1096" i="3"/>
  <c r="B1097" i="3"/>
  <c r="B735" i="3"/>
  <c r="B1098" i="3"/>
  <c r="B1099" i="3"/>
  <c r="B643" i="3"/>
  <c r="B644" i="3"/>
  <c r="B186" i="3"/>
  <c r="B785" i="3"/>
  <c r="B583" i="3"/>
  <c r="B584" i="3"/>
  <c r="B599" i="3"/>
  <c r="B345" i="3"/>
  <c r="B585" i="3"/>
  <c r="B346" i="3"/>
  <c r="B99" i="3"/>
  <c r="B1100" i="3"/>
  <c r="B1101" i="3"/>
  <c r="B420" i="3"/>
  <c r="B1102" i="3"/>
  <c r="B1103" i="3"/>
  <c r="B1104" i="3"/>
  <c r="B786" i="3"/>
  <c r="B787" i="3"/>
  <c r="B659" i="3"/>
  <c r="B1105" i="3"/>
  <c r="B788" i="3"/>
  <c r="B789" i="3"/>
  <c r="B1106" i="3"/>
  <c r="B289" i="3"/>
  <c r="B290" i="3"/>
  <c r="B260" i="3"/>
  <c r="B1107" i="3"/>
  <c r="B1108" i="3"/>
  <c r="B170" i="3"/>
  <c r="B684" i="3"/>
  <c r="B1109" i="3"/>
  <c r="B1110" i="3"/>
  <c r="B1111" i="3"/>
  <c r="B5" i="3"/>
  <c r="B291" i="3"/>
  <c r="B292" i="3"/>
  <c r="B645" i="3"/>
  <c r="B1112" i="3"/>
  <c r="B344" i="3"/>
  <c r="B1113" i="3"/>
  <c r="B586" i="3"/>
  <c r="B587" i="3"/>
  <c r="B588" i="3"/>
  <c r="B589" i="3"/>
  <c r="B293" i="3"/>
  <c r="B294" i="3"/>
  <c r="B1114" i="3"/>
  <c r="B665" i="3"/>
  <c r="B790" i="3"/>
  <c r="B1115" i="3"/>
  <c r="B741" i="3"/>
  <c r="B1116" i="3"/>
  <c r="B590" i="3"/>
  <c r="B591" i="3"/>
  <c r="B100" i="3"/>
  <c r="B347" i="3"/>
  <c r="B101" i="3"/>
  <c r="B314" i="3"/>
  <c r="B315" i="3"/>
  <c r="B1117" i="3"/>
  <c r="B54" i="3"/>
  <c r="B606" i="3"/>
  <c r="B1118" i="3"/>
  <c r="B1119" i="3"/>
  <c r="B295" i="3"/>
  <c r="B296" i="3"/>
  <c r="B1120" i="3"/>
  <c r="B627" i="3"/>
  <c r="B791" i="3"/>
  <c r="B817" i="3"/>
  <c r="B592" i="3"/>
  <c r="B82" i="3"/>
  <c r="B83" i="3"/>
  <c r="B297" i="3"/>
  <c r="B298" i="3"/>
  <c r="B299" i="3"/>
  <c r="B300" i="3"/>
  <c r="B1121" i="3"/>
  <c r="B609" i="3"/>
  <c r="B792" i="3"/>
  <c r="B1122" i="3"/>
  <c r="B793" i="3"/>
  <c r="B1123" i="3"/>
  <c r="B794" i="3"/>
  <c r="B1124" i="3"/>
  <c r="B538" i="3"/>
  <c r="B1125" i="3"/>
  <c r="B1126" i="3"/>
  <c r="B1127" i="3"/>
  <c r="B1128" i="3"/>
  <c r="B1129" i="3"/>
  <c r="B333" i="3"/>
  <c r="B316" i="3"/>
  <c r="B490" i="3"/>
  <c r="B84" i="3"/>
  <c r="B85" i="3"/>
  <c r="B86" i="3"/>
  <c r="B87" i="3"/>
  <c r="B491" i="3"/>
  <c r="B1130" i="3"/>
  <c r="B1131" i="3"/>
  <c r="B1132" i="3"/>
  <c r="B1133" i="3"/>
  <c r="B795" i="3"/>
  <c r="B1134" i="3"/>
  <c r="B1135" i="3"/>
  <c r="B796" i="3"/>
  <c r="B489" i="3"/>
  <c r="B1136" i="3"/>
  <c r="B1137" i="3"/>
  <c r="B1138" i="3"/>
  <c r="B1139" i="3"/>
  <c r="B539" i="3"/>
  <c r="B1140" i="3"/>
  <c r="B1141" i="3"/>
  <c r="B540" i="3"/>
  <c r="B775" i="3"/>
  <c r="B1142" i="3"/>
  <c r="B797" i="3"/>
  <c r="B798" i="3"/>
  <c r="B113" i="3"/>
  <c r="B1143" i="3"/>
  <c r="B541" i="3"/>
  <c r="B742" i="3"/>
  <c r="B1144" i="3"/>
  <c r="B52" i="3"/>
  <c r="B1145" i="3"/>
  <c r="B1146" i="3"/>
  <c r="B421" i="3"/>
  <c r="B1147" i="3"/>
  <c r="B1148" i="3"/>
  <c r="B422" i="3"/>
  <c r="B1149" i="3"/>
  <c r="B1150" i="3"/>
  <c r="B1151" i="3"/>
  <c r="B1152" i="3"/>
  <c r="B1153" i="3"/>
  <c r="B1154" i="3"/>
  <c r="B1155" i="3"/>
  <c r="B368" i="3"/>
  <c r="B88" i="3"/>
  <c r="B109" i="3"/>
  <c r="B89" i="3"/>
  <c r="B90" i="3"/>
  <c r="B178" i="3"/>
  <c r="B1156" i="3"/>
  <c r="B1157" i="3"/>
  <c r="B369" i="3"/>
  <c r="B1158" i="3"/>
  <c r="B1159" i="3"/>
  <c r="B1160" i="3"/>
  <c r="B1161" i="3"/>
  <c r="B65" i="3"/>
  <c r="B66" i="3"/>
  <c r="B1162" i="3"/>
  <c r="B799" i="3"/>
  <c r="B1163" i="3"/>
  <c r="B1164" i="3"/>
  <c r="B1165" i="3"/>
  <c r="B1166" i="3"/>
  <c r="B164" i="3"/>
  <c r="B1167" i="3"/>
  <c r="B1168" i="3"/>
  <c r="B1169" i="3"/>
  <c r="B187" i="3"/>
  <c r="B1170" i="3"/>
  <c r="B1171" i="3"/>
  <c r="B423" i="3"/>
  <c r="B385" i="3"/>
  <c r="B1172" i="3"/>
  <c r="B188" i="3"/>
  <c r="B1173" i="3"/>
  <c r="B1174" i="3"/>
  <c r="B1175" i="3"/>
  <c r="B1176" i="3"/>
  <c r="B285" i="3"/>
  <c r="B743" i="3"/>
  <c r="B1177" i="3"/>
  <c r="B646" i="3"/>
  <c r="B647" i="3"/>
  <c r="B1178" i="3"/>
  <c r="B1179" i="3"/>
  <c r="B1180" i="3"/>
  <c r="B1181" i="3"/>
  <c r="B424" i="3"/>
  <c r="B1182" i="3"/>
  <c r="B520" i="3"/>
  <c r="B521" i="3"/>
  <c r="B1183" i="3"/>
  <c r="B274" i="3"/>
  <c r="B1184" i="3"/>
  <c r="B1185" i="3"/>
  <c r="B1186" i="3"/>
  <c r="B1187" i="3"/>
  <c r="B348" i="3"/>
  <c r="B1188" i="3"/>
  <c r="B425" i="3"/>
  <c r="B1189" i="3"/>
  <c r="B76" i="3"/>
  <c r="B349" i="3"/>
  <c r="B1190" i="3"/>
  <c r="B1191" i="3"/>
  <c r="B77" i="3"/>
  <c r="B800" i="3"/>
  <c r="B1192" i="3"/>
  <c r="B1193" i="3"/>
  <c r="B1194" i="3"/>
  <c r="B1195" i="3"/>
  <c r="B1196" i="3"/>
  <c r="B1197" i="3"/>
  <c r="B522" i="3"/>
  <c r="B523" i="3"/>
  <c r="B1198" i="3"/>
  <c r="B1199" i="3"/>
  <c r="B12" i="3"/>
  <c r="B602" i="3"/>
  <c r="B337" i="3"/>
  <c r="B1200" i="3"/>
  <c r="B1201" i="3"/>
  <c r="B426" i="3"/>
  <c r="B91" i="3"/>
  <c r="B189" i="3"/>
  <c r="B1202" i="3"/>
  <c r="B1203" i="3"/>
  <c r="B1204" i="3"/>
  <c r="B1205" i="3"/>
  <c r="B593" i="3"/>
  <c r="B427" i="3"/>
  <c r="B1206" i="3"/>
  <c r="B1207" i="3"/>
  <c r="B1208" i="3"/>
  <c r="B1209" i="3"/>
  <c r="B1210" i="3"/>
  <c r="B1211" i="3"/>
  <c r="B1212" i="3"/>
  <c r="B190" i="3"/>
  <c r="B1213" i="3"/>
  <c r="B1214" i="3"/>
  <c r="B1215" i="3"/>
  <c r="B92" i="3"/>
  <c r="B680" i="3"/>
  <c r="B1216" i="3"/>
  <c r="B1217" i="3"/>
  <c r="B1218" i="3"/>
  <c r="B1219" i="3"/>
  <c r="B1220" i="3"/>
  <c r="B1221" i="3"/>
  <c r="B524" i="3"/>
  <c r="B525" i="3"/>
  <c r="B1222" i="3"/>
  <c r="B134" i="3"/>
  <c r="B1223" i="3"/>
  <c r="B1224" i="3"/>
  <c r="B44" i="3"/>
  <c r="B1225" i="3"/>
  <c r="B1226" i="3"/>
  <c r="B1227" i="3"/>
  <c r="B328" i="3"/>
  <c r="B681" i="3"/>
  <c r="B712" i="3"/>
  <c r="B1228" i="3"/>
  <c r="B428" i="3"/>
  <c r="B317" i="3"/>
  <c r="B15" i="3"/>
  <c r="B1229" i="3"/>
  <c r="B1230" i="3"/>
  <c r="B1231" i="3"/>
  <c r="B429" i="3"/>
  <c r="B623" i="3"/>
  <c r="B526" i="3"/>
  <c r="B527" i="3"/>
  <c r="B682" i="3"/>
  <c r="B1232" i="3"/>
  <c r="B1233" i="3"/>
  <c r="B191" i="3"/>
  <c r="B1234" i="3"/>
  <c r="B1235" i="3"/>
  <c r="B1236" i="3"/>
  <c r="B1237" i="3"/>
  <c r="B1238" i="3"/>
  <c r="B159" i="3"/>
  <c r="B528" i="3"/>
  <c r="B529" i="3"/>
  <c r="B1239" i="3"/>
  <c r="B1240" i="3"/>
  <c r="B511" i="3"/>
  <c r="B1241" i="3"/>
  <c r="B1242" i="3"/>
  <c r="B1243" i="3"/>
  <c r="B1244" i="3"/>
  <c r="B1245" i="3"/>
  <c r="B1246" i="3"/>
  <c r="B18" i="3"/>
  <c r="B19" i="3"/>
  <c r="B135" i="3"/>
  <c r="B318" i="3"/>
  <c r="B430" i="3"/>
  <c r="B20" i="3"/>
  <c r="B21" i="3"/>
  <c r="B1247" i="3"/>
  <c r="B683" i="3"/>
  <c r="B1248" i="3"/>
  <c r="B71" i="3"/>
  <c r="B1249" i="3"/>
  <c r="B1250" i="3"/>
  <c r="B1251" i="3"/>
  <c r="B1252" i="3"/>
  <c r="B1253" i="3"/>
  <c r="B1254" i="3"/>
  <c r="B1255" i="3"/>
  <c r="B1256" i="3"/>
  <c r="B513" i="3"/>
  <c r="B62" i="3"/>
  <c r="B1257" i="3"/>
  <c r="B488" i="3"/>
  <c r="B564" i="3"/>
  <c r="B227" i="3"/>
  <c r="B1258" i="3"/>
  <c r="B55" i="3"/>
  <c r="B1259" i="3"/>
  <c r="B1260" i="3"/>
  <c r="B1261" i="3"/>
  <c r="B350" i="3"/>
  <c r="B370" i="3"/>
  <c r="B1262" i="3"/>
  <c r="B1263" i="3"/>
  <c r="B1264" i="3"/>
  <c r="B1265" i="3"/>
  <c r="B1266" i="3"/>
  <c r="B1267" i="3"/>
  <c r="B1268" i="3"/>
  <c r="B697" i="3"/>
  <c r="B698" i="3"/>
  <c r="B1269" i="3"/>
  <c r="B1270" i="3"/>
  <c r="B1271" i="3"/>
  <c r="B1272" i="3"/>
  <c r="B1273" i="3"/>
  <c r="B1274" i="3"/>
  <c r="B1275" i="3"/>
  <c r="B1276" i="3"/>
  <c r="B16" i="3"/>
  <c r="B1277" i="3"/>
  <c r="B699" i="3"/>
  <c r="B801" i="3"/>
  <c r="B1278" i="3"/>
  <c r="B1279" i="3"/>
  <c r="B1280" i="3"/>
  <c r="B1281" i="3"/>
  <c r="B1282" i="3"/>
  <c r="B351" i="3"/>
  <c r="B1283" i="3"/>
  <c r="B1284" i="3"/>
  <c r="B332" i="3"/>
  <c r="B352" i="3"/>
  <c r="B700" i="3"/>
  <c r="B802" i="3"/>
  <c r="B701" i="3"/>
  <c r="B1285" i="3"/>
  <c r="B500" i="3"/>
  <c r="B152" i="3"/>
  <c r="B661" i="3"/>
  <c r="B570" i="3"/>
  <c r="B353" i="3"/>
  <c r="B571" i="3"/>
  <c r="B744" i="3"/>
  <c r="B1286" i="3"/>
  <c r="B803" i="3"/>
  <c r="B804" i="3"/>
  <c r="B153" i="3"/>
  <c r="B154" i="3"/>
  <c r="B275" i="3"/>
  <c r="B1287" i="3"/>
  <c r="B1288" i="3"/>
  <c r="B1289" i="3"/>
  <c r="B1290" i="3"/>
  <c r="B702" i="3"/>
  <c r="B1291" i="3"/>
  <c r="B1292" i="3"/>
  <c r="B1293" i="3"/>
  <c r="B776" i="3"/>
  <c r="B777" i="3"/>
  <c r="B703" i="3"/>
  <c r="B554" i="3"/>
  <c r="B1294" i="3"/>
  <c r="B1295" i="3"/>
  <c r="B1296" i="3"/>
  <c r="G1297" i="3"/>
  <c r="F1297" i="3" s="1"/>
  <c r="G1300" i="3"/>
  <c r="G805" i="3"/>
  <c r="G1302" i="3"/>
  <c r="G93" i="3"/>
  <c r="G431" i="3"/>
  <c r="G1307" i="3"/>
  <c r="G1309" i="3"/>
  <c r="G1310" i="3"/>
  <c r="F1310" i="3" s="1"/>
  <c r="G27" i="3"/>
  <c r="G686" i="3"/>
  <c r="G1317" i="3"/>
  <c r="D1317" i="3" s="1"/>
  <c r="G1318" i="3"/>
  <c r="G1320" i="3"/>
  <c r="G1326" i="3"/>
  <c r="G1328" i="3"/>
  <c r="F1328" i="3" s="1"/>
  <c r="G194" i="3"/>
  <c r="G1330" i="3"/>
  <c r="G1340" i="3"/>
  <c r="F1340" i="3" s="1"/>
  <c r="G28" i="3"/>
  <c r="G1347" i="3"/>
  <c r="D1347" i="3" s="1"/>
  <c r="G1348" i="3"/>
  <c r="D1348" i="3" s="1"/>
  <c r="G1355" i="3"/>
  <c r="G67" i="3"/>
  <c r="G1360" i="3"/>
  <c r="G656" i="3"/>
  <c r="G1366" i="3"/>
  <c r="F1366" i="3" s="1"/>
  <c r="G1367" i="3"/>
  <c r="F1367" i="3" s="1"/>
  <c r="G1368" i="3"/>
  <c r="F1368" i="3" s="1"/>
  <c r="G114" i="3"/>
  <c r="G1376" i="3"/>
  <c r="G628" i="3"/>
  <c r="G709" i="3"/>
  <c r="G503" i="3"/>
  <c r="F503" i="3" s="1"/>
  <c r="G1385" i="3"/>
  <c r="D1385" i="3" s="1"/>
  <c r="G1388" i="3"/>
  <c r="G1389" i="3"/>
  <c r="G160" i="3"/>
  <c r="G639" i="3"/>
  <c r="F639" i="3" s="1"/>
  <c r="G549" i="3"/>
  <c r="G544" i="3"/>
  <c r="F544" i="3" s="1"/>
  <c r="G1405" i="3"/>
  <c r="G111" i="3"/>
  <c r="F111" i="3" s="1"/>
  <c r="G1414" i="3"/>
  <c r="G1417" i="3"/>
  <c r="G1420" i="3"/>
  <c r="G304" i="3"/>
  <c r="F304" i="3" s="1"/>
  <c r="G767" i="3"/>
  <c r="F767" i="3" s="1"/>
  <c r="G1426" i="3"/>
  <c r="G494" i="3"/>
  <c r="G1433" i="3"/>
  <c r="G38" i="3"/>
  <c r="F38" i="3" s="1"/>
  <c r="G1443" i="3"/>
  <c r="F1443" i="3" s="1"/>
  <c r="G1445" i="3"/>
  <c r="G1448" i="3"/>
  <c r="G1455" i="3"/>
  <c r="G45" i="3"/>
  <c r="F45" i="3" s="1"/>
  <c r="G443" i="3"/>
  <c r="G1463" i="3"/>
  <c r="F1463" i="3" s="1"/>
  <c r="G708" i="3"/>
  <c r="G30" i="3"/>
  <c r="G446" i="3"/>
  <c r="F446" i="3" s="1"/>
  <c r="G69" i="3"/>
  <c r="G557" i="3"/>
  <c r="G1477" i="3"/>
  <c r="D1477" i="3" s="1"/>
  <c r="G1479" i="3"/>
  <c r="F1479" i="3" s="1"/>
  <c r="G1480" i="3"/>
  <c r="G1488" i="3"/>
  <c r="D1488" i="3" s="1"/>
  <c r="G1490" i="3"/>
  <c r="F1490" i="3" s="1"/>
  <c r="G96" i="3"/>
  <c r="F96" i="3" s="1"/>
  <c r="G31" i="3"/>
  <c r="F31" i="3" s="1"/>
  <c r="G1500" i="3"/>
  <c r="G1503" i="3"/>
  <c r="D1503" i="3" s="1"/>
  <c r="G1509" i="3"/>
  <c r="G1512" i="3"/>
  <c r="G1514" i="3"/>
  <c r="G1515" i="3"/>
  <c r="G1521" i="3"/>
  <c r="F1521" i="3" s="1"/>
  <c r="G1522" i="3"/>
  <c r="G550" i="3"/>
  <c r="G1524" i="3"/>
  <c r="D1524" i="3" s="1"/>
  <c r="G1533" i="3"/>
  <c r="G1534" i="3"/>
  <c r="F1534" i="3" s="1"/>
  <c r="G1536" i="3"/>
  <c r="G1538" i="3"/>
  <c r="F1538" i="3" s="1"/>
  <c r="G1543" i="3"/>
  <c r="G1546" i="3"/>
  <c r="F1546" i="3" s="1"/>
  <c r="G1548" i="3"/>
  <c r="D1548" i="3" s="1"/>
  <c r="G228" i="3"/>
  <c r="F228" i="3" s="1"/>
  <c r="G1554" i="3"/>
  <c r="F1554" i="3" s="1"/>
  <c r="G229" i="3"/>
  <c r="G1555" i="3"/>
  <c r="G1556" i="3"/>
  <c r="G219" i="3"/>
  <c r="G220" i="3"/>
  <c r="G1562" i="3"/>
  <c r="F1562" i="3" s="1"/>
  <c r="G1563" i="3"/>
  <c r="G1566" i="3"/>
  <c r="F1566" i="3" s="1"/>
  <c r="G1567" i="3"/>
  <c r="G233" i="3"/>
  <c r="G1568" i="3"/>
  <c r="G1572" i="3"/>
  <c r="G1573" i="3"/>
  <c r="G710" i="3"/>
  <c r="G1574" i="3"/>
  <c r="G689" i="3"/>
  <c r="F689" i="3" s="1"/>
  <c r="G1581" i="3"/>
  <c r="F1581" i="3" s="1"/>
  <c r="G457" i="3"/>
  <c r="G1583" i="3"/>
  <c r="G458" i="3"/>
  <c r="G1590" i="3"/>
  <c r="F1590" i="3" s="1"/>
  <c r="G98" i="3"/>
  <c r="F98" i="3" s="1"/>
  <c r="G223" i="3"/>
  <c r="D223" i="3" s="1"/>
  <c r="G1598" i="3"/>
  <c r="F1598" i="3" s="1"/>
  <c r="G1599" i="3"/>
  <c r="F1599" i="3" s="1"/>
  <c r="G575" i="3"/>
  <c r="G507" i="3"/>
  <c r="G1607" i="3"/>
  <c r="G1608" i="3"/>
  <c r="F1608" i="3" s="1"/>
  <c r="G1609" i="3"/>
  <c r="G1611" i="3"/>
  <c r="B711" i="3"/>
  <c r="E1297" i="3"/>
  <c r="E1298" i="3"/>
  <c r="E192" i="3"/>
  <c r="E745" i="3"/>
  <c r="E1299" i="3"/>
  <c r="E1300" i="3"/>
  <c r="E805" i="3"/>
  <c r="E1301" i="3"/>
  <c r="E1302" i="3"/>
  <c r="E1303" i="3"/>
  <c r="E1304" i="3"/>
  <c r="E93" i="3"/>
  <c r="E94" i="3"/>
  <c r="E772" i="3"/>
  <c r="E1305" i="3"/>
  <c r="E1306" i="3"/>
  <c r="E704" i="3"/>
  <c r="E705" i="3"/>
  <c r="E806" i="3"/>
  <c r="E95" i="3"/>
  <c r="E431" i="3"/>
  <c r="E1307" i="3"/>
  <c r="E1308" i="3"/>
  <c r="E1309" i="3"/>
  <c r="E1310" i="3"/>
  <c r="E432" i="3"/>
  <c r="E1311" i="3"/>
  <c r="E1312" i="3"/>
  <c r="E354" i="3"/>
  <c r="E675" i="3"/>
  <c r="E27" i="3"/>
  <c r="E686" i="3"/>
  <c r="E193" i="3"/>
  <c r="E542" i="3"/>
  <c r="E1313" i="3"/>
  <c r="E1314" i="3"/>
  <c r="E687" i="3"/>
  <c r="E1315" i="3"/>
  <c r="E1316" i="3"/>
  <c r="E706" i="3"/>
  <c r="E433" i="3"/>
  <c r="E1317" i="3"/>
  <c r="E319" i="3"/>
  <c r="E765" i="3"/>
  <c r="E1318" i="3"/>
  <c r="E1319" i="3"/>
  <c r="E364" i="3"/>
  <c r="E1320" i="3"/>
  <c r="E1321" i="3"/>
  <c r="E320" i="3"/>
  <c r="E1322" i="3"/>
  <c r="E1323" i="3"/>
  <c r="E1324" i="3"/>
  <c r="E1325" i="3"/>
  <c r="E1326" i="3"/>
  <c r="E1327" i="3"/>
  <c r="E1328" i="3"/>
  <c r="E194" i="3"/>
  <c r="E1329" i="3"/>
  <c r="E1330" i="3"/>
  <c r="E1331" i="3"/>
  <c r="E1332" i="3"/>
  <c r="E1333" i="3"/>
  <c r="E365" i="3"/>
  <c r="E1334" i="3"/>
  <c r="E355" i="3"/>
  <c r="E1335" i="3"/>
  <c r="E1336" i="3"/>
  <c r="E1337" i="3"/>
  <c r="E1338" i="3"/>
  <c r="E1339" i="3"/>
  <c r="E1340" i="3"/>
  <c r="E1341" i="3"/>
  <c r="E1342" i="3"/>
  <c r="E1343" i="3"/>
  <c r="E1344" i="3"/>
  <c r="E1345" i="3"/>
  <c r="E28" i="3"/>
  <c r="E1346" i="3"/>
  <c r="E1347" i="3"/>
  <c r="E1348" i="3"/>
  <c r="E1349" i="3"/>
  <c r="E543" i="3"/>
  <c r="E1350" i="3"/>
  <c r="E267" i="3"/>
  <c r="E268" i="3"/>
  <c r="E29" i="3"/>
  <c r="E1351" i="3"/>
  <c r="E624" i="3"/>
  <c r="E1352" i="3"/>
  <c r="E1353" i="3"/>
  <c r="E155" i="3"/>
  <c r="E1354" i="3"/>
  <c r="E1355" i="3"/>
  <c r="E1356" i="3"/>
  <c r="E1357" i="3"/>
  <c r="E107" i="3"/>
  <c r="E67" i="3"/>
  <c r="E434" i="3"/>
  <c r="E707" i="3"/>
  <c r="E1358" i="3"/>
  <c r="E195" i="3"/>
  <c r="E1359" i="3"/>
  <c r="E1360" i="3"/>
  <c r="E497" i="3"/>
  <c r="E1361" i="3"/>
  <c r="E656" i="3"/>
  <c r="E657" i="3"/>
  <c r="E1362" i="3"/>
  <c r="E811" i="3"/>
  <c r="E1363" i="3"/>
  <c r="E1364" i="3"/>
  <c r="E435" i="3"/>
  <c r="E610" i="3"/>
  <c r="E807" i="3"/>
  <c r="E808" i="3"/>
  <c r="E1365" i="3"/>
  <c r="E321" i="3"/>
  <c r="E1366" i="3"/>
  <c r="E322" i="3"/>
  <c r="E1367" i="3"/>
  <c r="E1368" i="3"/>
  <c r="E1369" i="3"/>
  <c r="E1370" i="3"/>
  <c r="E1371" i="3"/>
  <c r="E286" i="3"/>
  <c r="E1372" i="3"/>
  <c r="E1373" i="3"/>
  <c r="E1374" i="3"/>
  <c r="E436" i="3"/>
  <c r="E114" i="3"/>
  <c r="E437" i="3"/>
  <c r="E1375" i="3"/>
  <c r="E1376" i="3"/>
  <c r="E1377" i="3"/>
  <c r="E628" i="3"/>
  <c r="E709" i="3"/>
  <c r="E1378" i="3"/>
  <c r="E1379" i="3"/>
  <c r="E1380" i="3"/>
  <c r="E323" i="3"/>
  <c r="E6" i="3"/>
  <c r="E503" i="3"/>
  <c r="E1381" i="3"/>
  <c r="E809" i="3"/>
  <c r="E1382" i="3"/>
  <c r="E1383" i="3"/>
  <c r="E1384" i="3"/>
  <c r="E1385" i="3"/>
  <c r="E1386" i="3"/>
  <c r="E1387" i="3"/>
  <c r="E1388" i="3"/>
  <c r="E688" i="3"/>
  <c r="E110" i="3"/>
  <c r="E1389" i="3"/>
  <c r="E1390" i="3"/>
  <c r="E1391" i="3"/>
  <c r="E1392" i="3"/>
  <c r="E356" i="3"/>
  <c r="E640" i="3"/>
  <c r="E555" i="3"/>
  <c r="E196" i="3"/>
  <c r="E1393" i="3"/>
  <c r="E1394" i="3"/>
  <c r="E1395" i="3"/>
  <c r="E1396" i="3"/>
  <c r="E160" i="3"/>
  <c r="E641" i="3"/>
  <c r="E639" i="3"/>
  <c r="E549" i="3"/>
  <c r="E1397" i="3"/>
  <c r="E1398" i="3"/>
  <c r="E1399" i="3"/>
  <c r="E106" i="3"/>
  <c r="E1400" i="3"/>
  <c r="E625" i="3"/>
  <c r="E626" i="3"/>
  <c r="E386" i="3"/>
  <c r="E1401" i="3"/>
  <c r="E1402" i="3"/>
  <c r="E1403" i="3"/>
  <c r="E544" i="3"/>
  <c r="E1404" i="3"/>
  <c r="E1405" i="3"/>
  <c r="E111" i="3"/>
  <c r="E1406" i="3"/>
  <c r="E112" i="3"/>
  <c r="E1407" i="3"/>
  <c r="E1408" i="3"/>
  <c r="E438" i="3"/>
  <c r="E439" i="3"/>
  <c r="E1409" i="3"/>
  <c r="E1410" i="3"/>
  <c r="E1411" i="3"/>
  <c r="E1412" i="3"/>
  <c r="E1413" i="3"/>
  <c r="E1414" i="3"/>
  <c r="E1415" i="3"/>
  <c r="E1416" i="3"/>
  <c r="E1417" i="3"/>
  <c r="E1418" i="3"/>
  <c r="E1419" i="3"/>
  <c r="E1420" i="3"/>
  <c r="E440" i="3"/>
  <c r="E441" i="3"/>
  <c r="E1421" i="3"/>
  <c r="E1422" i="3"/>
  <c r="E366" i="3"/>
  <c r="E816" i="3"/>
  <c r="E357" i="3"/>
  <c r="E1423" i="3"/>
  <c r="E1424" i="3"/>
  <c r="E658" i="3"/>
  <c r="E1425" i="3"/>
  <c r="E304" i="3"/>
  <c r="E197" i="3"/>
  <c r="E767" i="3"/>
  <c r="E1426" i="3"/>
  <c r="E768" i="3"/>
  <c r="E769" i="3"/>
  <c r="E770" i="3"/>
  <c r="E1427" i="3"/>
  <c r="E676" i="3"/>
  <c r="E1428" i="3"/>
  <c r="E1429" i="3"/>
  <c r="E442" i="3"/>
  <c r="E1430" i="3"/>
  <c r="E1431" i="3"/>
  <c r="E1432" i="3"/>
  <c r="E494" i="3"/>
  <c r="E115" i="3"/>
  <c r="E1433" i="3"/>
  <c r="E38" i="3"/>
  <c r="E1434" i="3"/>
  <c r="E1435" i="3"/>
  <c r="E679" i="3"/>
  <c r="E1436" i="3"/>
  <c r="E1437" i="3"/>
  <c r="E395" i="3"/>
  <c r="E1438" i="3"/>
  <c r="E1439" i="3"/>
  <c r="E1440" i="3"/>
  <c r="E1441" i="3"/>
  <c r="E1442" i="3"/>
  <c r="E1443" i="3"/>
  <c r="E68" i="3"/>
  <c r="E1444" i="3"/>
  <c r="E1445" i="3"/>
  <c r="E1446" i="3"/>
  <c r="E1447" i="3"/>
  <c r="E1448" i="3"/>
  <c r="E1449" i="3"/>
  <c r="E1450" i="3"/>
  <c r="E358" i="3"/>
  <c r="E545" i="3"/>
  <c r="E546" i="3"/>
  <c r="E367" i="3"/>
  <c r="E1451" i="3"/>
  <c r="E359" i="3"/>
  <c r="E1452" i="3"/>
  <c r="E1453" i="3"/>
  <c r="E1454" i="3"/>
  <c r="E1455" i="3"/>
  <c r="E1456" i="3"/>
  <c r="E45" i="3"/>
  <c r="E443" i="3"/>
  <c r="E215" i="3"/>
  <c r="E1457" i="3"/>
  <c r="E1458" i="3"/>
  <c r="E161" i="3"/>
  <c r="E1459" i="3"/>
  <c r="E1460" i="3"/>
  <c r="E596" i="3"/>
  <c r="E1461" i="3"/>
  <c r="E1462" i="3"/>
  <c r="E556" i="3"/>
  <c r="E270" i="3"/>
  <c r="E1463" i="3"/>
  <c r="E1464" i="3"/>
  <c r="E708" i="3"/>
  <c r="E30" i="3"/>
  <c r="E1465" i="3"/>
  <c r="E360" i="3"/>
  <c r="E1466" i="3"/>
  <c r="E1467" i="3"/>
  <c r="E1468" i="3"/>
  <c r="E1469" i="3"/>
  <c r="E444" i="3"/>
  <c r="E53" i="3"/>
  <c r="E1470" i="3"/>
  <c r="E324" i="3"/>
  <c r="E445" i="3"/>
  <c r="E446" i="3"/>
  <c r="E1471" i="3"/>
  <c r="E1472" i="3"/>
  <c r="E69" i="3"/>
  <c r="E1473" i="3"/>
  <c r="E70" i="3"/>
  <c r="E557" i="3"/>
  <c r="E198" i="3"/>
  <c r="E1474" i="3"/>
  <c r="E361" i="3"/>
  <c r="E224" i="3"/>
  <c r="E225" i="3"/>
  <c r="E281" i="3"/>
  <c r="E1475" i="3"/>
  <c r="E504" i="3"/>
  <c r="E505" i="3"/>
  <c r="E1476" i="3"/>
  <c r="E565" i="3"/>
  <c r="E1477" i="3"/>
  <c r="E1478" i="3"/>
  <c r="E1479" i="3"/>
  <c r="E1480" i="3"/>
  <c r="E1481" i="3"/>
  <c r="E362" i="3"/>
  <c r="E199" i="3"/>
  <c r="E607" i="3"/>
  <c r="E1482" i="3"/>
  <c r="E447" i="3"/>
  <c r="E1483" i="3"/>
  <c r="E1484" i="3"/>
  <c r="E1485" i="3"/>
  <c r="E1486" i="3"/>
  <c r="E1487" i="3"/>
  <c r="E1488" i="3"/>
  <c r="E1489" i="3"/>
  <c r="E1490" i="3"/>
  <c r="E96" i="3"/>
  <c r="E487" i="3"/>
  <c r="E1491" i="3"/>
  <c r="E1492" i="3"/>
  <c r="E1493" i="3"/>
  <c r="E1494" i="3"/>
  <c r="E1495" i="3"/>
  <c r="E1496" i="3"/>
  <c r="E448" i="3"/>
  <c r="E1497" i="3"/>
  <c r="E1498" i="3"/>
  <c r="E1499" i="3"/>
  <c r="E31" i="3"/>
  <c r="E601" i="3"/>
  <c r="E603" i="3"/>
  <c r="E1500" i="3"/>
  <c r="E1501" i="3"/>
  <c r="E1502" i="3"/>
  <c r="E1503" i="3"/>
  <c r="E1504" i="3"/>
  <c r="E1505" i="3"/>
  <c r="E216" i="3"/>
  <c r="E1506" i="3"/>
  <c r="E217" i="3"/>
  <c r="E60" i="3"/>
  <c r="E1507" i="3"/>
  <c r="E1508" i="3"/>
  <c r="E1509" i="3"/>
  <c r="E1510" i="3"/>
  <c r="E1511" i="3"/>
  <c r="E1512" i="3"/>
  <c r="E1513" i="3"/>
  <c r="E1514" i="3"/>
  <c r="E1515" i="3"/>
  <c r="E1516" i="3"/>
  <c r="E1517" i="3"/>
  <c r="E449" i="3"/>
  <c r="E498" i="3"/>
  <c r="E450" i="3"/>
  <c r="E1518" i="3"/>
  <c r="E7" i="3"/>
  <c r="E1519" i="3"/>
  <c r="E32" i="3"/>
  <c r="E1520" i="3"/>
  <c r="E1521" i="3"/>
  <c r="E1522" i="3"/>
  <c r="E1523" i="3"/>
  <c r="E550" i="3"/>
  <c r="E1524" i="3"/>
  <c r="E200" i="3"/>
  <c r="E1525" i="3"/>
  <c r="E1526" i="3"/>
  <c r="E226" i="3"/>
  <c r="E1527" i="3"/>
  <c r="E1528" i="3"/>
  <c r="E1529" i="3"/>
  <c r="E1530" i="3"/>
  <c r="E1531" i="3"/>
  <c r="E1532" i="3"/>
  <c r="E1533" i="3"/>
  <c r="E1534" i="3"/>
  <c r="E1535" i="3"/>
  <c r="E597" i="3"/>
  <c r="E1536" i="3"/>
  <c r="E506" i="3"/>
  <c r="E1537" i="3"/>
  <c r="E1538" i="3"/>
  <c r="E1539" i="3"/>
  <c r="E1540" i="3"/>
  <c r="E250" i="3"/>
  <c r="E251" i="3"/>
  <c r="E451" i="3"/>
  <c r="E282" i="3"/>
  <c r="E1541" i="3"/>
  <c r="E1542" i="3"/>
  <c r="E1543" i="3"/>
  <c r="E1544" i="3"/>
  <c r="E1545" i="3"/>
  <c r="E1546" i="3"/>
  <c r="E1547" i="3"/>
  <c r="E1548" i="3"/>
  <c r="E228" i="3"/>
  <c r="E1549" i="3"/>
  <c r="E201" i="3"/>
  <c r="E1550" i="3"/>
  <c r="E452" i="3"/>
  <c r="E622" i="3"/>
  <c r="E512" i="3"/>
  <c r="E547" i="3"/>
  <c r="E1551" i="3"/>
  <c r="E1552" i="3"/>
  <c r="E1553" i="3"/>
  <c r="E1554" i="3"/>
  <c r="E229" i="3"/>
  <c r="E230" i="3"/>
  <c r="E1555" i="3"/>
  <c r="E1556" i="3"/>
  <c r="E231" i="3"/>
  <c r="E1557" i="3"/>
  <c r="E218" i="3"/>
  <c r="E453" i="3"/>
  <c r="E454" i="3"/>
  <c r="E1558" i="3"/>
  <c r="E1559" i="3"/>
  <c r="E283" i="3"/>
  <c r="E1560" i="3"/>
  <c r="E219" i="3"/>
  <c r="E220" i="3"/>
  <c r="E1561" i="3"/>
  <c r="E1562" i="3"/>
  <c r="E1563" i="3"/>
  <c r="E202" i="3"/>
  <c r="E642" i="3"/>
  <c r="E677" i="3"/>
  <c r="E1564" i="3"/>
  <c r="E136" i="3"/>
  <c r="E221" i="3"/>
  <c r="E1565" i="3"/>
  <c r="E249" i="3"/>
  <c r="E387" i="3"/>
  <c r="E1566" i="3"/>
  <c r="E1567" i="3"/>
  <c r="E232" i="3"/>
  <c r="E233" i="3"/>
  <c r="E157" i="3"/>
  <c r="E499" i="3"/>
  <c r="E1568" i="3"/>
  <c r="E660" i="3"/>
  <c r="E78" i="3"/>
  <c r="E79" i="3"/>
  <c r="E222" i="3"/>
  <c r="E1569" i="3"/>
  <c r="E1570" i="3"/>
  <c r="E1571" i="3"/>
  <c r="E1572" i="3"/>
  <c r="E1573" i="3"/>
  <c r="E812" i="3"/>
  <c r="E234" i="3"/>
  <c r="E235" i="3"/>
  <c r="E710" i="3"/>
  <c r="E1574" i="3"/>
  <c r="E1575" i="3"/>
  <c r="E1576" i="3"/>
  <c r="E1577" i="3"/>
  <c r="E551" i="3"/>
  <c r="E1578" i="3"/>
  <c r="E455" i="3"/>
  <c r="E1579" i="3"/>
  <c r="E456" i="3"/>
  <c r="E1580" i="3"/>
  <c r="E689" i="3"/>
  <c r="E1581" i="3"/>
  <c r="E1582" i="3"/>
  <c r="E457" i="3"/>
  <c r="E1583" i="3"/>
  <c r="E1584" i="3"/>
  <c r="E117" i="3"/>
  <c r="E1585" i="3"/>
  <c r="E1586" i="3"/>
  <c r="E1587" i="3"/>
  <c r="E1588" i="3"/>
  <c r="E572" i="3"/>
  <c r="E573" i="3"/>
  <c r="E1589" i="3"/>
  <c r="E458" i="3"/>
  <c r="E1590" i="3"/>
  <c r="E284" i="3"/>
  <c r="E98" i="3"/>
  <c r="E223" i="3"/>
  <c r="E1591" i="3"/>
  <c r="E1592" i="3"/>
  <c r="E1593" i="3"/>
  <c r="E574" i="3"/>
  <c r="E1594" i="3"/>
  <c r="E1595" i="3"/>
  <c r="E1596" i="3"/>
  <c r="E1597" i="3"/>
  <c r="E459" i="3"/>
  <c r="E1598" i="3"/>
  <c r="E1599" i="3"/>
  <c r="E1600" i="3"/>
  <c r="E575" i="3"/>
  <c r="E507" i="3"/>
  <c r="E1601" i="3"/>
  <c r="E1602" i="3"/>
  <c r="E1603" i="3"/>
  <c r="E1604" i="3"/>
  <c r="E236" i="3"/>
  <c r="E598" i="3"/>
  <c r="E1605" i="3"/>
  <c r="E1606" i="3"/>
  <c r="E649" i="3"/>
  <c r="E1607" i="3"/>
  <c r="E1608" i="3"/>
  <c r="E248" i="3"/>
  <c r="E1609" i="3"/>
  <c r="E813" i="3"/>
  <c r="E1610" i="3"/>
  <c r="E1611" i="3"/>
  <c r="E711" i="3"/>
  <c r="E1612" i="3"/>
  <c r="E1613" i="3"/>
  <c r="E1614" i="3"/>
  <c r="E1615" i="3"/>
  <c r="E8" i="3"/>
  <c r="J1297" i="3"/>
  <c r="H1297" i="3" s="1"/>
  <c r="J1298" i="3"/>
  <c r="H1298" i="3" s="1"/>
  <c r="J192" i="3"/>
  <c r="H192" i="3" s="1"/>
  <c r="J745" i="3"/>
  <c r="J1299" i="3"/>
  <c r="K1299" i="3" s="1"/>
  <c r="J1300" i="3"/>
  <c r="J805" i="3"/>
  <c r="K805" i="3" s="1"/>
  <c r="J1301" i="3"/>
  <c r="J1302" i="3"/>
  <c r="H1302" i="3" s="1"/>
  <c r="J1303" i="3"/>
  <c r="H1303" i="3" s="1"/>
  <c r="J1304" i="3"/>
  <c r="K1304" i="3" s="1"/>
  <c r="J93" i="3"/>
  <c r="K93" i="3" s="1"/>
  <c r="J94" i="3"/>
  <c r="I94" i="3" s="1"/>
  <c r="C94" i="3" s="1"/>
  <c r="J772" i="3"/>
  <c r="K772" i="3" s="1"/>
  <c r="J1305" i="3"/>
  <c r="I1305" i="3" s="1"/>
  <c r="C1305" i="3" s="1"/>
  <c r="J1306" i="3"/>
  <c r="J704" i="3"/>
  <c r="K704" i="3" s="1"/>
  <c r="J705" i="3"/>
  <c r="K705" i="3" s="1"/>
  <c r="J806" i="3"/>
  <c r="K806" i="3" s="1"/>
  <c r="J95" i="3"/>
  <c r="J431" i="3"/>
  <c r="J1307" i="3"/>
  <c r="J1308" i="3"/>
  <c r="I1308" i="3" s="1"/>
  <c r="C1308" i="3" s="1"/>
  <c r="J1309" i="3"/>
  <c r="H1309" i="3" s="1"/>
  <c r="J1310" i="3"/>
  <c r="H1310" i="3" s="1"/>
  <c r="J432" i="3"/>
  <c r="H432" i="3" s="1"/>
  <c r="J1311" i="3"/>
  <c r="H1311" i="3" s="1"/>
  <c r="J1312" i="3"/>
  <c r="J354" i="3"/>
  <c r="K354" i="3" s="1"/>
  <c r="J675" i="3"/>
  <c r="K675" i="3" s="1"/>
  <c r="J27" i="3"/>
  <c r="J686" i="3"/>
  <c r="J193" i="3"/>
  <c r="J542" i="3"/>
  <c r="H542" i="3" s="1"/>
  <c r="J1313" i="3"/>
  <c r="J1314" i="3"/>
  <c r="H1314" i="3" s="1"/>
  <c r="J687" i="3"/>
  <c r="H687" i="3" s="1"/>
  <c r="J1315" i="3"/>
  <c r="H1315" i="3" s="1"/>
  <c r="J1316" i="3"/>
  <c r="H1316" i="3" s="1"/>
  <c r="J706" i="3"/>
  <c r="J433" i="3"/>
  <c r="K433" i="3" s="1"/>
  <c r="J1317" i="3"/>
  <c r="K1317" i="3" s="1"/>
  <c r="J319" i="3"/>
  <c r="K319" i="3" s="1"/>
  <c r="J765" i="3"/>
  <c r="J1318" i="3"/>
  <c r="H1318" i="3" s="1"/>
  <c r="J1319" i="3"/>
  <c r="J364" i="3"/>
  <c r="K364" i="3" s="1"/>
  <c r="J1320" i="3"/>
  <c r="H1320" i="3" s="1"/>
  <c r="J1321" i="3"/>
  <c r="I1321" i="3" s="1"/>
  <c r="C1321" i="3" s="1"/>
  <c r="J320" i="3"/>
  <c r="H320" i="3" s="1"/>
  <c r="J1322" i="3"/>
  <c r="H1322" i="3" s="1"/>
  <c r="J1323" i="3"/>
  <c r="H1323" i="3" s="1"/>
  <c r="J1324" i="3"/>
  <c r="K1324" i="3" s="1"/>
  <c r="J1325" i="3"/>
  <c r="K1325" i="3" s="1"/>
  <c r="J1326" i="3"/>
  <c r="K1326" i="3" s="1"/>
  <c r="J1327" i="3"/>
  <c r="J1328" i="3"/>
  <c r="J194" i="3"/>
  <c r="J1329" i="3"/>
  <c r="I1329" i="3" s="1"/>
  <c r="C1329" i="3" s="1"/>
  <c r="J1330" i="3"/>
  <c r="H1330" i="3" s="1"/>
  <c r="J1331" i="3"/>
  <c r="H1331" i="3" s="1"/>
  <c r="J1332" i="3"/>
  <c r="H1332" i="3" s="1"/>
  <c r="J1333" i="3"/>
  <c r="H1333" i="3" s="1"/>
  <c r="J365" i="3"/>
  <c r="J1334" i="3"/>
  <c r="J355" i="3"/>
  <c r="K355" i="3" s="1"/>
  <c r="J1335" i="3"/>
  <c r="J1336" i="3"/>
  <c r="J1337" i="3"/>
  <c r="J1338" i="3"/>
  <c r="J1339" i="3"/>
  <c r="K1339" i="3" s="1"/>
  <c r="J1340" i="3"/>
  <c r="H1340" i="3" s="1"/>
  <c r="J1341" i="3"/>
  <c r="H1341" i="3" s="1"/>
  <c r="J1342" i="3"/>
  <c r="H1342" i="3" s="1"/>
  <c r="J1343" i="3"/>
  <c r="H1343" i="3" s="1"/>
  <c r="J1344" i="3"/>
  <c r="J1345" i="3"/>
  <c r="K1345" i="3" s="1"/>
  <c r="J28" i="3"/>
  <c r="K28" i="3" s="1"/>
  <c r="J1346" i="3"/>
  <c r="K1346" i="3" s="1"/>
  <c r="J1347" i="3"/>
  <c r="J1348" i="3"/>
  <c r="J1349" i="3"/>
  <c r="J543" i="3"/>
  <c r="I543" i="3" s="1"/>
  <c r="C543" i="3" s="1"/>
  <c r="J1350" i="3"/>
  <c r="H1350" i="3" s="1"/>
  <c r="J267" i="3"/>
  <c r="H267" i="3" s="1"/>
  <c r="J268" i="3"/>
  <c r="H268" i="3" s="1"/>
  <c r="J29" i="3"/>
  <c r="H29" i="3" s="1"/>
  <c r="J1351" i="3"/>
  <c r="J624" i="3"/>
  <c r="K624" i="3" s="1"/>
  <c r="J1352" i="3"/>
  <c r="K1352" i="3" s="1"/>
  <c r="J1353" i="3"/>
  <c r="I1353" i="3" s="1"/>
  <c r="C1353" i="3" s="1"/>
  <c r="J155" i="3"/>
  <c r="J1354" i="3"/>
  <c r="J1355" i="3"/>
  <c r="J1356" i="3"/>
  <c r="I1356" i="3" s="1"/>
  <c r="C1356" i="3" s="1"/>
  <c r="J1357" i="3"/>
  <c r="H1357" i="3" s="1"/>
  <c r="J107" i="3"/>
  <c r="H107" i="3" s="1"/>
  <c r="J67" i="3"/>
  <c r="H67" i="3" s="1"/>
  <c r="J434" i="3"/>
  <c r="H434" i="3" s="1"/>
  <c r="J707" i="3"/>
  <c r="J1358" i="3"/>
  <c r="K1358" i="3" s="1"/>
  <c r="J195" i="3"/>
  <c r="K195" i="3" s="1"/>
  <c r="J1359" i="3"/>
  <c r="I1359" i="3" s="1"/>
  <c r="C1359" i="3" s="1"/>
  <c r="J1360" i="3"/>
  <c r="H1360" i="3" s="1"/>
  <c r="J497" i="3"/>
  <c r="J1361" i="3"/>
  <c r="J656" i="3"/>
  <c r="I656" i="3" s="1"/>
  <c r="C656" i="3" s="1"/>
  <c r="J657" i="3"/>
  <c r="H657" i="3" s="1"/>
  <c r="J1362" i="3"/>
  <c r="H1362" i="3" s="1"/>
  <c r="J811" i="3"/>
  <c r="H811" i="3" s="1"/>
  <c r="J1363" i="3"/>
  <c r="H1363" i="3" s="1"/>
  <c r="J1364" i="3"/>
  <c r="H1364" i="3" s="1"/>
  <c r="J435" i="3"/>
  <c r="I435" i="3" s="1"/>
  <c r="C435" i="3" s="1"/>
  <c r="J610" i="3"/>
  <c r="K610" i="3" s="1"/>
  <c r="J807" i="3"/>
  <c r="K807" i="3" s="1"/>
  <c r="J808" i="3"/>
  <c r="J1365" i="3"/>
  <c r="J321" i="3"/>
  <c r="J1366" i="3"/>
  <c r="I1366" i="3" s="1"/>
  <c r="C1366" i="3" s="1"/>
  <c r="J322" i="3"/>
  <c r="H322" i="3" s="1"/>
  <c r="J1367" i="3"/>
  <c r="H1367" i="3" s="1"/>
  <c r="J1368" i="3"/>
  <c r="H1368" i="3" s="1"/>
  <c r="J1369" i="3"/>
  <c r="K1369" i="3" s="1"/>
  <c r="J1370" i="3"/>
  <c r="J1371" i="3"/>
  <c r="K1371" i="3" s="1"/>
  <c r="J286" i="3"/>
  <c r="K286" i="3" s="1"/>
  <c r="J1372" i="3"/>
  <c r="J1373" i="3"/>
  <c r="H1373" i="3" s="1"/>
  <c r="J1374" i="3"/>
  <c r="H1374" i="3" s="1"/>
  <c r="J436" i="3"/>
  <c r="H436" i="3" s="1"/>
  <c r="J114" i="3"/>
  <c r="I114" i="3" s="1"/>
  <c r="C114" i="3" s="1"/>
  <c r="J437" i="3"/>
  <c r="H437" i="3" s="1"/>
  <c r="J1375" i="3"/>
  <c r="H1375" i="3" s="1"/>
  <c r="J1376" i="3"/>
  <c r="H1376" i="3" s="1"/>
  <c r="J1377" i="3"/>
  <c r="H1377" i="3" s="1"/>
  <c r="J628" i="3"/>
  <c r="J709" i="3"/>
  <c r="K709" i="3" s="1"/>
  <c r="J1378" i="3"/>
  <c r="K1378" i="3" s="1"/>
  <c r="J1379" i="3"/>
  <c r="J1380" i="3"/>
  <c r="J323" i="3"/>
  <c r="H323" i="3" s="1"/>
  <c r="J6" i="3"/>
  <c r="J503" i="3"/>
  <c r="I503" i="3" s="1"/>
  <c r="C503" i="3" s="1"/>
  <c r="J1381" i="3"/>
  <c r="H1381" i="3" s="1"/>
  <c r="J809" i="3"/>
  <c r="H809" i="3" s="1"/>
  <c r="J1382" i="3"/>
  <c r="H1382" i="3" s="1"/>
  <c r="J1383" i="3"/>
  <c r="I1383" i="3" s="1"/>
  <c r="C1383" i="3" s="1"/>
  <c r="J1384" i="3"/>
  <c r="K1384" i="3" s="1"/>
  <c r="J1385" i="3"/>
  <c r="K1385" i="3" s="1"/>
  <c r="J1386" i="3"/>
  <c r="K1386" i="3" s="1"/>
  <c r="J1387" i="3"/>
  <c r="K1387" i="3" s="1"/>
  <c r="J1388" i="3"/>
  <c r="J688" i="3"/>
  <c r="J110" i="3"/>
  <c r="J1389" i="3"/>
  <c r="J1390" i="3"/>
  <c r="H1390" i="3" s="1"/>
  <c r="J1391" i="3"/>
  <c r="H1391" i="3" s="1"/>
  <c r="J1392" i="3"/>
  <c r="H1392" i="3" s="1"/>
  <c r="J356" i="3"/>
  <c r="K356" i="3" s="1"/>
  <c r="J640" i="3"/>
  <c r="J555" i="3"/>
  <c r="K555" i="3" s="1"/>
  <c r="J196" i="3"/>
  <c r="J1393" i="3"/>
  <c r="I1393" i="3" s="1"/>
  <c r="C1393" i="3" s="1"/>
  <c r="J1394" i="3"/>
  <c r="H1394" i="3" s="1"/>
  <c r="J1395" i="3"/>
  <c r="H1395" i="3" s="1"/>
  <c r="J1396" i="3"/>
  <c r="H1396" i="3" s="1"/>
  <c r="J160" i="3"/>
  <c r="J641" i="3"/>
  <c r="H641" i="3" s="1"/>
  <c r="J639" i="3"/>
  <c r="H639" i="3" s="1"/>
  <c r="J549" i="3"/>
  <c r="H549" i="3" s="1"/>
  <c r="J1397" i="3"/>
  <c r="H1397" i="3" s="1"/>
  <c r="J1398" i="3"/>
  <c r="I1398" i="3" s="1"/>
  <c r="C1398" i="3" s="1"/>
  <c r="J1399" i="3"/>
  <c r="K1399" i="3" s="1"/>
  <c r="J106" i="3"/>
  <c r="K106" i="3" s="1"/>
  <c r="J1400" i="3"/>
  <c r="J625" i="3"/>
  <c r="J626" i="3"/>
  <c r="J386" i="3"/>
  <c r="J1401" i="3"/>
  <c r="I1401" i="3" s="1"/>
  <c r="C1401" i="3" s="1"/>
  <c r="J1402" i="3"/>
  <c r="H1402" i="3" s="1"/>
  <c r="J1403" i="3"/>
  <c r="H1403" i="3" s="1"/>
  <c r="J544" i="3"/>
  <c r="H544" i="3" s="1"/>
  <c r="J1404" i="3"/>
  <c r="H1404" i="3" s="1"/>
  <c r="J1405" i="3"/>
  <c r="K1405" i="3" s="1"/>
  <c r="J111" i="3"/>
  <c r="K111" i="3" s="1"/>
  <c r="J1406" i="3"/>
  <c r="K1406" i="3" s="1"/>
  <c r="J112" i="3"/>
  <c r="K112" i="3" s="1"/>
  <c r="J1407" i="3"/>
  <c r="J1408" i="3"/>
  <c r="J438" i="3"/>
  <c r="J439" i="3"/>
  <c r="I439" i="3" s="1"/>
  <c r="C439" i="3" s="1"/>
  <c r="J1409" i="3"/>
  <c r="H1409" i="3" s="1"/>
  <c r="J1410" i="3"/>
  <c r="H1410" i="3" s="1"/>
  <c r="J1411" i="3"/>
  <c r="H1411" i="3" s="1"/>
  <c r="J1412" i="3"/>
  <c r="K1412" i="3" s="1"/>
  <c r="J1413" i="3"/>
  <c r="K1413" i="3" s="1"/>
  <c r="J1414" i="3"/>
  <c r="K1414" i="3" s="1"/>
  <c r="J1415" i="3"/>
  <c r="H1415" i="3" s="1"/>
  <c r="J1416" i="3"/>
  <c r="J1417" i="3"/>
  <c r="H1417" i="3" s="1"/>
  <c r="J1418" i="3"/>
  <c r="H1418" i="3" s="1"/>
  <c r="J1419" i="3"/>
  <c r="J1420" i="3"/>
  <c r="J440" i="3"/>
  <c r="H440" i="3" s="1"/>
  <c r="J441" i="3"/>
  <c r="H441" i="3" s="1"/>
  <c r="J1421" i="3"/>
  <c r="H1421" i="3" s="1"/>
  <c r="J1422" i="3"/>
  <c r="H1422" i="3" s="1"/>
  <c r="J366" i="3"/>
  <c r="K366" i="3" s="1"/>
  <c r="J816" i="3"/>
  <c r="K816" i="3" s="1"/>
  <c r="J357" i="3"/>
  <c r="K357" i="3" s="1"/>
  <c r="J1423" i="3"/>
  <c r="J1424" i="3"/>
  <c r="J658" i="3"/>
  <c r="J1425" i="3"/>
  <c r="H1425" i="3" s="1"/>
  <c r="J304" i="3"/>
  <c r="I304" i="3" s="1"/>
  <c r="C304" i="3" s="1"/>
  <c r="J197" i="3"/>
  <c r="K197" i="3" s="1"/>
  <c r="J767" i="3"/>
  <c r="H767" i="3" s="1"/>
  <c r="J1426" i="3"/>
  <c r="H1426" i="3" s="1"/>
  <c r="J768" i="3"/>
  <c r="I768" i="3" s="1"/>
  <c r="C768" i="3" s="1"/>
  <c r="J769" i="3"/>
  <c r="J770" i="3"/>
  <c r="K770" i="3" s="1"/>
  <c r="J1427" i="3"/>
  <c r="J676" i="3"/>
  <c r="K676" i="3" s="1"/>
  <c r="J1428" i="3"/>
  <c r="J1429" i="3"/>
  <c r="J442" i="3"/>
  <c r="J1430" i="3"/>
  <c r="J1431" i="3"/>
  <c r="H1431" i="3" s="1"/>
  <c r="J1432" i="3"/>
  <c r="H1432" i="3" s="1"/>
  <c r="J494" i="3"/>
  <c r="H494" i="3" s="1"/>
  <c r="J115" i="3"/>
  <c r="H115" i="3" s="1"/>
  <c r="J1433" i="3"/>
  <c r="H1433" i="3" s="1"/>
  <c r="J38" i="3"/>
  <c r="K38" i="3" s="1"/>
  <c r="J1434" i="3"/>
  <c r="J1435" i="3"/>
  <c r="J679" i="3"/>
  <c r="H679" i="3" s="1"/>
  <c r="J1436" i="3"/>
  <c r="J1437" i="3"/>
  <c r="J395" i="3"/>
  <c r="I395" i="3" s="1"/>
  <c r="C395" i="3" s="1"/>
  <c r="J1438" i="3"/>
  <c r="H1438" i="3" s="1"/>
  <c r="J1439" i="3"/>
  <c r="H1439" i="3" s="1"/>
  <c r="J1440" i="3"/>
  <c r="H1440" i="3" s="1"/>
  <c r="J1441" i="3"/>
  <c r="H1441" i="3" s="1"/>
  <c r="J1442" i="3"/>
  <c r="J1443" i="3"/>
  <c r="K1443" i="3" s="1"/>
  <c r="J68" i="3"/>
  <c r="K68" i="3" s="1"/>
  <c r="J1444" i="3"/>
  <c r="J1445" i="3"/>
  <c r="J1446" i="3"/>
  <c r="J1447" i="3"/>
  <c r="J1448" i="3"/>
  <c r="I1448" i="3" s="1"/>
  <c r="C1448" i="3" s="1"/>
  <c r="J1449" i="3"/>
  <c r="K1449" i="3" s="1"/>
  <c r="J1450" i="3"/>
  <c r="H1450" i="3" s="1"/>
  <c r="J358" i="3"/>
  <c r="H358" i="3" s="1"/>
  <c r="J545" i="3"/>
  <c r="H545" i="3" s="1"/>
  <c r="J546" i="3"/>
  <c r="J367" i="3"/>
  <c r="K367" i="3" s="1"/>
  <c r="J1451" i="3"/>
  <c r="J359" i="3"/>
  <c r="K359" i="3" s="1"/>
  <c r="J1452" i="3"/>
  <c r="J1453" i="3"/>
  <c r="J1454" i="3"/>
  <c r="J1455" i="3"/>
  <c r="I1455" i="3" s="1"/>
  <c r="C1455" i="3" s="1"/>
  <c r="J1456" i="3"/>
  <c r="H1456" i="3" s="1"/>
  <c r="J45" i="3"/>
  <c r="H45" i="3" s="1"/>
  <c r="J443" i="3"/>
  <c r="H443" i="3" s="1"/>
  <c r="J215" i="3"/>
  <c r="K215" i="3" s="1"/>
  <c r="J1457" i="3"/>
  <c r="K1457" i="3" s="1"/>
  <c r="J1458" i="3"/>
  <c r="K1458" i="3" s="1"/>
  <c r="J161" i="3"/>
  <c r="I161" i="3" s="1"/>
  <c r="C161" i="3" s="1"/>
  <c r="J1459" i="3"/>
  <c r="I1459" i="3" s="1"/>
  <c r="C1459" i="3" s="1"/>
  <c r="J1460" i="3"/>
  <c r="J596" i="3"/>
  <c r="H596" i="3" s="1"/>
  <c r="J1461" i="3"/>
  <c r="H1461" i="3" s="1"/>
  <c r="J1462" i="3"/>
  <c r="J556" i="3"/>
  <c r="H556" i="3" s="1"/>
  <c r="J270" i="3"/>
  <c r="H270" i="3" s="1"/>
  <c r="J1463" i="3"/>
  <c r="H1463" i="3" s="1"/>
  <c r="J1464" i="3"/>
  <c r="H1464" i="3" s="1"/>
  <c r="J708" i="3"/>
  <c r="J30" i="3"/>
  <c r="K30" i="3" s="1"/>
  <c r="J1465" i="3"/>
  <c r="K1465" i="3" s="1"/>
  <c r="J360" i="3"/>
  <c r="J1466" i="3"/>
  <c r="J1467" i="3"/>
  <c r="H1467" i="3" s="1"/>
  <c r="J1468" i="3"/>
  <c r="H1468" i="3" s="1"/>
  <c r="J1469" i="3"/>
  <c r="I1469" i="3" s="1"/>
  <c r="C1469" i="3" s="1"/>
  <c r="J444" i="3"/>
  <c r="K444" i="3" s="1"/>
  <c r="J53" i="3"/>
  <c r="H53" i="3" s="1"/>
  <c r="J1470" i="3"/>
  <c r="H1470" i="3" s="1"/>
  <c r="J324" i="3"/>
  <c r="I324" i="3" s="1"/>
  <c r="C324" i="3" s="1"/>
  <c r="J445" i="3"/>
  <c r="J446" i="3"/>
  <c r="K446" i="3" s="1"/>
  <c r="J1471" i="3"/>
  <c r="J1472" i="3"/>
  <c r="K1472" i="3" s="1"/>
  <c r="J69" i="3"/>
  <c r="J1473" i="3"/>
  <c r="J70" i="3"/>
  <c r="J557" i="3"/>
  <c r="I557" i="3" s="1"/>
  <c r="C557" i="3" s="1"/>
  <c r="J198" i="3"/>
  <c r="H198" i="3" s="1"/>
  <c r="J1474" i="3"/>
  <c r="H1474" i="3" s="1"/>
  <c r="J361" i="3"/>
  <c r="H361" i="3" s="1"/>
  <c r="J224" i="3"/>
  <c r="H224" i="3" s="1"/>
  <c r="J225" i="3"/>
  <c r="I225" i="3" s="1"/>
  <c r="C225" i="3" s="1"/>
  <c r="J281" i="3"/>
  <c r="K281" i="3" s="1"/>
  <c r="J1475" i="3"/>
  <c r="J504" i="3"/>
  <c r="J505" i="3"/>
  <c r="J1476" i="3"/>
  <c r="J565" i="3"/>
  <c r="J1477" i="3"/>
  <c r="I1477" i="3" s="1"/>
  <c r="C1477" i="3" s="1"/>
  <c r="J1478" i="3"/>
  <c r="H1478" i="3" s="1"/>
  <c r="J1479" i="3"/>
  <c r="H1479" i="3" s="1"/>
  <c r="J1480" i="3"/>
  <c r="H1480" i="3" s="1"/>
  <c r="J1481" i="3"/>
  <c r="H1481" i="3" s="1"/>
  <c r="J362" i="3"/>
  <c r="K362" i="3" s="1"/>
  <c r="J199" i="3"/>
  <c r="K199" i="3" s="1"/>
  <c r="J607" i="3"/>
  <c r="K607" i="3" s="1"/>
  <c r="J1482" i="3"/>
  <c r="J447" i="3"/>
  <c r="J1483" i="3"/>
  <c r="H1483" i="3" s="1"/>
  <c r="J1484" i="3"/>
  <c r="J1485" i="3"/>
  <c r="I1485" i="3" s="1"/>
  <c r="C1485" i="3" s="1"/>
  <c r="J1486" i="3"/>
  <c r="H1486" i="3" s="1"/>
  <c r="J1487" i="3"/>
  <c r="H1487" i="3" s="1"/>
  <c r="J1488" i="3"/>
  <c r="H1488" i="3" s="1"/>
  <c r="J1489" i="3"/>
  <c r="I1489" i="3" s="1"/>
  <c r="C1489" i="3" s="1"/>
  <c r="J1490" i="3"/>
  <c r="J96" i="3"/>
  <c r="K96" i="3" s="1"/>
  <c r="J487" i="3"/>
  <c r="J1491" i="3"/>
  <c r="K1491" i="3" s="1"/>
  <c r="J1492" i="3"/>
  <c r="J1493" i="3"/>
  <c r="J1494" i="3"/>
  <c r="J1495" i="3"/>
  <c r="I1495" i="3" s="1"/>
  <c r="C1495" i="3" s="1"/>
  <c r="J1496" i="3"/>
  <c r="H1496" i="3" s="1"/>
  <c r="J448" i="3"/>
  <c r="H448" i="3" s="1"/>
  <c r="J1497" i="3"/>
  <c r="H1497" i="3" s="1"/>
  <c r="J1498" i="3"/>
  <c r="H1498" i="3" s="1"/>
  <c r="J1499" i="3"/>
  <c r="H1499" i="3" s="1"/>
  <c r="J31" i="3"/>
  <c r="K31" i="3" s="1"/>
  <c r="J601" i="3"/>
  <c r="I601" i="3" s="1"/>
  <c r="C601" i="3" s="1"/>
  <c r="J603" i="3"/>
  <c r="I603" i="3" s="1"/>
  <c r="C603" i="3" s="1"/>
  <c r="J1500" i="3"/>
  <c r="J1501" i="3"/>
  <c r="H1501" i="3" s="1"/>
  <c r="J1502" i="3"/>
  <c r="J1503" i="3"/>
  <c r="J1504" i="3"/>
  <c r="H1504" i="3" s="1"/>
  <c r="J1505" i="3"/>
  <c r="H1505" i="3" s="1"/>
  <c r="J216" i="3"/>
  <c r="H216" i="3" s="1"/>
  <c r="J1506" i="3"/>
  <c r="H1506" i="3" s="1"/>
  <c r="J217" i="3"/>
  <c r="J60" i="3"/>
  <c r="K60" i="3" s="1"/>
  <c r="J1507" i="3"/>
  <c r="K1507" i="3" s="1"/>
  <c r="J1508" i="3"/>
  <c r="J1509" i="3"/>
  <c r="H1509" i="3" s="1"/>
  <c r="J1510" i="3"/>
  <c r="H1510" i="3" s="1"/>
  <c r="J1511" i="3"/>
  <c r="H1511" i="3" s="1"/>
  <c r="J1512" i="3"/>
  <c r="K1512" i="3" s="1"/>
  <c r="J1513" i="3"/>
  <c r="K1513" i="3" s="1"/>
  <c r="J1514" i="3"/>
  <c r="H1514" i="3" s="1"/>
  <c r="J1515" i="3"/>
  <c r="H1515" i="3" s="1"/>
  <c r="J1516" i="3"/>
  <c r="H1516" i="3" s="1"/>
  <c r="J1517" i="3"/>
  <c r="J449" i="3"/>
  <c r="K449" i="3" s="1"/>
  <c r="J498" i="3"/>
  <c r="K498" i="3" s="1"/>
  <c r="J450" i="3"/>
  <c r="K450" i="3" s="1"/>
  <c r="J1518" i="3"/>
  <c r="J7" i="3"/>
  <c r="K7" i="3" s="1"/>
  <c r="J1519" i="3"/>
  <c r="J32" i="3"/>
  <c r="K32" i="3" s="1"/>
  <c r="J1520" i="3"/>
  <c r="H1520" i="3" s="1"/>
  <c r="J1521" i="3"/>
  <c r="H1521" i="3" s="1"/>
  <c r="J1522" i="3"/>
  <c r="H1522" i="3" s="1"/>
  <c r="J1523" i="3"/>
  <c r="H1523" i="3" s="1"/>
  <c r="J550" i="3"/>
  <c r="K550" i="3" s="1"/>
  <c r="J1524" i="3"/>
  <c r="K1524" i="3" s="1"/>
  <c r="J200" i="3"/>
  <c r="J1525" i="3"/>
  <c r="H1525" i="3" s="1"/>
  <c r="J1526" i="3"/>
  <c r="J226" i="3"/>
  <c r="K226" i="3" s="1"/>
  <c r="J1527" i="3"/>
  <c r="J1528" i="3"/>
  <c r="I1528" i="3" s="1"/>
  <c r="C1528" i="3" s="1"/>
  <c r="J1529" i="3"/>
  <c r="H1529" i="3" s="1"/>
  <c r="J1530" i="3"/>
  <c r="H1530" i="3" s="1"/>
  <c r="J1531" i="3"/>
  <c r="H1531" i="3" s="1"/>
  <c r="J1532" i="3"/>
  <c r="H1532" i="3" s="1"/>
  <c r="J1533" i="3"/>
  <c r="K1533" i="3" s="1"/>
  <c r="J1534" i="3"/>
  <c r="J1535" i="3"/>
  <c r="J597" i="3"/>
  <c r="J1536" i="3"/>
  <c r="H1536" i="3" s="1"/>
  <c r="J506" i="3"/>
  <c r="I506" i="3" s="1"/>
  <c r="C506" i="3" s="1"/>
  <c r="J1537" i="3"/>
  <c r="J1538" i="3"/>
  <c r="I1538" i="3" s="1"/>
  <c r="C1538" i="3" s="1"/>
  <c r="J1539" i="3"/>
  <c r="H1539" i="3" s="1"/>
  <c r="J1540" i="3"/>
  <c r="H1540" i="3" s="1"/>
  <c r="J250" i="3"/>
  <c r="H250" i="3" s="1"/>
  <c r="J251" i="3"/>
  <c r="H251" i="3" s="1"/>
  <c r="J451" i="3"/>
  <c r="J282" i="3"/>
  <c r="K282" i="3" s="1"/>
  <c r="J1541" i="3"/>
  <c r="K1541" i="3" s="1"/>
  <c r="J1542" i="3"/>
  <c r="I1542" i="3" s="1"/>
  <c r="C1542" i="3" s="1"/>
  <c r="J1543" i="3"/>
  <c r="H1543" i="3" s="1"/>
  <c r="J1544" i="3"/>
  <c r="I1544" i="3" s="1"/>
  <c r="C1544" i="3" s="1"/>
  <c r="J1545" i="3"/>
  <c r="H1545" i="3" s="1"/>
  <c r="J1546" i="3"/>
  <c r="K1546" i="3" s="1"/>
  <c r="J1547" i="3"/>
  <c r="H1547" i="3" s="1"/>
  <c r="J1548" i="3"/>
  <c r="H1548" i="3" s="1"/>
  <c r="J228" i="3"/>
  <c r="H228" i="3" s="1"/>
  <c r="J1549" i="3"/>
  <c r="H1549" i="3" s="1"/>
  <c r="J201" i="3"/>
  <c r="J1550" i="3"/>
  <c r="K1550" i="3" s="1"/>
  <c r="J452" i="3"/>
  <c r="K452" i="3" s="1"/>
  <c r="J622" i="3"/>
  <c r="K622" i="3" s="1"/>
  <c r="J512" i="3"/>
  <c r="H512" i="3" s="1"/>
  <c r="J547" i="3"/>
  <c r="I547" i="3" s="1"/>
  <c r="C547" i="3" s="1"/>
  <c r="J1551" i="3"/>
  <c r="J1552" i="3"/>
  <c r="K1552" i="3" s="1"/>
  <c r="J1553" i="3"/>
  <c r="I1553" i="3" s="1"/>
  <c r="C1553" i="3" s="1"/>
  <c r="J1554" i="3"/>
  <c r="H1554" i="3" s="1"/>
  <c r="J229" i="3"/>
  <c r="H229" i="3" s="1"/>
  <c r="J230" i="3"/>
  <c r="H230" i="3" s="1"/>
  <c r="J1555" i="3"/>
  <c r="J1556" i="3"/>
  <c r="K1556" i="3" s="1"/>
  <c r="J231" i="3"/>
  <c r="K231" i="3" s="1"/>
  <c r="J1557" i="3"/>
  <c r="K1557" i="3" s="1"/>
  <c r="J218" i="3"/>
  <c r="J453" i="3"/>
  <c r="I453" i="3" s="1"/>
  <c r="C453" i="3" s="1"/>
  <c r="J454" i="3"/>
  <c r="H454" i="3" s="1"/>
  <c r="J1558" i="3"/>
  <c r="K1558" i="3" s="1"/>
  <c r="J1559" i="3"/>
  <c r="K1559" i="3" s="1"/>
  <c r="J283" i="3"/>
  <c r="H283" i="3" s="1"/>
  <c r="J1560" i="3"/>
  <c r="H1560" i="3" s="1"/>
  <c r="J219" i="3"/>
  <c r="I219" i="3" s="1"/>
  <c r="C219" i="3" s="1"/>
  <c r="J220" i="3"/>
  <c r="J1561" i="3"/>
  <c r="J1562" i="3"/>
  <c r="K1562" i="3" s="1"/>
  <c r="J1563" i="3"/>
  <c r="K1563" i="3" s="1"/>
  <c r="J202" i="3"/>
  <c r="J642" i="3"/>
  <c r="J677" i="3"/>
  <c r="J1564" i="3"/>
  <c r="K1564" i="3" s="1"/>
  <c r="J136" i="3"/>
  <c r="I136" i="3" s="1"/>
  <c r="C136" i="3" s="1"/>
  <c r="J221" i="3"/>
  <c r="I221" i="3" s="1"/>
  <c r="C221" i="3" s="1"/>
  <c r="J1565" i="3"/>
  <c r="H1565" i="3" s="1"/>
  <c r="J249" i="3"/>
  <c r="H249" i="3" s="1"/>
  <c r="J387" i="3"/>
  <c r="H387" i="3" s="1"/>
  <c r="J1566" i="3"/>
  <c r="K1566" i="3" s="1"/>
  <c r="J1567" i="3"/>
  <c r="K1567" i="3" s="1"/>
  <c r="J232" i="3"/>
  <c r="K232" i="3" s="1"/>
  <c r="J233" i="3"/>
  <c r="J157" i="3"/>
  <c r="J499" i="3"/>
  <c r="J1568" i="3"/>
  <c r="K1568" i="3" s="1"/>
  <c r="J660" i="3"/>
  <c r="K660" i="3" s="1"/>
  <c r="J78" i="3"/>
  <c r="H78" i="3" s="1"/>
  <c r="J79" i="3"/>
  <c r="I79" i="3" s="1"/>
  <c r="C79" i="3" s="1"/>
  <c r="J222" i="3"/>
  <c r="H222" i="3" s="1"/>
  <c r="J1569" i="3"/>
  <c r="J1570" i="3"/>
  <c r="K1570" i="3" s="1"/>
  <c r="J1571" i="3"/>
  <c r="K1571" i="3" s="1"/>
  <c r="J1572" i="3"/>
  <c r="K1572" i="3" s="1"/>
  <c r="J1573" i="3"/>
  <c r="J812" i="3"/>
  <c r="K812" i="3" s="1"/>
  <c r="J234" i="3"/>
  <c r="J235" i="3"/>
  <c r="J710" i="3"/>
  <c r="H710" i="3" s="1"/>
  <c r="J1574" i="3"/>
  <c r="H1574" i="3" s="1"/>
  <c r="J1575" i="3"/>
  <c r="I1575" i="3" s="1"/>
  <c r="C1575" i="3" s="1"/>
  <c r="J1576" i="3"/>
  <c r="H1576" i="3" s="1"/>
  <c r="J1577" i="3"/>
  <c r="K1577" i="3" s="1"/>
  <c r="J551" i="3"/>
  <c r="K551" i="3" s="1"/>
  <c r="J1578" i="3"/>
  <c r="K1578" i="3" s="1"/>
  <c r="J455" i="3"/>
  <c r="K455" i="3" s="1"/>
  <c r="J1579" i="3"/>
  <c r="J456" i="3"/>
  <c r="K456" i="3" s="1"/>
  <c r="J1580" i="3"/>
  <c r="I1580" i="3" s="1"/>
  <c r="C1580" i="3" s="1"/>
  <c r="J689" i="3"/>
  <c r="I689" i="3" s="1"/>
  <c r="C689" i="3" s="1"/>
  <c r="J1581" i="3"/>
  <c r="H1581" i="3" s="1"/>
  <c r="J1582" i="3"/>
  <c r="H1582" i="3" s="1"/>
  <c r="J457" i="3"/>
  <c r="I457" i="3" s="1"/>
  <c r="C457" i="3" s="1"/>
  <c r="J1583" i="3"/>
  <c r="K1583" i="3" s="1"/>
  <c r="J1584" i="3"/>
  <c r="K1584" i="3" s="1"/>
  <c r="J117" i="3"/>
  <c r="J1585" i="3"/>
  <c r="H1585" i="3" s="1"/>
  <c r="J1586" i="3"/>
  <c r="J1587" i="3"/>
  <c r="J1588" i="3"/>
  <c r="K1588" i="3" s="1"/>
  <c r="J572" i="3"/>
  <c r="I572" i="3" s="1"/>
  <c r="C572" i="3" s="1"/>
  <c r="J573" i="3"/>
  <c r="I573" i="3" s="1"/>
  <c r="C573" i="3" s="1"/>
  <c r="J1589" i="3"/>
  <c r="H1589" i="3" s="1"/>
  <c r="J458" i="3"/>
  <c r="H458" i="3" s="1"/>
  <c r="J1590" i="3"/>
  <c r="H1590" i="3" s="1"/>
  <c r="J284" i="3"/>
  <c r="H284" i="3" s="1"/>
  <c r="J98" i="3"/>
  <c r="I98" i="3" s="1"/>
  <c r="C98" i="3" s="1"/>
  <c r="J223" i="3"/>
  <c r="K223" i="3" s="1"/>
  <c r="J1591" i="3"/>
  <c r="J1592" i="3"/>
  <c r="J1593" i="3"/>
  <c r="H1593" i="3" s="1"/>
  <c r="J574" i="3"/>
  <c r="J1594" i="3"/>
  <c r="J1595" i="3"/>
  <c r="J1596" i="3"/>
  <c r="H1596" i="3" s="1"/>
  <c r="J1597" i="3"/>
  <c r="H1597" i="3" s="1"/>
  <c r="J459" i="3"/>
  <c r="H459" i="3" s="1"/>
  <c r="J1598" i="3"/>
  <c r="H1598" i="3" s="1"/>
  <c r="J1599" i="3"/>
  <c r="J1600" i="3"/>
  <c r="K1600" i="3" s="1"/>
  <c r="J575" i="3"/>
  <c r="K575" i="3" s="1"/>
  <c r="J507" i="3"/>
  <c r="K507" i="3" s="1"/>
  <c r="J1601" i="3"/>
  <c r="J1602" i="3"/>
  <c r="I1602" i="3" s="1"/>
  <c r="C1602" i="3" s="1"/>
  <c r="J1603" i="3"/>
  <c r="I1603" i="3" s="1"/>
  <c r="C1603" i="3" s="1"/>
  <c r="J1604" i="3"/>
  <c r="I1604" i="3" s="1"/>
  <c r="C1604" i="3" s="1"/>
  <c r="J236" i="3"/>
  <c r="H236" i="3" s="1"/>
  <c r="J598" i="3"/>
  <c r="H598" i="3" s="1"/>
  <c r="J1605" i="3"/>
  <c r="H1605" i="3" s="1"/>
  <c r="J1606" i="3"/>
  <c r="H1606" i="3" s="1"/>
  <c r="J649" i="3"/>
  <c r="J1607" i="3"/>
  <c r="J1608" i="3"/>
  <c r="J248" i="3"/>
  <c r="H248" i="3" s="1"/>
  <c r="J1609" i="3"/>
  <c r="H1609" i="3" s="1"/>
  <c r="J813" i="3"/>
  <c r="I813" i="3" s="1"/>
  <c r="C813" i="3" s="1"/>
  <c r="J1610" i="3"/>
  <c r="J1611" i="3"/>
  <c r="J711" i="3"/>
  <c r="H711" i="3" s="1"/>
  <c r="J1612" i="3"/>
  <c r="H1612" i="3" s="1"/>
  <c r="J1613" i="3"/>
  <c r="H1613" i="3" s="1"/>
  <c r="J1614" i="3"/>
  <c r="I1614" i="3" s="1"/>
  <c r="C1614" i="3" s="1"/>
  <c r="J1615" i="3"/>
  <c r="K1615" i="3" s="1"/>
  <c r="J8" i="3"/>
  <c r="I8" i="3" s="1"/>
  <c r="C8" i="3" s="1"/>
  <c r="L1297" i="3"/>
  <c r="L1298" i="3"/>
  <c r="L192" i="3"/>
  <c r="L745" i="3"/>
  <c r="L1299" i="3"/>
  <c r="L1300" i="3"/>
  <c r="L805" i="3"/>
  <c r="L1301" i="3"/>
  <c r="L1302" i="3"/>
  <c r="L1303" i="3"/>
  <c r="L1304" i="3"/>
  <c r="L93" i="3"/>
  <c r="L94" i="3"/>
  <c r="L772" i="3"/>
  <c r="L1305" i="3"/>
  <c r="L1306" i="3"/>
  <c r="L704" i="3"/>
  <c r="L705" i="3"/>
  <c r="L806" i="3"/>
  <c r="L95" i="3"/>
  <c r="L431" i="3"/>
  <c r="L1307" i="3"/>
  <c r="L1308" i="3"/>
  <c r="L1309" i="3"/>
  <c r="L1310" i="3"/>
  <c r="L432" i="3"/>
  <c r="L1311" i="3"/>
  <c r="L1312" i="3"/>
  <c r="L354" i="3"/>
  <c r="L675" i="3"/>
  <c r="L27" i="3"/>
  <c r="L686" i="3"/>
  <c r="L193" i="3"/>
  <c r="L542" i="3"/>
  <c r="L1313" i="3"/>
  <c r="L1314" i="3"/>
  <c r="L687" i="3"/>
  <c r="L1315" i="3"/>
  <c r="L1316" i="3"/>
  <c r="L706" i="3"/>
  <c r="L433" i="3"/>
  <c r="L1317" i="3"/>
  <c r="L319" i="3"/>
  <c r="L765" i="3"/>
  <c r="L1318" i="3"/>
  <c r="L1319" i="3"/>
  <c r="L364" i="3"/>
  <c r="L1320" i="3"/>
  <c r="L1321" i="3"/>
  <c r="L320" i="3"/>
  <c r="L1322" i="3"/>
  <c r="L1323" i="3"/>
  <c r="L1324" i="3"/>
  <c r="L1325" i="3"/>
  <c r="L1326" i="3"/>
  <c r="L1327" i="3"/>
  <c r="L1328" i="3"/>
  <c r="L194" i="3"/>
  <c r="L1329" i="3"/>
  <c r="L1330" i="3"/>
  <c r="L1331" i="3"/>
  <c r="L1332" i="3"/>
  <c r="L1333" i="3"/>
  <c r="L365" i="3"/>
  <c r="L1334" i="3"/>
  <c r="L355" i="3"/>
  <c r="L1335" i="3"/>
  <c r="L1336" i="3"/>
  <c r="L1337" i="3"/>
  <c r="L1338" i="3"/>
  <c r="L1339" i="3"/>
  <c r="L1340" i="3"/>
  <c r="L1341" i="3"/>
  <c r="L1342" i="3"/>
  <c r="L1343" i="3"/>
  <c r="L1344" i="3"/>
  <c r="L1345" i="3"/>
  <c r="L28" i="3"/>
  <c r="L1346" i="3"/>
  <c r="L1347" i="3"/>
  <c r="L1348" i="3"/>
  <c r="L1349" i="3"/>
  <c r="L543" i="3"/>
  <c r="L1350" i="3"/>
  <c r="L267" i="3"/>
  <c r="L268" i="3"/>
  <c r="L29" i="3"/>
  <c r="L1351" i="3"/>
  <c r="L624" i="3"/>
  <c r="L1352" i="3"/>
  <c r="L1353" i="3"/>
  <c r="L155" i="3"/>
  <c r="L1354" i="3"/>
  <c r="L1355" i="3"/>
  <c r="L1356" i="3"/>
  <c r="L1357" i="3"/>
  <c r="L107" i="3"/>
  <c r="L67" i="3"/>
  <c r="L434" i="3"/>
  <c r="L707" i="3"/>
  <c r="L1358" i="3"/>
  <c r="L195" i="3"/>
  <c r="L1359" i="3"/>
  <c r="L1360" i="3"/>
  <c r="L497" i="3"/>
  <c r="L1361" i="3"/>
  <c r="L656" i="3"/>
  <c r="L657" i="3"/>
  <c r="L1362" i="3"/>
  <c r="L811" i="3"/>
  <c r="L1363" i="3"/>
  <c r="L1364" i="3"/>
  <c r="L435" i="3"/>
  <c r="L610" i="3"/>
  <c r="L807" i="3"/>
  <c r="L808" i="3"/>
  <c r="L1365" i="3"/>
  <c r="L321" i="3"/>
  <c r="L1366" i="3"/>
  <c r="L322" i="3"/>
  <c r="L1367" i="3"/>
  <c r="L1368" i="3"/>
  <c r="L1369" i="3"/>
  <c r="L1370" i="3"/>
  <c r="L1371" i="3"/>
  <c r="L286" i="3"/>
  <c r="L1372" i="3"/>
  <c r="L1373" i="3"/>
  <c r="L1374" i="3"/>
  <c r="L436" i="3"/>
  <c r="L114" i="3"/>
  <c r="L437" i="3"/>
  <c r="L1375" i="3"/>
  <c r="L1376" i="3"/>
  <c r="L1377" i="3"/>
  <c r="L628" i="3"/>
  <c r="L709" i="3"/>
  <c r="L1378" i="3"/>
  <c r="L1379" i="3"/>
  <c r="L1380" i="3"/>
  <c r="L323" i="3"/>
  <c r="L6" i="3"/>
  <c r="L503" i="3"/>
  <c r="L1381" i="3"/>
  <c r="L809" i="3"/>
  <c r="L1382" i="3"/>
  <c r="L1383" i="3"/>
  <c r="L1384" i="3"/>
  <c r="L1385" i="3"/>
  <c r="L1386" i="3"/>
  <c r="L1387" i="3"/>
  <c r="L1388" i="3"/>
  <c r="L688" i="3"/>
  <c r="L110" i="3"/>
  <c r="L1389" i="3"/>
  <c r="L1390" i="3"/>
  <c r="L1391" i="3"/>
  <c r="L1392" i="3"/>
  <c r="L356" i="3"/>
  <c r="L640" i="3"/>
  <c r="L555" i="3"/>
  <c r="L196" i="3"/>
  <c r="L1393" i="3"/>
  <c r="L1394" i="3"/>
  <c r="L1395" i="3"/>
  <c r="L1396" i="3"/>
  <c r="L160" i="3"/>
  <c r="L641" i="3"/>
  <c r="L639" i="3"/>
  <c r="L549" i="3"/>
  <c r="L1397" i="3"/>
  <c r="L1398" i="3"/>
  <c r="L1399" i="3"/>
  <c r="L106" i="3"/>
  <c r="L1400" i="3"/>
  <c r="L625" i="3"/>
  <c r="L626" i="3"/>
  <c r="L386" i="3"/>
  <c r="L1401" i="3"/>
  <c r="L1402" i="3"/>
  <c r="L1403" i="3"/>
  <c r="L544" i="3"/>
  <c r="L1404" i="3"/>
  <c r="L1405" i="3"/>
  <c r="L111" i="3"/>
  <c r="L1406" i="3"/>
  <c r="L112" i="3"/>
  <c r="L1407" i="3"/>
  <c r="L1408" i="3"/>
  <c r="L438" i="3"/>
  <c r="L439" i="3"/>
  <c r="L1409" i="3"/>
  <c r="L1410" i="3"/>
  <c r="L1411" i="3"/>
  <c r="L1412" i="3"/>
  <c r="L1413" i="3"/>
  <c r="L1414" i="3"/>
  <c r="L1415" i="3"/>
  <c r="L1416" i="3"/>
  <c r="L1417" i="3"/>
  <c r="L1418" i="3"/>
  <c r="L1419" i="3"/>
  <c r="L1420" i="3"/>
  <c r="L440" i="3"/>
  <c r="L441" i="3"/>
  <c r="L1421" i="3"/>
  <c r="L1422" i="3"/>
  <c r="L366" i="3"/>
  <c r="L816" i="3"/>
  <c r="L357" i="3"/>
  <c r="L1423" i="3"/>
  <c r="L1424" i="3"/>
  <c r="L658" i="3"/>
  <c r="L1425" i="3"/>
  <c r="L304" i="3"/>
  <c r="L197" i="3"/>
  <c r="L767" i="3"/>
  <c r="L1426" i="3"/>
  <c r="L768" i="3"/>
  <c r="L769" i="3"/>
  <c r="L770" i="3"/>
  <c r="L1427" i="3"/>
  <c r="L676" i="3"/>
  <c r="L1428" i="3"/>
  <c r="L1429" i="3"/>
  <c r="L442" i="3"/>
  <c r="L1430" i="3"/>
  <c r="L1431" i="3"/>
  <c r="L1432" i="3"/>
  <c r="L494" i="3"/>
  <c r="L115" i="3"/>
  <c r="L1433" i="3"/>
  <c r="L38" i="3"/>
  <c r="L1434" i="3"/>
  <c r="L1435" i="3"/>
  <c r="L679" i="3"/>
  <c r="L1436" i="3"/>
  <c r="L1437" i="3"/>
  <c r="L395" i="3"/>
  <c r="L1438" i="3"/>
  <c r="L1439" i="3"/>
  <c r="L1440" i="3"/>
  <c r="L1441" i="3"/>
  <c r="L1442" i="3"/>
  <c r="L1443" i="3"/>
  <c r="L68" i="3"/>
  <c r="L1444" i="3"/>
  <c r="L1445" i="3"/>
  <c r="L1446" i="3"/>
  <c r="L1447" i="3"/>
  <c r="L1448" i="3"/>
  <c r="L1449" i="3"/>
  <c r="L1450" i="3"/>
  <c r="L358" i="3"/>
  <c r="L545" i="3"/>
  <c r="L546" i="3"/>
  <c r="L367" i="3"/>
  <c r="L1451" i="3"/>
  <c r="L359" i="3"/>
  <c r="L1452" i="3"/>
  <c r="L1453" i="3"/>
  <c r="L1454" i="3"/>
  <c r="L1455" i="3"/>
  <c r="L1456" i="3"/>
  <c r="L45" i="3"/>
  <c r="L443" i="3"/>
  <c r="L215" i="3"/>
  <c r="L1457" i="3"/>
  <c r="L1458" i="3"/>
  <c r="L161" i="3"/>
  <c r="L1459" i="3"/>
  <c r="L1460" i="3"/>
  <c r="L596" i="3"/>
  <c r="L1461" i="3"/>
  <c r="L1462" i="3"/>
  <c r="L556" i="3"/>
  <c r="L270" i="3"/>
  <c r="L1463" i="3"/>
  <c r="L1464" i="3"/>
  <c r="L708" i="3"/>
  <c r="L30" i="3"/>
  <c r="L1465" i="3"/>
  <c r="L360" i="3"/>
  <c r="L1466" i="3"/>
  <c r="L1467" i="3"/>
  <c r="L1468" i="3"/>
  <c r="L1469" i="3"/>
  <c r="L444" i="3"/>
  <c r="L53" i="3"/>
  <c r="L1470" i="3"/>
  <c r="L324" i="3"/>
  <c r="L445" i="3"/>
  <c r="L446" i="3"/>
  <c r="L1471" i="3"/>
  <c r="L1472" i="3"/>
  <c r="L69" i="3"/>
  <c r="L1473" i="3"/>
  <c r="L70" i="3"/>
  <c r="L557" i="3"/>
  <c r="L198" i="3"/>
  <c r="L1474" i="3"/>
  <c r="L361" i="3"/>
  <c r="L224" i="3"/>
  <c r="L225" i="3"/>
  <c r="L281" i="3"/>
  <c r="L1475" i="3"/>
  <c r="L504" i="3"/>
  <c r="L505" i="3"/>
  <c r="L1476" i="3"/>
  <c r="L565" i="3"/>
  <c r="L1477" i="3"/>
  <c r="L1478" i="3"/>
  <c r="L1479" i="3"/>
  <c r="L1480" i="3"/>
  <c r="L1481" i="3"/>
  <c r="L362" i="3"/>
  <c r="L199" i="3"/>
  <c r="L607" i="3"/>
  <c r="L1482" i="3"/>
  <c r="L447" i="3"/>
  <c r="L1483" i="3"/>
  <c r="L1484" i="3"/>
  <c r="L1485" i="3"/>
  <c r="L1486" i="3"/>
  <c r="L1487" i="3"/>
  <c r="L1488" i="3"/>
  <c r="L1489" i="3"/>
  <c r="L1490" i="3"/>
  <c r="L96" i="3"/>
  <c r="L487" i="3"/>
  <c r="L1491" i="3"/>
  <c r="L1492" i="3"/>
  <c r="L1493" i="3"/>
  <c r="L1494" i="3"/>
  <c r="L1495" i="3"/>
  <c r="L1496" i="3"/>
  <c r="L448" i="3"/>
  <c r="L1497" i="3"/>
  <c r="L1498" i="3"/>
  <c r="L1499" i="3"/>
  <c r="L31" i="3"/>
  <c r="L601" i="3"/>
  <c r="L603" i="3"/>
  <c r="L1500" i="3"/>
  <c r="L1501" i="3"/>
  <c r="L1502" i="3"/>
  <c r="L1503" i="3"/>
  <c r="L1504" i="3"/>
  <c r="L1505" i="3"/>
  <c r="L216" i="3"/>
  <c r="L1506" i="3"/>
  <c r="L217" i="3"/>
  <c r="L60" i="3"/>
  <c r="L1507" i="3"/>
  <c r="L1508" i="3"/>
  <c r="L1509" i="3"/>
  <c r="L1510" i="3"/>
  <c r="L1511" i="3"/>
  <c r="L1512" i="3"/>
  <c r="L1513" i="3"/>
  <c r="L1514" i="3"/>
  <c r="L1515" i="3"/>
  <c r="L1516" i="3"/>
  <c r="L1517" i="3"/>
  <c r="L449" i="3"/>
  <c r="L498" i="3"/>
  <c r="L450" i="3"/>
  <c r="L1518" i="3"/>
  <c r="L7" i="3"/>
  <c r="L1519" i="3"/>
  <c r="L32" i="3"/>
  <c r="L1520" i="3"/>
  <c r="L1521" i="3"/>
  <c r="L1522" i="3"/>
  <c r="L1523" i="3"/>
  <c r="L550" i="3"/>
  <c r="L1524" i="3"/>
  <c r="L200" i="3"/>
  <c r="L1525" i="3"/>
  <c r="L1526" i="3"/>
  <c r="L226" i="3"/>
  <c r="L1527" i="3"/>
  <c r="L1528" i="3"/>
  <c r="L1529" i="3"/>
  <c r="L1530" i="3"/>
  <c r="L1531" i="3"/>
  <c r="L1532" i="3"/>
  <c r="L1533" i="3"/>
  <c r="L1534" i="3"/>
  <c r="L1535" i="3"/>
  <c r="L597" i="3"/>
  <c r="L1536" i="3"/>
  <c r="L506" i="3"/>
  <c r="L1537" i="3"/>
  <c r="L1538" i="3"/>
  <c r="L1539" i="3"/>
  <c r="L1540" i="3"/>
  <c r="L250" i="3"/>
  <c r="L251" i="3"/>
  <c r="L451" i="3"/>
  <c r="L282" i="3"/>
  <c r="L1541" i="3"/>
  <c r="L1542" i="3"/>
  <c r="L1543" i="3"/>
  <c r="L1544" i="3"/>
  <c r="L1545" i="3"/>
  <c r="L1546" i="3"/>
  <c r="L1547" i="3"/>
  <c r="L1548" i="3"/>
  <c r="L228" i="3"/>
  <c r="L1549" i="3"/>
  <c r="L201" i="3"/>
  <c r="L1550" i="3"/>
  <c r="L452" i="3"/>
  <c r="L622" i="3"/>
  <c r="L512" i="3"/>
  <c r="L547" i="3"/>
  <c r="L1551" i="3"/>
  <c r="L1552" i="3"/>
  <c r="L1553" i="3"/>
  <c r="L1554" i="3"/>
  <c r="L229" i="3"/>
  <c r="L230" i="3"/>
  <c r="L1555" i="3"/>
  <c r="L1556" i="3"/>
  <c r="L231" i="3"/>
  <c r="L1557" i="3"/>
  <c r="L218" i="3"/>
  <c r="L453" i="3"/>
  <c r="L454" i="3"/>
  <c r="L1558" i="3"/>
  <c r="L1559" i="3"/>
  <c r="L283" i="3"/>
  <c r="L1560" i="3"/>
  <c r="L219" i="3"/>
  <c r="L220" i="3"/>
  <c r="L1561" i="3"/>
  <c r="L1562" i="3"/>
  <c r="L1563" i="3"/>
  <c r="L202" i="3"/>
  <c r="L642" i="3"/>
  <c r="L677" i="3"/>
  <c r="L1564" i="3"/>
  <c r="L136" i="3"/>
  <c r="L221" i="3"/>
  <c r="L1565" i="3"/>
  <c r="L249" i="3"/>
  <c r="L387" i="3"/>
  <c r="L1566" i="3"/>
  <c r="L1567" i="3"/>
  <c r="L232" i="3"/>
  <c r="L233" i="3"/>
  <c r="L157" i="3"/>
  <c r="L499" i="3"/>
  <c r="L1568" i="3"/>
  <c r="L660" i="3"/>
  <c r="L78" i="3"/>
  <c r="L79" i="3"/>
  <c r="L222" i="3"/>
  <c r="L1569" i="3"/>
  <c r="L1570" i="3"/>
  <c r="L1571" i="3"/>
  <c r="L1572" i="3"/>
  <c r="L1573" i="3"/>
  <c r="L812" i="3"/>
  <c r="L234" i="3"/>
  <c r="L235" i="3"/>
  <c r="L710" i="3"/>
  <c r="L1574" i="3"/>
  <c r="L1575" i="3"/>
  <c r="L1576" i="3"/>
  <c r="L1577" i="3"/>
  <c r="L551" i="3"/>
  <c r="L1578" i="3"/>
  <c r="L455" i="3"/>
  <c r="L1579" i="3"/>
  <c r="L456" i="3"/>
  <c r="L1580" i="3"/>
  <c r="L689" i="3"/>
  <c r="L1581" i="3"/>
  <c r="L1582" i="3"/>
  <c r="L457" i="3"/>
  <c r="L1583" i="3"/>
  <c r="L1584" i="3"/>
  <c r="L117" i="3"/>
  <c r="L1585" i="3"/>
  <c r="L1586" i="3"/>
  <c r="L1587" i="3"/>
  <c r="L1588" i="3"/>
  <c r="L572" i="3"/>
  <c r="L573" i="3"/>
  <c r="L1589" i="3"/>
  <c r="L458" i="3"/>
  <c r="L1590" i="3"/>
  <c r="L284" i="3"/>
  <c r="L98" i="3"/>
  <c r="L223" i="3"/>
  <c r="L1591" i="3"/>
  <c r="L1592" i="3"/>
  <c r="L1593" i="3"/>
  <c r="L574" i="3"/>
  <c r="L1594" i="3"/>
  <c r="L1595" i="3"/>
  <c r="L1596" i="3"/>
  <c r="L1597" i="3"/>
  <c r="L459" i="3"/>
  <c r="L1598" i="3"/>
  <c r="L1599" i="3"/>
  <c r="L1600" i="3"/>
  <c r="L575" i="3"/>
  <c r="L507" i="3"/>
  <c r="L1601" i="3"/>
  <c r="L1602" i="3"/>
  <c r="L1603" i="3"/>
  <c r="L1604" i="3"/>
  <c r="L236" i="3"/>
  <c r="L598" i="3"/>
  <c r="L1605" i="3"/>
  <c r="L1606" i="3"/>
  <c r="L649" i="3"/>
  <c r="L1607" i="3"/>
  <c r="L1608" i="3"/>
  <c r="L248" i="3"/>
  <c r="L1609" i="3"/>
  <c r="L813" i="3"/>
  <c r="L1610" i="3"/>
  <c r="L1611" i="3"/>
  <c r="L711" i="3"/>
  <c r="L1612" i="3"/>
  <c r="L1613" i="3"/>
  <c r="L1614" i="3"/>
  <c r="L1615" i="3"/>
  <c r="L8" i="3"/>
  <c r="B96" i="3" l="1"/>
  <c r="B1443" i="3"/>
  <c r="B111" i="3"/>
  <c r="B219" i="3"/>
  <c r="B1534" i="3"/>
  <c r="B1512" i="3"/>
  <c r="B1420" i="3"/>
  <c r="B1385" i="3"/>
  <c r="B1328" i="3"/>
  <c r="B1320" i="3"/>
  <c r="B28" i="3"/>
  <c r="B1554" i="3"/>
  <c r="B767" i="3"/>
  <c r="B1340" i="3"/>
  <c r="B1546" i="3"/>
  <c r="B304" i="3"/>
  <c r="B194" i="3"/>
  <c r="B639" i="3"/>
  <c r="B1318" i="3"/>
  <c r="G711" i="3"/>
  <c r="B223" i="3"/>
  <c r="B31" i="3"/>
  <c r="B1389" i="3"/>
  <c r="B1309" i="3"/>
  <c r="B1521" i="3"/>
  <c r="B689" i="3"/>
  <c r="B1479" i="3"/>
  <c r="B709" i="3"/>
  <c r="B1300" i="3"/>
  <c r="B1581" i="3"/>
  <c r="B1574" i="3"/>
  <c r="B1477" i="3"/>
  <c r="B1367" i="3"/>
  <c r="B1297" i="3"/>
  <c r="B1568" i="3"/>
  <c r="B45" i="3"/>
  <c r="B1366" i="3"/>
  <c r="B431" i="3"/>
  <c r="B1562" i="3"/>
  <c r="B1448" i="3"/>
  <c r="B656" i="3"/>
  <c r="G236" i="3"/>
  <c r="F236" i="3" s="1"/>
  <c r="B236" i="3"/>
  <c r="G1596" i="3"/>
  <c r="F1596" i="3" s="1"/>
  <c r="B1596" i="3"/>
  <c r="G1589" i="3"/>
  <c r="D1589" i="3" s="1"/>
  <c r="B1589" i="3"/>
  <c r="G660" i="3"/>
  <c r="D660" i="3" s="1"/>
  <c r="B660" i="3"/>
  <c r="G136" i="3"/>
  <c r="D136" i="3" s="1"/>
  <c r="B136" i="3"/>
  <c r="G1559" i="3"/>
  <c r="F1559" i="3" s="1"/>
  <c r="B1559" i="3"/>
  <c r="G1553" i="3"/>
  <c r="D1553" i="3" s="1"/>
  <c r="B1553" i="3"/>
  <c r="G1547" i="3"/>
  <c r="A1547" i="3" s="1"/>
  <c r="B1547" i="3"/>
  <c r="G1539" i="3"/>
  <c r="B1539" i="3"/>
  <c r="G1529" i="3"/>
  <c r="F1529" i="3" s="1"/>
  <c r="B1529" i="3"/>
  <c r="G1520" i="3"/>
  <c r="F1520" i="3" s="1"/>
  <c r="B1520" i="3"/>
  <c r="G1513" i="3"/>
  <c r="D1513" i="3" s="1"/>
  <c r="B1513" i="3"/>
  <c r="G1504" i="3"/>
  <c r="D1504" i="3" s="1"/>
  <c r="B1504" i="3"/>
  <c r="G1496" i="3"/>
  <c r="F1496" i="3" s="1"/>
  <c r="B1496" i="3"/>
  <c r="G1486" i="3"/>
  <c r="B1486" i="3"/>
  <c r="G1478" i="3"/>
  <c r="F1478" i="3" s="1"/>
  <c r="B1478" i="3"/>
  <c r="G198" i="3"/>
  <c r="A198" i="3" s="1"/>
  <c r="B198" i="3"/>
  <c r="G444" i="3"/>
  <c r="F444" i="3" s="1"/>
  <c r="B444" i="3"/>
  <c r="G556" i="3"/>
  <c r="D556" i="3" s="1"/>
  <c r="B556" i="3"/>
  <c r="G1456" i="3"/>
  <c r="F1456" i="3" s="1"/>
  <c r="B1456" i="3"/>
  <c r="G1449" i="3"/>
  <c r="B1449" i="3"/>
  <c r="G1438" i="3"/>
  <c r="A1438" i="3" s="1"/>
  <c r="B1438" i="3"/>
  <c r="G1431" i="3"/>
  <c r="A1431" i="3" s="1"/>
  <c r="B1431" i="3"/>
  <c r="G197" i="3"/>
  <c r="D197" i="3" s="1"/>
  <c r="B197" i="3"/>
  <c r="G440" i="3"/>
  <c r="D440" i="3" s="1"/>
  <c r="B440" i="3"/>
  <c r="G1409" i="3"/>
  <c r="F1409" i="3" s="1"/>
  <c r="B1409" i="3"/>
  <c r="G1402" i="3"/>
  <c r="B1402" i="3"/>
  <c r="G641" i="3"/>
  <c r="F641" i="3" s="1"/>
  <c r="B641" i="3"/>
  <c r="G1390" i="3"/>
  <c r="D1390" i="3" s="1"/>
  <c r="B1390" i="3"/>
  <c r="G1381" i="3"/>
  <c r="A1381" i="3" s="1"/>
  <c r="B1381" i="3"/>
  <c r="G437" i="3"/>
  <c r="A437" i="3" s="1"/>
  <c r="B437" i="3"/>
  <c r="G322" i="3"/>
  <c r="A322" i="3" s="1"/>
  <c r="B322" i="3"/>
  <c r="G657" i="3"/>
  <c r="F657" i="3" s="1"/>
  <c r="B657" i="3"/>
  <c r="G1357" i="3"/>
  <c r="F1357" i="3" s="1"/>
  <c r="B1357" i="3"/>
  <c r="G1350" i="3"/>
  <c r="D1350" i="3" s="1"/>
  <c r="B1350" i="3"/>
  <c r="B1590" i="3"/>
  <c r="B1567" i="3"/>
  <c r="B69" i="3"/>
  <c r="B1433" i="3"/>
  <c r="B1360" i="3"/>
  <c r="B27" i="3"/>
  <c r="G1604" i="3"/>
  <c r="D1604" i="3" s="1"/>
  <c r="B1604" i="3"/>
  <c r="G1595" i="3"/>
  <c r="D1595" i="3" s="1"/>
  <c r="B1595" i="3"/>
  <c r="G573" i="3"/>
  <c r="D573" i="3" s="1"/>
  <c r="B573" i="3"/>
  <c r="G235" i="3"/>
  <c r="D235" i="3" s="1"/>
  <c r="B235" i="3"/>
  <c r="G1564" i="3"/>
  <c r="F1564" i="3" s="1"/>
  <c r="B1564" i="3"/>
  <c r="G1558" i="3"/>
  <c r="D1558" i="3" s="1"/>
  <c r="B1558" i="3"/>
  <c r="G1552" i="3"/>
  <c r="F1552" i="3" s="1"/>
  <c r="B1552" i="3"/>
  <c r="G1528" i="3"/>
  <c r="B1528" i="3"/>
  <c r="G32" i="3"/>
  <c r="D32" i="3" s="1"/>
  <c r="B32" i="3"/>
  <c r="G1495" i="3"/>
  <c r="F1495" i="3" s="1"/>
  <c r="B1495" i="3"/>
  <c r="G1485" i="3"/>
  <c r="F1485" i="3" s="1"/>
  <c r="B1485" i="3"/>
  <c r="G1469" i="3"/>
  <c r="D1469" i="3" s="1"/>
  <c r="B1469" i="3"/>
  <c r="G1462" i="3"/>
  <c r="F1462" i="3" s="1"/>
  <c r="B1462" i="3"/>
  <c r="G395" i="3"/>
  <c r="D395" i="3" s="1"/>
  <c r="B395" i="3"/>
  <c r="G1430" i="3"/>
  <c r="F1430" i="3" s="1"/>
  <c r="B1430" i="3"/>
  <c r="G439" i="3"/>
  <c r="B439" i="3"/>
  <c r="G1401" i="3"/>
  <c r="D1401" i="3" s="1"/>
  <c r="B1401" i="3"/>
  <c r="B458" i="3"/>
  <c r="B1566" i="3"/>
  <c r="B1543" i="3"/>
  <c r="B1509" i="3"/>
  <c r="B446" i="3"/>
  <c r="B494" i="3"/>
  <c r="B160" i="3"/>
  <c r="B67" i="3"/>
  <c r="B1310" i="3"/>
  <c r="G1610" i="3"/>
  <c r="F1610" i="3" s="1"/>
  <c r="B1610" i="3"/>
  <c r="G1603" i="3"/>
  <c r="D1603" i="3" s="1"/>
  <c r="B1603" i="3"/>
  <c r="G1594" i="3"/>
  <c r="F1594" i="3" s="1"/>
  <c r="B1594" i="3"/>
  <c r="G572" i="3"/>
  <c r="F572" i="3" s="1"/>
  <c r="B572" i="3"/>
  <c r="G1580" i="3"/>
  <c r="F1580" i="3" s="1"/>
  <c r="B1580" i="3"/>
  <c r="G234" i="3"/>
  <c r="D234" i="3" s="1"/>
  <c r="B234" i="3"/>
  <c r="B1611" i="3"/>
  <c r="B1583" i="3"/>
  <c r="B1563" i="3"/>
  <c r="B1538" i="3"/>
  <c r="B1503" i="3"/>
  <c r="B30" i="3"/>
  <c r="B1426" i="3"/>
  <c r="B1348" i="3"/>
  <c r="G813" i="3"/>
  <c r="D813" i="3" s="1"/>
  <c r="B813" i="3"/>
  <c r="G1602" i="3"/>
  <c r="D1602" i="3" s="1"/>
  <c r="B1602" i="3"/>
  <c r="G574" i="3"/>
  <c r="D574" i="3" s="1"/>
  <c r="B574" i="3"/>
  <c r="G1588" i="3"/>
  <c r="F1588" i="3" s="1"/>
  <c r="B1588" i="3"/>
  <c r="G456" i="3"/>
  <c r="F456" i="3" s="1"/>
  <c r="B456" i="3"/>
  <c r="G812" i="3"/>
  <c r="F812" i="3" s="1"/>
  <c r="B812" i="3"/>
  <c r="G157" i="3"/>
  <c r="D157" i="3" s="1"/>
  <c r="B157" i="3"/>
  <c r="G642" i="3"/>
  <c r="F642" i="3" s="1"/>
  <c r="B642" i="3"/>
  <c r="G453" i="3"/>
  <c r="D453" i="3" s="1"/>
  <c r="B453" i="3"/>
  <c r="G547" i="3"/>
  <c r="D547" i="3" s="1"/>
  <c r="B547" i="3"/>
  <c r="G1544" i="3"/>
  <c r="B1544" i="3"/>
  <c r="G506" i="3"/>
  <c r="F506" i="3" s="1"/>
  <c r="B506" i="3"/>
  <c r="G226" i="3"/>
  <c r="D226" i="3" s="1"/>
  <c r="B226" i="3"/>
  <c r="G7" i="3"/>
  <c r="D7" i="3" s="1"/>
  <c r="B7" i="3"/>
  <c r="G1510" i="3"/>
  <c r="F1510" i="3" s="1"/>
  <c r="B1510" i="3"/>
  <c r="G1501" i="3"/>
  <c r="F1501" i="3" s="1"/>
  <c r="B1501" i="3"/>
  <c r="G1493" i="3"/>
  <c r="B1493" i="3"/>
  <c r="G1483" i="3"/>
  <c r="F1483" i="3" s="1"/>
  <c r="B1483" i="3"/>
  <c r="G1476" i="3"/>
  <c r="B1476" i="3"/>
  <c r="G1473" i="3"/>
  <c r="F1473" i="3" s="1"/>
  <c r="B1473" i="3"/>
  <c r="G1467" i="3"/>
  <c r="A1467" i="3" s="1"/>
  <c r="B1467" i="3"/>
  <c r="G596" i="3"/>
  <c r="F596" i="3" s="1"/>
  <c r="B596" i="3"/>
  <c r="G1453" i="3"/>
  <c r="F1453" i="3" s="1"/>
  <c r="B1453" i="3"/>
  <c r="G1446" i="3"/>
  <c r="D1446" i="3" s="1"/>
  <c r="B1446" i="3"/>
  <c r="G1436" i="3"/>
  <c r="F1436" i="3" s="1"/>
  <c r="B1436" i="3"/>
  <c r="G1429" i="3"/>
  <c r="D1429" i="3" s="1"/>
  <c r="B1429" i="3"/>
  <c r="G658" i="3"/>
  <c r="D658" i="3" s="1"/>
  <c r="B658" i="3"/>
  <c r="G1418" i="3"/>
  <c r="F1418" i="3" s="1"/>
  <c r="B1418" i="3"/>
  <c r="G1408" i="3"/>
  <c r="B1408" i="3"/>
  <c r="G626" i="3"/>
  <c r="F626" i="3" s="1"/>
  <c r="B626" i="3"/>
  <c r="G1395" i="3"/>
  <c r="B1395" i="3"/>
  <c r="G688" i="3"/>
  <c r="D688" i="3" s="1"/>
  <c r="B688" i="3"/>
  <c r="G323" i="3"/>
  <c r="A323" i="3" s="1"/>
  <c r="B323" i="3"/>
  <c r="G1374" i="3"/>
  <c r="A1374" i="3" s="1"/>
  <c r="B1374" i="3"/>
  <c r="G1365" i="3"/>
  <c r="D1365" i="3" s="1"/>
  <c r="B1365" i="3"/>
  <c r="G497" i="3"/>
  <c r="F497" i="3" s="1"/>
  <c r="B497" i="3"/>
  <c r="G1354" i="3"/>
  <c r="B1354" i="3"/>
  <c r="G1337" i="3"/>
  <c r="D1337" i="3" s="1"/>
  <c r="B1337" i="3"/>
  <c r="B1609" i="3"/>
  <c r="B457" i="3"/>
  <c r="B1536" i="3"/>
  <c r="B1500" i="3"/>
  <c r="B708" i="3"/>
  <c r="B1388" i="3"/>
  <c r="B1347" i="3"/>
  <c r="G1601" i="3"/>
  <c r="F1601" i="3" s="1"/>
  <c r="B1601" i="3"/>
  <c r="G1593" i="3"/>
  <c r="A1593" i="3" s="1"/>
  <c r="B1593" i="3"/>
  <c r="G1587" i="3"/>
  <c r="D1587" i="3" s="1"/>
  <c r="B1587" i="3"/>
  <c r="G1579" i="3"/>
  <c r="D1579" i="3" s="1"/>
  <c r="B1579" i="3"/>
  <c r="G202" i="3"/>
  <c r="F202" i="3" s="1"/>
  <c r="B202" i="3"/>
  <c r="G218" i="3"/>
  <c r="D218" i="3" s="1"/>
  <c r="B218" i="3"/>
  <c r="G512" i="3"/>
  <c r="D512" i="3" s="1"/>
  <c r="B512" i="3"/>
  <c r="G1526" i="3"/>
  <c r="F1526" i="3" s="1"/>
  <c r="B1526" i="3"/>
  <c r="G1518" i="3"/>
  <c r="D1518" i="3" s="1"/>
  <c r="B1518" i="3"/>
  <c r="G1492" i="3"/>
  <c r="F1492" i="3" s="1"/>
  <c r="B1492" i="3"/>
  <c r="G447" i="3"/>
  <c r="F447" i="3" s="1"/>
  <c r="B447" i="3"/>
  <c r="G505" i="3"/>
  <c r="F505" i="3" s="1"/>
  <c r="B505" i="3"/>
  <c r="G1466" i="3"/>
  <c r="D1466" i="3" s="1"/>
  <c r="B1466" i="3"/>
  <c r="G1460" i="3"/>
  <c r="D1460" i="3" s="1"/>
  <c r="B1460" i="3"/>
  <c r="G1452" i="3"/>
  <c r="F1452" i="3" s="1"/>
  <c r="B1452" i="3"/>
  <c r="G679" i="3"/>
  <c r="D679" i="3" s="1"/>
  <c r="B679" i="3"/>
  <c r="G1428" i="3"/>
  <c r="D1428" i="3" s="1"/>
  <c r="B1428" i="3"/>
  <c r="G1424" i="3"/>
  <c r="F1424" i="3" s="1"/>
  <c r="B1424" i="3"/>
  <c r="G1407" i="3"/>
  <c r="D1407" i="3" s="1"/>
  <c r="B1407" i="3"/>
  <c r="G625" i="3"/>
  <c r="D625" i="3" s="1"/>
  <c r="B625" i="3"/>
  <c r="G1394" i="3"/>
  <c r="F1394" i="3" s="1"/>
  <c r="B1394" i="3"/>
  <c r="G1380" i="3"/>
  <c r="D1380" i="3" s="1"/>
  <c r="B1380" i="3"/>
  <c r="G1373" i="3"/>
  <c r="A1373" i="3" s="1"/>
  <c r="B1373" i="3"/>
  <c r="G808" i="3"/>
  <c r="F808" i="3" s="1"/>
  <c r="B808" i="3"/>
  <c r="G155" i="3"/>
  <c r="D155" i="3" s="1"/>
  <c r="B155" i="3"/>
  <c r="G1336" i="3"/>
  <c r="D1336" i="3" s="1"/>
  <c r="B1336" i="3"/>
  <c r="G1327" i="3"/>
  <c r="D1327" i="3" s="1"/>
  <c r="B1327" i="3"/>
  <c r="G765" i="3"/>
  <c r="F765" i="3" s="1"/>
  <c r="B765" i="3"/>
  <c r="G95" i="3"/>
  <c r="F95" i="3" s="1"/>
  <c r="B95" i="3"/>
  <c r="G1301" i="3"/>
  <c r="D1301" i="3" s="1"/>
  <c r="B1301" i="3"/>
  <c r="B1608" i="3"/>
  <c r="B220" i="3"/>
  <c r="B1463" i="3"/>
  <c r="B805" i="3"/>
  <c r="G248" i="3"/>
  <c r="F248" i="3" s="1"/>
  <c r="B248" i="3"/>
  <c r="G1592" i="3"/>
  <c r="D1592" i="3" s="1"/>
  <c r="B1592" i="3"/>
  <c r="G1586" i="3"/>
  <c r="B1586" i="3"/>
  <c r="G455" i="3"/>
  <c r="F455" i="3" s="1"/>
  <c r="B455" i="3"/>
  <c r="G232" i="3"/>
  <c r="F232" i="3" s="1"/>
  <c r="B232" i="3"/>
  <c r="G1557" i="3"/>
  <c r="F1557" i="3" s="1"/>
  <c r="B1557" i="3"/>
  <c r="G622" i="3"/>
  <c r="D622" i="3" s="1"/>
  <c r="B622" i="3"/>
  <c r="G1542" i="3"/>
  <c r="D1542" i="3" s="1"/>
  <c r="B1542" i="3"/>
  <c r="G597" i="3"/>
  <c r="D597" i="3" s="1"/>
  <c r="B597" i="3"/>
  <c r="G1525" i="3"/>
  <c r="D1525" i="3" s="1"/>
  <c r="B1525" i="3"/>
  <c r="G450" i="3"/>
  <c r="D450" i="3" s="1"/>
  <c r="B450" i="3"/>
  <c r="G1508" i="3"/>
  <c r="F1508" i="3" s="1"/>
  <c r="B1508" i="3"/>
  <c r="G603" i="3"/>
  <c r="D603" i="3" s="1"/>
  <c r="B603" i="3"/>
  <c r="G1491" i="3"/>
  <c r="D1491" i="3" s="1"/>
  <c r="B1491" i="3"/>
  <c r="G1482" i="3"/>
  <c r="F1482" i="3" s="1"/>
  <c r="B1482" i="3"/>
  <c r="G504" i="3"/>
  <c r="D504" i="3" s="1"/>
  <c r="B504" i="3"/>
  <c r="G1472" i="3"/>
  <c r="D1472" i="3" s="1"/>
  <c r="B1472" i="3"/>
  <c r="G360" i="3"/>
  <c r="D360" i="3" s="1"/>
  <c r="B360" i="3"/>
  <c r="G1459" i="3"/>
  <c r="D1459" i="3" s="1"/>
  <c r="B1459" i="3"/>
  <c r="G359" i="3"/>
  <c r="F359" i="3" s="1"/>
  <c r="B359" i="3"/>
  <c r="G1444" i="3"/>
  <c r="D1444" i="3" s="1"/>
  <c r="B1444" i="3"/>
  <c r="G1435" i="3"/>
  <c r="D1435" i="3" s="1"/>
  <c r="B1435" i="3"/>
  <c r="G676" i="3"/>
  <c r="D676" i="3" s="1"/>
  <c r="B676" i="3"/>
  <c r="G1423" i="3"/>
  <c r="D1423" i="3" s="1"/>
  <c r="B1423" i="3"/>
  <c r="G1416" i="3"/>
  <c r="F1416" i="3" s="1"/>
  <c r="B1416" i="3"/>
  <c r="G112" i="3"/>
  <c r="D112" i="3" s="1"/>
  <c r="B112" i="3"/>
  <c r="G1400" i="3"/>
  <c r="D1400" i="3" s="1"/>
  <c r="B1400" i="3"/>
  <c r="G1393" i="3"/>
  <c r="F1393" i="3" s="1"/>
  <c r="B1393" i="3"/>
  <c r="G1387" i="3"/>
  <c r="F1387" i="3" s="1"/>
  <c r="B1387" i="3"/>
  <c r="G1379" i="3"/>
  <c r="D1379" i="3" s="1"/>
  <c r="B1379" i="3"/>
  <c r="G1372" i="3"/>
  <c r="F1372" i="3" s="1"/>
  <c r="B1372" i="3"/>
  <c r="G807" i="3"/>
  <c r="F807" i="3" s="1"/>
  <c r="B807" i="3"/>
  <c r="G1359" i="3"/>
  <c r="B1359" i="3"/>
  <c r="G1353" i="3"/>
  <c r="F1353" i="3" s="1"/>
  <c r="B1353" i="3"/>
  <c r="G1346" i="3"/>
  <c r="D1346" i="3" s="1"/>
  <c r="B1346" i="3"/>
  <c r="G1335" i="3"/>
  <c r="D1335" i="3" s="1"/>
  <c r="B1335" i="3"/>
  <c r="G319" i="3"/>
  <c r="F319" i="3" s="1"/>
  <c r="B319" i="3"/>
  <c r="G806" i="3"/>
  <c r="F806" i="3" s="1"/>
  <c r="B806" i="3"/>
  <c r="B1607" i="3"/>
  <c r="B1533" i="3"/>
  <c r="B443" i="3"/>
  <c r="G1591" i="3"/>
  <c r="D1591" i="3" s="1"/>
  <c r="B1591" i="3"/>
  <c r="G1585" i="3"/>
  <c r="D1585" i="3" s="1"/>
  <c r="B1585" i="3"/>
  <c r="G1578" i="3"/>
  <c r="F1578" i="3" s="1"/>
  <c r="B1578" i="3"/>
  <c r="G1571" i="3"/>
  <c r="F1571" i="3" s="1"/>
  <c r="B1571" i="3"/>
  <c r="G231" i="3"/>
  <c r="F231" i="3" s="1"/>
  <c r="B231" i="3"/>
  <c r="G452" i="3"/>
  <c r="F452" i="3" s="1"/>
  <c r="B452" i="3"/>
  <c r="G1541" i="3"/>
  <c r="F1541" i="3" s="1"/>
  <c r="B1541" i="3"/>
  <c r="G1535" i="3"/>
  <c r="D1535" i="3" s="1"/>
  <c r="B1535" i="3"/>
  <c r="G200" i="3"/>
  <c r="F200" i="3" s="1"/>
  <c r="B200" i="3"/>
  <c r="G498" i="3"/>
  <c r="B498" i="3"/>
  <c r="G1507" i="3"/>
  <c r="D1507" i="3" s="1"/>
  <c r="B1507" i="3"/>
  <c r="G601" i="3"/>
  <c r="F601" i="3" s="1"/>
  <c r="B601" i="3"/>
  <c r="G487" i="3"/>
  <c r="F487" i="3" s="1"/>
  <c r="B487" i="3"/>
  <c r="G607" i="3"/>
  <c r="D607" i="3" s="1"/>
  <c r="B607" i="3"/>
  <c r="G1475" i="3"/>
  <c r="D1475" i="3" s="1"/>
  <c r="B1475" i="3"/>
  <c r="G1471" i="3"/>
  <c r="F1471" i="3" s="1"/>
  <c r="B1471" i="3"/>
  <c r="G1465" i="3"/>
  <c r="F1465" i="3" s="1"/>
  <c r="B1465" i="3"/>
  <c r="G161" i="3"/>
  <c r="F161" i="3" s="1"/>
  <c r="B161" i="3"/>
  <c r="G1451" i="3"/>
  <c r="F1451" i="3" s="1"/>
  <c r="B1451" i="3"/>
  <c r="G68" i="3"/>
  <c r="D68" i="3" s="1"/>
  <c r="B68" i="3"/>
  <c r="G1434" i="3"/>
  <c r="F1434" i="3" s="1"/>
  <c r="B1434" i="3"/>
  <c r="G1427" i="3"/>
  <c r="B1427" i="3"/>
  <c r="G357" i="3"/>
  <c r="F357" i="3" s="1"/>
  <c r="B357" i="3"/>
  <c r="G1415" i="3"/>
  <c r="A1415" i="3" s="1"/>
  <c r="B1415" i="3"/>
  <c r="G1406" i="3"/>
  <c r="F1406" i="3" s="1"/>
  <c r="B1406" i="3"/>
  <c r="G106" i="3"/>
  <c r="D106" i="3" s="1"/>
  <c r="B106" i="3"/>
  <c r="G196" i="3"/>
  <c r="F196" i="3" s="1"/>
  <c r="B196" i="3"/>
  <c r="G1386" i="3"/>
  <c r="D1386" i="3" s="1"/>
  <c r="B1386" i="3"/>
  <c r="G1378" i="3"/>
  <c r="F1378" i="3" s="1"/>
  <c r="B1378" i="3"/>
  <c r="G286" i="3"/>
  <c r="D286" i="3" s="1"/>
  <c r="B286" i="3"/>
  <c r="G610" i="3"/>
  <c r="F610" i="3" s="1"/>
  <c r="B610" i="3"/>
  <c r="G195" i="3"/>
  <c r="F195" i="3" s="1"/>
  <c r="B195" i="3"/>
  <c r="G1352" i="3"/>
  <c r="F1352" i="3" s="1"/>
  <c r="B1352" i="3"/>
  <c r="G355" i="3"/>
  <c r="D355" i="3" s="1"/>
  <c r="B355" i="3"/>
  <c r="G1325" i="3"/>
  <c r="D1325" i="3" s="1"/>
  <c r="B1325" i="3"/>
  <c r="B507" i="3"/>
  <c r="B1556" i="3"/>
  <c r="B1524" i="3"/>
  <c r="B1490" i="3"/>
  <c r="B1417" i="3"/>
  <c r="B628" i="3"/>
  <c r="G8" i="3"/>
  <c r="F8" i="3" s="1"/>
  <c r="B8" i="3"/>
  <c r="G1600" i="3"/>
  <c r="D1600" i="3" s="1"/>
  <c r="B1600" i="3"/>
  <c r="G117" i="3"/>
  <c r="F117" i="3" s="1"/>
  <c r="B117" i="3"/>
  <c r="G551" i="3"/>
  <c r="F551" i="3" s="1"/>
  <c r="B551" i="3"/>
  <c r="G1570" i="3"/>
  <c r="F1570" i="3" s="1"/>
  <c r="B1570" i="3"/>
  <c r="G1561" i="3"/>
  <c r="D1561" i="3" s="1"/>
  <c r="B1561" i="3"/>
  <c r="G1550" i="3"/>
  <c r="D1550" i="3" s="1"/>
  <c r="B1550" i="3"/>
  <c r="G282" i="3"/>
  <c r="D282" i="3" s="1"/>
  <c r="B282" i="3"/>
  <c r="G449" i="3"/>
  <c r="D449" i="3" s="1"/>
  <c r="B449" i="3"/>
  <c r="G60" i="3"/>
  <c r="B60" i="3"/>
  <c r="G199" i="3"/>
  <c r="F199" i="3" s="1"/>
  <c r="B199" i="3"/>
  <c r="G281" i="3"/>
  <c r="D281" i="3" s="1"/>
  <c r="B281" i="3"/>
  <c r="G1458" i="3"/>
  <c r="D1458" i="3" s="1"/>
  <c r="B1458" i="3"/>
  <c r="G367" i="3"/>
  <c r="F367" i="3" s="1"/>
  <c r="B367" i="3"/>
  <c r="G770" i="3"/>
  <c r="F770" i="3" s="1"/>
  <c r="B770" i="3"/>
  <c r="G816" i="3"/>
  <c r="D816" i="3" s="1"/>
  <c r="B816" i="3"/>
  <c r="G1399" i="3"/>
  <c r="F1399" i="3" s="1"/>
  <c r="B1399" i="3"/>
  <c r="G555" i="3"/>
  <c r="F555" i="3" s="1"/>
  <c r="B555" i="3"/>
  <c r="G1371" i="3"/>
  <c r="F1371" i="3" s="1"/>
  <c r="B1371" i="3"/>
  <c r="G435" i="3"/>
  <c r="F435" i="3" s="1"/>
  <c r="B435" i="3"/>
  <c r="G1358" i="3"/>
  <c r="F1358" i="3" s="1"/>
  <c r="B1358" i="3"/>
  <c r="G624" i="3"/>
  <c r="F624" i="3" s="1"/>
  <c r="B624" i="3"/>
  <c r="G1345" i="3"/>
  <c r="D1345" i="3" s="1"/>
  <c r="B1345" i="3"/>
  <c r="G1334" i="3"/>
  <c r="D1334" i="3" s="1"/>
  <c r="B1334" i="3"/>
  <c r="G1324" i="3"/>
  <c r="F1324" i="3" s="1"/>
  <c r="B1324" i="3"/>
  <c r="G433" i="3"/>
  <c r="F433" i="3" s="1"/>
  <c r="B433" i="3"/>
  <c r="G354" i="3"/>
  <c r="F354" i="3" s="1"/>
  <c r="B354" i="3"/>
  <c r="G704" i="3"/>
  <c r="B704" i="3"/>
  <c r="G1299" i="3"/>
  <c r="F1299" i="3" s="1"/>
  <c r="B1299" i="3"/>
  <c r="B575" i="3"/>
  <c r="B710" i="3"/>
  <c r="B1555" i="3"/>
  <c r="B550" i="3"/>
  <c r="B1488" i="3"/>
  <c r="B1455" i="3"/>
  <c r="B1414" i="3"/>
  <c r="B1376" i="3"/>
  <c r="G1615" i="3"/>
  <c r="F1615" i="3" s="1"/>
  <c r="B1615" i="3"/>
  <c r="G649" i="3"/>
  <c r="D649" i="3" s="1"/>
  <c r="B649" i="3"/>
  <c r="G1584" i="3"/>
  <c r="D1584" i="3" s="1"/>
  <c r="B1584" i="3"/>
  <c r="G1577" i="3"/>
  <c r="F1577" i="3" s="1"/>
  <c r="B1577" i="3"/>
  <c r="G1569" i="3"/>
  <c r="F1569" i="3" s="1"/>
  <c r="B1569" i="3"/>
  <c r="G387" i="3"/>
  <c r="B387" i="3"/>
  <c r="G201" i="3"/>
  <c r="D201" i="3" s="1"/>
  <c r="B201" i="3"/>
  <c r="G451" i="3"/>
  <c r="F451" i="3" s="1"/>
  <c r="B451" i="3"/>
  <c r="G1517" i="3"/>
  <c r="F1517" i="3" s="1"/>
  <c r="B1517" i="3"/>
  <c r="G217" i="3"/>
  <c r="D217" i="3" s="1"/>
  <c r="B217" i="3"/>
  <c r="G1499" i="3"/>
  <c r="F1499" i="3" s="1"/>
  <c r="B1499" i="3"/>
  <c r="G362" i="3"/>
  <c r="D362" i="3" s="1"/>
  <c r="B362" i="3"/>
  <c r="G225" i="3"/>
  <c r="F225" i="3" s="1"/>
  <c r="B225" i="3"/>
  <c r="G445" i="3"/>
  <c r="F445" i="3" s="1"/>
  <c r="B445" i="3"/>
  <c r="G1457" i="3"/>
  <c r="D1457" i="3" s="1"/>
  <c r="B1457" i="3"/>
  <c r="G546" i="3"/>
  <c r="D546" i="3" s="1"/>
  <c r="B546" i="3"/>
  <c r="G1442" i="3"/>
  <c r="F1442" i="3" s="1"/>
  <c r="B1442" i="3"/>
  <c r="G769" i="3"/>
  <c r="F769" i="3" s="1"/>
  <c r="B769" i="3"/>
  <c r="G366" i="3"/>
  <c r="F366" i="3" s="1"/>
  <c r="B366" i="3"/>
  <c r="G1413" i="3"/>
  <c r="F1413" i="3" s="1"/>
  <c r="B1413" i="3"/>
  <c r="G1398" i="3"/>
  <c r="F1398" i="3" s="1"/>
  <c r="B1398" i="3"/>
  <c r="G640" i="3"/>
  <c r="F640" i="3" s="1"/>
  <c r="B640" i="3"/>
  <c r="G1384" i="3"/>
  <c r="F1384" i="3" s="1"/>
  <c r="B1384" i="3"/>
  <c r="G1370" i="3"/>
  <c r="D1370" i="3" s="1"/>
  <c r="B1370" i="3"/>
  <c r="G1364" i="3"/>
  <c r="D1364" i="3" s="1"/>
  <c r="B1364" i="3"/>
  <c r="G707" i="3"/>
  <c r="B707" i="3"/>
  <c r="G1351" i="3"/>
  <c r="F1351" i="3" s="1"/>
  <c r="B1351" i="3"/>
  <c r="G1344" i="3"/>
  <c r="D1344" i="3" s="1"/>
  <c r="B1344" i="3"/>
  <c r="G365" i="3"/>
  <c r="F365" i="3" s="1"/>
  <c r="B365" i="3"/>
  <c r="G1323" i="3"/>
  <c r="B1323" i="3"/>
  <c r="G706" i="3"/>
  <c r="F706" i="3" s="1"/>
  <c r="B706" i="3"/>
  <c r="G1312" i="3"/>
  <c r="F1312" i="3" s="1"/>
  <c r="B1312" i="3"/>
  <c r="G1306" i="3"/>
  <c r="F1306" i="3" s="1"/>
  <c r="B1306" i="3"/>
  <c r="G745" i="3"/>
  <c r="F745" i="3" s="1"/>
  <c r="B745" i="3"/>
  <c r="B1599" i="3"/>
  <c r="B1573" i="3"/>
  <c r="B229" i="3"/>
  <c r="B1522" i="3"/>
  <c r="B1480" i="3"/>
  <c r="B1368" i="3"/>
  <c r="B1326" i="3"/>
  <c r="G1614" i="3"/>
  <c r="B1614" i="3"/>
  <c r="G1606" i="3"/>
  <c r="F1606" i="3" s="1"/>
  <c r="B1606" i="3"/>
  <c r="G284" i="3"/>
  <c r="F284" i="3" s="1"/>
  <c r="B284" i="3"/>
  <c r="G1576" i="3"/>
  <c r="A1576" i="3" s="1"/>
  <c r="B1576" i="3"/>
  <c r="G222" i="3"/>
  <c r="F222" i="3" s="1"/>
  <c r="B222" i="3"/>
  <c r="G249" i="3"/>
  <c r="A249" i="3" s="1"/>
  <c r="B249" i="3"/>
  <c r="G230" i="3"/>
  <c r="B230" i="3"/>
  <c r="G1549" i="3"/>
  <c r="F1549" i="3" s="1"/>
  <c r="B1549" i="3"/>
  <c r="G251" i="3"/>
  <c r="A251" i="3" s="1"/>
  <c r="B251" i="3"/>
  <c r="G1532" i="3"/>
  <c r="A1532" i="3" s="1"/>
  <c r="B1532" i="3"/>
  <c r="G1523" i="3"/>
  <c r="F1523" i="3" s="1"/>
  <c r="B1523" i="3"/>
  <c r="G1516" i="3"/>
  <c r="F1516" i="3" s="1"/>
  <c r="B1516" i="3"/>
  <c r="G1506" i="3"/>
  <c r="A1506" i="3" s="1"/>
  <c r="B1506" i="3"/>
  <c r="G1498" i="3"/>
  <c r="A1498" i="3" s="1"/>
  <c r="B1498" i="3"/>
  <c r="G1489" i="3"/>
  <c r="F1489" i="3" s="1"/>
  <c r="B1489" i="3"/>
  <c r="G1481" i="3"/>
  <c r="F1481" i="3" s="1"/>
  <c r="B1481" i="3"/>
  <c r="G224" i="3"/>
  <c r="A224" i="3" s="1"/>
  <c r="B224" i="3"/>
  <c r="G324" i="3"/>
  <c r="F324" i="3" s="1"/>
  <c r="B324" i="3"/>
  <c r="G1464" i="3"/>
  <c r="F1464" i="3" s="1"/>
  <c r="B1464" i="3"/>
  <c r="G215" i="3"/>
  <c r="F215" i="3" s="1"/>
  <c r="B215" i="3"/>
  <c r="G545" i="3"/>
  <c r="B545" i="3"/>
  <c r="G1441" i="3"/>
  <c r="F1441" i="3" s="1"/>
  <c r="B1441" i="3"/>
  <c r="G115" i="3"/>
  <c r="A115" i="3" s="1"/>
  <c r="B115" i="3"/>
  <c r="G768" i="3"/>
  <c r="F768" i="3" s="1"/>
  <c r="B768" i="3"/>
  <c r="G1422" i="3"/>
  <c r="B1422" i="3"/>
  <c r="G1412" i="3"/>
  <c r="D1412" i="3" s="1"/>
  <c r="B1412" i="3"/>
  <c r="G1404" i="3"/>
  <c r="F1404" i="3" s="1"/>
  <c r="B1404" i="3"/>
  <c r="G1397" i="3"/>
  <c r="A1397" i="3" s="1"/>
  <c r="B1397" i="3"/>
  <c r="G356" i="3"/>
  <c r="F356" i="3" s="1"/>
  <c r="B356" i="3"/>
  <c r="G1383" i="3"/>
  <c r="F1383" i="3" s="1"/>
  <c r="B1383" i="3"/>
  <c r="G1377" i="3"/>
  <c r="B1377" i="3"/>
  <c r="G1369" i="3"/>
  <c r="F1369" i="3" s="1"/>
  <c r="B1369" i="3"/>
  <c r="G1363" i="3"/>
  <c r="B1363" i="3"/>
  <c r="G434" i="3"/>
  <c r="D434" i="3" s="1"/>
  <c r="B434" i="3"/>
  <c r="G29" i="3"/>
  <c r="F29" i="3" s="1"/>
  <c r="B29" i="3"/>
  <c r="G1343" i="3"/>
  <c r="A1343" i="3" s="1"/>
  <c r="B1343" i="3"/>
  <c r="G1333" i="3"/>
  <c r="A1333" i="3" s="1"/>
  <c r="B1333" i="3"/>
  <c r="G1322" i="3"/>
  <c r="A1322" i="3" s="1"/>
  <c r="B1322" i="3"/>
  <c r="G1316" i="3"/>
  <c r="B1316" i="3"/>
  <c r="G1311" i="3"/>
  <c r="F1311" i="3" s="1"/>
  <c r="B1311" i="3"/>
  <c r="G1305" i="3"/>
  <c r="D1305" i="3" s="1"/>
  <c r="B1305" i="3"/>
  <c r="G192" i="3"/>
  <c r="D192" i="3" s="1"/>
  <c r="B192" i="3"/>
  <c r="B1598" i="3"/>
  <c r="B1572" i="3"/>
  <c r="B1445" i="3"/>
  <c r="B1405" i="3"/>
  <c r="G1613" i="3"/>
  <c r="A1613" i="3" s="1"/>
  <c r="B1613" i="3"/>
  <c r="G1605" i="3"/>
  <c r="D1605" i="3" s="1"/>
  <c r="B1605" i="3"/>
  <c r="G459" i="3"/>
  <c r="D459" i="3" s="1"/>
  <c r="B459" i="3"/>
  <c r="G1575" i="3"/>
  <c r="F1575" i="3" s="1"/>
  <c r="B1575" i="3"/>
  <c r="G79" i="3"/>
  <c r="D79" i="3" s="1"/>
  <c r="B79" i="3"/>
  <c r="G1565" i="3"/>
  <c r="F1565" i="3" s="1"/>
  <c r="B1565" i="3"/>
  <c r="G1560" i="3"/>
  <c r="F1560" i="3" s="1"/>
  <c r="B1560" i="3"/>
  <c r="G250" i="3"/>
  <c r="D250" i="3" s="1"/>
  <c r="B250" i="3"/>
  <c r="G1531" i="3"/>
  <c r="F1531" i="3" s="1"/>
  <c r="B1531" i="3"/>
  <c r="G216" i="3"/>
  <c r="F216" i="3" s="1"/>
  <c r="B216" i="3"/>
  <c r="G1497" i="3"/>
  <c r="A1497" i="3" s="1"/>
  <c r="B1497" i="3"/>
  <c r="G361" i="3"/>
  <c r="A361" i="3" s="1"/>
  <c r="B361" i="3"/>
  <c r="G1470" i="3"/>
  <c r="D1470" i="3" s="1"/>
  <c r="B1470" i="3"/>
  <c r="G358" i="3"/>
  <c r="F358" i="3" s="1"/>
  <c r="B358" i="3"/>
  <c r="G1440" i="3"/>
  <c r="F1440" i="3" s="1"/>
  <c r="B1440" i="3"/>
  <c r="G1421" i="3"/>
  <c r="B1421" i="3"/>
  <c r="G1411" i="3"/>
  <c r="D1411" i="3" s="1"/>
  <c r="B1411" i="3"/>
  <c r="G1392" i="3"/>
  <c r="F1392" i="3" s="1"/>
  <c r="B1392" i="3"/>
  <c r="G1382" i="3"/>
  <c r="F1382" i="3" s="1"/>
  <c r="B1382" i="3"/>
  <c r="G811" i="3"/>
  <c r="A811" i="3" s="1"/>
  <c r="B811" i="3"/>
  <c r="G268" i="3"/>
  <c r="F268" i="3" s="1"/>
  <c r="B268" i="3"/>
  <c r="G1342" i="3"/>
  <c r="A1342" i="3" s="1"/>
  <c r="B1342" i="3"/>
  <c r="G1332" i="3"/>
  <c r="D1332" i="3" s="1"/>
  <c r="B1332" i="3"/>
  <c r="G320" i="3"/>
  <c r="F320" i="3" s="1"/>
  <c r="B320" i="3"/>
  <c r="G1315" i="3"/>
  <c r="A1315" i="3" s="1"/>
  <c r="B1315" i="3"/>
  <c r="G432" i="3"/>
  <c r="A432" i="3" s="1"/>
  <c r="B432" i="3"/>
  <c r="G772" i="3"/>
  <c r="F772" i="3" s="1"/>
  <c r="B772" i="3"/>
  <c r="G1298" i="3"/>
  <c r="D1298" i="3" s="1"/>
  <c r="B1298" i="3"/>
  <c r="B228" i="3"/>
  <c r="B1515" i="3"/>
  <c r="B544" i="3"/>
  <c r="G1612" i="3"/>
  <c r="A1612" i="3" s="1"/>
  <c r="B1612" i="3"/>
  <c r="G598" i="3"/>
  <c r="F598" i="3" s="1"/>
  <c r="B598" i="3"/>
  <c r="G1597" i="3"/>
  <c r="F1597" i="3" s="1"/>
  <c r="B1597" i="3"/>
  <c r="G1582" i="3"/>
  <c r="F1582" i="3" s="1"/>
  <c r="B1582" i="3"/>
  <c r="G78" i="3"/>
  <c r="D78" i="3" s="1"/>
  <c r="B78" i="3"/>
  <c r="G221" i="3"/>
  <c r="F221" i="3" s="1"/>
  <c r="B221" i="3"/>
  <c r="G283" i="3"/>
  <c r="D283" i="3" s="1"/>
  <c r="B283" i="3"/>
  <c r="G1540" i="3"/>
  <c r="F1540" i="3" s="1"/>
  <c r="B1540" i="3"/>
  <c r="G1530" i="3"/>
  <c r="F1530" i="3" s="1"/>
  <c r="B1530" i="3"/>
  <c r="G1505" i="3"/>
  <c r="F1505" i="3" s="1"/>
  <c r="B1505" i="3"/>
  <c r="G448" i="3"/>
  <c r="A448" i="3" s="1"/>
  <c r="B448" i="3"/>
  <c r="G1487" i="3"/>
  <c r="D1487" i="3" s="1"/>
  <c r="B1487" i="3"/>
  <c r="G1474" i="3"/>
  <c r="F1474" i="3" s="1"/>
  <c r="B1474" i="3"/>
  <c r="G53" i="3"/>
  <c r="F53" i="3" s="1"/>
  <c r="B53" i="3"/>
  <c r="G270" i="3"/>
  <c r="F270" i="3" s="1"/>
  <c r="B270" i="3"/>
  <c r="G1450" i="3"/>
  <c r="F1450" i="3" s="1"/>
  <c r="B1450" i="3"/>
  <c r="G1439" i="3"/>
  <c r="F1439" i="3" s="1"/>
  <c r="B1439" i="3"/>
  <c r="G1432" i="3"/>
  <c r="D1432" i="3" s="1"/>
  <c r="B1432" i="3"/>
  <c r="G441" i="3"/>
  <c r="F441" i="3" s="1"/>
  <c r="B441" i="3"/>
  <c r="G1410" i="3"/>
  <c r="F1410" i="3" s="1"/>
  <c r="B1410" i="3"/>
  <c r="G1403" i="3"/>
  <c r="F1403" i="3" s="1"/>
  <c r="B1403" i="3"/>
  <c r="G1391" i="3"/>
  <c r="F1391" i="3" s="1"/>
  <c r="B1391" i="3"/>
  <c r="G809" i="3"/>
  <c r="D809" i="3" s="1"/>
  <c r="B809" i="3"/>
  <c r="G1375" i="3"/>
  <c r="F1375" i="3" s="1"/>
  <c r="B1375" i="3"/>
  <c r="G1362" i="3"/>
  <c r="F1362" i="3" s="1"/>
  <c r="B1362" i="3"/>
  <c r="G107" i="3"/>
  <c r="F107" i="3" s="1"/>
  <c r="B107" i="3"/>
  <c r="G267" i="3"/>
  <c r="F267" i="3" s="1"/>
  <c r="B267" i="3"/>
  <c r="G1341" i="3"/>
  <c r="F1341" i="3" s="1"/>
  <c r="B1341" i="3"/>
  <c r="G1331" i="3"/>
  <c r="B1331" i="3"/>
  <c r="G1321" i="3"/>
  <c r="F1321" i="3" s="1"/>
  <c r="B1321" i="3"/>
  <c r="G687" i="3"/>
  <c r="F687" i="3" s="1"/>
  <c r="B687" i="3"/>
  <c r="G94" i="3"/>
  <c r="F94" i="3" s="1"/>
  <c r="B94" i="3"/>
  <c r="B98" i="3"/>
  <c r="B233" i="3"/>
  <c r="B1548" i="3"/>
  <c r="B1514" i="3"/>
  <c r="B557" i="3"/>
  <c r="B38" i="3"/>
  <c r="B549" i="3"/>
  <c r="B686" i="3"/>
  <c r="G675" i="3"/>
  <c r="F675" i="3" s="1"/>
  <c r="B675" i="3"/>
  <c r="G705" i="3"/>
  <c r="B705" i="3"/>
  <c r="B1307" i="3"/>
  <c r="B114" i="3"/>
  <c r="B1355" i="3"/>
  <c r="G1314" i="3"/>
  <c r="F1314" i="3" s="1"/>
  <c r="B1314" i="3"/>
  <c r="G1356" i="3"/>
  <c r="F1356" i="3" s="1"/>
  <c r="B1356" i="3"/>
  <c r="G543" i="3"/>
  <c r="D543" i="3" s="1"/>
  <c r="B543" i="3"/>
  <c r="G1339" i="3"/>
  <c r="D1339" i="3" s="1"/>
  <c r="B1339" i="3"/>
  <c r="G1329" i="3"/>
  <c r="F1329" i="3" s="1"/>
  <c r="B1329" i="3"/>
  <c r="G364" i="3"/>
  <c r="F364" i="3" s="1"/>
  <c r="B364" i="3"/>
  <c r="G1313" i="3"/>
  <c r="D1313" i="3" s="1"/>
  <c r="B1313" i="3"/>
  <c r="G1308" i="3"/>
  <c r="F1308" i="3" s="1"/>
  <c r="B1308" i="3"/>
  <c r="G1304" i="3"/>
  <c r="D1304" i="3" s="1"/>
  <c r="B1304" i="3"/>
  <c r="B503" i="3"/>
  <c r="B1317" i="3"/>
  <c r="B93" i="3"/>
  <c r="G499" i="3"/>
  <c r="D499" i="3" s="1"/>
  <c r="B499" i="3"/>
  <c r="G677" i="3"/>
  <c r="D677" i="3" s="1"/>
  <c r="B677" i="3"/>
  <c r="G454" i="3"/>
  <c r="D454" i="3" s="1"/>
  <c r="B454" i="3"/>
  <c r="G1551" i="3"/>
  <c r="F1551" i="3" s="1"/>
  <c r="B1551" i="3"/>
  <c r="G1545" i="3"/>
  <c r="A1545" i="3" s="1"/>
  <c r="B1545" i="3"/>
  <c r="G1537" i="3"/>
  <c r="D1537" i="3" s="1"/>
  <c r="B1537" i="3"/>
  <c r="G1527" i="3"/>
  <c r="F1527" i="3" s="1"/>
  <c r="B1527" i="3"/>
  <c r="G1519" i="3"/>
  <c r="D1519" i="3" s="1"/>
  <c r="B1519" i="3"/>
  <c r="G1511" i="3"/>
  <c r="D1511" i="3" s="1"/>
  <c r="B1511" i="3"/>
  <c r="G1502" i="3"/>
  <c r="D1502" i="3" s="1"/>
  <c r="B1502" i="3"/>
  <c r="G1494" i="3"/>
  <c r="F1494" i="3" s="1"/>
  <c r="B1494" i="3"/>
  <c r="G1484" i="3"/>
  <c r="B1484" i="3"/>
  <c r="G565" i="3"/>
  <c r="D565" i="3" s="1"/>
  <c r="B565" i="3"/>
  <c r="G70" i="3"/>
  <c r="D70" i="3" s="1"/>
  <c r="B70" i="3"/>
  <c r="G1468" i="3"/>
  <c r="A1468" i="3" s="1"/>
  <c r="B1468" i="3"/>
  <c r="G1461" i="3"/>
  <c r="D1461" i="3" s="1"/>
  <c r="B1461" i="3"/>
  <c r="G1454" i="3"/>
  <c r="D1454" i="3" s="1"/>
  <c r="B1454" i="3"/>
  <c r="G1447" i="3"/>
  <c r="D1447" i="3" s="1"/>
  <c r="B1447" i="3"/>
  <c r="G1437" i="3"/>
  <c r="D1437" i="3" s="1"/>
  <c r="B1437" i="3"/>
  <c r="G442" i="3"/>
  <c r="F442" i="3" s="1"/>
  <c r="B442" i="3"/>
  <c r="G1425" i="3"/>
  <c r="F1425" i="3" s="1"/>
  <c r="B1425" i="3"/>
  <c r="G1419" i="3"/>
  <c r="F1419" i="3" s="1"/>
  <c r="B1419" i="3"/>
  <c r="G438" i="3"/>
  <c r="F438" i="3" s="1"/>
  <c r="B438" i="3"/>
  <c r="G386" i="3"/>
  <c r="D386" i="3" s="1"/>
  <c r="B386" i="3"/>
  <c r="G1396" i="3"/>
  <c r="F1396" i="3" s="1"/>
  <c r="B1396" i="3"/>
  <c r="G110" i="3"/>
  <c r="D110" i="3" s="1"/>
  <c r="B110" i="3"/>
  <c r="G6" i="3"/>
  <c r="D6" i="3" s="1"/>
  <c r="B6" i="3"/>
  <c r="G436" i="3"/>
  <c r="A436" i="3" s="1"/>
  <c r="B436" i="3"/>
  <c r="G321" i="3"/>
  <c r="F321" i="3" s="1"/>
  <c r="B321" i="3"/>
  <c r="G1361" i="3"/>
  <c r="D1361" i="3" s="1"/>
  <c r="B1361" i="3"/>
  <c r="G1349" i="3"/>
  <c r="F1349" i="3" s="1"/>
  <c r="B1349" i="3"/>
  <c r="G1338" i="3"/>
  <c r="F1338" i="3" s="1"/>
  <c r="B1338" i="3"/>
  <c r="G1319" i="3"/>
  <c r="D1319" i="3" s="1"/>
  <c r="B1319" i="3"/>
  <c r="G542" i="3"/>
  <c r="A542" i="3" s="1"/>
  <c r="B542" i="3"/>
  <c r="G1303" i="3"/>
  <c r="A1303" i="3" s="1"/>
  <c r="B1303" i="3"/>
  <c r="B1302" i="3"/>
  <c r="G193" i="3"/>
  <c r="D193" i="3" s="1"/>
  <c r="B193" i="3"/>
  <c r="B1330" i="3"/>
  <c r="K1343" i="3"/>
  <c r="K1322" i="3"/>
  <c r="K549" i="3"/>
  <c r="K79" i="3"/>
  <c r="K320" i="3"/>
  <c r="K107" i="3"/>
  <c r="K1310" i="3"/>
  <c r="I1363" i="3"/>
  <c r="C1363" i="3" s="1"/>
  <c r="K284" i="3"/>
  <c r="K98" i="3"/>
  <c r="K1488" i="3"/>
  <c r="I1368" i="3"/>
  <c r="C1368" i="3" s="1"/>
  <c r="K1497" i="3"/>
  <c r="K1309" i="3"/>
  <c r="K1381" i="3"/>
  <c r="K1357" i="3"/>
  <c r="K1576" i="3"/>
  <c r="I1397" i="3"/>
  <c r="C1397" i="3" s="1"/>
  <c r="K1516" i="3"/>
  <c r="K1305" i="3"/>
  <c r="K1515" i="3"/>
  <c r="K1404" i="3"/>
  <c r="K1614" i="3"/>
  <c r="K1498" i="3"/>
  <c r="K544" i="3"/>
  <c r="K1298" i="3"/>
  <c r="I1381" i="3"/>
  <c r="C1381" i="3" s="1"/>
  <c r="I1311" i="3"/>
  <c r="C1311" i="3" s="1"/>
  <c r="H1305" i="3"/>
  <c r="K249" i="3"/>
  <c r="K545" i="3"/>
  <c r="K1383" i="3"/>
  <c r="K1316" i="3"/>
  <c r="K1565" i="3"/>
  <c r="K115" i="3"/>
  <c r="K1315" i="3"/>
  <c r="I1565" i="3"/>
  <c r="C1565" i="3" s="1"/>
  <c r="I1298" i="3"/>
  <c r="C1298" i="3" s="1"/>
  <c r="I1560" i="3"/>
  <c r="C1560" i="3" s="1"/>
  <c r="K1481" i="3"/>
  <c r="K1560" i="3"/>
  <c r="K1363" i="3"/>
  <c r="K432" i="3"/>
  <c r="K1549" i="3"/>
  <c r="I1549" i="3"/>
  <c r="C1549" i="3" s="1"/>
  <c r="K494" i="3"/>
  <c r="K811" i="3"/>
  <c r="K1532" i="3"/>
  <c r="K1422" i="3"/>
  <c r="K67" i="3"/>
  <c r="I1531" i="3"/>
  <c r="C1531" i="3" s="1"/>
  <c r="I1440" i="3"/>
  <c r="C1440" i="3" s="1"/>
  <c r="D31" i="3"/>
  <c r="K457" i="3"/>
  <c r="K216" i="3"/>
  <c r="I249" i="3"/>
  <c r="C249" i="3" s="1"/>
  <c r="I549" i="3"/>
  <c r="C549" i="3" s="1"/>
  <c r="K361" i="3"/>
  <c r="K1392" i="3"/>
  <c r="I224" i="3"/>
  <c r="C224" i="3" s="1"/>
  <c r="H1614" i="3"/>
  <c r="K1459" i="3"/>
  <c r="K268" i="3"/>
  <c r="I361" i="3"/>
  <c r="C361" i="3" s="1"/>
  <c r="H1583" i="3"/>
  <c r="A1583" i="3" s="1"/>
  <c r="I215" i="3"/>
  <c r="C215" i="3" s="1"/>
  <c r="H550" i="3"/>
  <c r="A550" i="3" s="1"/>
  <c r="K1531" i="3"/>
  <c r="K1605" i="3"/>
  <c r="K1522" i="3"/>
  <c r="K358" i="3"/>
  <c r="I443" i="3"/>
  <c r="C443" i="3" s="1"/>
  <c r="H324" i="3"/>
  <c r="I1515" i="3"/>
  <c r="C1515" i="3" s="1"/>
  <c r="I1411" i="3"/>
  <c r="C1411" i="3" s="1"/>
  <c r="I1315" i="3"/>
  <c r="C1315" i="3" s="1"/>
  <c r="I1488" i="3"/>
  <c r="C1488" i="3" s="1"/>
  <c r="I544" i="3"/>
  <c r="C544" i="3" s="1"/>
  <c r="K1575" i="3"/>
  <c r="K161" i="3"/>
  <c r="I1605" i="3"/>
  <c r="C1605" i="3" s="1"/>
  <c r="I1402" i="3"/>
  <c r="C1402" i="3" s="1"/>
  <c r="I432" i="3"/>
  <c r="C432" i="3" s="1"/>
  <c r="K1613" i="3"/>
  <c r="K453" i="3"/>
  <c r="K448" i="3"/>
  <c r="I358" i="3"/>
  <c r="C358" i="3" s="1"/>
  <c r="I322" i="3"/>
  <c r="C322" i="3" s="1"/>
  <c r="K228" i="3"/>
  <c r="K1421" i="3"/>
  <c r="K1376" i="3"/>
  <c r="K1342" i="3"/>
  <c r="I550" i="3"/>
  <c r="C550" i="3" s="1"/>
  <c r="I115" i="3"/>
  <c r="C115" i="3" s="1"/>
  <c r="I811" i="3"/>
  <c r="C811" i="3" s="1"/>
  <c r="H1412" i="3"/>
  <c r="K250" i="3"/>
  <c r="K1411" i="3"/>
  <c r="K437" i="3"/>
  <c r="K1332" i="3"/>
  <c r="I1523" i="3"/>
  <c r="C1523" i="3" s="1"/>
  <c r="I494" i="3"/>
  <c r="C494" i="3" s="1"/>
  <c r="I1332" i="3"/>
  <c r="C1332" i="3" s="1"/>
  <c r="K1590" i="3"/>
  <c r="K1480" i="3"/>
  <c r="K1368" i="3"/>
  <c r="I1522" i="3"/>
  <c r="C1522" i="3" s="1"/>
  <c r="I1412" i="3"/>
  <c r="C1412" i="3" s="1"/>
  <c r="I1322" i="3"/>
  <c r="C1322" i="3" s="1"/>
  <c r="I1487" i="3"/>
  <c r="C1487" i="3" s="1"/>
  <c r="I1350" i="3"/>
  <c r="C1350" i="3" s="1"/>
  <c r="K221" i="3"/>
  <c r="K1530" i="3"/>
  <c r="K639" i="3"/>
  <c r="K1331" i="3"/>
  <c r="I1612" i="3"/>
  <c r="C1612" i="3" s="1"/>
  <c r="I78" i="3"/>
  <c r="C78" i="3" s="1"/>
  <c r="I1310" i="3"/>
  <c r="C1310" i="3" s="1"/>
  <c r="H94" i="3"/>
  <c r="K458" i="3"/>
  <c r="K1487" i="3"/>
  <c r="K45" i="3"/>
  <c r="K641" i="3"/>
  <c r="K1375" i="3"/>
  <c r="K1353" i="3"/>
  <c r="K1330" i="3"/>
  <c r="I1606" i="3"/>
  <c r="C1606" i="3" s="1"/>
  <c r="I660" i="3"/>
  <c r="C660" i="3" s="1"/>
  <c r="I1530" i="3"/>
  <c r="C1530" i="3" s="1"/>
  <c r="I1480" i="3"/>
  <c r="C1480" i="3" s="1"/>
  <c r="I1450" i="3"/>
  <c r="C1450" i="3" s="1"/>
  <c r="I1403" i="3"/>
  <c r="C1403" i="3" s="1"/>
  <c r="I1367" i="3"/>
  <c r="C1367" i="3" s="1"/>
  <c r="I1340" i="3"/>
  <c r="C1340" i="3" s="1"/>
  <c r="I1309" i="3"/>
  <c r="C1309" i="3" s="1"/>
  <c r="K1521" i="3"/>
  <c r="I1331" i="3"/>
  <c r="C1331" i="3" s="1"/>
  <c r="I1540" i="3"/>
  <c r="C1540" i="3" s="1"/>
  <c r="I267" i="3"/>
  <c r="C267" i="3" s="1"/>
  <c r="I598" i="3"/>
  <c r="C598" i="3" s="1"/>
  <c r="I1439" i="3"/>
  <c r="C1439" i="3" s="1"/>
  <c r="K1410" i="3"/>
  <c r="K1612" i="3"/>
  <c r="K1479" i="3"/>
  <c r="K1439" i="3"/>
  <c r="K1409" i="3"/>
  <c r="K322" i="3"/>
  <c r="K267" i="3"/>
  <c r="K1320" i="3"/>
  <c r="I283" i="3"/>
  <c r="C283" i="3" s="1"/>
  <c r="I639" i="3"/>
  <c r="C639" i="3" s="1"/>
  <c r="I1362" i="3"/>
  <c r="C1362" i="3" s="1"/>
  <c r="H813" i="3"/>
  <c r="K1450" i="3"/>
  <c r="K1321" i="3"/>
  <c r="K1514" i="3"/>
  <c r="K1350" i="3"/>
  <c r="K1297" i="3"/>
  <c r="I1597" i="3"/>
  <c r="C1597" i="3" s="1"/>
  <c r="I229" i="3"/>
  <c r="C229" i="3" s="1"/>
  <c r="I1514" i="3"/>
  <c r="C1514" i="3" s="1"/>
  <c r="I1470" i="3"/>
  <c r="C1470" i="3" s="1"/>
  <c r="I1426" i="3"/>
  <c r="C1426" i="3" s="1"/>
  <c r="I641" i="3"/>
  <c r="C641" i="3" s="1"/>
  <c r="I67" i="3"/>
  <c r="C67" i="3" s="1"/>
  <c r="I320" i="3"/>
  <c r="C320" i="3" s="1"/>
  <c r="D1534" i="3"/>
  <c r="K598" i="3"/>
  <c r="K1574" i="3"/>
  <c r="K1474" i="3"/>
  <c r="I458" i="3"/>
  <c r="C458" i="3" s="1"/>
  <c r="I1554" i="3"/>
  <c r="C1554" i="3" s="1"/>
  <c r="I216" i="3"/>
  <c r="C216" i="3" s="1"/>
  <c r="I53" i="3"/>
  <c r="C53" i="3" s="1"/>
  <c r="I767" i="3"/>
  <c r="C767" i="3" s="1"/>
  <c r="I1391" i="3"/>
  <c r="C1391" i="3" s="1"/>
  <c r="I107" i="3"/>
  <c r="C107" i="3" s="1"/>
  <c r="I1574" i="3"/>
  <c r="C1574" i="3" s="1"/>
  <c r="H221" i="3"/>
  <c r="K283" i="3"/>
  <c r="K441" i="3"/>
  <c r="K1582" i="3"/>
  <c r="K1391" i="3"/>
  <c r="K94" i="3"/>
  <c r="I1297" i="3"/>
  <c r="C1297" i="3" s="1"/>
  <c r="K1390" i="3"/>
  <c r="I1330" i="3"/>
  <c r="C1330" i="3" s="1"/>
  <c r="K1505" i="3"/>
  <c r="K53" i="3"/>
  <c r="K1432" i="3"/>
  <c r="K1362" i="3"/>
  <c r="K687" i="3"/>
  <c r="I1583" i="3"/>
  <c r="C1583" i="3" s="1"/>
  <c r="I1505" i="3"/>
  <c r="C1505" i="3" s="1"/>
  <c r="I1463" i="3"/>
  <c r="C1463" i="3" s="1"/>
  <c r="I1421" i="3"/>
  <c r="C1421" i="3" s="1"/>
  <c r="I1390" i="3"/>
  <c r="C1390" i="3" s="1"/>
  <c r="I1357" i="3"/>
  <c r="C1357" i="3" s="1"/>
  <c r="I687" i="3"/>
  <c r="C687" i="3" s="1"/>
  <c r="H457" i="3"/>
  <c r="A457" i="3" s="1"/>
  <c r="K1548" i="3"/>
  <c r="K1597" i="3"/>
  <c r="K78" i="3"/>
  <c r="K1540" i="3"/>
  <c r="K1463" i="3"/>
  <c r="K1426" i="3"/>
  <c r="K1403" i="3"/>
  <c r="K1382" i="3"/>
  <c r="K657" i="3"/>
  <c r="K1341" i="3"/>
  <c r="K1314" i="3"/>
  <c r="I228" i="3"/>
  <c r="C228" i="3" s="1"/>
  <c r="I1498" i="3"/>
  <c r="C1498" i="3" s="1"/>
  <c r="I270" i="3"/>
  <c r="C270" i="3" s="1"/>
  <c r="I441" i="3"/>
  <c r="C441" i="3" s="1"/>
  <c r="I1382" i="3"/>
  <c r="C1382" i="3" s="1"/>
  <c r="I29" i="3"/>
  <c r="C29" i="3" s="1"/>
  <c r="I1314" i="3"/>
  <c r="C1314" i="3" s="1"/>
  <c r="F1385" i="3"/>
  <c r="I1479" i="3"/>
  <c r="C1479" i="3" s="1"/>
  <c r="K1554" i="3"/>
  <c r="K1367" i="3"/>
  <c r="K270" i="3"/>
  <c r="K767" i="3"/>
  <c r="K1402" i="3"/>
  <c r="K809" i="3"/>
  <c r="K1340" i="3"/>
  <c r="I1582" i="3"/>
  <c r="C1582" i="3" s="1"/>
  <c r="I250" i="3"/>
  <c r="C250" i="3" s="1"/>
  <c r="I1497" i="3"/>
  <c r="C1497" i="3" s="1"/>
  <c r="I809" i="3"/>
  <c r="C809" i="3" s="1"/>
  <c r="I268" i="3"/>
  <c r="C268" i="3" s="1"/>
  <c r="H1321" i="3"/>
  <c r="D1568" i="3"/>
  <c r="F1568" i="3"/>
  <c r="F1317" i="3"/>
  <c r="F223" i="3"/>
  <c r="I1335" i="3"/>
  <c r="C1335" i="3" s="1"/>
  <c r="H1335" i="3"/>
  <c r="I1591" i="3"/>
  <c r="C1591" i="3" s="1"/>
  <c r="H1591" i="3"/>
  <c r="K1591" i="3"/>
  <c r="I1434" i="3"/>
  <c r="C1434" i="3" s="1"/>
  <c r="H1434" i="3"/>
  <c r="K1434" i="3"/>
  <c r="H1569" i="3"/>
  <c r="K1569" i="3"/>
  <c r="I1569" i="3"/>
  <c r="C1569" i="3" s="1"/>
  <c r="I1490" i="3"/>
  <c r="C1490" i="3" s="1"/>
  <c r="H1490" i="3"/>
  <c r="A1490" i="3" s="1"/>
  <c r="K1490" i="3"/>
  <c r="H745" i="3"/>
  <c r="I745" i="3"/>
  <c r="C745" i="3" s="1"/>
  <c r="K745" i="3"/>
  <c r="I1457" i="3"/>
  <c r="C1457" i="3" s="1"/>
  <c r="I1372" i="3"/>
  <c r="C1372" i="3" s="1"/>
  <c r="H1372" i="3"/>
  <c r="I1475" i="3"/>
  <c r="C1475" i="3" s="1"/>
  <c r="H1475" i="3"/>
  <c r="K1475" i="3"/>
  <c r="H1599" i="3"/>
  <c r="A1599" i="3" s="1"/>
  <c r="I1599" i="3"/>
  <c r="C1599" i="3" s="1"/>
  <c r="K1599" i="3"/>
  <c r="H201" i="3"/>
  <c r="K201" i="3"/>
  <c r="K365" i="3"/>
  <c r="H365" i="3"/>
  <c r="I365" i="3"/>
  <c r="C365" i="3" s="1"/>
  <c r="K1372" i="3"/>
  <c r="I387" i="3"/>
  <c r="C387" i="3" s="1"/>
  <c r="I1323" i="3"/>
  <c r="C1323" i="3" s="1"/>
  <c r="H1413" i="3"/>
  <c r="H451" i="3"/>
  <c r="I451" i="3"/>
  <c r="C451" i="3" s="1"/>
  <c r="K451" i="3"/>
  <c r="H708" i="3"/>
  <c r="A708" i="3" s="1"/>
  <c r="I708" i="3"/>
  <c r="C708" i="3" s="1"/>
  <c r="K708" i="3"/>
  <c r="I1413" i="3"/>
  <c r="C1413" i="3" s="1"/>
  <c r="I1435" i="3"/>
  <c r="C1435" i="3" s="1"/>
  <c r="H1435" i="3"/>
  <c r="K1435" i="3"/>
  <c r="I27" i="3"/>
  <c r="C27" i="3" s="1"/>
  <c r="H27" i="3"/>
  <c r="A27" i="3" s="1"/>
  <c r="I575" i="3"/>
  <c r="C575" i="3" s="1"/>
  <c r="H575" i="3"/>
  <c r="A575" i="3" s="1"/>
  <c r="I200" i="3"/>
  <c r="C200" i="3" s="1"/>
  <c r="K200" i="3"/>
  <c r="I487" i="3"/>
  <c r="C487" i="3" s="1"/>
  <c r="H487" i="3"/>
  <c r="K487" i="3"/>
  <c r="I1471" i="3"/>
  <c r="C1471" i="3" s="1"/>
  <c r="H1471" i="3"/>
  <c r="I196" i="3"/>
  <c r="C196" i="3" s="1"/>
  <c r="K196" i="3"/>
  <c r="H196" i="3"/>
  <c r="H200" i="3"/>
  <c r="K435" i="3"/>
  <c r="H649" i="3"/>
  <c r="I649" i="3"/>
  <c r="C649" i="3" s="1"/>
  <c r="K649" i="3"/>
  <c r="H1577" i="3"/>
  <c r="I1577" i="3"/>
  <c r="C1577" i="3" s="1"/>
  <c r="H1555" i="3"/>
  <c r="A1555" i="3" s="1"/>
  <c r="K1555" i="3"/>
  <c r="I1555" i="3"/>
  <c r="C1555" i="3" s="1"/>
  <c r="H1517" i="3"/>
  <c r="I1517" i="3"/>
  <c r="C1517" i="3" s="1"/>
  <c r="H362" i="3"/>
  <c r="I362" i="3"/>
  <c r="C362" i="3" s="1"/>
  <c r="K640" i="3"/>
  <c r="H640" i="3"/>
  <c r="I640" i="3"/>
  <c r="C640" i="3" s="1"/>
  <c r="H1370" i="3"/>
  <c r="I1370" i="3"/>
  <c r="C1370" i="3" s="1"/>
  <c r="K1370" i="3"/>
  <c r="H707" i="3"/>
  <c r="I707" i="3"/>
  <c r="C707" i="3" s="1"/>
  <c r="K707" i="3"/>
  <c r="H1344" i="3"/>
  <c r="I1344" i="3"/>
  <c r="C1344" i="3" s="1"/>
  <c r="H1312" i="3"/>
  <c r="K1312" i="3"/>
  <c r="K1499" i="3"/>
  <c r="K1364" i="3"/>
  <c r="I1433" i="3"/>
  <c r="C1433" i="3" s="1"/>
  <c r="H1359" i="3"/>
  <c r="K1323" i="3"/>
  <c r="I201" i="3"/>
  <c r="C201" i="3" s="1"/>
  <c r="H1584" i="3"/>
  <c r="H1353" i="3"/>
  <c r="I1592" i="3"/>
  <c r="C1592" i="3" s="1"/>
  <c r="H1592" i="3"/>
  <c r="K1592" i="3"/>
  <c r="I1525" i="3"/>
  <c r="C1525" i="3" s="1"/>
  <c r="K1525" i="3"/>
  <c r="I504" i="3"/>
  <c r="C504" i="3" s="1"/>
  <c r="K504" i="3"/>
  <c r="I1578" i="3"/>
  <c r="C1578" i="3" s="1"/>
  <c r="H1578" i="3"/>
  <c r="I1451" i="3"/>
  <c r="C1451" i="3" s="1"/>
  <c r="H1451" i="3"/>
  <c r="K1451" i="3"/>
  <c r="I1406" i="3"/>
  <c r="C1406" i="3" s="1"/>
  <c r="H1406" i="3"/>
  <c r="I1352" i="3"/>
  <c r="C1352" i="3" s="1"/>
  <c r="H1352" i="3"/>
  <c r="I1300" i="3"/>
  <c r="C1300" i="3" s="1"/>
  <c r="H1300" i="3"/>
  <c r="A1300" i="3" s="1"/>
  <c r="K1300" i="3"/>
  <c r="I624" i="3"/>
  <c r="C624" i="3" s="1"/>
  <c r="H624" i="3"/>
  <c r="H1533" i="3"/>
  <c r="A1533" i="3" s="1"/>
  <c r="I1533" i="3"/>
  <c r="C1533" i="3" s="1"/>
  <c r="H217" i="3"/>
  <c r="K217" i="3"/>
  <c r="I217" i="3"/>
  <c r="C217" i="3" s="1"/>
  <c r="H225" i="3"/>
  <c r="K225" i="3"/>
  <c r="H1442" i="3"/>
  <c r="K1442" i="3"/>
  <c r="I1442" i="3"/>
  <c r="C1442" i="3" s="1"/>
  <c r="H1405" i="3"/>
  <c r="A1405" i="3" s="1"/>
  <c r="I1405" i="3"/>
  <c r="C1405" i="3" s="1"/>
  <c r="H628" i="3"/>
  <c r="A628" i="3" s="1"/>
  <c r="K628" i="3"/>
  <c r="H706" i="3"/>
  <c r="I706" i="3"/>
  <c r="C706" i="3" s="1"/>
  <c r="K706" i="3"/>
  <c r="I1584" i="3"/>
  <c r="C1584" i="3" s="1"/>
  <c r="K1344" i="3"/>
  <c r="H1459" i="3"/>
  <c r="I507" i="3"/>
  <c r="C507" i="3" s="1"/>
  <c r="H507" i="3"/>
  <c r="A507" i="3" s="1"/>
  <c r="I597" i="3"/>
  <c r="C597" i="3" s="1"/>
  <c r="H597" i="3"/>
  <c r="K597" i="3"/>
  <c r="H1393" i="3"/>
  <c r="I1608" i="3"/>
  <c r="C1608" i="3" s="1"/>
  <c r="H1608" i="3"/>
  <c r="A1608" i="3" s="1"/>
  <c r="K1608" i="3"/>
  <c r="I1427" i="3"/>
  <c r="C1427" i="3" s="1"/>
  <c r="H1427" i="3"/>
  <c r="K1427" i="3"/>
  <c r="I1386" i="3"/>
  <c r="C1386" i="3" s="1"/>
  <c r="H1386" i="3"/>
  <c r="K603" i="3"/>
  <c r="I1607" i="3"/>
  <c r="C1607" i="3" s="1"/>
  <c r="H1607" i="3"/>
  <c r="A1607" i="3" s="1"/>
  <c r="I1334" i="3"/>
  <c r="C1334" i="3" s="1"/>
  <c r="H1334" i="3"/>
  <c r="K1334" i="3"/>
  <c r="K601" i="3"/>
  <c r="I1615" i="3"/>
  <c r="C1615" i="3" s="1"/>
  <c r="H1615" i="3"/>
  <c r="H220" i="3"/>
  <c r="A220" i="3" s="1"/>
  <c r="I220" i="3"/>
  <c r="C220" i="3" s="1"/>
  <c r="K220" i="3"/>
  <c r="I445" i="3"/>
  <c r="C445" i="3" s="1"/>
  <c r="H445" i="3"/>
  <c r="K445" i="3"/>
  <c r="H546" i="3"/>
  <c r="I546" i="3"/>
  <c r="C546" i="3" s="1"/>
  <c r="K546" i="3"/>
  <c r="K769" i="3"/>
  <c r="I769" i="3"/>
  <c r="C769" i="3" s="1"/>
  <c r="H769" i="3"/>
  <c r="H366" i="3"/>
  <c r="I366" i="3"/>
  <c r="C366" i="3" s="1"/>
  <c r="H1398" i="3"/>
  <c r="K1398" i="3"/>
  <c r="H1384" i="3"/>
  <c r="I1384" i="3"/>
  <c r="C1384" i="3" s="1"/>
  <c r="H1351" i="3"/>
  <c r="K1351" i="3"/>
  <c r="I1351" i="3"/>
  <c r="C1351" i="3" s="1"/>
  <c r="H1306" i="3"/>
  <c r="I1306" i="3"/>
  <c r="C1306" i="3" s="1"/>
  <c r="I628" i="3"/>
  <c r="C628" i="3" s="1"/>
  <c r="H98" i="3"/>
  <c r="A98" i="3" s="1"/>
  <c r="I1312" i="3"/>
  <c r="C1312" i="3" s="1"/>
  <c r="K387" i="3"/>
  <c r="K1471" i="3"/>
  <c r="K1306" i="3"/>
  <c r="I1499" i="3"/>
  <c r="C1499" i="3" s="1"/>
  <c r="I1364" i="3"/>
  <c r="C1364" i="3" s="1"/>
  <c r="H161" i="3"/>
  <c r="I248" i="3"/>
  <c r="C248" i="3" s="1"/>
  <c r="K248" i="3"/>
  <c r="I1586" i="3"/>
  <c r="C1586" i="3" s="1"/>
  <c r="K1586" i="3"/>
  <c r="I1416" i="3"/>
  <c r="C1416" i="3" s="1"/>
  <c r="H1416" i="3"/>
  <c r="K1416" i="3"/>
  <c r="I1585" i="3"/>
  <c r="C1585" i="3" s="1"/>
  <c r="K1585" i="3"/>
  <c r="I1535" i="3"/>
  <c r="C1535" i="3" s="1"/>
  <c r="K1535" i="3"/>
  <c r="H1535" i="3"/>
  <c r="I1415" i="3"/>
  <c r="C1415" i="3" s="1"/>
  <c r="K1415" i="3"/>
  <c r="I286" i="3"/>
  <c r="C286" i="3" s="1"/>
  <c r="H286" i="3"/>
  <c r="K1542" i="3"/>
  <c r="K1517" i="3"/>
  <c r="K1433" i="3"/>
  <c r="K1393" i="3"/>
  <c r="H1457" i="3"/>
  <c r="K768" i="3"/>
  <c r="K1333" i="3"/>
  <c r="K222" i="3"/>
  <c r="K1506" i="3"/>
  <c r="K434" i="3"/>
  <c r="I1613" i="3"/>
  <c r="C1613" i="3" s="1"/>
  <c r="I1369" i="3"/>
  <c r="C1369" i="3" s="1"/>
  <c r="H1575" i="3"/>
  <c r="H1383" i="3"/>
  <c r="D1480" i="3"/>
  <c r="F1480" i="3"/>
  <c r="K1523" i="3"/>
  <c r="K219" i="3"/>
  <c r="K1489" i="3"/>
  <c r="K224" i="3"/>
  <c r="K1377" i="3"/>
  <c r="I284" i="3"/>
  <c r="C284" i="3" s="1"/>
  <c r="I222" i="3"/>
  <c r="C222" i="3" s="1"/>
  <c r="I1333" i="3"/>
  <c r="C1333" i="3" s="1"/>
  <c r="H79" i="3"/>
  <c r="H1489" i="3"/>
  <c r="H768" i="3"/>
  <c r="D1514" i="3"/>
  <c r="F1514" i="3"/>
  <c r="F1548" i="3"/>
  <c r="K1606" i="3"/>
  <c r="K1464" i="3"/>
  <c r="K1397" i="3"/>
  <c r="K192" i="3"/>
  <c r="A1417" i="3"/>
  <c r="I1590" i="3"/>
  <c r="C1590" i="3" s="1"/>
  <c r="I230" i="3"/>
  <c r="C230" i="3" s="1"/>
  <c r="I1532" i="3"/>
  <c r="C1532" i="3" s="1"/>
  <c r="I1506" i="3"/>
  <c r="C1506" i="3" s="1"/>
  <c r="I1481" i="3"/>
  <c r="C1481" i="3" s="1"/>
  <c r="I1464" i="3"/>
  <c r="C1464" i="3" s="1"/>
  <c r="I1441" i="3"/>
  <c r="C1441" i="3" s="1"/>
  <c r="I1422" i="3"/>
  <c r="C1422" i="3" s="1"/>
  <c r="H1369" i="3"/>
  <c r="I1377" i="3"/>
  <c r="C1377" i="3" s="1"/>
  <c r="H215" i="3"/>
  <c r="K230" i="3"/>
  <c r="K324" i="3"/>
  <c r="K29" i="3"/>
  <c r="H772" i="3"/>
  <c r="I772" i="3"/>
  <c r="C772" i="3" s="1"/>
  <c r="I1548" i="3"/>
  <c r="C1548" i="3" s="1"/>
  <c r="I1521" i="3"/>
  <c r="C1521" i="3" s="1"/>
  <c r="I448" i="3"/>
  <c r="C448" i="3" s="1"/>
  <c r="I1474" i="3"/>
  <c r="C1474" i="3" s="1"/>
  <c r="I45" i="3"/>
  <c r="C45" i="3" s="1"/>
  <c r="I1432" i="3"/>
  <c r="C1432" i="3" s="1"/>
  <c r="I1410" i="3"/>
  <c r="C1410" i="3" s="1"/>
  <c r="I1376" i="3"/>
  <c r="C1376" i="3" s="1"/>
  <c r="I657" i="3"/>
  <c r="C657" i="3" s="1"/>
  <c r="I1343" i="3"/>
  <c r="C1343" i="3" s="1"/>
  <c r="K1598" i="3"/>
  <c r="K229" i="3"/>
  <c r="K1470" i="3"/>
  <c r="K443" i="3"/>
  <c r="K1441" i="3"/>
  <c r="I1598" i="3"/>
  <c r="C1598" i="3" s="1"/>
  <c r="I1576" i="3"/>
  <c r="C1576" i="3" s="1"/>
  <c r="I1409" i="3"/>
  <c r="C1409" i="3" s="1"/>
  <c r="I356" i="3"/>
  <c r="C356" i="3" s="1"/>
  <c r="I1375" i="3"/>
  <c r="C1375" i="3" s="1"/>
  <c r="I1342" i="3"/>
  <c r="C1342" i="3" s="1"/>
  <c r="I1320" i="3"/>
  <c r="C1320" i="3" s="1"/>
  <c r="H356" i="3"/>
  <c r="D1607" i="3"/>
  <c r="F1607" i="3"/>
  <c r="D1556" i="3"/>
  <c r="F1556" i="3"/>
  <c r="D30" i="3"/>
  <c r="F30" i="3"/>
  <c r="D1414" i="3"/>
  <c r="F1414" i="3"/>
  <c r="D709" i="3"/>
  <c r="F709" i="3"/>
  <c r="D1566" i="3"/>
  <c r="H219" i="3"/>
  <c r="A219" i="3" s="1"/>
  <c r="K813" i="3"/>
  <c r="K459" i="3"/>
  <c r="K251" i="3"/>
  <c r="K1440" i="3"/>
  <c r="K1311" i="3"/>
  <c r="H93" i="3"/>
  <c r="A93" i="3" s="1"/>
  <c r="I93" i="3"/>
  <c r="C93" i="3" s="1"/>
  <c r="I459" i="3"/>
  <c r="C459" i="3" s="1"/>
  <c r="I251" i="3"/>
  <c r="C251" i="3" s="1"/>
  <c r="I1516" i="3"/>
  <c r="C1516" i="3" s="1"/>
  <c r="I545" i="3"/>
  <c r="C545" i="3" s="1"/>
  <c r="I1392" i="3"/>
  <c r="C1392" i="3" s="1"/>
  <c r="I437" i="3"/>
  <c r="C437" i="3" s="1"/>
  <c r="I434" i="3"/>
  <c r="C434" i="3" s="1"/>
  <c r="I1341" i="3"/>
  <c r="C1341" i="3" s="1"/>
  <c r="F1524" i="3"/>
  <c r="D38" i="3"/>
  <c r="I1404" i="3"/>
  <c r="C1404" i="3" s="1"/>
  <c r="I1316" i="3"/>
  <c r="C1316" i="3" s="1"/>
  <c r="I192" i="3"/>
  <c r="C192" i="3" s="1"/>
  <c r="D1581" i="3"/>
  <c r="D1328" i="3"/>
  <c r="I1559" i="3"/>
  <c r="C1559" i="3" s="1"/>
  <c r="I1547" i="3"/>
  <c r="C1547" i="3" s="1"/>
  <c r="I1529" i="3"/>
  <c r="C1529" i="3" s="1"/>
  <c r="I1513" i="3"/>
  <c r="C1513" i="3" s="1"/>
  <c r="I1496" i="3"/>
  <c r="C1496" i="3" s="1"/>
  <c r="I1478" i="3"/>
  <c r="C1478" i="3" s="1"/>
  <c r="I444" i="3"/>
  <c r="C444" i="3" s="1"/>
  <c r="I1456" i="3"/>
  <c r="C1456" i="3" s="1"/>
  <c r="I1438" i="3"/>
  <c r="C1438" i="3" s="1"/>
  <c r="I197" i="3"/>
  <c r="C197" i="3" s="1"/>
  <c r="H8" i="3"/>
  <c r="K711" i="3"/>
  <c r="H1595" i="3"/>
  <c r="K1595" i="3"/>
  <c r="H160" i="3"/>
  <c r="A160" i="3" s="1"/>
  <c r="K160" i="3"/>
  <c r="K1519" i="3"/>
  <c r="H1519" i="3"/>
  <c r="I1519" i="3"/>
  <c r="C1519" i="3" s="1"/>
  <c r="I642" i="3"/>
  <c r="C642" i="3" s="1"/>
  <c r="H642" i="3"/>
  <c r="K236" i="3"/>
  <c r="K710" i="3"/>
  <c r="K1553" i="3"/>
  <c r="K1520" i="3"/>
  <c r="I1568" i="3"/>
  <c r="C1568" i="3" s="1"/>
  <c r="I1558" i="3"/>
  <c r="C1558" i="3" s="1"/>
  <c r="I1546" i="3"/>
  <c r="C1546" i="3" s="1"/>
  <c r="I1512" i="3"/>
  <c r="C1512" i="3" s="1"/>
  <c r="I160" i="3"/>
  <c r="C160" i="3" s="1"/>
  <c r="I1339" i="3"/>
  <c r="C1339" i="3" s="1"/>
  <c r="I364" i="3"/>
  <c r="C364" i="3" s="1"/>
  <c r="H1513" i="3"/>
  <c r="K689" i="3"/>
  <c r="H689" i="3"/>
  <c r="A689" i="3" s="1"/>
  <c r="H1503" i="3"/>
  <c r="A1503" i="3" s="1"/>
  <c r="K1503" i="3"/>
  <c r="H1389" i="3"/>
  <c r="A1389" i="3" s="1"/>
  <c r="K1389" i="3"/>
  <c r="K1502" i="3"/>
  <c r="I1502" i="3"/>
  <c r="C1502" i="3" s="1"/>
  <c r="H157" i="3"/>
  <c r="I157" i="3"/>
  <c r="C157" i="3" s="1"/>
  <c r="K1602" i="3"/>
  <c r="K547" i="3"/>
  <c r="K1496" i="3"/>
  <c r="K198" i="3"/>
  <c r="K1456" i="3"/>
  <c r="K1431" i="3"/>
  <c r="I236" i="3"/>
  <c r="C236" i="3" s="1"/>
  <c r="H1512" i="3"/>
  <c r="A1512" i="3" s="1"/>
  <c r="H1559" i="3"/>
  <c r="A458" i="3"/>
  <c r="D458" i="3"/>
  <c r="F458" i="3"/>
  <c r="A1574" i="3"/>
  <c r="F1574" i="3"/>
  <c r="D1574" i="3"/>
  <c r="H1469" i="3"/>
  <c r="K1469" i="3"/>
  <c r="H1430" i="3"/>
  <c r="K1430" i="3"/>
  <c r="H1313" i="3"/>
  <c r="K1313" i="3"/>
  <c r="I1589" i="3"/>
  <c r="C1589" i="3" s="1"/>
  <c r="H1546" i="3"/>
  <c r="A1546" i="3" s="1"/>
  <c r="K235" i="3"/>
  <c r="H235" i="3"/>
  <c r="H1477" i="3"/>
  <c r="A1477" i="3" s="1"/>
  <c r="K1477" i="3"/>
  <c r="H1420" i="3"/>
  <c r="A1420" i="3" s="1"/>
  <c r="K1420" i="3"/>
  <c r="H1580" i="3"/>
  <c r="K1580" i="3"/>
  <c r="H1527" i="3"/>
  <c r="K1527" i="3"/>
  <c r="I1527" i="3"/>
  <c r="C1527" i="3" s="1"/>
  <c r="H1454" i="3"/>
  <c r="K1454" i="3"/>
  <c r="I1454" i="3"/>
  <c r="C1454" i="3" s="1"/>
  <c r="H110" i="3"/>
  <c r="K110" i="3"/>
  <c r="I110" i="3"/>
  <c r="C110" i="3" s="1"/>
  <c r="H812" i="3"/>
  <c r="I812" i="3"/>
  <c r="C812" i="3" s="1"/>
  <c r="H1493" i="3"/>
  <c r="K1493" i="3"/>
  <c r="I1493" i="3"/>
  <c r="C1493" i="3" s="1"/>
  <c r="H1354" i="3"/>
  <c r="K1354" i="3"/>
  <c r="I1354" i="3"/>
  <c r="C1354" i="3" s="1"/>
  <c r="K1593" i="3"/>
  <c r="I1593" i="3"/>
  <c r="C1593" i="3" s="1"/>
  <c r="K512" i="3"/>
  <c r="I512" i="3"/>
  <c r="C512" i="3" s="1"/>
  <c r="K447" i="3"/>
  <c r="I447" i="3"/>
  <c r="C447" i="3" s="1"/>
  <c r="H447" i="3"/>
  <c r="H1428" i="3"/>
  <c r="K1428" i="3"/>
  <c r="I1428" i="3"/>
  <c r="C1428" i="3" s="1"/>
  <c r="H1336" i="3"/>
  <c r="K1336" i="3"/>
  <c r="I1336" i="3"/>
  <c r="C1336" i="3" s="1"/>
  <c r="K1301" i="3"/>
  <c r="I1301" i="3"/>
  <c r="C1301" i="3" s="1"/>
  <c r="I711" i="3"/>
  <c r="C711" i="3" s="1"/>
  <c r="I235" i="3"/>
  <c r="C235" i="3" s="1"/>
  <c r="I1552" i="3"/>
  <c r="C1552" i="3" s="1"/>
  <c r="I32" i="3"/>
  <c r="C32" i="3" s="1"/>
  <c r="I1503" i="3"/>
  <c r="C1503" i="3" s="1"/>
  <c r="I1430" i="3"/>
  <c r="C1430" i="3" s="1"/>
  <c r="I1420" i="3"/>
  <c r="C1420" i="3" s="1"/>
  <c r="I1389" i="3"/>
  <c r="C1389" i="3" s="1"/>
  <c r="I1313" i="3"/>
  <c r="C1313" i="3" s="1"/>
  <c r="I1304" i="3"/>
  <c r="C1304" i="3" s="1"/>
  <c r="H1502" i="3"/>
  <c r="H1449" i="3"/>
  <c r="H1611" i="3"/>
  <c r="A1611" i="3" s="1"/>
  <c r="K1611" i="3"/>
  <c r="H1462" i="3"/>
  <c r="K1462" i="3"/>
  <c r="H1448" i="3"/>
  <c r="A1448" i="3" s="1"/>
  <c r="K1448" i="3"/>
  <c r="H439" i="3"/>
  <c r="K439" i="3"/>
  <c r="H656" i="3"/>
  <c r="A656" i="3" s="1"/>
  <c r="K656" i="3"/>
  <c r="H1610" i="3"/>
  <c r="K1610" i="3"/>
  <c r="K677" i="3"/>
  <c r="I677" i="3"/>
  <c r="C677" i="3" s="1"/>
  <c r="K1537" i="3"/>
  <c r="I1537" i="3"/>
  <c r="C1537" i="3" s="1"/>
  <c r="K565" i="3"/>
  <c r="I565" i="3"/>
  <c r="C565" i="3" s="1"/>
  <c r="K1447" i="3"/>
  <c r="I1447" i="3"/>
  <c r="C1447" i="3" s="1"/>
  <c r="H438" i="3"/>
  <c r="K438" i="3"/>
  <c r="I438" i="3"/>
  <c r="C438" i="3" s="1"/>
  <c r="K436" i="3"/>
  <c r="I436" i="3"/>
  <c r="C436" i="3" s="1"/>
  <c r="H1349" i="3"/>
  <c r="K1349" i="3"/>
  <c r="I1349" i="3"/>
  <c r="C1349" i="3" s="1"/>
  <c r="H1319" i="3"/>
  <c r="K1319" i="3"/>
  <c r="I1319" i="3"/>
  <c r="C1319" i="3" s="1"/>
  <c r="K556" i="3"/>
  <c r="K440" i="3"/>
  <c r="H456" i="3"/>
  <c r="I456" i="3"/>
  <c r="C456" i="3" s="1"/>
  <c r="K1510" i="3"/>
  <c r="I1510" i="3"/>
  <c r="C1510" i="3" s="1"/>
  <c r="K1476" i="3"/>
  <c r="I1476" i="3"/>
  <c r="C1476" i="3" s="1"/>
  <c r="K1453" i="3"/>
  <c r="H1453" i="3"/>
  <c r="I1453" i="3"/>
  <c r="C1453" i="3" s="1"/>
  <c r="K1429" i="3"/>
  <c r="H1429" i="3"/>
  <c r="I1429" i="3"/>
  <c r="C1429" i="3" s="1"/>
  <c r="K626" i="3"/>
  <c r="I626" i="3"/>
  <c r="C626" i="3" s="1"/>
  <c r="K1374" i="3"/>
  <c r="I1374" i="3"/>
  <c r="C1374" i="3" s="1"/>
  <c r="H1348" i="3"/>
  <c r="A1348" i="3" s="1"/>
  <c r="K1348" i="3"/>
  <c r="I1348" i="3"/>
  <c r="C1348" i="3" s="1"/>
  <c r="H193" i="3"/>
  <c r="K193" i="3"/>
  <c r="I193" i="3"/>
  <c r="C193" i="3" s="1"/>
  <c r="I1520" i="3"/>
  <c r="C1520" i="3" s="1"/>
  <c r="I1431" i="3"/>
  <c r="C1431" i="3" s="1"/>
  <c r="H1304" i="3"/>
  <c r="K1601" i="3"/>
  <c r="I1601" i="3"/>
  <c r="C1601" i="3" s="1"/>
  <c r="H1587" i="3"/>
  <c r="K1587" i="3"/>
  <c r="I1587" i="3"/>
  <c r="C1587" i="3" s="1"/>
  <c r="K1573" i="3"/>
  <c r="H1573" i="3"/>
  <c r="A1573" i="3" s="1"/>
  <c r="I1573" i="3"/>
  <c r="C1573" i="3" s="1"/>
  <c r="K233" i="3"/>
  <c r="H233" i="3"/>
  <c r="A233" i="3" s="1"/>
  <c r="I233" i="3"/>
  <c r="C233" i="3" s="1"/>
  <c r="K1543" i="3"/>
  <c r="I1543" i="3"/>
  <c r="C1543" i="3" s="1"/>
  <c r="H1526" i="3"/>
  <c r="K1526" i="3"/>
  <c r="I1526" i="3"/>
  <c r="C1526" i="3" s="1"/>
  <c r="K1509" i="3"/>
  <c r="I1509" i="3"/>
  <c r="C1509" i="3" s="1"/>
  <c r="H1492" i="3"/>
  <c r="K1492" i="3"/>
  <c r="I1492" i="3"/>
  <c r="C1492" i="3" s="1"/>
  <c r="H69" i="3"/>
  <c r="A69" i="3" s="1"/>
  <c r="K69" i="3"/>
  <c r="I69" i="3"/>
  <c r="C69" i="3" s="1"/>
  <c r="K1460" i="3"/>
  <c r="I1460" i="3"/>
  <c r="C1460" i="3" s="1"/>
  <c r="K1445" i="3"/>
  <c r="I1445" i="3"/>
  <c r="C1445" i="3" s="1"/>
  <c r="H1445" i="3"/>
  <c r="A1445" i="3" s="1"/>
  <c r="K1424" i="3"/>
  <c r="I1424" i="3"/>
  <c r="C1424" i="3" s="1"/>
  <c r="H1424" i="3"/>
  <c r="K625" i="3"/>
  <c r="I625" i="3"/>
  <c r="C625" i="3" s="1"/>
  <c r="H625" i="3"/>
  <c r="H1388" i="3"/>
  <c r="A1388" i="3" s="1"/>
  <c r="K1388" i="3"/>
  <c r="I1388" i="3"/>
  <c r="C1388" i="3" s="1"/>
  <c r="K1373" i="3"/>
  <c r="I1373" i="3"/>
  <c r="C1373" i="3" s="1"/>
  <c r="K1360" i="3"/>
  <c r="I1360" i="3"/>
  <c r="C1360" i="3" s="1"/>
  <c r="K1347" i="3"/>
  <c r="I1347" i="3"/>
  <c r="C1347" i="3" s="1"/>
  <c r="H1347" i="3"/>
  <c r="A1347" i="3" s="1"/>
  <c r="H1327" i="3"/>
  <c r="K1327" i="3"/>
  <c r="I1327" i="3"/>
  <c r="C1327" i="3" s="1"/>
  <c r="K686" i="3"/>
  <c r="I686" i="3"/>
  <c r="C686" i="3" s="1"/>
  <c r="H95" i="3"/>
  <c r="K95" i="3"/>
  <c r="I95" i="3"/>
  <c r="C95" i="3" s="1"/>
  <c r="I1462" i="3"/>
  <c r="C1462" i="3" s="1"/>
  <c r="K1607" i="3"/>
  <c r="K642" i="3"/>
  <c r="K506" i="3"/>
  <c r="H455" i="3"/>
  <c r="I455" i="3"/>
  <c r="C455" i="3" s="1"/>
  <c r="H1572" i="3"/>
  <c r="A1572" i="3" s="1"/>
  <c r="I1572" i="3"/>
  <c r="C1572" i="3" s="1"/>
  <c r="H232" i="3"/>
  <c r="I232" i="3"/>
  <c r="C232" i="3" s="1"/>
  <c r="I1563" i="3"/>
  <c r="C1563" i="3" s="1"/>
  <c r="H1563" i="3"/>
  <c r="A1563" i="3" s="1"/>
  <c r="I1557" i="3"/>
  <c r="C1557" i="3" s="1"/>
  <c r="H1557" i="3"/>
  <c r="I622" i="3"/>
  <c r="C622" i="3" s="1"/>
  <c r="H622" i="3"/>
  <c r="H450" i="3"/>
  <c r="I450" i="3"/>
  <c r="C450" i="3" s="1"/>
  <c r="I1508" i="3"/>
  <c r="C1508" i="3" s="1"/>
  <c r="H1508" i="3"/>
  <c r="H1491" i="3"/>
  <c r="I1491" i="3"/>
  <c r="C1491" i="3" s="1"/>
  <c r="I1482" i="3"/>
  <c r="C1482" i="3" s="1"/>
  <c r="H1482" i="3"/>
  <c r="H1472" i="3"/>
  <c r="I1472" i="3"/>
  <c r="C1472" i="3" s="1"/>
  <c r="I360" i="3"/>
  <c r="C360" i="3" s="1"/>
  <c r="H360" i="3"/>
  <c r="H359" i="3"/>
  <c r="I359" i="3"/>
  <c r="C359" i="3" s="1"/>
  <c r="I1444" i="3"/>
  <c r="C1444" i="3" s="1"/>
  <c r="H1444" i="3"/>
  <c r="H676" i="3"/>
  <c r="I676" i="3"/>
  <c r="C676" i="3" s="1"/>
  <c r="I1423" i="3"/>
  <c r="C1423" i="3" s="1"/>
  <c r="H1423" i="3"/>
  <c r="H112" i="3"/>
  <c r="I112" i="3"/>
  <c r="C112" i="3" s="1"/>
  <c r="I1400" i="3"/>
  <c r="C1400" i="3" s="1"/>
  <c r="H1400" i="3"/>
  <c r="H1387" i="3"/>
  <c r="I1387" i="3"/>
  <c r="C1387" i="3" s="1"/>
  <c r="I1379" i="3"/>
  <c r="C1379" i="3" s="1"/>
  <c r="H1379" i="3"/>
  <c r="H807" i="3"/>
  <c r="I807" i="3"/>
  <c r="C807" i="3" s="1"/>
  <c r="H1346" i="3"/>
  <c r="I1346" i="3"/>
  <c r="C1346" i="3" s="1"/>
  <c r="H1326" i="3"/>
  <c r="A1326" i="3" s="1"/>
  <c r="I1326" i="3"/>
  <c r="C1326" i="3" s="1"/>
  <c r="H319" i="3"/>
  <c r="I319" i="3"/>
  <c r="C319" i="3" s="1"/>
  <c r="H806" i="3"/>
  <c r="I806" i="3"/>
  <c r="C806" i="3" s="1"/>
  <c r="H805" i="3"/>
  <c r="A805" i="3" s="1"/>
  <c r="I805" i="3"/>
  <c r="C805" i="3" s="1"/>
  <c r="I1611" i="3"/>
  <c r="C1611" i="3" s="1"/>
  <c r="H1553" i="3"/>
  <c r="H1542" i="3"/>
  <c r="H565" i="3"/>
  <c r="H1447" i="3"/>
  <c r="H197" i="3"/>
  <c r="H435" i="3"/>
  <c r="H364" i="3"/>
  <c r="H660" i="3"/>
  <c r="H1538" i="3"/>
  <c r="A1538" i="3" s="1"/>
  <c r="K1538" i="3"/>
  <c r="H557" i="3"/>
  <c r="A557" i="3" s="1"/>
  <c r="K557" i="3"/>
  <c r="H304" i="3"/>
  <c r="A304" i="3" s="1"/>
  <c r="K304" i="3"/>
  <c r="H114" i="3"/>
  <c r="A114" i="3" s="1"/>
  <c r="K114" i="3"/>
  <c r="H1329" i="3"/>
  <c r="K1329" i="3"/>
  <c r="H1558" i="3"/>
  <c r="H1603" i="3"/>
  <c r="K1603" i="3"/>
  <c r="K234" i="3"/>
  <c r="H234" i="3"/>
  <c r="I234" i="3"/>
  <c r="C234" i="3" s="1"/>
  <c r="K1551" i="3"/>
  <c r="I1551" i="3"/>
  <c r="C1551" i="3" s="1"/>
  <c r="K1511" i="3"/>
  <c r="I1511" i="3"/>
  <c r="C1511" i="3" s="1"/>
  <c r="H70" i="3"/>
  <c r="K70" i="3"/>
  <c r="I70" i="3"/>
  <c r="C70" i="3" s="1"/>
  <c r="K1437" i="3"/>
  <c r="I1437" i="3"/>
  <c r="C1437" i="3" s="1"/>
  <c r="K1419" i="3"/>
  <c r="I1419" i="3"/>
  <c r="C1419" i="3" s="1"/>
  <c r="K6" i="3"/>
  <c r="I6" i="3"/>
  <c r="C6" i="3" s="1"/>
  <c r="H1355" i="3"/>
  <c r="A1355" i="3" s="1"/>
  <c r="K1355" i="3"/>
  <c r="I1355" i="3"/>
  <c r="C1355" i="3" s="1"/>
  <c r="H194" i="3"/>
  <c r="A194" i="3" s="1"/>
  <c r="K194" i="3"/>
  <c r="I194" i="3"/>
  <c r="C194" i="3" s="1"/>
  <c r="K1303" i="3"/>
  <c r="I1303" i="3"/>
  <c r="C1303" i="3" s="1"/>
  <c r="D1611" i="3"/>
  <c r="F1611" i="3"/>
  <c r="D689" i="3"/>
  <c r="K1504" i="3"/>
  <c r="H7" i="3"/>
  <c r="I7" i="3"/>
  <c r="C7" i="3" s="1"/>
  <c r="K1473" i="3"/>
  <c r="H1473" i="3"/>
  <c r="I1473" i="3"/>
  <c r="C1473" i="3" s="1"/>
  <c r="K1446" i="3"/>
  <c r="I1446" i="3"/>
  <c r="C1446" i="3" s="1"/>
  <c r="K658" i="3"/>
  <c r="I658" i="3"/>
  <c r="C658" i="3" s="1"/>
  <c r="K1395" i="3"/>
  <c r="I1395" i="3"/>
  <c r="C1395" i="3" s="1"/>
  <c r="K688" i="3"/>
  <c r="H688" i="3"/>
  <c r="I688" i="3"/>
  <c r="C688" i="3" s="1"/>
  <c r="H497" i="3"/>
  <c r="K497" i="3"/>
  <c r="I497" i="3"/>
  <c r="C497" i="3" s="1"/>
  <c r="H1328" i="3"/>
  <c r="A1328" i="3" s="1"/>
  <c r="K1328" i="3"/>
  <c r="I1328" i="3"/>
  <c r="C1328" i="3" s="1"/>
  <c r="K1302" i="3"/>
  <c r="I1302" i="3"/>
  <c r="C1302" i="3" s="1"/>
  <c r="I710" i="3"/>
  <c r="C710" i="3" s="1"/>
  <c r="I1486" i="3"/>
  <c r="C1486" i="3" s="1"/>
  <c r="H453" i="3"/>
  <c r="K1589" i="3"/>
  <c r="K136" i="3"/>
  <c r="K1609" i="3"/>
  <c r="I1609" i="3"/>
  <c r="C1609" i="3" s="1"/>
  <c r="H1579" i="3"/>
  <c r="K1579" i="3"/>
  <c r="I1579" i="3"/>
  <c r="C1579" i="3" s="1"/>
  <c r="K202" i="3"/>
  <c r="I202" i="3"/>
  <c r="C202" i="3" s="1"/>
  <c r="H202" i="3"/>
  <c r="K1536" i="3"/>
  <c r="I1536" i="3"/>
  <c r="C1536" i="3" s="1"/>
  <c r="K1518" i="3"/>
  <c r="H1518" i="3"/>
  <c r="I1518" i="3"/>
  <c r="C1518" i="3" s="1"/>
  <c r="K1500" i="3"/>
  <c r="I1500" i="3"/>
  <c r="C1500" i="3" s="1"/>
  <c r="K505" i="3"/>
  <c r="I505" i="3"/>
  <c r="C505" i="3" s="1"/>
  <c r="K1466" i="3"/>
  <c r="I1466" i="3"/>
  <c r="C1466" i="3" s="1"/>
  <c r="H1466" i="3"/>
  <c r="H1452" i="3"/>
  <c r="K1452" i="3"/>
  <c r="I1452" i="3"/>
  <c r="C1452" i="3" s="1"/>
  <c r="K679" i="3"/>
  <c r="I679" i="3"/>
  <c r="C679" i="3" s="1"/>
  <c r="H1407" i="3"/>
  <c r="K1407" i="3"/>
  <c r="I1407" i="3"/>
  <c r="C1407" i="3" s="1"/>
  <c r="K1394" i="3"/>
  <c r="I1394" i="3"/>
  <c r="C1394" i="3" s="1"/>
  <c r="K1380" i="3"/>
  <c r="I1380" i="3"/>
  <c r="C1380" i="3" s="1"/>
  <c r="H1380" i="3"/>
  <c r="K808" i="3"/>
  <c r="H808" i="3"/>
  <c r="I808" i="3"/>
  <c r="C808" i="3" s="1"/>
  <c r="H155" i="3"/>
  <c r="K155" i="3"/>
  <c r="I155" i="3"/>
  <c r="C155" i="3" s="1"/>
  <c r="K765" i="3"/>
  <c r="I765" i="3"/>
  <c r="C765" i="3" s="1"/>
  <c r="H765" i="3"/>
  <c r="I1564" i="3"/>
  <c r="C1564" i="3" s="1"/>
  <c r="H1571" i="3"/>
  <c r="I1571" i="3"/>
  <c r="C1571" i="3" s="1"/>
  <c r="H1567" i="3"/>
  <c r="A1567" i="3" s="1"/>
  <c r="I1567" i="3"/>
  <c r="C1567" i="3" s="1"/>
  <c r="I1562" i="3"/>
  <c r="C1562" i="3" s="1"/>
  <c r="H1562" i="3"/>
  <c r="A1562" i="3" s="1"/>
  <c r="I231" i="3"/>
  <c r="C231" i="3" s="1"/>
  <c r="H231" i="3"/>
  <c r="I452" i="3"/>
  <c r="C452" i="3" s="1"/>
  <c r="H452" i="3"/>
  <c r="I1541" i="3"/>
  <c r="C1541" i="3" s="1"/>
  <c r="H1541" i="3"/>
  <c r="H498" i="3"/>
  <c r="I498" i="3"/>
  <c r="C498" i="3" s="1"/>
  <c r="I1507" i="3"/>
  <c r="C1507" i="3" s="1"/>
  <c r="H1507" i="3"/>
  <c r="I607" i="3"/>
  <c r="C607" i="3" s="1"/>
  <c r="H607" i="3"/>
  <c r="I1465" i="3"/>
  <c r="C1465" i="3" s="1"/>
  <c r="H1465" i="3"/>
  <c r="I68" i="3"/>
  <c r="C68" i="3" s="1"/>
  <c r="H68" i="3"/>
  <c r="I357" i="3"/>
  <c r="C357" i="3" s="1"/>
  <c r="H357" i="3"/>
  <c r="I106" i="3"/>
  <c r="C106" i="3" s="1"/>
  <c r="H106" i="3"/>
  <c r="I1378" i="3"/>
  <c r="C1378" i="3" s="1"/>
  <c r="H1378" i="3"/>
  <c r="H610" i="3"/>
  <c r="I610" i="3"/>
  <c r="C610" i="3" s="1"/>
  <c r="I195" i="3"/>
  <c r="C195" i="3" s="1"/>
  <c r="H195" i="3"/>
  <c r="I28" i="3"/>
  <c r="C28" i="3" s="1"/>
  <c r="H28" i="3"/>
  <c r="A28" i="3" s="1"/>
  <c r="H355" i="3"/>
  <c r="I355" i="3"/>
  <c r="C355" i="3" s="1"/>
  <c r="H1325" i="3"/>
  <c r="I1325" i="3"/>
  <c r="C1325" i="3" s="1"/>
  <c r="H1317" i="3"/>
  <c r="A1317" i="3" s="1"/>
  <c r="I1317" i="3"/>
  <c r="C1317" i="3" s="1"/>
  <c r="H675" i="3"/>
  <c r="I675" i="3"/>
  <c r="C675" i="3" s="1"/>
  <c r="H705" i="3"/>
  <c r="I705" i="3"/>
  <c r="C705" i="3" s="1"/>
  <c r="I1610" i="3"/>
  <c r="C1610" i="3" s="1"/>
  <c r="I1596" i="3"/>
  <c r="C1596" i="3" s="1"/>
  <c r="H136" i="3"/>
  <c r="H1552" i="3"/>
  <c r="H1500" i="3"/>
  <c r="A1500" i="3" s="1"/>
  <c r="H1476" i="3"/>
  <c r="H1446" i="3"/>
  <c r="H1301" i="3"/>
  <c r="H1604" i="3"/>
  <c r="K1604" i="3"/>
  <c r="H1528" i="3"/>
  <c r="K1528" i="3"/>
  <c r="H1485" i="3"/>
  <c r="K1485" i="3"/>
  <c r="H395" i="3"/>
  <c r="K395" i="3"/>
  <c r="H503" i="3"/>
  <c r="A503" i="3" s="1"/>
  <c r="K503" i="3"/>
  <c r="H1356" i="3"/>
  <c r="K1356" i="3"/>
  <c r="K1308" i="3"/>
  <c r="H1308" i="3"/>
  <c r="H572" i="3"/>
  <c r="K572" i="3"/>
  <c r="K499" i="3"/>
  <c r="H499" i="3"/>
  <c r="I499" i="3"/>
  <c r="C499" i="3" s="1"/>
  <c r="K1545" i="3"/>
  <c r="I1545" i="3"/>
  <c r="C1545" i="3" s="1"/>
  <c r="K1484" i="3"/>
  <c r="I1484" i="3"/>
  <c r="C1484" i="3" s="1"/>
  <c r="K1468" i="3"/>
  <c r="I1468" i="3"/>
  <c r="C1468" i="3" s="1"/>
  <c r="H442" i="3"/>
  <c r="K442" i="3"/>
  <c r="I442" i="3"/>
  <c r="C442" i="3" s="1"/>
  <c r="K386" i="3"/>
  <c r="I386" i="3"/>
  <c r="C386" i="3" s="1"/>
  <c r="H321" i="3"/>
  <c r="K321" i="3"/>
  <c r="I321" i="3"/>
  <c r="C321" i="3" s="1"/>
  <c r="K1338" i="3"/>
  <c r="I1338" i="3"/>
  <c r="C1338" i="3" s="1"/>
  <c r="K1307" i="3"/>
  <c r="H1307" i="3"/>
  <c r="A1307" i="3" s="1"/>
  <c r="I1307" i="3"/>
  <c r="C1307" i="3" s="1"/>
  <c r="K1438" i="3"/>
  <c r="H574" i="3"/>
  <c r="I574" i="3"/>
  <c r="C574" i="3" s="1"/>
  <c r="K1501" i="3"/>
  <c r="I1501" i="3"/>
  <c r="C1501" i="3" s="1"/>
  <c r="K1467" i="3"/>
  <c r="I1467" i="3"/>
  <c r="C1467" i="3" s="1"/>
  <c r="K1418" i="3"/>
  <c r="I1418" i="3"/>
  <c r="C1418" i="3" s="1"/>
  <c r="K323" i="3"/>
  <c r="I323" i="3"/>
  <c r="C323" i="3" s="1"/>
  <c r="K1318" i="3"/>
  <c r="I1318" i="3"/>
  <c r="C1318" i="3" s="1"/>
  <c r="I1539" i="3"/>
  <c r="C1539" i="3" s="1"/>
  <c r="I1449" i="3"/>
  <c r="C1449" i="3" s="1"/>
  <c r="H444" i="3"/>
  <c r="K218" i="3"/>
  <c r="I218" i="3"/>
  <c r="C218" i="3" s="1"/>
  <c r="H218" i="3"/>
  <c r="K1596" i="3"/>
  <c r="K1547" i="3"/>
  <c r="K1486" i="3"/>
  <c r="H1600" i="3"/>
  <c r="I1600" i="3"/>
  <c r="C1600" i="3" s="1"/>
  <c r="H223" i="3"/>
  <c r="A223" i="3" s="1"/>
  <c r="I223" i="3"/>
  <c r="C223" i="3" s="1"/>
  <c r="H117" i="3"/>
  <c r="I117" i="3"/>
  <c r="C117" i="3" s="1"/>
  <c r="H551" i="3"/>
  <c r="I551" i="3"/>
  <c r="C551" i="3" s="1"/>
  <c r="H1570" i="3"/>
  <c r="I1570" i="3"/>
  <c r="C1570" i="3" s="1"/>
  <c r="H1566" i="3"/>
  <c r="A1566" i="3" s="1"/>
  <c r="I1566" i="3"/>
  <c r="C1566" i="3" s="1"/>
  <c r="H1561" i="3"/>
  <c r="I1561" i="3"/>
  <c r="C1561" i="3" s="1"/>
  <c r="H1556" i="3"/>
  <c r="A1556" i="3" s="1"/>
  <c r="I1556" i="3"/>
  <c r="C1556" i="3" s="1"/>
  <c r="H1550" i="3"/>
  <c r="I1550" i="3"/>
  <c r="C1550" i="3" s="1"/>
  <c r="H282" i="3"/>
  <c r="I282" i="3"/>
  <c r="C282" i="3" s="1"/>
  <c r="H1534" i="3"/>
  <c r="A1534" i="3" s="1"/>
  <c r="I1534" i="3"/>
  <c r="C1534" i="3" s="1"/>
  <c r="H1524" i="3"/>
  <c r="A1524" i="3" s="1"/>
  <c r="I1524" i="3"/>
  <c r="C1524" i="3" s="1"/>
  <c r="H449" i="3"/>
  <c r="I449" i="3"/>
  <c r="C449" i="3" s="1"/>
  <c r="H60" i="3"/>
  <c r="I60" i="3"/>
  <c r="C60" i="3" s="1"/>
  <c r="H31" i="3"/>
  <c r="A31" i="3" s="1"/>
  <c r="I31" i="3"/>
  <c r="C31" i="3" s="1"/>
  <c r="H96" i="3"/>
  <c r="A96" i="3" s="1"/>
  <c r="I96" i="3"/>
  <c r="C96" i="3" s="1"/>
  <c r="H199" i="3"/>
  <c r="I199" i="3"/>
  <c r="C199" i="3" s="1"/>
  <c r="H281" i="3"/>
  <c r="I281" i="3"/>
  <c r="C281" i="3" s="1"/>
  <c r="H446" i="3"/>
  <c r="A446" i="3" s="1"/>
  <c r="I446" i="3"/>
  <c r="C446" i="3" s="1"/>
  <c r="H30" i="3"/>
  <c r="A30" i="3" s="1"/>
  <c r="I30" i="3"/>
  <c r="C30" i="3" s="1"/>
  <c r="H1458" i="3"/>
  <c r="I1458" i="3"/>
  <c r="C1458" i="3" s="1"/>
  <c r="H367" i="3"/>
  <c r="I367" i="3"/>
  <c r="C367" i="3" s="1"/>
  <c r="H1443" i="3"/>
  <c r="A1443" i="3" s="1"/>
  <c r="I1443" i="3"/>
  <c r="C1443" i="3" s="1"/>
  <c r="H38" i="3"/>
  <c r="A38" i="3" s="1"/>
  <c r="I38" i="3"/>
  <c r="C38" i="3" s="1"/>
  <c r="H770" i="3"/>
  <c r="I770" i="3"/>
  <c r="C770" i="3" s="1"/>
  <c r="H1414" i="3"/>
  <c r="A1414" i="3" s="1"/>
  <c r="I1414" i="3"/>
  <c r="C1414" i="3" s="1"/>
  <c r="H111" i="3"/>
  <c r="A111" i="3" s="1"/>
  <c r="I111" i="3"/>
  <c r="C111" i="3" s="1"/>
  <c r="H1399" i="3"/>
  <c r="I1399" i="3"/>
  <c r="C1399" i="3" s="1"/>
  <c r="H555" i="3"/>
  <c r="I555" i="3"/>
  <c r="C555" i="3" s="1"/>
  <c r="H1385" i="3"/>
  <c r="A1385" i="3" s="1"/>
  <c r="I1385" i="3"/>
  <c r="C1385" i="3" s="1"/>
  <c r="H709" i="3"/>
  <c r="A709" i="3" s="1"/>
  <c r="I709" i="3"/>
  <c r="C709" i="3" s="1"/>
  <c r="H1371" i="3"/>
  <c r="I1371" i="3"/>
  <c r="C1371" i="3" s="1"/>
  <c r="I1358" i="3"/>
  <c r="C1358" i="3" s="1"/>
  <c r="H1358" i="3"/>
  <c r="I1345" i="3"/>
  <c r="C1345" i="3" s="1"/>
  <c r="H1345" i="3"/>
  <c r="H1324" i="3"/>
  <c r="I1324" i="3"/>
  <c r="C1324" i="3" s="1"/>
  <c r="I433" i="3"/>
  <c r="C433" i="3" s="1"/>
  <c r="H433" i="3"/>
  <c r="H354" i="3"/>
  <c r="I354" i="3"/>
  <c r="C354" i="3" s="1"/>
  <c r="H704" i="3"/>
  <c r="I704" i="3"/>
  <c r="C704" i="3" s="1"/>
  <c r="I1299" i="3"/>
  <c r="C1299" i="3" s="1"/>
  <c r="H1299" i="3"/>
  <c r="I1595" i="3"/>
  <c r="C1595" i="3" s="1"/>
  <c r="H1602" i="3"/>
  <c r="H1564" i="3"/>
  <c r="H1551" i="3"/>
  <c r="H1537" i="3"/>
  <c r="H32" i="3"/>
  <c r="H603" i="3"/>
  <c r="H505" i="3"/>
  <c r="H1437" i="3"/>
  <c r="H658" i="3"/>
  <c r="H386" i="3"/>
  <c r="H1339" i="3"/>
  <c r="K1581" i="3"/>
  <c r="K1529" i="3"/>
  <c r="H573" i="3"/>
  <c r="K573" i="3"/>
  <c r="H1495" i="3"/>
  <c r="K1495" i="3"/>
  <c r="H1455" i="3"/>
  <c r="A1455" i="3" s="1"/>
  <c r="K1455" i="3"/>
  <c r="H1401" i="3"/>
  <c r="K1401" i="3"/>
  <c r="H1366" i="3"/>
  <c r="A1366" i="3" s="1"/>
  <c r="K1366" i="3"/>
  <c r="K543" i="3"/>
  <c r="H543" i="3"/>
  <c r="H1568" i="3"/>
  <c r="A1568" i="3" s="1"/>
  <c r="H1594" i="3"/>
  <c r="K1594" i="3"/>
  <c r="K454" i="3"/>
  <c r="I454" i="3"/>
  <c r="C454" i="3" s="1"/>
  <c r="H1494" i="3"/>
  <c r="K1494" i="3"/>
  <c r="I1494" i="3"/>
  <c r="C1494" i="3" s="1"/>
  <c r="K1461" i="3"/>
  <c r="I1461" i="3"/>
  <c r="C1461" i="3" s="1"/>
  <c r="K1425" i="3"/>
  <c r="I1425" i="3"/>
  <c r="C1425" i="3" s="1"/>
  <c r="K1396" i="3"/>
  <c r="I1396" i="3"/>
  <c r="C1396" i="3" s="1"/>
  <c r="K1361" i="3"/>
  <c r="I1361" i="3"/>
  <c r="C1361" i="3" s="1"/>
  <c r="K542" i="3"/>
  <c r="I542" i="3"/>
  <c r="C542" i="3" s="1"/>
  <c r="K1478" i="3"/>
  <c r="H1588" i="3"/>
  <c r="I1588" i="3"/>
  <c r="C1588" i="3" s="1"/>
  <c r="H226" i="3"/>
  <c r="I226" i="3"/>
  <c r="C226" i="3" s="1"/>
  <c r="K1483" i="3"/>
  <c r="I1483" i="3"/>
  <c r="C1483" i="3" s="1"/>
  <c r="K596" i="3"/>
  <c r="I596" i="3"/>
  <c r="C596" i="3" s="1"/>
  <c r="K1436" i="3"/>
  <c r="I1436" i="3"/>
  <c r="C1436" i="3" s="1"/>
  <c r="K1408" i="3"/>
  <c r="H1408" i="3"/>
  <c r="I1408" i="3"/>
  <c r="C1408" i="3" s="1"/>
  <c r="K1365" i="3"/>
  <c r="H1365" i="3"/>
  <c r="I1365" i="3"/>
  <c r="C1365" i="3" s="1"/>
  <c r="H1337" i="3"/>
  <c r="K1337" i="3"/>
  <c r="I1337" i="3"/>
  <c r="C1337" i="3" s="1"/>
  <c r="K431" i="3"/>
  <c r="H431" i="3"/>
  <c r="A431" i="3" s="1"/>
  <c r="I431" i="3"/>
  <c r="C431" i="3" s="1"/>
  <c r="I1504" i="3"/>
  <c r="C1504" i="3" s="1"/>
  <c r="I198" i="3"/>
  <c r="C198" i="3" s="1"/>
  <c r="I556" i="3"/>
  <c r="C556" i="3" s="1"/>
  <c r="I440" i="3"/>
  <c r="C440" i="3" s="1"/>
  <c r="H1544" i="3"/>
  <c r="H1484" i="3"/>
  <c r="K1539" i="3"/>
  <c r="K1417" i="3"/>
  <c r="I1417" i="3"/>
  <c r="C1417" i="3" s="1"/>
  <c r="H816" i="3"/>
  <c r="I816" i="3"/>
  <c r="C816" i="3" s="1"/>
  <c r="K8" i="3"/>
  <c r="K574" i="3"/>
  <c r="K117" i="3"/>
  <c r="K157" i="3"/>
  <c r="K1561" i="3"/>
  <c r="K1544" i="3"/>
  <c r="K1534" i="3"/>
  <c r="K1508" i="3"/>
  <c r="K1482" i="3"/>
  <c r="K360" i="3"/>
  <c r="K1444" i="3"/>
  <c r="K1423" i="3"/>
  <c r="K1400" i="3"/>
  <c r="K1379" i="3"/>
  <c r="K1359" i="3"/>
  <c r="K1335" i="3"/>
  <c r="K27" i="3"/>
  <c r="I1594" i="3"/>
  <c r="C1594" i="3" s="1"/>
  <c r="I1581" i="3"/>
  <c r="C1581" i="3" s="1"/>
  <c r="H1601" i="3"/>
  <c r="H1586" i="3"/>
  <c r="H677" i="3"/>
  <c r="H547" i="3"/>
  <c r="H506" i="3"/>
  <c r="H601" i="3"/>
  <c r="H504" i="3"/>
  <c r="H1460" i="3"/>
  <c r="H1436" i="3"/>
  <c r="H1419" i="3"/>
  <c r="H626" i="3"/>
  <c r="H6" i="3"/>
  <c r="H1361" i="3"/>
  <c r="H1338" i="3"/>
  <c r="H686" i="3"/>
  <c r="A686" i="3" s="1"/>
  <c r="D1546" i="3"/>
  <c r="D1538" i="3"/>
  <c r="D1512" i="3"/>
  <c r="F1477" i="3"/>
  <c r="D557" i="3"/>
  <c r="F557" i="3"/>
  <c r="D1455" i="3"/>
  <c r="F1455" i="3"/>
  <c r="F1448" i="3"/>
  <c r="D304" i="3"/>
  <c r="D1420" i="3"/>
  <c r="D160" i="3"/>
  <c r="F160" i="3"/>
  <c r="D1389" i="3"/>
  <c r="F1389" i="3"/>
  <c r="D114" i="3"/>
  <c r="F114" i="3"/>
  <c r="D1366" i="3"/>
  <c r="D656" i="3"/>
  <c r="F656" i="3"/>
  <c r="F1512" i="3"/>
  <c r="F1420" i="3"/>
  <c r="D507" i="3"/>
  <c r="D1572" i="3"/>
  <c r="F1572" i="3"/>
  <c r="D1563" i="3"/>
  <c r="F1563" i="3"/>
  <c r="D1326" i="3"/>
  <c r="F1326" i="3"/>
  <c r="F27" i="3"/>
  <c r="D27" i="3"/>
  <c r="F805" i="3"/>
  <c r="D805" i="3"/>
  <c r="F1503" i="3"/>
  <c r="F1488" i="3"/>
  <c r="D1599" i="3"/>
  <c r="D98" i="3"/>
  <c r="D220" i="3"/>
  <c r="F220" i="3"/>
  <c r="D1555" i="3"/>
  <c r="F1555" i="3"/>
  <c r="D1533" i="3"/>
  <c r="F1533" i="3"/>
  <c r="D550" i="3"/>
  <c r="F550" i="3"/>
  <c r="D1490" i="3"/>
  <c r="D708" i="3"/>
  <c r="F708" i="3"/>
  <c r="A1433" i="3"/>
  <c r="D1433" i="3"/>
  <c r="F1433" i="3"/>
  <c r="D1405" i="3"/>
  <c r="F1405" i="3"/>
  <c r="D628" i="3"/>
  <c r="F628" i="3"/>
  <c r="D1448" i="3"/>
  <c r="A1598" i="3"/>
  <c r="D1598" i="3"/>
  <c r="D1583" i="3"/>
  <c r="F1583" i="3"/>
  <c r="D219" i="3"/>
  <c r="F219" i="3"/>
  <c r="D503" i="3"/>
  <c r="A1590" i="3"/>
  <c r="D1590" i="3"/>
  <c r="F457" i="3"/>
  <c r="D457" i="3"/>
  <c r="A229" i="3"/>
  <c r="F229" i="3"/>
  <c r="D229" i="3"/>
  <c r="A228" i="3"/>
  <c r="D228" i="3"/>
  <c r="A1522" i="3"/>
  <c r="D1522" i="3"/>
  <c r="F1522" i="3"/>
  <c r="A1515" i="3"/>
  <c r="D1515" i="3"/>
  <c r="F1515" i="3"/>
  <c r="A1488" i="3"/>
  <c r="A1480" i="3"/>
  <c r="A1463" i="3"/>
  <c r="D1463" i="3"/>
  <c r="A443" i="3"/>
  <c r="D443" i="3"/>
  <c r="F443" i="3"/>
  <c r="A494" i="3"/>
  <c r="D494" i="3"/>
  <c r="F494" i="3"/>
  <c r="A1426" i="3"/>
  <c r="D1426" i="3"/>
  <c r="F1426" i="3"/>
  <c r="A544" i="3"/>
  <c r="D544" i="3"/>
  <c r="A549" i="3"/>
  <c r="D549" i="3"/>
  <c r="F549" i="3"/>
  <c r="A1376" i="3"/>
  <c r="D1376" i="3"/>
  <c r="F1376" i="3"/>
  <c r="A1368" i="3"/>
  <c r="D1368" i="3"/>
  <c r="A67" i="3"/>
  <c r="D67" i="3"/>
  <c r="F67" i="3"/>
  <c r="F507" i="3"/>
  <c r="D1608" i="3"/>
  <c r="D575" i="3"/>
  <c r="D1567" i="3"/>
  <c r="D1562" i="3"/>
  <c r="D28" i="3"/>
  <c r="F28" i="3"/>
  <c r="D1300" i="3"/>
  <c r="F575" i="3"/>
  <c r="A1581" i="3"/>
  <c r="A710" i="3"/>
  <c r="D710" i="3"/>
  <c r="D1340" i="3"/>
  <c r="A1340" i="3"/>
  <c r="D1330" i="3"/>
  <c r="A1330" i="3"/>
  <c r="F1330" i="3"/>
  <c r="D1320" i="3"/>
  <c r="A1320" i="3"/>
  <c r="F1320" i="3"/>
  <c r="D1309" i="3"/>
  <c r="A1309" i="3"/>
  <c r="F1309" i="3"/>
  <c r="D93" i="3"/>
  <c r="F93" i="3"/>
  <c r="F1355" i="3"/>
  <c r="D1355" i="3"/>
  <c r="D194" i="3"/>
  <c r="F194" i="3"/>
  <c r="D1307" i="3"/>
  <c r="F1348" i="3"/>
  <c r="A1318" i="3"/>
  <c r="F1318" i="3"/>
  <c r="D1318" i="3"/>
  <c r="F431" i="3"/>
  <c r="D431" i="3"/>
  <c r="A1302" i="3"/>
  <c r="D1302" i="3"/>
  <c r="F1302" i="3"/>
  <c r="F710" i="3"/>
  <c r="A1609" i="3"/>
  <c r="D1609" i="3"/>
  <c r="F1609" i="3"/>
  <c r="D1573" i="3"/>
  <c r="F1573" i="3"/>
  <c r="D233" i="3"/>
  <c r="F233" i="3"/>
  <c r="D1543" i="3"/>
  <c r="F1543" i="3"/>
  <c r="A1543" i="3"/>
  <c r="A1536" i="3"/>
  <c r="D1536" i="3"/>
  <c r="F1536" i="3"/>
  <c r="A1509" i="3"/>
  <c r="D1509" i="3"/>
  <c r="D1500" i="3"/>
  <c r="F1500" i="3"/>
  <c r="F69" i="3"/>
  <c r="D69" i="3"/>
  <c r="D1445" i="3"/>
  <c r="F1445" i="3"/>
  <c r="D1417" i="3"/>
  <c r="F1417" i="3"/>
  <c r="D1388" i="3"/>
  <c r="F1388" i="3"/>
  <c r="A1360" i="3"/>
  <c r="D1360" i="3"/>
  <c r="F1360" i="3"/>
  <c r="F1347" i="3"/>
  <c r="F686" i="3"/>
  <c r="D686" i="3"/>
  <c r="F1567" i="3"/>
  <c r="F1300" i="3"/>
  <c r="A1554" i="3"/>
  <c r="A1548" i="3"/>
  <c r="A1521" i="3"/>
  <c r="D1521" i="3"/>
  <c r="A1514" i="3"/>
  <c r="A1479" i="3"/>
  <c r="A45" i="3"/>
  <c r="D45" i="3"/>
  <c r="A767" i="3"/>
  <c r="D767" i="3"/>
  <c r="A639" i="3"/>
  <c r="D639" i="3"/>
  <c r="A1367" i="3"/>
  <c r="D1367" i="3"/>
  <c r="A1310" i="3"/>
  <c r="D1310" i="3"/>
  <c r="A1297" i="3"/>
  <c r="D1297" i="3"/>
  <c r="D1554" i="3"/>
  <c r="D1479" i="3"/>
  <c r="D446" i="3"/>
  <c r="D1443" i="3"/>
  <c r="D111" i="3"/>
  <c r="D96" i="3"/>
  <c r="D367" i="3" l="1"/>
  <c r="F395" i="3"/>
  <c r="D236" i="3"/>
  <c r="A236" i="3"/>
  <c r="D769" i="3"/>
  <c r="A1403" i="3"/>
  <c r="A1523" i="3"/>
  <c r="D1419" i="3"/>
  <c r="A512" i="3"/>
  <c r="A1601" i="3"/>
  <c r="A1466" i="3"/>
  <c r="D437" i="3"/>
  <c r="F607" i="3"/>
  <c r="A1502" i="3"/>
  <c r="A106" i="3"/>
  <c r="F440" i="3"/>
  <c r="D1597" i="3"/>
  <c r="A1416" i="3"/>
  <c r="A1551" i="3"/>
  <c r="A1553" i="3"/>
  <c r="D1588" i="3"/>
  <c r="F1407" i="3"/>
  <c r="A1459" i="3"/>
  <c r="F1461" i="3"/>
  <c r="A440" i="3"/>
  <c r="F603" i="3"/>
  <c r="D542" i="3"/>
  <c r="D1523" i="3"/>
  <c r="A543" i="3"/>
  <c r="A459" i="3"/>
  <c r="A1531" i="3"/>
  <c r="D435" i="3"/>
  <c r="D1462" i="3"/>
  <c r="A268" i="3"/>
  <c r="F542" i="3"/>
  <c r="D1372" i="3"/>
  <c r="A1461" i="3"/>
  <c r="F556" i="3"/>
  <c r="A29" i="3"/>
  <c r="D222" i="3"/>
  <c r="D319" i="3"/>
  <c r="D248" i="3"/>
  <c r="A68" i="3"/>
  <c r="F282" i="3"/>
  <c r="F1600" i="3"/>
  <c r="F155" i="3"/>
  <c r="D1580" i="3"/>
  <c r="F1504" i="3"/>
  <c r="D195" i="3"/>
  <c r="D115" i="3"/>
  <c r="D1416" i="3"/>
  <c r="A1407" i="3"/>
  <c r="A435" i="3"/>
  <c r="A319" i="3"/>
  <c r="A1535" i="3"/>
  <c r="D433" i="3"/>
  <c r="A270" i="3"/>
  <c r="D1601" i="3"/>
  <c r="A1585" i="3"/>
  <c r="A622" i="3"/>
  <c r="D29" i="3"/>
  <c r="F1466" i="3"/>
  <c r="F1585" i="3"/>
  <c r="A1504" i="3"/>
  <c r="F106" i="3"/>
  <c r="A1440" i="3"/>
  <c r="F1459" i="3"/>
  <c r="F1304" i="3"/>
  <c r="D1552" i="3"/>
  <c r="A607" i="3"/>
  <c r="A155" i="3"/>
  <c r="F1305" i="3"/>
  <c r="A1419" i="3"/>
  <c r="A1597" i="3"/>
  <c r="A367" i="3"/>
  <c r="A556" i="3"/>
  <c r="A222" i="3"/>
  <c r="A267" i="3"/>
  <c r="D596" i="3"/>
  <c r="D436" i="3"/>
  <c r="F622" i="3"/>
  <c r="D356" i="3"/>
  <c r="A195" i="3"/>
  <c r="D1551" i="3"/>
  <c r="A282" i="3"/>
  <c r="D267" i="3"/>
  <c r="D270" i="3"/>
  <c r="A248" i="3"/>
  <c r="F1553" i="3"/>
  <c r="F224" i="3"/>
  <c r="A603" i="3"/>
  <c r="A1600" i="3"/>
  <c r="D1530" i="3"/>
  <c r="F512" i="3"/>
  <c r="A596" i="3"/>
  <c r="F436" i="3"/>
  <c r="F437" i="3"/>
  <c r="F68" i="3"/>
  <c r="D772" i="3"/>
  <c r="D1531" i="3"/>
  <c r="F459" i="3"/>
  <c r="D224" i="3"/>
  <c r="D1499" i="3"/>
  <c r="A433" i="3"/>
  <c r="A1580" i="3"/>
  <c r="D1403" i="3"/>
  <c r="A1530" i="3"/>
  <c r="D1501" i="3"/>
  <c r="D268" i="3"/>
  <c r="A356" i="3"/>
  <c r="A1372" i="3"/>
  <c r="D1374" i="3"/>
  <c r="D1496" i="3"/>
  <c r="A1588" i="3"/>
  <c r="A1569" i="3"/>
  <c r="A1321" i="3"/>
  <c r="A1304" i="3"/>
  <c r="F1374" i="3"/>
  <c r="A1418" i="3"/>
  <c r="D1440" i="3"/>
  <c r="D1569" i="3"/>
  <c r="A1473" i="3"/>
  <c r="D1306" i="3"/>
  <c r="A1425" i="3"/>
  <c r="A1351" i="3"/>
  <c r="A1584" i="3"/>
  <c r="F1401" i="3"/>
  <c r="F1315" i="3"/>
  <c r="D1505" i="3"/>
  <c r="D322" i="3"/>
  <c r="F1532" i="3"/>
  <c r="A1382" i="3"/>
  <c r="D1517" i="3"/>
  <c r="F360" i="3"/>
  <c r="A8" i="3"/>
  <c r="F1319" i="3"/>
  <c r="A7" i="3"/>
  <c r="A688" i="3"/>
  <c r="D808" i="3"/>
  <c r="A1337" i="3"/>
  <c r="A1564" i="3"/>
  <c r="F1397" i="3"/>
  <c r="A1470" i="3"/>
  <c r="F1613" i="3"/>
  <c r="F1457" i="3"/>
  <c r="F1301" i="3"/>
  <c r="D1613" i="3"/>
  <c r="A487" i="3"/>
  <c r="D1371" i="3"/>
  <c r="A250" i="3"/>
  <c r="A1311" i="3"/>
  <c r="D1481" i="3"/>
  <c r="A505" i="3"/>
  <c r="A1313" i="3"/>
  <c r="D642" i="3"/>
  <c r="F688" i="3"/>
  <c r="F1460" i="3"/>
  <c r="F1429" i="3"/>
  <c r="D487" i="3"/>
  <c r="D1315" i="3"/>
  <c r="A1481" i="3"/>
  <c r="D1606" i="3"/>
  <c r="F1423" i="3"/>
  <c r="D1564" i="3"/>
  <c r="F7" i="3"/>
  <c r="D1425" i="3"/>
  <c r="D1382" i="3"/>
  <c r="A1606" i="3"/>
  <c r="A1306" i="3"/>
  <c r="A1314" i="3"/>
  <c r="D1473" i="3"/>
  <c r="D1494" i="3"/>
  <c r="D1314" i="3"/>
  <c r="D1560" i="3"/>
  <c r="D1351" i="3"/>
  <c r="D1485" i="3"/>
  <c r="D1540" i="3"/>
  <c r="A1457" i="3"/>
  <c r="F658" i="3"/>
  <c r="D1324" i="3"/>
  <c r="A1602" i="3"/>
  <c r="A1508" i="3"/>
  <c r="D8" i="3"/>
  <c r="D1410" i="3"/>
  <c r="F218" i="3"/>
  <c r="D1381" i="3"/>
  <c r="F811" i="3"/>
  <c r="A1560" i="3"/>
  <c r="A1517" i="3"/>
  <c r="F1337" i="3"/>
  <c r="F1335" i="3"/>
  <c r="D1397" i="3"/>
  <c r="A1513" i="3"/>
  <c r="A1410" i="3"/>
  <c r="F1313" i="3"/>
  <c r="A1401" i="3"/>
  <c r="A1550" i="3"/>
  <c r="A1485" i="3"/>
  <c r="A1429" i="3"/>
  <c r="A1398" i="3"/>
  <c r="A679" i="3"/>
  <c r="F1303" i="3"/>
  <c r="D1596" i="3"/>
  <c r="F1470" i="3"/>
  <c r="D1398" i="3"/>
  <c r="F1584" i="3"/>
  <c r="F1592" i="3"/>
  <c r="A772" i="3"/>
  <c r="D505" i="3"/>
  <c r="A1379" i="3"/>
  <c r="A642" i="3"/>
  <c r="D94" i="3"/>
  <c r="F454" i="3"/>
  <c r="D1409" i="3"/>
  <c r="A1458" i="3"/>
  <c r="A117" i="3"/>
  <c r="F1591" i="3"/>
  <c r="D1303" i="3"/>
  <c r="D1311" i="3"/>
  <c r="F217" i="3"/>
  <c r="A1371" i="3"/>
  <c r="A572" i="3"/>
  <c r="F1497" i="3"/>
  <c r="D1497" i="3"/>
  <c r="F1343" i="3"/>
  <c r="D225" i="3"/>
  <c r="A1615" i="3"/>
  <c r="D506" i="3"/>
  <c r="D1545" i="3"/>
  <c r="A234" i="3"/>
  <c r="F1545" i="3"/>
  <c r="D1352" i="3"/>
  <c r="A1358" i="3"/>
  <c r="A1592" i="3"/>
  <c r="A770" i="3"/>
  <c r="F79" i="3"/>
  <c r="F625" i="3"/>
  <c r="D1575" i="3"/>
  <c r="F249" i="3"/>
  <c r="A1505" i="3"/>
  <c r="F1491" i="3"/>
  <c r="F192" i="3"/>
  <c r="D1358" i="3"/>
  <c r="F1547" i="3"/>
  <c r="A449" i="3"/>
  <c r="A1383" i="3"/>
  <c r="A354" i="3"/>
  <c r="A192" i="3"/>
  <c r="D438" i="3"/>
  <c r="D806" i="3"/>
  <c r="A366" i="3"/>
  <c r="D1369" i="3"/>
  <c r="F1364" i="3"/>
  <c r="D1615" i="3"/>
  <c r="A504" i="3"/>
  <c r="A1325" i="3"/>
  <c r="A812" i="3"/>
  <c r="D497" i="3"/>
  <c r="F1511" i="3"/>
  <c r="A641" i="3"/>
  <c r="D1451" i="3"/>
  <c r="D1532" i="3"/>
  <c r="A1364" i="3"/>
  <c r="F1379" i="3"/>
  <c r="D1557" i="3"/>
  <c r="F573" i="3"/>
  <c r="A1541" i="3"/>
  <c r="D117" i="3"/>
  <c r="A79" i="3"/>
  <c r="A1475" i="3"/>
  <c r="A1332" i="3"/>
  <c r="D215" i="3"/>
  <c r="D53" i="3"/>
  <c r="D1424" i="3"/>
  <c r="D1492" i="3"/>
  <c r="A53" i="3"/>
  <c r="A1511" i="3"/>
  <c r="D641" i="3"/>
  <c r="D1559" i="3"/>
  <c r="F1325" i="3"/>
  <c r="D1465" i="3"/>
  <c r="A506" i="3"/>
  <c r="A1299" i="3"/>
  <c r="A444" i="3"/>
  <c r="A321" i="3"/>
  <c r="A807" i="3"/>
  <c r="A1491" i="3"/>
  <c r="A1526" i="3"/>
  <c r="F1458" i="3"/>
  <c r="F1438" i="3"/>
  <c r="F1513" i="3"/>
  <c r="D1357" i="3"/>
  <c r="D1399" i="3"/>
  <c r="D366" i="3"/>
  <c r="A1406" i="3"/>
  <c r="A1591" i="3"/>
  <c r="D812" i="3"/>
  <c r="A201" i="3"/>
  <c r="D107" i="3"/>
  <c r="F1336" i="3"/>
  <c r="F1579" i="3"/>
  <c r="F1446" i="3"/>
  <c r="F6" i="3"/>
  <c r="D1468" i="3"/>
  <c r="D610" i="3"/>
  <c r="D1406" i="3"/>
  <c r="A1411" i="3"/>
  <c r="D1441" i="3"/>
  <c r="D1516" i="3"/>
  <c r="D1576" i="3"/>
  <c r="D706" i="3"/>
  <c r="F1542" i="3"/>
  <c r="D1430" i="3"/>
  <c r="F32" i="3"/>
  <c r="A1301" i="3"/>
  <c r="A808" i="3"/>
  <c r="A1329" i="3"/>
  <c r="A197" i="3"/>
  <c r="A1557" i="3"/>
  <c r="A193" i="3"/>
  <c r="A1319" i="3"/>
  <c r="D598" i="3"/>
  <c r="A706" i="3"/>
  <c r="A1335" i="3"/>
  <c r="F193" i="3"/>
  <c r="F1412" i="3"/>
  <c r="A225" i="3"/>
  <c r="D231" i="3"/>
  <c r="F1576" i="3"/>
  <c r="D1508" i="3"/>
  <c r="D1329" i="3"/>
  <c r="A626" i="3"/>
  <c r="A32" i="3"/>
  <c r="A610" i="3"/>
  <c r="A107" i="3"/>
  <c r="A1540" i="3"/>
  <c r="F1593" i="3"/>
  <c r="D1434" i="3"/>
  <c r="F434" i="3"/>
  <c r="A1446" i="3"/>
  <c r="D572" i="3"/>
  <c r="A497" i="3"/>
  <c r="A112" i="3"/>
  <c r="A598" i="3"/>
  <c r="A1451" i="3"/>
  <c r="F1322" i="3"/>
  <c r="F1498" i="3"/>
  <c r="D455" i="3"/>
  <c r="A1483" i="3"/>
  <c r="D626" i="3"/>
  <c r="A454" i="3"/>
  <c r="D1541" i="3"/>
  <c r="F1411" i="3"/>
  <c r="D1322" i="3"/>
  <c r="D1498" i="3"/>
  <c r="A6" i="3"/>
  <c r="F1603" i="3"/>
  <c r="A360" i="3"/>
  <c r="F1550" i="3"/>
  <c r="A1369" i="3"/>
  <c r="F1468" i="3"/>
  <c r="A573" i="3"/>
  <c r="A1424" i="3"/>
  <c r="A94" i="3"/>
  <c r="D1396" i="3"/>
  <c r="F197" i="3"/>
  <c r="F1381" i="3"/>
  <c r="D444" i="3"/>
  <c r="D1483" i="3"/>
  <c r="F1332" i="3"/>
  <c r="A1441" i="3"/>
  <c r="D1593" i="3"/>
  <c r="A434" i="3"/>
  <c r="A1460" i="3"/>
  <c r="A78" i="3"/>
  <c r="A1324" i="3"/>
  <c r="A199" i="3"/>
  <c r="A1570" i="3"/>
  <c r="A218" i="3"/>
  <c r="A1380" i="3"/>
  <c r="A565" i="3"/>
  <c r="A1423" i="3"/>
  <c r="A1430" i="3"/>
  <c r="A1559" i="3"/>
  <c r="F1344" i="3"/>
  <c r="A1577" i="3"/>
  <c r="F574" i="3"/>
  <c r="D1467" i="3"/>
  <c r="A1308" i="3"/>
  <c r="A1558" i="3"/>
  <c r="D811" i="3"/>
  <c r="F251" i="3"/>
  <c r="A1356" i="3"/>
  <c r="A1472" i="3"/>
  <c r="D1404" i="3"/>
  <c r="D1356" i="3"/>
  <c r="D323" i="3"/>
  <c r="A1605" i="3"/>
  <c r="D745" i="3"/>
  <c r="F1558" i="3"/>
  <c r="A453" i="3"/>
  <c r="D1510" i="3"/>
  <c r="F323" i="3"/>
  <c r="A1510" i="3"/>
  <c r="D161" i="3"/>
  <c r="A658" i="3"/>
  <c r="F250" i="3"/>
  <c r="A657" i="3"/>
  <c r="F1587" i="3"/>
  <c r="F386" i="3"/>
  <c r="D657" i="3"/>
  <c r="A1298" i="3"/>
  <c r="F78" i="3"/>
  <c r="F1327" i="3"/>
  <c r="F707" i="3"/>
  <c r="D707" i="3"/>
  <c r="F1354" i="3"/>
  <c r="D1354" i="3"/>
  <c r="A1395" i="3"/>
  <c r="D1395" i="3"/>
  <c r="D1476" i="3"/>
  <c r="F1476" i="3"/>
  <c r="F439" i="3"/>
  <c r="D439" i="3"/>
  <c r="F1444" i="3"/>
  <c r="A1408" i="3"/>
  <c r="D1439" i="3"/>
  <c r="D1484" i="3"/>
  <c r="F1484" i="3"/>
  <c r="A1377" i="3"/>
  <c r="D1377" i="3"/>
  <c r="F1377" i="3"/>
  <c r="F60" i="3"/>
  <c r="D60" i="3"/>
  <c r="F1427" i="3"/>
  <c r="D1427" i="3"/>
  <c r="F1586" i="3"/>
  <c r="D1586" i="3"/>
  <c r="F355" i="3"/>
  <c r="A1614" i="3"/>
  <c r="D1323" i="3"/>
  <c r="F1323" i="3"/>
  <c r="A1323" i="3"/>
  <c r="D1571" i="3"/>
  <c r="D1482" i="3"/>
  <c r="A1476" i="3"/>
  <c r="A1452" i="3"/>
  <c r="A1482" i="3"/>
  <c r="D1452" i="3"/>
  <c r="F1361" i="3"/>
  <c r="D1506" i="3"/>
  <c r="A1339" i="3"/>
  <c r="D1610" i="3"/>
  <c r="F1518" i="3"/>
  <c r="F1365" i="3"/>
  <c r="D1471" i="3"/>
  <c r="A386" i="3"/>
  <c r="F816" i="3"/>
  <c r="A1589" i="3"/>
  <c r="F809" i="3"/>
  <c r="A809" i="3"/>
  <c r="F1333" i="3"/>
  <c r="D1333" i="3"/>
  <c r="F230" i="3"/>
  <c r="D230" i="3"/>
  <c r="A230" i="3"/>
  <c r="D704" i="3"/>
  <c r="F704" i="3"/>
  <c r="F1449" i="3"/>
  <c r="D1449" i="3"/>
  <c r="F711" i="3"/>
  <c r="A711" i="3"/>
  <c r="D711" i="3"/>
  <c r="A1439" i="3"/>
  <c r="F1589" i="3"/>
  <c r="A1447" i="3"/>
  <c r="F1421" i="3"/>
  <c r="D1421" i="3"/>
  <c r="A387" i="3"/>
  <c r="D387" i="3"/>
  <c r="F387" i="3"/>
  <c r="D1528" i="3"/>
  <c r="F1528" i="3"/>
  <c r="D1453" i="3"/>
  <c r="F1447" i="3"/>
  <c r="D1464" i="3"/>
  <c r="D551" i="3"/>
  <c r="D1312" i="3"/>
  <c r="A1444" i="3"/>
  <c r="F226" i="3"/>
  <c r="D705" i="3"/>
  <c r="F705" i="3"/>
  <c r="F1331" i="3"/>
  <c r="A1331" i="3"/>
  <c r="D1331" i="3"/>
  <c r="D448" i="3"/>
  <c r="F448" i="3"/>
  <c r="D1422" i="3"/>
  <c r="A1422" i="3"/>
  <c r="F1422" i="3"/>
  <c r="F1614" i="3"/>
  <c r="D1614" i="3"/>
  <c r="F498" i="3"/>
  <c r="D498" i="3"/>
  <c r="F1359" i="3"/>
  <c r="D1359" i="3"/>
  <c r="D1394" i="3"/>
  <c r="A1394" i="3"/>
  <c r="F1402" i="3"/>
  <c r="D1402" i="3"/>
  <c r="F1486" i="3"/>
  <c r="D1486" i="3"/>
  <c r="F1539" i="3"/>
  <c r="A1539" i="3"/>
  <c r="D1539" i="3"/>
  <c r="D1408" i="3"/>
  <c r="F1408" i="3"/>
  <c r="D1493" i="3"/>
  <c r="F1493" i="3"/>
  <c r="F1544" i="3"/>
  <c r="D1544" i="3"/>
  <c r="A1595" i="3"/>
  <c r="F1595" i="3"/>
  <c r="F1339" i="3"/>
  <c r="F1370" i="3"/>
  <c r="F1537" i="3"/>
  <c r="D216" i="3"/>
  <c r="A395" i="3"/>
  <c r="A355" i="3"/>
  <c r="F1386" i="3"/>
  <c r="F1342" i="3"/>
  <c r="A216" i="3"/>
  <c r="A1464" i="3"/>
  <c r="D1342" i="3"/>
  <c r="A1421" i="3"/>
  <c r="F362" i="3"/>
  <c r="F1400" i="3"/>
  <c r="A1484" i="3"/>
  <c r="A1386" i="3"/>
  <c r="A1486" i="3"/>
  <c r="D624" i="3"/>
  <c r="A1402" i="3"/>
  <c r="D456" i="3"/>
  <c r="D1316" i="3"/>
  <c r="A1316" i="3"/>
  <c r="F1363" i="3"/>
  <c r="D1363" i="3"/>
  <c r="F545" i="3"/>
  <c r="A545" i="3"/>
  <c r="A1575" i="3"/>
  <c r="A1442" i="3"/>
  <c r="A362" i="3"/>
  <c r="A200" i="3"/>
  <c r="F1454" i="3"/>
  <c r="A1496" i="3"/>
  <c r="F322" i="3"/>
  <c r="D1343" i="3"/>
  <c r="F112" i="3"/>
  <c r="A1544" i="3"/>
  <c r="A1365" i="3"/>
  <c r="A498" i="3"/>
  <c r="A1571" i="3"/>
  <c r="A1542" i="3"/>
  <c r="A1493" i="3"/>
  <c r="D354" i="3"/>
  <c r="D95" i="3"/>
  <c r="A1409" i="3"/>
  <c r="A704" i="3"/>
  <c r="A60" i="3"/>
  <c r="A1552" i="3"/>
  <c r="A1587" i="3"/>
  <c r="A1462" i="3"/>
  <c r="A769" i="3"/>
  <c r="A1427" i="3"/>
  <c r="A1352" i="3"/>
  <c r="A196" i="3"/>
  <c r="D1450" i="3"/>
  <c r="D249" i="3"/>
  <c r="A1327" i="3"/>
  <c r="F449" i="3"/>
  <c r="A768" i="3"/>
  <c r="A1359" i="3"/>
  <c r="A365" i="3"/>
  <c r="D196" i="3"/>
  <c r="D1578" i="3"/>
  <c r="A1450" i="3"/>
  <c r="D1526" i="3"/>
  <c r="A1499" i="3"/>
  <c r="F543" i="3"/>
  <c r="D1582" i="3"/>
  <c r="A705" i="3"/>
  <c r="A1456" i="3"/>
  <c r="D1442" i="3"/>
  <c r="D807" i="3"/>
  <c r="A1582" i="3"/>
  <c r="A1400" i="3"/>
  <c r="F1604" i="3"/>
  <c r="A438" i="3"/>
  <c r="D768" i="3"/>
  <c r="A1370" i="3"/>
  <c r="F1345" i="3"/>
  <c r="F547" i="3"/>
  <c r="A324" i="3"/>
  <c r="A1449" i="3"/>
  <c r="A1471" i="3"/>
  <c r="A1516" i="3"/>
  <c r="A1610" i="3"/>
  <c r="D1391" i="3"/>
  <c r="D321" i="3"/>
  <c r="A816" i="3"/>
  <c r="A1494" i="3"/>
  <c r="A359" i="3"/>
  <c r="D770" i="3"/>
  <c r="D1547" i="3"/>
  <c r="D1341" i="3"/>
  <c r="D675" i="3"/>
  <c r="D365" i="3"/>
  <c r="D1384" i="3"/>
  <c r="A1586" i="3"/>
  <c r="A1604" i="3"/>
  <c r="A675" i="3"/>
  <c r="A1518" i="3"/>
  <c r="A1336" i="3"/>
  <c r="A1454" i="3"/>
  <c r="A1384" i="3"/>
  <c r="A597" i="3"/>
  <c r="A624" i="3"/>
  <c r="A1578" i="3"/>
  <c r="A456" i="3"/>
  <c r="A1596" i="3"/>
  <c r="D324" i="3"/>
  <c r="A1537" i="3"/>
  <c r="A625" i="3"/>
  <c r="A1434" i="3"/>
  <c r="D359" i="3"/>
  <c r="A547" i="3"/>
  <c r="A1528" i="3"/>
  <c r="A806" i="3"/>
  <c r="A1391" i="3"/>
  <c r="F565" i="3"/>
  <c r="D1456" i="3"/>
  <c r="A1341" i="3"/>
  <c r="D1418" i="3"/>
  <c r="A1501" i="3"/>
  <c r="F1437" i="3"/>
  <c r="F234" i="3"/>
  <c r="D200" i="3"/>
  <c r="D1383" i="3"/>
  <c r="D1387" i="3"/>
  <c r="A1361" i="3"/>
  <c r="A551" i="3"/>
  <c r="A1453" i="3"/>
  <c r="A439" i="3"/>
  <c r="A1354" i="3"/>
  <c r="F1475" i="3"/>
  <c r="A1412" i="3"/>
  <c r="A1350" i="3"/>
  <c r="D232" i="3"/>
  <c r="A555" i="3"/>
  <c r="D601" i="3"/>
  <c r="A1404" i="3"/>
  <c r="F1431" i="3"/>
  <c r="D284" i="3"/>
  <c r="A442" i="3"/>
  <c r="A1432" i="3"/>
  <c r="A1487" i="3"/>
  <c r="D447" i="3"/>
  <c r="D1436" i="3"/>
  <c r="A1396" i="3"/>
  <c r="A1357" i="3"/>
  <c r="D1431" i="3"/>
  <c r="D1478" i="3"/>
  <c r="D320" i="3"/>
  <c r="D1392" i="3"/>
  <c r="D1565" i="3"/>
  <c r="A284" i="3"/>
  <c r="D640" i="3"/>
  <c r="F649" i="3"/>
  <c r="F450" i="3"/>
  <c r="F1469" i="3"/>
  <c r="F1612" i="3"/>
  <c r="A1345" i="3"/>
  <c r="A235" i="3"/>
  <c r="A215" i="3"/>
  <c r="A445" i="3"/>
  <c r="A707" i="3"/>
  <c r="A1435" i="3"/>
  <c r="D1570" i="3"/>
  <c r="D1438" i="3"/>
  <c r="A283" i="3"/>
  <c r="D202" i="3"/>
  <c r="D198" i="3"/>
  <c r="A1594" i="3"/>
  <c r="D1612" i="3"/>
  <c r="A364" i="3"/>
  <c r="A110" i="3"/>
  <c r="A1489" i="3"/>
  <c r="D221" i="3"/>
  <c r="A1478" i="3"/>
  <c r="D452" i="3"/>
  <c r="A320" i="3"/>
  <c r="A1392" i="3"/>
  <c r="A1565" i="3"/>
  <c r="D545" i="3"/>
  <c r="D1489" i="3"/>
  <c r="F546" i="3"/>
  <c r="F1525" i="3"/>
  <c r="A1436" i="3"/>
  <c r="A226" i="3"/>
  <c r="A1399" i="3"/>
  <c r="A1378" i="3"/>
  <c r="A1507" i="3"/>
  <c r="A70" i="3"/>
  <c r="A1492" i="3"/>
  <c r="F1395" i="3"/>
  <c r="D687" i="3"/>
  <c r="A1362" i="3"/>
  <c r="D1373" i="3"/>
  <c r="D1338" i="3"/>
  <c r="F677" i="3"/>
  <c r="D1415" i="3"/>
  <c r="A1549" i="3"/>
  <c r="D1413" i="3"/>
  <c r="F504" i="3"/>
  <c r="D1308" i="3"/>
  <c r="F235" i="3"/>
  <c r="A1437" i="3"/>
  <c r="A357" i="3"/>
  <c r="A95" i="3"/>
  <c r="A1428" i="3"/>
  <c r="A1527" i="3"/>
  <c r="A157" i="3"/>
  <c r="A1519" i="3"/>
  <c r="A286" i="3"/>
  <c r="A640" i="3"/>
  <c r="A745" i="3"/>
  <c r="A221" i="3"/>
  <c r="D199" i="3"/>
  <c r="A1363" i="3"/>
  <c r="F1415" i="3"/>
  <c r="F1467" i="3"/>
  <c r="F1519" i="3"/>
  <c r="A1520" i="3"/>
  <c r="F432" i="3"/>
  <c r="A574" i="3"/>
  <c r="A136" i="3"/>
  <c r="A765" i="3"/>
  <c r="A232" i="3"/>
  <c r="F1432" i="3"/>
  <c r="A649" i="3"/>
  <c r="D1349" i="3"/>
  <c r="D1527" i="3"/>
  <c r="D357" i="3"/>
  <c r="F361" i="3"/>
  <c r="D1549" i="3"/>
  <c r="D1577" i="3"/>
  <c r="A1525" i="3"/>
  <c r="F1346" i="3"/>
  <c r="D1495" i="3"/>
  <c r="A677" i="3"/>
  <c r="A1561" i="3"/>
  <c r="A499" i="3"/>
  <c r="A452" i="3"/>
  <c r="F1435" i="3"/>
  <c r="A1312" i="3"/>
  <c r="F1487" i="3"/>
  <c r="F453" i="3"/>
  <c r="A813" i="3"/>
  <c r="F1561" i="3"/>
  <c r="F660" i="3"/>
  <c r="F1472" i="3"/>
  <c r="A1346" i="3"/>
  <c r="A687" i="3"/>
  <c r="D765" i="3"/>
  <c r="F499" i="3"/>
  <c r="F1316" i="3"/>
  <c r="D445" i="3"/>
  <c r="A676" i="3"/>
  <c r="A447" i="3"/>
  <c r="D1321" i="3"/>
  <c r="F1373" i="3"/>
  <c r="F1380" i="3"/>
  <c r="D1529" i="3"/>
  <c r="D432" i="3"/>
  <c r="D555" i="3"/>
  <c r="D1474" i="3"/>
  <c r="D1375" i="3"/>
  <c r="D441" i="3"/>
  <c r="F1428" i="3"/>
  <c r="F110" i="3"/>
  <c r="D442" i="3"/>
  <c r="A1529" i="3"/>
  <c r="D361" i="3"/>
  <c r="D1393" i="3"/>
  <c r="D364" i="3"/>
  <c r="A1338" i="3"/>
  <c r="D1594" i="3"/>
  <c r="A1349" i="3"/>
  <c r="F157" i="3"/>
  <c r="F136" i="3"/>
  <c r="F1334" i="3"/>
  <c r="D1378" i="3"/>
  <c r="A451" i="3"/>
  <c r="A1390" i="3"/>
  <c r="D251" i="3"/>
  <c r="D1362" i="3"/>
  <c r="D1520" i="3"/>
  <c r="A601" i="3"/>
  <c r="A1375" i="3"/>
  <c r="A441" i="3"/>
  <c r="F679" i="3"/>
  <c r="F1390" i="3"/>
  <c r="F1350" i="3"/>
  <c r="F198" i="3"/>
  <c r="F286" i="3"/>
  <c r="D358" i="3"/>
  <c r="D451" i="3"/>
  <c r="D1353" i="3"/>
  <c r="F676" i="3"/>
  <c r="A281" i="3"/>
  <c r="A1465" i="3"/>
  <c r="A231" i="3"/>
  <c r="A1579" i="3"/>
  <c r="A1469" i="3"/>
  <c r="A161" i="3"/>
  <c r="A1334" i="3"/>
  <c r="A217" i="3"/>
  <c r="A1353" i="3"/>
  <c r="A1344" i="3"/>
  <c r="A1413" i="3"/>
  <c r="A1305" i="3"/>
  <c r="F283" i="3"/>
  <c r="A202" i="3"/>
  <c r="D1299" i="3"/>
  <c r="A1474" i="3"/>
  <c r="F70" i="3"/>
  <c r="A358" i="3"/>
  <c r="A1495" i="3"/>
  <c r="A1603" i="3"/>
  <c r="A660" i="3"/>
  <c r="A1387" i="3"/>
  <c r="A450" i="3"/>
  <c r="A455" i="3"/>
  <c r="A546" i="3"/>
  <c r="A1393" i="3"/>
  <c r="F281" i="3"/>
  <c r="E1098" i="3"/>
  <c r="E1099" i="3"/>
  <c r="E643" i="3"/>
  <c r="E644" i="3"/>
  <c r="E186" i="3"/>
  <c r="E785" i="3"/>
  <c r="E583" i="3"/>
  <c r="E584" i="3"/>
  <c r="E599" i="3"/>
  <c r="E345" i="3"/>
  <c r="E585" i="3"/>
  <c r="E346" i="3"/>
  <c r="E99" i="3"/>
  <c r="E1100" i="3"/>
  <c r="E1101" i="3"/>
  <c r="E420" i="3"/>
  <c r="E1102" i="3"/>
  <c r="E1103" i="3"/>
  <c r="E1104" i="3"/>
  <c r="E786" i="3"/>
  <c r="E787" i="3"/>
  <c r="E659" i="3"/>
  <c r="E1105" i="3"/>
  <c r="E788" i="3"/>
  <c r="E789" i="3"/>
  <c r="E1106" i="3"/>
  <c r="E289" i="3"/>
  <c r="E290" i="3"/>
  <c r="E260" i="3"/>
  <c r="E1107" i="3"/>
  <c r="E1108" i="3"/>
  <c r="E170" i="3"/>
  <c r="E684" i="3"/>
  <c r="E1109" i="3"/>
  <c r="E1110" i="3"/>
  <c r="E1111" i="3"/>
  <c r="E5" i="3"/>
  <c r="E291" i="3"/>
  <c r="E292" i="3"/>
  <c r="E645" i="3"/>
  <c r="E1112" i="3"/>
  <c r="E344" i="3"/>
  <c r="E1113" i="3"/>
  <c r="E586" i="3"/>
  <c r="E587" i="3"/>
  <c r="E588" i="3"/>
  <c r="E589" i="3"/>
  <c r="E293" i="3"/>
  <c r="E294" i="3"/>
  <c r="E1114" i="3"/>
  <c r="E665" i="3"/>
  <c r="E790" i="3"/>
  <c r="E1115" i="3"/>
  <c r="E741" i="3"/>
  <c r="E1116" i="3"/>
  <c r="E590" i="3"/>
  <c r="E591" i="3"/>
  <c r="E100" i="3"/>
  <c r="E347" i="3"/>
  <c r="E101" i="3"/>
  <c r="E314" i="3"/>
  <c r="E315" i="3"/>
  <c r="E1117" i="3"/>
  <c r="E54" i="3"/>
  <c r="E606" i="3"/>
  <c r="E1118" i="3"/>
  <c r="E1119" i="3"/>
  <c r="E295" i="3"/>
  <c r="E296" i="3"/>
  <c r="E1120" i="3"/>
  <c r="E627" i="3"/>
  <c r="E791" i="3"/>
  <c r="E817" i="3"/>
  <c r="E592" i="3"/>
  <c r="E82" i="3"/>
  <c r="E83" i="3"/>
  <c r="E297" i="3"/>
  <c r="E298" i="3"/>
  <c r="E299" i="3"/>
  <c r="E300" i="3"/>
  <c r="E1121" i="3"/>
  <c r="E609" i="3"/>
  <c r="E792" i="3"/>
  <c r="E1122" i="3"/>
  <c r="E793" i="3"/>
  <c r="E1123" i="3"/>
  <c r="E794" i="3"/>
  <c r="E1124" i="3"/>
  <c r="E538" i="3"/>
  <c r="E1125" i="3"/>
  <c r="E1126" i="3"/>
  <c r="E1127" i="3"/>
  <c r="E1128" i="3"/>
  <c r="E1129" i="3"/>
  <c r="E333" i="3"/>
  <c r="E316" i="3"/>
  <c r="E490" i="3"/>
  <c r="E84" i="3"/>
  <c r="E85" i="3"/>
  <c r="E86" i="3"/>
  <c r="E87" i="3"/>
  <c r="E491" i="3"/>
  <c r="E1130" i="3"/>
  <c r="E1131" i="3"/>
  <c r="E1132" i="3"/>
  <c r="E1133" i="3"/>
  <c r="E795" i="3"/>
  <c r="E1134" i="3"/>
  <c r="E1135" i="3"/>
  <c r="E796" i="3"/>
  <c r="E489" i="3"/>
  <c r="E1136" i="3"/>
  <c r="E1137" i="3"/>
  <c r="E1138" i="3"/>
  <c r="E1139" i="3"/>
  <c r="E539" i="3"/>
  <c r="E1140" i="3"/>
  <c r="E1141" i="3"/>
  <c r="E540" i="3"/>
  <c r="E775" i="3"/>
  <c r="E1142" i="3"/>
  <c r="E797" i="3"/>
  <c r="E798" i="3"/>
  <c r="E113" i="3"/>
  <c r="E1143" i="3"/>
  <c r="E541" i="3"/>
  <c r="E742" i="3"/>
  <c r="E1144" i="3"/>
  <c r="E52" i="3"/>
  <c r="E1145" i="3"/>
  <c r="E1146" i="3"/>
  <c r="E421" i="3"/>
  <c r="E1147" i="3"/>
  <c r="E1148" i="3"/>
  <c r="E422" i="3"/>
  <c r="E1149" i="3"/>
  <c r="E1150" i="3"/>
  <c r="E1151" i="3"/>
  <c r="E1152" i="3"/>
  <c r="E1153" i="3"/>
  <c r="E1154" i="3"/>
  <c r="E1155" i="3"/>
  <c r="E368" i="3"/>
  <c r="E88" i="3"/>
  <c r="E109" i="3"/>
  <c r="E89" i="3"/>
  <c r="E90" i="3"/>
  <c r="E178" i="3"/>
  <c r="E1156" i="3"/>
  <c r="E1157" i="3"/>
  <c r="E369" i="3"/>
  <c r="E1158" i="3"/>
  <c r="E1159" i="3"/>
  <c r="E1160" i="3"/>
  <c r="E1161" i="3"/>
  <c r="E65" i="3"/>
  <c r="E66" i="3"/>
  <c r="E1162" i="3"/>
  <c r="E799" i="3"/>
  <c r="E1163" i="3"/>
  <c r="E1164" i="3"/>
  <c r="E1165" i="3"/>
  <c r="E1166" i="3"/>
  <c r="E164" i="3"/>
  <c r="E1167" i="3"/>
  <c r="E1168" i="3"/>
  <c r="E1169" i="3"/>
  <c r="E187" i="3"/>
  <c r="E1170" i="3"/>
  <c r="E1171" i="3"/>
  <c r="E423" i="3"/>
  <c r="E385" i="3"/>
  <c r="E1172" i="3"/>
  <c r="E188" i="3"/>
  <c r="E1173" i="3"/>
  <c r="E1174" i="3"/>
  <c r="E1175" i="3"/>
  <c r="E1176" i="3"/>
  <c r="E285" i="3"/>
  <c r="E743" i="3"/>
  <c r="E1177" i="3"/>
  <c r="E646" i="3"/>
  <c r="E647" i="3"/>
  <c r="E1178" i="3"/>
  <c r="E1179" i="3"/>
  <c r="E1180" i="3"/>
  <c r="E1181" i="3"/>
  <c r="E424" i="3"/>
  <c r="E1182" i="3"/>
  <c r="E520" i="3"/>
  <c r="E521" i="3"/>
  <c r="E1183" i="3"/>
  <c r="E274" i="3"/>
  <c r="E1184" i="3"/>
  <c r="E1185" i="3"/>
  <c r="E1186" i="3"/>
  <c r="E1187" i="3"/>
  <c r="E348" i="3"/>
  <c r="E1188" i="3"/>
  <c r="E425" i="3"/>
  <c r="E1189" i="3"/>
  <c r="E76" i="3"/>
  <c r="E349" i="3"/>
  <c r="E1190" i="3"/>
  <c r="E1191" i="3"/>
  <c r="E77" i="3"/>
  <c r="E800" i="3"/>
  <c r="E1192" i="3"/>
  <c r="E1193" i="3"/>
  <c r="E1194" i="3"/>
  <c r="E1195" i="3"/>
  <c r="E1196" i="3"/>
  <c r="E1197" i="3"/>
  <c r="E522" i="3"/>
  <c r="E523" i="3"/>
  <c r="E1198" i="3"/>
  <c r="E1199" i="3"/>
  <c r="E12" i="3"/>
  <c r="E602" i="3"/>
  <c r="E337" i="3"/>
  <c r="E1200" i="3"/>
  <c r="E1201" i="3"/>
  <c r="E426" i="3"/>
  <c r="E91" i="3"/>
  <c r="E189" i="3"/>
  <c r="E1202" i="3"/>
  <c r="E1203" i="3"/>
  <c r="E1204" i="3"/>
  <c r="E1205" i="3"/>
  <c r="E593" i="3"/>
  <c r="E427" i="3"/>
  <c r="E1206" i="3"/>
  <c r="E1207" i="3"/>
  <c r="E1208" i="3"/>
  <c r="E1209" i="3"/>
  <c r="E1210" i="3"/>
  <c r="E1211" i="3"/>
  <c r="E1212" i="3"/>
  <c r="E190" i="3"/>
  <c r="E1213" i="3"/>
  <c r="E1214" i="3"/>
  <c r="E1215" i="3"/>
  <c r="E92" i="3"/>
  <c r="E680" i="3"/>
  <c r="E1216" i="3"/>
  <c r="E1217" i="3"/>
  <c r="E1218" i="3"/>
  <c r="E1219" i="3"/>
  <c r="E1220" i="3"/>
  <c r="E1221" i="3"/>
  <c r="E524" i="3"/>
  <c r="E525" i="3"/>
  <c r="E1222" i="3"/>
  <c r="E134" i="3"/>
  <c r="E1223" i="3"/>
  <c r="E1224" i="3"/>
  <c r="E44" i="3"/>
  <c r="E1225" i="3"/>
  <c r="E1226" i="3"/>
  <c r="E1227" i="3"/>
  <c r="E328" i="3"/>
  <c r="E681" i="3"/>
  <c r="E712" i="3"/>
  <c r="E1228" i="3"/>
  <c r="E428" i="3"/>
  <c r="E317" i="3"/>
  <c r="E15" i="3"/>
  <c r="E1229" i="3"/>
  <c r="E1230" i="3"/>
  <c r="E1231" i="3"/>
  <c r="E429" i="3"/>
  <c r="E623" i="3"/>
  <c r="E526" i="3"/>
  <c r="E527" i="3"/>
  <c r="E682" i="3"/>
  <c r="E1232" i="3"/>
  <c r="E1233" i="3"/>
  <c r="E191" i="3"/>
  <c r="E1234" i="3"/>
  <c r="E1235" i="3"/>
  <c r="E1236" i="3"/>
  <c r="E1237" i="3"/>
  <c r="E1238" i="3"/>
  <c r="E159" i="3"/>
  <c r="E528" i="3"/>
  <c r="E529" i="3"/>
  <c r="E1239" i="3"/>
  <c r="E1240" i="3"/>
  <c r="E511" i="3"/>
  <c r="E1241" i="3"/>
  <c r="E1242" i="3"/>
  <c r="E1243" i="3"/>
  <c r="E1244" i="3"/>
  <c r="E1245" i="3"/>
  <c r="E1246" i="3"/>
  <c r="E18" i="3"/>
  <c r="E19" i="3"/>
  <c r="E135" i="3"/>
  <c r="E318" i="3"/>
  <c r="E430" i="3"/>
  <c r="E20" i="3"/>
  <c r="E21" i="3"/>
  <c r="E1247" i="3"/>
  <c r="E683" i="3"/>
  <c r="E1248" i="3"/>
  <c r="E71" i="3"/>
  <c r="E1249" i="3"/>
  <c r="E1250" i="3"/>
  <c r="E1251" i="3"/>
  <c r="E1252" i="3"/>
  <c r="E1253" i="3"/>
  <c r="E1254" i="3"/>
  <c r="E1255" i="3"/>
  <c r="E1256" i="3"/>
  <c r="E513" i="3"/>
  <c r="E62" i="3"/>
  <c r="E1257" i="3"/>
  <c r="E488" i="3"/>
  <c r="E564" i="3"/>
  <c r="E227" i="3"/>
  <c r="E1258" i="3"/>
  <c r="E55" i="3"/>
  <c r="E1259" i="3"/>
  <c r="E1260" i="3"/>
  <c r="E1261" i="3"/>
  <c r="E350" i="3"/>
  <c r="E370" i="3"/>
  <c r="E1262" i="3"/>
  <c r="E1263" i="3"/>
  <c r="E1264" i="3"/>
  <c r="E1265" i="3"/>
  <c r="E1266" i="3"/>
  <c r="E1267" i="3"/>
  <c r="E1268" i="3"/>
  <c r="E697" i="3"/>
  <c r="E698" i="3"/>
  <c r="E1269" i="3"/>
  <c r="E1270" i="3"/>
  <c r="E1271" i="3"/>
  <c r="E1272" i="3"/>
  <c r="E1273" i="3"/>
  <c r="E1274" i="3"/>
  <c r="E1275" i="3"/>
  <c r="E1276" i="3"/>
  <c r="E16" i="3"/>
  <c r="E1277" i="3"/>
  <c r="E699" i="3"/>
  <c r="E801" i="3"/>
  <c r="E1278" i="3"/>
  <c r="E1279" i="3"/>
  <c r="E1280" i="3"/>
  <c r="E1281" i="3"/>
  <c r="E1282" i="3"/>
  <c r="E351" i="3"/>
  <c r="E1283" i="3"/>
  <c r="E1284" i="3"/>
  <c r="E332" i="3"/>
  <c r="E352" i="3"/>
  <c r="E700" i="3"/>
  <c r="E802" i="3"/>
  <c r="E701" i="3"/>
  <c r="E1285" i="3"/>
  <c r="E500" i="3"/>
  <c r="E152" i="3"/>
  <c r="E661" i="3"/>
  <c r="E570" i="3"/>
  <c r="E353" i="3"/>
  <c r="E571" i="3"/>
  <c r="E744" i="3"/>
  <c r="E1286" i="3"/>
  <c r="E804" i="3"/>
  <c r="E153" i="3"/>
  <c r="E154" i="3"/>
  <c r="E275" i="3"/>
  <c r="E1287" i="3"/>
  <c r="E1288" i="3"/>
  <c r="E1289" i="3"/>
  <c r="E1290" i="3"/>
  <c r="E702" i="3"/>
  <c r="E1291" i="3"/>
  <c r="E1292" i="3"/>
  <c r="E1293" i="3"/>
  <c r="E776" i="3"/>
  <c r="E777" i="3"/>
  <c r="E703" i="3"/>
  <c r="E554" i="3"/>
  <c r="E1294" i="3"/>
  <c r="E1295" i="3"/>
  <c r="E1296" i="3"/>
  <c r="G1098" i="3"/>
  <c r="G1099" i="3"/>
  <c r="F1099" i="3" s="1"/>
  <c r="G643" i="3"/>
  <c r="D643" i="3" s="1"/>
  <c r="G644" i="3"/>
  <c r="G186" i="3"/>
  <c r="F186" i="3" s="1"/>
  <c r="G785" i="3"/>
  <c r="F785" i="3" s="1"/>
  <c r="G583" i="3"/>
  <c r="F583" i="3" s="1"/>
  <c r="G584" i="3"/>
  <c r="G599" i="3"/>
  <c r="G345" i="3"/>
  <c r="G585" i="3"/>
  <c r="G346" i="3"/>
  <c r="G99" i="3"/>
  <c r="F99" i="3" s="1"/>
  <c r="G1100" i="3"/>
  <c r="D1100" i="3" s="1"/>
  <c r="G1101" i="3"/>
  <c r="F1101" i="3" s="1"/>
  <c r="G420" i="3"/>
  <c r="F420" i="3" s="1"/>
  <c r="G1102" i="3"/>
  <c r="F1102" i="3" s="1"/>
  <c r="G1103" i="3"/>
  <c r="D1103" i="3" s="1"/>
  <c r="G1104" i="3"/>
  <c r="G786" i="3"/>
  <c r="G787" i="3"/>
  <c r="G659" i="3"/>
  <c r="D659" i="3" s="1"/>
  <c r="G1105" i="3"/>
  <c r="G788" i="3"/>
  <c r="G789" i="3"/>
  <c r="G1106" i="3"/>
  <c r="D1106" i="3" s="1"/>
  <c r="G289" i="3"/>
  <c r="G290" i="3"/>
  <c r="F290" i="3" s="1"/>
  <c r="G260" i="3"/>
  <c r="D260" i="3" s="1"/>
  <c r="G1107" i="3"/>
  <c r="F1107" i="3" s="1"/>
  <c r="G1108" i="3"/>
  <c r="G170" i="3"/>
  <c r="G684" i="3"/>
  <c r="D684" i="3" s="1"/>
  <c r="G1109" i="3"/>
  <c r="F1109" i="3" s="1"/>
  <c r="G1110" i="3"/>
  <c r="F1110" i="3" s="1"/>
  <c r="G1111" i="3"/>
  <c r="G5" i="3"/>
  <c r="G291" i="3"/>
  <c r="F291" i="3" s="1"/>
  <c r="G292" i="3"/>
  <c r="G645" i="3"/>
  <c r="F645" i="3" s="1"/>
  <c r="G1112" i="3"/>
  <c r="D1112" i="3" s="1"/>
  <c r="G344" i="3"/>
  <c r="D344" i="3" s="1"/>
  <c r="G1113" i="3"/>
  <c r="G586" i="3"/>
  <c r="G587" i="3"/>
  <c r="D587" i="3" s="1"/>
  <c r="G588" i="3"/>
  <c r="G589" i="3"/>
  <c r="G293" i="3"/>
  <c r="G294" i="3"/>
  <c r="F294" i="3" s="1"/>
  <c r="G1114" i="3"/>
  <c r="G665" i="3"/>
  <c r="G790" i="3"/>
  <c r="F790" i="3" s="1"/>
  <c r="G1115" i="3"/>
  <c r="D1115" i="3" s="1"/>
  <c r="G741" i="3"/>
  <c r="D741" i="3" s="1"/>
  <c r="G1116" i="3"/>
  <c r="G590" i="3"/>
  <c r="G591" i="3"/>
  <c r="F591" i="3" s="1"/>
  <c r="G100" i="3"/>
  <c r="G347" i="3"/>
  <c r="G101" i="3"/>
  <c r="G314" i="3"/>
  <c r="F314" i="3" s="1"/>
  <c r="G315" i="3"/>
  <c r="D315" i="3" s="1"/>
  <c r="G1117" i="3"/>
  <c r="G54" i="3"/>
  <c r="D54" i="3" s="1"/>
  <c r="G606" i="3"/>
  <c r="G1118" i="3"/>
  <c r="D1118" i="3" s="1"/>
  <c r="G1119" i="3"/>
  <c r="F1119" i="3" s="1"/>
  <c r="G295" i="3"/>
  <c r="G296" i="3"/>
  <c r="D296" i="3" s="1"/>
  <c r="G1120" i="3"/>
  <c r="G627" i="3"/>
  <c r="G791" i="3"/>
  <c r="G817" i="3"/>
  <c r="G592" i="3"/>
  <c r="F592" i="3" s="1"/>
  <c r="G82" i="3"/>
  <c r="D82" i="3" s="1"/>
  <c r="G83" i="3"/>
  <c r="D83" i="3" s="1"/>
  <c r="G297" i="3"/>
  <c r="F297" i="3" s="1"/>
  <c r="G298" i="3"/>
  <c r="F298" i="3" s="1"/>
  <c r="G299" i="3"/>
  <c r="F299" i="3" s="1"/>
  <c r="G300" i="3"/>
  <c r="F300" i="3" s="1"/>
  <c r="G1121" i="3"/>
  <c r="F1121" i="3" s="1"/>
  <c r="G609" i="3"/>
  <c r="F609" i="3" s="1"/>
  <c r="G792" i="3"/>
  <c r="F792" i="3" s="1"/>
  <c r="G1122" i="3"/>
  <c r="G793" i="3"/>
  <c r="G1123" i="3"/>
  <c r="G794" i="3"/>
  <c r="G1124" i="3"/>
  <c r="D1124" i="3" s="1"/>
  <c r="G538" i="3"/>
  <c r="F538" i="3" s="1"/>
  <c r="G1125" i="3"/>
  <c r="F1125" i="3" s="1"/>
  <c r="G1126" i="3"/>
  <c r="G1127" i="3"/>
  <c r="D1127" i="3" s="1"/>
  <c r="G1128" i="3"/>
  <c r="G1129" i="3"/>
  <c r="G333" i="3"/>
  <c r="G316" i="3"/>
  <c r="G490" i="3"/>
  <c r="F490" i="3" s="1"/>
  <c r="G84" i="3"/>
  <c r="F84" i="3" s="1"/>
  <c r="G85" i="3"/>
  <c r="G86" i="3"/>
  <c r="D86" i="3" s="1"/>
  <c r="G87" i="3"/>
  <c r="F87" i="3" s="1"/>
  <c r="G491" i="3"/>
  <c r="D491" i="3" s="1"/>
  <c r="G1130" i="3"/>
  <c r="G1131" i="3"/>
  <c r="G1132" i="3"/>
  <c r="F1132" i="3" s="1"/>
  <c r="G1133" i="3"/>
  <c r="G795" i="3"/>
  <c r="G1134" i="3"/>
  <c r="F1134" i="3" s="1"/>
  <c r="G1135" i="3"/>
  <c r="F1135" i="3" s="1"/>
  <c r="G796" i="3"/>
  <c r="F796" i="3" s="1"/>
  <c r="G489" i="3"/>
  <c r="G1136" i="3"/>
  <c r="D1136" i="3" s="1"/>
  <c r="G1137" i="3"/>
  <c r="G1138" i="3"/>
  <c r="F1138" i="3" s="1"/>
  <c r="G1139" i="3"/>
  <c r="G539" i="3"/>
  <c r="G1140" i="3"/>
  <c r="G1141" i="3"/>
  <c r="G540" i="3"/>
  <c r="G775" i="3"/>
  <c r="G1142" i="3"/>
  <c r="G797" i="3"/>
  <c r="D797" i="3" s="1"/>
  <c r="G798" i="3"/>
  <c r="G113" i="3"/>
  <c r="D113" i="3" s="1"/>
  <c r="G1143" i="3"/>
  <c r="D1143" i="3" s="1"/>
  <c r="G541" i="3"/>
  <c r="G742" i="3"/>
  <c r="G1144" i="3"/>
  <c r="G52" i="3"/>
  <c r="F52" i="3" s="1"/>
  <c r="G1145" i="3"/>
  <c r="G1146" i="3"/>
  <c r="G421" i="3"/>
  <c r="G1147" i="3"/>
  <c r="G1148" i="3"/>
  <c r="F1148" i="3" s="1"/>
  <c r="G422" i="3"/>
  <c r="G1149" i="3"/>
  <c r="D1149" i="3" s="1"/>
  <c r="G1150" i="3"/>
  <c r="F1150" i="3" s="1"/>
  <c r="G1151" i="3"/>
  <c r="F1151" i="3" s="1"/>
  <c r="G1152" i="3"/>
  <c r="G1153" i="3"/>
  <c r="G1154" i="3"/>
  <c r="G1155" i="3"/>
  <c r="G368" i="3"/>
  <c r="G88" i="3"/>
  <c r="F88" i="3" s="1"/>
  <c r="G109" i="3"/>
  <c r="F109" i="3" s="1"/>
  <c r="G89" i="3"/>
  <c r="F89" i="3" s="1"/>
  <c r="G90" i="3"/>
  <c r="G178" i="3"/>
  <c r="D178" i="3" s="1"/>
  <c r="G1156" i="3"/>
  <c r="D1156" i="3" s="1"/>
  <c r="G1157" i="3"/>
  <c r="D1157" i="3" s="1"/>
  <c r="G369" i="3"/>
  <c r="F369" i="3" s="1"/>
  <c r="G1158" i="3"/>
  <c r="G1159" i="3"/>
  <c r="G1160" i="3"/>
  <c r="G1161" i="3"/>
  <c r="G65" i="3"/>
  <c r="G66" i="3"/>
  <c r="F66" i="3" s="1"/>
  <c r="G1162" i="3"/>
  <c r="D1162" i="3" s="1"/>
  <c r="G799" i="3"/>
  <c r="G1163" i="3"/>
  <c r="D1163" i="3" s="1"/>
  <c r="G1164" i="3"/>
  <c r="F1164" i="3" s="1"/>
  <c r="G1165" i="3"/>
  <c r="F1165" i="3" s="1"/>
  <c r="G1166" i="3"/>
  <c r="F1166" i="3" s="1"/>
  <c r="G164" i="3"/>
  <c r="G1167" i="3"/>
  <c r="G1168" i="3"/>
  <c r="G1169" i="3"/>
  <c r="F1169" i="3" s="1"/>
  <c r="G187" i="3"/>
  <c r="G1170" i="3"/>
  <c r="G1171" i="3"/>
  <c r="D1171" i="3" s="1"/>
  <c r="G423" i="3"/>
  <c r="G385" i="3"/>
  <c r="F385" i="3" s="1"/>
  <c r="G1172" i="3"/>
  <c r="D1172" i="3" s="1"/>
  <c r="G188" i="3"/>
  <c r="D188" i="3" s="1"/>
  <c r="G1173" i="3"/>
  <c r="D1173" i="3" s="1"/>
  <c r="G1174" i="3"/>
  <c r="G1175" i="3"/>
  <c r="G1176" i="3"/>
  <c r="G285" i="3"/>
  <c r="F285" i="3" s="1"/>
  <c r="G743" i="3"/>
  <c r="G1177" i="3"/>
  <c r="F1177" i="3" s="1"/>
  <c r="G646" i="3"/>
  <c r="F646" i="3" s="1"/>
  <c r="G647" i="3"/>
  <c r="G1178" i="3"/>
  <c r="F1178" i="3" s="1"/>
  <c r="G1179" i="3"/>
  <c r="F1179" i="3" s="1"/>
  <c r="G1180" i="3"/>
  <c r="F1180" i="3" s="1"/>
  <c r="G1181" i="3"/>
  <c r="F1181" i="3" s="1"/>
  <c r="G424" i="3"/>
  <c r="G1182" i="3"/>
  <c r="G520" i="3"/>
  <c r="D520" i="3" s="1"/>
  <c r="G521" i="3"/>
  <c r="G1183" i="3"/>
  <c r="G274" i="3"/>
  <c r="F274" i="3" s="1"/>
  <c r="G1184" i="3"/>
  <c r="G1185" i="3"/>
  <c r="G1186" i="3"/>
  <c r="G1187" i="3"/>
  <c r="F1187" i="3" s="1"/>
  <c r="G348" i="3"/>
  <c r="D348" i="3" s="1"/>
  <c r="G1188" i="3"/>
  <c r="D1188" i="3" s="1"/>
  <c r="G425" i="3"/>
  <c r="G1189" i="3"/>
  <c r="D1189" i="3" s="1"/>
  <c r="G76" i="3"/>
  <c r="D76" i="3" s="1"/>
  <c r="G349" i="3"/>
  <c r="F349" i="3" s="1"/>
  <c r="G1190" i="3"/>
  <c r="G1191" i="3"/>
  <c r="F1191" i="3" s="1"/>
  <c r="G77" i="3"/>
  <c r="D77" i="3" s="1"/>
  <c r="G800" i="3"/>
  <c r="G1192" i="3"/>
  <c r="F1192" i="3" s="1"/>
  <c r="G1193" i="3"/>
  <c r="G1194" i="3"/>
  <c r="F1194" i="3" s="1"/>
  <c r="G1195" i="3"/>
  <c r="F1195" i="3" s="1"/>
  <c r="G1196" i="3"/>
  <c r="G1197" i="3"/>
  <c r="G522" i="3"/>
  <c r="G523" i="3"/>
  <c r="G1198" i="3"/>
  <c r="G1199" i="3"/>
  <c r="G12" i="3"/>
  <c r="F12" i="3" s="1"/>
  <c r="G602" i="3"/>
  <c r="G337" i="3"/>
  <c r="F337" i="3" s="1"/>
  <c r="G1200" i="3"/>
  <c r="F1200" i="3" s="1"/>
  <c r="G1201" i="3"/>
  <c r="G426" i="3"/>
  <c r="F426" i="3" s="1"/>
  <c r="G91" i="3"/>
  <c r="G189" i="3"/>
  <c r="F189" i="3" s="1"/>
  <c r="G1202" i="3"/>
  <c r="F1202" i="3" s="1"/>
  <c r="G1203" i="3"/>
  <c r="G1204" i="3"/>
  <c r="G1205" i="3"/>
  <c r="F1205" i="3" s="1"/>
  <c r="G593" i="3"/>
  <c r="G427" i="3"/>
  <c r="G1206" i="3"/>
  <c r="G1207" i="3"/>
  <c r="D1207" i="3" s="1"/>
  <c r="G1208" i="3"/>
  <c r="F1208" i="3" s="1"/>
  <c r="G1209" i="3"/>
  <c r="F1209" i="3" s="1"/>
  <c r="G1210" i="3"/>
  <c r="G1211" i="3"/>
  <c r="G1212" i="3"/>
  <c r="G190" i="3"/>
  <c r="G1213" i="3"/>
  <c r="G1214" i="3"/>
  <c r="D1214" i="3" s="1"/>
  <c r="G1215" i="3"/>
  <c r="D1215" i="3" s="1"/>
  <c r="G92" i="3"/>
  <c r="G680" i="3"/>
  <c r="G1216" i="3"/>
  <c r="F1216" i="3" s="1"/>
  <c r="G1217" i="3"/>
  <c r="F1217" i="3" s="1"/>
  <c r="G1218" i="3"/>
  <c r="G1219" i="3"/>
  <c r="G1220" i="3"/>
  <c r="G1221" i="3"/>
  <c r="D1221" i="3" s="1"/>
  <c r="G524" i="3"/>
  <c r="F524" i="3" s="1"/>
  <c r="G525" i="3"/>
  <c r="G1222" i="3"/>
  <c r="F1222" i="3" s="1"/>
  <c r="G134" i="3"/>
  <c r="F134" i="3" s="1"/>
  <c r="G1223" i="3"/>
  <c r="G1224" i="3"/>
  <c r="D1224" i="3" s="1"/>
  <c r="G44" i="3"/>
  <c r="G1225" i="3"/>
  <c r="D1225" i="3" s="1"/>
  <c r="G1226" i="3"/>
  <c r="G1227" i="3"/>
  <c r="D1227" i="3" s="1"/>
  <c r="G328" i="3"/>
  <c r="G681" i="3"/>
  <c r="G712" i="3"/>
  <c r="G1228" i="3"/>
  <c r="G428" i="3"/>
  <c r="F428" i="3" s="1"/>
  <c r="G317" i="3"/>
  <c r="D317" i="3" s="1"/>
  <c r="G15" i="3"/>
  <c r="D15" i="3" s="1"/>
  <c r="G1229" i="3"/>
  <c r="D1229" i="3" s="1"/>
  <c r="G1230" i="3"/>
  <c r="F1230" i="3" s="1"/>
  <c r="G1231" i="3"/>
  <c r="G429" i="3"/>
  <c r="F429" i="3" s="1"/>
  <c r="G623" i="3"/>
  <c r="F623" i="3" s="1"/>
  <c r="G526" i="3"/>
  <c r="F526" i="3" s="1"/>
  <c r="G527" i="3"/>
  <c r="G682" i="3"/>
  <c r="G1232" i="3"/>
  <c r="G1233" i="3"/>
  <c r="F1233" i="3" s="1"/>
  <c r="G191" i="3"/>
  <c r="F191" i="3" s="1"/>
  <c r="G1234" i="3"/>
  <c r="G1235" i="3"/>
  <c r="F1235" i="3" s="1"/>
  <c r="G1236" i="3"/>
  <c r="D1236" i="3" s="1"/>
  <c r="G1237" i="3"/>
  <c r="F1237" i="3" s="1"/>
  <c r="G1238" i="3"/>
  <c r="G159" i="3"/>
  <c r="G528" i="3"/>
  <c r="F528" i="3" s="1"/>
  <c r="G529" i="3"/>
  <c r="G1239" i="3"/>
  <c r="G1240" i="3"/>
  <c r="G511" i="3"/>
  <c r="F511" i="3" s="1"/>
  <c r="G1241" i="3"/>
  <c r="F1241" i="3" s="1"/>
  <c r="G1242" i="3"/>
  <c r="G1243" i="3"/>
  <c r="F1243" i="3" s="1"/>
  <c r="G1244" i="3"/>
  <c r="F1244" i="3" s="1"/>
  <c r="G1245" i="3"/>
  <c r="G1246" i="3"/>
  <c r="G18" i="3"/>
  <c r="G19" i="3"/>
  <c r="F19" i="3" s="1"/>
  <c r="G135" i="3"/>
  <c r="F135" i="3" s="1"/>
  <c r="G318" i="3"/>
  <c r="G430" i="3"/>
  <c r="D430" i="3" s="1"/>
  <c r="G20" i="3"/>
  <c r="F20" i="3" s="1"/>
  <c r="G21" i="3"/>
  <c r="F21" i="3" s="1"/>
  <c r="G1247" i="3"/>
  <c r="G683" i="3"/>
  <c r="D683" i="3" s="1"/>
  <c r="G1248" i="3"/>
  <c r="D1248" i="3" s="1"/>
  <c r="G71" i="3"/>
  <c r="G1249" i="3"/>
  <c r="D1249" i="3" s="1"/>
  <c r="G1250" i="3"/>
  <c r="G1251" i="3"/>
  <c r="G1252" i="3"/>
  <c r="F1252" i="3" s="1"/>
  <c r="G1253" i="3"/>
  <c r="G1254" i="3"/>
  <c r="G1255" i="3"/>
  <c r="D1255" i="3" s="1"/>
  <c r="G1256" i="3"/>
  <c r="D1256" i="3" s="1"/>
  <c r="G513" i="3"/>
  <c r="G62" i="3"/>
  <c r="F62" i="3" s="1"/>
  <c r="G1257" i="3"/>
  <c r="D1257" i="3" s="1"/>
  <c r="G488" i="3"/>
  <c r="F488" i="3" s="1"/>
  <c r="G564" i="3"/>
  <c r="F564" i="3" s="1"/>
  <c r="G227" i="3"/>
  <c r="G1258" i="3"/>
  <c r="G55" i="3"/>
  <c r="G1259" i="3"/>
  <c r="F1259" i="3" s="1"/>
  <c r="G1260" i="3"/>
  <c r="G1261" i="3"/>
  <c r="D1261" i="3" s="1"/>
  <c r="G350" i="3"/>
  <c r="D350" i="3" s="1"/>
  <c r="G370" i="3"/>
  <c r="F370" i="3" s="1"/>
  <c r="G1262" i="3"/>
  <c r="D1262" i="3" s="1"/>
  <c r="G1263" i="3"/>
  <c r="F1263" i="3" s="1"/>
  <c r="G1264" i="3"/>
  <c r="F1264" i="3" s="1"/>
  <c r="G1265" i="3"/>
  <c r="F1265" i="3" s="1"/>
  <c r="G1266" i="3"/>
  <c r="G1267" i="3"/>
  <c r="G1268" i="3"/>
  <c r="G697" i="3"/>
  <c r="G698" i="3"/>
  <c r="G1269" i="3"/>
  <c r="D1269" i="3" s="1"/>
  <c r="G1270" i="3"/>
  <c r="D1270" i="3" s="1"/>
  <c r="G1271" i="3"/>
  <c r="G1272" i="3"/>
  <c r="F1272" i="3" s="1"/>
  <c r="G1273" i="3"/>
  <c r="F1273" i="3" s="1"/>
  <c r="G1274" i="3"/>
  <c r="D1274" i="3" s="1"/>
  <c r="G1275" i="3"/>
  <c r="G1276" i="3"/>
  <c r="F1276" i="3" s="1"/>
  <c r="G16" i="3"/>
  <c r="G1277" i="3"/>
  <c r="F1277" i="3" s="1"/>
  <c r="G699" i="3"/>
  <c r="F699" i="3" s="1"/>
  <c r="G801" i="3"/>
  <c r="F801" i="3" s="1"/>
  <c r="G1278" i="3"/>
  <c r="G1279" i="3"/>
  <c r="D1279" i="3" s="1"/>
  <c r="G1280" i="3"/>
  <c r="G1281" i="3"/>
  <c r="F1281" i="3" s="1"/>
  <c r="G1282" i="3"/>
  <c r="F1282" i="3" s="1"/>
  <c r="G351" i="3"/>
  <c r="G1283" i="3"/>
  <c r="F1283" i="3" s="1"/>
  <c r="G1284" i="3"/>
  <c r="G332" i="3"/>
  <c r="G352" i="3"/>
  <c r="G700" i="3"/>
  <c r="G802" i="3"/>
  <c r="G701" i="3"/>
  <c r="G1285" i="3"/>
  <c r="D1285" i="3" s="1"/>
  <c r="G500" i="3"/>
  <c r="G152" i="3"/>
  <c r="F152" i="3" s="1"/>
  <c r="G661" i="3"/>
  <c r="F661" i="3" s="1"/>
  <c r="G570" i="3"/>
  <c r="F570" i="3" s="1"/>
  <c r="G353" i="3"/>
  <c r="F353" i="3" s="1"/>
  <c r="G571" i="3"/>
  <c r="G744" i="3"/>
  <c r="G1286" i="3"/>
  <c r="F1286" i="3" s="1"/>
  <c r="G803" i="3"/>
  <c r="F803" i="3" s="1"/>
  <c r="G804" i="3"/>
  <c r="G153" i="3"/>
  <c r="G154" i="3"/>
  <c r="F154" i="3" s="1"/>
  <c r="G275" i="3"/>
  <c r="G1287" i="3"/>
  <c r="G1288" i="3"/>
  <c r="D1288" i="3" s="1"/>
  <c r="G1289" i="3"/>
  <c r="D1289" i="3" s="1"/>
  <c r="G1290" i="3"/>
  <c r="G702" i="3"/>
  <c r="G1291" i="3"/>
  <c r="G1292" i="3"/>
  <c r="G1293" i="3"/>
  <c r="G776" i="3"/>
  <c r="G777" i="3"/>
  <c r="G703" i="3"/>
  <c r="F703" i="3" s="1"/>
  <c r="G554" i="3"/>
  <c r="G1294" i="3"/>
  <c r="D1294" i="3" s="1"/>
  <c r="G1295" i="3"/>
  <c r="F1295" i="3" s="1"/>
  <c r="G1296" i="3"/>
  <c r="D1296" i="3" s="1"/>
  <c r="J1098" i="3"/>
  <c r="K1098" i="3" s="1"/>
  <c r="J1099" i="3"/>
  <c r="K1099" i="3" s="1"/>
  <c r="J643" i="3"/>
  <c r="I643" i="3" s="1"/>
  <c r="C643" i="3" s="1"/>
  <c r="J644" i="3"/>
  <c r="I644" i="3" s="1"/>
  <c r="C644" i="3" s="1"/>
  <c r="J186" i="3"/>
  <c r="I186" i="3" s="1"/>
  <c r="C186" i="3" s="1"/>
  <c r="J785" i="3"/>
  <c r="H785" i="3" s="1"/>
  <c r="J583" i="3"/>
  <c r="I583" i="3" s="1"/>
  <c r="C583" i="3" s="1"/>
  <c r="J584" i="3"/>
  <c r="H584" i="3" s="1"/>
  <c r="J599" i="3"/>
  <c r="H599" i="3" s="1"/>
  <c r="J345" i="3"/>
  <c r="K345" i="3" s="1"/>
  <c r="J585" i="3"/>
  <c r="K585" i="3" s="1"/>
  <c r="J346" i="3"/>
  <c r="K346" i="3" s="1"/>
  <c r="J99" i="3"/>
  <c r="I99" i="3" s="1"/>
  <c r="C99" i="3" s="1"/>
  <c r="J1100" i="3"/>
  <c r="K1100" i="3" s="1"/>
  <c r="J1101" i="3"/>
  <c r="I1101" i="3" s="1"/>
  <c r="C1101" i="3" s="1"/>
  <c r="J420" i="3"/>
  <c r="H420" i="3" s="1"/>
  <c r="J1102" i="3"/>
  <c r="H1102" i="3" s="1"/>
  <c r="J1103" i="3"/>
  <c r="I1103" i="3" s="1"/>
  <c r="C1103" i="3" s="1"/>
  <c r="J1104" i="3"/>
  <c r="H1104" i="3" s="1"/>
  <c r="J786" i="3"/>
  <c r="H786" i="3" s="1"/>
  <c r="J787" i="3"/>
  <c r="K787" i="3" s="1"/>
  <c r="J659" i="3"/>
  <c r="K659" i="3" s="1"/>
  <c r="J1105" i="3"/>
  <c r="I1105" i="3" s="1"/>
  <c r="C1105" i="3" s="1"/>
  <c r="J788" i="3"/>
  <c r="I788" i="3" s="1"/>
  <c r="C788" i="3" s="1"/>
  <c r="J789" i="3"/>
  <c r="J1106" i="3"/>
  <c r="K1106" i="3" s="1"/>
  <c r="J289" i="3"/>
  <c r="K289" i="3" s="1"/>
  <c r="J290" i="3"/>
  <c r="H290" i="3" s="1"/>
  <c r="J260" i="3"/>
  <c r="K260" i="3" s="1"/>
  <c r="J1107" i="3"/>
  <c r="H1107" i="3" s="1"/>
  <c r="J1108" i="3"/>
  <c r="H1108" i="3" s="1"/>
  <c r="J170" i="3"/>
  <c r="I170" i="3" s="1"/>
  <c r="C170" i="3" s="1"/>
  <c r="J684" i="3"/>
  <c r="H684" i="3" s="1"/>
  <c r="J1109" i="3"/>
  <c r="K1109" i="3" s="1"/>
  <c r="J1110" i="3"/>
  <c r="J1111" i="3"/>
  <c r="I1111" i="3" s="1"/>
  <c r="C1111" i="3" s="1"/>
  <c r="J5" i="3"/>
  <c r="H5" i="3" s="1"/>
  <c r="J291" i="3"/>
  <c r="I291" i="3" s="1"/>
  <c r="C291" i="3" s="1"/>
  <c r="J292" i="3"/>
  <c r="I292" i="3" s="1"/>
  <c r="C292" i="3" s="1"/>
  <c r="J645" i="3"/>
  <c r="K645" i="3" s="1"/>
  <c r="J1112" i="3"/>
  <c r="J344" i="3"/>
  <c r="I344" i="3" s="1"/>
  <c r="C344" i="3" s="1"/>
  <c r="J1113" i="3"/>
  <c r="H1113" i="3" s="1"/>
  <c r="J586" i="3"/>
  <c r="I586" i="3" s="1"/>
  <c r="C586" i="3" s="1"/>
  <c r="J587" i="3"/>
  <c r="H587" i="3" s="1"/>
  <c r="J588" i="3"/>
  <c r="H588" i="3" s="1"/>
  <c r="J589" i="3"/>
  <c r="H589" i="3" s="1"/>
  <c r="J293" i="3"/>
  <c r="K293" i="3" s="1"/>
  <c r="J294" i="3"/>
  <c r="H294" i="3" s="1"/>
  <c r="J1114" i="3"/>
  <c r="K1114" i="3" s="1"/>
  <c r="J665" i="3"/>
  <c r="I665" i="3" s="1"/>
  <c r="C665" i="3" s="1"/>
  <c r="J790" i="3"/>
  <c r="I790" i="3" s="1"/>
  <c r="C790" i="3" s="1"/>
  <c r="J1115" i="3"/>
  <c r="I1115" i="3" s="1"/>
  <c r="C1115" i="3" s="1"/>
  <c r="J741" i="3"/>
  <c r="I741" i="3" s="1"/>
  <c r="C741" i="3" s="1"/>
  <c r="J1116" i="3"/>
  <c r="H1116" i="3" s="1"/>
  <c r="J590" i="3"/>
  <c r="H590" i="3" s="1"/>
  <c r="J591" i="3"/>
  <c r="K591" i="3" s="1"/>
  <c r="J100" i="3"/>
  <c r="H100" i="3" s="1"/>
  <c r="J347" i="3"/>
  <c r="H347" i="3" s="1"/>
  <c r="J101" i="3"/>
  <c r="K101" i="3" s="1"/>
  <c r="J314" i="3"/>
  <c r="I314" i="3" s="1"/>
  <c r="C314" i="3" s="1"/>
  <c r="J315" i="3"/>
  <c r="H315" i="3" s="1"/>
  <c r="J1117" i="3"/>
  <c r="K1117" i="3" s="1"/>
  <c r="J54" i="3"/>
  <c r="I54" i="3" s="1"/>
  <c r="C54" i="3" s="1"/>
  <c r="J606" i="3"/>
  <c r="K606" i="3" s="1"/>
  <c r="J1118" i="3"/>
  <c r="H1118" i="3" s="1"/>
  <c r="J1119" i="3"/>
  <c r="H1119" i="3" s="1"/>
  <c r="J295" i="3"/>
  <c r="H295" i="3" s="1"/>
  <c r="J296" i="3"/>
  <c r="K296" i="3" s="1"/>
  <c r="J1120" i="3"/>
  <c r="H1120" i="3" s="1"/>
  <c r="J627" i="3"/>
  <c r="I627" i="3" s="1"/>
  <c r="C627" i="3" s="1"/>
  <c r="J791" i="3"/>
  <c r="I791" i="3" s="1"/>
  <c r="C791" i="3" s="1"/>
  <c r="J817" i="3"/>
  <c r="I817" i="3" s="1"/>
  <c r="C817" i="3" s="1"/>
  <c r="J592" i="3"/>
  <c r="H592" i="3" s="1"/>
  <c r="J82" i="3"/>
  <c r="K82" i="3" s="1"/>
  <c r="J83" i="3"/>
  <c r="H83" i="3" s="1"/>
  <c r="J297" i="3"/>
  <c r="H297" i="3" s="1"/>
  <c r="J298" i="3"/>
  <c r="H298" i="3" s="1"/>
  <c r="J299" i="3"/>
  <c r="H299" i="3" s="1"/>
  <c r="J300" i="3"/>
  <c r="H300" i="3" s="1"/>
  <c r="J1121" i="3"/>
  <c r="K1121" i="3" s="1"/>
  <c r="J609" i="3"/>
  <c r="K609" i="3" s="1"/>
  <c r="J792" i="3"/>
  <c r="K792" i="3" s="1"/>
  <c r="J1122" i="3"/>
  <c r="I1122" i="3" s="1"/>
  <c r="C1122" i="3" s="1"/>
  <c r="J793" i="3"/>
  <c r="K793" i="3" s="1"/>
  <c r="J1123" i="3"/>
  <c r="I1123" i="3" s="1"/>
  <c r="C1123" i="3" s="1"/>
  <c r="J794" i="3"/>
  <c r="I794" i="3" s="1"/>
  <c r="C794" i="3" s="1"/>
  <c r="J1124" i="3"/>
  <c r="H1124" i="3" s="1"/>
  <c r="J538" i="3"/>
  <c r="H538" i="3" s="1"/>
  <c r="J1125" i="3"/>
  <c r="I1125" i="3" s="1"/>
  <c r="C1125" i="3" s="1"/>
  <c r="J1126" i="3"/>
  <c r="H1126" i="3" s="1"/>
  <c r="J1127" i="3"/>
  <c r="I1127" i="3" s="1"/>
  <c r="C1127" i="3" s="1"/>
  <c r="J1128" i="3"/>
  <c r="J1129" i="3"/>
  <c r="H1129" i="3" s="1"/>
  <c r="J333" i="3"/>
  <c r="K333" i="3" s="1"/>
  <c r="J316" i="3"/>
  <c r="K316" i="3" s="1"/>
  <c r="J490" i="3"/>
  <c r="H490" i="3" s="1"/>
  <c r="J84" i="3"/>
  <c r="K84" i="3" s="1"/>
  <c r="J85" i="3"/>
  <c r="I85" i="3" s="1"/>
  <c r="C85" i="3" s="1"/>
  <c r="J86" i="3"/>
  <c r="K86" i="3" s="1"/>
  <c r="J87" i="3"/>
  <c r="I87" i="3" s="1"/>
  <c r="C87" i="3" s="1"/>
  <c r="J491" i="3"/>
  <c r="I491" i="3" s="1"/>
  <c r="C491" i="3" s="1"/>
  <c r="J1130" i="3"/>
  <c r="H1130" i="3" s="1"/>
  <c r="J1131" i="3"/>
  <c r="H1131" i="3" s="1"/>
  <c r="J1132" i="3"/>
  <c r="H1132" i="3" s="1"/>
  <c r="J1133" i="3"/>
  <c r="J795" i="3"/>
  <c r="J1134" i="3"/>
  <c r="H1134" i="3" s="1"/>
  <c r="J1135" i="3"/>
  <c r="J796" i="3"/>
  <c r="K796" i="3" s="1"/>
  <c r="J489" i="3"/>
  <c r="K489" i="3" s="1"/>
  <c r="J1136" i="3"/>
  <c r="I1136" i="3" s="1"/>
  <c r="C1136" i="3" s="1"/>
  <c r="J1137" i="3"/>
  <c r="H1137" i="3" s="1"/>
  <c r="J1138" i="3"/>
  <c r="I1138" i="3" s="1"/>
  <c r="C1138" i="3" s="1"/>
  <c r="J1139" i="3"/>
  <c r="H1139" i="3" s="1"/>
  <c r="J539" i="3"/>
  <c r="K539" i="3" s="1"/>
  <c r="J1140" i="3"/>
  <c r="H1140" i="3" s="1"/>
  <c r="J1141" i="3"/>
  <c r="H1141" i="3" s="1"/>
  <c r="J540" i="3"/>
  <c r="H540" i="3" s="1"/>
  <c r="J775" i="3"/>
  <c r="I775" i="3" s="1"/>
  <c r="C775" i="3" s="1"/>
  <c r="J1142" i="3"/>
  <c r="I1142" i="3" s="1"/>
  <c r="C1142" i="3" s="1"/>
  <c r="J797" i="3"/>
  <c r="K797" i="3" s="1"/>
  <c r="J798" i="3"/>
  <c r="K798" i="3" s="1"/>
  <c r="J113" i="3"/>
  <c r="K113" i="3" s="1"/>
  <c r="J1143" i="3"/>
  <c r="J541" i="3"/>
  <c r="H541" i="3" s="1"/>
  <c r="J742" i="3"/>
  <c r="H742" i="3" s="1"/>
  <c r="J1144" i="3"/>
  <c r="I1144" i="3" s="1"/>
  <c r="C1144" i="3" s="1"/>
  <c r="J52" i="3"/>
  <c r="H52" i="3" s="1"/>
  <c r="J1145" i="3"/>
  <c r="H1145" i="3" s="1"/>
  <c r="J1146" i="3"/>
  <c r="H1146" i="3" s="1"/>
  <c r="J421" i="3"/>
  <c r="H421" i="3" s="1"/>
  <c r="J1147" i="3"/>
  <c r="H1147" i="3" s="1"/>
  <c r="J1148" i="3"/>
  <c r="I1148" i="3" s="1"/>
  <c r="C1148" i="3" s="1"/>
  <c r="J422" i="3"/>
  <c r="I422" i="3" s="1"/>
  <c r="C422" i="3" s="1"/>
  <c r="J1149" i="3"/>
  <c r="K1149" i="3" s="1"/>
  <c r="J1150" i="3"/>
  <c r="J1151" i="3"/>
  <c r="J1152" i="3"/>
  <c r="H1152" i="3" s="1"/>
  <c r="J1153" i="3"/>
  <c r="K1153" i="3" s="1"/>
  <c r="J1154" i="3"/>
  <c r="H1154" i="3" s="1"/>
  <c r="J1155" i="3"/>
  <c r="H1155" i="3" s="1"/>
  <c r="J368" i="3"/>
  <c r="H368" i="3" s="1"/>
  <c r="J88" i="3"/>
  <c r="H88" i="3" s="1"/>
  <c r="J109" i="3"/>
  <c r="H109" i="3" s="1"/>
  <c r="J89" i="3"/>
  <c r="J90" i="3"/>
  <c r="I90" i="3" s="1"/>
  <c r="C90" i="3" s="1"/>
  <c r="J178" i="3"/>
  <c r="H178" i="3" s="1"/>
  <c r="J1156" i="3"/>
  <c r="I1156" i="3" s="1"/>
  <c r="C1156" i="3" s="1"/>
  <c r="J1157" i="3"/>
  <c r="I1157" i="3" s="1"/>
  <c r="C1157" i="3" s="1"/>
  <c r="J369" i="3"/>
  <c r="H369" i="3" s="1"/>
  <c r="J1158" i="3"/>
  <c r="I1158" i="3" s="1"/>
  <c r="C1158" i="3" s="1"/>
  <c r="J1159" i="3"/>
  <c r="K1159" i="3" s="1"/>
  <c r="J1160" i="3"/>
  <c r="H1160" i="3" s="1"/>
  <c r="J1161" i="3"/>
  <c r="H1161" i="3" s="1"/>
  <c r="J65" i="3"/>
  <c r="H65" i="3" s="1"/>
  <c r="J66" i="3"/>
  <c r="J1162" i="3"/>
  <c r="K1162" i="3" s="1"/>
  <c r="J799" i="3"/>
  <c r="H799" i="3" s="1"/>
  <c r="J1163" i="3"/>
  <c r="K1163" i="3" s="1"/>
  <c r="J1164" i="3"/>
  <c r="I1164" i="3" s="1"/>
  <c r="C1164" i="3" s="1"/>
  <c r="J1165" i="3"/>
  <c r="I1165" i="3" s="1"/>
  <c r="C1165" i="3" s="1"/>
  <c r="J1166" i="3"/>
  <c r="H1166" i="3" s="1"/>
  <c r="J164" i="3"/>
  <c r="I164" i="3" s="1"/>
  <c r="C164" i="3" s="1"/>
  <c r="J1167" i="3"/>
  <c r="H1167" i="3" s="1"/>
  <c r="J1168" i="3"/>
  <c r="K1168" i="3" s="1"/>
  <c r="J1169" i="3"/>
  <c r="H1169" i="3" s="1"/>
  <c r="J187" i="3"/>
  <c r="H187" i="3" s="1"/>
  <c r="J1170" i="3"/>
  <c r="I1170" i="3" s="1"/>
  <c r="C1170" i="3" s="1"/>
  <c r="J1171" i="3"/>
  <c r="H1171" i="3" s="1"/>
  <c r="J423" i="3"/>
  <c r="K423" i="3" s="1"/>
  <c r="J385" i="3"/>
  <c r="J1172" i="3"/>
  <c r="I1172" i="3" s="1"/>
  <c r="C1172" i="3" s="1"/>
  <c r="J188" i="3"/>
  <c r="H188" i="3" s="1"/>
  <c r="J1173" i="3"/>
  <c r="H1173" i="3" s="1"/>
  <c r="J1174" i="3"/>
  <c r="K1174" i="3" s="1"/>
  <c r="J1175" i="3"/>
  <c r="I1175" i="3" s="1"/>
  <c r="C1175" i="3" s="1"/>
  <c r="J1176" i="3"/>
  <c r="H1176" i="3" s="1"/>
  <c r="J285" i="3"/>
  <c r="I285" i="3" s="1"/>
  <c r="C285" i="3" s="1"/>
  <c r="J743" i="3"/>
  <c r="I743" i="3" s="1"/>
  <c r="C743" i="3" s="1"/>
  <c r="J1177" i="3"/>
  <c r="J646" i="3"/>
  <c r="H646" i="3" s="1"/>
  <c r="J647" i="3"/>
  <c r="K647" i="3" s="1"/>
  <c r="J1178" i="3"/>
  <c r="H1178" i="3" s="1"/>
  <c r="J1179" i="3"/>
  <c r="J1180" i="3"/>
  <c r="K1180" i="3" s="1"/>
  <c r="J1181" i="3"/>
  <c r="H1181" i="3" s="1"/>
  <c r="J424" i="3"/>
  <c r="H424" i="3" s="1"/>
  <c r="J1182" i="3"/>
  <c r="K1182" i="3" s="1"/>
  <c r="J520" i="3"/>
  <c r="K520" i="3" s="1"/>
  <c r="J521" i="3"/>
  <c r="K521" i="3" s="1"/>
  <c r="J1183" i="3"/>
  <c r="I1183" i="3" s="1"/>
  <c r="C1183" i="3" s="1"/>
  <c r="J274" i="3"/>
  <c r="K274" i="3" s="1"/>
  <c r="J1184" i="3"/>
  <c r="H1184" i="3" s="1"/>
  <c r="J1185" i="3"/>
  <c r="K1185" i="3" s="1"/>
  <c r="J1186" i="3"/>
  <c r="H1186" i="3" s="1"/>
  <c r="J1187" i="3"/>
  <c r="H1187" i="3" s="1"/>
  <c r="J348" i="3"/>
  <c r="J1188" i="3"/>
  <c r="J425" i="3"/>
  <c r="I425" i="3" s="1"/>
  <c r="C425" i="3" s="1"/>
  <c r="J1189" i="3"/>
  <c r="K1189" i="3" s="1"/>
  <c r="J76" i="3"/>
  <c r="K76" i="3" s="1"/>
  <c r="J349" i="3"/>
  <c r="I349" i="3" s="1"/>
  <c r="C349" i="3" s="1"/>
  <c r="J1190" i="3"/>
  <c r="H1190" i="3" s="1"/>
  <c r="J1191" i="3"/>
  <c r="J77" i="3"/>
  <c r="I77" i="3" s="1"/>
  <c r="C77" i="3" s="1"/>
  <c r="J800" i="3"/>
  <c r="I800" i="3" s="1"/>
  <c r="C800" i="3" s="1"/>
  <c r="J1192" i="3"/>
  <c r="I1192" i="3" s="1"/>
  <c r="C1192" i="3" s="1"/>
  <c r="J1193" i="3"/>
  <c r="H1193" i="3" s="1"/>
  <c r="J1194" i="3"/>
  <c r="H1194" i="3" s="1"/>
  <c r="J1195" i="3"/>
  <c r="J1196" i="3"/>
  <c r="I1196" i="3" s="1"/>
  <c r="C1196" i="3" s="1"/>
  <c r="J1197" i="3"/>
  <c r="H1197" i="3" s="1"/>
  <c r="J522" i="3"/>
  <c r="K522" i="3" s="1"/>
  <c r="J523" i="3"/>
  <c r="K523" i="3" s="1"/>
  <c r="J1198" i="3"/>
  <c r="K1198" i="3" s="1"/>
  <c r="J1199" i="3"/>
  <c r="K1199" i="3" s="1"/>
  <c r="J12" i="3"/>
  <c r="K12" i="3" s="1"/>
  <c r="J602" i="3"/>
  <c r="I602" i="3" s="1"/>
  <c r="C602" i="3" s="1"/>
  <c r="J337" i="3"/>
  <c r="I337" i="3" s="1"/>
  <c r="C337" i="3" s="1"/>
  <c r="J1200" i="3"/>
  <c r="K1200" i="3" s="1"/>
  <c r="J1201" i="3"/>
  <c r="K1201" i="3" s="1"/>
  <c r="J426" i="3"/>
  <c r="H426" i="3" s="1"/>
  <c r="J91" i="3"/>
  <c r="I91" i="3" s="1"/>
  <c r="C91" i="3" s="1"/>
  <c r="J189" i="3"/>
  <c r="K189" i="3" s="1"/>
  <c r="J1202" i="3"/>
  <c r="H1202" i="3" s="1"/>
  <c r="J1203" i="3"/>
  <c r="K1203" i="3" s="1"/>
  <c r="J1204" i="3"/>
  <c r="K1204" i="3" s="1"/>
  <c r="J1205" i="3"/>
  <c r="J593" i="3"/>
  <c r="H593" i="3" s="1"/>
  <c r="J427" i="3"/>
  <c r="I427" i="3" s="1"/>
  <c r="C427" i="3" s="1"/>
  <c r="J1206" i="3"/>
  <c r="K1206" i="3" s="1"/>
  <c r="J1207" i="3"/>
  <c r="K1207" i="3" s="1"/>
  <c r="J1208" i="3"/>
  <c r="K1208" i="3" s="1"/>
  <c r="J1209" i="3"/>
  <c r="H1209" i="3" s="1"/>
  <c r="J1210" i="3"/>
  <c r="K1210" i="3" s="1"/>
  <c r="J1211" i="3"/>
  <c r="J1212" i="3"/>
  <c r="J190" i="3"/>
  <c r="H190" i="3" s="1"/>
  <c r="J1213" i="3"/>
  <c r="K1213" i="3" s="1"/>
  <c r="J1214" i="3"/>
  <c r="J1215" i="3"/>
  <c r="K1215" i="3" s="1"/>
  <c r="J92" i="3"/>
  <c r="K92" i="3" s="1"/>
  <c r="J680" i="3"/>
  <c r="H680" i="3" s="1"/>
  <c r="J1216" i="3"/>
  <c r="I1216" i="3" s="1"/>
  <c r="C1216" i="3" s="1"/>
  <c r="J1217" i="3"/>
  <c r="H1217" i="3" s="1"/>
  <c r="J1218" i="3"/>
  <c r="H1218" i="3" s="1"/>
  <c r="J1219" i="3"/>
  <c r="H1219" i="3" s="1"/>
  <c r="J1220" i="3"/>
  <c r="I1220" i="3" s="1"/>
  <c r="C1220" i="3" s="1"/>
  <c r="J1221" i="3"/>
  <c r="J524" i="3"/>
  <c r="I524" i="3" s="1"/>
  <c r="C524" i="3" s="1"/>
  <c r="J525" i="3"/>
  <c r="I525" i="3" s="1"/>
  <c r="C525" i="3" s="1"/>
  <c r="J1222" i="3"/>
  <c r="J134" i="3"/>
  <c r="K134" i="3" s="1"/>
  <c r="J1223" i="3"/>
  <c r="K1223" i="3" s="1"/>
  <c r="J1224" i="3"/>
  <c r="K1224" i="3" s="1"/>
  <c r="J44" i="3"/>
  <c r="H44" i="3" s="1"/>
  <c r="J1225" i="3"/>
  <c r="K1225" i="3" s="1"/>
  <c r="J1226" i="3"/>
  <c r="H1226" i="3" s="1"/>
  <c r="J1227" i="3"/>
  <c r="H1227" i="3" s="1"/>
  <c r="J328" i="3"/>
  <c r="H328" i="3" s="1"/>
  <c r="J681" i="3"/>
  <c r="H681" i="3" s="1"/>
  <c r="J712" i="3"/>
  <c r="H712" i="3" s="1"/>
  <c r="J1228" i="3"/>
  <c r="I1228" i="3" s="1"/>
  <c r="C1228" i="3" s="1"/>
  <c r="J428" i="3"/>
  <c r="K428" i="3" s="1"/>
  <c r="J317" i="3"/>
  <c r="I317" i="3" s="1"/>
  <c r="C317" i="3" s="1"/>
  <c r="J15" i="3"/>
  <c r="K15" i="3" s="1"/>
  <c r="J1229" i="3"/>
  <c r="K1229" i="3" s="1"/>
  <c r="J1230" i="3"/>
  <c r="K1230" i="3" s="1"/>
  <c r="J1231" i="3"/>
  <c r="H1231" i="3" s="1"/>
  <c r="J429" i="3"/>
  <c r="K429" i="3" s="1"/>
  <c r="J623" i="3"/>
  <c r="I623" i="3" s="1"/>
  <c r="C623" i="3" s="1"/>
  <c r="J526" i="3"/>
  <c r="H526" i="3" s="1"/>
  <c r="J527" i="3"/>
  <c r="H527" i="3" s="1"/>
  <c r="J682" i="3"/>
  <c r="I682" i="3" s="1"/>
  <c r="C682" i="3" s="1"/>
  <c r="J1232" i="3"/>
  <c r="J1233" i="3"/>
  <c r="H1233" i="3" s="1"/>
  <c r="J191" i="3"/>
  <c r="I191" i="3" s="1"/>
  <c r="C191" i="3" s="1"/>
  <c r="J1234" i="3"/>
  <c r="I1234" i="3" s="1"/>
  <c r="C1234" i="3" s="1"/>
  <c r="J1235" i="3"/>
  <c r="I1235" i="3" s="1"/>
  <c r="C1235" i="3" s="1"/>
  <c r="J1236" i="3"/>
  <c r="K1236" i="3" s="1"/>
  <c r="J1237" i="3"/>
  <c r="J1238" i="3"/>
  <c r="H1238" i="3" s="1"/>
  <c r="J159" i="3"/>
  <c r="I159" i="3" s="1"/>
  <c r="C159" i="3" s="1"/>
  <c r="J528" i="3"/>
  <c r="H528" i="3" s="1"/>
  <c r="J529" i="3"/>
  <c r="H529" i="3" s="1"/>
  <c r="J1239" i="3"/>
  <c r="H1239" i="3" s="1"/>
  <c r="J1240" i="3"/>
  <c r="H1240" i="3" s="1"/>
  <c r="J511" i="3"/>
  <c r="H511" i="3" s="1"/>
  <c r="J1241" i="3"/>
  <c r="K1241" i="3" s="1"/>
  <c r="J1242" i="3"/>
  <c r="I1242" i="3" s="1"/>
  <c r="C1242" i="3" s="1"/>
  <c r="J1243" i="3"/>
  <c r="H1243" i="3" s="1"/>
  <c r="J1244" i="3"/>
  <c r="I1244" i="3" s="1"/>
  <c r="C1244" i="3" s="1"/>
  <c r="J1245" i="3"/>
  <c r="I1245" i="3" s="1"/>
  <c r="C1245" i="3" s="1"/>
  <c r="J1246" i="3"/>
  <c r="J18" i="3"/>
  <c r="H18" i="3" s="1"/>
  <c r="J19" i="3"/>
  <c r="K19" i="3" s="1"/>
  <c r="J135" i="3"/>
  <c r="H135" i="3" s="1"/>
  <c r="J318" i="3"/>
  <c r="H318" i="3" s="1"/>
  <c r="J430" i="3"/>
  <c r="H430" i="3" s="1"/>
  <c r="J20" i="3"/>
  <c r="J21" i="3"/>
  <c r="K21" i="3" s="1"/>
  <c r="J1247" i="3"/>
  <c r="I1247" i="3" s="1"/>
  <c r="C1247" i="3" s="1"/>
  <c r="J683" i="3"/>
  <c r="K683" i="3" s="1"/>
  <c r="J1248" i="3"/>
  <c r="I1248" i="3" s="1"/>
  <c r="C1248" i="3" s="1"/>
  <c r="J71" i="3"/>
  <c r="I71" i="3" s="1"/>
  <c r="C71" i="3" s="1"/>
  <c r="J1249" i="3"/>
  <c r="K1249" i="3" s="1"/>
  <c r="J1250" i="3"/>
  <c r="H1250" i="3" s="1"/>
  <c r="J1251" i="3"/>
  <c r="I1251" i="3" s="1"/>
  <c r="C1251" i="3" s="1"/>
  <c r="J1252" i="3"/>
  <c r="K1252" i="3" s="1"/>
  <c r="J1253" i="3"/>
  <c r="H1253" i="3" s="1"/>
  <c r="J1254" i="3"/>
  <c r="H1254" i="3" s="1"/>
  <c r="J1255" i="3"/>
  <c r="I1255" i="3" s="1"/>
  <c r="C1255" i="3" s="1"/>
  <c r="J1256" i="3"/>
  <c r="H1256" i="3" s="1"/>
  <c r="J513" i="3"/>
  <c r="K513" i="3" s="1"/>
  <c r="J62" i="3"/>
  <c r="K62" i="3" s="1"/>
  <c r="J1257" i="3"/>
  <c r="I1257" i="3" s="1"/>
  <c r="C1257" i="3" s="1"/>
  <c r="J488" i="3"/>
  <c r="H488" i="3" s="1"/>
  <c r="J564" i="3"/>
  <c r="J227" i="3"/>
  <c r="I227" i="3" s="1"/>
  <c r="C227" i="3" s="1"/>
  <c r="J1258" i="3"/>
  <c r="I1258" i="3" s="1"/>
  <c r="C1258" i="3" s="1"/>
  <c r="J55" i="3"/>
  <c r="H55" i="3" s="1"/>
  <c r="J1259" i="3"/>
  <c r="I1259" i="3" s="1"/>
  <c r="C1259" i="3" s="1"/>
  <c r="J1260" i="3"/>
  <c r="I1260" i="3" s="1"/>
  <c r="C1260" i="3" s="1"/>
  <c r="J1261" i="3"/>
  <c r="J350" i="3"/>
  <c r="H350" i="3" s="1"/>
  <c r="J370" i="3"/>
  <c r="K370" i="3" s="1"/>
  <c r="J1262" i="3"/>
  <c r="H1262" i="3" s="1"/>
  <c r="J1263" i="3"/>
  <c r="J1264" i="3"/>
  <c r="J1265" i="3"/>
  <c r="H1265" i="3" s="1"/>
  <c r="J1266" i="3"/>
  <c r="H1266" i="3" s="1"/>
  <c r="J1267" i="3"/>
  <c r="K1267" i="3" s="1"/>
  <c r="J1268" i="3"/>
  <c r="K1268" i="3" s="1"/>
  <c r="J697" i="3"/>
  <c r="H697" i="3" s="1"/>
  <c r="J698" i="3"/>
  <c r="I698" i="3" s="1"/>
  <c r="C698" i="3" s="1"/>
  <c r="J1269" i="3"/>
  <c r="K1269" i="3" s="1"/>
  <c r="J1270" i="3"/>
  <c r="K1270" i="3" s="1"/>
  <c r="J1271" i="3"/>
  <c r="K1271" i="3" s="1"/>
  <c r="J1272" i="3"/>
  <c r="H1272" i="3" s="1"/>
  <c r="J1273" i="3"/>
  <c r="H1273" i="3" s="1"/>
  <c r="J1274" i="3"/>
  <c r="J1275" i="3"/>
  <c r="K1275" i="3" s="1"/>
  <c r="J1276" i="3"/>
  <c r="K1276" i="3" s="1"/>
  <c r="J16" i="3"/>
  <c r="K16" i="3" s="1"/>
  <c r="J1277" i="3"/>
  <c r="J699" i="3"/>
  <c r="I699" i="3" s="1"/>
  <c r="C699" i="3" s="1"/>
  <c r="J801" i="3"/>
  <c r="H801" i="3" s="1"/>
  <c r="J1278" i="3"/>
  <c r="H1278" i="3" s="1"/>
  <c r="J1279" i="3"/>
  <c r="I1279" i="3" s="1"/>
  <c r="C1279" i="3" s="1"/>
  <c r="J1280" i="3"/>
  <c r="I1280" i="3" s="1"/>
  <c r="C1280" i="3" s="1"/>
  <c r="J1281" i="3"/>
  <c r="H1281" i="3" s="1"/>
  <c r="J1282" i="3"/>
  <c r="H1282" i="3" s="1"/>
  <c r="J351" i="3"/>
  <c r="H351" i="3" s="1"/>
  <c r="J1283" i="3"/>
  <c r="J1284" i="3"/>
  <c r="H1284" i="3" s="1"/>
  <c r="J332" i="3"/>
  <c r="H332" i="3" s="1"/>
  <c r="J352" i="3"/>
  <c r="K352" i="3" s="1"/>
  <c r="J700" i="3"/>
  <c r="J802" i="3"/>
  <c r="K802" i="3" s="1"/>
  <c r="J701" i="3"/>
  <c r="K701" i="3" s="1"/>
  <c r="J1285" i="3"/>
  <c r="K1285" i="3" s="1"/>
  <c r="J500" i="3"/>
  <c r="I500" i="3" s="1"/>
  <c r="C500" i="3" s="1"/>
  <c r="J152" i="3"/>
  <c r="H152" i="3" s="1"/>
  <c r="J661" i="3"/>
  <c r="H661" i="3" s="1"/>
  <c r="J570" i="3"/>
  <c r="H570" i="3" s="1"/>
  <c r="J353" i="3"/>
  <c r="H353" i="3" s="1"/>
  <c r="J571" i="3"/>
  <c r="K571" i="3" s="1"/>
  <c r="J744" i="3"/>
  <c r="K744" i="3" s="1"/>
  <c r="J1286" i="3"/>
  <c r="H1286" i="3" s="1"/>
  <c r="J803" i="3"/>
  <c r="J804" i="3"/>
  <c r="K804" i="3" s="1"/>
  <c r="J153" i="3"/>
  <c r="J154" i="3"/>
  <c r="H154" i="3" s="1"/>
  <c r="J275" i="3"/>
  <c r="I275" i="3" s="1"/>
  <c r="C275" i="3" s="1"/>
  <c r="J1287" i="3"/>
  <c r="H1287" i="3" s="1"/>
  <c r="J1288" i="3"/>
  <c r="I1288" i="3" s="1"/>
  <c r="C1288" i="3" s="1"/>
  <c r="J1289" i="3"/>
  <c r="I1289" i="3" s="1"/>
  <c r="C1289" i="3" s="1"/>
  <c r="J1290" i="3"/>
  <c r="H1290" i="3" s="1"/>
  <c r="J702" i="3"/>
  <c r="I702" i="3" s="1"/>
  <c r="C702" i="3" s="1"/>
  <c r="J1291" i="3"/>
  <c r="I1291" i="3" s="1"/>
  <c r="C1291" i="3" s="1"/>
  <c r="J1292" i="3"/>
  <c r="J1293" i="3"/>
  <c r="H1293" i="3" s="1"/>
  <c r="J776" i="3"/>
  <c r="K776" i="3" s="1"/>
  <c r="J777" i="3"/>
  <c r="J703" i="3"/>
  <c r="K703" i="3" s="1"/>
  <c r="J554" i="3"/>
  <c r="K554" i="3" s="1"/>
  <c r="J1294" i="3"/>
  <c r="H1294" i="3" s="1"/>
  <c r="J1295" i="3"/>
  <c r="H1295" i="3" s="1"/>
  <c r="J1296" i="3"/>
  <c r="H1296" i="3" s="1"/>
  <c r="L1098" i="3"/>
  <c r="L1099" i="3"/>
  <c r="L643" i="3"/>
  <c r="L644" i="3"/>
  <c r="L186" i="3"/>
  <c r="L785" i="3"/>
  <c r="L583" i="3"/>
  <c r="L584" i="3"/>
  <c r="L599" i="3"/>
  <c r="L345" i="3"/>
  <c r="L585" i="3"/>
  <c r="L346" i="3"/>
  <c r="L99" i="3"/>
  <c r="L1100" i="3"/>
  <c r="L1101" i="3"/>
  <c r="L420" i="3"/>
  <c r="L1102" i="3"/>
  <c r="L1103" i="3"/>
  <c r="L1104" i="3"/>
  <c r="L786" i="3"/>
  <c r="L787" i="3"/>
  <c r="L659" i="3"/>
  <c r="L1105" i="3"/>
  <c r="L788" i="3"/>
  <c r="L789" i="3"/>
  <c r="L1106" i="3"/>
  <c r="L289" i="3"/>
  <c r="L290" i="3"/>
  <c r="L260" i="3"/>
  <c r="L1107" i="3"/>
  <c r="L1108" i="3"/>
  <c r="L170" i="3"/>
  <c r="L684" i="3"/>
  <c r="L1109" i="3"/>
  <c r="L1110" i="3"/>
  <c r="L1111" i="3"/>
  <c r="L5" i="3"/>
  <c r="L291" i="3"/>
  <c r="L292" i="3"/>
  <c r="L645" i="3"/>
  <c r="L1112" i="3"/>
  <c r="L344" i="3"/>
  <c r="L1113" i="3"/>
  <c r="L586" i="3"/>
  <c r="L587" i="3"/>
  <c r="L588" i="3"/>
  <c r="L589" i="3"/>
  <c r="L293" i="3"/>
  <c r="L294" i="3"/>
  <c r="L1114" i="3"/>
  <c r="L665" i="3"/>
  <c r="L790" i="3"/>
  <c r="L1115" i="3"/>
  <c r="L741" i="3"/>
  <c r="L1116" i="3"/>
  <c r="L590" i="3"/>
  <c r="L591" i="3"/>
  <c r="L100" i="3"/>
  <c r="L347" i="3"/>
  <c r="L101" i="3"/>
  <c r="L314" i="3"/>
  <c r="L315" i="3"/>
  <c r="L1117" i="3"/>
  <c r="L54" i="3"/>
  <c r="L606" i="3"/>
  <c r="L1118" i="3"/>
  <c r="L1119" i="3"/>
  <c r="L295" i="3"/>
  <c r="L296" i="3"/>
  <c r="L1120" i="3"/>
  <c r="L627" i="3"/>
  <c r="L791" i="3"/>
  <c r="L817" i="3"/>
  <c r="L592" i="3"/>
  <c r="L82" i="3"/>
  <c r="L83" i="3"/>
  <c r="L297" i="3"/>
  <c r="L298" i="3"/>
  <c r="L299" i="3"/>
  <c r="L300" i="3"/>
  <c r="L1121" i="3"/>
  <c r="L609" i="3"/>
  <c r="L792" i="3"/>
  <c r="L1122" i="3"/>
  <c r="L793" i="3"/>
  <c r="L1123" i="3"/>
  <c r="L794" i="3"/>
  <c r="L1124" i="3"/>
  <c r="L538" i="3"/>
  <c r="L1125" i="3"/>
  <c r="L1126" i="3"/>
  <c r="L1127" i="3"/>
  <c r="L1128" i="3"/>
  <c r="L1129" i="3"/>
  <c r="L333" i="3"/>
  <c r="L316" i="3"/>
  <c r="L490" i="3"/>
  <c r="L84" i="3"/>
  <c r="L85" i="3"/>
  <c r="L86" i="3"/>
  <c r="L87" i="3"/>
  <c r="L491" i="3"/>
  <c r="L1130" i="3"/>
  <c r="L1131" i="3"/>
  <c r="L1132" i="3"/>
  <c r="L1133" i="3"/>
  <c r="L795" i="3"/>
  <c r="L1134" i="3"/>
  <c r="L1135" i="3"/>
  <c r="L796" i="3"/>
  <c r="L489" i="3"/>
  <c r="L1136" i="3"/>
  <c r="L1137" i="3"/>
  <c r="L1138" i="3"/>
  <c r="L1139" i="3"/>
  <c r="L539" i="3"/>
  <c r="L1140" i="3"/>
  <c r="L1141" i="3"/>
  <c r="L540" i="3"/>
  <c r="L775" i="3"/>
  <c r="L1142" i="3"/>
  <c r="L797" i="3"/>
  <c r="L798" i="3"/>
  <c r="L113" i="3"/>
  <c r="L1143" i="3"/>
  <c r="L541" i="3"/>
  <c r="L742" i="3"/>
  <c r="L1144" i="3"/>
  <c r="L52" i="3"/>
  <c r="L1145" i="3"/>
  <c r="L1146" i="3"/>
  <c r="L421" i="3"/>
  <c r="L1147" i="3"/>
  <c r="L1148" i="3"/>
  <c r="L422" i="3"/>
  <c r="L1149" i="3"/>
  <c r="L1150" i="3"/>
  <c r="L1151" i="3"/>
  <c r="L1152" i="3"/>
  <c r="L1153" i="3"/>
  <c r="L1154" i="3"/>
  <c r="L1155" i="3"/>
  <c r="L368" i="3"/>
  <c r="L88" i="3"/>
  <c r="L109" i="3"/>
  <c r="L89" i="3"/>
  <c r="L90" i="3"/>
  <c r="L178" i="3"/>
  <c r="L1156" i="3"/>
  <c r="L1157" i="3"/>
  <c r="L369" i="3"/>
  <c r="L1158" i="3"/>
  <c r="L1159" i="3"/>
  <c r="L1160" i="3"/>
  <c r="L1161" i="3"/>
  <c r="L65" i="3"/>
  <c r="L66" i="3"/>
  <c r="L1162" i="3"/>
  <c r="L799" i="3"/>
  <c r="L1163" i="3"/>
  <c r="L1164" i="3"/>
  <c r="L1165" i="3"/>
  <c r="L1166" i="3"/>
  <c r="L164" i="3"/>
  <c r="L1167" i="3"/>
  <c r="L1168" i="3"/>
  <c r="L1169" i="3"/>
  <c r="L187" i="3"/>
  <c r="L1170" i="3"/>
  <c r="L1171" i="3"/>
  <c r="L423" i="3"/>
  <c r="L385" i="3"/>
  <c r="L1172" i="3"/>
  <c r="L188" i="3"/>
  <c r="L1173" i="3"/>
  <c r="L1174" i="3"/>
  <c r="L1175" i="3"/>
  <c r="L1176" i="3"/>
  <c r="L285" i="3"/>
  <c r="L743" i="3"/>
  <c r="L1177" i="3"/>
  <c r="L646" i="3"/>
  <c r="L647" i="3"/>
  <c r="L1178" i="3"/>
  <c r="L1179" i="3"/>
  <c r="L1180" i="3"/>
  <c r="L1181" i="3"/>
  <c r="L424" i="3"/>
  <c r="L1182" i="3"/>
  <c r="L520" i="3"/>
  <c r="L521" i="3"/>
  <c r="L1183" i="3"/>
  <c r="L274" i="3"/>
  <c r="L1184" i="3"/>
  <c r="L1185" i="3"/>
  <c r="L1186" i="3"/>
  <c r="L1187" i="3"/>
  <c r="L348" i="3"/>
  <c r="L1188" i="3"/>
  <c r="L425" i="3"/>
  <c r="L1189" i="3"/>
  <c r="L76" i="3"/>
  <c r="L349" i="3"/>
  <c r="L1190" i="3"/>
  <c r="L1191" i="3"/>
  <c r="L77" i="3"/>
  <c r="L800" i="3"/>
  <c r="L1192" i="3"/>
  <c r="L1193" i="3"/>
  <c r="L1194" i="3"/>
  <c r="L1195" i="3"/>
  <c r="L1196" i="3"/>
  <c r="L1197" i="3"/>
  <c r="L522" i="3"/>
  <c r="L523" i="3"/>
  <c r="L1198" i="3"/>
  <c r="L1199" i="3"/>
  <c r="L12" i="3"/>
  <c r="L602" i="3"/>
  <c r="L337" i="3"/>
  <c r="L1200" i="3"/>
  <c r="L1201" i="3"/>
  <c r="L426" i="3"/>
  <c r="L91" i="3"/>
  <c r="L189" i="3"/>
  <c r="L1202" i="3"/>
  <c r="L1203" i="3"/>
  <c r="L1204" i="3"/>
  <c r="L1205" i="3"/>
  <c r="L593" i="3"/>
  <c r="L427" i="3"/>
  <c r="L1206" i="3"/>
  <c r="L1207" i="3"/>
  <c r="L1208" i="3"/>
  <c r="L1209" i="3"/>
  <c r="L1210" i="3"/>
  <c r="L1211" i="3"/>
  <c r="L1212" i="3"/>
  <c r="L190" i="3"/>
  <c r="L1213" i="3"/>
  <c r="L1214" i="3"/>
  <c r="L1215" i="3"/>
  <c r="L92" i="3"/>
  <c r="L680" i="3"/>
  <c r="L1216" i="3"/>
  <c r="L1217" i="3"/>
  <c r="L1218" i="3"/>
  <c r="L1219" i="3"/>
  <c r="L1220" i="3"/>
  <c r="L1221" i="3"/>
  <c r="L524" i="3"/>
  <c r="L525" i="3"/>
  <c r="L1222" i="3"/>
  <c r="L134" i="3"/>
  <c r="L1223" i="3"/>
  <c r="L1224" i="3"/>
  <c r="L44" i="3"/>
  <c r="L1225" i="3"/>
  <c r="L1226" i="3"/>
  <c r="L1227" i="3"/>
  <c r="L328" i="3"/>
  <c r="L681" i="3"/>
  <c r="L712" i="3"/>
  <c r="L1228" i="3"/>
  <c r="L428" i="3"/>
  <c r="L317" i="3"/>
  <c r="L15" i="3"/>
  <c r="L1229" i="3"/>
  <c r="L1230" i="3"/>
  <c r="L1231" i="3"/>
  <c r="L429" i="3"/>
  <c r="L623" i="3"/>
  <c r="L526" i="3"/>
  <c r="L527" i="3"/>
  <c r="L682" i="3"/>
  <c r="L1232" i="3"/>
  <c r="L1233" i="3"/>
  <c r="L191" i="3"/>
  <c r="L1234" i="3"/>
  <c r="L1235" i="3"/>
  <c r="L1236" i="3"/>
  <c r="L1237" i="3"/>
  <c r="L1238" i="3"/>
  <c r="L159" i="3"/>
  <c r="L528" i="3"/>
  <c r="L529" i="3"/>
  <c r="L1239" i="3"/>
  <c r="L1240" i="3"/>
  <c r="L511" i="3"/>
  <c r="L1241" i="3"/>
  <c r="L1242" i="3"/>
  <c r="L1243" i="3"/>
  <c r="L1244" i="3"/>
  <c r="L1245" i="3"/>
  <c r="L1246" i="3"/>
  <c r="L18" i="3"/>
  <c r="L19" i="3"/>
  <c r="L135" i="3"/>
  <c r="L318" i="3"/>
  <c r="L430" i="3"/>
  <c r="L20" i="3"/>
  <c r="L21" i="3"/>
  <c r="L1247" i="3"/>
  <c r="L683" i="3"/>
  <c r="L1248" i="3"/>
  <c r="L71" i="3"/>
  <c r="L1249" i="3"/>
  <c r="L1250" i="3"/>
  <c r="L1251" i="3"/>
  <c r="L1252" i="3"/>
  <c r="L1253" i="3"/>
  <c r="L1254" i="3"/>
  <c r="L1255" i="3"/>
  <c r="L1256" i="3"/>
  <c r="L513" i="3"/>
  <c r="L62" i="3"/>
  <c r="L1257" i="3"/>
  <c r="L488" i="3"/>
  <c r="L564" i="3"/>
  <c r="L227" i="3"/>
  <c r="L1258" i="3"/>
  <c r="L55" i="3"/>
  <c r="L1259" i="3"/>
  <c r="L1260" i="3"/>
  <c r="L1261" i="3"/>
  <c r="L350" i="3"/>
  <c r="L370" i="3"/>
  <c r="L1262" i="3"/>
  <c r="L1263" i="3"/>
  <c r="L1264" i="3"/>
  <c r="L1265" i="3"/>
  <c r="L1266" i="3"/>
  <c r="L1267" i="3"/>
  <c r="L1268" i="3"/>
  <c r="L697" i="3"/>
  <c r="L698" i="3"/>
  <c r="L1269" i="3"/>
  <c r="L1270" i="3"/>
  <c r="L1271" i="3"/>
  <c r="L1272" i="3"/>
  <c r="L1273" i="3"/>
  <c r="L1274" i="3"/>
  <c r="L1275" i="3"/>
  <c r="L1276" i="3"/>
  <c r="L16" i="3"/>
  <c r="L1277" i="3"/>
  <c r="L699" i="3"/>
  <c r="L801" i="3"/>
  <c r="L1278" i="3"/>
  <c r="L1279" i="3"/>
  <c r="L1280" i="3"/>
  <c r="L1281" i="3"/>
  <c r="L1282" i="3"/>
  <c r="L351" i="3"/>
  <c r="L1283" i="3"/>
  <c r="L1284" i="3"/>
  <c r="L332" i="3"/>
  <c r="L352" i="3"/>
  <c r="L700" i="3"/>
  <c r="L802" i="3"/>
  <c r="L701" i="3"/>
  <c r="L1285" i="3"/>
  <c r="L500" i="3"/>
  <c r="L152" i="3"/>
  <c r="L661" i="3"/>
  <c r="L570" i="3"/>
  <c r="L353" i="3"/>
  <c r="L571" i="3"/>
  <c r="L744" i="3"/>
  <c r="L1286" i="3"/>
  <c r="L803" i="3"/>
  <c r="L804" i="3"/>
  <c r="L153" i="3"/>
  <c r="L154" i="3"/>
  <c r="L275" i="3"/>
  <c r="L1287" i="3"/>
  <c r="L1288" i="3"/>
  <c r="L1289" i="3"/>
  <c r="L1290" i="3"/>
  <c r="L702" i="3"/>
  <c r="L1291" i="3"/>
  <c r="L1292" i="3"/>
  <c r="L1293" i="3"/>
  <c r="L776" i="3"/>
  <c r="L777" i="3"/>
  <c r="L703" i="3"/>
  <c r="L554" i="3"/>
  <c r="L1294" i="3"/>
  <c r="L1295" i="3"/>
  <c r="L1296" i="3"/>
  <c r="K584" i="3" l="1"/>
  <c r="K599" i="3"/>
  <c r="K299" i="3"/>
  <c r="K1104" i="3"/>
  <c r="I1219" i="3"/>
  <c r="C1219" i="3" s="1"/>
  <c r="H1144" i="3"/>
  <c r="A1144" i="3" s="1"/>
  <c r="H1125" i="3"/>
  <c r="A1125" i="3" s="1"/>
  <c r="K1196" i="3"/>
  <c r="K425" i="3"/>
  <c r="K1279" i="3"/>
  <c r="K801" i="3"/>
  <c r="K91" i="3"/>
  <c r="K295" i="3"/>
  <c r="K369" i="3"/>
  <c r="K1144" i="3"/>
  <c r="K742" i="3"/>
  <c r="K1158" i="3"/>
  <c r="K702" i="3"/>
  <c r="K300" i="3"/>
  <c r="K590" i="3"/>
  <c r="K491" i="3"/>
  <c r="K524" i="3"/>
  <c r="K164" i="3"/>
  <c r="K1108" i="3"/>
  <c r="K1166" i="3"/>
  <c r="K100" i="3"/>
  <c r="K1139" i="3"/>
  <c r="K1220" i="3"/>
  <c r="K1127" i="3"/>
  <c r="K1219" i="3"/>
  <c r="K1161" i="3"/>
  <c r="K1126" i="3"/>
  <c r="K786" i="3"/>
  <c r="A1296" i="3"/>
  <c r="A298" i="3"/>
  <c r="K1266" i="3"/>
  <c r="K1181" i="3"/>
  <c r="K1132" i="3"/>
  <c r="K586" i="3"/>
  <c r="K424" i="3"/>
  <c r="K159" i="3"/>
  <c r="K1173" i="3"/>
  <c r="K1131" i="3"/>
  <c r="K1113" i="3"/>
  <c r="K1171" i="3"/>
  <c r="K1130" i="3"/>
  <c r="K170" i="3"/>
  <c r="K699" i="3"/>
  <c r="I1284" i="3"/>
  <c r="C1284" i="3" s="1"/>
  <c r="K18" i="3"/>
  <c r="I1131" i="3"/>
  <c r="C1131" i="3" s="1"/>
  <c r="K350" i="3"/>
  <c r="I295" i="3"/>
  <c r="C295" i="3" s="1"/>
  <c r="A353" i="3"/>
  <c r="A1218" i="3"/>
  <c r="H1276" i="3"/>
  <c r="A1276" i="3" s="1"/>
  <c r="K528" i="3"/>
  <c r="K680" i="3"/>
  <c r="K1118" i="3"/>
  <c r="K1107" i="3"/>
  <c r="I1184" i="3"/>
  <c r="C1184" i="3" s="1"/>
  <c r="H794" i="3"/>
  <c r="A794" i="3" s="1"/>
  <c r="K1154" i="3"/>
  <c r="K315" i="3"/>
  <c r="K583" i="3"/>
  <c r="I424" i="3"/>
  <c r="C424" i="3" s="1"/>
  <c r="H1103" i="3"/>
  <c r="A1103" i="3" s="1"/>
  <c r="K527" i="3"/>
  <c r="K52" i="3"/>
  <c r="F1157" i="3"/>
  <c r="K1175" i="3"/>
  <c r="K1291" i="3"/>
  <c r="K526" i="3"/>
  <c r="I1129" i="3"/>
  <c r="C1129" i="3" s="1"/>
  <c r="F1118" i="3"/>
  <c r="D1138" i="3"/>
  <c r="K1287" i="3"/>
  <c r="K55" i="3"/>
  <c r="K1231" i="3"/>
  <c r="K1167" i="3"/>
  <c r="K1141" i="3"/>
  <c r="K1125" i="3"/>
  <c r="K587" i="3"/>
  <c r="H699" i="3"/>
  <c r="A699" i="3" s="1"/>
  <c r="F741" i="3"/>
  <c r="K1103" i="3"/>
  <c r="K332" i="3"/>
  <c r="K1251" i="3"/>
  <c r="K328" i="3"/>
  <c r="H1235" i="3"/>
  <c r="A1235" i="3" s="1"/>
  <c r="K1258" i="3"/>
  <c r="K1140" i="3"/>
  <c r="K1284" i="3"/>
  <c r="K1250" i="3"/>
  <c r="K1227" i="3"/>
  <c r="K1138" i="3"/>
  <c r="K344" i="3"/>
  <c r="H1234" i="3"/>
  <c r="A1234" i="3" s="1"/>
  <c r="K1197" i="3"/>
  <c r="K1281" i="3"/>
  <c r="K1160" i="3"/>
  <c r="K1136" i="3"/>
  <c r="K298" i="3"/>
  <c r="K684" i="3"/>
  <c r="I332" i="3"/>
  <c r="C332" i="3" s="1"/>
  <c r="H1158" i="3"/>
  <c r="A1158" i="3" s="1"/>
  <c r="F1270" i="3"/>
  <c r="F188" i="3"/>
  <c r="K1134" i="3"/>
  <c r="I1227" i="3"/>
  <c r="C1227" i="3" s="1"/>
  <c r="I1139" i="3"/>
  <c r="C1139" i="3" s="1"/>
  <c r="H425" i="3"/>
  <c r="A425" i="3" s="1"/>
  <c r="H788" i="3"/>
  <c r="A788" i="3" s="1"/>
  <c r="A18" i="3"/>
  <c r="F1221" i="3"/>
  <c r="D1192" i="3"/>
  <c r="I1120" i="3"/>
  <c r="C1120" i="3" s="1"/>
  <c r="H571" i="3"/>
  <c r="A571" i="3" s="1"/>
  <c r="F1215" i="3"/>
  <c r="H775" i="3"/>
  <c r="A775" i="3" s="1"/>
  <c r="I521" i="3"/>
  <c r="C521" i="3" s="1"/>
  <c r="K1253" i="3"/>
  <c r="K1260" i="3"/>
  <c r="K1202" i="3"/>
  <c r="K1145" i="3"/>
  <c r="K1280" i="3"/>
  <c r="K1259" i="3"/>
  <c r="K1240" i="3"/>
  <c r="K525" i="3"/>
  <c r="K347" i="3"/>
  <c r="I1197" i="3"/>
  <c r="C1197" i="3" s="1"/>
  <c r="I1130" i="3"/>
  <c r="C1130" i="3" s="1"/>
  <c r="H1153" i="3"/>
  <c r="A1153" i="3" s="1"/>
  <c r="F1214" i="3"/>
  <c r="F683" i="3"/>
  <c r="K743" i="3"/>
  <c r="K627" i="3"/>
  <c r="F797" i="3"/>
  <c r="D84" i="3"/>
  <c r="K275" i="3"/>
  <c r="K698" i="3"/>
  <c r="K1176" i="3"/>
  <c r="K1129" i="3"/>
  <c r="K1120" i="3"/>
  <c r="K588" i="3"/>
  <c r="K788" i="3"/>
  <c r="I1276" i="3"/>
  <c r="C1276" i="3" s="1"/>
  <c r="I1118" i="3"/>
  <c r="C1118" i="3" s="1"/>
  <c r="H191" i="3"/>
  <c r="A191" i="3" s="1"/>
  <c r="H1123" i="3"/>
  <c r="A1123" i="3" s="1"/>
  <c r="F77" i="3"/>
  <c r="D1283" i="3"/>
  <c r="K1254" i="3"/>
  <c r="K791" i="3"/>
  <c r="K154" i="3"/>
  <c r="K697" i="3"/>
  <c r="I1253" i="3"/>
  <c r="C1253" i="3" s="1"/>
  <c r="I88" i="3"/>
  <c r="C88" i="3" s="1"/>
  <c r="I684" i="3"/>
  <c r="C684" i="3" s="1"/>
  <c r="H1122" i="3"/>
  <c r="A1122" i="3" s="1"/>
  <c r="F344" i="3"/>
  <c r="K1190" i="3"/>
  <c r="K88" i="3"/>
  <c r="I1250" i="3"/>
  <c r="C1250" i="3" s="1"/>
  <c r="I368" i="3"/>
  <c r="C368" i="3" s="1"/>
  <c r="I1107" i="3"/>
  <c r="C1107" i="3" s="1"/>
  <c r="H602" i="3"/>
  <c r="A602" i="3" s="1"/>
  <c r="H586" i="3"/>
  <c r="A586" i="3" s="1"/>
  <c r="F1296" i="3"/>
  <c r="F491" i="3"/>
  <c r="F1106" i="3"/>
  <c r="D801" i="3"/>
  <c r="K775" i="3"/>
  <c r="K135" i="3"/>
  <c r="K317" i="3"/>
  <c r="K190" i="3"/>
  <c r="K368" i="3"/>
  <c r="I18" i="3"/>
  <c r="C18" i="3" s="1"/>
  <c r="I1141" i="3"/>
  <c r="C1141" i="3" s="1"/>
  <c r="I786" i="3"/>
  <c r="C786" i="3" s="1"/>
  <c r="H1199" i="3"/>
  <c r="A1199" i="3" s="1"/>
  <c r="H344" i="3"/>
  <c r="A344" i="3" s="1"/>
  <c r="F1188" i="3"/>
  <c r="F1103" i="3"/>
  <c r="D1243" i="3"/>
  <c r="I274" i="3"/>
  <c r="C274" i="3" s="1"/>
  <c r="K1228" i="3"/>
  <c r="K187" i="3"/>
  <c r="K1155" i="3"/>
  <c r="A661" i="3"/>
  <c r="A1282" i="3"/>
  <c r="I328" i="3"/>
  <c r="C328" i="3" s="1"/>
  <c r="I539" i="3"/>
  <c r="C539" i="3" s="1"/>
  <c r="I1104" i="3"/>
  <c r="C1104" i="3" s="1"/>
  <c r="H1196" i="3"/>
  <c r="A1196" i="3" s="1"/>
  <c r="H170" i="3"/>
  <c r="A170" i="3" s="1"/>
  <c r="D1241" i="3"/>
  <c r="K337" i="3"/>
  <c r="K602" i="3"/>
  <c r="D1102" i="3"/>
  <c r="K85" i="3"/>
  <c r="K644" i="3"/>
  <c r="I571" i="3"/>
  <c r="C571" i="3" s="1"/>
  <c r="I1256" i="3"/>
  <c r="C1256" i="3" s="1"/>
  <c r="I1231" i="3"/>
  <c r="C1231" i="3" s="1"/>
  <c r="I187" i="3"/>
  <c r="C187" i="3" s="1"/>
  <c r="H1210" i="3"/>
  <c r="A1210" i="3" s="1"/>
  <c r="H1174" i="3"/>
  <c r="A1174" i="3" s="1"/>
  <c r="H491" i="3"/>
  <c r="A491" i="3" s="1"/>
  <c r="H1115" i="3"/>
  <c r="A1115" i="3" s="1"/>
  <c r="H186" i="3"/>
  <c r="A186" i="3" s="1"/>
  <c r="F1236" i="3"/>
  <c r="F1163" i="3"/>
  <c r="F1149" i="3"/>
  <c r="D1287" i="3"/>
  <c r="D1209" i="3"/>
  <c r="D89" i="3"/>
  <c r="I290" i="3"/>
  <c r="C290" i="3" s="1"/>
  <c r="K1192" i="3"/>
  <c r="K1172" i="3"/>
  <c r="K1148" i="3"/>
  <c r="K1102" i="3"/>
  <c r="I152" i="3"/>
  <c r="C152" i="3" s="1"/>
  <c r="I428" i="3"/>
  <c r="C428" i="3" s="1"/>
  <c r="I1169" i="3"/>
  <c r="C1169" i="3" s="1"/>
  <c r="I300" i="3"/>
  <c r="C300" i="3" s="1"/>
  <c r="H702" i="3"/>
  <c r="A702" i="3" s="1"/>
  <c r="H91" i="3"/>
  <c r="A91" i="3" s="1"/>
  <c r="H164" i="3"/>
  <c r="A164" i="3" s="1"/>
  <c r="H86" i="3"/>
  <c r="A86" i="3" s="1"/>
  <c r="H790" i="3"/>
  <c r="A790" i="3" s="1"/>
  <c r="H644" i="3"/>
  <c r="A644" i="3" s="1"/>
  <c r="F1288" i="3"/>
  <c r="F1256" i="3"/>
  <c r="F1162" i="3"/>
  <c r="F54" i="3"/>
  <c r="D353" i="3"/>
  <c r="D1200" i="3"/>
  <c r="D1151" i="3"/>
  <c r="A1173" i="3"/>
  <c r="K1288" i="3"/>
  <c r="K1256" i="3"/>
  <c r="K1243" i="3"/>
  <c r="K77" i="3"/>
  <c r="K1137" i="3"/>
  <c r="K54" i="3"/>
  <c r="K420" i="3"/>
  <c r="I701" i="3"/>
  <c r="C701" i="3" s="1"/>
  <c r="I1254" i="3"/>
  <c r="C1254" i="3" s="1"/>
  <c r="I681" i="3"/>
  <c r="C681" i="3" s="1"/>
  <c r="I1140" i="3"/>
  <c r="C1140" i="3" s="1"/>
  <c r="I83" i="3"/>
  <c r="C83" i="3" s="1"/>
  <c r="I1108" i="3"/>
  <c r="C1108" i="3" s="1"/>
  <c r="H275" i="3"/>
  <c r="A275" i="3" s="1"/>
  <c r="H159" i="3"/>
  <c r="A159" i="3" s="1"/>
  <c r="H337" i="3"/>
  <c r="A337" i="3" s="1"/>
  <c r="H1127" i="3"/>
  <c r="A1127" i="3" s="1"/>
  <c r="F1248" i="3"/>
  <c r="F315" i="3"/>
  <c r="F643" i="3"/>
  <c r="D661" i="3"/>
  <c r="D12" i="3"/>
  <c r="F1115" i="3"/>
  <c r="K1296" i="3"/>
  <c r="K1235" i="3"/>
  <c r="K1187" i="3"/>
  <c r="K646" i="3"/>
  <c r="K592" i="3"/>
  <c r="I1269" i="3"/>
  <c r="C1269" i="3" s="1"/>
  <c r="I1240" i="3"/>
  <c r="C1240" i="3" s="1"/>
  <c r="I190" i="3"/>
  <c r="C190" i="3" s="1"/>
  <c r="I1181" i="3"/>
  <c r="C1181" i="3" s="1"/>
  <c r="I1155" i="3"/>
  <c r="C1155" i="3" s="1"/>
  <c r="H1270" i="3"/>
  <c r="A1270" i="3" s="1"/>
  <c r="H623" i="3"/>
  <c r="A623" i="3" s="1"/>
  <c r="H1183" i="3"/>
  <c r="A1183" i="3" s="1"/>
  <c r="F1262" i="3"/>
  <c r="F317" i="3"/>
  <c r="F1171" i="3"/>
  <c r="F1136" i="3"/>
  <c r="D300" i="3"/>
  <c r="I178" i="3"/>
  <c r="C178" i="3" s="1"/>
  <c r="I1243" i="3"/>
  <c r="C1243" i="3" s="1"/>
  <c r="K1295" i="3"/>
  <c r="K152" i="3"/>
  <c r="K191" i="3"/>
  <c r="K44" i="3"/>
  <c r="K1186" i="3"/>
  <c r="K1124" i="3"/>
  <c r="K292" i="3"/>
  <c r="I697" i="3"/>
  <c r="C697" i="3" s="1"/>
  <c r="I1239" i="3"/>
  <c r="C1239" i="3" s="1"/>
  <c r="I1210" i="3"/>
  <c r="C1210" i="3" s="1"/>
  <c r="I1178" i="3"/>
  <c r="C1178" i="3" s="1"/>
  <c r="I1153" i="3"/>
  <c r="C1153" i="3" s="1"/>
  <c r="I86" i="3"/>
  <c r="C86" i="3" s="1"/>
  <c r="I590" i="3"/>
  <c r="C590" i="3" s="1"/>
  <c r="I420" i="3"/>
  <c r="C420" i="3" s="1"/>
  <c r="H1269" i="3"/>
  <c r="A1269" i="3" s="1"/>
  <c r="H521" i="3"/>
  <c r="A521" i="3" s="1"/>
  <c r="H539" i="3"/>
  <c r="A539" i="3" s="1"/>
  <c r="F1285" i="3"/>
  <c r="I1293" i="3"/>
  <c r="C1293" i="3" s="1"/>
  <c r="I1266" i="3"/>
  <c r="C1266" i="3" s="1"/>
  <c r="I529" i="3"/>
  <c r="C529" i="3" s="1"/>
  <c r="I1174" i="3"/>
  <c r="C1174" i="3" s="1"/>
  <c r="I1152" i="3"/>
  <c r="C1152" i="3" s="1"/>
  <c r="H524" i="3"/>
  <c r="A524" i="3" s="1"/>
  <c r="H1138" i="3"/>
  <c r="A1138" i="3" s="1"/>
  <c r="F1224" i="3"/>
  <c r="F1100" i="3"/>
  <c r="D1217" i="3"/>
  <c r="F1143" i="3"/>
  <c r="F260" i="3"/>
  <c r="F113" i="3"/>
  <c r="D1282" i="3"/>
  <c r="K1262" i="3"/>
  <c r="K1178" i="3"/>
  <c r="K178" i="3"/>
  <c r="F1172" i="3"/>
  <c r="F1156" i="3"/>
  <c r="I1270" i="3"/>
  <c r="C1270" i="3" s="1"/>
  <c r="F1229" i="3"/>
  <c r="F178" i="3"/>
  <c r="D1230" i="3"/>
  <c r="K500" i="3"/>
  <c r="K1272" i="3"/>
  <c r="K430" i="3"/>
  <c r="K1184" i="3"/>
  <c r="K87" i="3"/>
  <c r="K1123" i="3"/>
  <c r="K1116" i="3"/>
  <c r="K1111" i="3"/>
  <c r="I1262" i="3"/>
  <c r="C1262" i="3" s="1"/>
  <c r="I1171" i="3"/>
  <c r="C1171" i="3" s="1"/>
  <c r="I1113" i="3"/>
  <c r="C1113" i="3" s="1"/>
  <c r="I599" i="3"/>
  <c r="C599" i="3" s="1"/>
  <c r="H227" i="3"/>
  <c r="A227" i="3" s="1"/>
  <c r="H1220" i="3"/>
  <c r="A1220" i="3" s="1"/>
  <c r="H743" i="3"/>
  <c r="A743" i="3" s="1"/>
  <c r="H1136" i="3"/>
  <c r="A1136" i="3" s="1"/>
  <c r="A527" i="3"/>
  <c r="F1112" i="3"/>
  <c r="K83" i="3"/>
  <c r="I680" i="3"/>
  <c r="C680" i="3" s="1"/>
  <c r="K1294" i="3"/>
  <c r="K794" i="3"/>
  <c r="K291" i="3"/>
  <c r="K227" i="3"/>
  <c r="K623" i="3"/>
  <c r="K593" i="3"/>
  <c r="K1183" i="3"/>
  <c r="K65" i="3"/>
  <c r="K1152" i="3"/>
  <c r="K1122" i="3"/>
  <c r="K790" i="3"/>
  <c r="K186" i="3"/>
  <c r="I1287" i="3"/>
  <c r="C1287" i="3" s="1"/>
  <c r="I1199" i="3"/>
  <c r="C1199" i="3" s="1"/>
  <c r="I541" i="3"/>
  <c r="C541" i="3" s="1"/>
  <c r="I1126" i="3"/>
  <c r="C1126" i="3" s="1"/>
  <c r="H1251" i="3"/>
  <c r="A1251" i="3" s="1"/>
  <c r="H1175" i="3"/>
  <c r="A1175" i="3" s="1"/>
  <c r="H741" i="3"/>
  <c r="A741" i="3" s="1"/>
  <c r="H583" i="3"/>
  <c r="A583" i="3" s="1"/>
  <c r="F1294" i="3"/>
  <c r="F1257" i="3"/>
  <c r="I585" i="3"/>
  <c r="C585" i="3" s="1"/>
  <c r="H585" i="3"/>
  <c r="A585" i="3" s="1"/>
  <c r="I1296" i="3"/>
  <c r="C1296" i="3" s="1"/>
  <c r="I353" i="3"/>
  <c r="C353" i="3" s="1"/>
  <c r="I55" i="3"/>
  <c r="C55" i="3" s="1"/>
  <c r="I318" i="3"/>
  <c r="C318" i="3" s="1"/>
  <c r="I527" i="3"/>
  <c r="C527" i="3" s="1"/>
  <c r="I426" i="3"/>
  <c r="C426" i="3" s="1"/>
  <c r="I1176" i="3"/>
  <c r="C1176" i="3" s="1"/>
  <c r="I1161" i="3"/>
  <c r="C1161" i="3" s="1"/>
  <c r="I1145" i="3"/>
  <c r="C1145" i="3" s="1"/>
  <c r="I297" i="3"/>
  <c r="C297" i="3" s="1"/>
  <c r="I589" i="3"/>
  <c r="C589" i="3" s="1"/>
  <c r="H1280" i="3"/>
  <c r="A1280" i="3" s="1"/>
  <c r="H1258" i="3"/>
  <c r="A1258" i="3" s="1"/>
  <c r="H1242" i="3"/>
  <c r="A1242" i="3" s="1"/>
  <c r="H1148" i="3"/>
  <c r="A1148" i="3" s="1"/>
  <c r="H291" i="3"/>
  <c r="A291" i="3" s="1"/>
  <c r="H1246" i="3"/>
  <c r="A1246" i="3" s="1"/>
  <c r="I1246" i="3"/>
  <c r="C1246" i="3" s="1"/>
  <c r="K351" i="3"/>
  <c r="K1217" i="3"/>
  <c r="K1165" i="3"/>
  <c r="H700" i="3"/>
  <c r="A700" i="3" s="1"/>
  <c r="I700" i="3"/>
  <c r="C700" i="3" s="1"/>
  <c r="K712" i="3"/>
  <c r="I712" i="3"/>
  <c r="C712" i="3" s="1"/>
  <c r="H795" i="3"/>
  <c r="A795" i="3" s="1"/>
  <c r="I795" i="3"/>
  <c r="C795" i="3" s="1"/>
  <c r="I792" i="3"/>
  <c r="C792" i="3" s="1"/>
  <c r="H792" i="3"/>
  <c r="A792" i="3" s="1"/>
  <c r="H1110" i="3"/>
  <c r="A1110" i="3" s="1"/>
  <c r="I1110" i="3"/>
  <c r="C1110" i="3" s="1"/>
  <c r="K1290" i="3"/>
  <c r="K570" i="3"/>
  <c r="K1282" i="3"/>
  <c r="K1239" i="3"/>
  <c r="K1226" i="3"/>
  <c r="K1216" i="3"/>
  <c r="K427" i="3"/>
  <c r="K349" i="3"/>
  <c r="K1164" i="3"/>
  <c r="K90" i="3"/>
  <c r="K1146" i="3"/>
  <c r="K538" i="3"/>
  <c r="K589" i="3"/>
  <c r="K785" i="3"/>
  <c r="H1292" i="3"/>
  <c r="A1292" i="3" s="1"/>
  <c r="I1292" i="3"/>
  <c r="C1292" i="3" s="1"/>
  <c r="H352" i="3"/>
  <c r="A352" i="3" s="1"/>
  <c r="I352" i="3"/>
  <c r="C352" i="3" s="1"/>
  <c r="H1277" i="3"/>
  <c r="A1277" i="3" s="1"/>
  <c r="I1277" i="3"/>
  <c r="C1277" i="3" s="1"/>
  <c r="H1268" i="3"/>
  <c r="A1268" i="3" s="1"/>
  <c r="I1268" i="3"/>
  <c r="C1268" i="3" s="1"/>
  <c r="H1252" i="3"/>
  <c r="A1252" i="3" s="1"/>
  <c r="I1252" i="3"/>
  <c r="C1252" i="3" s="1"/>
  <c r="H1221" i="3"/>
  <c r="A1221" i="3" s="1"/>
  <c r="K1221" i="3"/>
  <c r="I1221" i="3"/>
  <c r="C1221" i="3" s="1"/>
  <c r="H1212" i="3"/>
  <c r="A1212" i="3" s="1"/>
  <c r="I1212" i="3"/>
  <c r="C1212" i="3" s="1"/>
  <c r="H522" i="3"/>
  <c r="A522" i="3" s="1"/>
  <c r="I522" i="3"/>
  <c r="C522" i="3" s="1"/>
  <c r="H76" i="3"/>
  <c r="A76" i="3" s="1"/>
  <c r="I76" i="3"/>
  <c r="C76" i="3" s="1"/>
  <c r="H520" i="3"/>
  <c r="A520" i="3" s="1"/>
  <c r="I520" i="3"/>
  <c r="C520" i="3" s="1"/>
  <c r="H1168" i="3"/>
  <c r="A1168" i="3" s="1"/>
  <c r="I1168" i="3"/>
  <c r="C1168" i="3" s="1"/>
  <c r="H1133" i="3"/>
  <c r="A1133" i="3" s="1"/>
  <c r="K1133" i="3"/>
  <c r="I1133" i="3"/>
  <c r="C1133" i="3" s="1"/>
  <c r="H609" i="3"/>
  <c r="A609" i="3" s="1"/>
  <c r="I609" i="3"/>
  <c r="C609" i="3" s="1"/>
  <c r="H1109" i="3"/>
  <c r="A1109" i="3" s="1"/>
  <c r="I1109" i="3"/>
  <c r="C1109" i="3" s="1"/>
  <c r="H659" i="3"/>
  <c r="A659" i="3" s="1"/>
  <c r="I659" i="3"/>
  <c r="C659" i="3" s="1"/>
  <c r="I1295" i="3"/>
  <c r="C1295" i="3" s="1"/>
  <c r="I570" i="3"/>
  <c r="C570" i="3" s="1"/>
  <c r="I1273" i="3"/>
  <c r="C1273" i="3" s="1"/>
  <c r="I135" i="3"/>
  <c r="C135" i="3" s="1"/>
  <c r="I526" i="3"/>
  <c r="C526" i="3" s="1"/>
  <c r="I1218" i="3"/>
  <c r="C1218" i="3" s="1"/>
  <c r="I1201" i="3"/>
  <c r="C1201" i="3" s="1"/>
  <c r="I1187" i="3"/>
  <c r="C1187" i="3" s="1"/>
  <c r="I1160" i="3"/>
  <c r="C1160" i="3" s="1"/>
  <c r="I52" i="3"/>
  <c r="C52" i="3" s="1"/>
  <c r="I588" i="3"/>
  <c r="C588" i="3" s="1"/>
  <c r="H1289" i="3"/>
  <c r="A1289" i="3" s="1"/>
  <c r="H1279" i="3"/>
  <c r="A1279" i="3" s="1"/>
  <c r="H1201" i="3"/>
  <c r="A1201" i="3" s="1"/>
  <c r="H1165" i="3"/>
  <c r="A1165" i="3" s="1"/>
  <c r="H85" i="3"/>
  <c r="A85" i="3" s="1"/>
  <c r="D702" i="3"/>
  <c r="F702" i="3"/>
  <c r="D571" i="3"/>
  <c r="F571" i="3"/>
  <c r="A1284" i="3"/>
  <c r="D1284" i="3"/>
  <c r="F1284" i="3"/>
  <c r="D1276" i="3"/>
  <c r="F1266" i="3"/>
  <c r="A1266" i="3"/>
  <c r="D1266" i="3"/>
  <c r="D227" i="3"/>
  <c r="A1250" i="3"/>
  <c r="D1250" i="3"/>
  <c r="F1250" i="3"/>
  <c r="D18" i="3"/>
  <c r="F18" i="3"/>
  <c r="F159" i="3"/>
  <c r="D159" i="3"/>
  <c r="D623" i="3"/>
  <c r="F1227" i="3"/>
  <c r="A1227" i="3"/>
  <c r="A1219" i="3"/>
  <c r="F1219" i="3"/>
  <c r="D1219" i="3"/>
  <c r="D1210" i="3"/>
  <c r="F1210" i="3"/>
  <c r="F91" i="3"/>
  <c r="D91" i="3"/>
  <c r="D1196" i="3"/>
  <c r="F425" i="3"/>
  <c r="D425" i="3"/>
  <c r="A424" i="3"/>
  <c r="D424" i="3"/>
  <c r="F424" i="3"/>
  <c r="D1174" i="3"/>
  <c r="F1174" i="3"/>
  <c r="F164" i="3"/>
  <c r="D164" i="3"/>
  <c r="F1158" i="3"/>
  <c r="D1158" i="3"/>
  <c r="D1153" i="3"/>
  <c r="D1144" i="3"/>
  <c r="D539" i="3"/>
  <c r="F539" i="3"/>
  <c r="A1131" i="3"/>
  <c r="F1131" i="3"/>
  <c r="D1131" i="3"/>
  <c r="F1127" i="3"/>
  <c r="A295" i="3"/>
  <c r="D295" i="3"/>
  <c r="F295" i="3"/>
  <c r="D590" i="3"/>
  <c r="A590" i="3"/>
  <c r="F590" i="3"/>
  <c r="D586" i="3"/>
  <c r="F586" i="3"/>
  <c r="D170" i="3"/>
  <c r="F170" i="3"/>
  <c r="D786" i="3"/>
  <c r="A786" i="3"/>
  <c r="F786" i="3"/>
  <c r="A599" i="3"/>
  <c r="D599" i="3"/>
  <c r="F599" i="3"/>
  <c r="F1153" i="3"/>
  <c r="D1109" i="3"/>
  <c r="K353" i="3"/>
  <c r="K1273" i="3"/>
  <c r="K297" i="3"/>
  <c r="I803" i="3"/>
  <c r="C803" i="3" s="1"/>
  <c r="H803" i="3"/>
  <c r="A803" i="3" s="1"/>
  <c r="I1203" i="3"/>
  <c r="C1203" i="3" s="1"/>
  <c r="H1203" i="3"/>
  <c r="A1203" i="3" s="1"/>
  <c r="H523" i="3"/>
  <c r="A523" i="3" s="1"/>
  <c r="I523" i="3"/>
  <c r="C523" i="3" s="1"/>
  <c r="K540" i="3"/>
  <c r="I540" i="3"/>
  <c r="C540" i="3" s="1"/>
  <c r="I333" i="3"/>
  <c r="C333" i="3" s="1"/>
  <c r="H333" i="3"/>
  <c r="A333" i="3" s="1"/>
  <c r="K1289" i="3"/>
  <c r="K661" i="3"/>
  <c r="K318" i="3"/>
  <c r="K529" i="3"/>
  <c r="K188" i="3"/>
  <c r="H744" i="3"/>
  <c r="A744" i="3" s="1"/>
  <c r="I744" i="3"/>
  <c r="C744" i="3" s="1"/>
  <c r="I16" i="3"/>
  <c r="C16" i="3" s="1"/>
  <c r="H16" i="3"/>
  <c r="A16" i="3" s="1"/>
  <c r="I1267" i="3"/>
  <c r="C1267" i="3" s="1"/>
  <c r="H1267" i="3"/>
  <c r="A1267" i="3" s="1"/>
  <c r="I19" i="3"/>
  <c r="C19" i="3" s="1"/>
  <c r="H19" i="3"/>
  <c r="A19" i="3" s="1"/>
  <c r="K1211" i="3"/>
  <c r="I1211" i="3"/>
  <c r="C1211" i="3" s="1"/>
  <c r="H189" i="3"/>
  <c r="A189" i="3" s="1"/>
  <c r="I189" i="3"/>
  <c r="C189" i="3" s="1"/>
  <c r="I1189" i="3"/>
  <c r="C1189" i="3" s="1"/>
  <c r="H1189" i="3"/>
  <c r="A1189" i="3" s="1"/>
  <c r="I1182" i="3"/>
  <c r="C1182" i="3" s="1"/>
  <c r="H1182" i="3"/>
  <c r="A1182" i="3" s="1"/>
  <c r="I1159" i="3"/>
  <c r="C1159" i="3" s="1"/>
  <c r="H1159" i="3"/>
  <c r="A1159" i="3" s="1"/>
  <c r="H1128" i="3"/>
  <c r="A1128" i="3" s="1"/>
  <c r="K1128" i="3"/>
  <c r="I1128" i="3"/>
  <c r="C1128" i="3" s="1"/>
  <c r="H1121" i="3"/>
  <c r="A1121" i="3" s="1"/>
  <c r="I1121" i="3"/>
  <c r="C1121" i="3" s="1"/>
  <c r="H296" i="3"/>
  <c r="A296" i="3" s="1"/>
  <c r="I296" i="3"/>
  <c r="C296" i="3" s="1"/>
  <c r="H591" i="3"/>
  <c r="A591" i="3" s="1"/>
  <c r="I591" i="3"/>
  <c r="C591" i="3" s="1"/>
  <c r="H787" i="3"/>
  <c r="A787" i="3" s="1"/>
  <c r="I787" i="3"/>
  <c r="C787" i="3" s="1"/>
  <c r="H345" i="3"/>
  <c r="A345" i="3" s="1"/>
  <c r="I345" i="3"/>
  <c r="C345" i="3" s="1"/>
  <c r="I1294" i="3"/>
  <c r="C1294" i="3" s="1"/>
  <c r="I661" i="3"/>
  <c r="C661" i="3" s="1"/>
  <c r="I1272" i="3"/>
  <c r="C1272" i="3" s="1"/>
  <c r="I488" i="3"/>
  <c r="C488" i="3" s="1"/>
  <c r="I1217" i="3"/>
  <c r="C1217" i="3" s="1"/>
  <c r="I1200" i="3"/>
  <c r="C1200" i="3" s="1"/>
  <c r="I1186" i="3"/>
  <c r="C1186" i="3" s="1"/>
  <c r="I188" i="3"/>
  <c r="C188" i="3" s="1"/>
  <c r="I592" i="3"/>
  <c r="C592" i="3" s="1"/>
  <c r="I587" i="3"/>
  <c r="C587" i="3" s="1"/>
  <c r="I1102" i="3"/>
  <c r="C1102" i="3" s="1"/>
  <c r="H1288" i="3"/>
  <c r="A1288" i="3" s="1"/>
  <c r="H1257" i="3"/>
  <c r="A1257" i="3" s="1"/>
  <c r="H525" i="3"/>
  <c r="A525" i="3" s="1"/>
  <c r="H1200" i="3"/>
  <c r="A1200" i="3" s="1"/>
  <c r="H274" i="3"/>
  <c r="A274" i="3" s="1"/>
  <c r="H1164" i="3"/>
  <c r="A1164" i="3" s="1"/>
  <c r="H54" i="3"/>
  <c r="A54" i="3" s="1"/>
  <c r="H1111" i="3"/>
  <c r="A1111" i="3" s="1"/>
  <c r="H1099" i="3"/>
  <c r="A1099" i="3" s="1"/>
  <c r="H1283" i="3"/>
  <c r="A1283" i="3" s="1"/>
  <c r="I1283" i="3"/>
  <c r="C1283" i="3" s="1"/>
  <c r="K1238" i="3"/>
  <c r="H1274" i="3"/>
  <c r="A1274" i="3" s="1"/>
  <c r="I1274" i="3"/>
  <c r="C1274" i="3" s="1"/>
  <c r="I1237" i="3"/>
  <c r="C1237" i="3" s="1"/>
  <c r="H1237" i="3"/>
  <c r="A1237" i="3" s="1"/>
  <c r="K1246" i="3"/>
  <c r="H1263" i="3"/>
  <c r="A1263" i="3" s="1"/>
  <c r="I1263" i="3"/>
  <c r="C1263" i="3" s="1"/>
  <c r="H1179" i="3"/>
  <c r="A1179" i="3" s="1"/>
  <c r="K1179" i="3"/>
  <c r="I1179" i="3"/>
  <c r="C1179" i="3" s="1"/>
  <c r="I1150" i="3"/>
  <c r="C1150" i="3" s="1"/>
  <c r="H1150" i="3"/>
  <c r="A1150" i="3" s="1"/>
  <c r="H1143" i="3"/>
  <c r="A1143" i="3" s="1"/>
  <c r="I1143" i="3"/>
  <c r="C1143" i="3" s="1"/>
  <c r="I1112" i="3"/>
  <c r="C1112" i="3" s="1"/>
  <c r="K1112" i="3"/>
  <c r="H1112" i="3"/>
  <c r="A1112" i="3" s="1"/>
  <c r="H260" i="3"/>
  <c r="A260" i="3" s="1"/>
  <c r="I260" i="3"/>
  <c r="C260" i="3" s="1"/>
  <c r="I1209" i="3"/>
  <c r="C1209" i="3" s="1"/>
  <c r="I785" i="3"/>
  <c r="C785" i="3" s="1"/>
  <c r="H1248" i="3"/>
  <c r="A1248" i="3" s="1"/>
  <c r="H1216" i="3"/>
  <c r="A1216" i="3" s="1"/>
  <c r="H1156" i="3"/>
  <c r="A1156" i="3" s="1"/>
  <c r="K700" i="3"/>
  <c r="K1277" i="3"/>
  <c r="K1245" i="3"/>
  <c r="K1212" i="3"/>
  <c r="K1194" i="3"/>
  <c r="K1169" i="3"/>
  <c r="K1143" i="3"/>
  <c r="H62" i="3"/>
  <c r="A62" i="3" s="1"/>
  <c r="I62" i="3"/>
  <c r="C62" i="3" s="1"/>
  <c r="H683" i="3"/>
  <c r="A683" i="3" s="1"/>
  <c r="I683" i="3"/>
  <c r="C683" i="3" s="1"/>
  <c r="I1229" i="3"/>
  <c r="C1229" i="3" s="1"/>
  <c r="H1229" i="3"/>
  <c r="A1229" i="3" s="1"/>
  <c r="H1224" i="3"/>
  <c r="A1224" i="3" s="1"/>
  <c r="I1224" i="3"/>
  <c r="C1224" i="3" s="1"/>
  <c r="H1206" i="3"/>
  <c r="A1206" i="3" s="1"/>
  <c r="I1206" i="3"/>
  <c r="C1206" i="3" s="1"/>
  <c r="H385" i="3"/>
  <c r="A385" i="3" s="1"/>
  <c r="K385" i="3"/>
  <c r="I385" i="3"/>
  <c r="C385" i="3" s="1"/>
  <c r="H1163" i="3"/>
  <c r="A1163" i="3" s="1"/>
  <c r="I1163" i="3"/>
  <c r="C1163" i="3" s="1"/>
  <c r="I1149" i="3"/>
  <c r="C1149" i="3" s="1"/>
  <c r="H1149" i="3"/>
  <c r="A1149" i="3" s="1"/>
  <c r="H113" i="3"/>
  <c r="A113" i="3" s="1"/>
  <c r="I113" i="3"/>
  <c r="C113" i="3" s="1"/>
  <c r="I645" i="3"/>
  <c r="C645" i="3" s="1"/>
  <c r="H645" i="3"/>
  <c r="A645" i="3" s="1"/>
  <c r="I351" i="3"/>
  <c r="C351" i="3" s="1"/>
  <c r="I1265" i="3"/>
  <c r="C1265" i="3" s="1"/>
  <c r="I528" i="3"/>
  <c r="C528" i="3" s="1"/>
  <c r="I1208" i="3"/>
  <c r="C1208" i="3" s="1"/>
  <c r="I1194" i="3"/>
  <c r="C1194" i="3" s="1"/>
  <c r="I1167" i="3"/>
  <c r="C1167" i="3" s="1"/>
  <c r="I1154" i="3"/>
  <c r="C1154" i="3" s="1"/>
  <c r="I315" i="3"/>
  <c r="C315" i="3" s="1"/>
  <c r="H698" i="3"/>
  <c r="A698" i="3" s="1"/>
  <c r="H1247" i="3"/>
  <c r="A1247" i="3" s="1"/>
  <c r="H682" i="3"/>
  <c r="A682" i="3" s="1"/>
  <c r="H1211" i="3"/>
  <c r="A1211" i="3" s="1"/>
  <c r="H1192" i="3"/>
  <c r="A1192" i="3" s="1"/>
  <c r="H285" i="3"/>
  <c r="A285" i="3" s="1"/>
  <c r="H793" i="3"/>
  <c r="A793" i="3" s="1"/>
  <c r="H665" i="3"/>
  <c r="A665" i="3" s="1"/>
  <c r="F1144" i="3"/>
  <c r="H564" i="3"/>
  <c r="A564" i="3" s="1"/>
  <c r="I564" i="3"/>
  <c r="C564" i="3" s="1"/>
  <c r="H429" i="3"/>
  <c r="A429" i="3" s="1"/>
  <c r="I429" i="3"/>
  <c r="C429" i="3" s="1"/>
  <c r="H1188" i="3"/>
  <c r="A1188" i="3" s="1"/>
  <c r="I1188" i="3"/>
  <c r="C1188" i="3" s="1"/>
  <c r="H348" i="3"/>
  <c r="A348" i="3" s="1"/>
  <c r="K348" i="3"/>
  <c r="I348" i="3"/>
  <c r="C348" i="3" s="1"/>
  <c r="I1151" i="3"/>
  <c r="C1151" i="3" s="1"/>
  <c r="H1151" i="3"/>
  <c r="A1151" i="3" s="1"/>
  <c r="I1290" i="3"/>
  <c r="C1290" i="3" s="1"/>
  <c r="H1157" i="3"/>
  <c r="A1157" i="3" s="1"/>
  <c r="H1105" i="3"/>
  <c r="A1105" i="3" s="1"/>
  <c r="K803" i="3"/>
  <c r="K71" i="3"/>
  <c r="K1115" i="3"/>
  <c r="I370" i="3"/>
  <c r="C370" i="3" s="1"/>
  <c r="H370" i="3"/>
  <c r="A370" i="3" s="1"/>
  <c r="I647" i="3"/>
  <c r="C647" i="3" s="1"/>
  <c r="H647" i="3"/>
  <c r="A647" i="3" s="1"/>
  <c r="I489" i="3"/>
  <c r="C489" i="3" s="1"/>
  <c r="H489" i="3"/>
  <c r="A489" i="3" s="1"/>
  <c r="I82" i="3"/>
  <c r="C82" i="3" s="1"/>
  <c r="H82" i="3"/>
  <c r="A82" i="3" s="1"/>
  <c r="I538" i="3"/>
  <c r="C538" i="3" s="1"/>
  <c r="H800" i="3"/>
  <c r="A800" i="3" s="1"/>
  <c r="H90" i="3"/>
  <c r="A90" i="3" s="1"/>
  <c r="K1293" i="3"/>
  <c r="K1286" i="3"/>
  <c r="K1265" i="3"/>
  <c r="K488" i="3"/>
  <c r="K1248" i="3"/>
  <c r="K1234" i="3"/>
  <c r="K1209" i="3"/>
  <c r="K285" i="3"/>
  <c r="K1150" i="3"/>
  <c r="K1105" i="3"/>
  <c r="H703" i="3"/>
  <c r="A703" i="3" s="1"/>
  <c r="I703" i="3"/>
  <c r="C703" i="3" s="1"/>
  <c r="H1285" i="3"/>
  <c r="A1285" i="3" s="1"/>
  <c r="I1285" i="3"/>
  <c r="C1285" i="3" s="1"/>
  <c r="H21" i="3"/>
  <c r="A21" i="3" s="1"/>
  <c r="I21" i="3"/>
  <c r="C21" i="3" s="1"/>
  <c r="H1241" i="3"/>
  <c r="A1241" i="3" s="1"/>
  <c r="I1241" i="3"/>
  <c r="C1241" i="3" s="1"/>
  <c r="I134" i="3"/>
  <c r="C134" i="3" s="1"/>
  <c r="H134" i="3"/>
  <c r="A134" i="3" s="1"/>
  <c r="H1215" i="3"/>
  <c r="A1215" i="3" s="1"/>
  <c r="I1215" i="3"/>
  <c r="C1215" i="3" s="1"/>
  <c r="H12" i="3"/>
  <c r="A12" i="3" s="1"/>
  <c r="I12" i="3"/>
  <c r="C12" i="3" s="1"/>
  <c r="H1162" i="3"/>
  <c r="A1162" i="3" s="1"/>
  <c r="I1162" i="3"/>
  <c r="C1162" i="3" s="1"/>
  <c r="K89" i="3"/>
  <c r="H89" i="3"/>
  <c r="A89" i="3" s="1"/>
  <c r="I89" i="3"/>
  <c r="C89" i="3" s="1"/>
  <c r="I797" i="3"/>
  <c r="C797" i="3" s="1"/>
  <c r="H797" i="3"/>
  <c r="A797" i="3" s="1"/>
  <c r="H796" i="3"/>
  <c r="A796" i="3" s="1"/>
  <c r="I796" i="3"/>
  <c r="C796" i="3" s="1"/>
  <c r="I84" i="3"/>
  <c r="C84" i="3" s="1"/>
  <c r="H84" i="3"/>
  <c r="A84" i="3" s="1"/>
  <c r="H1114" i="3"/>
  <c r="A1114" i="3" s="1"/>
  <c r="I1114" i="3"/>
  <c r="C1114" i="3" s="1"/>
  <c r="I1106" i="3"/>
  <c r="C1106" i="3" s="1"/>
  <c r="H1106" i="3"/>
  <c r="A1106" i="3" s="1"/>
  <c r="H1100" i="3"/>
  <c r="A1100" i="3" s="1"/>
  <c r="I1100" i="3"/>
  <c r="C1100" i="3" s="1"/>
  <c r="K643" i="3"/>
  <c r="H643" i="3"/>
  <c r="A643" i="3" s="1"/>
  <c r="I154" i="3"/>
  <c r="C154" i="3" s="1"/>
  <c r="I1281" i="3"/>
  <c r="C1281" i="3" s="1"/>
  <c r="I350" i="3"/>
  <c r="C350" i="3" s="1"/>
  <c r="I1238" i="3"/>
  <c r="C1238" i="3" s="1"/>
  <c r="I44" i="3"/>
  <c r="C44" i="3" s="1"/>
  <c r="I593" i="3"/>
  <c r="C593" i="3" s="1"/>
  <c r="I646" i="3"/>
  <c r="C646" i="3" s="1"/>
  <c r="I1137" i="3"/>
  <c r="C1137" i="3" s="1"/>
  <c r="I1124" i="3"/>
  <c r="C1124" i="3" s="1"/>
  <c r="I347" i="3"/>
  <c r="C347" i="3" s="1"/>
  <c r="I1099" i="3"/>
  <c r="C1099" i="3" s="1"/>
  <c r="H701" i="3"/>
  <c r="A701" i="3" s="1"/>
  <c r="H1245" i="3"/>
  <c r="A1245" i="3" s="1"/>
  <c r="H317" i="3"/>
  <c r="A317" i="3" s="1"/>
  <c r="H1208" i="3"/>
  <c r="A1208" i="3" s="1"/>
  <c r="H77" i="3"/>
  <c r="A77" i="3" s="1"/>
  <c r="D776" i="3"/>
  <c r="F776" i="3"/>
  <c r="F804" i="3"/>
  <c r="D804" i="3"/>
  <c r="D802" i="3"/>
  <c r="F802" i="3"/>
  <c r="A801" i="3"/>
  <c r="F698" i="3"/>
  <c r="D698" i="3"/>
  <c r="D1260" i="3"/>
  <c r="F1260" i="3"/>
  <c r="A1254" i="3"/>
  <c r="D1254" i="3"/>
  <c r="F1254" i="3"/>
  <c r="F430" i="3"/>
  <c r="A430" i="3"/>
  <c r="D1240" i="3"/>
  <c r="A1240" i="3"/>
  <c r="F1240" i="3"/>
  <c r="D1232" i="3"/>
  <c r="F1232" i="3"/>
  <c r="D1228" i="3"/>
  <c r="F1228" i="3"/>
  <c r="F525" i="3"/>
  <c r="D525" i="3"/>
  <c r="D1213" i="3"/>
  <c r="F1213" i="3"/>
  <c r="D1204" i="3"/>
  <c r="F1204" i="3"/>
  <c r="D1198" i="3"/>
  <c r="F1198" i="3"/>
  <c r="A1190" i="3"/>
  <c r="F1190" i="3"/>
  <c r="D1190" i="3"/>
  <c r="D1183" i="3"/>
  <c r="F1183" i="3"/>
  <c r="D743" i="3"/>
  <c r="F743" i="3"/>
  <c r="D187" i="3"/>
  <c r="F187" i="3"/>
  <c r="A187" i="3"/>
  <c r="A65" i="3"/>
  <c r="F65" i="3"/>
  <c r="D65" i="3"/>
  <c r="A88" i="3"/>
  <c r="D88" i="3"/>
  <c r="A421" i="3"/>
  <c r="D421" i="3"/>
  <c r="F421" i="3"/>
  <c r="D775" i="3"/>
  <c r="A1134" i="3"/>
  <c r="D1134" i="3"/>
  <c r="D316" i="3"/>
  <c r="F316" i="3"/>
  <c r="D1122" i="3"/>
  <c r="F1122" i="3"/>
  <c r="D791" i="3"/>
  <c r="F791" i="3"/>
  <c r="D101" i="3"/>
  <c r="F101" i="3"/>
  <c r="D293" i="3"/>
  <c r="F293" i="3"/>
  <c r="D1111" i="3"/>
  <c r="F1111" i="3"/>
  <c r="D788" i="3"/>
  <c r="F788" i="3"/>
  <c r="D346" i="3"/>
  <c r="F346" i="3"/>
  <c r="D1098" i="3"/>
  <c r="F1098" i="3"/>
  <c r="D1252" i="3"/>
  <c r="A300" i="3"/>
  <c r="H1249" i="3"/>
  <c r="A1249" i="3" s="1"/>
  <c r="I1249" i="3"/>
  <c r="C1249" i="3" s="1"/>
  <c r="H1195" i="3"/>
  <c r="A1195" i="3" s="1"/>
  <c r="K1195" i="3"/>
  <c r="I1195" i="3"/>
  <c r="C1195" i="3" s="1"/>
  <c r="K1188" i="3"/>
  <c r="H1264" i="3"/>
  <c r="A1264" i="3" s="1"/>
  <c r="I1264" i="3"/>
  <c r="C1264" i="3" s="1"/>
  <c r="H1180" i="3"/>
  <c r="A1180" i="3" s="1"/>
  <c r="I1180" i="3"/>
  <c r="C1180" i="3" s="1"/>
  <c r="K1237" i="3"/>
  <c r="K541" i="3"/>
  <c r="I1236" i="3"/>
  <c r="C1236" i="3" s="1"/>
  <c r="H1236" i="3"/>
  <c r="A1236" i="3" s="1"/>
  <c r="K564" i="3"/>
  <c r="K1193" i="3"/>
  <c r="K1151" i="3"/>
  <c r="I1271" i="3"/>
  <c r="C1271" i="3" s="1"/>
  <c r="H1271" i="3"/>
  <c r="A1271" i="3" s="1"/>
  <c r="I513" i="3"/>
  <c r="C513" i="3" s="1"/>
  <c r="H513" i="3"/>
  <c r="A513" i="3" s="1"/>
  <c r="I1223" i="3"/>
  <c r="C1223" i="3" s="1"/>
  <c r="H1223" i="3"/>
  <c r="A1223" i="3" s="1"/>
  <c r="I92" i="3"/>
  <c r="C92" i="3" s="1"/>
  <c r="H92" i="3"/>
  <c r="A92" i="3" s="1"/>
  <c r="I423" i="3"/>
  <c r="C423" i="3" s="1"/>
  <c r="H423" i="3"/>
  <c r="A423" i="3" s="1"/>
  <c r="I799" i="3"/>
  <c r="C799" i="3" s="1"/>
  <c r="K799" i="3"/>
  <c r="I798" i="3"/>
  <c r="C798" i="3" s="1"/>
  <c r="H798" i="3"/>
  <c r="A798" i="3" s="1"/>
  <c r="I1207" i="3"/>
  <c r="C1207" i="3" s="1"/>
  <c r="K1292" i="3"/>
  <c r="K1264" i="3"/>
  <c r="K1257" i="3"/>
  <c r="K1242" i="3"/>
  <c r="K681" i="3"/>
  <c r="K800" i="3"/>
  <c r="K1157" i="3"/>
  <c r="K795" i="3"/>
  <c r="K665" i="3"/>
  <c r="I777" i="3"/>
  <c r="C777" i="3" s="1"/>
  <c r="K777" i="3"/>
  <c r="H777" i="3"/>
  <c r="A777" i="3" s="1"/>
  <c r="H153" i="3"/>
  <c r="A153" i="3" s="1"/>
  <c r="I153" i="3"/>
  <c r="C153" i="3" s="1"/>
  <c r="K153" i="3"/>
  <c r="K1278" i="3"/>
  <c r="I1278" i="3"/>
  <c r="C1278" i="3" s="1"/>
  <c r="K1261" i="3"/>
  <c r="H1261" i="3"/>
  <c r="A1261" i="3" s="1"/>
  <c r="K1255" i="3"/>
  <c r="H1255" i="3"/>
  <c r="A1255" i="3" s="1"/>
  <c r="H20" i="3"/>
  <c r="A20" i="3" s="1"/>
  <c r="K20" i="3"/>
  <c r="K511" i="3"/>
  <c r="I511" i="3"/>
  <c r="C511" i="3" s="1"/>
  <c r="K1233" i="3"/>
  <c r="I1233" i="3"/>
  <c r="C1233" i="3" s="1"/>
  <c r="K1222" i="3"/>
  <c r="I1222" i="3"/>
  <c r="C1222" i="3" s="1"/>
  <c r="H1222" i="3"/>
  <c r="A1222" i="3" s="1"/>
  <c r="K1214" i="3"/>
  <c r="I1214" i="3"/>
  <c r="C1214" i="3" s="1"/>
  <c r="H1214" i="3"/>
  <c r="A1214" i="3" s="1"/>
  <c r="K1205" i="3"/>
  <c r="H1205" i="3"/>
  <c r="A1205" i="3" s="1"/>
  <c r="I1205" i="3"/>
  <c r="C1205" i="3" s="1"/>
  <c r="K1191" i="3"/>
  <c r="I1191" i="3"/>
  <c r="C1191" i="3" s="1"/>
  <c r="K1177" i="3"/>
  <c r="H1177" i="3"/>
  <c r="A1177" i="3" s="1"/>
  <c r="K1170" i="3"/>
  <c r="H1170" i="3"/>
  <c r="A1170" i="3" s="1"/>
  <c r="K66" i="3"/>
  <c r="H66" i="3"/>
  <c r="A66" i="3" s="1"/>
  <c r="K109" i="3"/>
  <c r="I109" i="3"/>
  <c r="C109" i="3" s="1"/>
  <c r="K1147" i="3"/>
  <c r="I1147" i="3"/>
  <c r="C1147" i="3" s="1"/>
  <c r="K1142" i="3"/>
  <c r="H1142" i="3"/>
  <c r="A1142" i="3" s="1"/>
  <c r="K1135" i="3"/>
  <c r="H1135" i="3"/>
  <c r="A1135" i="3" s="1"/>
  <c r="I1135" i="3"/>
  <c r="C1135" i="3" s="1"/>
  <c r="K490" i="3"/>
  <c r="I490" i="3"/>
  <c r="C490" i="3" s="1"/>
  <c r="K817" i="3"/>
  <c r="H817" i="3"/>
  <c r="A817" i="3" s="1"/>
  <c r="K314" i="3"/>
  <c r="H314" i="3"/>
  <c r="A314" i="3" s="1"/>
  <c r="K294" i="3"/>
  <c r="I294" i="3"/>
  <c r="C294" i="3" s="1"/>
  <c r="K5" i="3"/>
  <c r="I5" i="3"/>
  <c r="C5" i="3" s="1"/>
  <c r="K789" i="3"/>
  <c r="I789" i="3"/>
  <c r="C789" i="3" s="1"/>
  <c r="H789" i="3"/>
  <c r="A789" i="3" s="1"/>
  <c r="K99" i="3"/>
  <c r="H99" i="3"/>
  <c r="A99" i="3" s="1"/>
  <c r="I1286" i="3"/>
  <c r="C1286" i="3" s="1"/>
  <c r="I1261" i="3"/>
  <c r="C1261" i="3" s="1"/>
  <c r="I20" i="3"/>
  <c r="C20" i="3" s="1"/>
  <c r="I1202" i="3"/>
  <c r="C1202" i="3" s="1"/>
  <c r="I1177" i="3"/>
  <c r="C1177" i="3" s="1"/>
  <c r="I66" i="3"/>
  <c r="C66" i="3" s="1"/>
  <c r="I1134" i="3"/>
  <c r="C1134" i="3" s="1"/>
  <c r="I793" i="3"/>
  <c r="C793" i="3" s="1"/>
  <c r="I100" i="3"/>
  <c r="C100" i="3" s="1"/>
  <c r="H1260" i="3"/>
  <c r="A1260" i="3" s="1"/>
  <c r="H1244" i="3"/>
  <c r="A1244" i="3" s="1"/>
  <c r="H428" i="3"/>
  <c r="A428" i="3" s="1"/>
  <c r="H1207" i="3"/>
  <c r="A1207" i="3" s="1"/>
  <c r="H1191" i="3"/>
  <c r="A1191" i="3" s="1"/>
  <c r="H1172" i="3"/>
  <c r="A1172" i="3" s="1"/>
  <c r="H791" i="3"/>
  <c r="A791" i="3" s="1"/>
  <c r="D1293" i="3"/>
  <c r="A1293" i="3"/>
  <c r="F1293" i="3"/>
  <c r="D803" i="3"/>
  <c r="D700" i="3"/>
  <c r="F700" i="3"/>
  <c r="D699" i="3"/>
  <c r="D697" i="3"/>
  <c r="A697" i="3"/>
  <c r="F697" i="3"/>
  <c r="D1259" i="3"/>
  <c r="D1253" i="3"/>
  <c r="A1253" i="3"/>
  <c r="F1253" i="3"/>
  <c r="A318" i="3"/>
  <c r="D318" i="3"/>
  <c r="F318" i="3"/>
  <c r="A1239" i="3"/>
  <c r="D1239" i="3"/>
  <c r="F1239" i="3"/>
  <c r="D682" i="3"/>
  <c r="F682" i="3"/>
  <c r="D712" i="3"/>
  <c r="A712" i="3"/>
  <c r="F712" i="3"/>
  <c r="D524" i="3"/>
  <c r="D190" i="3"/>
  <c r="A190" i="3"/>
  <c r="F190" i="3"/>
  <c r="D1203" i="3"/>
  <c r="F1203" i="3"/>
  <c r="D523" i="3"/>
  <c r="F523" i="3"/>
  <c r="D349" i="3"/>
  <c r="D521" i="3"/>
  <c r="F521" i="3"/>
  <c r="D285" i="3"/>
  <c r="D1169" i="3"/>
  <c r="A1169" i="3"/>
  <c r="D1161" i="3"/>
  <c r="A1161" i="3"/>
  <c r="F1161" i="3"/>
  <c r="D368" i="3"/>
  <c r="A368" i="3"/>
  <c r="F368" i="3"/>
  <c r="D1146" i="3"/>
  <c r="A1146" i="3"/>
  <c r="F1146" i="3"/>
  <c r="D540" i="3"/>
  <c r="A540" i="3"/>
  <c r="F540" i="3"/>
  <c r="D795" i="3"/>
  <c r="F795" i="3"/>
  <c r="D333" i="3"/>
  <c r="F333" i="3"/>
  <c r="D792" i="3"/>
  <c r="D627" i="3"/>
  <c r="F627" i="3"/>
  <c r="D347" i="3"/>
  <c r="F347" i="3"/>
  <c r="A347" i="3"/>
  <c r="D589" i="3"/>
  <c r="A589" i="3"/>
  <c r="F589" i="3"/>
  <c r="D1110" i="3"/>
  <c r="D1105" i="3"/>
  <c r="F1105" i="3"/>
  <c r="D585" i="3"/>
  <c r="F585" i="3"/>
  <c r="H1275" i="3"/>
  <c r="A1275" i="3" s="1"/>
  <c r="I1275" i="3"/>
  <c r="C1275" i="3" s="1"/>
  <c r="H1225" i="3"/>
  <c r="A1225" i="3" s="1"/>
  <c r="I1225" i="3"/>
  <c r="C1225" i="3" s="1"/>
  <c r="H71" i="3"/>
  <c r="A71" i="3" s="1"/>
  <c r="I1230" i="3"/>
  <c r="C1230" i="3" s="1"/>
  <c r="H1230" i="3"/>
  <c r="A1230" i="3" s="1"/>
  <c r="H606" i="3"/>
  <c r="A606" i="3" s="1"/>
  <c r="I606" i="3"/>
  <c r="C606" i="3" s="1"/>
  <c r="K1244" i="3"/>
  <c r="K426" i="3"/>
  <c r="I554" i="3"/>
  <c r="C554" i="3" s="1"/>
  <c r="H554" i="3"/>
  <c r="A554" i="3" s="1"/>
  <c r="I15" i="3"/>
  <c r="C15" i="3" s="1"/>
  <c r="H15" i="3"/>
  <c r="A15" i="3" s="1"/>
  <c r="I1185" i="3"/>
  <c r="C1185" i="3" s="1"/>
  <c r="H1185" i="3"/>
  <c r="A1185" i="3" s="1"/>
  <c r="I1117" i="3"/>
  <c r="C1117" i="3" s="1"/>
  <c r="H1117" i="3"/>
  <c r="A1117" i="3" s="1"/>
  <c r="I289" i="3"/>
  <c r="C289" i="3" s="1"/>
  <c r="H289" i="3"/>
  <c r="A289" i="3" s="1"/>
  <c r="I1282" i="3"/>
  <c r="C1282" i="3" s="1"/>
  <c r="I1226" i="3"/>
  <c r="C1226" i="3" s="1"/>
  <c r="I1193" i="3"/>
  <c r="C1193" i="3" s="1"/>
  <c r="H500" i="3"/>
  <c r="A500" i="3" s="1"/>
  <c r="K1283" i="3"/>
  <c r="K1274" i="3"/>
  <c r="K1263" i="3"/>
  <c r="K1247" i="3"/>
  <c r="K682" i="3"/>
  <c r="K1218" i="3"/>
  <c r="K1156" i="3"/>
  <c r="K422" i="3"/>
  <c r="K1110" i="3"/>
  <c r="I776" i="3"/>
  <c r="C776" i="3" s="1"/>
  <c r="H776" i="3"/>
  <c r="A776" i="3" s="1"/>
  <c r="H804" i="3"/>
  <c r="A804" i="3" s="1"/>
  <c r="I804" i="3"/>
  <c r="C804" i="3" s="1"/>
  <c r="H802" i="3"/>
  <c r="A802" i="3" s="1"/>
  <c r="I802" i="3"/>
  <c r="C802" i="3" s="1"/>
  <c r="K1232" i="3"/>
  <c r="H1232" i="3"/>
  <c r="A1232" i="3" s="1"/>
  <c r="I1232" i="3"/>
  <c r="C1232" i="3" s="1"/>
  <c r="I1213" i="3"/>
  <c r="C1213" i="3" s="1"/>
  <c r="H1213" i="3"/>
  <c r="A1213" i="3" s="1"/>
  <c r="H1204" i="3"/>
  <c r="A1204" i="3" s="1"/>
  <c r="I1204" i="3"/>
  <c r="C1204" i="3" s="1"/>
  <c r="H1198" i="3"/>
  <c r="A1198" i="3" s="1"/>
  <c r="I1198" i="3"/>
  <c r="C1198" i="3" s="1"/>
  <c r="K421" i="3"/>
  <c r="I421" i="3"/>
  <c r="C421" i="3" s="1"/>
  <c r="I316" i="3"/>
  <c r="C316" i="3" s="1"/>
  <c r="H316" i="3"/>
  <c r="A316" i="3" s="1"/>
  <c r="I101" i="3"/>
  <c r="C101" i="3" s="1"/>
  <c r="H101" i="3"/>
  <c r="A101" i="3" s="1"/>
  <c r="I293" i="3"/>
  <c r="C293" i="3" s="1"/>
  <c r="H293" i="3"/>
  <c r="A293" i="3" s="1"/>
  <c r="I346" i="3"/>
  <c r="C346" i="3" s="1"/>
  <c r="H346" i="3"/>
  <c r="A346" i="3" s="1"/>
  <c r="I1098" i="3"/>
  <c r="C1098" i="3" s="1"/>
  <c r="H1098" i="3"/>
  <c r="A1098" i="3" s="1"/>
  <c r="I801" i="3"/>
  <c r="C801" i="3" s="1"/>
  <c r="I430" i="3"/>
  <c r="C430" i="3" s="1"/>
  <c r="I1190" i="3"/>
  <c r="C1190" i="3" s="1"/>
  <c r="I65" i="3"/>
  <c r="C65" i="3" s="1"/>
  <c r="I1146" i="3"/>
  <c r="C1146" i="3" s="1"/>
  <c r="I1132" i="3"/>
  <c r="C1132" i="3" s="1"/>
  <c r="H1291" i="3"/>
  <c r="A1291" i="3" s="1"/>
  <c r="H1259" i="3"/>
  <c r="A1259" i="3" s="1"/>
  <c r="H1228" i="3"/>
  <c r="A1228" i="3" s="1"/>
  <c r="H427" i="3"/>
  <c r="A427" i="3" s="1"/>
  <c r="H349" i="3"/>
  <c r="A349" i="3" s="1"/>
  <c r="H422" i="3"/>
  <c r="A422" i="3" s="1"/>
  <c r="H87" i="3"/>
  <c r="A87" i="3" s="1"/>
  <c r="H627" i="3"/>
  <c r="A627" i="3" s="1"/>
  <c r="H292" i="3"/>
  <c r="A292" i="3" s="1"/>
  <c r="D1292" i="3"/>
  <c r="F1292" i="3"/>
  <c r="A1286" i="3"/>
  <c r="D1286" i="3"/>
  <c r="D352" i="3"/>
  <c r="F352" i="3"/>
  <c r="D1277" i="3"/>
  <c r="D1268" i="3"/>
  <c r="F1268" i="3"/>
  <c r="A55" i="3"/>
  <c r="D55" i="3"/>
  <c r="F55" i="3"/>
  <c r="A135" i="3"/>
  <c r="D135" i="3"/>
  <c r="D529" i="3"/>
  <c r="A529" i="3"/>
  <c r="F529" i="3"/>
  <c r="F527" i="3"/>
  <c r="D527" i="3"/>
  <c r="D681" i="3"/>
  <c r="A681" i="3"/>
  <c r="F681" i="3"/>
  <c r="D1212" i="3"/>
  <c r="F1212" i="3"/>
  <c r="A1202" i="3"/>
  <c r="D1202" i="3"/>
  <c r="D522" i="3"/>
  <c r="F522" i="3"/>
  <c r="F76" i="3"/>
  <c r="F520" i="3"/>
  <c r="A1176" i="3"/>
  <c r="F1176" i="3"/>
  <c r="D1176" i="3"/>
  <c r="F1168" i="3"/>
  <c r="D1168" i="3"/>
  <c r="A1160" i="3"/>
  <c r="D1160" i="3"/>
  <c r="F1160" i="3"/>
  <c r="D1155" i="3"/>
  <c r="F1155" i="3"/>
  <c r="A1155" i="3"/>
  <c r="A1145" i="3"/>
  <c r="F1145" i="3"/>
  <c r="D1145" i="3"/>
  <c r="A1141" i="3"/>
  <c r="D1141" i="3"/>
  <c r="F1141" i="3"/>
  <c r="D1133" i="3"/>
  <c r="F1133" i="3"/>
  <c r="D1129" i="3"/>
  <c r="A1129" i="3"/>
  <c r="F1129" i="3"/>
  <c r="D609" i="3"/>
  <c r="A1120" i="3"/>
  <c r="F1120" i="3"/>
  <c r="D1120" i="3"/>
  <c r="A100" i="3"/>
  <c r="D100" i="3"/>
  <c r="F100" i="3"/>
  <c r="A588" i="3"/>
  <c r="F588" i="3"/>
  <c r="D588" i="3"/>
  <c r="F659" i="3"/>
  <c r="F775" i="3"/>
  <c r="I299" i="3"/>
  <c r="C299" i="3" s="1"/>
  <c r="I584" i="3"/>
  <c r="C584" i="3" s="1"/>
  <c r="D554" i="3"/>
  <c r="F554" i="3"/>
  <c r="D275" i="3"/>
  <c r="D500" i="3"/>
  <c r="D1280" i="3"/>
  <c r="F1280" i="3"/>
  <c r="D1271" i="3"/>
  <c r="F1271" i="3"/>
  <c r="D370" i="3"/>
  <c r="D513" i="3"/>
  <c r="F513" i="3"/>
  <c r="F1247" i="3"/>
  <c r="D1247" i="3"/>
  <c r="D1242" i="3"/>
  <c r="F1242" i="3"/>
  <c r="F1234" i="3"/>
  <c r="F15" i="3"/>
  <c r="F1223" i="3"/>
  <c r="D1223" i="3"/>
  <c r="D92" i="3"/>
  <c r="F427" i="3"/>
  <c r="D427" i="3"/>
  <c r="F602" i="3"/>
  <c r="D602" i="3"/>
  <c r="F800" i="3"/>
  <c r="D800" i="3"/>
  <c r="D1185" i="3"/>
  <c r="D647" i="3"/>
  <c r="F647" i="3"/>
  <c r="F423" i="3"/>
  <c r="A799" i="3"/>
  <c r="D799" i="3"/>
  <c r="F799" i="3"/>
  <c r="D90" i="3"/>
  <c r="F90" i="3"/>
  <c r="F422" i="3"/>
  <c r="D422" i="3"/>
  <c r="D798" i="3"/>
  <c r="F798" i="3"/>
  <c r="D489" i="3"/>
  <c r="F489" i="3"/>
  <c r="F85" i="3"/>
  <c r="D85" i="3"/>
  <c r="F794" i="3"/>
  <c r="D794" i="3"/>
  <c r="F82" i="3"/>
  <c r="F1117" i="3"/>
  <c r="D665" i="3"/>
  <c r="F665" i="3"/>
  <c r="D292" i="3"/>
  <c r="F292" i="3"/>
  <c r="D289" i="3"/>
  <c r="D644" i="3"/>
  <c r="F644" i="3"/>
  <c r="F275" i="3"/>
  <c r="F1225" i="3"/>
  <c r="D1234" i="3"/>
  <c r="I298" i="3"/>
  <c r="C298" i="3" s="1"/>
  <c r="A1209" i="3"/>
  <c r="I742" i="3"/>
  <c r="C742" i="3" s="1"/>
  <c r="D1291" i="3"/>
  <c r="F1291" i="3"/>
  <c r="D744" i="3"/>
  <c r="F744" i="3"/>
  <c r="A332" i="3"/>
  <c r="D332" i="3"/>
  <c r="F332" i="3"/>
  <c r="D16" i="3"/>
  <c r="F16" i="3"/>
  <c r="D1267" i="3"/>
  <c r="F1267" i="3"/>
  <c r="D1258" i="3"/>
  <c r="F1258" i="3"/>
  <c r="D1251" i="3"/>
  <c r="F1251" i="3"/>
  <c r="D19" i="3"/>
  <c r="A528" i="3"/>
  <c r="D528" i="3"/>
  <c r="D526" i="3"/>
  <c r="A526" i="3"/>
  <c r="D328" i="3"/>
  <c r="A328" i="3"/>
  <c r="F328" i="3"/>
  <c r="D1220" i="3"/>
  <c r="F1220" i="3"/>
  <c r="D1211" i="3"/>
  <c r="F1211" i="3"/>
  <c r="D189" i="3"/>
  <c r="A1197" i="3"/>
  <c r="D1197" i="3"/>
  <c r="F1189" i="3"/>
  <c r="D1182" i="3"/>
  <c r="F1182" i="3"/>
  <c r="A1167" i="3"/>
  <c r="D1167" i="3"/>
  <c r="F1167" i="3"/>
  <c r="D1159" i="3"/>
  <c r="F1159" i="3"/>
  <c r="A1154" i="3"/>
  <c r="D1154" i="3"/>
  <c r="A52" i="3"/>
  <c r="D52" i="3"/>
  <c r="A1140" i="3"/>
  <c r="F1140" i="3"/>
  <c r="A1132" i="3"/>
  <c r="D1132" i="3"/>
  <c r="D1128" i="3"/>
  <c r="D1121" i="3"/>
  <c r="D591" i="3"/>
  <c r="A587" i="3"/>
  <c r="A684" i="3"/>
  <c r="D787" i="3"/>
  <c r="F787" i="3"/>
  <c r="D345" i="3"/>
  <c r="F345" i="3"/>
  <c r="F500" i="3"/>
  <c r="F1274" i="3"/>
  <c r="F1154" i="3"/>
  <c r="F684" i="3"/>
  <c r="K1119" i="3"/>
  <c r="K741" i="3"/>
  <c r="K290" i="3"/>
  <c r="K1101" i="3"/>
  <c r="I369" i="3"/>
  <c r="C369" i="3" s="1"/>
  <c r="I1116" i="3"/>
  <c r="C1116" i="3" s="1"/>
  <c r="H1101" i="3"/>
  <c r="A1101" i="3" s="1"/>
  <c r="A1290" i="3"/>
  <c r="F1290" i="3"/>
  <c r="D1275" i="3"/>
  <c r="F1275" i="3"/>
  <c r="A1265" i="3"/>
  <c r="D1265" i="3"/>
  <c r="D564" i="3"/>
  <c r="F1249" i="3"/>
  <c r="D1246" i="3"/>
  <c r="F1246" i="3"/>
  <c r="F1238" i="3"/>
  <c r="A1238" i="3"/>
  <c r="D429" i="3"/>
  <c r="A1226" i="3"/>
  <c r="D1226" i="3"/>
  <c r="F1226" i="3"/>
  <c r="D1218" i="3"/>
  <c r="F1218" i="3"/>
  <c r="D426" i="3"/>
  <c r="A426" i="3"/>
  <c r="D1195" i="3"/>
  <c r="D1181" i="3"/>
  <c r="A1181" i="3"/>
  <c r="A1166" i="3"/>
  <c r="D1166" i="3"/>
  <c r="D369" i="3"/>
  <c r="A369" i="3"/>
  <c r="D1152" i="3"/>
  <c r="F1152" i="3"/>
  <c r="A1152" i="3"/>
  <c r="A742" i="3"/>
  <c r="F742" i="3"/>
  <c r="D742" i="3"/>
  <c r="A1139" i="3"/>
  <c r="A1130" i="3"/>
  <c r="D1130" i="3"/>
  <c r="F1130" i="3"/>
  <c r="A1126" i="3"/>
  <c r="D1126" i="3"/>
  <c r="F1126" i="3"/>
  <c r="D299" i="3"/>
  <c r="A299" i="3"/>
  <c r="A1119" i="3"/>
  <c r="D1119" i="3"/>
  <c r="F1116" i="3"/>
  <c r="D1116" i="3"/>
  <c r="A1116" i="3"/>
  <c r="F1113" i="3"/>
  <c r="A1113" i="3"/>
  <c r="D1113" i="3"/>
  <c r="F1108" i="3"/>
  <c r="D1108" i="3"/>
  <c r="F1104" i="3"/>
  <c r="D1104" i="3"/>
  <c r="A1104" i="3"/>
  <c r="D584" i="3"/>
  <c r="F584" i="3"/>
  <c r="A584" i="3"/>
  <c r="F1175" i="3"/>
  <c r="D1175" i="3"/>
  <c r="D1101" i="3"/>
  <c r="I1166" i="3"/>
  <c r="C1166" i="3" s="1"/>
  <c r="F1289" i="3"/>
  <c r="A570" i="3"/>
  <c r="D570" i="3"/>
  <c r="D351" i="3"/>
  <c r="A351" i="3"/>
  <c r="D1264" i="3"/>
  <c r="A488" i="3"/>
  <c r="D488" i="3"/>
  <c r="D71" i="3"/>
  <c r="F71" i="3"/>
  <c r="F1245" i="3"/>
  <c r="D1245" i="3"/>
  <c r="D1237" i="3"/>
  <c r="A1231" i="3"/>
  <c r="F1231" i="3"/>
  <c r="D1231" i="3"/>
  <c r="A1217" i="3"/>
  <c r="D1208" i="3"/>
  <c r="D1201" i="3"/>
  <c r="F1201" i="3"/>
  <c r="A1194" i="3"/>
  <c r="D1194" i="3"/>
  <c r="F348" i="3"/>
  <c r="A188" i="3"/>
  <c r="F1139" i="3"/>
  <c r="F296" i="3"/>
  <c r="D1140" i="3"/>
  <c r="D1117" i="3"/>
  <c r="A1108" i="3"/>
  <c r="I1173" i="3"/>
  <c r="C1173" i="3" s="1"/>
  <c r="I1119" i="3"/>
  <c r="C1119" i="3" s="1"/>
  <c r="F1173" i="3"/>
  <c r="F1128" i="3"/>
  <c r="F587" i="3"/>
  <c r="F289" i="3"/>
  <c r="D1290" i="3"/>
  <c r="D1238" i="3"/>
  <c r="D423" i="3"/>
  <c r="D1139" i="3"/>
  <c r="A154" i="3"/>
  <c r="D154" i="3"/>
  <c r="F1124" i="3"/>
  <c r="D703" i="3"/>
  <c r="A1294" i="3"/>
  <c r="A350" i="3"/>
  <c r="F777" i="3"/>
  <c r="D777" i="3"/>
  <c r="D153" i="3"/>
  <c r="F153" i="3"/>
  <c r="F701" i="3"/>
  <c r="A1278" i="3"/>
  <c r="D1278" i="3"/>
  <c r="F1278" i="3"/>
  <c r="F1269" i="3"/>
  <c r="F1261" i="3"/>
  <c r="F1255" i="3"/>
  <c r="D20" i="3"/>
  <c r="A511" i="3"/>
  <c r="D511" i="3"/>
  <c r="A1233" i="3"/>
  <c r="D1233" i="3"/>
  <c r="D1222" i="3"/>
  <c r="D1205" i="3"/>
  <c r="D1199" i="3"/>
  <c r="F1199" i="3"/>
  <c r="D1191" i="3"/>
  <c r="D274" i="3"/>
  <c r="D1177" i="3"/>
  <c r="D1170" i="3"/>
  <c r="F1170" i="3"/>
  <c r="D66" i="3"/>
  <c r="A109" i="3"/>
  <c r="D109" i="3"/>
  <c r="A1147" i="3"/>
  <c r="D1147" i="3"/>
  <c r="D1142" i="3"/>
  <c r="D1135" i="3"/>
  <c r="A490" i="3"/>
  <c r="D490" i="3"/>
  <c r="D793" i="3"/>
  <c r="D817" i="3"/>
  <c r="F817" i="3"/>
  <c r="D314" i="3"/>
  <c r="A294" i="3"/>
  <c r="D294" i="3"/>
  <c r="A5" i="3"/>
  <c r="D5" i="3"/>
  <c r="F5" i="3"/>
  <c r="D789" i="3"/>
  <c r="D99" i="3"/>
  <c r="D1099" i="3"/>
  <c r="F1279" i="3"/>
  <c r="F1147" i="3"/>
  <c r="F793" i="3"/>
  <c r="A83" i="3"/>
  <c r="A1295" i="3"/>
  <c r="D1295" i="3"/>
  <c r="A1273" i="3"/>
  <c r="D1273" i="3"/>
  <c r="D1263" i="3"/>
  <c r="A44" i="3"/>
  <c r="D44" i="3"/>
  <c r="F44" i="3"/>
  <c r="D1216" i="3"/>
  <c r="D1193" i="3"/>
  <c r="A1193" i="3"/>
  <c r="F1193" i="3"/>
  <c r="D1187" i="3"/>
  <c r="A1187" i="3"/>
  <c r="D1164" i="3"/>
  <c r="D1150" i="3"/>
  <c r="A1137" i="3"/>
  <c r="D1137" i="3"/>
  <c r="F1137" i="3"/>
  <c r="D87" i="3"/>
  <c r="A538" i="3"/>
  <c r="D538" i="3"/>
  <c r="A297" i="3"/>
  <c r="D297" i="3"/>
  <c r="D606" i="3"/>
  <c r="F606" i="3"/>
  <c r="A785" i="3"/>
  <c r="D785" i="3"/>
  <c r="F350" i="3"/>
  <c r="F1207" i="3"/>
  <c r="F83" i="3"/>
  <c r="D701" i="3"/>
  <c r="D428" i="3"/>
  <c r="A1287" i="3"/>
  <c r="A152" i="3"/>
  <c r="D152" i="3"/>
  <c r="A1281" i="3"/>
  <c r="D1281" i="3"/>
  <c r="D1272" i="3"/>
  <c r="A1272" i="3"/>
  <c r="A1262" i="3"/>
  <c r="D62" i="3"/>
  <c r="A1243" i="3"/>
  <c r="D1235" i="3"/>
  <c r="D680" i="3"/>
  <c r="A680" i="3"/>
  <c r="F680" i="3"/>
  <c r="D1206" i="3"/>
  <c r="D337" i="3"/>
  <c r="A1186" i="3"/>
  <c r="D1186" i="3"/>
  <c r="F1186" i="3"/>
  <c r="A1178" i="3"/>
  <c r="D1178" i="3"/>
  <c r="D385" i="3"/>
  <c r="A178" i="3"/>
  <c r="F86" i="3"/>
  <c r="A1124" i="3"/>
  <c r="D790" i="3"/>
  <c r="D645" i="3"/>
  <c r="A290" i="3"/>
  <c r="D290" i="3"/>
  <c r="A420" i="3"/>
  <c r="D420" i="3"/>
  <c r="D186" i="3"/>
  <c r="F1206" i="3"/>
  <c r="F1142" i="3"/>
  <c r="F789" i="3"/>
  <c r="D1244" i="3"/>
  <c r="D1179" i="3"/>
  <c r="A1102" i="3"/>
  <c r="D191" i="3"/>
  <c r="D298" i="3"/>
  <c r="A1171" i="3"/>
  <c r="A541" i="3"/>
  <c r="D541" i="3"/>
  <c r="D1125" i="3"/>
  <c r="A1118" i="3"/>
  <c r="A1107" i="3"/>
  <c r="D1165" i="3"/>
  <c r="D583" i="3"/>
  <c r="A1256" i="3"/>
  <c r="D21" i="3"/>
  <c r="D134" i="3"/>
  <c r="A593" i="3"/>
  <c r="D593" i="3"/>
  <c r="A1184" i="3"/>
  <c r="D1184" i="3"/>
  <c r="A646" i="3"/>
  <c r="D646" i="3"/>
  <c r="D1123" i="3"/>
  <c r="A592" i="3"/>
  <c r="D592" i="3"/>
  <c r="A315" i="3"/>
  <c r="D1114" i="3"/>
  <c r="F1114" i="3"/>
  <c r="D291" i="3"/>
  <c r="F593" i="3"/>
  <c r="F541" i="3"/>
  <c r="F1123" i="3"/>
  <c r="D1180" i="3"/>
  <c r="D1148" i="3"/>
  <c r="D796" i="3"/>
  <c r="D1107" i="3"/>
  <c r="E1096" i="3" l="1"/>
  <c r="E1097" i="3"/>
  <c r="E735" i="3"/>
  <c r="G1096" i="3"/>
  <c r="D1096" i="3" s="1"/>
  <c r="G1097" i="3"/>
  <c r="G735" i="3"/>
  <c r="J1096" i="3"/>
  <c r="K1096" i="3" s="1"/>
  <c r="J1097" i="3"/>
  <c r="I1097" i="3" s="1"/>
  <c r="C1097" i="3" s="1"/>
  <c r="J735" i="3"/>
  <c r="H735" i="3" s="1"/>
  <c r="L1096" i="3"/>
  <c r="L1097" i="3"/>
  <c r="L735" i="3"/>
  <c r="E1095" i="3"/>
  <c r="G1095" i="3"/>
  <c r="D1095" i="3" s="1"/>
  <c r="J1095" i="3"/>
  <c r="K1095" i="3" s="1"/>
  <c r="L1095" i="3"/>
  <c r="G734" i="3"/>
  <c r="G733" i="3"/>
  <c r="G732" i="3"/>
  <c r="G731" i="3"/>
  <c r="E733" i="3"/>
  <c r="E734" i="3"/>
  <c r="J733" i="3"/>
  <c r="H733" i="3" s="1"/>
  <c r="J734" i="3"/>
  <c r="H734" i="3" s="1"/>
  <c r="L733" i="3"/>
  <c r="L734" i="3"/>
  <c r="E731" i="3"/>
  <c r="E732" i="3"/>
  <c r="J731" i="3"/>
  <c r="H731" i="3" s="1"/>
  <c r="J732" i="3"/>
  <c r="H732" i="3" s="1"/>
  <c r="L731" i="3"/>
  <c r="L732" i="3"/>
  <c r="G723" i="3"/>
  <c r="G724" i="3"/>
  <c r="G725" i="3"/>
  <c r="G726" i="3"/>
  <c r="G727" i="3"/>
  <c r="G728" i="3"/>
  <c r="G729" i="3"/>
  <c r="G730" i="3"/>
  <c r="E729" i="3"/>
  <c r="E730" i="3"/>
  <c r="J729" i="3"/>
  <c r="H729" i="3" s="1"/>
  <c r="J730" i="3"/>
  <c r="I730" i="3" s="1"/>
  <c r="C730" i="3" s="1"/>
  <c r="L729" i="3"/>
  <c r="L730" i="3"/>
  <c r="E727" i="3"/>
  <c r="E728" i="3"/>
  <c r="J727" i="3"/>
  <c r="H727" i="3" s="1"/>
  <c r="J728" i="3"/>
  <c r="H728" i="3" s="1"/>
  <c r="L727" i="3"/>
  <c r="L728" i="3"/>
  <c r="E725" i="3"/>
  <c r="E726" i="3"/>
  <c r="J725" i="3"/>
  <c r="H725" i="3" s="1"/>
  <c r="J726" i="3"/>
  <c r="H726" i="3" s="1"/>
  <c r="L725" i="3"/>
  <c r="L726" i="3"/>
  <c r="E723" i="3"/>
  <c r="E724" i="3"/>
  <c r="J723" i="3"/>
  <c r="H723" i="3" s="1"/>
  <c r="J724" i="3"/>
  <c r="H724" i="3" s="1"/>
  <c r="L723" i="3"/>
  <c r="L724" i="3"/>
  <c r="G782" i="3"/>
  <c r="D782" i="3" s="1"/>
  <c r="G1090" i="3"/>
  <c r="D1090" i="3" s="1"/>
  <c r="G1091" i="3"/>
  <c r="G1092" i="3"/>
  <c r="G1093" i="3"/>
  <c r="G1094" i="3"/>
  <c r="D1094" i="3" s="1"/>
  <c r="G419" i="3"/>
  <c r="D419" i="3" s="1"/>
  <c r="G783" i="3"/>
  <c r="D783" i="3" s="1"/>
  <c r="G784" i="3"/>
  <c r="F784" i="3" s="1"/>
  <c r="E784" i="3"/>
  <c r="J784" i="3"/>
  <c r="I784" i="3" s="1"/>
  <c r="C784" i="3" s="1"/>
  <c r="L784" i="3"/>
  <c r="E783" i="3"/>
  <c r="J783" i="3"/>
  <c r="I783" i="3" s="1"/>
  <c r="C783" i="3" s="1"/>
  <c r="L783" i="3"/>
  <c r="E419" i="3"/>
  <c r="J419" i="3"/>
  <c r="H419" i="3" s="1"/>
  <c r="L419" i="3"/>
  <c r="E1094" i="3"/>
  <c r="J1094" i="3"/>
  <c r="I1094" i="3" s="1"/>
  <c r="C1094" i="3" s="1"/>
  <c r="L1094" i="3"/>
  <c r="E1093" i="3"/>
  <c r="J1093" i="3"/>
  <c r="K1093" i="3" s="1"/>
  <c r="L1093" i="3"/>
  <c r="E1092" i="3"/>
  <c r="J1092" i="3"/>
  <c r="K1092" i="3" s="1"/>
  <c r="L1092" i="3"/>
  <c r="E1091" i="3"/>
  <c r="J1091" i="3"/>
  <c r="I1091" i="3" s="1"/>
  <c r="C1091" i="3" s="1"/>
  <c r="L1091" i="3"/>
  <c r="E1090" i="3"/>
  <c r="J1090" i="3"/>
  <c r="H1090" i="3" s="1"/>
  <c r="L1090" i="3"/>
  <c r="G1084" i="3"/>
  <c r="D1084" i="3" s="1"/>
  <c r="G384" i="3"/>
  <c r="D384" i="3" s="1"/>
  <c r="G1085" i="3"/>
  <c r="G1086" i="3"/>
  <c r="D1086" i="3" s="1"/>
  <c r="G1087" i="3"/>
  <c r="F1087" i="3" s="1"/>
  <c r="G1088" i="3"/>
  <c r="F1088" i="3" s="1"/>
  <c r="G1089" i="3"/>
  <c r="D1089" i="3" s="1"/>
  <c r="E782" i="3"/>
  <c r="J782" i="3"/>
  <c r="H782" i="3" s="1"/>
  <c r="L782" i="3"/>
  <c r="E1089" i="3"/>
  <c r="J1089" i="3"/>
  <c r="H1089" i="3" s="1"/>
  <c r="L1089" i="3"/>
  <c r="E1088" i="3"/>
  <c r="J1088" i="3"/>
  <c r="H1088" i="3" s="1"/>
  <c r="L1088" i="3"/>
  <c r="E1087" i="3"/>
  <c r="J1087" i="3"/>
  <c r="H1087" i="3" s="1"/>
  <c r="L1087" i="3"/>
  <c r="E1086" i="3"/>
  <c r="J1086" i="3"/>
  <c r="H1086" i="3" s="1"/>
  <c r="L1086" i="3"/>
  <c r="G1077" i="3"/>
  <c r="G1078" i="3"/>
  <c r="G1079" i="3"/>
  <c r="G1080" i="3"/>
  <c r="G1081" i="3"/>
  <c r="G664" i="3"/>
  <c r="G1082" i="3"/>
  <c r="G1083" i="3"/>
  <c r="G553" i="3"/>
  <c r="G1074" i="3"/>
  <c r="F1074" i="3" s="1"/>
  <c r="G185" i="3"/>
  <c r="D185" i="3" s="1"/>
  <c r="G1075" i="3"/>
  <c r="G1076" i="3"/>
  <c r="E1085" i="3"/>
  <c r="J1085" i="3"/>
  <c r="H1085" i="3" s="1"/>
  <c r="L1085" i="3"/>
  <c r="E384" i="3"/>
  <c r="J384" i="3"/>
  <c r="H384" i="3" s="1"/>
  <c r="L384" i="3"/>
  <c r="E1084" i="3"/>
  <c r="J1084" i="3"/>
  <c r="H1084" i="3" s="1"/>
  <c r="L1084" i="3"/>
  <c r="E1083" i="3"/>
  <c r="J1083" i="3"/>
  <c r="H1083" i="3" s="1"/>
  <c r="L1083" i="3"/>
  <c r="E1082" i="3"/>
  <c r="J1082" i="3"/>
  <c r="H1082" i="3" s="1"/>
  <c r="L1082" i="3"/>
  <c r="E664" i="3"/>
  <c r="J664" i="3"/>
  <c r="H664" i="3" s="1"/>
  <c r="L664" i="3"/>
  <c r="E1081" i="3"/>
  <c r="J1081" i="3"/>
  <c r="H1081" i="3" s="1"/>
  <c r="L1081" i="3"/>
  <c r="E1080" i="3"/>
  <c r="J1080" i="3"/>
  <c r="I1080" i="3" s="1"/>
  <c r="C1080" i="3" s="1"/>
  <c r="L1080" i="3"/>
  <c r="E1079" i="3"/>
  <c r="J1079" i="3"/>
  <c r="H1079" i="3" s="1"/>
  <c r="L1079" i="3"/>
  <c r="E1078" i="3"/>
  <c r="J1078" i="3"/>
  <c r="K1078" i="3" s="1"/>
  <c r="L1078" i="3"/>
  <c r="E1077" i="3"/>
  <c r="J1077" i="3"/>
  <c r="H1077" i="3" s="1"/>
  <c r="L1077" i="3"/>
  <c r="E1076" i="3"/>
  <c r="J1076" i="3"/>
  <c r="H1076" i="3" s="1"/>
  <c r="L1076" i="3"/>
  <c r="G184" i="3"/>
  <c r="D184" i="3" s="1"/>
  <c r="G781" i="3"/>
  <c r="G1073" i="3"/>
  <c r="D1073" i="3" s="1"/>
  <c r="G1072" i="3"/>
  <c r="G1071" i="3"/>
  <c r="D1071" i="3" s="1"/>
  <c r="E1075" i="3"/>
  <c r="J1075" i="3"/>
  <c r="H1075" i="3" s="1"/>
  <c r="L1075" i="3"/>
  <c r="E185" i="3"/>
  <c r="J185" i="3"/>
  <c r="K185" i="3" s="1"/>
  <c r="L185" i="3"/>
  <c r="E1074" i="3"/>
  <c r="J1074" i="3"/>
  <c r="K1074" i="3" s="1"/>
  <c r="L1074" i="3"/>
  <c r="E553" i="3"/>
  <c r="J553" i="3"/>
  <c r="K553" i="3" s="1"/>
  <c r="L553" i="3"/>
  <c r="E184" i="3"/>
  <c r="J184" i="3"/>
  <c r="K184" i="3" s="1"/>
  <c r="L184" i="3"/>
  <c r="E781" i="3"/>
  <c r="J781" i="3"/>
  <c r="K781" i="3" s="1"/>
  <c r="L781" i="3"/>
  <c r="E1073" i="3"/>
  <c r="J1073" i="3"/>
  <c r="H1073" i="3" s="1"/>
  <c r="L1073" i="3"/>
  <c r="E1072" i="3"/>
  <c r="J1072" i="3"/>
  <c r="H1072" i="3" s="1"/>
  <c r="L1072" i="3"/>
  <c r="E1071" i="3"/>
  <c r="J1071" i="3"/>
  <c r="H1071" i="3" s="1"/>
  <c r="L1071" i="3"/>
  <c r="E313" i="3"/>
  <c r="G313" i="3"/>
  <c r="D313" i="3" s="1"/>
  <c r="J313" i="3"/>
  <c r="H313" i="3" s="1"/>
  <c r="L313" i="3"/>
  <c r="E72" i="3"/>
  <c r="G72" i="3"/>
  <c r="F72" i="3" s="1"/>
  <c r="J72" i="3"/>
  <c r="H72" i="3" s="1"/>
  <c r="L72" i="3"/>
  <c r="E418" i="3"/>
  <c r="G418" i="3"/>
  <c r="F418" i="3" s="1"/>
  <c r="J418" i="3"/>
  <c r="H418" i="3" s="1"/>
  <c r="L418" i="3"/>
  <c r="E1070" i="3"/>
  <c r="G1070" i="3"/>
  <c r="D1070" i="3" s="1"/>
  <c r="J1070" i="3"/>
  <c r="H1070" i="3" s="1"/>
  <c r="L1070" i="3"/>
  <c r="E1069" i="3"/>
  <c r="G1069" i="3"/>
  <c r="J1069" i="3"/>
  <c r="H1069" i="3" s="1"/>
  <c r="L1069" i="3"/>
  <c r="E1068" i="3"/>
  <c r="G1068" i="3"/>
  <c r="D1068" i="3" s="1"/>
  <c r="J1068" i="3"/>
  <c r="H1068" i="3" s="1"/>
  <c r="L1068" i="3"/>
  <c r="E1067" i="3"/>
  <c r="G1067" i="3"/>
  <c r="F1067" i="3" s="1"/>
  <c r="J1067" i="3"/>
  <c r="H1067" i="3" s="1"/>
  <c r="L1067" i="3"/>
  <c r="E269" i="3"/>
  <c r="G269" i="3"/>
  <c r="F269" i="3" s="1"/>
  <c r="J269" i="3"/>
  <c r="H269" i="3" s="1"/>
  <c r="L269" i="3"/>
  <c r="E59" i="3"/>
  <c r="G59" i="3"/>
  <c r="F59" i="3" s="1"/>
  <c r="J59" i="3"/>
  <c r="H59" i="3" s="1"/>
  <c r="L59" i="3"/>
  <c r="E58" i="3"/>
  <c r="G58" i="3"/>
  <c r="F58" i="3" s="1"/>
  <c r="J58" i="3"/>
  <c r="H58" i="3" s="1"/>
  <c r="L58" i="3"/>
  <c r="E1066" i="3"/>
  <c r="G1066" i="3"/>
  <c r="J1066" i="3"/>
  <c r="H1066" i="3" s="1"/>
  <c r="L1066" i="3"/>
  <c r="K1097" i="3" l="1"/>
  <c r="K733" i="3"/>
  <c r="K735" i="3"/>
  <c r="K734" i="3"/>
  <c r="I1096" i="3"/>
  <c r="C1096" i="3" s="1"/>
  <c r="K732" i="3"/>
  <c r="K1079" i="3"/>
  <c r="H1097" i="3"/>
  <c r="A1097" i="3" s="1"/>
  <c r="A735" i="3"/>
  <c r="F1096" i="3"/>
  <c r="I735" i="3"/>
  <c r="C735" i="3" s="1"/>
  <c r="D735" i="3"/>
  <c r="F1095" i="3"/>
  <c r="D1097" i="3"/>
  <c r="H1096" i="3"/>
  <c r="A1096" i="3" s="1"/>
  <c r="F735" i="3"/>
  <c r="F1097" i="3"/>
  <c r="I1095" i="3"/>
  <c r="C1095" i="3" s="1"/>
  <c r="H1095" i="3"/>
  <c r="A1095" i="3" s="1"/>
  <c r="A734" i="3"/>
  <c r="D734" i="3"/>
  <c r="F734" i="3"/>
  <c r="A733" i="3"/>
  <c r="F733" i="3"/>
  <c r="D733" i="3"/>
  <c r="I733" i="3"/>
  <c r="C733" i="3" s="1"/>
  <c r="I734" i="3"/>
  <c r="C734" i="3" s="1"/>
  <c r="D732" i="3"/>
  <c r="A732" i="3"/>
  <c r="F732" i="3"/>
  <c r="A731" i="3"/>
  <c r="F731" i="3"/>
  <c r="D731" i="3"/>
  <c r="K731" i="3"/>
  <c r="I732" i="3"/>
  <c r="C732" i="3" s="1"/>
  <c r="I731" i="3"/>
  <c r="C731" i="3" s="1"/>
  <c r="D784" i="3"/>
  <c r="K723" i="3"/>
  <c r="K730" i="3"/>
  <c r="K1091" i="3"/>
  <c r="K728" i="3"/>
  <c r="H730" i="3"/>
  <c r="A730" i="3" s="1"/>
  <c r="F730" i="3"/>
  <c r="D730" i="3"/>
  <c r="A729" i="3"/>
  <c r="F729" i="3"/>
  <c r="D729" i="3"/>
  <c r="K729" i="3"/>
  <c r="K726" i="3"/>
  <c r="I729" i="3"/>
  <c r="C729" i="3" s="1"/>
  <c r="K725" i="3"/>
  <c r="A418" i="3"/>
  <c r="K1094" i="3"/>
  <c r="K724" i="3"/>
  <c r="A728" i="3"/>
  <c r="F728" i="3"/>
  <c r="D728" i="3"/>
  <c r="A727" i="3"/>
  <c r="D727" i="3"/>
  <c r="F727" i="3"/>
  <c r="I727" i="3"/>
  <c r="C727" i="3" s="1"/>
  <c r="K727" i="3"/>
  <c r="I728" i="3"/>
  <c r="C728" i="3" s="1"/>
  <c r="F726" i="3"/>
  <c r="A726" i="3"/>
  <c r="D726" i="3"/>
  <c r="A725" i="3"/>
  <c r="D725" i="3"/>
  <c r="F725" i="3"/>
  <c r="I726" i="3"/>
  <c r="C726" i="3" s="1"/>
  <c r="I725" i="3"/>
  <c r="C725" i="3" s="1"/>
  <c r="A724" i="3"/>
  <c r="D724" i="3"/>
  <c r="F724" i="3"/>
  <c r="A723" i="3"/>
  <c r="D723" i="3"/>
  <c r="F723" i="3"/>
  <c r="I724" i="3"/>
  <c r="C724" i="3" s="1"/>
  <c r="I723" i="3"/>
  <c r="C723" i="3" s="1"/>
  <c r="K1076" i="3"/>
  <c r="K1088" i="3"/>
  <c r="K1090" i="3"/>
  <c r="K1084" i="3"/>
  <c r="H1093" i="3"/>
  <c r="A1093" i="3" s="1"/>
  <c r="A1070" i="3"/>
  <c r="K384" i="3"/>
  <c r="I1093" i="3"/>
  <c r="C1093" i="3" s="1"/>
  <c r="K783" i="3"/>
  <c r="F783" i="3"/>
  <c r="K1077" i="3"/>
  <c r="K72" i="3"/>
  <c r="K419" i="3"/>
  <c r="K784" i="3"/>
  <c r="H1094" i="3"/>
  <c r="A1094" i="3" s="1"/>
  <c r="A419" i="3"/>
  <c r="F419" i="3"/>
  <c r="H1092" i="3"/>
  <c r="A1092" i="3" s="1"/>
  <c r="F1094" i="3"/>
  <c r="I1090" i="3"/>
  <c r="C1090" i="3" s="1"/>
  <c r="H1091" i="3"/>
  <c r="A1091" i="3" s="1"/>
  <c r="F1093" i="3"/>
  <c r="F1091" i="3"/>
  <c r="D1093" i="3"/>
  <c r="F1090" i="3"/>
  <c r="D1092" i="3"/>
  <c r="D1091" i="3"/>
  <c r="H784" i="3"/>
  <c r="A784" i="3" s="1"/>
  <c r="A72" i="3"/>
  <c r="K1085" i="3"/>
  <c r="K1086" i="3"/>
  <c r="A1090" i="3"/>
  <c r="I419" i="3"/>
  <c r="C419" i="3" s="1"/>
  <c r="H783" i="3"/>
  <c r="A783" i="3" s="1"/>
  <c r="I1092" i="3"/>
  <c r="C1092" i="3" s="1"/>
  <c r="A1087" i="3"/>
  <c r="F1092" i="3"/>
  <c r="A1086" i="3"/>
  <c r="A1089" i="3"/>
  <c r="A782" i="3"/>
  <c r="A1088" i="3"/>
  <c r="A313" i="3"/>
  <c r="K782" i="3"/>
  <c r="D1087" i="3"/>
  <c r="F1086" i="3"/>
  <c r="D1088" i="3"/>
  <c r="K1087" i="3"/>
  <c r="K1089" i="3"/>
  <c r="I782" i="3"/>
  <c r="C782" i="3" s="1"/>
  <c r="I1089" i="3"/>
  <c r="C1089" i="3" s="1"/>
  <c r="I1088" i="3"/>
  <c r="C1088" i="3" s="1"/>
  <c r="A1079" i="3"/>
  <c r="I1087" i="3"/>
  <c r="C1087" i="3" s="1"/>
  <c r="F782" i="3"/>
  <c r="I1086" i="3"/>
  <c r="C1086" i="3" s="1"/>
  <c r="F1089" i="3"/>
  <c r="I1079" i="3"/>
  <c r="C1079" i="3" s="1"/>
  <c r="A1084" i="3"/>
  <c r="K1083" i="3"/>
  <c r="K1082" i="3"/>
  <c r="K664" i="3"/>
  <c r="K1081" i="3"/>
  <c r="K1080" i="3"/>
  <c r="H1080" i="3"/>
  <c r="A1080" i="3" s="1"/>
  <c r="F1082" i="3"/>
  <c r="D1082" i="3"/>
  <c r="F1083" i="3"/>
  <c r="D1083" i="3"/>
  <c r="F664" i="3"/>
  <c r="D664" i="3"/>
  <c r="A1082" i="3"/>
  <c r="A664" i="3"/>
  <c r="A384" i="3"/>
  <c r="A1083" i="3"/>
  <c r="A1081" i="3"/>
  <c r="A1077" i="3"/>
  <c r="A1076" i="3"/>
  <c r="A1085" i="3"/>
  <c r="I1078" i="3"/>
  <c r="C1078" i="3" s="1"/>
  <c r="F1081" i="3"/>
  <c r="I1077" i="3"/>
  <c r="C1077" i="3" s="1"/>
  <c r="H1078" i="3"/>
  <c r="A1078" i="3" s="1"/>
  <c r="F1080" i="3"/>
  <c r="I1076" i="3"/>
  <c r="C1076" i="3" s="1"/>
  <c r="F1079" i="3"/>
  <c r="D1081" i="3"/>
  <c r="F1078" i="3"/>
  <c r="D1080" i="3"/>
  <c r="I1085" i="3"/>
  <c r="C1085" i="3" s="1"/>
  <c r="F1077" i="3"/>
  <c r="D1079" i="3"/>
  <c r="I384" i="3"/>
  <c r="C384" i="3" s="1"/>
  <c r="F1076" i="3"/>
  <c r="D1078" i="3"/>
  <c r="I1084" i="3"/>
  <c r="C1084" i="3" s="1"/>
  <c r="A1073" i="3"/>
  <c r="D1077" i="3"/>
  <c r="I1083" i="3"/>
  <c r="C1083" i="3" s="1"/>
  <c r="F1085" i="3"/>
  <c r="D1076" i="3"/>
  <c r="I1082" i="3"/>
  <c r="C1082" i="3" s="1"/>
  <c r="F384" i="3"/>
  <c r="I664" i="3"/>
  <c r="C664" i="3" s="1"/>
  <c r="F1084" i="3"/>
  <c r="D1085" i="3"/>
  <c r="I1081" i="3"/>
  <c r="C1081" i="3" s="1"/>
  <c r="F781" i="3"/>
  <c r="D781" i="3"/>
  <c r="F553" i="3"/>
  <c r="D553" i="3"/>
  <c r="F1073" i="3"/>
  <c r="F184" i="3"/>
  <c r="D1074" i="3"/>
  <c r="A1075" i="3"/>
  <c r="K313" i="3"/>
  <c r="K418" i="3"/>
  <c r="K1075" i="3"/>
  <c r="I1075" i="3"/>
  <c r="C1075" i="3" s="1"/>
  <c r="I185" i="3"/>
  <c r="C185" i="3" s="1"/>
  <c r="I1074" i="3"/>
  <c r="C1074" i="3" s="1"/>
  <c r="H185" i="3"/>
  <c r="A185" i="3" s="1"/>
  <c r="I553" i="3"/>
  <c r="C553" i="3" s="1"/>
  <c r="H1074" i="3"/>
  <c r="A1074" i="3" s="1"/>
  <c r="F1075" i="3"/>
  <c r="I184" i="3"/>
  <c r="C184" i="3" s="1"/>
  <c r="H553" i="3"/>
  <c r="A553" i="3" s="1"/>
  <c r="F185" i="3"/>
  <c r="I781" i="3"/>
  <c r="C781" i="3" s="1"/>
  <c r="H184" i="3"/>
  <c r="A184" i="3" s="1"/>
  <c r="D1075" i="3"/>
  <c r="I1073" i="3"/>
  <c r="C1073" i="3" s="1"/>
  <c r="H781" i="3"/>
  <c r="A781" i="3" s="1"/>
  <c r="A1071" i="3"/>
  <c r="K1073" i="3"/>
  <c r="K1070" i="3"/>
  <c r="K1071" i="3"/>
  <c r="D418" i="3"/>
  <c r="F1070" i="3"/>
  <c r="D72" i="3"/>
  <c r="K1072" i="3"/>
  <c r="A1072" i="3"/>
  <c r="I313" i="3"/>
  <c r="C313" i="3" s="1"/>
  <c r="I72" i="3"/>
  <c r="C72" i="3" s="1"/>
  <c r="I418" i="3"/>
  <c r="C418" i="3" s="1"/>
  <c r="F1071" i="3"/>
  <c r="I1070" i="3"/>
  <c r="C1070" i="3" s="1"/>
  <c r="F313" i="3"/>
  <c r="D1072" i="3"/>
  <c r="I1072" i="3"/>
  <c r="C1072" i="3" s="1"/>
  <c r="I1071" i="3"/>
  <c r="C1071" i="3" s="1"/>
  <c r="F1072" i="3"/>
  <c r="A1068" i="3"/>
  <c r="K1068" i="3"/>
  <c r="K1069" i="3"/>
  <c r="A1069" i="3"/>
  <c r="I1069" i="3"/>
  <c r="C1069" i="3" s="1"/>
  <c r="I1068" i="3"/>
  <c r="C1068" i="3" s="1"/>
  <c r="F1069" i="3"/>
  <c r="F1068" i="3"/>
  <c r="D1069" i="3"/>
  <c r="A59" i="3"/>
  <c r="K58" i="3"/>
  <c r="K1067" i="3"/>
  <c r="D59" i="3"/>
  <c r="A269" i="3"/>
  <c r="K269" i="3"/>
  <c r="K59" i="3"/>
  <c r="D269" i="3"/>
  <c r="D1067" i="3"/>
  <c r="A1067" i="3"/>
  <c r="D58" i="3"/>
  <c r="A58" i="3"/>
  <c r="I1067" i="3"/>
  <c r="C1067" i="3" s="1"/>
  <c r="I269" i="3"/>
  <c r="C269" i="3" s="1"/>
  <c r="I59" i="3"/>
  <c r="C59" i="3" s="1"/>
  <c r="I58" i="3"/>
  <c r="C58" i="3" s="1"/>
  <c r="A1066" i="3"/>
  <c r="K1066" i="3"/>
  <c r="I1066" i="3"/>
  <c r="C1066" i="3" s="1"/>
  <c r="D1066" i="3"/>
  <c r="B261" i="3" l="1"/>
  <c r="B632" i="3"/>
  <c r="B22" i="3"/>
  <c r="B517" i="3"/>
  <c r="B861" i="3"/>
  <c r="B518" i="3"/>
  <c r="B862" i="3"/>
  <c r="B633" i="3"/>
  <c r="B863" i="3"/>
  <c r="B41" i="3"/>
  <c r="B864" i="3"/>
  <c r="B865" i="3"/>
  <c r="B866" i="3"/>
  <c r="B867" i="3"/>
  <c r="B868" i="3"/>
  <c r="B42" i="3"/>
  <c r="B869" i="3"/>
  <c r="B245" i="3"/>
  <c r="B246" i="3"/>
  <c r="B173" i="3"/>
  <c r="B870" i="3"/>
  <c r="B871" i="3"/>
  <c r="B247" i="3"/>
  <c r="B398" i="3"/>
  <c r="B872" i="3"/>
  <c r="B399" i="3"/>
  <c r="B873" i="3"/>
  <c r="B580" i="3"/>
  <c r="B874" i="3"/>
  <c r="B102" i="3"/>
  <c r="B103" i="3"/>
  <c r="B875" i="3"/>
  <c r="B876" i="3"/>
  <c r="B104" i="3"/>
  <c r="B877" i="3"/>
  <c r="B878" i="3"/>
  <c r="B879" i="3"/>
  <c r="B880" i="3"/>
  <c r="B881" i="3"/>
  <c r="B39" i="3"/>
  <c r="B882" i="3"/>
  <c r="B883" i="3"/>
  <c r="B884" i="3"/>
  <c r="B40" i="3"/>
  <c r="B885" i="3"/>
  <c r="B886" i="3"/>
  <c r="B887" i="3"/>
  <c r="B174" i="3"/>
  <c r="B888" i="3"/>
  <c r="B620" i="3"/>
  <c r="B889" i="3"/>
  <c r="B773" i="3"/>
  <c r="B774" i="3"/>
  <c r="B814" i="3"/>
  <c r="B612" i="3"/>
  <c r="B613" i="3"/>
  <c r="B614" i="3"/>
  <c r="B615" i="3"/>
  <c r="B616" i="3"/>
  <c r="B890" i="3"/>
  <c r="B168" i="3"/>
  <c r="B891" i="3"/>
  <c r="B892" i="3"/>
  <c r="B893" i="3"/>
  <c r="B894" i="3"/>
  <c r="B895" i="3"/>
  <c r="B896" i="3"/>
  <c r="B897" i="3"/>
  <c r="B898" i="3"/>
  <c r="B899" i="3"/>
  <c r="B900" i="3"/>
  <c r="B901" i="3"/>
  <c r="B902" i="3"/>
  <c r="B903" i="3"/>
  <c r="B904" i="3"/>
  <c r="B905" i="3"/>
  <c r="B43" i="3"/>
  <c r="B906" i="3"/>
  <c r="B907" i="3"/>
  <c r="B908" i="3"/>
  <c r="B635" i="3"/>
  <c r="B636" i="3"/>
  <c r="B64" i="3"/>
  <c r="B909" i="3"/>
  <c r="B910" i="3"/>
  <c r="B911" i="3"/>
  <c r="B912" i="3"/>
  <c r="B913" i="3"/>
  <c r="B492" i="3"/>
  <c r="B493" i="3"/>
  <c r="B2" i="3"/>
  <c r="B914" i="3"/>
  <c r="B595" i="3"/>
  <c r="B915" i="3"/>
  <c r="B916" i="3"/>
  <c r="B118" i="3"/>
  <c r="B262" i="3"/>
  <c r="B263" i="3"/>
  <c r="B917" i="3"/>
  <c r="B264" i="3"/>
  <c r="B519" i="3"/>
  <c r="B918" i="3"/>
  <c r="B919" i="3"/>
  <c r="B920" i="3"/>
  <c r="B579" i="3"/>
  <c r="B563" i="3"/>
  <c r="B921" i="3"/>
  <c r="B484" i="3"/>
  <c r="B922" i="3"/>
  <c r="B400" i="3"/>
  <c r="B3" i="3"/>
  <c r="B401" i="3"/>
  <c r="B402" i="3"/>
  <c r="B403" i="3"/>
  <c r="B923" i="3"/>
  <c r="B404" i="3"/>
  <c r="B752" i="3"/>
  <c r="B405" i="3"/>
  <c r="B753" i="3"/>
  <c r="B924" i="3"/>
  <c r="B925" i="3"/>
  <c r="B754" i="3"/>
  <c r="B926" i="3"/>
  <c r="B181" i="3"/>
  <c r="B927" i="3"/>
  <c r="B755" i="3"/>
  <c r="B756" i="3"/>
  <c r="B928" i="3"/>
  <c r="B929" i="3"/>
  <c r="B757" i="3"/>
  <c r="B758" i="3"/>
  <c r="B930" i="3"/>
  <c r="B931" i="3"/>
  <c r="B759" i="3"/>
  <c r="B165" i="3"/>
  <c r="B932" i="3"/>
  <c r="B166" i="3"/>
  <c r="G1058" i="3"/>
  <c r="D1058" i="3" s="1"/>
  <c r="G1059" i="3"/>
  <c r="D1059" i="3" s="1"/>
  <c r="G13" i="3"/>
  <c r="F13" i="3" s="1"/>
  <c r="G147" i="3"/>
  <c r="G148" i="3"/>
  <c r="D148" i="3" s="1"/>
  <c r="G149" i="3"/>
  <c r="D149" i="3" s="1"/>
  <c r="G150" i="3"/>
  <c r="D150" i="3" s="1"/>
  <c r="G1060" i="3"/>
  <c r="D1060" i="3" s="1"/>
  <c r="G1061" i="3"/>
  <c r="D1061" i="3" s="1"/>
  <c r="G1062" i="3"/>
  <c r="F1062" i="3" s="1"/>
  <c r="G23" i="3"/>
  <c r="F23" i="3" s="1"/>
  <c r="G1063" i="3"/>
  <c r="D1063" i="3" s="1"/>
  <c r="G1064" i="3"/>
  <c r="D1064" i="3" s="1"/>
  <c r="G1065" i="3"/>
  <c r="D1065" i="3" s="1"/>
  <c r="E1065" i="3"/>
  <c r="J1065" i="3"/>
  <c r="H1065" i="3" s="1"/>
  <c r="L1065" i="3"/>
  <c r="E1064" i="3"/>
  <c r="J1064" i="3"/>
  <c r="H1064" i="3" s="1"/>
  <c r="L1064" i="3"/>
  <c r="E1063" i="3"/>
  <c r="J1063" i="3"/>
  <c r="K1063" i="3" s="1"/>
  <c r="L1063" i="3"/>
  <c r="E23" i="3"/>
  <c r="J23" i="3"/>
  <c r="H23" i="3" s="1"/>
  <c r="L23" i="3"/>
  <c r="E1062" i="3"/>
  <c r="J1062" i="3"/>
  <c r="H1062" i="3" s="1"/>
  <c r="L1062" i="3"/>
  <c r="E1061" i="3"/>
  <c r="J1061" i="3"/>
  <c r="H1061" i="3" s="1"/>
  <c r="L1061" i="3"/>
  <c r="E1060" i="3"/>
  <c r="J1060" i="3"/>
  <c r="H1060" i="3" s="1"/>
  <c r="L1060" i="3"/>
  <c r="E150" i="3"/>
  <c r="J150" i="3"/>
  <c r="I150" i="3" s="1"/>
  <c r="C150" i="3" s="1"/>
  <c r="L150" i="3"/>
  <c r="E149" i="3"/>
  <c r="J149" i="3"/>
  <c r="K149" i="3" s="1"/>
  <c r="L149" i="3"/>
  <c r="E148" i="3"/>
  <c r="J148" i="3"/>
  <c r="H148" i="3" s="1"/>
  <c r="L148" i="3"/>
  <c r="E147" i="3"/>
  <c r="J147" i="3"/>
  <c r="I147" i="3" s="1"/>
  <c r="C147" i="3" s="1"/>
  <c r="L147" i="3"/>
  <c r="E13" i="3"/>
  <c r="J13" i="3"/>
  <c r="K13" i="3" s="1"/>
  <c r="L13" i="3"/>
  <c r="E1059" i="3"/>
  <c r="J1059" i="3"/>
  <c r="H1059" i="3" s="1"/>
  <c r="L1059" i="3"/>
  <c r="E1058" i="3"/>
  <c r="J1058" i="3"/>
  <c r="H1058" i="3" s="1"/>
  <c r="L1058" i="3"/>
  <c r="A1061" i="3" l="1"/>
  <c r="K23" i="3"/>
  <c r="K147" i="3"/>
  <c r="A1062" i="3"/>
  <c r="F1063" i="3"/>
  <c r="F150" i="3"/>
  <c r="F149" i="3"/>
  <c r="F1060" i="3"/>
  <c r="H147" i="3"/>
  <c r="A147" i="3" s="1"/>
  <c r="F1059" i="3"/>
  <c r="K1058" i="3"/>
  <c r="A1060" i="3"/>
  <c r="I13" i="3"/>
  <c r="C13" i="3" s="1"/>
  <c r="H13" i="3"/>
  <c r="A13" i="3" s="1"/>
  <c r="A1065" i="3"/>
  <c r="I149" i="3"/>
  <c r="C149" i="3" s="1"/>
  <c r="H150" i="3"/>
  <c r="A150" i="3" s="1"/>
  <c r="F1061" i="3"/>
  <c r="D23" i="3"/>
  <c r="A1064" i="3"/>
  <c r="K1064" i="3"/>
  <c r="I1058" i="3"/>
  <c r="C1058" i="3" s="1"/>
  <c r="F147" i="3"/>
  <c r="D147" i="3"/>
  <c r="K1061" i="3"/>
  <c r="F1058" i="3"/>
  <c r="D13" i="3"/>
  <c r="K150" i="3"/>
  <c r="A1059" i="3"/>
  <c r="K148" i="3"/>
  <c r="A1058" i="3"/>
  <c r="I148" i="3"/>
  <c r="C148" i="3" s="1"/>
  <c r="H149" i="3"/>
  <c r="A149" i="3" s="1"/>
  <c r="D1062" i="3"/>
  <c r="I1059" i="3"/>
  <c r="C1059" i="3" s="1"/>
  <c r="A148" i="3"/>
  <c r="K1060" i="3"/>
  <c r="K1059" i="3"/>
  <c r="A23" i="3"/>
  <c r="K1065" i="3"/>
  <c r="I1065" i="3"/>
  <c r="C1065" i="3" s="1"/>
  <c r="I1064" i="3"/>
  <c r="C1064" i="3" s="1"/>
  <c r="F148" i="3"/>
  <c r="K1062" i="3"/>
  <c r="I1063" i="3"/>
  <c r="C1063" i="3" s="1"/>
  <c r="I23" i="3"/>
  <c r="C23" i="3" s="1"/>
  <c r="H1063" i="3"/>
  <c r="A1063" i="3" s="1"/>
  <c r="F1065" i="3"/>
  <c r="I1062" i="3"/>
  <c r="C1062" i="3" s="1"/>
  <c r="F1064" i="3"/>
  <c r="I1061" i="3"/>
  <c r="C1061" i="3" s="1"/>
  <c r="I1060" i="3"/>
  <c r="C1060" i="3" s="1"/>
  <c r="G1055" i="3"/>
  <c r="D1055" i="3" s="1"/>
  <c r="G1056" i="3"/>
  <c r="G37" i="3"/>
  <c r="F37" i="3" s="1"/>
  <c r="G537" i="3"/>
  <c r="F537" i="3" s="1"/>
  <c r="G46" i="3"/>
  <c r="G1057" i="3"/>
  <c r="D1057" i="3" s="1"/>
  <c r="G312" i="3"/>
  <c r="D312" i="3" s="1"/>
  <c r="G132" i="3"/>
  <c r="D132" i="3" s="1"/>
  <c r="G133" i="3"/>
  <c r="E133" i="3"/>
  <c r="J133" i="3"/>
  <c r="H133" i="3" s="1"/>
  <c r="L133" i="3"/>
  <c r="E132" i="3"/>
  <c r="J132" i="3"/>
  <c r="H132" i="3" s="1"/>
  <c r="L132" i="3"/>
  <c r="E312" i="3"/>
  <c r="J312" i="3"/>
  <c r="H312" i="3" s="1"/>
  <c r="L312" i="3"/>
  <c r="E1057" i="3"/>
  <c r="J1057" i="3"/>
  <c r="H1057" i="3" s="1"/>
  <c r="L1057" i="3"/>
  <c r="E46" i="3"/>
  <c r="J46" i="3"/>
  <c r="H46" i="3" s="1"/>
  <c r="L46" i="3"/>
  <c r="E537" i="3"/>
  <c r="J537" i="3"/>
  <c r="H537" i="3" s="1"/>
  <c r="L537" i="3"/>
  <c r="E37" i="3"/>
  <c r="J37" i="3"/>
  <c r="H37" i="3" s="1"/>
  <c r="L37" i="3"/>
  <c r="E1056" i="3"/>
  <c r="J1056" i="3"/>
  <c r="H1056" i="3" s="1"/>
  <c r="L1056" i="3"/>
  <c r="E1055" i="3"/>
  <c r="J1055" i="3"/>
  <c r="H1055" i="3" s="1"/>
  <c r="L1055" i="3"/>
  <c r="K133" i="3" l="1"/>
  <c r="K312" i="3"/>
  <c r="K537" i="3"/>
  <c r="K46" i="3"/>
  <c r="A1057" i="3"/>
  <c r="A312" i="3"/>
  <c r="A132" i="3"/>
  <c r="K132" i="3"/>
  <c r="A133" i="3"/>
  <c r="I133" i="3"/>
  <c r="C133" i="3" s="1"/>
  <c r="I132" i="3"/>
  <c r="C132" i="3" s="1"/>
  <c r="I312" i="3"/>
  <c r="C312" i="3" s="1"/>
  <c r="F133" i="3"/>
  <c r="F132" i="3"/>
  <c r="F312" i="3"/>
  <c r="D133" i="3"/>
  <c r="A1055" i="3"/>
  <c r="K1057" i="3"/>
  <c r="I1057" i="3"/>
  <c r="C1057" i="3" s="1"/>
  <c r="K37" i="3"/>
  <c r="A37" i="3"/>
  <c r="F1057" i="3"/>
  <c r="A46" i="3"/>
  <c r="F1055" i="3"/>
  <c r="D537" i="3"/>
  <c r="A537" i="3"/>
  <c r="D1056" i="3"/>
  <c r="I46" i="3"/>
  <c r="C46" i="3" s="1"/>
  <c r="I537" i="3"/>
  <c r="C537" i="3" s="1"/>
  <c r="I37" i="3"/>
  <c r="C37" i="3" s="1"/>
  <c r="F46" i="3"/>
  <c r="D46" i="3"/>
  <c r="D37" i="3"/>
  <c r="A1056" i="3"/>
  <c r="K1056" i="3"/>
  <c r="K1055" i="3"/>
  <c r="I1056" i="3"/>
  <c r="C1056" i="3" s="1"/>
  <c r="I1055" i="3"/>
  <c r="C1055" i="3" s="1"/>
  <c r="E311" i="3" l="1"/>
  <c r="G311" i="3"/>
  <c r="F311" i="3" s="1"/>
  <c r="J311" i="3"/>
  <c r="H311" i="3" s="1"/>
  <c r="L311" i="3"/>
  <c r="E696" i="3"/>
  <c r="G696" i="3"/>
  <c r="D696" i="3" s="1"/>
  <c r="J696" i="3"/>
  <c r="H696" i="3" s="1"/>
  <c r="L696" i="3"/>
  <c r="E1054" i="3"/>
  <c r="G1054" i="3"/>
  <c r="D1054" i="3" s="1"/>
  <c r="J1054" i="3"/>
  <c r="H1054" i="3" s="1"/>
  <c r="L1054" i="3"/>
  <c r="E1053" i="3"/>
  <c r="G1053" i="3"/>
  <c r="F1053" i="3" s="1"/>
  <c r="J1053" i="3"/>
  <c r="H1053" i="3" s="1"/>
  <c r="L1053" i="3"/>
  <c r="E1052" i="3"/>
  <c r="G1052" i="3"/>
  <c r="F1052" i="3" s="1"/>
  <c r="J1052" i="3"/>
  <c r="H1052" i="3" s="1"/>
  <c r="L1052" i="3"/>
  <c r="A1052" i="3" l="1"/>
  <c r="A1053" i="3"/>
  <c r="A311" i="3"/>
  <c r="A1054" i="3"/>
  <c r="K311" i="3"/>
  <c r="D1052" i="3"/>
  <c r="K1053" i="3"/>
  <c r="D311" i="3"/>
  <c r="D1053" i="3"/>
  <c r="I311" i="3"/>
  <c r="C311" i="3" s="1"/>
  <c r="K1052" i="3"/>
  <c r="A696" i="3"/>
  <c r="K696" i="3"/>
  <c r="K1054" i="3"/>
  <c r="I696" i="3"/>
  <c r="C696" i="3" s="1"/>
  <c r="I1054" i="3"/>
  <c r="C1054" i="3" s="1"/>
  <c r="I1053" i="3"/>
  <c r="C1053" i="3" s="1"/>
  <c r="I1052" i="3"/>
  <c r="C1052" i="3" s="1"/>
  <c r="F696" i="3"/>
  <c r="F1054" i="3"/>
  <c r="E722" i="3"/>
  <c r="G722" i="3"/>
  <c r="D722" i="3" s="1"/>
  <c r="J722" i="3"/>
  <c r="H722" i="3" s="1"/>
  <c r="L722" i="3"/>
  <c r="E417" i="3"/>
  <c r="G417" i="3"/>
  <c r="F417" i="3" s="1"/>
  <c r="J417" i="3"/>
  <c r="H417" i="3" s="1"/>
  <c r="L417" i="3"/>
  <c r="E416" i="3"/>
  <c r="G416" i="3"/>
  <c r="D416" i="3" s="1"/>
  <c r="J416" i="3"/>
  <c r="H416" i="3" s="1"/>
  <c r="L416" i="3"/>
  <c r="E721" i="3"/>
  <c r="G721" i="3"/>
  <c r="D721" i="3" s="1"/>
  <c r="J721" i="3"/>
  <c r="H721" i="3" s="1"/>
  <c r="L721" i="3"/>
  <c r="E1051" i="3"/>
  <c r="G1051" i="3"/>
  <c r="F1051" i="3" s="1"/>
  <c r="J1051" i="3"/>
  <c r="I1051" i="3" s="1"/>
  <c r="C1051" i="3" s="1"/>
  <c r="L1051" i="3"/>
  <c r="E310" i="3"/>
  <c r="G310" i="3"/>
  <c r="F310" i="3" s="1"/>
  <c r="J310" i="3"/>
  <c r="H310" i="3" s="1"/>
  <c r="L310" i="3"/>
  <c r="E57" i="3"/>
  <c r="G57" i="3"/>
  <c r="F57" i="3" s="1"/>
  <c r="J57" i="3"/>
  <c r="H57" i="3" s="1"/>
  <c r="L57" i="3"/>
  <c r="E309" i="3"/>
  <c r="G309" i="3"/>
  <c r="J309" i="3"/>
  <c r="I309" i="3" s="1"/>
  <c r="C309" i="3" s="1"/>
  <c r="L309" i="3"/>
  <c r="E720" i="3"/>
  <c r="G720" i="3"/>
  <c r="J720" i="3"/>
  <c r="I720" i="3" s="1"/>
  <c r="C720" i="3" s="1"/>
  <c r="L720" i="3"/>
  <c r="E383" i="3"/>
  <c r="G383" i="3"/>
  <c r="J383" i="3"/>
  <c r="K383" i="3" s="1"/>
  <c r="L383" i="3"/>
  <c r="E1050" i="3"/>
  <c r="G1050" i="3"/>
  <c r="D1050" i="3" s="1"/>
  <c r="J1050" i="3"/>
  <c r="H1050" i="3" s="1"/>
  <c r="L1050" i="3"/>
  <c r="E415" i="3"/>
  <c r="G415" i="3"/>
  <c r="D415" i="3" s="1"/>
  <c r="J415" i="3"/>
  <c r="H415" i="3" s="1"/>
  <c r="L415" i="3"/>
  <c r="E1049" i="3"/>
  <c r="G1049" i="3"/>
  <c r="F1049" i="3" s="1"/>
  <c r="J1049" i="3"/>
  <c r="H1049" i="3" s="1"/>
  <c r="L1049" i="3"/>
  <c r="E1048" i="3"/>
  <c r="G1048" i="3"/>
  <c r="F1048" i="3" s="1"/>
  <c r="J1048" i="3"/>
  <c r="I1048" i="3" s="1"/>
  <c r="C1048" i="3" s="1"/>
  <c r="L1048" i="3"/>
  <c r="E1047" i="3"/>
  <c r="G1047" i="3"/>
  <c r="D1047" i="3" s="1"/>
  <c r="J1047" i="3"/>
  <c r="H1047" i="3" s="1"/>
  <c r="L1047" i="3"/>
  <c r="E1046" i="3"/>
  <c r="G1046" i="3"/>
  <c r="F1046" i="3" s="1"/>
  <c r="J1046" i="3"/>
  <c r="H1046" i="3" s="1"/>
  <c r="L1046" i="3"/>
  <c r="E621" i="3"/>
  <c r="G621" i="3"/>
  <c r="F621" i="3" s="1"/>
  <c r="J621" i="3"/>
  <c r="I621" i="3" s="1"/>
  <c r="C621" i="3" s="1"/>
  <c r="L621" i="3"/>
  <c r="E1045" i="3"/>
  <c r="G1045" i="3"/>
  <c r="F1045" i="3" s="1"/>
  <c r="J1045" i="3"/>
  <c r="H1045" i="3" s="1"/>
  <c r="L1045" i="3"/>
  <c r="E1044" i="3"/>
  <c r="G1044" i="3"/>
  <c r="J1044" i="3"/>
  <c r="H1044" i="3" s="1"/>
  <c r="L1044" i="3"/>
  <c r="E14" i="3"/>
  <c r="G14" i="3"/>
  <c r="J14" i="3"/>
  <c r="I14" i="3" s="1"/>
  <c r="C14" i="3" s="1"/>
  <c r="L14" i="3"/>
  <c r="E1043" i="3"/>
  <c r="G1043" i="3"/>
  <c r="J1043" i="3"/>
  <c r="H1043" i="3" s="1"/>
  <c r="L1043" i="3"/>
  <c r="E308" i="3"/>
  <c r="G308" i="3"/>
  <c r="J308" i="3"/>
  <c r="K308" i="3" s="1"/>
  <c r="L308" i="3"/>
  <c r="E1042" i="3"/>
  <c r="G1042" i="3"/>
  <c r="D1042" i="3" s="1"/>
  <c r="J1042" i="3"/>
  <c r="H1042" i="3" s="1"/>
  <c r="L1042" i="3"/>
  <c r="E1041" i="3"/>
  <c r="G1041" i="3"/>
  <c r="D1041" i="3" s="1"/>
  <c r="J1041" i="3"/>
  <c r="H1041" i="3" s="1"/>
  <c r="L1041" i="3"/>
  <c r="E1040" i="3"/>
  <c r="G1040" i="3"/>
  <c r="F1040" i="3" s="1"/>
  <c r="J1040" i="3"/>
  <c r="H1040" i="3" s="1"/>
  <c r="L1040" i="3"/>
  <c r="E414" i="3"/>
  <c r="G414" i="3"/>
  <c r="F414" i="3" s="1"/>
  <c r="J414" i="3"/>
  <c r="I414" i="3" s="1"/>
  <c r="C414" i="3" s="1"/>
  <c r="L414" i="3"/>
  <c r="E1039" i="3"/>
  <c r="G1039" i="3"/>
  <c r="D1039" i="3" s="1"/>
  <c r="J1039" i="3"/>
  <c r="I1039" i="3" s="1"/>
  <c r="C1039" i="3" s="1"/>
  <c r="L1039" i="3"/>
  <c r="E1038" i="3"/>
  <c r="G1038" i="3"/>
  <c r="F1038" i="3" s="1"/>
  <c r="J1038" i="3"/>
  <c r="H1038" i="3" s="1"/>
  <c r="L1038" i="3"/>
  <c r="E1037" i="3"/>
  <c r="G1037" i="3"/>
  <c r="F1037" i="3" s="1"/>
  <c r="J1037" i="3"/>
  <c r="I1037" i="3" s="1"/>
  <c r="C1037" i="3" s="1"/>
  <c r="L1037" i="3"/>
  <c r="E1036" i="3"/>
  <c r="G1036" i="3"/>
  <c r="J1036" i="3"/>
  <c r="H1036" i="3" s="1"/>
  <c r="L1036" i="3"/>
  <c r="G105" i="3"/>
  <c r="D105" i="3" s="1"/>
  <c r="G61" i="3"/>
  <c r="G1033" i="3"/>
  <c r="D1033" i="3" s="1"/>
  <c r="G158" i="3"/>
  <c r="F158" i="3" s="1"/>
  <c r="G695" i="3"/>
  <c r="D695" i="3" s="1"/>
  <c r="G655" i="3"/>
  <c r="D655" i="3" s="1"/>
  <c r="G1035" i="3"/>
  <c r="G815" i="3"/>
  <c r="D815" i="3" s="1"/>
  <c r="E1035" i="3"/>
  <c r="J1035" i="3"/>
  <c r="K1035" i="3" s="1"/>
  <c r="L1035" i="3"/>
  <c r="E1034" i="3"/>
  <c r="G1034" i="3"/>
  <c r="F1034" i="3" s="1"/>
  <c r="J1034" i="3"/>
  <c r="K1034" i="3" s="1"/>
  <c r="L1034" i="3"/>
  <c r="E655" i="3"/>
  <c r="J655" i="3"/>
  <c r="K655" i="3" s="1"/>
  <c r="L655" i="3"/>
  <c r="E695" i="3"/>
  <c r="J695" i="3"/>
  <c r="K695" i="3" s="1"/>
  <c r="L695" i="3"/>
  <c r="E158" i="3"/>
  <c r="J158" i="3"/>
  <c r="H158" i="3" s="1"/>
  <c r="L158" i="3"/>
  <c r="E1033" i="3"/>
  <c r="J1033" i="3"/>
  <c r="H1033" i="3" s="1"/>
  <c r="L1033" i="3"/>
  <c r="G502" i="3"/>
  <c r="E61" i="3"/>
  <c r="J61" i="3"/>
  <c r="H61" i="3" s="1"/>
  <c r="L61" i="3"/>
  <c r="E105" i="3"/>
  <c r="J105" i="3"/>
  <c r="H105" i="3" s="1"/>
  <c r="L105" i="3"/>
  <c r="E815" i="3"/>
  <c r="J815" i="3"/>
  <c r="H815" i="3" s="1"/>
  <c r="L815" i="3"/>
  <c r="E502" i="3"/>
  <c r="J502" i="3"/>
  <c r="H502" i="3" s="1"/>
  <c r="L502" i="3"/>
  <c r="K1040" i="3" l="1"/>
  <c r="A310" i="3"/>
  <c r="A416" i="3"/>
  <c r="A1040" i="3"/>
  <c r="A1042" i="3"/>
  <c r="A1050" i="3"/>
  <c r="A415" i="3"/>
  <c r="K720" i="3"/>
  <c r="K621" i="3"/>
  <c r="K1036" i="3"/>
  <c r="A721" i="3"/>
  <c r="K722" i="3"/>
  <c r="K417" i="3"/>
  <c r="K1039" i="3"/>
  <c r="A417" i="3"/>
  <c r="H1039" i="3"/>
  <c r="A1039" i="3" s="1"/>
  <c r="A1047" i="3"/>
  <c r="A722" i="3"/>
  <c r="D1046" i="3"/>
  <c r="K1048" i="3"/>
  <c r="K1050" i="3"/>
  <c r="K416" i="3"/>
  <c r="H720" i="3"/>
  <c r="A720" i="3" s="1"/>
  <c r="A1046" i="3"/>
  <c r="D1045" i="3"/>
  <c r="D414" i="3"/>
  <c r="K1043" i="3"/>
  <c r="K1051" i="3"/>
  <c r="D417" i="3"/>
  <c r="A1049" i="3"/>
  <c r="K310" i="3"/>
  <c r="K415" i="3"/>
  <c r="K1047" i="3"/>
  <c r="K1045" i="3"/>
  <c r="K1042" i="3"/>
  <c r="K1041" i="3"/>
  <c r="K414" i="3"/>
  <c r="K1037" i="3"/>
  <c r="F1041" i="3"/>
  <c r="I1036" i="3"/>
  <c r="C1036" i="3" s="1"/>
  <c r="F1039" i="3"/>
  <c r="I1044" i="3"/>
  <c r="C1044" i="3" s="1"/>
  <c r="I1043" i="3"/>
  <c r="C1043" i="3" s="1"/>
  <c r="H1048" i="3"/>
  <c r="A1048" i="3" s="1"/>
  <c r="H309" i="3"/>
  <c r="A309" i="3" s="1"/>
  <c r="D1051" i="3"/>
  <c r="F722" i="3"/>
  <c r="A1043" i="3"/>
  <c r="H621" i="3"/>
  <c r="A621" i="3" s="1"/>
  <c r="I1047" i="3"/>
  <c r="C1047" i="3" s="1"/>
  <c r="D1038" i="3"/>
  <c r="D1040" i="3"/>
  <c r="I1045" i="3"/>
  <c r="C1045" i="3" s="1"/>
  <c r="F1047" i="3"/>
  <c r="D310" i="3"/>
  <c r="H414" i="3"/>
  <c r="A414" i="3" s="1"/>
  <c r="H14" i="3"/>
  <c r="A14" i="3" s="1"/>
  <c r="I57" i="3"/>
  <c r="C57" i="3" s="1"/>
  <c r="H1051" i="3"/>
  <c r="A1051" i="3" s="1"/>
  <c r="D1049" i="3"/>
  <c r="A1036" i="3"/>
  <c r="A1044" i="3"/>
  <c r="I310" i="3"/>
  <c r="C310" i="3" s="1"/>
  <c r="F416" i="3"/>
  <c r="F1036" i="3"/>
  <c r="D1036" i="3"/>
  <c r="D1048" i="3"/>
  <c r="F721" i="3"/>
  <c r="H1037" i="3"/>
  <c r="A1037" i="3" s="1"/>
  <c r="A1041" i="3"/>
  <c r="A1045" i="3"/>
  <c r="K1049" i="3"/>
  <c r="A1038" i="3"/>
  <c r="F1044" i="3"/>
  <c r="H383" i="3"/>
  <c r="A383" i="3" s="1"/>
  <c r="F309" i="3"/>
  <c r="I1041" i="3"/>
  <c r="C1041" i="3" s="1"/>
  <c r="F1043" i="3"/>
  <c r="D1044" i="3"/>
  <c r="I415" i="3"/>
  <c r="C415" i="3" s="1"/>
  <c r="F720" i="3"/>
  <c r="D57" i="3"/>
  <c r="I1040" i="3"/>
  <c r="C1040" i="3" s="1"/>
  <c r="F308" i="3"/>
  <c r="D14" i="3"/>
  <c r="I1049" i="3"/>
  <c r="C1049" i="3" s="1"/>
  <c r="F383" i="3"/>
  <c r="D309" i="3"/>
  <c r="I722" i="3"/>
  <c r="C722" i="3" s="1"/>
  <c r="K1038" i="3"/>
  <c r="F1042" i="3"/>
  <c r="D1043" i="3"/>
  <c r="K1046" i="3"/>
  <c r="F1050" i="3"/>
  <c r="D720" i="3"/>
  <c r="A57" i="3"/>
  <c r="K721" i="3"/>
  <c r="I417" i="3"/>
  <c r="C417" i="3" s="1"/>
  <c r="I416" i="3"/>
  <c r="C416" i="3" s="1"/>
  <c r="D1037" i="3"/>
  <c r="D621" i="3"/>
  <c r="I383" i="3"/>
  <c r="C383" i="3" s="1"/>
  <c r="H308" i="3"/>
  <c r="A308" i="3" s="1"/>
  <c r="F14" i="3"/>
  <c r="I1050" i="3"/>
  <c r="C1050" i="3" s="1"/>
  <c r="D383" i="3"/>
  <c r="I1046" i="3"/>
  <c r="C1046" i="3" s="1"/>
  <c r="I721" i="3"/>
  <c r="C721" i="3" s="1"/>
  <c r="I1042" i="3"/>
  <c r="C1042" i="3" s="1"/>
  <c r="D308" i="3"/>
  <c r="A1033" i="3"/>
  <c r="I1038" i="3"/>
  <c r="C1038" i="3" s="1"/>
  <c r="K1044" i="3"/>
  <c r="K57" i="3"/>
  <c r="I308" i="3"/>
  <c r="C308" i="3" s="1"/>
  <c r="K14" i="3"/>
  <c r="K309" i="3"/>
  <c r="F1035" i="3"/>
  <c r="D1035" i="3"/>
  <c r="A158" i="3"/>
  <c r="F655" i="3"/>
  <c r="D1034" i="3"/>
  <c r="F695" i="3"/>
  <c r="D158" i="3"/>
  <c r="I1034" i="3"/>
  <c r="C1034" i="3" s="1"/>
  <c r="H1035" i="3"/>
  <c r="A1035" i="3" s="1"/>
  <c r="I655" i="3"/>
  <c r="C655" i="3" s="1"/>
  <c r="H1034" i="3"/>
  <c r="A1034" i="3" s="1"/>
  <c r="I695" i="3"/>
  <c r="C695" i="3" s="1"/>
  <c r="H655" i="3"/>
  <c r="A655" i="3" s="1"/>
  <c r="I158" i="3"/>
  <c r="C158" i="3" s="1"/>
  <c r="H695" i="3"/>
  <c r="A695" i="3" s="1"/>
  <c r="I1035" i="3"/>
  <c r="C1035" i="3" s="1"/>
  <c r="K158" i="3"/>
  <c r="K815" i="3"/>
  <c r="K502" i="3"/>
  <c r="K105" i="3"/>
  <c r="K1033" i="3"/>
  <c r="K61" i="3"/>
  <c r="A815" i="3"/>
  <c r="I1033" i="3"/>
  <c r="C1033" i="3" s="1"/>
  <c r="F1033" i="3"/>
  <c r="F502" i="3"/>
  <c r="D502" i="3"/>
  <c r="A502" i="3"/>
  <c r="A105" i="3"/>
  <c r="A61" i="3"/>
  <c r="I61" i="3"/>
  <c r="C61" i="3" s="1"/>
  <c r="I105" i="3"/>
  <c r="C105" i="3" s="1"/>
  <c r="I815" i="3"/>
  <c r="C815" i="3" s="1"/>
  <c r="I502" i="3"/>
  <c r="C502" i="3" s="1"/>
  <c r="F61" i="3"/>
  <c r="F105" i="3"/>
  <c r="F815" i="3"/>
  <c r="D61" i="3"/>
  <c r="E1032" i="3" l="1"/>
  <c r="G1032" i="3"/>
  <c r="D1032" i="3" s="1"/>
  <c r="J1032" i="3"/>
  <c r="K1032" i="3" s="1"/>
  <c r="L1032" i="3"/>
  <c r="E1031" i="3"/>
  <c r="G1031" i="3"/>
  <c r="D1031" i="3" s="1"/>
  <c r="J1031" i="3"/>
  <c r="K1031" i="3" s="1"/>
  <c r="L1031" i="3"/>
  <c r="G1021" i="3"/>
  <c r="G1022" i="3"/>
  <c r="D1022" i="3" s="1"/>
  <c r="G1023" i="3"/>
  <c r="D1023" i="3" s="1"/>
  <c r="G1024" i="3"/>
  <c r="G1025" i="3"/>
  <c r="F1025" i="3" s="1"/>
  <c r="G1026" i="3"/>
  <c r="D1026" i="3" s="1"/>
  <c r="G1027" i="3"/>
  <c r="D1027" i="3" s="1"/>
  <c r="G1028" i="3"/>
  <c r="F1028" i="3" s="1"/>
  <c r="G413" i="3"/>
  <c r="G1029" i="3"/>
  <c r="D1029" i="3" s="1"/>
  <c r="G771" i="3"/>
  <c r="D771" i="3" s="1"/>
  <c r="E382" i="3"/>
  <c r="G382" i="3"/>
  <c r="J382" i="3"/>
  <c r="H382" i="3" s="1"/>
  <c r="L382" i="3"/>
  <c r="E771" i="3"/>
  <c r="J771" i="3"/>
  <c r="H771" i="3" s="1"/>
  <c r="L771" i="3"/>
  <c r="E1030" i="3"/>
  <c r="G1030" i="3"/>
  <c r="D1030" i="3" s="1"/>
  <c r="J1030" i="3"/>
  <c r="H1030" i="3" s="1"/>
  <c r="L1030" i="3"/>
  <c r="E1029" i="3"/>
  <c r="J1029" i="3"/>
  <c r="H1029" i="3" s="1"/>
  <c r="L1029" i="3"/>
  <c r="E413" i="3"/>
  <c r="J413" i="3"/>
  <c r="H413" i="3" s="1"/>
  <c r="L413" i="3"/>
  <c r="E1028" i="3"/>
  <c r="J1028" i="3"/>
  <c r="H1028" i="3" s="1"/>
  <c r="L1028" i="3"/>
  <c r="E1027" i="3"/>
  <c r="J1027" i="3"/>
  <c r="H1027" i="3" s="1"/>
  <c r="L1027" i="3"/>
  <c r="E1026" i="3"/>
  <c r="J1026" i="3"/>
  <c r="H1026" i="3" s="1"/>
  <c r="L1026" i="3"/>
  <c r="E1025" i="3"/>
  <c r="J1025" i="3"/>
  <c r="I1025" i="3" s="1"/>
  <c r="C1025" i="3" s="1"/>
  <c r="L1025" i="3"/>
  <c r="E1024" i="3"/>
  <c r="J1024" i="3"/>
  <c r="K1024" i="3" s="1"/>
  <c r="L1024" i="3"/>
  <c r="E1023" i="3"/>
  <c r="J1023" i="3"/>
  <c r="H1023" i="3" s="1"/>
  <c r="L1023" i="3"/>
  <c r="E1022" i="3"/>
  <c r="J1022" i="3"/>
  <c r="I1022" i="3" s="1"/>
  <c r="C1022" i="3" s="1"/>
  <c r="L1022" i="3"/>
  <c r="E1021" i="3"/>
  <c r="J1021" i="3"/>
  <c r="H1021" i="3" s="1"/>
  <c r="L1021" i="3"/>
  <c r="G1015" i="3"/>
  <c r="D1015" i="3" s="1"/>
  <c r="G1020" i="3"/>
  <c r="D1020" i="3" s="1"/>
  <c r="G307" i="3"/>
  <c r="F307" i="3" s="1"/>
  <c r="G1008" i="3"/>
  <c r="G1009" i="3"/>
  <c r="G146" i="3"/>
  <c r="G634" i="3"/>
  <c r="G171" i="3"/>
  <c r="G1010" i="3"/>
  <c r="F1010" i="3" s="1"/>
  <c r="G180" i="3"/>
  <c r="F180" i="3" s="1"/>
  <c r="G1011" i="3"/>
  <c r="F1011" i="3" s="1"/>
  <c r="G1012" i="3"/>
  <c r="F1012" i="3" s="1"/>
  <c r="G1013" i="3"/>
  <c r="F1013" i="3" s="1"/>
  <c r="G1014" i="3"/>
  <c r="D1014" i="3" s="1"/>
  <c r="G779" i="3"/>
  <c r="G780" i="3"/>
  <c r="D780" i="3" s="1"/>
  <c r="G717" i="3"/>
  <c r="F717" i="3" s="1"/>
  <c r="G718" i="3"/>
  <c r="F718" i="3" s="1"/>
  <c r="G719" i="3"/>
  <c r="F719" i="3" s="1"/>
  <c r="G1016" i="3"/>
  <c r="F1016" i="3" s="1"/>
  <c r="G1017" i="3"/>
  <c r="F1017" i="3" s="1"/>
  <c r="G1018" i="3"/>
  <c r="D1018" i="3" s="1"/>
  <c r="G1019" i="3"/>
  <c r="F1019" i="3" s="1"/>
  <c r="G1003" i="3"/>
  <c r="G126" i="3"/>
  <c r="F126" i="3" s="1"/>
  <c r="G127" i="3"/>
  <c r="F127" i="3" s="1"/>
  <c r="G128" i="3"/>
  <c r="F128" i="3" s="1"/>
  <c r="G129" i="3"/>
  <c r="D129" i="3" s="1"/>
  <c r="G130" i="3"/>
  <c r="F130" i="3" s="1"/>
  <c r="G131" i="3"/>
  <c r="G1004" i="3"/>
  <c r="D1004" i="3" s="1"/>
  <c r="G1005" i="3"/>
  <c r="G1006" i="3"/>
  <c r="G1007" i="3"/>
  <c r="G306" i="3"/>
  <c r="E1020" i="3"/>
  <c r="J1020" i="3"/>
  <c r="H1020" i="3" s="1"/>
  <c r="L1020" i="3"/>
  <c r="E1019" i="3"/>
  <c r="J1019" i="3"/>
  <c r="H1019" i="3" s="1"/>
  <c r="L1019" i="3"/>
  <c r="E1018" i="3"/>
  <c r="J1018" i="3"/>
  <c r="H1018" i="3" s="1"/>
  <c r="L1018" i="3"/>
  <c r="E1017" i="3"/>
  <c r="J1017" i="3"/>
  <c r="H1017" i="3" s="1"/>
  <c r="L1017" i="3"/>
  <c r="E1016" i="3"/>
  <c r="J1016" i="3"/>
  <c r="H1016" i="3" s="1"/>
  <c r="L1016" i="3"/>
  <c r="E719" i="3"/>
  <c r="J719" i="3"/>
  <c r="H719" i="3" s="1"/>
  <c r="L719" i="3"/>
  <c r="E718" i="3"/>
  <c r="J718" i="3"/>
  <c r="H718" i="3" s="1"/>
  <c r="L718" i="3"/>
  <c r="E717" i="3"/>
  <c r="J717" i="3"/>
  <c r="I717" i="3" s="1"/>
  <c r="C717" i="3" s="1"/>
  <c r="L717" i="3"/>
  <c r="E1015" i="3"/>
  <c r="J1015" i="3"/>
  <c r="K1015" i="3" s="1"/>
  <c r="L1015" i="3"/>
  <c r="E780" i="3"/>
  <c r="J780" i="3"/>
  <c r="H780" i="3" s="1"/>
  <c r="L780" i="3"/>
  <c r="E779" i="3"/>
  <c r="J779" i="3"/>
  <c r="I779" i="3" s="1"/>
  <c r="C779" i="3" s="1"/>
  <c r="L779" i="3"/>
  <c r="E1014" i="3"/>
  <c r="J1014" i="3"/>
  <c r="I1014" i="3" s="1"/>
  <c r="C1014" i="3" s="1"/>
  <c r="L1014" i="3"/>
  <c r="E1013" i="3"/>
  <c r="J1013" i="3"/>
  <c r="K1013" i="3" s="1"/>
  <c r="L1013" i="3"/>
  <c r="E1012" i="3"/>
  <c r="J1012" i="3"/>
  <c r="I1012" i="3" s="1"/>
  <c r="C1012" i="3" s="1"/>
  <c r="L1012" i="3"/>
  <c r="E1011" i="3"/>
  <c r="J1011" i="3"/>
  <c r="H1011" i="3" s="1"/>
  <c r="L1011" i="3"/>
  <c r="E180" i="3"/>
  <c r="J180" i="3"/>
  <c r="I180" i="3" s="1"/>
  <c r="C180" i="3" s="1"/>
  <c r="L180" i="3"/>
  <c r="E1010" i="3"/>
  <c r="J1010" i="3"/>
  <c r="K1010" i="3" s="1"/>
  <c r="L1010" i="3"/>
  <c r="L1005" i="3"/>
  <c r="E1003" i="3"/>
  <c r="J1003" i="3"/>
  <c r="I1003" i="3" s="1"/>
  <c r="C1003" i="3" s="1"/>
  <c r="L1003" i="3"/>
  <c r="E1004" i="3"/>
  <c r="J1004" i="3"/>
  <c r="K1004" i="3" s="1"/>
  <c r="L1004" i="3"/>
  <c r="E1005" i="3"/>
  <c r="J1005" i="3"/>
  <c r="H1005" i="3" s="1"/>
  <c r="E1006" i="3"/>
  <c r="J1006" i="3"/>
  <c r="I1006" i="3" s="1"/>
  <c r="L1006" i="3"/>
  <c r="E1007" i="3"/>
  <c r="J1007" i="3"/>
  <c r="I1007" i="3" s="1"/>
  <c r="C1007" i="3" s="1"/>
  <c r="L1007" i="3"/>
  <c r="E306" i="3"/>
  <c r="J306" i="3"/>
  <c r="H306" i="3" s="1"/>
  <c r="L306" i="3"/>
  <c r="E307" i="3"/>
  <c r="J307" i="3"/>
  <c r="H307" i="3" s="1"/>
  <c r="L307" i="3"/>
  <c r="E1008" i="3"/>
  <c r="J1008" i="3"/>
  <c r="I1008" i="3" s="1"/>
  <c r="C1008" i="3" s="1"/>
  <c r="L1008" i="3"/>
  <c r="E1009" i="3"/>
  <c r="J1009" i="3"/>
  <c r="I1009" i="3" s="1"/>
  <c r="C1009" i="3" s="1"/>
  <c r="L1009" i="3"/>
  <c r="E146" i="3"/>
  <c r="J146" i="3"/>
  <c r="H146" i="3" s="1"/>
  <c r="L146" i="3"/>
  <c r="E634" i="3"/>
  <c r="J634" i="3"/>
  <c r="H634" i="3" s="1"/>
  <c r="L634" i="3"/>
  <c r="E171" i="3"/>
  <c r="J171" i="3"/>
  <c r="K171" i="3" s="1"/>
  <c r="L171" i="3"/>
  <c r="E131" i="3"/>
  <c r="J131" i="3"/>
  <c r="H131" i="3" s="1"/>
  <c r="L131" i="3"/>
  <c r="E130" i="3"/>
  <c r="J130" i="3"/>
  <c r="I130" i="3" s="1"/>
  <c r="C130" i="3" s="1"/>
  <c r="L130" i="3"/>
  <c r="E129" i="3"/>
  <c r="J129" i="3"/>
  <c r="H129" i="3" s="1"/>
  <c r="L129" i="3"/>
  <c r="E128" i="3"/>
  <c r="J128" i="3"/>
  <c r="I128" i="3" s="1"/>
  <c r="C128" i="3" s="1"/>
  <c r="L128" i="3"/>
  <c r="E127" i="3"/>
  <c r="J127" i="3"/>
  <c r="I127" i="3" s="1"/>
  <c r="C127" i="3" s="1"/>
  <c r="L127" i="3"/>
  <c r="E126" i="3"/>
  <c r="J126" i="3"/>
  <c r="I126" i="3" s="1"/>
  <c r="C126" i="3" s="1"/>
  <c r="L126" i="3"/>
  <c r="G340" i="3"/>
  <c r="G341" i="3"/>
  <c r="D341" i="3" s="1"/>
  <c r="G763" i="3"/>
  <c r="D763" i="3" s="1"/>
  <c r="G764" i="3"/>
  <c r="G342" i="3"/>
  <c r="G343" i="3"/>
  <c r="F343" i="3" s="1"/>
  <c r="G766" i="3"/>
  <c r="G998" i="3"/>
  <c r="G999" i="3"/>
  <c r="G1000" i="3"/>
  <c r="D1000" i="3" s="1"/>
  <c r="G1001" i="3"/>
  <c r="D1001" i="3" s="1"/>
  <c r="G1002" i="3"/>
  <c r="E1002" i="3"/>
  <c r="J1002" i="3"/>
  <c r="H1002" i="3" s="1"/>
  <c r="L1002" i="3"/>
  <c r="E1001" i="3"/>
  <c r="J1001" i="3"/>
  <c r="K1001" i="3" s="1"/>
  <c r="L1001" i="3"/>
  <c r="E1000" i="3"/>
  <c r="J1000" i="3"/>
  <c r="K1000" i="3" s="1"/>
  <c r="L1000" i="3"/>
  <c r="E999" i="3"/>
  <c r="J999" i="3"/>
  <c r="K999" i="3" s="1"/>
  <c r="L999" i="3"/>
  <c r="E998" i="3"/>
  <c r="J998" i="3"/>
  <c r="H998" i="3" s="1"/>
  <c r="L998" i="3"/>
  <c r="E766" i="3"/>
  <c r="J766" i="3"/>
  <c r="H766" i="3" s="1"/>
  <c r="L766" i="3"/>
  <c r="E343" i="3"/>
  <c r="J343" i="3"/>
  <c r="I343" i="3" s="1"/>
  <c r="C343" i="3" s="1"/>
  <c r="L343" i="3"/>
  <c r="E342" i="3"/>
  <c r="J342" i="3"/>
  <c r="I342" i="3" s="1"/>
  <c r="C342" i="3" s="1"/>
  <c r="L342" i="3"/>
  <c r="G996" i="3"/>
  <c r="D996" i="3" s="1"/>
  <c r="G125" i="3"/>
  <c r="G379" i="3"/>
  <c r="G380" i="3"/>
  <c r="D380" i="3" s="1"/>
  <c r="G381" i="3"/>
  <c r="F381" i="3" s="1"/>
  <c r="G997" i="3"/>
  <c r="D997" i="3" s="1"/>
  <c r="G514" i="3"/>
  <c r="G169" i="3"/>
  <c r="G10" i="3"/>
  <c r="G762" i="3"/>
  <c r="F762" i="3" s="1"/>
  <c r="E764" i="3"/>
  <c r="J764" i="3"/>
  <c r="I764" i="3" s="1"/>
  <c r="C764" i="3" s="1"/>
  <c r="L764" i="3"/>
  <c r="E763" i="3"/>
  <c r="J763" i="3"/>
  <c r="I763" i="3" s="1"/>
  <c r="C763" i="3" s="1"/>
  <c r="L763" i="3"/>
  <c r="E341" i="3"/>
  <c r="J341" i="3"/>
  <c r="H341" i="3" s="1"/>
  <c r="L341" i="3"/>
  <c r="E340" i="3"/>
  <c r="J340" i="3"/>
  <c r="I340" i="3" s="1"/>
  <c r="C340" i="3" s="1"/>
  <c r="L340" i="3"/>
  <c r="E762" i="3"/>
  <c r="J762" i="3"/>
  <c r="I762" i="3" s="1"/>
  <c r="C762" i="3" s="1"/>
  <c r="L762" i="3"/>
  <c r="E10" i="3"/>
  <c r="J10" i="3"/>
  <c r="H10" i="3" s="1"/>
  <c r="L10" i="3"/>
  <c r="E169" i="3"/>
  <c r="J169" i="3"/>
  <c r="H169" i="3" s="1"/>
  <c r="L169" i="3"/>
  <c r="E514" i="3"/>
  <c r="J514" i="3"/>
  <c r="I514" i="3" s="1"/>
  <c r="C514" i="3" s="1"/>
  <c r="L514" i="3"/>
  <c r="E997" i="3"/>
  <c r="J997" i="3"/>
  <c r="H997" i="3" s="1"/>
  <c r="L997" i="3"/>
  <c r="E381" i="3"/>
  <c r="J381" i="3"/>
  <c r="H381" i="3" s="1"/>
  <c r="L381" i="3"/>
  <c r="E380" i="3"/>
  <c r="J380" i="3"/>
  <c r="I380" i="3" s="1"/>
  <c r="C380" i="3" s="1"/>
  <c r="L380" i="3"/>
  <c r="E379" i="3"/>
  <c r="J379" i="3"/>
  <c r="I379" i="3" s="1"/>
  <c r="C379" i="3" s="1"/>
  <c r="L379" i="3"/>
  <c r="G715" i="3"/>
  <c r="F715" i="3" s="1"/>
  <c r="G716" i="3"/>
  <c r="D716" i="3" s="1"/>
  <c r="G482" i="3"/>
  <c r="D482" i="3" s="1"/>
  <c r="G483" i="3"/>
  <c r="G993" i="3"/>
  <c r="D993" i="3" s="1"/>
  <c r="G183" i="3"/>
  <c r="G994" i="3"/>
  <c r="F994" i="3" s="1"/>
  <c r="G995" i="3"/>
  <c r="E125" i="3"/>
  <c r="J125" i="3"/>
  <c r="H125" i="3" s="1"/>
  <c r="L125" i="3"/>
  <c r="E996" i="3"/>
  <c r="J996" i="3"/>
  <c r="H996" i="3" s="1"/>
  <c r="L996" i="3"/>
  <c r="E995" i="3"/>
  <c r="J995" i="3"/>
  <c r="H995" i="3" s="1"/>
  <c r="L995" i="3"/>
  <c r="E994" i="3"/>
  <c r="J994" i="3"/>
  <c r="H994" i="3" s="1"/>
  <c r="L994" i="3"/>
  <c r="E183" i="3"/>
  <c r="J183" i="3"/>
  <c r="H183" i="3" s="1"/>
  <c r="L183" i="3"/>
  <c r="E993" i="3"/>
  <c r="J993" i="3"/>
  <c r="H993" i="3" s="1"/>
  <c r="L993" i="3"/>
  <c r="G956" i="3"/>
  <c r="D956" i="3" s="1"/>
  <c r="G957" i="3"/>
  <c r="G958" i="3"/>
  <c r="G959" i="3"/>
  <c r="G960" i="3"/>
  <c r="D960" i="3" s="1"/>
  <c r="G374" i="3"/>
  <c r="G375" i="3"/>
  <c r="D375" i="3" s="1"/>
  <c r="G271" i="3"/>
  <c r="G272" i="3"/>
  <c r="F272" i="3" s="1"/>
  <c r="G376" i="3"/>
  <c r="D376" i="3" s="1"/>
  <c r="G961" i="3"/>
  <c r="D961" i="3" s="1"/>
  <c r="G962" i="3"/>
  <c r="F962" i="3" s="1"/>
  <c r="G377" i="3"/>
  <c r="D377" i="3" s="1"/>
  <c r="G963" i="3"/>
  <c r="D963" i="3" s="1"/>
  <c r="G638" i="3"/>
  <c r="G964" i="3"/>
  <c r="G559" i="3"/>
  <c r="G560" i="3"/>
  <c r="G273" i="3"/>
  <c r="G965" i="3"/>
  <c r="D965" i="3" s="1"/>
  <c r="G966" i="3"/>
  <c r="F966" i="3" s="1"/>
  <c r="G967" i="3"/>
  <c r="D967" i="3" s="1"/>
  <c r="G378" i="3"/>
  <c r="D378" i="3" s="1"/>
  <c r="G968" i="3"/>
  <c r="F968" i="3" s="1"/>
  <c r="G969" i="3"/>
  <c r="D969" i="3" s="1"/>
  <c r="G970" i="3"/>
  <c r="G971" i="3"/>
  <c r="G972" i="3"/>
  <c r="D972" i="3" s="1"/>
  <c r="G973" i="3"/>
  <c r="D973" i="3" s="1"/>
  <c r="G974" i="3"/>
  <c r="D974" i="3" s="1"/>
  <c r="G637" i="3"/>
  <c r="F637" i="3" s="1"/>
  <c r="G975" i="3"/>
  <c r="D975" i="3" s="1"/>
  <c r="G119" i="3"/>
  <c r="D119" i="3" s="1"/>
  <c r="G265" i="3"/>
  <c r="G561" i="3"/>
  <c r="D561" i="3" s="1"/>
  <c r="G120" i="3"/>
  <c r="D120" i="3" s="1"/>
  <c r="G976" i="3"/>
  <c r="F976" i="3" s="1"/>
  <c r="G121" i="3"/>
  <c r="D121" i="3" s="1"/>
  <c r="G977" i="3"/>
  <c r="D977" i="3" s="1"/>
  <c r="G562" i="3"/>
  <c r="F562" i="3" s="1"/>
  <c r="G978" i="3"/>
  <c r="F978" i="3" s="1"/>
  <c r="G122" i="3"/>
  <c r="D122" i="3" s="1"/>
  <c r="G979" i="3"/>
  <c r="F979" i="3" s="1"/>
  <c r="G980" i="3"/>
  <c r="G411" i="3"/>
  <c r="F411" i="3" s="1"/>
  <c r="G981" i="3"/>
  <c r="D981" i="3" s="1"/>
  <c r="G982" i="3"/>
  <c r="F982" i="3" s="1"/>
  <c r="G654" i="3"/>
  <c r="D654" i="3" s="1"/>
  <c r="G305" i="3"/>
  <c r="F305" i="3" s="1"/>
  <c r="G778" i="3"/>
  <c r="D778" i="3" s="1"/>
  <c r="G983" i="3"/>
  <c r="G984" i="3"/>
  <c r="G412" i="3"/>
  <c r="D412" i="3" s="1"/>
  <c r="G985" i="3"/>
  <c r="G986" i="3"/>
  <c r="G694" i="3"/>
  <c r="F694" i="3" s="1"/>
  <c r="G673" i="3"/>
  <c r="G266" i="3"/>
  <c r="D266" i="3" s="1"/>
  <c r="G987" i="3"/>
  <c r="D987" i="3" s="1"/>
  <c r="G988" i="3"/>
  <c r="D988" i="3" s="1"/>
  <c r="G123" i="3"/>
  <c r="F123" i="3" s="1"/>
  <c r="G674" i="3"/>
  <c r="D674" i="3" s="1"/>
  <c r="G989" i="3"/>
  <c r="D989" i="3" s="1"/>
  <c r="G990" i="3"/>
  <c r="G668" i="3"/>
  <c r="F668" i="3" s="1"/>
  <c r="G991" i="3"/>
  <c r="G4" i="3"/>
  <c r="G124" i="3"/>
  <c r="D124" i="3" s="1"/>
  <c r="G713" i="3"/>
  <c r="G669" i="3"/>
  <c r="G992" i="3"/>
  <c r="F992" i="3" s="1"/>
  <c r="G714" i="3"/>
  <c r="D714" i="3" s="1"/>
  <c r="E483" i="3"/>
  <c r="J483" i="3"/>
  <c r="H483" i="3" s="1"/>
  <c r="L483" i="3"/>
  <c r="E482" i="3"/>
  <c r="J482" i="3"/>
  <c r="H482" i="3" s="1"/>
  <c r="L482" i="3"/>
  <c r="E716" i="3"/>
  <c r="J716" i="3"/>
  <c r="I716" i="3" s="1"/>
  <c r="C716" i="3" s="1"/>
  <c r="L716" i="3"/>
  <c r="E715" i="3"/>
  <c r="J715" i="3"/>
  <c r="H715" i="3" s="1"/>
  <c r="L715" i="3"/>
  <c r="E714" i="3"/>
  <c r="J714" i="3"/>
  <c r="H714" i="3" s="1"/>
  <c r="L714" i="3"/>
  <c r="E992" i="3"/>
  <c r="J992" i="3"/>
  <c r="H992" i="3" s="1"/>
  <c r="L992" i="3"/>
  <c r="E669" i="3"/>
  <c r="J669" i="3"/>
  <c r="H669" i="3" s="1"/>
  <c r="L669" i="3"/>
  <c r="E713" i="3"/>
  <c r="J713" i="3"/>
  <c r="H713" i="3" s="1"/>
  <c r="L713" i="3"/>
  <c r="E124" i="3"/>
  <c r="J124" i="3"/>
  <c r="K124" i="3" s="1"/>
  <c r="L124" i="3"/>
  <c r="E4" i="3"/>
  <c r="J4" i="3"/>
  <c r="K4" i="3" s="1"/>
  <c r="L4" i="3"/>
  <c r="E991" i="3"/>
  <c r="J991" i="3"/>
  <c r="I991" i="3" s="1"/>
  <c r="C991" i="3" s="1"/>
  <c r="L991" i="3"/>
  <c r="E668" i="3"/>
  <c r="J668" i="3"/>
  <c r="I668" i="3" s="1"/>
  <c r="C668" i="3" s="1"/>
  <c r="L668" i="3"/>
  <c r="E990" i="3"/>
  <c r="J990" i="3"/>
  <c r="I990" i="3" s="1"/>
  <c r="C990" i="3" s="1"/>
  <c r="L990" i="3"/>
  <c r="E989" i="3"/>
  <c r="J989" i="3"/>
  <c r="I989" i="3" s="1"/>
  <c r="C989" i="3" s="1"/>
  <c r="L989" i="3"/>
  <c r="E674" i="3"/>
  <c r="J674" i="3"/>
  <c r="I674" i="3" s="1"/>
  <c r="C674" i="3" s="1"/>
  <c r="L674" i="3"/>
  <c r="E123" i="3"/>
  <c r="J123" i="3"/>
  <c r="H123" i="3" s="1"/>
  <c r="L123" i="3"/>
  <c r="E988" i="3"/>
  <c r="J988" i="3"/>
  <c r="H988" i="3" s="1"/>
  <c r="L988" i="3"/>
  <c r="E987" i="3"/>
  <c r="J987" i="3"/>
  <c r="H987" i="3" s="1"/>
  <c r="L987" i="3"/>
  <c r="E266" i="3"/>
  <c r="J266" i="3"/>
  <c r="H266" i="3" s="1"/>
  <c r="L266" i="3"/>
  <c r="E673" i="3"/>
  <c r="J673" i="3"/>
  <c r="K673" i="3" s="1"/>
  <c r="L673" i="3"/>
  <c r="E694" i="3"/>
  <c r="J694" i="3"/>
  <c r="K694" i="3" s="1"/>
  <c r="L694" i="3"/>
  <c r="E986" i="3"/>
  <c r="J986" i="3"/>
  <c r="K986" i="3" s="1"/>
  <c r="L986" i="3"/>
  <c r="E985" i="3"/>
  <c r="J985" i="3"/>
  <c r="H985" i="3" s="1"/>
  <c r="L985" i="3"/>
  <c r="E412" i="3"/>
  <c r="J412" i="3"/>
  <c r="H412" i="3" s="1"/>
  <c r="L412" i="3"/>
  <c r="E984" i="3"/>
  <c r="J984" i="3"/>
  <c r="H984" i="3" s="1"/>
  <c r="L984" i="3"/>
  <c r="E983" i="3"/>
  <c r="J983" i="3"/>
  <c r="H983" i="3" s="1"/>
  <c r="L983" i="3"/>
  <c r="E778" i="3"/>
  <c r="J778" i="3"/>
  <c r="I778" i="3" s="1"/>
  <c r="C778" i="3" s="1"/>
  <c r="L778" i="3"/>
  <c r="E305" i="3"/>
  <c r="J305" i="3"/>
  <c r="H305" i="3" s="1"/>
  <c r="L305" i="3"/>
  <c r="E654" i="3"/>
  <c r="J654" i="3"/>
  <c r="H654" i="3" s="1"/>
  <c r="L654" i="3"/>
  <c r="E982" i="3"/>
  <c r="J982" i="3"/>
  <c r="I982" i="3" s="1"/>
  <c r="C982" i="3" s="1"/>
  <c r="L982" i="3"/>
  <c r="E981" i="3"/>
  <c r="J981" i="3"/>
  <c r="H981" i="3" s="1"/>
  <c r="L981" i="3"/>
  <c r="E411" i="3"/>
  <c r="J411" i="3"/>
  <c r="H411" i="3" s="1"/>
  <c r="L411" i="3"/>
  <c r="E980" i="3"/>
  <c r="J980" i="3"/>
  <c r="H980" i="3" s="1"/>
  <c r="L980" i="3"/>
  <c r="E979" i="3"/>
  <c r="J979" i="3"/>
  <c r="H979" i="3" s="1"/>
  <c r="L979" i="3"/>
  <c r="E122" i="3"/>
  <c r="J122" i="3"/>
  <c r="H122" i="3" s="1"/>
  <c r="L122" i="3"/>
  <c r="E978" i="3"/>
  <c r="J978" i="3"/>
  <c r="H978" i="3" s="1"/>
  <c r="L978" i="3"/>
  <c r="E562" i="3"/>
  <c r="J562" i="3"/>
  <c r="H562" i="3" s="1"/>
  <c r="L562" i="3"/>
  <c r="E977" i="3"/>
  <c r="J977" i="3"/>
  <c r="I977" i="3" s="1"/>
  <c r="C977" i="3" s="1"/>
  <c r="L977" i="3"/>
  <c r="E121" i="3"/>
  <c r="J121" i="3"/>
  <c r="H121" i="3" s="1"/>
  <c r="L121" i="3"/>
  <c r="E976" i="3"/>
  <c r="J976" i="3"/>
  <c r="I976" i="3" s="1"/>
  <c r="C976" i="3" s="1"/>
  <c r="L976" i="3"/>
  <c r="E120" i="3"/>
  <c r="J120" i="3"/>
  <c r="K120" i="3" s="1"/>
  <c r="L120" i="3"/>
  <c r="E561" i="3"/>
  <c r="J561" i="3"/>
  <c r="K561" i="3" s="1"/>
  <c r="L561" i="3"/>
  <c r="E265" i="3"/>
  <c r="J265" i="3"/>
  <c r="H265" i="3" s="1"/>
  <c r="L265" i="3"/>
  <c r="E119" i="3"/>
  <c r="J119" i="3"/>
  <c r="H119" i="3" s="1"/>
  <c r="L119" i="3"/>
  <c r="E975" i="3"/>
  <c r="J975" i="3"/>
  <c r="H975" i="3" s="1"/>
  <c r="L975" i="3"/>
  <c r="E637" i="3"/>
  <c r="J637" i="3"/>
  <c r="I637" i="3" s="1"/>
  <c r="C637" i="3" s="1"/>
  <c r="L637" i="3"/>
  <c r="E974" i="3"/>
  <c r="J974" i="3"/>
  <c r="H974" i="3" s="1"/>
  <c r="L974" i="3"/>
  <c r="E973" i="3"/>
  <c r="J973" i="3"/>
  <c r="H973" i="3" s="1"/>
  <c r="L973" i="3"/>
  <c r="E972" i="3"/>
  <c r="J972" i="3"/>
  <c r="H972" i="3" s="1"/>
  <c r="L972" i="3"/>
  <c r="E971" i="3"/>
  <c r="J971" i="3"/>
  <c r="I971" i="3" s="1"/>
  <c r="C971" i="3" s="1"/>
  <c r="L971" i="3"/>
  <c r="E970" i="3"/>
  <c r="J970" i="3"/>
  <c r="H970" i="3" s="1"/>
  <c r="L970" i="3"/>
  <c r="E969" i="3"/>
  <c r="J969" i="3"/>
  <c r="H969" i="3" s="1"/>
  <c r="L969" i="3"/>
  <c r="E968" i="3"/>
  <c r="J968" i="3"/>
  <c r="H968" i="3" s="1"/>
  <c r="L968" i="3"/>
  <c r="E378" i="3"/>
  <c r="J378" i="3"/>
  <c r="H378" i="3" s="1"/>
  <c r="L378" i="3"/>
  <c r="E967" i="3"/>
  <c r="J967" i="3"/>
  <c r="H967" i="3" s="1"/>
  <c r="L967" i="3"/>
  <c r="E966" i="3"/>
  <c r="J966" i="3"/>
  <c r="H966" i="3" s="1"/>
  <c r="L966" i="3"/>
  <c r="E965" i="3"/>
  <c r="J965" i="3"/>
  <c r="K965" i="3" s="1"/>
  <c r="L965" i="3"/>
  <c r="E273" i="3"/>
  <c r="J273" i="3"/>
  <c r="K273" i="3" s="1"/>
  <c r="L273" i="3"/>
  <c r="E560" i="3"/>
  <c r="J560" i="3"/>
  <c r="K560" i="3" s="1"/>
  <c r="L560" i="3"/>
  <c r="E559" i="3"/>
  <c r="J559" i="3"/>
  <c r="K559" i="3" s="1"/>
  <c r="L559" i="3"/>
  <c r="E964" i="3"/>
  <c r="J964" i="3"/>
  <c r="H964" i="3" s="1"/>
  <c r="L964" i="3"/>
  <c r="E638" i="3"/>
  <c r="J638" i="3"/>
  <c r="H638" i="3" s="1"/>
  <c r="L638" i="3"/>
  <c r="E963" i="3"/>
  <c r="J963" i="3"/>
  <c r="H963" i="3" s="1"/>
  <c r="L963" i="3"/>
  <c r="E377" i="3"/>
  <c r="J377" i="3"/>
  <c r="H377" i="3" s="1"/>
  <c r="L377" i="3"/>
  <c r="E962" i="3"/>
  <c r="J962" i="3"/>
  <c r="H962" i="3" s="1"/>
  <c r="L962" i="3"/>
  <c r="E961" i="3"/>
  <c r="J961" i="3"/>
  <c r="I961" i="3" s="1"/>
  <c r="C961" i="3" s="1"/>
  <c r="L961" i="3"/>
  <c r="E376" i="3"/>
  <c r="J376" i="3"/>
  <c r="H376" i="3" s="1"/>
  <c r="L376" i="3"/>
  <c r="E272" i="3"/>
  <c r="J272" i="3"/>
  <c r="H272" i="3" s="1"/>
  <c r="L272" i="3"/>
  <c r="E271" i="3"/>
  <c r="J271" i="3"/>
  <c r="H271" i="3" s="1"/>
  <c r="L271" i="3"/>
  <c r="E375" i="3"/>
  <c r="J375" i="3"/>
  <c r="K375" i="3" s="1"/>
  <c r="L375" i="3"/>
  <c r="E374" i="3"/>
  <c r="J374" i="3"/>
  <c r="K374" i="3" s="1"/>
  <c r="L374" i="3"/>
  <c r="E960" i="3"/>
  <c r="J960" i="3"/>
  <c r="H960" i="3" s="1"/>
  <c r="L960" i="3"/>
  <c r="E959" i="3"/>
  <c r="J959" i="3"/>
  <c r="H959" i="3" s="1"/>
  <c r="L959" i="3"/>
  <c r="E958" i="3"/>
  <c r="J958" i="3"/>
  <c r="I958" i="3" s="1"/>
  <c r="C958" i="3" s="1"/>
  <c r="L958" i="3"/>
  <c r="E957" i="3"/>
  <c r="J957" i="3"/>
  <c r="I957" i="3" s="1"/>
  <c r="C957" i="3" s="1"/>
  <c r="L957" i="3"/>
  <c r="E956" i="3"/>
  <c r="J956" i="3"/>
  <c r="H956" i="3" s="1"/>
  <c r="L956" i="3"/>
  <c r="G757" i="3"/>
  <c r="I1031" i="3" l="1"/>
  <c r="C1031" i="3" s="1"/>
  <c r="I1032" i="3"/>
  <c r="C1032" i="3" s="1"/>
  <c r="H1032" i="3"/>
  <c r="A1032" i="3" s="1"/>
  <c r="H1031" i="3"/>
  <c r="A1031" i="3" s="1"/>
  <c r="F1031" i="3"/>
  <c r="K1028" i="3"/>
  <c r="F1032" i="3"/>
  <c r="D1024" i="3"/>
  <c r="F1026" i="3"/>
  <c r="A771" i="3"/>
  <c r="D413" i="3"/>
  <c r="F1023" i="3"/>
  <c r="A1028" i="3"/>
  <c r="A1026" i="3"/>
  <c r="A1030" i="3"/>
  <c r="A382" i="3"/>
  <c r="H1022" i="3"/>
  <c r="A1022" i="3" s="1"/>
  <c r="K1021" i="3"/>
  <c r="K382" i="3"/>
  <c r="I382" i="3"/>
  <c r="C382" i="3" s="1"/>
  <c r="I1021" i="3"/>
  <c r="C1021" i="3" s="1"/>
  <c r="A1021" i="3"/>
  <c r="K1023" i="3"/>
  <c r="F1030" i="3"/>
  <c r="K1025" i="3"/>
  <c r="K1027" i="3"/>
  <c r="F382" i="3"/>
  <c r="A1027" i="3"/>
  <c r="D382" i="3"/>
  <c r="K1022" i="3"/>
  <c r="D1025" i="3"/>
  <c r="K1029" i="3"/>
  <c r="A413" i="3"/>
  <c r="A1023" i="3"/>
  <c r="I1024" i="3"/>
  <c r="C1024" i="3" s="1"/>
  <c r="H1025" i="3"/>
  <c r="A1025" i="3" s="1"/>
  <c r="F1027" i="3"/>
  <c r="I1023" i="3"/>
  <c r="C1023" i="3" s="1"/>
  <c r="H1024" i="3"/>
  <c r="A1024" i="3" s="1"/>
  <c r="D1028" i="3"/>
  <c r="A1029" i="3"/>
  <c r="K771" i="3"/>
  <c r="K1030" i="3"/>
  <c r="I771" i="3"/>
  <c r="C771" i="3" s="1"/>
  <c r="F1022" i="3"/>
  <c r="K413" i="3"/>
  <c r="I1030" i="3"/>
  <c r="C1030" i="3" s="1"/>
  <c r="I1029" i="3"/>
  <c r="C1029" i="3" s="1"/>
  <c r="I413" i="3"/>
  <c r="C413" i="3" s="1"/>
  <c r="F771" i="3"/>
  <c r="D1021" i="3"/>
  <c r="K1026" i="3"/>
  <c r="I1028" i="3"/>
  <c r="C1028" i="3" s="1"/>
  <c r="I1027" i="3"/>
  <c r="C1027" i="3" s="1"/>
  <c r="I1026" i="3"/>
  <c r="C1026" i="3" s="1"/>
  <c r="K718" i="3"/>
  <c r="A718" i="3"/>
  <c r="K180" i="3"/>
  <c r="K717" i="3"/>
  <c r="A1016" i="3"/>
  <c r="A780" i="3"/>
  <c r="K1017" i="3"/>
  <c r="K1016" i="3"/>
  <c r="F1020" i="3"/>
  <c r="D719" i="3"/>
  <c r="F780" i="3"/>
  <c r="K779" i="3"/>
  <c r="A719" i="3"/>
  <c r="H180" i="3"/>
  <c r="A180" i="3" s="1"/>
  <c r="D718" i="3"/>
  <c r="D180" i="3"/>
  <c r="D1012" i="3"/>
  <c r="H1014" i="3"/>
  <c r="A1014" i="3" s="1"/>
  <c r="H1013" i="3"/>
  <c r="A1013" i="3" s="1"/>
  <c r="F1018" i="3"/>
  <c r="F1015" i="3"/>
  <c r="H779" i="3"/>
  <c r="A779" i="3" s="1"/>
  <c r="D1013" i="3"/>
  <c r="I1010" i="3"/>
  <c r="C1010" i="3" s="1"/>
  <c r="I1013" i="3"/>
  <c r="C1013" i="3" s="1"/>
  <c r="D1011" i="3"/>
  <c r="D1019" i="3"/>
  <c r="H1010" i="3"/>
  <c r="A1010" i="3" s="1"/>
  <c r="K1011" i="3"/>
  <c r="D717" i="3"/>
  <c r="A1020" i="3"/>
  <c r="I1015" i="3"/>
  <c r="C1015" i="3" s="1"/>
  <c r="H717" i="3"/>
  <c r="A717" i="3" s="1"/>
  <c r="D1017" i="3"/>
  <c r="A1019" i="3"/>
  <c r="D1010" i="3"/>
  <c r="A1011" i="3"/>
  <c r="K1014" i="3"/>
  <c r="I780" i="3"/>
  <c r="C780" i="3" s="1"/>
  <c r="H1015" i="3"/>
  <c r="A1015" i="3" s="1"/>
  <c r="D1016" i="3"/>
  <c r="A1018" i="3"/>
  <c r="K780" i="3"/>
  <c r="A1017" i="3"/>
  <c r="K1020" i="3"/>
  <c r="K1012" i="3"/>
  <c r="K1019" i="3"/>
  <c r="I1020" i="3"/>
  <c r="C1020" i="3" s="1"/>
  <c r="I1019" i="3"/>
  <c r="C1019" i="3" s="1"/>
  <c r="F779" i="3"/>
  <c r="I1011" i="3"/>
  <c r="C1011" i="3" s="1"/>
  <c r="H1012" i="3"/>
  <c r="A1012" i="3" s="1"/>
  <c r="F1014" i="3"/>
  <c r="I1018" i="3"/>
  <c r="C1018" i="3" s="1"/>
  <c r="K1018" i="3"/>
  <c r="D779" i="3"/>
  <c r="K719" i="3"/>
  <c r="I1017" i="3"/>
  <c r="C1017" i="3" s="1"/>
  <c r="I1016" i="3"/>
  <c r="C1016" i="3" s="1"/>
  <c r="I719" i="3"/>
  <c r="C719" i="3" s="1"/>
  <c r="K1006" i="3"/>
  <c r="I718" i="3"/>
  <c r="C718" i="3" s="1"/>
  <c r="K1008" i="3"/>
  <c r="K146" i="3"/>
  <c r="C1006" i="3"/>
  <c r="I1004" i="3"/>
  <c r="C1004" i="3" s="1"/>
  <c r="K131" i="3"/>
  <c r="K1009" i="3"/>
  <c r="H1004" i="3"/>
  <c r="A1004" i="3" s="1"/>
  <c r="H1009" i="3"/>
  <c r="A1009" i="3" s="1"/>
  <c r="K306" i="3"/>
  <c r="A129" i="3"/>
  <c r="I171" i="3"/>
  <c r="C171" i="3" s="1"/>
  <c r="H171" i="3"/>
  <c r="A171" i="3" s="1"/>
  <c r="K634" i="3"/>
  <c r="K307" i="3"/>
  <c r="I307" i="3"/>
  <c r="C307" i="3" s="1"/>
  <c r="H1006" i="3"/>
  <c r="A1006" i="3" s="1"/>
  <c r="K1007" i="3"/>
  <c r="K1005" i="3"/>
  <c r="K1003" i="3"/>
  <c r="H1003" i="3"/>
  <c r="A1003" i="3" s="1"/>
  <c r="I146" i="3"/>
  <c r="C146" i="3" s="1"/>
  <c r="I1005" i="3"/>
  <c r="C1005" i="3" s="1"/>
  <c r="A634" i="3"/>
  <c r="I306" i="3"/>
  <c r="C306" i="3" s="1"/>
  <c r="H1008" i="3"/>
  <c r="A1008" i="3" s="1"/>
  <c r="I634" i="3"/>
  <c r="C634" i="3" s="1"/>
  <c r="H1007" i="3"/>
  <c r="A1007" i="3" s="1"/>
  <c r="D1009" i="3"/>
  <c r="F1009" i="3"/>
  <c r="F1007" i="3"/>
  <c r="D1007" i="3"/>
  <c r="F1006" i="3"/>
  <c r="D1006" i="3"/>
  <c r="D1005" i="3"/>
  <c r="A1005" i="3"/>
  <c r="F1005" i="3"/>
  <c r="A146" i="3"/>
  <c r="D146" i="3"/>
  <c r="F146" i="3"/>
  <c r="A306" i="3"/>
  <c r="D306" i="3"/>
  <c r="F306" i="3"/>
  <c r="F1008" i="3"/>
  <c r="D307" i="3"/>
  <c r="D1008" i="3"/>
  <c r="F634" i="3"/>
  <c r="A307" i="3"/>
  <c r="F171" i="3"/>
  <c r="D634" i="3"/>
  <c r="D171" i="3"/>
  <c r="F1004" i="3"/>
  <c r="D1003" i="3"/>
  <c r="F1003" i="3"/>
  <c r="K130" i="3"/>
  <c r="K128" i="3"/>
  <c r="K342" i="3"/>
  <c r="K126" i="3"/>
  <c r="K766" i="3"/>
  <c r="D127" i="3"/>
  <c r="D126" i="3"/>
  <c r="D128" i="3"/>
  <c r="A998" i="3"/>
  <c r="K127" i="3"/>
  <c r="K129" i="3"/>
  <c r="K343" i="3"/>
  <c r="A131" i="3"/>
  <c r="I131" i="3"/>
  <c r="C131" i="3" s="1"/>
  <c r="H130" i="3"/>
  <c r="A130" i="3" s="1"/>
  <c r="H128" i="3"/>
  <c r="A128" i="3" s="1"/>
  <c r="H127" i="3"/>
  <c r="A127" i="3" s="1"/>
  <c r="K998" i="3"/>
  <c r="H126" i="3"/>
  <c r="A126" i="3" s="1"/>
  <c r="D130" i="3"/>
  <c r="I1001" i="3"/>
  <c r="C1001" i="3" s="1"/>
  <c r="H1001" i="3"/>
  <c r="A1001" i="3" s="1"/>
  <c r="I129" i="3"/>
  <c r="C129" i="3" s="1"/>
  <c r="I1000" i="3"/>
  <c r="C1000" i="3" s="1"/>
  <c r="F131" i="3"/>
  <c r="H1000" i="3"/>
  <c r="A1000" i="3" s="1"/>
  <c r="F129" i="3"/>
  <c r="D131" i="3"/>
  <c r="F342" i="3"/>
  <c r="D342" i="3"/>
  <c r="D343" i="3"/>
  <c r="A766" i="3"/>
  <c r="A1002" i="3"/>
  <c r="I999" i="3"/>
  <c r="C999" i="3" s="1"/>
  <c r="I998" i="3"/>
  <c r="C998" i="3" s="1"/>
  <c r="F1001" i="3"/>
  <c r="I766" i="3"/>
  <c r="C766" i="3" s="1"/>
  <c r="F1000" i="3"/>
  <c r="F999" i="3"/>
  <c r="H343" i="3"/>
  <c r="A343" i="3" s="1"/>
  <c r="H342" i="3"/>
  <c r="A342" i="3" s="1"/>
  <c r="F766" i="3"/>
  <c r="D999" i="3"/>
  <c r="D998" i="3"/>
  <c r="D1002" i="3"/>
  <c r="F998" i="3"/>
  <c r="D766" i="3"/>
  <c r="K1002" i="3"/>
  <c r="F1002" i="3"/>
  <c r="I1002" i="3"/>
  <c r="C1002" i="3" s="1"/>
  <c r="H999" i="3"/>
  <c r="A999" i="3" s="1"/>
  <c r="K10" i="3"/>
  <c r="K763" i="3"/>
  <c r="A169" i="3"/>
  <c r="K514" i="3"/>
  <c r="K341" i="3"/>
  <c r="K762" i="3"/>
  <c r="K169" i="3"/>
  <c r="K340" i="3"/>
  <c r="K764" i="3"/>
  <c r="H514" i="3"/>
  <c r="A514" i="3" s="1"/>
  <c r="F340" i="3"/>
  <c r="D340" i="3"/>
  <c r="F10" i="3"/>
  <c r="D10" i="3"/>
  <c r="D762" i="3"/>
  <c r="A10" i="3"/>
  <c r="A341" i="3"/>
  <c r="F169" i="3"/>
  <c r="D169" i="3"/>
  <c r="H764" i="3"/>
  <c r="A764" i="3" s="1"/>
  <c r="I341" i="3"/>
  <c r="C341" i="3" s="1"/>
  <c r="D514" i="3"/>
  <c r="H763" i="3"/>
  <c r="A763" i="3" s="1"/>
  <c r="F764" i="3"/>
  <c r="H340" i="3"/>
  <c r="A340" i="3" s="1"/>
  <c r="F763" i="3"/>
  <c r="I10" i="3"/>
  <c r="C10" i="3" s="1"/>
  <c r="H762" i="3"/>
  <c r="A762" i="3" s="1"/>
  <c r="F341" i="3"/>
  <c r="D764" i="3"/>
  <c r="I169" i="3"/>
  <c r="C169" i="3" s="1"/>
  <c r="F514" i="3"/>
  <c r="A997" i="3"/>
  <c r="K380" i="3"/>
  <c r="K995" i="3"/>
  <c r="K379" i="3"/>
  <c r="K985" i="3"/>
  <c r="K996" i="3"/>
  <c r="K381" i="3"/>
  <c r="D381" i="3"/>
  <c r="K997" i="3"/>
  <c r="K123" i="3"/>
  <c r="A381" i="3"/>
  <c r="K183" i="3"/>
  <c r="A996" i="3"/>
  <c r="K716" i="3"/>
  <c r="K125" i="3"/>
  <c r="H379" i="3"/>
  <c r="A379" i="3" s="1"/>
  <c r="F380" i="3"/>
  <c r="I997" i="3"/>
  <c r="C997" i="3" s="1"/>
  <c r="I381" i="3"/>
  <c r="C381" i="3" s="1"/>
  <c r="F997" i="3"/>
  <c r="K984" i="3"/>
  <c r="H380" i="3"/>
  <c r="A380" i="3" s="1"/>
  <c r="I993" i="3"/>
  <c r="C993" i="3" s="1"/>
  <c r="F379" i="3"/>
  <c r="D379" i="3"/>
  <c r="K991" i="3"/>
  <c r="K993" i="3"/>
  <c r="A994" i="3"/>
  <c r="F183" i="3"/>
  <c r="D183" i="3"/>
  <c r="D995" i="3"/>
  <c r="F995" i="3"/>
  <c r="D994" i="3"/>
  <c r="A995" i="3"/>
  <c r="A183" i="3"/>
  <c r="F993" i="3"/>
  <c r="A993" i="3"/>
  <c r="K994" i="3"/>
  <c r="A125" i="3"/>
  <c r="A483" i="3"/>
  <c r="I125" i="3"/>
  <c r="C125" i="3" s="1"/>
  <c r="I995" i="3"/>
  <c r="C995" i="3" s="1"/>
  <c r="I994" i="3"/>
  <c r="C994" i="3" s="1"/>
  <c r="I183" i="3"/>
  <c r="C183" i="3" s="1"/>
  <c r="F996" i="3"/>
  <c r="A715" i="3"/>
  <c r="I996" i="3"/>
  <c r="C996" i="3" s="1"/>
  <c r="F125" i="3"/>
  <c r="D125" i="3"/>
  <c r="K713" i="3"/>
  <c r="A714" i="3"/>
  <c r="A988" i="3"/>
  <c r="A973" i="3"/>
  <c r="A482" i="3"/>
  <c r="K412" i="3"/>
  <c r="D715" i="3"/>
  <c r="A979" i="3"/>
  <c r="A981" i="3"/>
  <c r="K674" i="3"/>
  <c r="A119" i="3"/>
  <c r="K778" i="3"/>
  <c r="D992" i="3"/>
  <c r="K265" i="3"/>
  <c r="K988" i="3"/>
  <c r="I673" i="3"/>
  <c r="C673" i="3" s="1"/>
  <c r="H673" i="3"/>
  <c r="A673" i="3" s="1"/>
  <c r="K266" i="3"/>
  <c r="F989" i="3"/>
  <c r="F714" i="3"/>
  <c r="K989" i="3"/>
  <c r="A992" i="3"/>
  <c r="F987" i="3"/>
  <c r="I124" i="3"/>
  <c r="C124" i="3" s="1"/>
  <c r="A123" i="3"/>
  <c r="H124" i="3"/>
  <c r="A124" i="3" s="1"/>
  <c r="K669" i="3"/>
  <c r="D123" i="3"/>
  <c r="F482" i="3"/>
  <c r="I694" i="3"/>
  <c r="C694" i="3" s="1"/>
  <c r="H694" i="3"/>
  <c r="A694" i="3" s="1"/>
  <c r="K977" i="3"/>
  <c r="A985" i="3"/>
  <c r="F988" i="3"/>
  <c r="I713" i="3"/>
  <c r="C713" i="3" s="1"/>
  <c r="I988" i="3"/>
  <c r="C988" i="3" s="1"/>
  <c r="A975" i="3"/>
  <c r="A122" i="3"/>
  <c r="A987" i="3"/>
  <c r="K668" i="3"/>
  <c r="A713" i="3"/>
  <c r="K483" i="3"/>
  <c r="K976" i="3"/>
  <c r="K482" i="3"/>
  <c r="K715" i="3"/>
  <c r="K990" i="3"/>
  <c r="K714" i="3"/>
  <c r="I714" i="3"/>
  <c r="C714" i="3" s="1"/>
  <c r="A669" i="3"/>
  <c r="A984" i="3"/>
  <c r="I984" i="3"/>
  <c r="C984" i="3" s="1"/>
  <c r="F984" i="3"/>
  <c r="D985" i="3"/>
  <c r="K987" i="3"/>
  <c r="I123" i="3"/>
  <c r="C123" i="3" s="1"/>
  <c r="H674" i="3"/>
  <c r="A674" i="3" s="1"/>
  <c r="F990" i="3"/>
  <c r="D991" i="3"/>
  <c r="K992" i="3"/>
  <c r="I715" i="3"/>
  <c r="C715" i="3" s="1"/>
  <c r="H716" i="3"/>
  <c r="A716" i="3" s="1"/>
  <c r="F483" i="3"/>
  <c r="I986" i="3"/>
  <c r="C986" i="3" s="1"/>
  <c r="I985" i="3"/>
  <c r="C985" i="3" s="1"/>
  <c r="F713" i="3"/>
  <c r="H668" i="3"/>
  <c r="A668" i="3" s="1"/>
  <c r="F4" i="3"/>
  <c r="F985" i="3"/>
  <c r="D694" i="3"/>
  <c r="A266" i="3"/>
  <c r="H990" i="3"/>
  <c r="A990" i="3" s="1"/>
  <c r="F991" i="3"/>
  <c r="I482" i="3"/>
  <c r="C482" i="3" s="1"/>
  <c r="F412" i="3"/>
  <c r="D668" i="3"/>
  <c r="D984" i="3"/>
  <c r="I987" i="3"/>
  <c r="C987" i="3" s="1"/>
  <c r="F674" i="3"/>
  <c r="D990" i="3"/>
  <c r="I992" i="3"/>
  <c r="C992" i="3" s="1"/>
  <c r="F716" i="3"/>
  <c r="D483" i="3"/>
  <c r="F266" i="3"/>
  <c r="F669" i="3"/>
  <c r="F673" i="3"/>
  <c r="I412" i="3"/>
  <c r="C412" i="3" s="1"/>
  <c r="H991" i="3"/>
  <c r="A991" i="3" s="1"/>
  <c r="F124" i="3"/>
  <c r="D673" i="3"/>
  <c r="D713" i="3"/>
  <c r="H989" i="3"/>
  <c r="A989" i="3" s="1"/>
  <c r="D4" i="3"/>
  <c r="A654" i="3"/>
  <c r="A412" i="3"/>
  <c r="I266" i="3"/>
  <c r="C266" i="3" s="1"/>
  <c r="I669" i="3"/>
  <c r="C669" i="3" s="1"/>
  <c r="I4" i="3"/>
  <c r="C4" i="3" s="1"/>
  <c r="H986" i="3"/>
  <c r="A986" i="3" s="1"/>
  <c r="H4" i="3"/>
  <c r="A4" i="3" s="1"/>
  <c r="D669" i="3"/>
  <c r="F986" i="3"/>
  <c r="I483" i="3"/>
  <c r="C483" i="3" s="1"/>
  <c r="D986" i="3"/>
  <c r="K562" i="3"/>
  <c r="D982" i="3"/>
  <c r="K121" i="3"/>
  <c r="K654" i="3"/>
  <c r="A978" i="3"/>
  <c r="K980" i="3"/>
  <c r="D411" i="3"/>
  <c r="D562" i="3"/>
  <c r="D305" i="3"/>
  <c r="F981" i="3"/>
  <c r="F654" i="3"/>
  <c r="A974" i="3"/>
  <c r="K637" i="3"/>
  <c r="K982" i="3"/>
  <c r="A562" i="3"/>
  <c r="A411" i="3"/>
  <c r="K305" i="3"/>
  <c r="K981" i="3"/>
  <c r="A983" i="3"/>
  <c r="H778" i="3"/>
  <c r="A778" i="3" s="1"/>
  <c r="K119" i="3"/>
  <c r="I120" i="3"/>
  <c r="C120" i="3" s="1"/>
  <c r="H120" i="3"/>
  <c r="A120" i="3" s="1"/>
  <c r="A305" i="3"/>
  <c r="K983" i="3"/>
  <c r="I981" i="3"/>
  <c r="C981" i="3" s="1"/>
  <c r="H982" i="3"/>
  <c r="A982" i="3" s="1"/>
  <c r="D983" i="3"/>
  <c r="I983" i="3"/>
  <c r="C983" i="3" s="1"/>
  <c r="I305" i="3"/>
  <c r="C305" i="3" s="1"/>
  <c r="H976" i="3"/>
  <c r="A976" i="3" s="1"/>
  <c r="F977" i="3"/>
  <c r="I654" i="3"/>
  <c r="C654" i="3" s="1"/>
  <c r="F983" i="3"/>
  <c r="D978" i="3"/>
  <c r="K411" i="3"/>
  <c r="F778" i="3"/>
  <c r="K973" i="3"/>
  <c r="K122" i="3"/>
  <c r="I411" i="3"/>
  <c r="C411" i="3" s="1"/>
  <c r="K979" i="3"/>
  <c r="K978" i="3"/>
  <c r="A980" i="3"/>
  <c r="F561" i="3"/>
  <c r="D976" i="3"/>
  <c r="I980" i="3"/>
  <c r="C980" i="3" s="1"/>
  <c r="A121" i="3"/>
  <c r="I979" i="3"/>
  <c r="C979" i="3" s="1"/>
  <c r="I122" i="3"/>
  <c r="C122" i="3" s="1"/>
  <c r="I978" i="3"/>
  <c r="C978" i="3" s="1"/>
  <c r="I562" i="3"/>
  <c r="C562" i="3" s="1"/>
  <c r="I121" i="3"/>
  <c r="C121" i="3" s="1"/>
  <c r="H977" i="3"/>
  <c r="A977" i="3" s="1"/>
  <c r="D979" i="3"/>
  <c r="I561" i="3"/>
  <c r="C561" i="3" s="1"/>
  <c r="F121" i="3"/>
  <c r="H561" i="3"/>
  <c r="A561" i="3" s="1"/>
  <c r="F120" i="3"/>
  <c r="F980" i="3"/>
  <c r="D637" i="3"/>
  <c r="F122" i="3"/>
  <c r="D980" i="3"/>
  <c r="K975" i="3"/>
  <c r="A265" i="3"/>
  <c r="I119" i="3"/>
  <c r="C119" i="3" s="1"/>
  <c r="I975" i="3"/>
  <c r="C975" i="3" s="1"/>
  <c r="H637" i="3"/>
  <c r="A637" i="3" s="1"/>
  <c r="F119" i="3"/>
  <c r="F975" i="3"/>
  <c r="I265" i="3"/>
  <c r="C265" i="3" s="1"/>
  <c r="F265" i="3"/>
  <c r="D265" i="3"/>
  <c r="K972" i="3"/>
  <c r="A972" i="3"/>
  <c r="F972" i="3"/>
  <c r="K974" i="3"/>
  <c r="I974" i="3"/>
  <c r="C974" i="3" s="1"/>
  <c r="I973" i="3"/>
  <c r="C973" i="3" s="1"/>
  <c r="F974" i="3"/>
  <c r="I972" i="3"/>
  <c r="C972" i="3" s="1"/>
  <c r="F973" i="3"/>
  <c r="K960" i="3"/>
  <c r="K970" i="3"/>
  <c r="A272" i="3"/>
  <c r="A962" i="3"/>
  <c r="A968" i="3"/>
  <c r="F965" i="3"/>
  <c r="K971" i="3"/>
  <c r="H971" i="3"/>
  <c r="A971" i="3" s="1"/>
  <c r="D971" i="3"/>
  <c r="F971" i="3"/>
  <c r="I965" i="3"/>
  <c r="C965" i="3" s="1"/>
  <c r="H965" i="3"/>
  <c r="A965" i="3" s="1"/>
  <c r="K271" i="3"/>
  <c r="A376" i="3"/>
  <c r="K966" i="3"/>
  <c r="D272" i="3"/>
  <c r="K958" i="3"/>
  <c r="K963" i="3"/>
  <c r="A967" i="3"/>
  <c r="K957" i="3"/>
  <c r="D966" i="3"/>
  <c r="H560" i="3"/>
  <c r="A560" i="3" s="1"/>
  <c r="I271" i="3"/>
  <c r="C271" i="3" s="1"/>
  <c r="H374" i="3"/>
  <c r="A374" i="3" s="1"/>
  <c r="F961" i="3"/>
  <c r="A271" i="3"/>
  <c r="F378" i="3"/>
  <c r="K638" i="3"/>
  <c r="F271" i="3"/>
  <c r="K376" i="3"/>
  <c r="K962" i="3"/>
  <c r="K967" i="3"/>
  <c r="F376" i="3"/>
  <c r="I559" i="3"/>
  <c r="C559" i="3" s="1"/>
  <c r="F967" i="3"/>
  <c r="H559" i="3"/>
  <c r="A559" i="3" s="1"/>
  <c r="K956" i="3"/>
  <c r="K272" i="3"/>
  <c r="K377" i="3"/>
  <c r="D968" i="3"/>
  <c r="D271" i="3"/>
  <c r="I273" i="3"/>
  <c r="C273" i="3" s="1"/>
  <c r="A966" i="3"/>
  <c r="K378" i="3"/>
  <c r="I960" i="3"/>
  <c r="C960" i="3" s="1"/>
  <c r="A970" i="3"/>
  <c r="D962" i="3"/>
  <c r="A378" i="3"/>
  <c r="K969" i="3"/>
  <c r="I375" i="3"/>
  <c r="C375" i="3" s="1"/>
  <c r="K968" i="3"/>
  <c r="A638" i="3"/>
  <c r="A959" i="3"/>
  <c r="A964" i="3"/>
  <c r="F375" i="3"/>
  <c r="I964" i="3"/>
  <c r="C964" i="3" s="1"/>
  <c r="I638" i="3"/>
  <c r="C638" i="3" s="1"/>
  <c r="F560" i="3"/>
  <c r="H958" i="3"/>
  <c r="A958" i="3" s="1"/>
  <c r="I963" i="3"/>
  <c r="C963" i="3" s="1"/>
  <c r="I970" i="3"/>
  <c r="C970" i="3" s="1"/>
  <c r="I956" i="3"/>
  <c r="C956" i="3" s="1"/>
  <c r="D374" i="3"/>
  <c r="K961" i="3"/>
  <c r="F964" i="3"/>
  <c r="D560" i="3"/>
  <c r="I969" i="3"/>
  <c r="C969" i="3" s="1"/>
  <c r="I962" i="3"/>
  <c r="C962" i="3" s="1"/>
  <c r="I968" i="3"/>
  <c r="C968" i="3" s="1"/>
  <c r="D959" i="3"/>
  <c r="A963" i="3"/>
  <c r="A956" i="3"/>
  <c r="K959" i="3"/>
  <c r="I374" i="3"/>
  <c r="C374" i="3" s="1"/>
  <c r="H375" i="3"/>
  <c r="A375" i="3" s="1"/>
  <c r="A377" i="3"/>
  <c r="K964" i="3"/>
  <c r="I560" i="3"/>
  <c r="C560" i="3" s="1"/>
  <c r="H273" i="3"/>
  <c r="A273" i="3" s="1"/>
  <c r="A969" i="3"/>
  <c r="F374" i="3"/>
  <c r="F559" i="3"/>
  <c r="H957" i="3"/>
  <c r="A957" i="3" s="1"/>
  <c r="F959" i="3"/>
  <c r="I377" i="3"/>
  <c r="C377" i="3" s="1"/>
  <c r="F958" i="3"/>
  <c r="D559" i="3"/>
  <c r="F957" i="3"/>
  <c r="F963" i="3"/>
  <c r="D964" i="3"/>
  <c r="I378" i="3"/>
  <c r="C378" i="3" s="1"/>
  <c r="F956" i="3"/>
  <c r="D958" i="3"/>
  <c r="A960" i="3"/>
  <c r="I376" i="3"/>
  <c r="C376" i="3" s="1"/>
  <c r="H961" i="3"/>
  <c r="A961" i="3" s="1"/>
  <c r="F377" i="3"/>
  <c r="D638" i="3"/>
  <c r="I967" i="3"/>
  <c r="C967" i="3" s="1"/>
  <c r="F969" i="3"/>
  <c r="D957" i="3"/>
  <c r="I272" i="3"/>
  <c r="C272" i="3" s="1"/>
  <c r="I966" i="3"/>
  <c r="C966" i="3" s="1"/>
  <c r="D970" i="3"/>
  <c r="I959" i="3"/>
  <c r="C959" i="3" s="1"/>
  <c r="F273" i="3"/>
  <c r="D273" i="3"/>
  <c r="F638" i="3"/>
  <c r="F970" i="3"/>
  <c r="E955" i="3"/>
  <c r="G955" i="3"/>
  <c r="D955" i="3" s="1"/>
  <c r="J955" i="3"/>
  <c r="H955" i="3" s="1"/>
  <c r="L955" i="3"/>
  <c r="E175" i="3"/>
  <c r="G175" i="3"/>
  <c r="D175" i="3" s="1"/>
  <c r="J175" i="3"/>
  <c r="H175" i="3" s="1"/>
  <c r="L175" i="3"/>
  <c r="E577" i="3"/>
  <c r="G577" i="3"/>
  <c r="F577" i="3" s="1"/>
  <c r="J577" i="3"/>
  <c r="H577" i="3" s="1"/>
  <c r="L577" i="3"/>
  <c r="E954" i="3"/>
  <c r="G954" i="3"/>
  <c r="F954" i="3" s="1"/>
  <c r="J954" i="3"/>
  <c r="H954" i="3" s="1"/>
  <c r="L954" i="3"/>
  <c r="E605" i="3"/>
  <c r="G605" i="3"/>
  <c r="J605" i="3"/>
  <c r="H605" i="3" s="1"/>
  <c r="L605" i="3"/>
  <c r="E953" i="3"/>
  <c r="G953" i="3"/>
  <c r="J953" i="3"/>
  <c r="H953" i="3" s="1"/>
  <c r="L953" i="3"/>
  <c r="E608" i="3"/>
  <c r="G608" i="3"/>
  <c r="J608" i="3"/>
  <c r="I608" i="3" s="1"/>
  <c r="C608" i="3" s="1"/>
  <c r="L608" i="3"/>
  <c r="E116" i="3"/>
  <c r="G116" i="3"/>
  <c r="J116" i="3"/>
  <c r="H116" i="3" s="1"/>
  <c r="L116" i="3"/>
  <c r="E552" i="3"/>
  <c r="G552" i="3"/>
  <c r="J552" i="3"/>
  <c r="K552" i="3" s="1"/>
  <c r="L552" i="3"/>
  <c r="E501" i="3"/>
  <c r="G501" i="3"/>
  <c r="J501" i="3"/>
  <c r="H501" i="3" s="1"/>
  <c r="L501" i="3"/>
  <c r="E182" i="3"/>
  <c r="G182" i="3"/>
  <c r="J182" i="3"/>
  <c r="H182" i="3" s="1"/>
  <c r="L182" i="3"/>
  <c r="E952" i="3"/>
  <c r="G952" i="3"/>
  <c r="D952" i="3" s="1"/>
  <c r="J952" i="3"/>
  <c r="I952" i="3" s="1"/>
  <c r="C952" i="3" s="1"/>
  <c r="L952" i="3"/>
  <c r="E951" i="3"/>
  <c r="G951" i="3"/>
  <c r="D951" i="3" s="1"/>
  <c r="J951" i="3"/>
  <c r="H951" i="3" s="1"/>
  <c r="L951" i="3"/>
  <c r="E950" i="3"/>
  <c r="G950" i="3"/>
  <c r="F950" i="3" s="1"/>
  <c r="J950" i="3"/>
  <c r="I950" i="3" s="1"/>
  <c r="C950" i="3" s="1"/>
  <c r="L950" i="3"/>
  <c r="E373" i="3"/>
  <c r="G373" i="3"/>
  <c r="F373" i="3" s="1"/>
  <c r="J373" i="3"/>
  <c r="H373" i="3" s="1"/>
  <c r="L373" i="3"/>
  <c r="E372" i="3"/>
  <c r="G372" i="3"/>
  <c r="D372" i="3" s="1"/>
  <c r="J372" i="3"/>
  <c r="H372" i="3" s="1"/>
  <c r="L372" i="3"/>
  <c r="A605" i="3" l="1"/>
  <c r="K952" i="3"/>
  <c r="A577" i="3"/>
  <c r="A955" i="3"/>
  <c r="K373" i="3"/>
  <c r="K577" i="3"/>
  <c r="K116" i="3"/>
  <c r="K950" i="3"/>
  <c r="D954" i="3"/>
  <c r="K608" i="3"/>
  <c r="K175" i="3"/>
  <c r="K954" i="3"/>
  <c r="A175" i="3"/>
  <c r="K955" i="3"/>
  <c r="K951" i="3"/>
  <c r="A954" i="3"/>
  <c r="A951" i="3"/>
  <c r="K605" i="3"/>
  <c r="A373" i="3"/>
  <c r="K953" i="3"/>
  <c r="D605" i="3"/>
  <c r="D577" i="3"/>
  <c r="I116" i="3"/>
  <c r="C116" i="3" s="1"/>
  <c r="K501" i="3"/>
  <c r="H608" i="3"/>
  <c r="A608" i="3" s="1"/>
  <c r="A372" i="3"/>
  <c r="A116" i="3"/>
  <c r="A953" i="3"/>
  <c r="A501" i="3"/>
  <c r="I552" i="3"/>
  <c r="C552" i="3" s="1"/>
  <c r="I501" i="3"/>
  <c r="C501" i="3" s="1"/>
  <c r="H552" i="3"/>
  <c r="A552" i="3" s="1"/>
  <c r="F608" i="3"/>
  <c r="F116" i="3"/>
  <c r="D953" i="3"/>
  <c r="F552" i="3"/>
  <c r="D608" i="3"/>
  <c r="D373" i="3"/>
  <c r="F501" i="3"/>
  <c r="D116" i="3"/>
  <c r="I955" i="3"/>
  <c r="C955" i="3" s="1"/>
  <c r="D552" i="3"/>
  <c r="I175" i="3"/>
  <c r="C175" i="3" s="1"/>
  <c r="D501" i="3"/>
  <c r="I577" i="3"/>
  <c r="C577" i="3" s="1"/>
  <c r="I954" i="3"/>
  <c r="C954" i="3" s="1"/>
  <c r="F955" i="3"/>
  <c r="F372" i="3"/>
  <c r="I605" i="3"/>
  <c r="C605" i="3" s="1"/>
  <c r="I953" i="3"/>
  <c r="C953" i="3" s="1"/>
  <c r="D950" i="3"/>
  <c r="K182" i="3"/>
  <c r="A182" i="3"/>
  <c r="I182" i="3"/>
  <c r="C182" i="3" s="1"/>
  <c r="H952" i="3"/>
  <c r="A952" i="3" s="1"/>
  <c r="H950" i="3"/>
  <c r="A950" i="3" s="1"/>
  <c r="F952" i="3"/>
  <c r="I372" i="3"/>
  <c r="C372" i="3" s="1"/>
  <c r="F951" i="3"/>
  <c r="I951" i="3"/>
  <c r="C951" i="3" s="1"/>
  <c r="K372" i="3"/>
  <c r="F182" i="3"/>
  <c r="I373" i="3"/>
  <c r="C373" i="3" s="1"/>
  <c r="D182" i="3"/>
  <c r="E484" i="3" l="1"/>
  <c r="E922" i="3"/>
  <c r="E400" i="3"/>
  <c r="E3" i="3"/>
  <c r="E401" i="3"/>
  <c r="E402" i="3"/>
  <c r="E403" i="3"/>
  <c r="E923" i="3"/>
  <c r="E404" i="3"/>
  <c r="E752" i="3"/>
  <c r="E405" i="3"/>
  <c r="E753" i="3"/>
  <c r="E924" i="3"/>
  <c r="E925" i="3"/>
  <c r="E754" i="3"/>
  <c r="E926" i="3"/>
  <c r="E181" i="3"/>
  <c r="E927" i="3"/>
  <c r="E755" i="3"/>
  <c r="E756" i="3"/>
  <c r="E928" i="3"/>
  <c r="E929" i="3"/>
  <c r="E757" i="3"/>
  <c r="E758" i="3"/>
  <c r="E930" i="3"/>
  <c r="E931" i="3"/>
  <c r="E759" i="3"/>
  <c r="E165" i="3"/>
  <c r="E932" i="3"/>
  <c r="E166" i="3"/>
  <c r="E485" i="3"/>
  <c r="E933" i="3"/>
  <c r="E934" i="3"/>
  <c r="E935" i="3"/>
  <c r="E936" i="3"/>
  <c r="E406" i="3"/>
  <c r="E56" i="3"/>
  <c r="E937" i="3"/>
  <c r="E407" i="3"/>
  <c r="E48" i="3"/>
  <c r="E47" i="3"/>
  <c r="E938" i="3"/>
  <c r="E49" i="3"/>
  <c r="E50" i="3"/>
  <c r="E939" i="3"/>
  <c r="E940" i="3"/>
  <c r="E51" i="3"/>
  <c r="E408" i="3"/>
  <c r="E941" i="3"/>
  <c r="E942" i="3"/>
  <c r="E409" i="3"/>
  <c r="E943" i="3"/>
  <c r="E944" i="3"/>
  <c r="E486" i="3"/>
  <c r="E945" i="3"/>
  <c r="E946" i="3"/>
  <c r="E947" i="3"/>
  <c r="E410" i="3"/>
  <c r="E948" i="3"/>
  <c r="E949" i="3"/>
  <c r="G484" i="3"/>
  <c r="G922" i="3"/>
  <c r="F922" i="3" s="1"/>
  <c r="G400" i="3"/>
  <c r="G3" i="3"/>
  <c r="G401" i="3"/>
  <c r="G402" i="3"/>
  <c r="G403" i="3"/>
  <c r="F403" i="3" s="1"/>
  <c r="G923" i="3"/>
  <c r="G404" i="3"/>
  <c r="F404" i="3" s="1"/>
  <c r="G752" i="3"/>
  <c r="G405" i="3"/>
  <c r="F405" i="3" s="1"/>
  <c r="G753" i="3"/>
  <c r="F753" i="3" s="1"/>
  <c r="G924" i="3"/>
  <c r="G925" i="3"/>
  <c r="F925" i="3" s="1"/>
  <c r="G754" i="3"/>
  <c r="F754" i="3" s="1"/>
  <c r="G926" i="3"/>
  <c r="G181" i="3"/>
  <c r="G927" i="3"/>
  <c r="G755" i="3"/>
  <c r="F755" i="3" s="1"/>
  <c r="G756" i="3"/>
  <c r="D756" i="3" s="1"/>
  <c r="G928" i="3"/>
  <c r="F928" i="3" s="1"/>
  <c r="G929" i="3"/>
  <c r="F929" i="3" s="1"/>
  <c r="F757" i="3"/>
  <c r="G758" i="3"/>
  <c r="F758" i="3" s="1"/>
  <c r="G930" i="3"/>
  <c r="G931" i="3"/>
  <c r="G759" i="3"/>
  <c r="D759" i="3" s="1"/>
  <c r="G165" i="3"/>
  <c r="G932" i="3"/>
  <c r="G166" i="3"/>
  <c r="G485" i="3"/>
  <c r="D485" i="3" s="1"/>
  <c r="G933" i="3"/>
  <c r="F933" i="3" s="1"/>
  <c r="G934" i="3"/>
  <c r="F934" i="3" s="1"/>
  <c r="G935" i="3"/>
  <c r="G936" i="3"/>
  <c r="F936" i="3" s="1"/>
  <c r="G406" i="3"/>
  <c r="F406" i="3" s="1"/>
  <c r="G56" i="3"/>
  <c r="G937" i="3"/>
  <c r="F937" i="3" s="1"/>
  <c r="G407" i="3"/>
  <c r="F407" i="3" s="1"/>
  <c r="G48" i="3"/>
  <c r="F48" i="3" s="1"/>
  <c r="G47" i="3"/>
  <c r="G938" i="3"/>
  <c r="G49" i="3"/>
  <c r="G50" i="3"/>
  <c r="G939" i="3"/>
  <c r="F939" i="3" s="1"/>
  <c r="G940" i="3"/>
  <c r="F940" i="3" s="1"/>
  <c r="G51" i="3"/>
  <c r="F51" i="3" s="1"/>
  <c r="G408" i="3"/>
  <c r="F408" i="3" s="1"/>
  <c r="G941" i="3"/>
  <c r="G942" i="3"/>
  <c r="G409" i="3"/>
  <c r="G943" i="3"/>
  <c r="G944" i="3"/>
  <c r="G486" i="3"/>
  <c r="G945" i="3"/>
  <c r="G946" i="3"/>
  <c r="G947" i="3"/>
  <c r="G410" i="3"/>
  <c r="G948" i="3"/>
  <c r="G949" i="3"/>
  <c r="J484" i="3"/>
  <c r="H484" i="3" s="1"/>
  <c r="J922" i="3"/>
  <c r="K922" i="3" s="1"/>
  <c r="J400" i="3"/>
  <c r="I400" i="3" s="1"/>
  <c r="C400" i="3" s="1"/>
  <c r="J3" i="3"/>
  <c r="H3" i="3" s="1"/>
  <c r="J401" i="3"/>
  <c r="H401" i="3" s="1"/>
  <c r="J402" i="3"/>
  <c r="H402" i="3" s="1"/>
  <c r="J403" i="3"/>
  <c r="H403" i="3" s="1"/>
  <c r="J923" i="3"/>
  <c r="H923" i="3" s="1"/>
  <c r="J404" i="3"/>
  <c r="H404" i="3" s="1"/>
  <c r="J752" i="3"/>
  <c r="H752" i="3" s="1"/>
  <c r="J405" i="3"/>
  <c r="K405" i="3" s="1"/>
  <c r="J753" i="3"/>
  <c r="K753" i="3" s="1"/>
  <c r="J924" i="3"/>
  <c r="H924" i="3" s="1"/>
  <c r="J925" i="3"/>
  <c r="H925" i="3" s="1"/>
  <c r="J754" i="3"/>
  <c r="H754" i="3" s="1"/>
  <c r="J926" i="3"/>
  <c r="H926" i="3" s="1"/>
  <c r="J181" i="3"/>
  <c r="H181" i="3" s="1"/>
  <c r="J927" i="3"/>
  <c r="H927" i="3" s="1"/>
  <c r="J755" i="3"/>
  <c r="I755" i="3" s="1"/>
  <c r="C755" i="3" s="1"/>
  <c r="J756" i="3"/>
  <c r="I756" i="3" s="1"/>
  <c r="C756" i="3" s="1"/>
  <c r="J928" i="3"/>
  <c r="I928" i="3" s="1"/>
  <c r="C928" i="3" s="1"/>
  <c r="J929" i="3"/>
  <c r="I929" i="3" s="1"/>
  <c r="C929" i="3" s="1"/>
  <c r="J757" i="3"/>
  <c r="J758" i="3"/>
  <c r="K758" i="3" s="1"/>
  <c r="J930" i="3"/>
  <c r="H930" i="3" s="1"/>
  <c r="J931" i="3"/>
  <c r="H931" i="3" s="1"/>
  <c r="J759" i="3"/>
  <c r="I759" i="3" s="1"/>
  <c r="C759" i="3" s="1"/>
  <c r="J165" i="3"/>
  <c r="H165" i="3" s="1"/>
  <c r="J932" i="3"/>
  <c r="H932" i="3" s="1"/>
  <c r="J166" i="3"/>
  <c r="H166" i="3" s="1"/>
  <c r="J485" i="3"/>
  <c r="H485" i="3" s="1"/>
  <c r="J933" i="3"/>
  <c r="H933" i="3" s="1"/>
  <c r="J934" i="3"/>
  <c r="H934" i="3" s="1"/>
  <c r="J935" i="3"/>
  <c r="I935" i="3" s="1"/>
  <c r="C935" i="3" s="1"/>
  <c r="J936" i="3"/>
  <c r="K936" i="3" s="1"/>
  <c r="J406" i="3"/>
  <c r="I406" i="3" s="1"/>
  <c r="C406" i="3" s="1"/>
  <c r="J56" i="3"/>
  <c r="H56" i="3" s="1"/>
  <c r="J937" i="3"/>
  <c r="I937" i="3" s="1"/>
  <c r="C937" i="3" s="1"/>
  <c r="J407" i="3"/>
  <c r="H407" i="3" s="1"/>
  <c r="J48" i="3"/>
  <c r="H48" i="3" s="1"/>
  <c r="J47" i="3"/>
  <c r="H47" i="3" s="1"/>
  <c r="J938" i="3"/>
  <c r="K938" i="3" s="1"/>
  <c r="J49" i="3"/>
  <c r="I49" i="3" s="1"/>
  <c r="C49" i="3" s="1"/>
  <c r="J50" i="3"/>
  <c r="I50" i="3" s="1"/>
  <c r="C50" i="3" s="1"/>
  <c r="J939" i="3"/>
  <c r="H939" i="3" s="1"/>
  <c r="J940" i="3"/>
  <c r="H940" i="3" s="1"/>
  <c r="J51" i="3"/>
  <c r="K51" i="3" s="1"/>
  <c r="J408" i="3"/>
  <c r="K408" i="3" s="1"/>
  <c r="J941" i="3"/>
  <c r="H941" i="3" s="1"/>
  <c r="J942" i="3"/>
  <c r="H942" i="3" s="1"/>
  <c r="J409" i="3"/>
  <c r="I409" i="3" s="1"/>
  <c r="C409" i="3" s="1"/>
  <c r="J943" i="3"/>
  <c r="H943" i="3" s="1"/>
  <c r="J944" i="3"/>
  <c r="H944" i="3" s="1"/>
  <c r="J486" i="3"/>
  <c r="H486" i="3" s="1"/>
  <c r="J945" i="3"/>
  <c r="H945" i="3" s="1"/>
  <c r="J946" i="3"/>
  <c r="H946" i="3" s="1"/>
  <c r="J947" i="3"/>
  <c r="H947" i="3" s="1"/>
  <c r="J410" i="3"/>
  <c r="I410" i="3" s="1"/>
  <c r="C410" i="3" s="1"/>
  <c r="J948" i="3"/>
  <c r="I948" i="3" s="1"/>
  <c r="C948" i="3" s="1"/>
  <c r="J949" i="3"/>
  <c r="K949" i="3" s="1"/>
  <c r="L484" i="3"/>
  <c r="L922" i="3"/>
  <c r="L400" i="3"/>
  <c r="L3" i="3"/>
  <c r="L401" i="3"/>
  <c r="L402" i="3"/>
  <c r="L403" i="3"/>
  <c r="L923" i="3"/>
  <c r="L404" i="3"/>
  <c r="L752" i="3"/>
  <c r="L405" i="3"/>
  <c r="L753" i="3"/>
  <c r="L924" i="3"/>
  <c r="L925" i="3"/>
  <c r="L754" i="3"/>
  <c r="L926" i="3"/>
  <c r="L181" i="3"/>
  <c r="L927" i="3"/>
  <c r="L755" i="3"/>
  <c r="L756" i="3"/>
  <c r="L928" i="3"/>
  <c r="L929" i="3"/>
  <c r="L757" i="3"/>
  <c r="L758" i="3"/>
  <c r="L930" i="3"/>
  <c r="L931" i="3"/>
  <c r="L759" i="3"/>
  <c r="L165" i="3"/>
  <c r="L932" i="3"/>
  <c r="L166" i="3"/>
  <c r="L485" i="3"/>
  <c r="L933" i="3"/>
  <c r="L934" i="3"/>
  <c r="L935" i="3"/>
  <c r="L936" i="3"/>
  <c r="L406" i="3"/>
  <c r="L56" i="3"/>
  <c r="L937" i="3"/>
  <c r="L407" i="3"/>
  <c r="L48" i="3"/>
  <c r="L47" i="3"/>
  <c r="L938" i="3"/>
  <c r="L49" i="3"/>
  <c r="L50" i="3"/>
  <c r="L939" i="3"/>
  <c r="L940" i="3"/>
  <c r="L51" i="3"/>
  <c r="L408" i="3"/>
  <c r="L941" i="3"/>
  <c r="L942" i="3"/>
  <c r="L409" i="3"/>
  <c r="L943" i="3"/>
  <c r="L944" i="3"/>
  <c r="L486" i="3"/>
  <c r="L945" i="3"/>
  <c r="L946" i="3"/>
  <c r="L947" i="3"/>
  <c r="L410" i="3"/>
  <c r="L948" i="3"/>
  <c r="L949" i="3"/>
  <c r="K484" i="3" l="1"/>
  <c r="K757" i="3"/>
  <c r="H757" i="3"/>
  <c r="A757" i="3" s="1"/>
  <c r="K56" i="3"/>
  <c r="K943" i="3"/>
  <c r="K935" i="3"/>
  <c r="K934" i="3"/>
  <c r="K933" i="3"/>
  <c r="K932" i="3"/>
  <c r="K165" i="3"/>
  <c r="K759" i="3"/>
  <c r="K926" i="3"/>
  <c r="K181" i="3"/>
  <c r="K754" i="3"/>
  <c r="K944" i="3"/>
  <c r="A946" i="3"/>
  <c r="A945" i="3"/>
  <c r="K47" i="3"/>
  <c r="K400" i="3"/>
  <c r="A923" i="3"/>
  <c r="K48" i="3"/>
  <c r="K407" i="3"/>
  <c r="K937" i="3"/>
  <c r="I753" i="3"/>
  <c r="C753" i="3" s="1"/>
  <c r="I752" i="3"/>
  <c r="C752" i="3" s="1"/>
  <c r="K948" i="3"/>
  <c r="I404" i="3"/>
  <c r="C404" i="3" s="1"/>
  <c r="K410" i="3"/>
  <c r="H50" i="3"/>
  <c r="A50" i="3" s="1"/>
  <c r="K756" i="3"/>
  <c r="H406" i="3"/>
  <c r="A406" i="3" s="1"/>
  <c r="F485" i="3"/>
  <c r="F756" i="3"/>
  <c r="I405" i="3"/>
  <c r="C405" i="3" s="1"/>
  <c r="I923" i="3"/>
  <c r="C923" i="3" s="1"/>
  <c r="H936" i="3"/>
  <c r="A936" i="3" s="1"/>
  <c r="H935" i="3"/>
  <c r="A935" i="3" s="1"/>
  <c r="I408" i="3"/>
  <c r="C408" i="3" s="1"/>
  <c r="K925" i="3"/>
  <c r="I940" i="3"/>
  <c r="C940" i="3" s="1"/>
  <c r="H758" i="3"/>
  <c r="A758" i="3" s="1"/>
  <c r="K942" i="3"/>
  <c r="K924" i="3"/>
  <c r="H948" i="3"/>
  <c r="A948" i="3" s="1"/>
  <c r="I51" i="3"/>
  <c r="C51" i="3" s="1"/>
  <c r="I939" i="3"/>
  <c r="C939" i="3" s="1"/>
  <c r="H949" i="3"/>
  <c r="A949" i="3" s="1"/>
  <c r="D758" i="3"/>
  <c r="K941" i="3"/>
  <c r="K752" i="3"/>
  <c r="I936" i="3"/>
  <c r="C936" i="3" s="1"/>
  <c r="H929" i="3"/>
  <c r="A929" i="3" s="1"/>
  <c r="D923" i="3"/>
  <c r="K940" i="3"/>
  <c r="K404" i="3"/>
  <c r="A403" i="3"/>
  <c r="H410" i="3"/>
  <c r="A410" i="3" s="1"/>
  <c r="H928" i="3"/>
  <c r="A928" i="3" s="1"/>
  <c r="D403" i="3"/>
  <c r="K939" i="3"/>
  <c r="K931" i="3"/>
  <c r="K923" i="3"/>
  <c r="I934" i="3"/>
  <c r="C934" i="3" s="1"/>
  <c r="H408" i="3"/>
  <c r="A408" i="3" s="1"/>
  <c r="H756" i="3"/>
  <c r="A756" i="3" s="1"/>
  <c r="K930" i="3"/>
  <c r="K403" i="3"/>
  <c r="I758" i="3"/>
  <c r="C758" i="3" s="1"/>
  <c r="H51" i="3"/>
  <c r="A51" i="3" s="1"/>
  <c r="H753" i="3"/>
  <c r="A753" i="3" s="1"/>
  <c r="K929" i="3"/>
  <c r="K401" i="3"/>
  <c r="I757" i="3"/>
  <c r="C757" i="3" s="1"/>
  <c r="H405" i="3"/>
  <c r="A405" i="3" s="1"/>
  <c r="K928" i="3"/>
  <c r="K3" i="3"/>
  <c r="A941" i="3"/>
  <c r="A56" i="3"/>
  <c r="A930" i="3"/>
  <c r="A924" i="3"/>
  <c r="A484" i="3"/>
  <c r="D935" i="3"/>
  <c r="A752" i="3"/>
  <c r="D752" i="3"/>
  <c r="A939" i="3"/>
  <c r="K755" i="3"/>
  <c r="F946" i="3"/>
  <c r="D755" i="3"/>
  <c r="F945" i="3"/>
  <c r="D49" i="3"/>
  <c r="K485" i="3"/>
  <c r="H755" i="3"/>
  <c r="A755" i="3" s="1"/>
  <c r="F50" i="3"/>
  <c r="F752" i="3"/>
  <c r="D933" i="3"/>
  <c r="A485" i="3"/>
  <c r="K50" i="3"/>
  <c r="K166" i="3"/>
  <c r="I933" i="3"/>
  <c r="C933" i="3" s="1"/>
  <c r="I403" i="3"/>
  <c r="C403" i="3" s="1"/>
  <c r="H49" i="3"/>
  <c r="A49" i="3" s="1"/>
  <c r="F49" i="3"/>
  <c r="K49" i="3"/>
  <c r="I947" i="3"/>
  <c r="C947" i="3" s="1"/>
  <c r="I485" i="3"/>
  <c r="C485" i="3" s="1"/>
  <c r="I402" i="3"/>
  <c r="C402" i="3" s="1"/>
  <c r="F923" i="3"/>
  <c r="K947" i="3"/>
  <c r="I946" i="3"/>
  <c r="C946" i="3" s="1"/>
  <c r="I166" i="3"/>
  <c r="C166" i="3" s="1"/>
  <c r="D757" i="3"/>
  <c r="K946" i="3"/>
  <c r="I945" i="3"/>
  <c r="C945" i="3" s="1"/>
  <c r="A942" i="3"/>
  <c r="A931" i="3"/>
  <c r="F935" i="3"/>
  <c r="D946" i="3"/>
  <c r="D929" i="3"/>
  <c r="K402" i="3"/>
  <c r="D939" i="3"/>
  <c r="K945" i="3"/>
  <c r="I486" i="3"/>
  <c r="C486" i="3" s="1"/>
  <c r="D945" i="3"/>
  <c r="D928" i="3"/>
  <c r="H938" i="3"/>
  <c r="A938" i="3" s="1"/>
  <c r="I938" i="3"/>
  <c r="C938" i="3" s="1"/>
  <c r="D410" i="3"/>
  <c r="F410" i="3"/>
  <c r="D940" i="3"/>
  <c r="A940" i="3"/>
  <c r="A947" i="3"/>
  <c r="D947" i="3"/>
  <c r="A934" i="3"/>
  <c r="D934" i="3"/>
  <c r="A404" i="3"/>
  <c r="D404" i="3"/>
  <c r="F947" i="3"/>
  <c r="D50" i="3"/>
  <c r="K927" i="3"/>
  <c r="A933" i="3"/>
  <c r="K486" i="3"/>
  <c r="D949" i="3"/>
  <c r="D406" i="3"/>
  <c r="D753" i="3"/>
  <c r="F949" i="3"/>
  <c r="D408" i="3"/>
  <c r="I927" i="3"/>
  <c r="C927" i="3" s="1"/>
  <c r="D948" i="3"/>
  <c r="D936" i="3"/>
  <c r="D405" i="3"/>
  <c r="F948" i="3"/>
  <c r="D51" i="3"/>
  <c r="A486" i="3"/>
  <c r="A166" i="3"/>
  <c r="A927" i="3"/>
  <c r="A402" i="3"/>
  <c r="I949" i="3"/>
  <c r="C949" i="3" s="1"/>
  <c r="A944" i="3"/>
  <c r="A47" i="3"/>
  <c r="A932" i="3"/>
  <c r="A181" i="3"/>
  <c r="A401" i="3"/>
  <c r="K406" i="3"/>
  <c r="A943" i="3"/>
  <c r="A48" i="3"/>
  <c r="A165" i="3"/>
  <c r="A926" i="3"/>
  <c r="A3" i="3"/>
  <c r="F486" i="3"/>
  <c r="F938" i="3"/>
  <c r="F166" i="3"/>
  <c r="F927" i="3"/>
  <c r="F402" i="3"/>
  <c r="D486" i="3"/>
  <c r="D938" i="3"/>
  <c r="D166" i="3"/>
  <c r="D927" i="3"/>
  <c r="D402" i="3"/>
  <c r="I944" i="3"/>
  <c r="C944" i="3" s="1"/>
  <c r="I47" i="3"/>
  <c r="C47" i="3" s="1"/>
  <c r="I932" i="3"/>
  <c r="C932" i="3" s="1"/>
  <c r="I181" i="3"/>
  <c r="C181" i="3" s="1"/>
  <c r="I401" i="3"/>
  <c r="C401" i="3" s="1"/>
  <c r="F944" i="3"/>
  <c r="F47" i="3"/>
  <c r="F932" i="3"/>
  <c r="F181" i="3"/>
  <c r="F401" i="3"/>
  <c r="D944" i="3"/>
  <c r="D47" i="3"/>
  <c r="D932" i="3"/>
  <c r="D181" i="3"/>
  <c r="D401" i="3"/>
  <c r="I943" i="3"/>
  <c r="C943" i="3" s="1"/>
  <c r="I48" i="3"/>
  <c r="C48" i="3" s="1"/>
  <c r="I165" i="3"/>
  <c r="C165" i="3" s="1"/>
  <c r="I926" i="3"/>
  <c r="C926" i="3" s="1"/>
  <c r="I3" i="3"/>
  <c r="C3" i="3" s="1"/>
  <c r="F943" i="3"/>
  <c r="F165" i="3"/>
  <c r="F926" i="3"/>
  <c r="F3" i="3"/>
  <c r="D943" i="3"/>
  <c r="D48" i="3"/>
  <c r="D165" i="3"/>
  <c r="D926" i="3"/>
  <c r="D3" i="3"/>
  <c r="I407" i="3"/>
  <c r="C407" i="3" s="1"/>
  <c r="I754" i="3"/>
  <c r="C754" i="3" s="1"/>
  <c r="H409" i="3"/>
  <c r="A409" i="3" s="1"/>
  <c r="H759" i="3"/>
  <c r="A759" i="3" s="1"/>
  <c r="H400" i="3"/>
  <c r="A400" i="3" s="1"/>
  <c r="F409" i="3"/>
  <c r="F759" i="3"/>
  <c r="D407" i="3"/>
  <c r="D754" i="3"/>
  <c r="A407" i="3"/>
  <c r="A754" i="3"/>
  <c r="I942" i="3"/>
  <c r="C942" i="3" s="1"/>
  <c r="I931" i="3"/>
  <c r="C931" i="3" s="1"/>
  <c r="I925" i="3"/>
  <c r="C925" i="3" s="1"/>
  <c r="I922" i="3"/>
  <c r="C922" i="3" s="1"/>
  <c r="H937" i="3"/>
  <c r="A937" i="3" s="1"/>
  <c r="H922" i="3"/>
  <c r="A922" i="3" s="1"/>
  <c r="F942" i="3"/>
  <c r="F931" i="3"/>
  <c r="D942" i="3"/>
  <c r="D937" i="3"/>
  <c r="D931" i="3"/>
  <c r="D925" i="3"/>
  <c r="D922" i="3"/>
  <c r="A925" i="3"/>
  <c r="K409" i="3"/>
  <c r="F400" i="3"/>
  <c r="D409" i="3"/>
  <c r="D400" i="3"/>
  <c r="I941" i="3"/>
  <c r="C941" i="3" s="1"/>
  <c r="I56" i="3"/>
  <c r="C56" i="3" s="1"/>
  <c r="I930" i="3"/>
  <c r="C930" i="3" s="1"/>
  <c r="I924" i="3"/>
  <c r="C924" i="3" s="1"/>
  <c r="I484" i="3"/>
  <c r="C484" i="3" s="1"/>
  <c r="F941" i="3"/>
  <c r="F56" i="3"/>
  <c r="F930" i="3"/>
  <c r="F924" i="3"/>
  <c r="F484" i="3"/>
  <c r="D941" i="3"/>
  <c r="D56" i="3"/>
  <c r="D930" i="3"/>
  <c r="D924" i="3"/>
  <c r="D484" i="3"/>
  <c r="B819" i="3"/>
  <c r="B820" i="3"/>
  <c r="B821" i="3"/>
  <c r="B822" i="3"/>
  <c r="B823" i="3"/>
  <c r="B824" i="3"/>
  <c r="B396" i="3"/>
  <c r="B760" i="3"/>
  <c r="B761" i="3"/>
  <c r="B825" i="3"/>
  <c r="B826" i="3"/>
  <c r="B827" i="3"/>
  <c r="B828" i="3"/>
  <c r="B829" i="3"/>
  <c r="B830" i="3"/>
  <c r="B831" i="3"/>
  <c r="B832" i="3"/>
  <c r="B833" i="3"/>
  <c r="B594" i="3"/>
  <c r="B834" i="3"/>
  <c r="B835" i="3"/>
  <c r="B397" i="3"/>
  <c r="B836" i="3"/>
  <c r="B837" i="3"/>
  <c r="B838" i="3"/>
  <c r="B839" i="3"/>
  <c r="B840" i="3"/>
  <c r="B652" i="3"/>
  <c r="B578" i="3"/>
  <c r="B841" i="3"/>
  <c r="B842" i="3"/>
  <c r="B843" i="3"/>
  <c r="B844" i="3"/>
  <c r="B653" i="3"/>
  <c r="B845" i="3"/>
  <c r="B846" i="3"/>
  <c r="B847" i="3"/>
  <c r="B848" i="3"/>
  <c r="B849" i="3"/>
  <c r="B850" i="3"/>
  <c r="B851" i="3"/>
  <c r="B852" i="3"/>
  <c r="B142" i="3"/>
  <c r="B853" i="3"/>
  <c r="B854" i="3"/>
  <c r="B243" i="3"/>
  <c r="B244" i="3"/>
  <c r="B855" i="3"/>
  <c r="B172" i="3"/>
  <c r="B143" i="3"/>
  <c r="B371" i="3"/>
  <c r="B685" i="3"/>
  <c r="B856" i="3"/>
  <c r="B857" i="3"/>
  <c r="B144" i="3"/>
  <c r="B145" i="3"/>
  <c r="B151" i="3"/>
  <c r="B515" i="3"/>
  <c r="B516" i="3"/>
  <c r="B858" i="3"/>
  <c r="B859" i="3"/>
  <c r="B860" i="3"/>
  <c r="B818" i="3"/>
  <c r="G245" i="3" l="1"/>
  <c r="F245" i="3" s="1"/>
  <c r="G246" i="3"/>
  <c r="G173" i="3"/>
  <c r="G870" i="3"/>
  <c r="G871" i="3"/>
  <c r="G247" i="3"/>
  <c r="G398" i="3"/>
  <c r="F398" i="3" s="1"/>
  <c r="G872" i="3"/>
  <c r="G399" i="3"/>
  <c r="G873" i="3"/>
  <c r="G580" i="3"/>
  <c r="D580" i="3" s="1"/>
  <c r="G874" i="3"/>
  <c r="D874" i="3" s="1"/>
  <c r="G102" i="3"/>
  <c r="F102" i="3" s="1"/>
  <c r="G103" i="3"/>
  <c r="G875" i="3"/>
  <c r="G876" i="3"/>
  <c r="F876" i="3" s="1"/>
  <c r="G104" i="3"/>
  <c r="G877" i="3"/>
  <c r="F877" i="3" s="1"/>
  <c r="G878" i="3"/>
  <c r="D878" i="3" s="1"/>
  <c r="G879" i="3"/>
  <c r="D879" i="3" s="1"/>
  <c r="G880" i="3"/>
  <c r="F880" i="3" s="1"/>
  <c r="G881" i="3"/>
  <c r="D881" i="3" s="1"/>
  <c r="G39" i="3"/>
  <c r="D39" i="3" s="1"/>
  <c r="G882" i="3"/>
  <c r="D882" i="3" s="1"/>
  <c r="G883" i="3"/>
  <c r="D883" i="3" s="1"/>
  <c r="G884" i="3"/>
  <c r="D884" i="3" s="1"/>
  <c r="G40" i="3"/>
  <c r="G885" i="3"/>
  <c r="G886" i="3"/>
  <c r="D886" i="3" s="1"/>
  <c r="G887" i="3"/>
  <c r="G174" i="3"/>
  <c r="G888" i="3"/>
  <c r="G620" i="3"/>
  <c r="G889" i="3"/>
  <c r="G773" i="3"/>
  <c r="G774" i="3"/>
  <c r="G814" i="3"/>
  <c r="G612" i="3"/>
  <c r="G613" i="3"/>
  <c r="G614" i="3"/>
  <c r="D614" i="3" s="1"/>
  <c r="G615" i="3"/>
  <c r="D615" i="3" s="1"/>
  <c r="G616" i="3"/>
  <c r="D616" i="3" s="1"/>
  <c r="G890" i="3"/>
  <c r="D890" i="3" s="1"/>
  <c r="G168" i="3"/>
  <c r="D168" i="3" s="1"/>
  <c r="G891" i="3"/>
  <c r="F891" i="3" s="1"/>
  <c r="G892" i="3"/>
  <c r="D892" i="3" s="1"/>
  <c r="G893" i="3"/>
  <c r="G894" i="3"/>
  <c r="G895" i="3"/>
  <c r="G896" i="3"/>
  <c r="G897" i="3"/>
  <c r="F897" i="3" s="1"/>
  <c r="G898" i="3"/>
  <c r="F898" i="3" s="1"/>
  <c r="G899" i="3"/>
  <c r="F899" i="3" s="1"/>
  <c r="G900" i="3"/>
  <c r="F900" i="3" s="1"/>
  <c r="G901" i="3"/>
  <c r="F901" i="3" s="1"/>
  <c r="G902" i="3"/>
  <c r="F902" i="3" s="1"/>
  <c r="G903" i="3"/>
  <c r="D903" i="3" s="1"/>
  <c r="G904" i="3"/>
  <c r="G43" i="3"/>
  <c r="G906" i="3"/>
  <c r="G907" i="3"/>
  <c r="G908" i="3"/>
  <c r="F908" i="3" s="1"/>
  <c r="G635" i="3"/>
  <c r="F635" i="3" s="1"/>
  <c r="G636" i="3"/>
  <c r="F636" i="3" s="1"/>
  <c r="G64" i="3"/>
  <c r="D64" i="3" s="1"/>
  <c r="G909" i="3"/>
  <c r="D909" i="3" s="1"/>
  <c r="G910" i="3"/>
  <c r="G911" i="3"/>
  <c r="G912" i="3"/>
  <c r="G913" i="3"/>
  <c r="G492" i="3"/>
  <c r="G493" i="3"/>
  <c r="G2" i="3"/>
  <c r="G914" i="3"/>
  <c r="G595" i="3"/>
  <c r="D595" i="3" s="1"/>
  <c r="G915" i="3"/>
  <c r="G916" i="3"/>
  <c r="G118" i="3"/>
  <c r="F118" i="3" s="1"/>
  <c r="G262" i="3"/>
  <c r="F262" i="3" s="1"/>
  <c r="G263" i="3"/>
  <c r="F263" i="3" s="1"/>
  <c r="G917" i="3"/>
  <c r="D917" i="3" s="1"/>
  <c r="G264" i="3"/>
  <c r="G519" i="3"/>
  <c r="G918" i="3"/>
  <c r="G919" i="3"/>
  <c r="G920" i="3"/>
  <c r="F920" i="3" s="1"/>
  <c r="G579" i="3"/>
  <c r="G563" i="3"/>
  <c r="D563" i="3" s="1"/>
  <c r="G921" i="3"/>
  <c r="D921" i="3" s="1"/>
  <c r="E245" i="3"/>
  <c r="E246" i="3"/>
  <c r="E173" i="3"/>
  <c r="E870" i="3"/>
  <c r="E871" i="3"/>
  <c r="E247" i="3"/>
  <c r="E398" i="3"/>
  <c r="E872" i="3"/>
  <c r="E399" i="3"/>
  <c r="E873" i="3"/>
  <c r="E580" i="3"/>
  <c r="E874" i="3"/>
  <c r="E102" i="3"/>
  <c r="E103" i="3"/>
  <c r="E875" i="3"/>
  <c r="E876" i="3"/>
  <c r="E104" i="3"/>
  <c r="E877" i="3"/>
  <c r="E878" i="3"/>
  <c r="E879" i="3"/>
  <c r="E880" i="3"/>
  <c r="E881" i="3"/>
  <c r="E39" i="3"/>
  <c r="E882" i="3"/>
  <c r="E883" i="3"/>
  <c r="E884" i="3"/>
  <c r="E40" i="3"/>
  <c r="E885" i="3"/>
  <c r="E886" i="3"/>
  <c r="E887" i="3"/>
  <c r="E174" i="3"/>
  <c r="E888" i="3"/>
  <c r="E620" i="3"/>
  <c r="E889" i="3"/>
  <c r="E773" i="3"/>
  <c r="E774" i="3"/>
  <c r="E814" i="3"/>
  <c r="E612" i="3"/>
  <c r="E613" i="3"/>
  <c r="E614" i="3"/>
  <c r="E615" i="3"/>
  <c r="E616" i="3"/>
  <c r="E890" i="3"/>
  <c r="E168" i="3"/>
  <c r="E891" i="3"/>
  <c r="E892" i="3"/>
  <c r="E893" i="3"/>
  <c r="E894" i="3"/>
  <c r="E895" i="3"/>
  <c r="E896" i="3"/>
  <c r="E897" i="3"/>
  <c r="E898" i="3"/>
  <c r="E899" i="3"/>
  <c r="E900" i="3"/>
  <c r="E901" i="3"/>
  <c r="E902" i="3"/>
  <c r="E903" i="3"/>
  <c r="E904" i="3"/>
  <c r="E905" i="3"/>
  <c r="E43" i="3"/>
  <c r="E906" i="3"/>
  <c r="E907" i="3"/>
  <c r="E908" i="3"/>
  <c r="E635" i="3"/>
  <c r="E636" i="3"/>
  <c r="E64" i="3"/>
  <c r="E909" i="3"/>
  <c r="E910" i="3"/>
  <c r="E911" i="3"/>
  <c r="E912" i="3"/>
  <c r="E913" i="3"/>
  <c r="E492" i="3"/>
  <c r="E493" i="3"/>
  <c r="E2" i="3"/>
  <c r="E914" i="3"/>
  <c r="E595" i="3"/>
  <c r="E915" i="3"/>
  <c r="E916" i="3"/>
  <c r="E118" i="3"/>
  <c r="E262" i="3"/>
  <c r="E263" i="3"/>
  <c r="E917" i="3"/>
  <c r="E264" i="3"/>
  <c r="E519" i="3"/>
  <c r="E918" i="3"/>
  <c r="E919" i="3"/>
  <c r="E920" i="3"/>
  <c r="E579" i="3"/>
  <c r="E563" i="3"/>
  <c r="E921" i="3"/>
  <c r="G905" i="3"/>
  <c r="J245" i="3"/>
  <c r="K245" i="3" s="1"/>
  <c r="J246" i="3"/>
  <c r="K246" i="3" s="1"/>
  <c r="J173" i="3"/>
  <c r="H173" i="3" s="1"/>
  <c r="J870" i="3"/>
  <c r="K870" i="3" s="1"/>
  <c r="J871" i="3"/>
  <c r="I871" i="3" s="1"/>
  <c r="C871" i="3" s="1"/>
  <c r="J247" i="3"/>
  <c r="I247" i="3" s="1"/>
  <c r="C247" i="3" s="1"/>
  <c r="J398" i="3"/>
  <c r="K398" i="3" s="1"/>
  <c r="J872" i="3"/>
  <c r="K872" i="3" s="1"/>
  <c r="J399" i="3"/>
  <c r="H399" i="3" s="1"/>
  <c r="J873" i="3"/>
  <c r="I873" i="3" s="1"/>
  <c r="C873" i="3" s="1"/>
  <c r="J580" i="3"/>
  <c r="I580" i="3" s="1"/>
  <c r="C580" i="3" s="1"/>
  <c r="J874" i="3"/>
  <c r="K874" i="3" s="1"/>
  <c r="J102" i="3"/>
  <c r="K102" i="3" s="1"/>
  <c r="J103" i="3"/>
  <c r="K103" i="3" s="1"/>
  <c r="J875" i="3"/>
  <c r="H875" i="3" s="1"/>
  <c r="J876" i="3"/>
  <c r="I876" i="3" s="1"/>
  <c r="C876" i="3" s="1"/>
  <c r="J104" i="3"/>
  <c r="K104" i="3" s="1"/>
  <c r="J877" i="3"/>
  <c r="J878" i="3"/>
  <c r="J879" i="3"/>
  <c r="J880" i="3"/>
  <c r="H880" i="3" s="1"/>
  <c r="J881" i="3"/>
  <c r="I881" i="3" s="1"/>
  <c r="C881" i="3" s="1"/>
  <c r="J39" i="3"/>
  <c r="I39" i="3" s="1"/>
  <c r="C39" i="3" s="1"/>
  <c r="J882" i="3"/>
  <c r="I882" i="3" s="1"/>
  <c r="C882" i="3" s="1"/>
  <c r="J883" i="3"/>
  <c r="H883" i="3" s="1"/>
  <c r="J884" i="3"/>
  <c r="H884" i="3" s="1"/>
  <c r="J40" i="3"/>
  <c r="H40" i="3" s="1"/>
  <c r="J885" i="3"/>
  <c r="K885" i="3" s="1"/>
  <c r="J886" i="3"/>
  <c r="K886" i="3" s="1"/>
  <c r="J887" i="3"/>
  <c r="K887" i="3" s="1"/>
  <c r="J174" i="3"/>
  <c r="J888" i="3"/>
  <c r="J620" i="3"/>
  <c r="H620" i="3" s="1"/>
  <c r="J889" i="3"/>
  <c r="H889" i="3" s="1"/>
  <c r="J773" i="3"/>
  <c r="I773" i="3" s="1"/>
  <c r="C773" i="3" s="1"/>
  <c r="J774" i="3"/>
  <c r="I774" i="3" s="1"/>
  <c r="C774" i="3" s="1"/>
  <c r="J814" i="3"/>
  <c r="H814" i="3" s="1"/>
  <c r="J612" i="3"/>
  <c r="I612" i="3" s="1"/>
  <c r="C612" i="3" s="1"/>
  <c r="J613" i="3"/>
  <c r="I613" i="3" s="1"/>
  <c r="C613" i="3" s="1"/>
  <c r="J614" i="3"/>
  <c r="H614" i="3" s="1"/>
  <c r="J615" i="3"/>
  <c r="J616" i="3"/>
  <c r="I616" i="3" s="1"/>
  <c r="C616" i="3" s="1"/>
  <c r="J890" i="3"/>
  <c r="J168" i="3"/>
  <c r="H168" i="3" s="1"/>
  <c r="J891" i="3"/>
  <c r="I891" i="3" s="1"/>
  <c r="C891" i="3" s="1"/>
  <c r="J892" i="3"/>
  <c r="I892" i="3" s="1"/>
  <c r="C892" i="3" s="1"/>
  <c r="J893" i="3"/>
  <c r="I893" i="3" s="1"/>
  <c r="C893" i="3" s="1"/>
  <c r="J894" i="3"/>
  <c r="I894" i="3" s="1"/>
  <c r="C894" i="3" s="1"/>
  <c r="J895" i="3"/>
  <c r="H895" i="3" s="1"/>
  <c r="J896" i="3"/>
  <c r="H896" i="3" s="1"/>
  <c r="J897" i="3"/>
  <c r="I897" i="3" s="1"/>
  <c r="C897" i="3" s="1"/>
  <c r="J898" i="3"/>
  <c r="I898" i="3" s="1"/>
  <c r="C898" i="3" s="1"/>
  <c r="J899" i="3"/>
  <c r="I899" i="3" s="1"/>
  <c r="C899" i="3" s="1"/>
  <c r="J900" i="3"/>
  <c r="J901" i="3"/>
  <c r="H901" i="3" s="1"/>
  <c r="J902" i="3"/>
  <c r="H902" i="3" s="1"/>
  <c r="J903" i="3"/>
  <c r="H903" i="3" s="1"/>
  <c r="J904" i="3"/>
  <c r="K904" i="3" s="1"/>
  <c r="J905" i="3"/>
  <c r="I905" i="3" s="1"/>
  <c r="C905" i="3" s="1"/>
  <c r="J43" i="3"/>
  <c r="I43" i="3" s="1"/>
  <c r="C43" i="3" s="1"/>
  <c r="J906" i="3"/>
  <c r="H906" i="3" s="1"/>
  <c r="J907" i="3"/>
  <c r="H907" i="3" s="1"/>
  <c r="J908" i="3"/>
  <c r="H908" i="3" s="1"/>
  <c r="J635" i="3"/>
  <c r="H635" i="3" s="1"/>
  <c r="J636" i="3"/>
  <c r="J64" i="3"/>
  <c r="J909" i="3"/>
  <c r="H909" i="3" s="1"/>
  <c r="J910" i="3"/>
  <c r="K910" i="3" s="1"/>
  <c r="J911" i="3"/>
  <c r="H911" i="3" s="1"/>
  <c r="J912" i="3"/>
  <c r="I912" i="3" s="1"/>
  <c r="C912" i="3" s="1"/>
  <c r="J913" i="3"/>
  <c r="K913" i="3" s="1"/>
  <c r="J492" i="3"/>
  <c r="I492" i="3" s="1"/>
  <c r="C492" i="3" s="1"/>
  <c r="J493" i="3"/>
  <c r="H493" i="3" s="1"/>
  <c r="J2" i="3"/>
  <c r="I2" i="3" s="1"/>
  <c r="C2" i="3" s="1"/>
  <c r="J914" i="3"/>
  <c r="K914" i="3" s="1"/>
  <c r="J595" i="3"/>
  <c r="K595" i="3" s="1"/>
  <c r="J915" i="3"/>
  <c r="J916" i="3"/>
  <c r="J118" i="3"/>
  <c r="H118" i="3" s="1"/>
  <c r="J262" i="3"/>
  <c r="K262" i="3" s="1"/>
  <c r="J263" i="3"/>
  <c r="H263" i="3" s="1"/>
  <c r="J917" i="3"/>
  <c r="I917" i="3" s="1"/>
  <c r="C917" i="3" s="1"/>
  <c r="J264" i="3"/>
  <c r="I264" i="3" s="1"/>
  <c r="C264" i="3" s="1"/>
  <c r="J519" i="3"/>
  <c r="K519" i="3" s="1"/>
  <c r="J918" i="3"/>
  <c r="H918" i="3" s="1"/>
  <c r="J919" i="3"/>
  <c r="I919" i="3" s="1"/>
  <c r="C919" i="3" s="1"/>
  <c r="J920" i="3"/>
  <c r="I920" i="3" s="1"/>
  <c r="C920" i="3" s="1"/>
  <c r="J579" i="3"/>
  <c r="I579" i="3" s="1"/>
  <c r="C579" i="3" s="1"/>
  <c r="J563" i="3"/>
  <c r="J921" i="3"/>
  <c r="I921" i="3" s="1"/>
  <c r="C921" i="3" s="1"/>
  <c r="L245" i="3"/>
  <c r="L246" i="3"/>
  <c r="L173" i="3"/>
  <c r="L870" i="3"/>
  <c r="L871" i="3"/>
  <c r="L247" i="3"/>
  <c r="L398" i="3"/>
  <c r="L872" i="3"/>
  <c r="L399" i="3"/>
  <c r="L873" i="3"/>
  <c r="L580" i="3"/>
  <c r="L874" i="3"/>
  <c r="L102" i="3"/>
  <c r="L103" i="3"/>
  <c r="L875" i="3"/>
  <c r="L876" i="3"/>
  <c r="L104" i="3"/>
  <c r="L877" i="3"/>
  <c r="L878" i="3"/>
  <c r="L879" i="3"/>
  <c r="L880" i="3"/>
  <c r="L881" i="3"/>
  <c r="L39" i="3"/>
  <c r="L882" i="3"/>
  <c r="L883" i="3"/>
  <c r="L884" i="3"/>
  <c r="L40" i="3"/>
  <c r="L885" i="3"/>
  <c r="L886" i="3"/>
  <c r="L887" i="3"/>
  <c r="L174" i="3"/>
  <c r="L888" i="3"/>
  <c r="L620" i="3"/>
  <c r="L889" i="3"/>
  <c r="L773" i="3"/>
  <c r="L774" i="3"/>
  <c r="L814" i="3"/>
  <c r="L612" i="3"/>
  <c r="L613" i="3"/>
  <c r="L614" i="3"/>
  <c r="L615" i="3"/>
  <c r="L616" i="3"/>
  <c r="L890" i="3"/>
  <c r="L168" i="3"/>
  <c r="L891" i="3"/>
  <c r="L892" i="3"/>
  <c r="L893" i="3"/>
  <c r="L894" i="3"/>
  <c r="L895" i="3"/>
  <c r="L896" i="3"/>
  <c r="L897" i="3"/>
  <c r="L898" i="3"/>
  <c r="L899" i="3"/>
  <c r="L900" i="3"/>
  <c r="L901" i="3"/>
  <c r="L902" i="3"/>
  <c r="L903" i="3"/>
  <c r="L904" i="3"/>
  <c r="L905" i="3"/>
  <c r="L43" i="3"/>
  <c r="L906" i="3"/>
  <c r="L907" i="3"/>
  <c r="L908" i="3"/>
  <c r="L635" i="3"/>
  <c r="L636" i="3"/>
  <c r="L64" i="3"/>
  <c r="L909" i="3"/>
  <c r="L910" i="3"/>
  <c r="L911" i="3"/>
  <c r="L912" i="3"/>
  <c r="L913" i="3"/>
  <c r="L492" i="3"/>
  <c r="L493" i="3"/>
  <c r="L2" i="3"/>
  <c r="L914" i="3"/>
  <c r="L595" i="3"/>
  <c r="L915" i="3"/>
  <c r="L916" i="3"/>
  <c r="L118" i="3"/>
  <c r="L262" i="3"/>
  <c r="L263" i="3"/>
  <c r="L917" i="3"/>
  <c r="L264" i="3"/>
  <c r="L519" i="3"/>
  <c r="L918" i="3"/>
  <c r="L919" i="3"/>
  <c r="L920" i="3"/>
  <c r="L579" i="3"/>
  <c r="L563" i="3"/>
  <c r="L921" i="3"/>
  <c r="E869" i="3"/>
  <c r="J869" i="3"/>
  <c r="H869" i="3" s="1"/>
  <c r="L869" i="3"/>
  <c r="G869" i="3"/>
  <c r="E42" i="3"/>
  <c r="J42" i="3"/>
  <c r="H42" i="3" s="1"/>
  <c r="L42" i="3"/>
  <c r="G42" i="3"/>
  <c r="E868" i="3"/>
  <c r="J868" i="3"/>
  <c r="H868" i="3" s="1"/>
  <c r="L868" i="3"/>
  <c r="G868" i="3"/>
  <c r="E867" i="3"/>
  <c r="J867" i="3"/>
  <c r="K867" i="3" s="1"/>
  <c r="L867" i="3"/>
  <c r="G867" i="3"/>
  <c r="K579" i="3" l="1"/>
  <c r="K898" i="3"/>
  <c r="K614" i="3"/>
  <c r="K906" i="3"/>
  <c r="H245" i="3"/>
  <c r="A245" i="3" s="1"/>
  <c r="K40" i="3"/>
  <c r="K897" i="3"/>
  <c r="K613" i="3"/>
  <c r="I908" i="3"/>
  <c r="C908" i="3" s="1"/>
  <c r="I246" i="3"/>
  <c r="C246" i="3" s="1"/>
  <c r="K920" i="3"/>
  <c r="K903" i="3"/>
  <c r="H104" i="3"/>
  <c r="A104" i="3" s="1"/>
  <c r="F64" i="3"/>
  <c r="H613" i="3"/>
  <c r="A613" i="3" s="1"/>
  <c r="H874" i="3"/>
  <c r="A874" i="3" s="1"/>
  <c r="K884" i="3"/>
  <c r="K882" i="3"/>
  <c r="K902" i="3"/>
  <c r="K899" i="3"/>
  <c r="H246" i="3"/>
  <c r="A246" i="3" s="1"/>
  <c r="A903" i="3"/>
  <c r="I896" i="3"/>
  <c r="C896" i="3" s="1"/>
  <c r="H894" i="3"/>
  <c r="A894" i="3" s="1"/>
  <c r="F168" i="3"/>
  <c r="D891" i="3"/>
  <c r="A889" i="3"/>
  <c r="I895" i="3"/>
  <c r="C895" i="3" s="1"/>
  <c r="H893" i="3"/>
  <c r="A893" i="3" s="1"/>
  <c r="F890" i="3"/>
  <c r="D901" i="3"/>
  <c r="K919" i="3"/>
  <c r="K894" i="3"/>
  <c r="F616" i="3"/>
  <c r="I102" i="3"/>
  <c r="C102" i="3" s="1"/>
  <c r="A880" i="3"/>
  <c r="I103" i="3"/>
  <c r="C103" i="3" s="1"/>
  <c r="K918" i="3"/>
  <c r="I874" i="3"/>
  <c r="C874" i="3" s="1"/>
  <c r="F903" i="3"/>
  <c r="A620" i="3"/>
  <c r="H892" i="3"/>
  <c r="A892" i="3" s="1"/>
  <c r="K493" i="3"/>
  <c r="K612" i="3"/>
  <c r="H876" i="3"/>
  <c r="A876" i="3" s="1"/>
  <c r="I493" i="3"/>
  <c r="C493" i="3" s="1"/>
  <c r="K875" i="3"/>
  <c r="D902" i="3"/>
  <c r="K492" i="3"/>
  <c r="H103" i="3"/>
  <c r="A103" i="3" s="1"/>
  <c r="D613" i="3"/>
  <c r="F613" i="3"/>
  <c r="I907" i="3"/>
  <c r="C907" i="3" s="1"/>
  <c r="I40" i="3"/>
  <c r="C40" i="3" s="1"/>
  <c r="I245" i="3"/>
  <c r="C245" i="3" s="1"/>
  <c r="H492" i="3"/>
  <c r="A492" i="3" s="1"/>
  <c r="H774" i="3"/>
  <c r="A774" i="3" s="1"/>
  <c r="H580" i="3"/>
  <c r="A580" i="3" s="1"/>
  <c r="A901" i="3"/>
  <c r="K39" i="3"/>
  <c r="H881" i="3"/>
  <c r="A881" i="3" s="1"/>
  <c r="H262" i="3"/>
  <c r="A262" i="3" s="1"/>
  <c r="I889" i="3"/>
  <c r="C889" i="3" s="1"/>
  <c r="K773" i="3"/>
  <c r="K893" i="3"/>
  <c r="K889" i="3"/>
  <c r="K892" i="3"/>
  <c r="I918" i="3"/>
  <c r="C918" i="3" s="1"/>
  <c r="I906" i="3"/>
  <c r="C906" i="3" s="1"/>
  <c r="I884" i="3"/>
  <c r="C884" i="3" s="1"/>
  <c r="H910" i="3"/>
  <c r="A910" i="3" s="1"/>
  <c r="H773" i="3"/>
  <c r="A773" i="3" s="1"/>
  <c r="H873" i="3"/>
  <c r="A873" i="3" s="1"/>
  <c r="D880" i="3"/>
  <c r="K881" i="3"/>
  <c r="I814" i="3"/>
  <c r="C814" i="3" s="1"/>
  <c r="K891" i="3"/>
  <c r="I903" i="3"/>
  <c r="C903" i="3" s="1"/>
  <c r="I883" i="3"/>
  <c r="C883" i="3" s="1"/>
  <c r="K168" i="3"/>
  <c r="K883" i="3"/>
  <c r="I902" i="3"/>
  <c r="C902" i="3" s="1"/>
  <c r="I875" i="3"/>
  <c r="C875" i="3" s="1"/>
  <c r="H905" i="3"/>
  <c r="A905" i="3" s="1"/>
  <c r="H882" i="3"/>
  <c r="A882" i="3" s="1"/>
  <c r="H870" i="3"/>
  <c r="A870" i="3" s="1"/>
  <c r="I263" i="3"/>
  <c r="C263" i="3" s="1"/>
  <c r="H39" i="3"/>
  <c r="A39" i="3" s="1"/>
  <c r="I262" i="3"/>
  <c r="C262" i="3" s="1"/>
  <c r="K814" i="3"/>
  <c r="I911" i="3"/>
  <c r="C911" i="3" s="1"/>
  <c r="K896" i="3"/>
  <c r="K873" i="3"/>
  <c r="I910" i="3"/>
  <c r="C910" i="3" s="1"/>
  <c r="I887" i="3"/>
  <c r="C887" i="3" s="1"/>
  <c r="I870" i="3"/>
  <c r="C870" i="3" s="1"/>
  <c r="H595" i="3"/>
  <c r="A595" i="3" s="1"/>
  <c r="H612" i="3"/>
  <c r="A612" i="3" s="1"/>
  <c r="F886" i="3"/>
  <c r="K2" i="3"/>
  <c r="K895" i="3"/>
  <c r="K774" i="3"/>
  <c r="K173" i="3"/>
  <c r="I635" i="3"/>
  <c r="C635" i="3" s="1"/>
  <c r="I886" i="3"/>
  <c r="C886" i="3" s="1"/>
  <c r="I173" i="3"/>
  <c r="C173" i="3" s="1"/>
  <c r="H914" i="3"/>
  <c r="A914" i="3" s="1"/>
  <c r="H102" i="3"/>
  <c r="A102" i="3" s="1"/>
  <c r="F909" i="3"/>
  <c r="I168" i="3"/>
  <c r="C168" i="3" s="1"/>
  <c r="K580" i="3"/>
  <c r="I885" i="3"/>
  <c r="C885" i="3" s="1"/>
  <c r="H2" i="3"/>
  <c r="A2" i="3" s="1"/>
  <c r="D103" i="3"/>
  <c r="F103" i="3"/>
  <c r="F912" i="3"/>
  <c r="D912" i="3"/>
  <c r="F104" i="3"/>
  <c r="D104" i="3"/>
  <c r="F874" i="3"/>
  <c r="F911" i="3"/>
  <c r="D911" i="3"/>
  <c r="D910" i="3"/>
  <c r="D889" i="3"/>
  <c r="F889" i="3"/>
  <c r="D873" i="3"/>
  <c r="F873" i="3"/>
  <c r="D887" i="3"/>
  <c r="F887" i="3"/>
  <c r="D620" i="3"/>
  <c r="F620" i="3"/>
  <c r="D399" i="3"/>
  <c r="F399" i="3"/>
  <c r="A909" i="3"/>
  <c r="A399" i="3"/>
  <c r="D247" i="3"/>
  <c r="F247" i="3"/>
  <c r="F563" i="3"/>
  <c r="D920" i="3"/>
  <c r="D888" i="3"/>
  <c r="F888" i="3"/>
  <c r="D871" i="3"/>
  <c r="F871" i="3"/>
  <c r="F917" i="3"/>
  <c r="F615" i="3"/>
  <c r="A263" i="3"/>
  <c r="A911" i="3"/>
  <c r="F910" i="3"/>
  <c r="F614" i="3"/>
  <c r="D263" i="3"/>
  <c r="D877" i="3"/>
  <c r="F904" i="3"/>
  <c r="D904" i="3"/>
  <c r="D174" i="3"/>
  <c r="F174" i="3"/>
  <c r="F580" i="3"/>
  <c r="A902" i="3"/>
  <c r="A168" i="3"/>
  <c r="D262" i="3"/>
  <c r="D118" i="3"/>
  <c r="A118" i="3"/>
  <c r="A614" i="3"/>
  <c r="H64" i="3"/>
  <c r="A64" i="3" s="1"/>
  <c r="K64" i="3"/>
  <c r="D915" i="3"/>
  <c r="F915" i="3"/>
  <c r="F872" i="3"/>
  <c r="D872" i="3"/>
  <c r="K900" i="3"/>
  <c r="I900" i="3"/>
  <c r="C900" i="3" s="1"/>
  <c r="H888" i="3"/>
  <c r="A888" i="3" s="1"/>
  <c r="K888" i="3"/>
  <c r="I888" i="3"/>
  <c r="C888" i="3" s="1"/>
  <c r="H915" i="3"/>
  <c r="A915" i="3" s="1"/>
  <c r="K915" i="3"/>
  <c r="I915" i="3"/>
  <c r="C915" i="3" s="1"/>
  <c r="H174" i="3"/>
  <c r="A174" i="3" s="1"/>
  <c r="K174" i="3"/>
  <c r="H878" i="3"/>
  <c r="A878" i="3" s="1"/>
  <c r="K878" i="3"/>
  <c r="I878" i="3"/>
  <c r="C878" i="3" s="1"/>
  <c r="D870" i="3"/>
  <c r="F870" i="3"/>
  <c r="D2" i="3"/>
  <c r="F2" i="3"/>
  <c r="A907" i="3"/>
  <c r="D907" i="3"/>
  <c r="F907" i="3"/>
  <c r="D612" i="3"/>
  <c r="F612" i="3"/>
  <c r="D885" i="3"/>
  <c r="F885" i="3"/>
  <c r="D876" i="3"/>
  <c r="I64" i="3"/>
  <c r="C64" i="3" s="1"/>
  <c r="H900" i="3"/>
  <c r="A900" i="3" s="1"/>
  <c r="D919" i="3"/>
  <c r="A906" i="3"/>
  <c r="D906" i="3"/>
  <c r="F906" i="3"/>
  <c r="A814" i="3"/>
  <c r="D814" i="3"/>
  <c r="F814" i="3"/>
  <c r="A875" i="3"/>
  <c r="D875" i="3"/>
  <c r="F875" i="3"/>
  <c r="H899" i="3"/>
  <c r="A899" i="3" s="1"/>
  <c r="F492" i="3"/>
  <c r="D492" i="3"/>
  <c r="D894" i="3"/>
  <c r="F894" i="3"/>
  <c r="A884" i="3"/>
  <c r="F884" i="3"/>
  <c r="D245" i="3"/>
  <c r="K921" i="3"/>
  <c r="I174" i="3"/>
  <c r="C174" i="3" s="1"/>
  <c r="F519" i="3"/>
  <c r="D519" i="3"/>
  <c r="F913" i="3"/>
  <c r="D913" i="3"/>
  <c r="D893" i="3"/>
  <c r="F893" i="3"/>
  <c r="D102" i="3"/>
  <c r="H916" i="3"/>
  <c r="A916" i="3" s="1"/>
  <c r="K916" i="3"/>
  <c r="I916" i="3"/>
  <c r="C916" i="3" s="1"/>
  <c r="H616" i="3"/>
  <c r="A616" i="3" s="1"/>
  <c r="K616" i="3"/>
  <c r="I872" i="3"/>
  <c r="C872" i="3" s="1"/>
  <c r="H872" i="3"/>
  <c r="A872" i="3" s="1"/>
  <c r="I563" i="3"/>
  <c r="C563" i="3" s="1"/>
  <c r="H563" i="3"/>
  <c r="A563" i="3" s="1"/>
  <c r="H636" i="3"/>
  <c r="A636" i="3" s="1"/>
  <c r="K636" i="3"/>
  <c r="K615" i="3"/>
  <c r="H615" i="3"/>
  <c r="A615" i="3" s="1"/>
  <c r="I615" i="3"/>
  <c r="C615" i="3" s="1"/>
  <c r="I398" i="3"/>
  <c r="C398" i="3" s="1"/>
  <c r="H398" i="3"/>
  <c r="A398" i="3" s="1"/>
  <c r="A896" i="3"/>
  <c r="D896" i="3"/>
  <c r="F896" i="3"/>
  <c r="A173" i="3"/>
  <c r="D173" i="3"/>
  <c r="F173" i="3"/>
  <c r="A493" i="3"/>
  <c r="D493" i="3"/>
  <c r="F493" i="3"/>
  <c r="A895" i="3"/>
  <c r="D895" i="3"/>
  <c r="F895" i="3"/>
  <c r="A40" i="3"/>
  <c r="D40" i="3"/>
  <c r="F40" i="3"/>
  <c r="F246" i="3"/>
  <c r="D246" i="3"/>
  <c r="I879" i="3"/>
  <c r="C879" i="3" s="1"/>
  <c r="H879" i="3"/>
  <c r="A879" i="3" s="1"/>
  <c r="K879" i="3"/>
  <c r="I636" i="3"/>
  <c r="C636" i="3" s="1"/>
  <c r="H921" i="3"/>
  <c r="A921" i="3" s="1"/>
  <c r="A918" i="3"/>
  <c r="D918" i="3"/>
  <c r="F918" i="3"/>
  <c r="D43" i="3"/>
  <c r="F43" i="3"/>
  <c r="D905" i="3"/>
  <c r="F905" i="3"/>
  <c r="A883" i="3"/>
  <c r="F883" i="3"/>
  <c r="K563" i="3"/>
  <c r="D264" i="3"/>
  <c r="F264" i="3"/>
  <c r="H877" i="3"/>
  <c r="A877" i="3" s="1"/>
  <c r="K877" i="3"/>
  <c r="H247" i="3"/>
  <c r="A247" i="3" s="1"/>
  <c r="K247" i="3"/>
  <c r="H898" i="3"/>
  <c r="A898" i="3" s="1"/>
  <c r="H871" i="3"/>
  <c r="A871" i="3" s="1"/>
  <c r="K871" i="3"/>
  <c r="I614" i="3"/>
  <c r="C614" i="3" s="1"/>
  <c r="H579" i="3"/>
  <c r="A579" i="3" s="1"/>
  <c r="H897" i="3"/>
  <c r="A897" i="3" s="1"/>
  <c r="K635" i="3"/>
  <c r="I595" i="3"/>
  <c r="C595" i="3" s="1"/>
  <c r="H920" i="3"/>
  <c r="A920" i="3" s="1"/>
  <c r="K908" i="3"/>
  <c r="K876" i="3"/>
  <c r="I914" i="3"/>
  <c r="C914" i="3" s="1"/>
  <c r="H919" i="3"/>
  <c r="A919" i="3" s="1"/>
  <c r="H887" i="3"/>
  <c r="A887" i="3" s="1"/>
  <c r="K907" i="3"/>
  <c r="I519" i="3"/>
  <c r="C519" i="3" s="1"/>
  <c r="H519" i="3"/>
  <c r="A519" i="3" s="1"/>
  <c r="I877" i="3"/>
  <c r="C877" i="3" s="1"/>
  <c r="H886" i="3"/>
  <c r="A886" i="3" s="1"/>
  <c r="D916" i="3"/>
  <c r="F879" i="3"/>
  <c r="K264" i="3"/>
  <c r="H264" i="3"/>
  <c r="A264" i="3" s="1"/>
  <c r="I913" i="3"/>
  <c r="C913" i="3" s="1"/>
  <c r="H913" i="3"/>
  <c r="A913" i="3" s="1"/>
  <c r="I104" i="3"/>
  <c r="C104" i="3" s="1"/>
  <c r="H885" i="3"/>
  <c r="A885" i="3" s="1"/>
  <c r="D636" i="3"/>
  <c r="D398" i="3"/>
  <c r="F916" i="3"/>
  <c r="F878" i="3"/>
  <c r="D900" i="3"/>
  <c r="K43" i="3"/>
  <c r="H917" i="3"/>
  <c r="A917" i="3" s="1"/>
  <c r="K917" i="3"/>
  <c r="K912" i="3"/>
  <c r="H912" i="3"/>
  <c r="A912" i="3" s="1"/>
  <c r="I904" i="3"/>
  <c r="C904" i="3" s="1"/>
  <c r="H904" i="3"/>
  <c r="A904" i="3" s="1"/>
  <c r="D579" i="3"/>
  <c r="F579" i="3"/>
  <c r="A635" i="3"/>
  <c r="D635" i="3"/>
  <c r="D899" i="3"/>
  <c r="K905" i="3"/>
  <c r="H43" i="3"/>
  <c r="A43" i="3" s="1"/>
  <c r="D914" i="3"/>
  <c r="F914" i="3"/>
  <c r="A908" i="3"/>
  <c r="D908" i="3"/>
  <c r="D897" i="3"/>
  <c r="F595" i="3"/>
  <c r="D898" i="3"/>
  <c r="H891" i="3"/>
  <c r="A891" i="3" s="1"/>
  <c r="F882" i="3"/>
  <c r="F774" i="3"/>
  <c r="F39" i="3"/>
  <c r="D773" i="3"/>
  <c r="D774" i="3"/>
  <c r="K911" i="3"/>
  <c r="K263" i="3"/>
  <c r="I118" i="3"/>
  <c r="C118" i="3" s="1"/>
  <c r="K118" i="3"/>
  <c r="I909" i="3"/>
  <c r="C909" i="3" s="1"/>
  <c r="K909" i="3"/>
  <c r="I901" i="3"/>
  <c r="C901" i="3" s="1"/>
  <c r="K901" i="3"/>
  <c r="I890" i="3"/>
  <c r="C890" i="3" s="1"/>
  <c r="K890" i="3"/>
  <c r="I620" i="3"/>
  <c r="C620" i="3" s="1"/>
  <c r="K620" i="3"/>
  <c r="I880" i="3"/>
  <c r="C880" i="3" s="1"/>
  <c r="K880" i="3"/>
  <c r="I399" i="3"/>
  <c r="C399" i="3" s="1"/>
  <c r="K399" i="3"/>
  <c r="H890" i="3"/>
  <c r="A890" i="3" s="1"/>
  <c r="F892" i="3"/>
  <c r="F773" i="3"/>
  <c r="F881" i="3"/>
  <c r="K869" i="3"/>
  <c r="F869" i="3"/>
  <c r="A869" i="3"/>
  <c r="D869" i="3"/>
  <c r="I869" i="3"/>
  <c r="C869" i="3" s="1"/>
  <c r="A42" i="3"/>
  <c r="D42" i="3"/>
  <c r="F42" i="3"/>
  <c r="K42" i="3"/>
  <c r="I42" i="3"/>
  <c r="C42" i="3" s="1"/>
  <c r="A868" i="3"/>
  <c r="F868" i="3"/>
  <c r="D868" i="3"/>
  <c r="K868" i="3"/>
  <c r="I868" i="3"/>
  <c r="C868" i="3" s="1"/>
  <c r="D867" i="3"/>
  <c r="F867" i="3"/>
  <c r="I867" i="3"/>
  <c r="C867" i="3" s="1"/>
  <c r="H867" i="3"/>
  <c r="A867" i="3" s="1"/>
  <c r="E866" i="3"/>
  <c r="J866" i="3"/>
  <c r="I866" i="3" s="1"/>
  <c r="C866" i="3" s="1"/>
  <c r="L866" i="3"/>
  <c r="G866" i="3"/>
  <c r="D866" i="3" l="1"/>
  <c r="F866" i="3"/>
  <c r="K866" i="3"/>
  <c r="H866" i="3"/>
  <c r="A866" i="3" s="1"/>
  <c r="E865" i="3"/>
  <c r="G865" i="3"/>
  <c r="J865" i="3"/>
  <c r="H865" i="3" s="1"/>
  <c r="L865" i="3"/>
  <c r="E864" i="3"/>
  <c r="G864" i="3"/>
  <c r="D864" i="3" s="1"/>
  <c r="J864" i="3"/>
  <c r="H864" i="3" s="1"/>
  <c r="L864" i="3"/>
  <c r="E41" i="3"/>
  <c r="G41" i="3"/>
  <c r="D41" i="3" s="1"/>
  <c r="J41" i="3"/>
  <c r="H41" i="3" s="1"/>
  <c r="L41" i="3"/>
  <c r="E863" i="3"/>
  <c r="G863" i="3"/>
  <c r="F863" i="3" s="1"/>
  <c r="J863" i="3"/>
  <c r="H863" i="3" s="1"/>
  <c r="L863" i="3"/>
  <c r="E633" i="3"/>
  <c r="G633" i="3"/>
  <c r="F633" i="3" s="1"/>
  <c r="J633" i="3"/>
  <c r="H633" i="3" s="1"/>
  <c r="L633" i="3"/>
  <c r="E862" i="3"/>
  <c r="G862" i="3"/>
  <c r="J862" i="3"/>
  <c r="H862" i="3" s="1"/>
  <c r="L862" i="3"/>
  <c r="E518" i="3"/>
  <c r="G518" i="3"/>
  <c r="D518" i="3" s="1"/>
  <c r="J518" i="3"/>
  <c r="I518" i="3" s="1"/>
  <c r="C518" i="3" s="1"/>
  <c r="L518" i="3"/>
  <c r="E861" i="3"/>
  <c r="G861" i="3"/>
  <c r="D861" i="3" s="1"/>
  <c r="J861" i="3"/>
  <c r="L861" i="3"/>
  <c r="E517" i="3"/>
  <c r="G517" i="3"/>
  <c r="J517" i="3"/>
  <c r="H517" i="3" s="1"/>
  <c r="L517" i="3"/>
  <c r="E22" i="3"/>
  <c r="G22" i="3"/>
  <c r="F22" i="3" s="1"/>
  <c r="J22" i="3"/>
  <c r="K22" i="3" s="1"/>
  <c r="L22" i="3"/>
  <c r="E632" i="3"/>
  <c r="G632" i="3"/>
  <c r="D632" i="3" s="1"/>
  <c r="J632" i="3"/>
  <c r="H632" i="3" s="1"/>
  <c r="L632" i="3"/>
  <c r="E261" i="3"/>
  <c r="G261" i="3"/>
  <c r="J261" i="3"/>
  <c r="K261" i="3" s="1"/>
  <c r="L261" i="3"/>
  <c r="E860" i="3"/>
  <c r="G860" i="3"/>
  <c r="F860" i="3" s="1"/>
  <c r="J860" i="3"/>
  <c r="I860" i="3" s="1"/>
  <c r="C860" i="3" s="1"/>
  <c r="L860" i="3"/>
  <c r="E859" i="3"/>
  <c r="G859" i="3"/>
  <c r="D859" i="3" s="1"/>
  <c r="J859" i="3"/>
  <c r="H859" i="3" s="1"/>
  <c r="L859" i="3"/>
  <c r="E858" i="3"/>
  <c r="G858" i="3"/>
  <c r="F858" i="3" s="1"/>
  <c r="J858" i="3"/>
  <c r="K858" i="3" s="1"/>
  <c r="L858" i="3"/>
  <c r="E516" i="3"/>
  <c r="G516" i="3"/>
  <c r="J516" i="3"/>
  <c r="I516" i="3" s="1"/>
  <c r="C516" i="3" s="1"/>
  <c r="L516" i="3"/>
  <c r="E515" i="3"/>
  <c r="G515" i="3"/>
  <c r="J515" i="3"/>
  <c r="H515" i="3" s="1"/>
  <c r="L515" i="3"/>
  <c r="E151" i="3"/>
  <c r="G151" i="3"/>
  <c r="D151" i="3" s="1"/>
  <c r="J151" i="3"/>
  <c r="K151" i="3" s="1"/>
  <c r="L151" i="3"/>
  <c r="E145" i="3"/>
  <c r="G145" i="3"/>
  <c r="D145" i="3" s="1"/>
  <c r="J145" i="3"/>
  <c r="K145" i="3" s="1"/>
  <c r="L145" i="3"/>
  <c r="E144" i="3"/>
  <c r="G144" i="3"/>
  <c r="D144" i="3" s="1"/>
  <c r="J144" i="3"/>
  <c r="K144" i="3" s="1"/>
  <c r="L144" i="3"/>
  <c r="E857" i="3"/>
  <c r="G857" i="3"/>
  <c r="J857" i="3"/>
  <c r="H857" i="3" s="1"/>
  <c r="L857" i="3"/>
  <c r="E856" i="3"/>
  <c r="G856" i="3"/>
  <c r="F856" i="3" s="1"/>
  <c r="J856" i="3"/>
  <c r="H856" i="3" s="1"/>
  <c r="L856" i="3"/>
  <c r="E685" i="3"/>
  <c r="G685" i="3"/>
  <c r="J685" i="3"/>
  <c r="H685" i="3" s="1"/>
  <c r="L685" i="3"/>
  <c r="E371" i="3"/>
  <c r="G371" i="3"/>
  <c r="D371" i="3" s="1"/>
  <c r="J371" i="3"/>
  <c r="K371" i="3" s="1"/>
  <c r="L371" i="3"/>
  <c r="E143" i="3"/>
  <c r="G143" i="3"/>
  <c r="J143" i="3"/>
  <c r="I143" i="3" s="1"/>
  <c r="C143" i="3" s="1"/>
  <c r="L143" i="3"/>
  <c r="E172" i="3"/>
  <c r="G172" i="3"/>
  <c r="J172" i="3"/>
  <c r="K172" i="3" s="1"/>
  <c r="L172" i="3"/>
  <c r="E855" i="3"/>
  <c r="G855" i="3"/>
  <c r="D855" i="3" s="1"/>
  <c r="J855" i="3"/>
  <c r="K855" i="3" s="1"/>
  <c r="L855" i="3"/>
  <c r="E244" i="3"/>
  <c r="G244" i="3"/>
  <c r="D244" i="3" s="1"/>
  <c r="J244" i="3"/>
  <c r="H244" i="3" s="1"/>
  <c r="L244" i="3"/>
  <c r="E243" i="3"/>
  <c r="G243" i="3"/>
  <c r="D243" i="3" s="1"/>
  <c r="J243" i="3"/>
  <c r="I243" i="3" s="1"/>
  <c r="C243" i="3" s="1"/>
  <c r="L243" i="3"/>
  <c r="E854" i="3"/>
  <c r="G854" i="3"/>
  <c r="J854" i="3"/>
  <c r="H854" i="3" s="1"/>
  <c r="L854" i="3"/>
  <c r="E853" i="3"/>
  <c r="G853" i="3"/>
  <c r="D853" i="3" s="1"/>
  <c r="J853" i="3"/>
  <c r="K853" i="3" s="1"/>
  <c r="L853" i="3"/>
  <c r="E142" i="3"/>
  <c r="G142" i="3"/>
  <c r="J142" i="3"/>
  <c r="I142" i="3" s="1"/>
  <c r="C142" i="3" s="1"/>
  <c r="L142" i="3"/>
  <c r="E852" i="3"/>
  <c r="G852" i="3"/>
  <c r="J852" i="3"/>
  <c r="H852" i="3" s="1"/>
  <c r="L852" i="3"/>
  <c r="E851" i="3"/>
  <c r="G851" i="3"/>
  <c r="F851" i="3" s="1"/>
  <c r="J851" i="3"/>
  <c r="L851" i="3"/>
  <c r="E850" i="3"/>
  <c r="G850" i="3"/>
  <c r="J850" i="3"/>
  <c r="K850" i="3" s="1"/>
  <c r="L850" i="3"/>
  <c r="E849" i="3"/>
  <c r="G849" i="3"/>
  <c r="J849" i="3"/>
  <c r="K849" i="3" s="1"/>
  <c r="L849" i="3"/>
  <c r="E848" i="3"/>
  <c r="G848" i="3"/>
  <c r="D848" i="3" s="1"/>
  <c r="J848" i="3"/>
  <c r="K848" i="3" s="1"/>
  <c r="L848" i="3"/>
  <c r="E847" i="3"/>
  <c r="G847" i="3"/>
  <c r="D847" i="3" s="1"/>
  <c r="J847" i="3"/>
  <c r="H847" i="3" s="1"/>
  <c r="L847" i="3"/>
  <c r="E846" i="3"/>
  <c r="G846" i="3"/>
  <c r="F846" i="3" s="1"/>
  <c r="J846" i="3"/>
  <c r="K846" i="3" s="1"/>
  <c r="L846" i="3"/>
  <c r="E845" i="3"/>
  <c r="G845" i="3"/>
  <c r="J845" i="3"/>
  <c r="K845" i="3" s="1"/>
  <c r="L845" i="3"/>
  <c r="E653" i="3"/>
  <c r="G653" i="3"/>
  <c r="D653" i="3" s="1"/>
  <c r="J653" i="3"/>
  <c r="H653" i="3" s="1"/>
  <c r="L653" i="3"/>
  <c r="E844" i="3"/>
  <c r="G844" i="3"/>
  <c r="D844" i="3" s="1"/>
  <c r="J844" i="3"/>
  <c r="I844" i="3" s="1"/>
  <c r="C844" i="3" s="1"/>
  <c r="L844" i="3"/>
  <c r="E843" i="3"/>
  <c r="G843" i="3"/>
  <c r="D843" i="3" s="1"/>
  <c r="J843" i="3"/>
  <c r="K843" i="3" s="1"/>
  <c r="L843" i="3"/>
  <c r="E842" i="3"/>
  <c r="G842" i="3"/>
  <c r="J842" i="3"/>
  <c r="H842" i="3" s="1"/>
  <c r="L842" i="3"/>
  <c r="E841" i="3"/>
  <c r="G841" i="3"/>
  <c r="J841" i="3"/>
  <c r="H841" i="3" s="1"/>
  <c r="L841" i="3"/>
  <c r="E578" i="3"/>
  <c r="G578" i="3"/>
  <c r="F578" i="3" s="1"/>
  <c r="J578" i="3"/>
  <c r="H578" i="3" s="1"/>
  <c r="L578" i="3"/>
  <c r="E652" i="3"/>
  <c r="G652" i="3"/>
  <c r="D652" i="3" s="1"/>
  <c r="J652" i="3"/>
  <c r="L652" i="3"/>
  <c r="E840" i="3"/>
  <c r="G840" i="3"/>
  <c r="J840" i="3"/>
  <c r="L840" i="3"/>
  <c r="E839" i="3"/>
  <c r="G839" i="3"/>
  <c r="D839" i="3" s="1"/>
  <c r="J839" i="3"/>
  <c r="I839" i="3" s="1"/>
  <c r="C839" i="3" s="1"/>
  <c r="L839" i="3"/>
  <c r="E838" i="3"/>
  <c r="G838" i="3"/>
  <c r="J838" i="3"/>
  <c r="H838" i="3" s="1"/>
  <c r="L838" i="3"/>
  <c r="E837" i="3"/>
  <c r="G837" i="3"/>
  <c r="D837" i="3" s="1"/>
  <c r="J837" i="3"/>
  <c r="K837" i="3" s="1"/>
  <c r="L837" i="3"/>
  <c r="E836" i="3"/>
  <c r="G836" i="3"/>
  <c r="F836" i="3" s="1"/>
  <c r="J836" i="3"/>
  <c r="L836" i="3"/>
  <c r="E397" i="3"/>
  <c r="G397" i="3"/>
  <c r="D397" i="3" s="1"/>
  <c r="J397" i="3"/>
  <c r="H397" i="3" s="1"/>
  <c r="L397" i="3"/>
  <c r="E835" i="3"/>
  <c r="G835" i="3"/>
  <c r="J835" i="3"/>
  <c r="I835" i="3" s="1"/>
  <c r="C835" i="3" s="1"/>
  <c r="L835" i="3"/>
  <c r="E834" i="3"/>
  <c r="G834" i="3"/>
  <c r="D834" i="3" s="1"/>
  <c r="J834" i="3"/>
  <c r="K834" i="3" s="1"/>
  <c r="L834" i="3"/>
  <c r="E594" i="3"/>
  <c r="G594" i="3"/>
  <c r="J594" i="3"/>
  <c r="H594" i="3" s="1"/>
  <c r="L594" i="3"/>
  <c r="E833" i="3"/>
  <c r="G833" i="3"/>
  <c r="J833" i="3"/>
  <c r="I833" i="3" s="1"/>
  <c r="C833" i="3" s="1"/>
  <c r="L833" i="3"/>
  <c r="E832" i="3"/>
  <c r="G832" i="3"/>
  <c r="J832" i="3"/>
  <c r="H832" i="3" s="1"/>
  <c r="L832" i="3"/>
  <c r="E831" i="3"/>
  <c r="G831" i="3"/>
  <c r="J831" i="3"/>
  <c r="H831" i="3" s="1"/>
  <c r="L831" i="3"/>
  <c r="E830" i="3"/>
  <c r="G830" i="3"/>
  <c r="J830" i="3"/>
  <c r="K830" i="3" s="1"/>
  <c r="L830" i="3"/>
  <c r="E829" i="3"/>
  <c r="G829" i="3"/>
  <c r="F829" i="3" s="1"/>
  <c r="J829" i="3"/>
  <c r="I829" i="3" s="1"/>
  <c r="C829" i="3" s="1"/>
  <c r="L829" i="3"/>
  <c r="E828" i="3"/>
  <c r="G828" i="3"/>
  <c r="D828" i="3" s="1"/>
  <c r="J828" i="3"/>
  <c r="H828" i="3" s="1"/>
  <c r="L828" i="3"/>
  <c r="E827" i="3"/>
  <c r="G827" i="3"/>
  <c r="D827" i="3" s="1"/>
  <c r="J827" i="3"/>
  <c r="K827" i="3" s="1"/>
  <c r="L827" i="3"/>
  <c r="E826" i="3"/>
  <c r="G826" i="3"/>
  <c r="F826" i="3" s="1"/>
  <c r="J826" i="3"/>
  <c r="H826" i="3" s="1"/>
  <c r="L826" i="3"/>
  <c r="E825" i="3"/>
  <c r="G825" i="3"/>
  <c r="J825" i="3"/>
  <c r="K825" i="3" s="1"/>
  <c r="L825" i="3"/>
  <c r="E761" i="3"/>
  <c r="G761" i="3"/>
  <c r="J761" i="3"/>
  <c r="K761" i="3" s="1"/>
  <c r="L761" i="3"/>
  <c r="E760" i="3"/>
  <c r="G760" i="3"/>
  <c r="D760" i="3" s="1"/>
  <c r="J760" i="3"/>
  <c r="H760" i="3" s="1"/>
  <c r="L760" i="3"/>
  <c r="E396" i="3"/>
  <c r="G396" i="3"/>
  <c r="D396" i="3" s="1"/>
  <c r="J396" i="3"/>
  <c r="I396" i="3" s="1"/>
  <c r="C396" i="3" s="1"/>
  <c r="L396" i="3"/>
  <c r="E824" i="3"/>
  <c r="G824" i="3"/>
  <c r="F824" i="3" s="1"/>
  <c r="J824" i="3"/>
  <c r="I824" i="3" s="1"/>
  <c r="C824" i="3" s="1"/>
  <c r="L824" i="3"/>
  <c r="E823" i="3"/>
  <c r="G823" i="3"/>
  <c r="F823" i="3" s="1"/>
  <c r="J823" i="3"/>
  <c r="K823" i="3" s="1"/>
  <c r="L823" i="3"/>
  <c r="E822" i="3"/>
  <c r="G822" i="3"/>
  <c r="D822" i="3" s="1"/>
  <c r="J822" i="3"/>
  <c r="H822" i="3" s="1"/>
  <c r="L822" i="3"/>
  <c r="E821" i="3"/>
  <c r="G821" i="3"/>
  <c r="D821" i="3" s="1"/>
  <c r="J821" i="3"/>
  <c r="K821" i="3" s="1"/>
  <c r="L821" i="3"/>
  <c r="E820" i="3"/>
  <c r="G820" i="3"/>
  <c r="D820" i="3" s="1"/>
  <c r="J820" i="3"/>
  <c r="I820" i="3" s="1"/>
  <c r="C820" i="3" s="1"/>
  <c r="L820" i="3"/>
  <c r="E819" i="3"/>
  <c r="G819" i="3"/>
  <c r="D819" i="3" s="1"/>
  <c r="J819" i="3"/>
  <c r="I819" i="3" s="1"/>
  <c r="C819" i="3" s="1"/>
  <c r="L819" i="3"/>
  <c r="E818" i="3"/>
  <c r="G818" i="3"/>
  <c r="F818" i="3" s="1"/>
  <c r="J818" i="3"/>
  <c r="K818" i="3" s="1"/>
  <c r="L818" i="3"/>
  <c r="H851" i="3" l="1"/>
  <c r="A851" i="3" s="1"/>
  <c r="K851" i="3"/>
  <c r="K860" i="3"/>
  <c r="K142" i="3"/>
  <c r="K243" i="3"/>
  <c r="K578" i="3"/>
  <c r="K397" i="3"/>
  <c r="K857" i="3"/>
  <c r="A632" i="3"/>
  <c r="A633" i="3"/>
  <c r="K516" i="3"/>
  <c r="A244" i="3"/>
  <c r="K859" i="3"/>
  <c r="K517" i="3"/>
  <c r="K842" i="3"/>
  <c r="K632" i="3"/>
  <c r="K824" i="3"/>
  <c r="K854" i="3"/>
  <c r="A856" i="3"/>
  <c r="K41" i="3"/>
  <c r="K396" i="3"/>
  <c r="K831" i="3"/>
  <c r="K594" i="3"/>
  <c r="K863" i="3"/>
  <c r="K839" i="3"/>
  <c r="K653" i="3"/>
  <c r="K143" i="3"/>
  <c r="K515" i="3"/>
  <c r="K829" i="3"/>
  <c r="K835" i="3"/>
  <c r="K847" i="3"/>
  <c r="K852" i="3"/>
  <c r="K244" i="3"/>
  <c r="K685" i="3"/>
  <c r="A864" i="3"/>
  <c r="K760" i="3"/>
  <c r="A863" i="3"/>
  <c r="K826" i="3"/>
  <c r="K841" i="3"/>
  <c r="K822" i="3"/>
  <c r="K832" i="3"/>
  <c r="K838" i="3"/>
  <c r="A841" i="3"/>
  <c r="K865" i="3"/>
  <c r="K820" i="3"/>
  <c r="K844" i="3"/>
  <c r="A859" i="3"/>
  <c r="H819" i="3"/>
  <c r="A819" i="3" s="1"/>
  <c r="K633" i="3"/>
  <c r="H835" i="3"/>
  <c r="A835" i="3" s="1"/>
  <c r="D824" i="3"/>
  <c r="H858" i="3"/>
  <c r="A858" i="3" s="1"/>
  <c r="A831" i="3"/>
  <c r="K819" i="3"/>
  <c r="K828" i="3"/>
  <c r="K833" i="3"/>
  <c r="K856" i="3"/>
  <c r="K518" i="3"/>
  <c r="K864" i="3"/>
  <c r="A822" i="3"/>
  <c r="D578" i="3"/>
  <c r="D863" i="3"/>
  <c r="D633" i="3"/>
  <c r="A41" i="3"/>
  <c r="A578" i="3"/>
  <c r="D826" i="3"/>
  <c r="H172" i="3"/>
  <c r="A172" i="3" s="1"/>
  <c r="I172" i="3"/>
  <c r="C172" i="3" s="1"/>
  <c r="I843" i="3"/>
  <c r="C843" i="3" s="1"/>
  <c r="H843" i="3"/>
  <c r="A843" i="3" s="1"/>
  <c r="I22" i="3"/>
  <c r="C22" i="3" s="1"/>
  <c r="H22" i="3"/>
  <c r="A22" i="3" s="1"/>
  <c r="H836" i="3"/>
  <c r="A836" i="3" s="1"/>
  <c r="K836" i="3"/>
  <c r="H761" i="3"/>
  <c r="A761" i="3" s="1"/>
  <c r="K861" i="3"/>
  <c r="H861" i="3"/>
  <c r="A861" i="3" s="1"/>
  <c r="I861" i="3"/>
  <c r="C861" i="3" s="1"/>
  <c r="A838" i="3"/>
  <c r="I857" i="3"/>
  <c r="C857" i="3" s="1"/>
  <c r="F261" i="3"/>
  <c r="D261" i="3"/>
  <c r="D850" i="3"/>
  <c r="F850" i="3"/>
  <c r="A865" i="3"/>
  <c r="I145" i="3"/>
  <c r="C145" i="3" s="1"/>
  <c r="F832" i="3"/>
  <c r="A832" i="3"/>
  <c r="D832" i="3"/>
  <c r="H145" i="3"/>
  <c r="A145" i="3" s="1"/>
  <c r="A685" i="3"/>
  <c r="D685" i="3"/>
  <c r="I848" i="3"/>
  <c r="C848" i="3" s="1"/>
  <c r="H848" i="3"/>
  <c r="A848" i="3" s="1"/>
  <c r="F685" i="3"/>
  <c r="K862" i="3"/>
  <c r="I865" i="3"/>
  <c r="C865" i="3" s="1"/>
  <c r="I864" i="3"/>
  <c r="C864" i="3" s="1"/>
  <c r="H829" i="3"/>
  <c r="A829" i="3" s="1"/>
  <c r="H839" i="3"/>
  <c r="A839" i="3" s="1"/>
  <c r="F652" i="3"/>
  <c r="H860" i="3"/>
  <c r="A860" i="3" s="1"/>
  <c r="D823" i="3"/>
  <c r="F371" i="3"/>
  <c r="I859" i="3"/>
  <c r="C859" i="3" s="1"/>
  <c r="D22" i="3"/>
  <c r="I41" i="3"/>
  <c r="C41" i="3" s="1"/>
  <c r="H820" i="3"/>
  <c r="A820" i="3" s="1"/>
  <c r="I822" i="3"/>
  <c r="C822" i="3" s="1"/>
  <c r="F831" i="3"/>
  <c r="F397" i="3"/>
  <c r="I863" i="3"/>
  <c r="C863" i="3" s="1"/>
  <c r="F865" i="3"/>
  <c r="D829" i="3"/>
  <c r="I847" i="3"/>
  <c r="C847" i="3" s="1"/>
  <c r="H142" i="3"/>
  <c r="A142" i="3" s="1"/>
  <c r="D860" i="3"/>
  <c r="I633" i="3"/>
  <c r="C633" i="3" s="1"/>
  <c r="F864" i="3"/>
  <c r="F822" i="3"/>
  <c r="D831" i="3"/>
  <c r="F151" i="3"/>
  <c r="F859" i="3"/>
  <c r="F632" i="3"/>
  <c r="H518" i="3"/>
  <c r="A518" i="3" s="1"/>
  <c r="F41" i="3"/>
  <c r="D865" i="3"/>
  <c r="I828" i="3"/>
  <c r="C828" i="3" s="1"/>
  <c r="I838" i="3"/>
  <c r="C838" i="3" s="1"/>
  <c r="H844" i="3"/>
  <c r="A844" i="3" s="1"/>
  <c r="H143" i="3"/>
  <c r="A143" i="3" s="1"/>
  <c r="D856" i="3"/>
  <c r="A826" i="3"/>
  <c r="D851" i="3"/>
  <c r="H243" i="3"/>
  <c r="A243" i="3" s="1"/>
  <c r="I818" i="3"/>
  <c r="C818" i="3" s="1"/>
  <c r="I837" i="3"/>
  <c r="C837" i="3" s="1"/>
  <c r="I845" i="3"/>
  <c r="C845" i="3" s="1"/>
  <c r="F849" i="3"/>
  <c r="D142" i="3"/>
  <c r="F143" i="3"/>
  <c r="H834" i="3"/>
  <c r="A834" i="3" s="1"/>
  <c r="H845" i="3"/>
  <c r="A845" i="3" s="1"/>
  <c r="F857" i="3"/>
  <c r="A857" i="3"/>
  <c r="I760" i="3"/>
  <c r="C760" i="3" s="1"/>
  <c r="H840" i="3"/>
  <c r="A840" i="3" s="1"/>
  <c r="I840" i="3"/>
  <c r="C840" i="3" s="1"/>
  <c r="K840" i="3"/>
  <c r="F518" i="3"/>
  <c r="I826" i="3"/>
  <c r="C826" i="3" s="1"/>
  <c r="H830" i="3"/>
  <c r="A830" i="3" s="1"/>
  <c r="I830" i="3"/>
  <c r="C830" i="3" s="1"/>
  <c r="F834" i="3"/>
  <c r="I836" i="3"/>
  <c r="C836" i="3" s="1"/>
  <c r="F837" i="3"/>
  <c r="I842" i="3"/>
  <c r="C842" i="3" s="1"/>
  <c r="F848" i="3"/>
  <c r="A854" i="3"/>
  <c r="D818" i="3"/>
  <c r="I594" i="3"/>
  <c r="C594" i="3" s="1"/>
  <c r="F840" i="3"/>
  <c r="H855" i="3"/>
  <c r="A855" i="3" s="1"/>
  <c r="H516" i="3"/>
  <c r="A516" i="3" s="1"/>
  <c r="F760" i="3"/>
  <c r="F830" i="3"/>
  <c r="D172" i="3"/>
  <c r="F861" i="3"/>
  <c r="H396" i="3"/>
  <c r="A396" i="3" s="1"/>
  <c r="D594" i="3"/>
  <c r="A594" i="3"/>
  <c r="I397" i="3"/>
  <c r="C397" i="3" s="1"/>
  <c r="D840" i="3"/>
  <c r="D854" i="3"/>
  <c r="A760" i="3"/>
  <c r="D830" i="3"/>
  <c r="F594" i="3"/>
  <c r="D836" i="3"/>
  <c r="I841" i="3"/>
  <c r="C841" i="3" s="1"/>
  <c r="F847" i="3"/>
  <c r="H850" i="3"/>
  <c r="A850" i="3" s="1"/>
  <c r="I850" i="3"/>
  <c r="C850" i="3" s="1"/>
  <c r="I244" i="3"/>
  <c r="C244" i="3" s="1"/>
  <c r="H144" i="3"/>
  <c r="A144" i="3" s="1"/>
  <c r="F145" i="3"/>
  <c r="H824" i="3"/>
  <c r="A824" i="3" s="1"/>
  <c r="H833" i="3"/>
  <c r="A833" i="3" s="1"/>
  <c r="F839" i="3"/>
  <c r="I846" i="3"/>
  <c r="C846" i="3" s="1"/>
  <c r="I515" i="3"/>
  <c r="C515" i="3" s="1"/>
  <c r="F517" i="3"/>
  <c r="A517" i="3"/>
  <c r="I862" i="3"/>
  <c r="C862" i="3" s="1"/>
  <c r="F833" i="3"/>
  <c r="D833" i="3"/>
  <c r="I578" i="3"/>
  <c r="C578" i="3" s="1"/>
  <c r="F841" i="3"/>
  <c r="D841" i="3"/>
  <c r="H846" i="3"/>
  <c r="A846" i="3" s="1"/>
  <c r="F853" i="3"/>
  <c r="F144" i="3"/>
  <c r="H652" i="3"/>
  <c r="A652" i="3" s="1"/>
  <c r="I652" i="3"/>
  <c r="C652" i="3" s="1"/>
  <c r="I827" i="3"/>
  <c r="C827" i="3" s="1"/>
  <c r="I834" i="3"/>
  <c r="C834" i="3" s="1"/>
  <c r="F835" i="3"/>
  <c r="F838" i="3"/>
  <c r="H151" i="3"/>
  <c r="A151" i="3" s="1"/>
  <c r="I151" i="3"/>
  <c r="C151" i="3" s="1"/>
  <c r="H818" i="3"/>
  <c r="A818" i="3" s="1"/>
  <c r="F819" i="3"/>
  <c r="F761" i="3"/>
  <c r="H827" i="3"/>
  <c r="A827" i="3" s="1"/>
  <c r="F828" i="3"/>
  <c r="H837" i="3"/>
  <c r="A837" i="3" s="1"/>
  <c r="F142" i="3"/>
  <c r="I632" i="3"/>
  <c r="C632" i="3" s="1"/>
  <c r="D835" i="3"/>
  <c r="D838" i="3"/>
  <c r="F843" i="3"/>
  <c r="D845" i="3"/>
  <c r="F845" i="3"/>
  <c r="D849" i="3"/>
  <c r="D143" i="3"/>
  <c r="H821" i="3"/>
  <c r="A821" i="3" s="1"/>
  <c r="I821" i="3"/>
  <c r="C821" i="3" s="1"/>
  <c r="D761" i="3"/>
  <c r="F827" i="3"/>
  <c r="A828" i="3"/>
  <c r="I852" i="3"/>
  <c r="C852" i="3" s="1"/>
  <c r="I855" i="3"/>
  <c r="C855" i="3" s="1"/>
  <c r="F172" i="3"/>
  <c r="I856" i="3"/>
  <c r="C856" i="3" s="1"/>
  <c r="D857" i="3"/>
  <c r="D858" i="3"/>
  <c r="I653" i="3"/>
  <c r="C653" i="3" s="1"/>
  <c r="F821" i="3"/>
  <c r="D842" i="3"/>
  <c r="A842" i="3"/>
  <c r="I851" i="3"/>
  <c r="C851" i="3" s="1"/>
  <c r="F852" i="3"/>
  <c r="A852" i="3"/>
  <c r="D852" i="3"/>
  <c r="I685" i="3"/>
  <c r="C685" i="3" s="1"/>
  <c r="D516" i="3"/>
  <c r="H825" i="3"/>
  <c r="A825" i="3" s="1"/>
  <c r="I825" i="3"/>
  <c r="C825" i="3" s="1"/>
  <c r="F842" i="3"/>
  <c r="A847" i="3"/>
  <c r="I853" i="3"/>
  <c r="C853" i="3" s="1"/>
  <c r="F855" i="3"/>
  <c r="I144" i="3"/>
  <c r="C144" i="3" s="1"/>
  <c r="F516" i="3"/>
  <c r="I517" i="3"/>
  <c r="C517" i="3" s="1"/>
  <c r="H853" i="3"/>
  <c r="A853" i="3" s="1"/>
  <c r="F396" i="3"/>
  <c r="F825" i="3"/>
  <c r="F820" i="3"/>
  <c r="H823" i="3"/>
  <c r="A823" i="3" s="1"/>
  <c r="I823" i="3"/>
  <c r="C823" i="3" s="1"/>
  <c r="I761" i="3"/>
  <c r="C761" i="3" s="1"/>
  <c r="D825" i="3"/>
  <c r="I832" i="3"/>
  <c r="C832" i="3" s="1"/>
  <c r="K652" i="3"/>
  <c r="F844" i="3"/>
  <c r="D846" i="3"/>
  <c r="F244" i="3"/>
  <c r="A515" i="3"/>
  <c r="D515" i="3"/>
  <c r="F515" i="3"/>
  <c r="I858" i="3"/>
  <c r="C858" i="3" s="1"/>
  <c r="D517" i="3"/>
  <c r="H261" i="3"/>
  <c r="A261" i="3" s="1"/>
  <c r="I261" i="3"/>
  <c r="C261" i="3" s="1"/>
  <c r="A653" i="3"/>
  <c r="I854" i="3"/>
  <c r="C854" i="3" s="1"/>
  <c r="F243" i="3"/>
  <c r="H371" i="3"/>
  <c r="A371" i="3" s="1"/>
  <c r="I371" i="3"/>
  <c r="C371" i="3" s="1"/>
  <c r="A862" i="3"/>
  <c r="D862" i="3"/>
  <c r="I831" i="3"/>
  <c r="C831" i="3" s="1"/>
  <c r="A397" i="3"/>
  <c r="F653" i="3"/>
  <c r="H849" i="3"/>
  <c r="A849" i="3" s="1"/>
  <c r="I849" i="3"/>
  <c r="C849" i="3" s="1"/>
  <c r="F862" i="3"/>
</calcChain>
</file>

<file path=xl/sharedStrings.xml><?xml version="1.0" encoding="utf-8"?>
<sst xmlns="http://schemas.openxmlformats.org/spreadsheetml/2006/main" count="27582" uniqueCount="1522">
  <si>
    <t>EQUIPO</t>
  </si>
  <si>
    <t>OPERADOR</t>
  </si>
  <si>
    <t>CEDULA</t>
  </si>
  <si>
    <t>ZONA</t>
  </si>
  <si>
    <t>CONTRATISTA</t>
  </si>
  <si>
    <t>FECHA</t>
  </si>
  <si>
    <t>FINCA</t>
  </si>
  <si>
    <t>ESPECIE</t>
  </si>
  <si>
    <t>LOTE</t>
  </si>
  <si>
    <t>TURNO</t>
  </si>
  <si>
    <t>PENDIENTE</t>
  </si>
  <si>
    <t>TOTAL DE ARBOLES</t>
  </si>
  <si>
    <t>M3</t>
  </si>
  <si>
    <t>M3/HORA</t>
  </si>
  <si>
    <t>FUSTES/HORA</t>
  </si>
  <si>
    <t>DIAMETRO</t>
  </si>
  <si>
    <t>T PROGRAMADO</t>
  </si>
  <si>
    <t>T EFECTIVO</t>
  </si>
  <si>
    <t>T PARADAS MEC</t>
  </si>
  <si>
    <t>REF REPUESTO</t>
  </si>
  <si>
    <t>ALISTAMIENTO</t>
  </si>
  <si>
    <t>TANQUEO</t>
  </si>
  <si>
    <t>ALIMENTACIÓN</t>
  </si>
  <si>
    <t>T USO WINCHE</t>
  </si>
  <si>
    <t>NOVEDADES</t>
  </si>
  <si>
    <t>SUELO</t>
  </si>
  <si>
    <t>E%</t>
  </si>
  <si>
    <t>DM%</t>
  </si>
  <si>
    <t>T OTRA PARADA2</t>
  </si>
  <si>
    <t>T OTRA PARADA3</t>
  </si>
  <si>
    <t>T OTRA PARADA 1</t>
  </si>
  <si>
    <t>MOTIVO 1</t>
  </si>
  <si>
    <t>MOTIVO 2</t>
  </si>
  <si>
    <t>MOTIVO 3</t>
  </si>
  <si>
    <t>ESPECIFICACION PARADA</t>
  </si>
  <si>
    <t>T OTRA PARADA 4</t>
  </si>
  <si>
    <t>T OTRA PARADA 5</t>
  </si>
  <si>
    <t>MOTIVO 4</t>
  </si>
  <si>
    <t>MOTIVO 5</t>
  </si>
  <si>
    <t>ARB/HORA</t>
  </si>
  <si>
    <t>VOL/ÁRBOL</t>
  </si>
  <si>
    <t>PRODUCTIVIDAD M3/H</t>
  </si>
  <si>
    <t>HVJD-5</t>
  </si>
  <si>
    <t>CENTRO</t>
  </si>
  <si>
    <t>GREEN FOREST</t>
  </si>
  <si>
    <t>TURNO 2</t>
  </si>
  <si>
    <t>SECO</t>
  </si>
  <si>
    <t>TURNO 1</t>
  </si>
  <si>
    <t>HUMEDO</t>
  </si>
  <si>
    <t>EFAGRAM</t>
  </si>
  <si>
    <t>Total horas de otras paradas</t>
  </si>
  <si>
    <t>Mantenimiento periódico</t>
  </si>
  <si>
    <t>T Paradas Mec Mantenimiento</t>
  </si>
  <si>
    <t>Ttal P. mec</t>
  </si>
  <si>
    <t>Horas disponibles</t>
  </si>
  <si>
    <t>HVJD-2</t>
  </si>
  <si>
    <t>FRAY MAÑUNGA</t>
  </si>
  <si>
    <t>SN</t>
  </si>
  <si>
    <t>YOHEL LOZADA</t>
  </si>
  <si>
    <t>ROELFER ECHAVARRIA</t>
  </si>
  <si>
    <t>ANDRES TROYANO</t>
  </si>
  <si>
    <t>TURNO 3</t>
  </si>
  <si>
    <t>32PORRA</t>
  </si>
  <si>
    <t>HVPO-1</t>
  </si>
  <si>
    <t>JOSE MORENO</t>
  </si>
  <si>
    <t>NORTE</t>
  </si>
  <si>
    <t>13INDOS</t>
  </si>
  <si>
    <t>JOHNIER RUIZ</t>
  </si>
  <si>
    <t>HVPO-5</t>
  </si>
  <si>
    <t>JORGE HERNANDEZ</t>
  </si>
  <si>
    <t>13CRIST</t>
  </si>
  <si>
    <t>ROBINSON MARTINEZ</t>
  </si>
  <si>
    <t>HVJD-4</t>
  </si>
  <si>
    <t>YORLEY VALLEJO</t>
  </si>
  <si>
    <t>AMBAR</t>
  </si>
  <si>
    <t>JULIAN HENAO</t>
  </si>
  <si>
    <t>HVJD-3</t>
  </si>
  <si>
    <t>DIEGO ROJAS</t>
  </si>
  <si>
    <t>CRISTIAN RODRIGUEZ</t>
  </si>
  <si>
    <t>HVPO-4</t>
  </si>
  <si>
    <t>LUIS GUZMAN</t>
  </si>
  <si>
    <t>EQUIPO OPERATIVO</t>
  </si>
  <si>
    <t>NAPOLEON OROZCO</t>
  </si>
  <si>
    <t>JOHAN LONDOÑO</t>
  </si>
  <si>
    <t>JOSE RAMIREZ</t>
  </si>
  <si>
    <t>ELBER GRANADA</t>
  </si>
  <si>
    <t>HVJD-1</t>
  </si>
  <si>
    <t>YEISNER ZUÑIIGA</t>
  </si>
  <si>
    <t>ALBERTO VALENCIA</t>
  </si>
  <si>
    <t>EQUIPO CON CÁMARA DEL WINCHE INOPERATIVA</t>
  </si>
  <si>
    <t>Reunión de inicio</t>
  </si>
  <si>
    <t>KAROL RENGIFO</t>
  </si>
  <si>
    <t>S/O</t>
  </si>
  <si>
    <t>JHON TABORDA</t>
  </si>
  <si>
    <t>MILLER RENGIFO</t>
  </si>
  <si>
    <t>ALEXANDER OROZCO</t>
  </si>
  <si>
    <t>EQUIPO INOPERATIVO</t>
  </si>
  <si>
    <t>EQUIPO CON SENSOR DE DIÁMETRO DESCALIBRADO NO ARROJA DATOS DE PRODUCCIÓN EXACTOS</t>
  </si>
  <si>
    <t>34SUIZA</t>
  </si>
  <si>
    <t>31PALES</t>
  </si>
  <si>
    <t>35PLAYA</t>
  </si>
  <si>
    <t>TIEMPOS PERDIDOS POR ALISTAMIENTO TANQUEO ALIMENTACIÓN Y USO DEL WINCH</t>
  </si>
  <si>
    <t>31GRACI</t>
  </si>
  <si>
    <t>EQUIPO A LA ESPERA DE REPARACION</t>
  </si>
  <si>
    <t>INOPERATIVO POR PASO DE LÍQUIDO REFRIGERANTE A FILTRO DE COMBUSTIBLE. Y OPERADOR EN RECESO POR NAVIDAD.</t>
  </si>
  <si>
    <t>OPERADOR EN DIA DE RECESO POR NAVIDAD</t>
  </si>
  <si>
    <t>INOPERATIVO POR PASO DE LÍQUIDO REFRIGERANTE A FILTRO DE COMBUSTIBLE</t>
  </si>
  <si>
    <t>TIEMPOS PERDIDOS POR ALISTAMIENTO ALIMENTACIÓN Y APOYO A DESMONTE DE WINCHE FW1</t>
  </si>
  <si>
    <t>TIEMPOS PERDIDOS POR ALISTAMIENTO ALIMENTACIÓN, TORMENTAS ELÉCTRICAS FUGA EN MANGUERA</t>
  </si>
  <si>
    <t>EQUIPO SIN RUEDA MEDIDORA</t>
  </si>
  <si>
    <t>SE REALIZA LA INSTALACIÓN DE LAS TRAKS Y CALIBRACIÓN DEL SENSOR DIAMETRICO 
2 HORAS DE LLUVIAS ATRASAN LA INSTALACIÓN DE LAS TRAKS</t>
  </si>
  <si>
    <t>FUERTES LLUVIAS Y TORMENTAS ELÉCTRICA EN LA ZONA</t>
  </si>
  <si>
    <t>EQUIPO INOPERATIVO POR INTERVENCIÓN MECÁNICA</t>
  </si>
  <si>
    <t>TIEMPOS PERDIDOS POR ALISTAMIENTO ALIMENTACIÓN, INTERVENCIÓN MECANICA Y USO DEL WINCH</t>
  </si>
  <si>
    <t>35ALEJA</t>
  </si>
  <si>
    <t>TIEMPOS PERDIDOS POR ALISTAMIENTO TANQUEO ALIMENTACIÓN USO DEL WINCHE E INTERVENCIÓN MECÁNICA</t>
  </si>
  <si>
    <t>EL OPERADOR DEL TURNO FUE KAROL RENGIFO.</t>
  </si>
  <si>
    <t>SUELOS SATURADOS E INESTABLES SE REALIZA DOBLE MOVIMIENTO</t>
  </si>
  <si>
    <t>SUELOS INESTABLES SE REALIZA DOBLE MOVIMIENTO POR PENDIENTE PRONUNCIADA</t>
  </si>
  <si>
    <t>EQUIPO INOPERATIVO, A LA ESPERA DE REPARACIÓN DE LA ROTULA DEL CILINDRO DERECHO DEL RODILLO DEL CABEZAL DEL EQUIPO</t>
  </si>
  <si>
    <t>EL OPERADOR ES KAROL RENGIFO..</t>
  </si>
  <si>
    <t>EQUIPO INOPERATIVO POR PASO DE LÍQUIDO REFRIGERANTE A FILTROS DE COMBUSTIBLE. OPERADOR APOYA AL TRASLADO DE CARPAS</t>
  </si>
  <si>
    <t>EQUIPO INOPERATIVO POR PASO DE LÍQUIDO REFRIGERANTE A FILTROS DE COMBUSTIBLE</t>
  </si>
  <si>
    <t>TIEMPOS PERDIDOS POR ALISTAMIENTO TANQUEO ALIMENTACIÓN USO DEL WINCHE Y PLANIFICACIÓN</t>
  </si>
  <si>
    <t>TIEMPOS PERDIDOS POR ALISTAMIENTO  ALIMENTACIÓN USO DEL WINCH E INTERVENCIÓN MECÁNICA</t>
  </si>
  <si>
    <t>EQUIPO INOPERATIVO, A LA ESPERA DE REPARACIÓN ROTULA Y CILINDRO DEL RODILLO DERECHO</t>
  </si>
  <si>
    <t>EQUIPO INOPERATIVO, A LA ESPERA DE REPARACIÓN DE PASADOR, ROTULA Y CILINDRO DERECHO DEL RODILLO DEL CABEZAL</t>
  </si>
  <si>
    <t>A ESPERA DE ARREGLO RUEDA MEDIDORA</t>
  </si>
  <si>
    <t>EQUIPO SE AFLOJA CONSTANTEMENTE EL TORNILLO DEL PASADOR DE LA RUEDA MEDIDORA</t>
  </si>
  <si>
    <t>TORNILLO DEL PASADOR DE LA RUEDA MEDIDORA CON FALLAS. SE AFLOJA REPETIDAMENTE.</t>
  </si>
  <si>
    <t>EQUIPO PRESENTA FALLA EN LA RUEDA MEDIDORA, DAÑO EN LA ROTULA</t>
  </si>
  <si>
    <t>EQUIPO SIN SISTEMA DE MEDICIÓN,  DATOS DE PRODUCCIÓN CALCULADOS.</t>
  </si>
  <si>
    <t>SUELOS SOBRE SATURADOS</t>
  </si>
  <si>
    <t>EQUIPO OPERATIVO, SUELO SATURADO</t>
  </si>
  <si>
    <t>HVPO-3</t>
  </si>
  <si>
    <t>12PALMA</t>
  </si>
  <si>
    <t>HVPO-2</t>
  </si>
  <si>
    <t>FUERTES LLUVIAS</t>
  </si>
  <si>
    <t>TIEMPOS PERDIDOS POR ALISTAMIENTO ALIMENTACIÓN USO DEL WINCH Y TORMENTAS ELÉCTRICAS</t>
  </si>
  <si>
    <t>TIEMPOS PERDIDOS POR ALISTAMIENTO TANQUEO ALIMENTACIÓN USO DEL WINCHE Y SUELOS SATURADOS</t>
  </si>
  <si>
    <t>TIEMPOS PERDIDOS POR  ALISTAMIENTO TANQUEO ALIMENTACIÓN E INTERVENCIÓN MECÁNICA</t>
  </si>
  <si>
    <t>TIEMPOS PERDIDOS POR ALISTAMIENTO Y ALIMENTACIÓN</t>
  </si>
  <si>
    <t>TIEMPOS PERDIDOS POR ALISTAMIENTO ALIMENTACIÓN E INTERVENCIÓN MECÁNICA</t>
  </si>
  <si>
    <t>EQUIPO INOPERATIVO POR MANGUERA PRINCIPAL DE REFRIGERANTE</t>
  </si>
  <si>
    <t>TIEMPOS PERDIDOS POR ALISTAMIENTO TANQUEO ALIMENTACIÓN</t>
  </si>
  <si>
    <t>TIEMPOS PERDIDOS POR ALISTAMIENTO ALIMENTACIÓN Y USO DEL WINCHE</t>
  </si>
  <si>
    <t>PARADA EN INTERVENCIÓN DE FULL SERVICE LIMPIEZA DE LOS SENSORES DEL WINCH</t>
  </si>
  <si>
    <t>UNA HORA Y 25 MINUTOS PARADO POR TORMENTAS ELÉCTRICAS</t>
  </si>
  <si>
    <t>28 MINUTOS PARADO POR TORMENTAS ELÉCTRICAS</t>
  </si>
  <si>
    <t>UNA HORA PARADO POR SUELOS SATURADOS Y TORMENTAS ELECTRÓNICA</t>
  </si>
  <si>
    <t>13CANAD</t>
  </si>
  <si>
    <t>1 HORA EN TRASLADO DE EQUIPO PARA FINCA CANADA</t>
  </si>
  <si>
    <t>1 HORA Y 30 MINUTOS PARADO POR TORMENTAS ELÉCTRICAS</t>
  </si>
  <si>
    <t>2 HORAS Y 50 MINUTOS PARADO POR FUERTES LLUVIAS Y TORMENTAS ELÉCTRICAS</t>
  </si>
  <si>
    <t>13ALSAC</t>
  </si>
  <si>
    <t>30 MINUTOS EN PLANEACIÓN 
30 MINUTOS EN TUMBA EN DOBLE MOVIMIENTO</t>
  </si>
  <si>
    <t>TODO EL TURNO PARADO EN INTERVENCIÓN DE FULL SERVICE CAMBIO DE MANGUERA 
EQUIPO CONTINÚA INOPERATIVO POR DESGASTE DE TORNILLO DE ACCIONAMIENTO DE SIERRA</t>
  </si>
  <si>
    <t>TODO EL TURNO PARADO A LA ESPERA DEL TORNILLO DE ACCIONAMIENTO DE SIERRA</t>
  </si>
  <si>
    <t>SE PARA UNA HORA  POCA VISIBILIDAD.
EL EQUIPO NO ESTÁ REGISTRANDO LA INFORMACIÓN YA QUE NO TIENE LA RUEDA MEDIDORA</t>
  </si>
  <si>
    <t>EL OPTI NO ESTÁ REGISTRANDO LA INFORMACIÓN QUE ES, NO TIENE LA RUEDA MEDIDORA</t>
  </si>
  <si>
    <t>50 MINUTOS EN UTILIZACIÓN DEL WINCH 
EL OPTI NO ESTÁ REGISTRANDO LA INFORMACIÓN QUE ES, NO TIENE LA RUEDA MEDIDORA</t>
  </si>
  <si>
    <t>TODO EL TURNO PARADO EN ESPERA DE INTERVENCIÓN E INTERVENCIÓN DEL EQUIPO</t>
  </si>
  <si>
    <t>50 MINUTOS EN UTILIZACIÓN DEL WINCH</t>
  </si>
  <si>
    <t>TIEMPOS PERDIDOS POR ALISTAMIENTO TANQUEO ALIMENTACIÓN Y USO DEL WINCH. TODO EL TURNO SE TUMBA EN DOBLE MOVIMIENTO.</t>
  </si>
  <si>
    <t>13SINAB</t>
  </si>
  <si>
    <t>TIEMPOS PERDIDOS POR ALISTAMIENTO TANQUEO ALIMENTACIÓN INTERVENCIÓN MECÁNICA, DESMONTE DE BANDTRACK Y TRASLADO DE FINCA</t>
  </si>
  <si>
    <t>EQUIPO OPERATIVO, A LA ESPERA DE LLEGADA DE CUÑA DEL CILINDRO RODILLO DERECHO, POR EL MOMENTO TRABAJA CON UNA ADAPTACIÓN QUE SE REALIZA</t>
  </si>
  <si>
    <t>EQUIPO INOPERATIVO A LA ESPERA DE REPARACIÓN DE LA CUÑA QUE SOSTIENE EL CILINDRO Y PASADOR DEL RODILLO DERECHO</t>
  </si>
  <si>
    <t>EQUIPO INOPERATIVO, A LA ESPERA DE REPARACIÓN</t>
  </si>
  <si>
    <t>EQUIPO R</t>
  </si>
  <si>
    <t>EQUIPO INOPERATIVO, ESPERA DE REPARACIÓN</t>
  </si>
  <si>
    <t>EQUIPO OPERATIVO, TERRENO SATURADO</t>
  </si>
  <si>
    <t>1 HORA SUELO DATURADO</t>
  </si>
  <si>
    <t>EQUIPO OPERATIVO, SUELOS BASTANTE SATURADOS</t>
  </si>
  <si>
    <t>LLUVIAS Y SUELOS SATURADO</t>
  </si>
  <si>
    <t>SIN SISTEMA DE MEDICIÓN</t>
  </si>
  <si>
    <t>EQUIPO SUSPENDE LABORES POR SUELO SATURADO DEVIDO ALAS CONSTANTES LLUVIAS Y LAS PENDIENTES MUY PRONUNCIADAS</t>
  </si>
  <si>
    <t>EQUIPO SUSPENDE LABORES POR SUELO SATURADO Y LLUVIAS. EN EL LOTE QUE ESTÁ NO PUEDE CONTINUAR LABORES POR PENDIENTE FUERTES Y EL SUELO MUY HUMEDO</t>
  </si>
  <si>
    <t>EQUIPO NO LABORO POR SUELO SATURADO DEVIDO ALAS CONSTANTES LLUVIAS. EN ESPERA DE REUBICAR EN OTRO LOTE</t>
  </si>
  <si>
    <t>EQUIPO NO LABORO POR SUELO SATURADO DEVIDO ALAS CONSTANTES LLUVIAS. EN ESPERA DE TRASLADO PARA OTRO LOTE</t>
  </si>
  <si>
    <t>FUERTES LLUVIAS SUELO SATURADO</t>
  </si>
  <si>
    <t>SE TRASLADA EQUIPO DESDE FINCA LA GRACIELA HASTA LA FINCA ALASKA 2 HORAS SUELO SATURADO</t>
  </si>
  <si>
    <t>31ALASK</t>
  </si>
  <si>
    <t>SUELOS SATURADOS</t>
  </si>
  <si>
    <t>LLUVIAS SUELO HUMEDO</t>
  </si>
  <si>
    <t>EQUIPO SIN SISTEMA DE MEDICIÓN, DATOS DE PRODUCCIÓN CALCULADOS</t>
  </si>
  <si>
    <t>A ESPERA DE SILINDRO RUEDA MEDIDORA</t>
  </si>
  <si>
    <t>LLUVIA CONSTANTE TERRENO LISO?</t>
  </si>
  <si>
    <t>PARECENCIA DE LLUVIA</t>
  </si>
  <si>
    <t>EQUIPO INOPERATIVO DESDE LAS 11 AM</t>
  </si>
  <si>
    <t>HAROL OROZCO</t>
  </si>
  <si>
    <t>35ALEXA</t>
  </si>
  <si>
    <t>EQUIPO INTERVENIDO POR TÉCNICOS DE SW PARA DIFERENTES ARREGLOS</t>
  </si>
  <si>
    <t>A ESPERA DE REPUESTO</t>
  </si>
  <si>
    <t>A ESPERA DE RE</t>
  </si>
  <si>
    <t>EL OPERADOR DEL  TURNO FUE KAROL RENGIFO..</t>
  </si>
  <si>
    <t>34BRILL</t>
  </si>
  <si>
    <t>TODO EL TURNO PARADO EN ESPERA DE REPARACIÓN</t>
  </si>
  <si>
    <t>31ESMER</t>
  </si>
  <si>
    <t>LLUVIAS SUELO SATURADO</t>
  </si>
  <si>
    <t>EQUIPO SIN RUEDA MEDIDORA, DATOS DE PRODUCCIÓN CALCULADOS</t>
  </si>
  <si>
    <t>EQUIPO SIN SISTEMA DE MEDICIÓN, DATOS DE PRODUCCIÓN CALCULADOS.</t>
  </si>
  <si>
    <t>EQUIPO SIN RUEDA MEDIDORA, DATOS DE PRODUCCIÓN CALCULADOS.</t>
  </si>
  <si>
    <t>S/N</t>
  </si>
  <si>
    <t>EQUIPO SIN ASISTENCIA DE WINCHE</t>
  </si>
  <si>
    <t>Eucalyptus grandis</t>
  </si>
  <si>
    <t>Eucalyptus urograndis</t>
  </si>
  <si>
    <t>Pinus maximinoi</t>
  </si>
  <si>
    <t>Pinus tecunumanii</t>
  </si>
  <si>
    <t>Manguera</t>
  </si>
  <si>
    <t>Cilindro de cabezal</t>
  </si>
  <si>
    <t>Filtros de combustible</t>
  </si>
  <si>
    <t>Rotula de cilindro</t>
  </si>
  <si>
    <t>Paso de refriferante</t>
  </si>
  <si>
    <t>Racor de cuchillos</t>
  </si>
  <si>
    <t>Manguera de cabezal</t>
  </si>
  <si>
    <t>Cable del winche</t>
  </si>
  <si>
    <t>Rodillos</t>
  </si>
  <si>
    <t>Fuga motor roller</t>
  </si>
  <si>
    <t>Pasador de los cuchillos</t>
  </si>
  <si>
    <t>Tornillos del cabezal</t>
  </si>
  <si>
    <t>Tornillo Rueda</t>
  </si>
  <si>
    <t>Tornillo rueda</t>
  </si>
  <si>
    <t>Filtro centralizado</t>
  </si>
  <si>
    <t>Sensor winche</t>
  </si>
  <si>
    <t>Tornillo sierra</t>
  </si>
  <si>
    <t>Cuchillos superiores</t>
  </si>
  <si>
    <t>Alarma corto Circuito</t>
  </si>
  <si>
    <t>Cuña del cilindro derecho</t>
  </si>
  <si>
    <t>Racor del rodillo</t>
  </si>
  <si>
    <t>Tornillo pasador</t>
  </si>
  <si>
    <t>Cilindro rueda</t>
  </si>
  <si>
    <t>Soldadura tapa cabezal</t>
  </si>
  <si>
    <t>Kit pasador completo</t>
  </si>
  <si>
    <t>Rueda medidora</t>
  </si>
  <si>
    <t>Fuga aceite de trasmisión</t>
  </si>
  <si>
    <t>Climatología</t>
  </si>
  <si>
    <t>Tracks</t>
  </si>
  <si>
    <t>Planeación</t>
  </si>
  <si>
    <t>Apoyo</t>
  </si>
  <si>
    <t>Camión varado</t>
  </si>
  <si>
    <t>Anclaje winche</t>
  </si>
  <si>
    <t>Doble movimiento</t>
  </si>
  <si>
    <t>Aceite hidráulico</t>
  </si>
  <si>
    <t>Winche</t>
  </si>
  <si>
    <t>Espadas</t>
  </si>
  <si>
    <t>Capacitación</t>
  </si>
  <si>
    <t>Cilndro del brazo rodillo</t>
  </si>
  <si>
    <t>Distancia de seguridad</t>
  </si>
  <si>
    <t>Cámara de reversa</t>
  </si>
  <si>
    <t>Inducción de seguridad</t>
  </si>
  <si>
    <t>En espera de repostaje</t>
  </si>
  <si>
    <t>Capacitación winche</t>
  </si>
  <si>
    <t>Limpieza de equipo</t>
  </si>
  <si>
    <t>Administración</t>
  </si>
  <si>
    <t>Traslado de lote</t>
  </si>
  <si>
    <t>Jorge Muñoz</t>
  </si>
  <si>
    <t>Norte</t>
  </si>
  <si>
    <t>Las plumillas laterales del harvester no funcionan. se realiza despeje de vía</t>
  </si>
  <si>
    <t>Humedo</t>
  </si>
  <si>
    <t>Camilo Suarez</t>
  </si>
  <si>
    <t>12PERLA</t>
  </si>
  <si>
    <t>Se procesa madera tumbada por motosierrista, se realiza doble movimiento. las plumillas laterales del equipo no estan en funcionamiento, queda parado por excases de materia prima en el lote.</t>
  </si>
  <si>
    <t>Otros trabajos</t>
  </si>
  <si>
    <t>Yeison Valencia</t>
  </si>
  <si>
    <t>23.3</t>
  </si>
  <si>
    <t>SE PROCESA MADERA TUMBADA POR EL SIERRERO. SE REALIZA DESPEJE A ORILLA DE LA VÍA. EL EQUIPO PRESENTA SUBIDA DE TEMPERATURA Y SE RECOMIENDA APAGARLO POR 1 HORA (OCURRE DOS VECES EN EL TURNO). EL EQUIPO PRESENTA FUGA EN MANGUERA DE CUCHILLAS. SE PARA OPERACIÓN A LAS 7:20P.M</t>
  </si>
  <si>
    <t>Brian Valencia</t>
  </si>
  <si>
    <t>Se cambia manguera de cabezal L3069, L14172, L964</t>
  </si>
  <si>
    <t xml:space="preserve">Temperatura de hidraulico alta, se procede a parar dos veces </t>
  </si>
  <si>
    <t>Se realiza el desmonte de las bandtrack para traslado</t>
  </si>
  <si>
    <t xml:space="preserve">Se termina de instalar mangueras y  se tensiona cadena de la extensiòn </t>
  </si>
  <si>
    <t>Aumento de temperatura del hidraulico</t>
  </si>
  <si>
    <t>Se interviene equipo por aumento de temperatura en el aceite hidraulico</t>
  </si>
  <si>
    <t>Se para equipo a las 12:46 y reinicia a la 1:45 pm por manguera de motor de rodillos desde 6: 00 am hasta las 11:30 am se realiza traslado de equipo desde finca la perla hasta finca la palma y se vuelve a parar actividades desde las 12: 28 pm hasta las 5 pm</t>
  </si>
  <si>
    <t>Equipo para 2 horas por instalaciòn  de las bandtrack y una hora por aumento de temperatura en aceite hidraulico</t>
  </si>
  <si>
    <t>Equipo para a las 11 am hasta las 5 pm para realizar montaje de bandtrack, tensores en mal estado, lo cual demorò el montaje de bantrack</t>
  </si>
  <si>
    <t>Se procesa madera de 4 m para empalado y se para desde la 1 pm hasta la 1: 20 por aumento de temperatura del equipo</t>
  </si>
  <si>
    <t>El equipo retira empalado de 4 y 5 m todo el turno</t>
  </si>
  <si>
    <t>Racor</t>
  </si>
  <si>
    <t>Se realiza ajuste de racor por fuga del hidraulico y se corrige canal de la espada ya que estaba cerrado</t>
  </si>
  <si>
    <t>Se termina de instalar bandtrack</t>
  </si>
  <si>
    <t>Equipo presenta aumento de la temperatura del aceite hidraulico</t>
  </si>
  <si>
    <t>Equipo se para por aumento en la temperatura del hidraulico</t>
  </si>
  <si>
    <t>Presencia de riesgo biològico (abejas)</t>
  </si>
  <si>
    <t xml:space="preserve">Se realiza doble movimiento de madera para cuidar el bosque natural y se saca empalado de 5 metros </t>
  </si>
  <si>
    <t>Se para equipo por aumento de temperatura de aceite hidraulico</t>
  </si>
  <si>
    <t>26.9</t>
  </si>
  <si>
    <t>Equipo inicia a las 3: 30 pm por lluvias fuertes y suelo muy saturado, equipo se encontraba en una pendiente muy pronunciada por lo cual se hizo doble movimiento de madera</t>
  </si>
  <si>
    <t>El equipo quedo operativo a las 9: 50 am por aumento de temperatura de hidraulico y vuelve a parar de 12 pm hasta las 2 pm</t>
  </si>
  <si>
    <t xml:space="preserve">Radiador </t>
  </si>
  <si>
    <t xml:space="preserve">Equipo para 4 horas por lavado de radiador y una hora por lubricaciòn de la cadena </t>
  </si>
  <si>
    <t>Se para 1 hora por lluvia y suelo saturados, uso de winche en todo el turno en diferentes puntos de anclaje</t>
  </si>
  <si>
    <t xml:space="preserve">Siendo las 7 am se para el equipo por parte de mecanizaciòn para quitarle el radiador y ponerselo al HVPO 2 se reinicia operaciòn a las 9 +: 35 am </t>
  </si>
  <si>
    <t xml:space="preserve">Se inicia a las 8 am por falta de lubricaciòn de cadena </t>
  </si>
  <si>
    <t>Se inicia a las 3 pm por motivo de llluvia se realiza doble movimiento de madeera para que la pueda extraer el FWPO</t>
  </si>
  <si>
    <t xml:space="preserve">Equipo para por terreno saturado por lluvias equipo reinicia actividad a las 3 pm </t>
  </si>
  <si>
    <t xml:space="preserve">Se requiere insertar cable del winche </t>
  </si>
  <si>
    <t>equipo queda inoperativo desde las 6 pm por manguera de TIL referencia L0570</t>
  </si>
  <si>
    <t xml:space="preserve">Siendo las 3 pm se para equipo hasta las 4 pm para realizar ajuste del tapon del rotor, de 7:40 a 10 pm se para equipo por lluviay terreno muy saturado, equipo realizo doble movimiento en el transcurso del dia </t>
  </si>
  <si>
    <t>Equipo para por lluvias</t>
  </si>
  <si>
    <t>Equipo para 3 horas por cambio de maguera de TIL</t>
  </si>
  <si>
    <t>Toberas</t>
  </si>
  <si>
    <t xml:space="preserve">equipo queda inoperativo 5 horas por las toberas del combustible y dos horas ya que el cable se embobino </t>
  </si>
  <si>
    <t>Tornillo</t>
  </si>
  <si>
    <t xml:space="preserve">Se le instala tornillo del pasador del eje de uno de los rodillos del cabezal </t>
  </si>
  <si>
    <t>Se inicia operación a las 10: 45 am por lluvias y terrenos muy saturados</t>
  </si>
  <si>
    <t>Equipo a la espera de reparacion de toberas</t>
  </si>
  <si>
    <t xml:space="preserve">Se realizo dimensionado de madera para empalado de la finca argentina </t>
  </si>
  <si>
    <t>Se interviene equipo por parte de los mecanicos para realizar el cambio de 2 toberas, filtro de combustible y manguera L0570</t>
  </si>
  <si>
    <t xml:space="preserve">Equipo inicia turno a las 3 pm por cambio de manguera de TIL, para 1 hora por tormenta electrica desde las 3: 30 hasta las 4:30 pm, reinicia actividad y trabaja hasta las 5, donde queda inoperativo por fallas en la maguera de TIL que fue cambiada </t>
  </si>
  <si>
    <t>Se realiza doble movimiento de madera y se saca madera de 5 m para empalado</t>
  </si>
  <si>
    <t xml:space="preserve">Yeison Taba </t>
  </si>
  <si>
    <t>Se realiza cambio de manguera L0570</t>
  </si>
  <si>
    <t>Jhon Chaverra</t>
  </si>
  <si>
    <t>Suelo humedo</t>
  </si>
  <si>
    <t>Albeiro Zuñiga</t>
  </si>
  <si>
    <t>Johnatan Ramirez</t>
  </si>
  <si>
    <t>Equipo inicia a las 3:00 pm por lubricaciòn de cadena</t>
  </si>
  <si>
    <t>Se realiza doble movimiento de madera</t>
  </si>
  <si>
    <t xml:space="preserve">Se realiza doble movimiento de madera </t>
  </si>
  <si>
    <t xml:space="preserve">Equipo inicia turno inoperativo por fuga de aceite hidraulico en maguera de cabezal l3069, queda operativo a las 4:30 pm </t>
  </si>
  <si>
    <t>Realiza doble movimiento de madera para optimizar cargue de forwarder, presenta sonido en correa de distribuciòn, revisar rueda medidora, con madera de diametro mayor a 20 cm de diametro el equipo se esta agotando</t>
  </si>
  <si>
    <t xml:space="preserve">Solo se trabajo una hora, operador manifiesta agotamiento </t>
  </si>
  <si>
    <t>35CRIST</t>
  </si>
  <si>
    <t>SE REALIZA DESPEJE EN FINCA CRISTALINA LOTE #2</t>
  </si>
  <si>
    <t>TODO EL TURNO INOPERATIVO POR GATO DE LA SIERRA</t>
  </si>
  <si>
    <t>Esperando reparación</t>
  </si>
  <si>
    <t>En reparación</t>
  </si>
  <si>
    <t>Lubricación de sierra</t>
  </si>
  <si>
    <t>Gato de la sierra</t>
  </si>
  <si>
    <t>Fuga cabezal</t>
  </si>
  <si>
    <t>Sello de grua</t>
  </si>
  <si>
    <t>Electroválvula cabezal</t>
  </si>
  <si>
    <t>Engrase centralizado</t>
  </si>
  <si>
    <t>Filtros de retorno</t>
  </si>
  <si>
    <t>Racor de cabezal</t>
  </si>
  <si>
    <t>Turno 1</t>
  </si>
  <si>
    <t>Turno 2</t>
  </si>
  <si>
    <t>Turno 3</t>
  </si>
  <si>
    <t>TIEMPOS PERDIDOS POR ALISTAMIENTO ALIMENTACIÓN TUMBA EN DOBLE MOVIMIENTO E INTERVENCIÓN MECÁNICA</t>
  </si>
  <si>
    <t>TIEMPOS PERDIDOS POR ALISTAMIENTO ALIMENTACIÓN, ADECUACIÓN DE ENTRADA AL LOTE, TUMBA EN DOBLE MOVIMIENTO E INTERVENCIÓN MECÁNICA</t>
  </si>
  <si>
    <t>TIEMPOS PERDIDOS POR ALISTAMIENTO TANQUEO ALIMENTACIÓN E INTERVENCIÓN MECÁNICA</t>
  </si>
  <si>
    <t>SE REALIZA DOBLE MOVIMIENTO</t>
  </si>
  <si>
    <t>TUMBA SERCA A VIAS TRANSITADA.</t>
  </si>
  <si>
    <t>A ESPERA PARA REPARACIÓN</t>
  </si>
  <si>
    <t>TIEMPOS PERDIDOS POR ALISTAMIENTO TANQUEO ALIMENTACIÓN, INTERVENCIÓN MECÁNICA</t>
  </si>
  <si>
    <t>TIEMPOS PERDIDOS POR ALISTAMIENTO ALIMENTACIÓN, INTERVENCIÓN MECÁNICA Y DA CAPACITACIÓN A OP. KAROL RENGIFO</t>
  </si>
  <si>
    <t>OPERADOR KAROL RENGIFO. TIEMPOS PERDIDOS POR ALISTAMIENTO ALIMENTACIÓN TANQUEO Y CAPACITACIÓN</t>
  </si>
  <si>
    <t>Repique</t>
  </si>
  <si>
    <t>Cilindro del gato</t>
  </si>
  <si>
    <t>Fuga ACPM</t>
  </si>
  <si>
    <t>OPERADOR APOYA A CAPACITACIÓN E INDUCCIÓN A OP. IVAN VARGAS Y A LA INSTALACIÓN DE BANDTRACK</t>
  </si>
  <si>
    <t>EQUIPO EN TRASLADO</t>
  </si>
  <si>
    <t>Traslado de equipo</t>
  </si>
  <si>
    <t>Tránsito</t>
  </si>
  <si>
    <t>EQUIPO SIN RUEDA MEDIDORA,</t>
  </si>
  <si>
    <t>RUEDA MEDIDORA CON FALLAS CONSTANTE</t>
  </si>
  <si>
    <t>TIEMPOS PERDIDOS POR ALIMENTACIÓN E INTERVENCIÓN DE FULL SERVICE</t>
  </si>
  <si>
    <t>TIEMPOS PERDIDOS POR ALISTAMIENTO ALIMENTACIÓN, DISTANCIAMIENTO DE SEGURIDAD Y TODO EL TURNO TUMBA EN DOBLE MOVIMIENTO</t>
  </si>
  <si>
    <t>OPERADOR APOYA A EL CONTROL VIAL DE TUMBA A ORILLA DE VIA</t>
  </si>
  <si>
    <t>OPERADOR REALIZA CAPACITACIÓN Y SEGUIMIENTO A OP. KAROL RENGIFO</t>
  </si>
  <si>
    <t>TIEMPOS PERDIDOS POR ALISTAMIENTO TANQUEO ALIMENTACIÓN INTERVENCIÓN MECÁNICA</t>
  </si>
  <si>
    <t>TIEMPOS PERDIDOS POR ALISTAMIENTO ALIMENTACIÓN  Y TUMBA EN DOBLE MOVIMIENTO</t>
  </si>
  <si>
    <t>TIEMPOS PERDIDOS POR ALISTAMIENTO TANQUEO Y ALIMENTACIÓN</t>
  </si>
  <si>
    <t>Control vial</t>
  </si>
  <si>
    <t>SE REALIZA DOBLE MOVIMIENTO PARA PROCESAR MADERA TUMBADA MANUAL</t>
  </si>
  <si>
    <t>ALBEIRO ZUÑIGA</t>
  </si>
  <si>
    <t>FALLA EN EL WINCHE EN LA GUIA DE ENCARRILAMIENTO (SE MUEVE DE LADO A LADO)</t>
  </si>
  <si>
    <t>SE INICIA TURNO CON EL EQUIPO PARADO POR FUGA HIDRÁULICA EN MANGUERA DE CABEZAL. EQUIPO REALIZA DOBLE MOVIMIENTO DE FUSTES PARA PODERLOS PROCESAR EN UN BUEN SITIO</t>
  </si>
  <si>
    <t>BRIAN VALENCIA</t>
  </si>
  <si>
    <t>SE REALIZA DOBLE MOVIMIENTO DE MADERA, TERRENO HUMEDO</t>
  </si>
  <si>
    <t>SE EVIDENCIA AGOTAMIENTO DEL TRABAJADOR, SE RECOMIENDA AL COLABORADOR RETIRARSE DEL LOTE Y DESCANSAR</t>
  </si>
  <si>
    <t>YEISON VALENCIA</t>
  </si>
  <si>
    <t>SE REALIZA DOBLE MOVIMIENTO POR CONDICIONES DE TERRENO, SE PARA EQUIPO 2 HORAS POR REVISIÓN DE CABEZAL Y SUMINISTRO DE ACEITE HIDRÁULICO Y LLENADO CENTRALIZADO</t>
  </si>
  <si>
    <t>JORGE MUÑOZ</t>
  </si>
  <si>
    <t>EQUIPO PARADO POR DAÑO EN LA CADENA DE LA EXTENSIÓN</t>
  </si>
  <si>
    <t xml:space="preserve">SE INICIA TURNO SIN NINGUNA NOVEDAD A LAS 4 Y 20 QUEDA INOPERATIVO EL EQUIPO PORQUE SE LE SALIÓ UN PASADOR DEL CILINDRO DEL ENCARRILAFIR DEL WINCHE A LAS 6 Y 40 QUEDA OPERATIVO Y A LAS 9 PM QUEDA INOPERATIVO, SE EVIDENCIA CABLE EN MAL ESTADO
</t>
  </si>
  <si>
    <t>SE REALIZA DOBLE MOVIMIENTO POR CONDICIONES DEL TERRENO</t>
  </si>
  <si>
    <t>2 PLUMILLAS NO FUNCIONAN, FALTA EL SENSOR DEL PILAR, CAMARA DE REVERSA NO FUNCIONA, FALTA ANTENA AL WINCHE, PUNTOS DE ENGRASE DEL CENTRALIZADO ESTÁN REVENTADOS. LA ENGRASADORA MANUAL ESTÁ DAÑADA</t>
  </si>
  <si>
    <t>EQUIPO INTERVENIDO PARA RETIRAR RUEDA MEDIDORA, EL EQUIPO SE ENCUENTRA OPERATIVO PERO NO MARCA LA PRODUCCIÓN</t>
  </si>
  <si>
    <t>YEISON TABA</t>
  </si>
  <si>
    <t xml:space="preserve">SE ORGANIZA CADENA DE LA TELESCÓPICA 
</t>
  </si>
  <si>
    <t>SE INICIAN ACTIVIDADES CON SUELO SECO</t>
  </si>
  <si>
    <t>SE TRABAJA EN PENDIENTE PRONUNCIADA, SE ESPERA 49 MINUTOS POR FALTA DE COMBUSTIBLES, SE PARA ACTIVIDAD 1 HORAS POR TORMENTA ELÉCTRICA</t>
  </si>
  <si>
    <t>EQUIPO ARROJA ALARMA A LAS 5:30 DE CABLE FLOJO DEL WINCHE, ES NECESARIO REVISARLO, CAMARA DE REVERSA NO FUNCIONA, FALTA ANTENA DEL WINCHE, PUNTOS DE ENGRASE DEL CENTRALIZADO REVENTADOS</t>
  </si>
  <si>
    <t>MÁQUINA CON FUGA DE ACEITE DE TRANSMISIÓN POR EL CARDAN NO LE FUNCIONAN 2 PLUMILLAS NO TIENE EL SENSOR DEL PILAR DE LA GRÚA LE FALTA EL GATO DE LA PUERTA TIENE FUGA DE ACEITE HIDRÁULICO POR DEBAJO DE LA CABINA EL EQUIPO SE SIGUE AGOTANDO CON MADERA DE DIÁMETROS MAYORES A 20 CM DE DIÁMETRO, PRESENTA FUGA POR CILINDRO DE CUCHILLAS SUPERIORES</t>
  </si>
  <si>
    <t>SE REVISA WINCHE DEL EQUIPO</t>
  </si>
  <si>
    <t>EQUIPO TRABAJO SIN RUEDA MEDIDORA, PLUMILLAS LATERALES NO FUNCIONAN, SENSOR DE GRUA NO LO TIENE</t>
  </si>
  <si>
    <t>SE ORGANIZA LUBRICACIÓN DE SIERRA Y A LAS 1:20 DEL DÍA EL EQUIPO NO DA MARCHA</t>
  </si>
  <si>
    <t>SE INICIA EL TURNO SIN NINGUNA NOVEDAD TUMBANDO Y PROCESANDO MADERA PARA PULPA EN PENDIENTE DE 33 GRADOS CON WINCHE</t>
  </si>
  <si>
    <t>MÁQUINA CON FUGA DE ACEITE DE TRANSMISIÓN POR EL CARDAN NO LE FUNCIONAN 2 PLUMILLAS NO TIENE SENSOR DEL PILAR DE LA GRÚA LE FALTA EL GATO DE LA PUERTA TIENE FUGA DE ACEITE HIDRÁULICO POR DEBAJO DE LA CABINA, EL EQUIPO SE SIGUE AGOTANDO CON MADERA DE 20 CM DE DIÁMETRO, PRESENTA FUGA POR CILINDRO DE CUCHILLOS SUPERIORES, SE REQUIERE CABLE DE WINCHE CON URGENCIA, PRESENTA SONIDO EN CORREO DE DISTRIBUCIÓN</t>
  </si>
  <si>
    <t>SE TRASLADA EQUIPO A FINCA ARGENTINA</t>
  </si>
  <si>
    <t>12ARGEN</t>
  </si>
  <si>
    <t>EQUIPO PARADO POR PROBLEMAS DE INYECCIÓN, SE CALA AL PUNTO DE APAGARSE</t>
  </si>
  <si>
    <t>SE INICIA TURNO A LAS 3:30 SE INICIA TUMBADO Y PROCESANDO DE MADERA EN PENDIENTE FUERTE CON WINCHE</t>
  </si>
  <si>
    <t>SE INICIA EL TURNO PROCESANDO MADERA QUE TUMBA EL MOTOSIERRISTA Y REPASANDO LOTE PARA PULPA EN PENDIENTE DE 36 GRADOS USANDO WINCHE</t>
  </si>
  <si>
    <t>EQUIPO OPERATIVO 
EQUIPO EN INSTALACIÓN DE LOS TRACK DE TODAS LAS LLANTAS</t>
  </si>
  <si>
    <t>SUR</t>
  </si>
  <si>
    <t>25QUIRA</t>
  </si>
  <si>
    <t>EQUIPO OPERATIVO, NO CUENTA CON SISTEMA DE MEDICIÓN, SE REALIZA UN APROXIMADO POR LA HORA LABORADA</t>
  </si>
  <si>
    <t>EQUIPO INOPERATIVO POR REVENTAMIENTO DE MANGUERA DEL CABEZAL Y DAÑO EN AIRE ACONDICIONADO</t>
  </si>
  <si>
    <t>UNA HORA PARADO POR ACTIVIDAD DE RAYOS</t>
  </si>
  <si>
    <t>TODO EL TURNO</t>
  </si>
  <si>
    <t>TODO EL TURNO PARADO POR MANGUERA DE REFRIGERANTE</t>
  </si>
  <si>
    <t>TODO EL TURNO PARADO EN REPARACIÓN 
OPERADOR KAROL RENGIFO</t>
  </si>
  <si>
    <t>TODO EL TURNO PARADO</t>
  </si>
  <si>
    <t>Fuga racor</t>
  </si>
  <si>
    <t>Verificación de longitud</t>
  </si>
  <si>
    <t>Manguera del refrigerante</t>
  </si>
  <si>
    <t>TODO EL TURNO EN ESPERA DE REPARACIÓN</t>
  </si>
  <si>
    <t>SE REALIZA CAMBIO DE MANGUERA DEL REFRIGERANTE 
SE COMPLETA NIVEL DE REFRIGERANTE</t>
  </si>
  <si>
    <t>1 HORA Y MEDIA PARADO POR FALTA DE CONTROL VIAL</t>
  </si>
  <si>
    <t>28 MINUTOS EN PLANEACIÓN DEL LOTE</t>
  </si>
  <si>
    <t>5 HORAS EN INTERVENCIÓN DE FULL SERVICE</t>
  </si>
  <si>
    <t>30 MINUTOS EN PLANEACIÓN DEL LOTE</t>
  </si>
  <si>
    <t>EQUIPO EN REPARACIÓN</t>
  </si>
  <si>
    <t>EQUIPO OPERATIVO, SIN SISTEMA DE MEDICIÓN</t>
  </si>
  <si>
    <t>EQUIPO PARADO EN REVISIÓN</t>
  </si>
  <si>
    <t>EQUIPO OPERATIVO (SIN RUEDA MEDIDORA-PRODUCCION ESTIMA DEL TURNO)</t>
  </si>
  <si>
    <t>EQUIPO CON EL SISTEMA DE AIRE ACONDICIONADO NO FUNCIONAL</t>
  </si>
  <si>
    <t>Racor de manguera</t>
  </si>
  <si>
    <t>SE REALIZA DOBLE MOVIMIENTO PARA SACAR PARTES DEL LOTE COMPLEJAS</t>
  </si>
  <si>
    <t>EQUIPO PARADO POR FALTA DE REPUESTO, BOMBA DE INYECCIÓN</t>
  </si>
  <si>
    <t>EQUIPO PARADO POR FALTA DE REPUESTO BOMBA DE INYECCIÓN</t>
  </si>
  <si>
    <t>EQUIPO INICIA EL TURNO A LAS 9:20 RETIRA BANTRACK Y SE TRASLADA DEL LOTE 8 DE PALMAS AL LOTE 6 DE LA ARGENTINA</t>
  </si>
  <si>
    <t>SE PROCESA MADERA PARA PULPA, ASERRIO Y EMPALADO, SE CAMBIAN CADENAS EN 20 MINUTOS. 2 PLUMILLAS NO FUNCIONAN, LE FALTA SENSOR DEL PILAR, CAMARA DE REVERSA NO FUNCIONA, LE AMFALTA LA ANTENA AL WINCHE, PUNTOS DE ENGRASE DEL CENTRALIZADO ESTÁN REVENTADOS</t>
  </si>
  <si>
    <t>SE PARA EQUIPO 1 HORA PARA CALIBRAR, SE PARA EQUIPO 2:42 HORAS PARA MONTAJE DE BANTRAKS</t>
  </si>
  <si>
    <t>47 MINUTOS EN ESPERA DE COMBUSTIBLE</t>
  </si>
  <si>
    <t>Combustible</t>
  </si>
  <si>
    <t>EQUIPO PARA 3 HORAS PORR ESPERA DE ADECUACIÓN DE ENTRADA AL LOTE</t>
  </si>
  <si>
    <t>Acceso al lote</t>
  </si>
  <si>
    <t>A ESPERA DE REPARACIÓN DE CONTROL DEL WINCHE</t>
  </si>
  <si>
    <t>OPERADOR KAROL RENGIFO</t>
  </si>
  <si>
    <t>MANGUERA</t>
  </si>
  <si>
    <t>JHON CHAVEDRA</t>
  </si>
  <si>
    <t>EQUIPO PARA 3 HORAS POR MANGUERA DE CABEZAL</t>
  </si>
  <si>
    <t>EQUIPO CON SISTEMA DE REFRIGERACIÓN  "AIRE ACONDICIONADO" EN MAL ESTADO, NO FUNCIONA</t>
  </si>
  <si>
    <t>EQUIPO CON AIRE ACONDICIONADO NO FUNCIONAL</t>
  </si>
  <si>
    <t>TIEMPOS PERDIDOS POR ALISTAMIENTO ALIMENTACIÓN USO DEL WINCHE Y ESPERA DE ACEITE HIDRÁULICO</t>
  </si>
  <si>
    <t>TIEMPOS PERDIDOS POR ALISTAMIENTO TANQUEO E INTERVENCIÓN MECÁNICA</t>
  </si>
  <si>
    <t>SE DAÑA EL CILINDRO DE LA RUEDA MEDIDORA EQUIPO QUEDA SIN RUEDA MEDIDORA</t>
  </si>
  <si>
    <t>Red cam</t>
  </si>
  <si>
    <t>Cabezal</t>
  </si>
  <si>
    <t>EQUIPO OPERATIVO , FINALIZA TURNO CON FUERTES LLUVIAS Y VIENTOS</t>
  </si>
  <si>
    <t>LLUVIAS</t>
  </si>
  <si>
    <t>TIEMPOS PERDIDOS POR ALISTAMIENTO TANQUEO ALIMENTACIÓN Y TUMBA EN DOBLE MOVIMIENTO</t>
  </si>
  <si>
    <t>TIEMPOS PERDIDOS POR ALISTAMIENTO TANQUEO, TRASLADO DE LOTE Y FUERTES LLUVIAS</t>
  </si>
  <si>
    <t>LLUVIAS EN LA FINCA</t>
  </si>
  <si>
    <t>TIEMPOS PERDIDOS POR ALISTAMIENTO TANQUEO Y ALIMENTACIÓN. SE INTERVIENE MECÁNICAMENTE Y SE PIERDE TIEMPO EN LA ESPERA DE ISOTANQUE PORQUE NO SUBE EL TRACTOR.</t>
  </si>
  <si>
    <t>TIEMPOS PERDIDOS POR ALISTAMIENTO Y TANQUEO. TODO EL TURNO SE PROCESA MADERA TUMBADA POR SIERRERO.</t>
  </si>
  <si>
    <t>TIEMPOS PERDIDOS POR ALISTAMIENTO ALIMENTACIÓN TRASLADO DEL LOTE Y SE PROCESA MADERA EN DOBLE MOVIMIENTO</t>
  </si>
  <si>
    <t>34ESTRE</t>
  </si>
  <si>
    <t>EQUIPO CON FALLAS EN RUEDA MEDIDORA NO SE TIENEN DATOS DE PRODUCCIÓN EXACTOS</t>
  </si>
  <si>
    <t>2 PLUMILLAS NO FUNCIONAN, LE FALTA EL SENSOR DEL PILAR, FALTA LA ANTENA DE WINCHE, PUNTOS DE ENGRASE DEL CENTRALIZADO ESTÁN REVENTADOS</t>
  </si>
  <si>
    <t>EQUIPO PARADO POR BOMBA DE INYECCIÓN</t>
  </si>
  <si>
    <t>SE PARA EQUIPO A LAS 3:49 POR DAÑO EN MANGUERA DEL CILINDRO DE TIL</t>
  </si>
  <si>
    <t>SE PARA EL EQUIPO 1 HORA POR FUGA EN EL TAPÓN DEL ROTOR</t>
  </si>
  <si>
    <t>SE INICIA TURNO A LAS 8:13 POR MANGUERA DE TILL L0571. EQUIPO PARA UNA HORA POR FALTA DE COMBUSTIBLE</t>
  </si>
  <si>
    <t>Falta de combustible</t>
  </si>
  <si>
    <t>EQUIPO INOPERATIVO POR FALTA DE REPUESTO, BOMBA DE INYECCIÓN</t>
  </si>
  <si>
    <t>SE PARA EQUIPO 5 HORAS CON 39 MINUTOS POR FALLA MECÁNICA EN MANGUERA L3069</t>
  </si>
  <si>
    <t>EQUIPO PARADO POR FALLA MECÁNICA EN MANGUERA L3096</t>
  </si>
  <si>
    <t>Baterias</t>
  </si>
  <si>
    <t>Tapon</t>
  </si>
  <si>
    <t>Manguera Till</t>
  </si>
  <si>
    <t>Bomba de inyección</t>
  </si>
  <si>
    <t>Proceso madera sierrero</t>
  </si>
  <si>
    <t>Cadena telescópcica</t>
  </si>
  <si>
    <t>MITIGACIÓN DE LOTES RESTANTE DONDE NO PODÍAN ACCEDER , DOBLES MOVIMIENTO RODILLANDO LOS FUSTES PARA QUE EQUIPO FW ALCANZE A RECOGER</t>
  </si>
  <si>
    <t>Mitigación</t>
  </si>
  <si>
    <t>SE INICIA TURNO CON EQUIPO VARADO POR MANGUERA DE TILL L3069 HASTA LAS 8:40 AM</t>
  </si>
  <si>
    <t>EL EQUIPO SE DEDICA SOLO A TUMBAR, DEBIDO A QUE ESTÁ CERCA A LA VIA Y ES DE NOCHE, POR ELLO LA BAJA PRODUCCIÓN. PORQUE ES CERCA A LA VIA</t>
  </si>
  <si>
    <t>Falta de control vial.</t>
  </si>
  <si>
    <t>TIEMPOS PERDIDOS POR ALISTAMIENTO  ALIMENTACIÓN, INTERVENCIÓN DE FULL SERVICE Y SE PROCESA MADERA EN DOBLE MOVIMIENTO</t>
  </si>
  <si>
    <t>Tornillo sujetador de tornillo</t>
  </si>
  <si>
    <t>Fuga de combustible</t>
  </si>
  <si>
    <t>Tornillo cilindro de la sierra</t>
  </si>
  <si>
    <t>TIEMPOS DE MAS POR ALISTAMIENTO TANQUEO ALIMENTACIÓN.</t>
  </si>
  <si>
    <t>EQUIPO CON RUEDA MEDIDORA CON FALLAS POR TAL MOTIVO NO SE TIENEN DATOS DE PRODUCCIÓN EXACTOS</t>
  </si>
  <si>
    <t>SE EXTRAER ROTOR DE GIRO, EN ESPERA DE REPUESTO Y REPARACIÓN</t>
  </si>
  <si>
    <t>EN ESPERA DE REPUESTO</t>
  </si>
  <si>
    <t>SE MONTA ROTOR DE GIRO QUEDANDO EL EQUIPO NUEVAMENTE OPERATIVO</t>
  </si>
  <si>
    <t>SE PRESENTÓ TORMENTA ELECTRICA EN LA ZONA</t>
  </si>
  <si>
    <t>SE DIO INICIÓ A MANTENIMIE.TO DE 2000 HORAS</t>
  </si>
  <si>
    <t>MANTENIMIENTO DE 2000 HORAS</t>
  </si>
  <si>
    <t>SUELOS HÚMEDOS</t>
  </si>
  <si>
    <t>Tornillos de la escalera</t>
  </si>
  <si>
    <t>Tuberia de combustible</t>
  </si>
  <si>
    <t>Rotor de giro</t>
  </si>
  <si>
    <t>Full service</t>
  </si>
  <si>
    <t>PARA EN ESPERA DE REPARACIÓN</t>
  </si>
  <si>
    <t>4 HORAS Y 30 MINUTOS PARADO A LA ESPERA DE REPARACIÓN</t>
  </si>
  <si>
    <t>13SIBER</t>
  </si>
  <si>
    <t>TODO EL TURNO PARADO EN INTERVENCIÓN</t>
  </si>
  <si>
    <t>PARADA POR MANTENIMIENTO DE 390 HORAS Y AJUSTE AL CT PLUS</t>
  </si>
  <si>
    <t>Racor alto flujo</t>
  </si>
  <si>
    <t>Ajuste tapa protectora</t>
  </si>
  <si>
    <t>Alarma presión</t>
  </si>
  <si>
    <t>Cadenas</t>
  </si>
  <si>
    <t>Fuga acpm</t>
  </si>
  <si>
    <t>Pasador de dirección</t>
  </si>
  <si>
    <t>Pasador de cilindro</t>
  </si>
  <si>
    <t>Pasador CT plus</t>
  </si>
  <si>
    <t>Aire acondicionado</t>
  </si>
  <si>
    <t>Tapón del rotor</t>
  </si>
  <si>
    <t>Link</t>
  </si>
  <si>
    <t>Soldadura</t>
  </si>
  <si>
    <t>EQUIPO TRABAJO SOBRE SUELO MUY HUMEDO</t>
  </si>
  <si>
    <t>SE REALIZA CAMBIO DE MANGUERA DE  TILL</t>
  </si>
  <si>
    <t>SE PROCESA MADERA QUE YA ESTABA TUMBADA, SE REALIZA DOBLE MOVIMIENTO, SE TRABAJA SOBRE SUELO SATURADO. EL WINCHE DEL EQUIPO ESTÁ EMBOBINADO MAL EN MODO MANUAL</t>
  </si>
  <si>
    <t>NO FUNCIONA LA PLUMILLAS DERECHA Y LA DELANTERA, LA MÁQUINA NO SE PUDO TANQUEAR PORQUE NO HABÍAN TOCONES PARA ENWINCHAR Y SACAR A LA VÍA</t>
  </si>
  <si>
    <t>EQUIPO PARADO HASTA LAS 10 AM POR TERRENO HUMEDO, SE REALIZA DOBLE MOVIMIENTO</t>
  </si>
  <si>
    <t>NO FUNCIONA LA PLUMILLAS DERECHA Y LA DELANTERA, SE PARA ACTIVIDAD 2 HORAS POR FUERTES LLUVIAS, SE PROCESA MADERA EN SUELO, EQUIPO SE BLOQUEA EN UN TOCÓ</t>
  </si>
  <si>
    <t>FALLA EN EL SISTEMA DE AIRE ACONDICIONADO</t>
  </si>
  <si>
    <t>FALTA DE AIRE ACONDICIONADO EN EL EQUIPO</t>
  </si>
  <si>
    <t>SE REALIZÓ TRASLADO DEL LOTE 9 AL LOTE 11 ALASKA</t>
  </si>
  <si>
    <t>SE TERMINA LOTE 2 DE FINCA PORRA Y SE TRASLADA EL EQUIPO FINCA PORRA LOTE 1 PARA MITIGACION DE ÁREA RESTANTES</t>
  </si>
  <si>
    <t>32AGUAC</t>
  </si>
  <si>
    <t>SE TRASLADA EQUIPO , DESINSTALACIÓN DE TRACKS , ESPERANDO TRANSPORTE PARA RECOGER TRACKS (CAMIÓN).</t>
  </si>
  <si>
    <t>4 HORAS INSTALANDO LAS  2 TRAKS TRASERAS</t>
  </si>
  <si>
    <t>SE DAÑO LA ESPADA EN ESPERA QUE NOS HAGAN LLEGAR OTRA ESPADA</t>
  </si>
  <si>
    <t>Calibración de cabezal</t>
  </si>
  <si>
    <t>Tumba cerca a Via</t>
  </si>
  <si>
    <t>Actualización equipo</t>
  </si>
  <si>
    <t>SE HACE ARREGLO DEL AIRE ACONDICIONADO, SE CORTAN Y TENCIONAN TRACAS,   SE EVIDENCIA QUE EL CILINDRO DEL GATO DE LA TAPA GRANDE DEL EQUIPO SE TUERCE GENERANDO QUÉ SEA COMPLICADO CERRAR Y ABRIR LA TAPA</t>
  </si>
  <si>
    <t>SE REALIZA MANTENIMIENTO DE 300 HORAS</t>
  </si>
  <si>
    <t>2 HORAS Y 10 MINUTOS PROCESANDO MADERA EN DOBLE MOVIMIENTO</t>
  </si>
  <si>
    <t>UNA HORA Y 30 MINUTOS EN UTILIZACIÓN DEL WINCH</t>
  </si>
  <si>
    <t>UNA HORA PARADA POR UTILIZACIÓN DEL WINCH</t>
  </si>
  <si>
    <t>TODO EL TURNO REALIZA MOVIMIENTO DE MADERA QUE TUMBA MOTOSIERRISTA SOBRE LA VIA</t>
  </si>
  <si>
    <t>3 HORAS EN INTERVENCIÓN DE FULL SERVICE
2 HORAS PARADO POR LLUVIA EN EL SECTOR 
2 HORAS REALIZANDO MOVIMIENTO DE MADERA QUE TUMBA MOTOSIERRISTA</t>
  </si>
  <si>
    <t>TODO EL TURNO PARADO POR FALLAS EN EL AIRE ACONDICIONADO</t>
  </si>
  <si>
    <t>OPERADOR KAROL RENGIFO 
TODO EL TURNO PARADO AIRE ACONDICIONADO NO FUNCIONAL</t>
  </si>
  <si>
    <t>tracks</t>
  </si>
  <si>
    <t>CRISTIAN SUAREZ</t>
  </si>
  <si>
    <t>EQUIPO NO MUESTRA INFORMACIÓN DE PRODUCCIÓN</t>
  </si>
  <si>
    <t>SE PRESENTA DIFICULTADES PARA TANQUEAR EL EQUIPO POR TIERRA REMOVIDA, EL PROCESO DEMORA 1 HORA CON 15 MINUTOS, EQUIPO PRESENTA DIFICULTAD PARA USAR WINCHE, ESTÁ EMBOBINADO MAL EN MODO MANUAL</t>
  </si>
  <si>
    <t>BOMBA DE INYECCIÓN</t>
  </si>
  <si>
    <t>EQUIPO QUEDA OPERATIVO A LAS 11 Y 40 AM</t>
  </si>
  <si>
    <t>CÁMARA DE WINCHE NO FUNCIONA</t>
  </si>
  <si>
    <t>Cilindro de los rodillos</t>
  </si>
  <si>
    <t>EQUIPO OPERATIVO - PARADA POR CLIMATOLOGIA (SUELOS SATURADOS)</t>
  </si>
  <si>
    <t>EQUIPO CON FALLAS EN EL AIRE ACONDICIONADO</t>
  </si>
  <si>
    <t>EQUIPO CON FALLA EN EL AIRE ACONDICIONADO</t>
  </si>
  <si>
    <t>Fallas en el cabezal</t>
  </si>
  <si>
    <t>SE INICIA A LAS 3 DE LA TARDE POR MOTIVO DE LLUVIAS, SE REALIZA SELECCIÓN DE TROZA</t>
  </si>
  <si>
    <t>SE REALIZA DESPEJE DE VÍA Y SE PARA OPERACIÓN POR FUERTES LLUVIAS</t>
  </si>
  <si>
    <t xml:space="preserve">SE INICIA OPERACIÓN A LAS 11 Y 49 POR FUERTES LLUVIAS, A LAS 12 PM EL EQUIPO QUEDA INOPERATIVO HASTA LAS 12 Y 35 MINUTOS POR MANGUERA DE LOS CUCHILLOS
</t>
  </si>
  <si>
    <t>EQUIPO PARA DOS HORAS POR SUELO SATURADO, EQUIPO PRESENTA SONIDO RARO EN EL MOTOR</t>
  </si>
  <si>
    <t>1 HORA Y 29 MINUTOS APOYA CARGANDO LAS BAND TRACKS</t>
  </si>
  <si>
    <t>1 HORA Y 10 MINUTOS PARADO POR POCA VISIBILIDAD</t>
  </si>
  <si>
    <t>TODO EL TURNO PARADO POR AIRE ACONDICIONADO NO FUNCIONAL</t>
  </si>
  <si>
    <t>OPERADOR KAROL RENGIFO 
TODO EL TURNO EQUIPO PARADO POR AIRE ACONDICIONADO NO FUNCIONAL 
OPERADOR OPYA EN CONTROL VIAL</t>
  </si>
  <si>
    <t>Chapa de la puerta principal</t>
  </si>
  <si>
    <t>1 UNA HORA Y 40 MINUTOS MOVIENDO MADERA QUE TUMBA EL MOTOSIERRISTA</t>
  </si>
  <si>
    <t>TODO EL TURNO DIMENSIONA MADERA QUE TUMBA EL MOTOSIERRISTA</t>
  </si>
  <si>
    <t>TODO EL TURNO EN REPARACIÓN</t>
  </si>
  <si>
    <t>EQUIPO ES INTERVENIDO POR FULL SERVICE Y EL ELÉCTRICO</t>
  </si>
  <si>
    <t>AJUSTE DE TORNILLO DEL CABEZAL Y ALISTAMIENTO DEL MISMO EQUIPO</t>
  </si>
  <si>
    <t>Fuga de aceite</t>
  </si>
  <si>
    <t>EQUIPO EN ESPERA DE REPARACIÓN POR FUGA DE ACEITE  EN LA LUBRICACION DE CADENA</t>
  </si>
  <si>
    <t>EQUIPO EN ESPERA DE REPARACIÓN</t>
  </si>
  <si>
    <t>Pasador del boom</t>
  </si>
  <si>
    <t>EQUIPO OPERATIVO PARADO SUELO SATURADO</t>
  </si>
  <si>
    <t>SIN RUEDA MEDIDORA</t>
  </si>
  <si>
    <t>Cable sensor de winche</t>
  </si>
  <si>
    <t>EQUIPO EN ESPERA DE INTERVENCIÓN MECÁNICA PARA CAMBIO DE CABLEADO DE SENSORES DE WINCHE</t>
  </si>
  <si>
    <t>SE INICIA OPERACIÓN A LAS 9 AM POR SUELOS MUY SATURADOS, SE REALIZA DOBLE MOVIMIENTO DE MADERA POR INESTABILIDAD DEL TERRENO</t>
  </si>
  <si>
    <t>SE REALIZA DOBLE MOVIMIENTO PARA NO AFECTAR LA VÍA</t>
  </si>
  <si>
    <t>SE REALIZA AFILADO DE CUCHILLAS DEL CABEZAL, EQUIPO REALIZA TODO EL TURNO DOBLE MOVIMIENTO DE MADERA Y DESPEJE EN VÍA</t>
  </si>
  <si>
    <t>Despeje de vía</t>
  </si>
  <si>
    <t>SE INICIA TURNO REALIZANDO AJUSTE AL CABLE DEL WINCHE YA QUE ESTABA EMBOBINADO MAL, ESTO TOMA UN TOTAL DE 1 HORA, DURANTE EL TURNO SE REALIZA DOBLE MOVIMIENTO DE MADERA POR CONDICIONES DE HUMEDAD DEL TERRENO</t>
  </si>
  <si>
    <t>EQUIPO EN ESPERA DE REPARACION</t>
  </si>
  <si>
    <t>FALLAS CONSTANTE EN CABEZAL</t>
  </si>
  <si>
    <t>FALLAS EN CABEZAL COSECHADOR</t>
  </si>
  <si>
    <t>3 HORAS TRASLADO DE EQUIPO 
2 HORAS Y 20 INSTALACIÓN DE BAND TRACKS</t>
  </si>
  <si>
    <t>Calibración bloqueo silla</t>
  </si>
  <si>
    <t>1 HORA EN PLANEACIÓN 
2 HORAS EN INSTALACIÓN DE BAND TRACKS</t>
  </si>
  <si>
    <t>EL AIRE ACONDICIONADO NO FUNCIONAL SE TRABAJA PERIÓDICAMENTE</t>
  </si>
  <si>
    <t>FALLAS INTERMITENTES DES DEL DÍA DOMINGO</t>
  </si>
  <si>
    <t>A LA ESPERA DE INTERVENCIÓN DE MECANIZACIÓN</t>
  </si>
  <si>
    <t>tránsito</t>
  </si>
  <si>
    <t>INTERVENCIÓN DE MECÁNICOS PARA REVISIÓN DE CABLEADO Y SENSORES DE WINCHE</t>
  </si>
  <si>
    <t>Socialización siso</t>
  </si>
  <si>
    <t>EQUIPO PRESENTA UN SONIDO EXTRAÑO EN EL MOTOR, NO FUNCIONAN LAS PLUMILLAS LATERALES, SE LE PONEN BANTRAKS Y SE PROCESA MADERA TUMBADA POR MOTOSIERRISTA</t>
  </si>
  <si>
    <t>SE REALIZA OTRO TRABAJO, ENGRASE DE CABEZAL Y CAMBIO DE CADENAS, EQUIPO SACA EMPALADO DE 4 METROS, SE PROCESA MADERA TUMBADA POR MOTOSIERRISTA Y SE ORGANIZA RUTA PARA SUBIR A PROCESAR MADERA EN EL LOTE</t>
  </si>
  <si>
    <t>SE REALIZA DOBLE MOVIMIENTO DE MADERA PARA PODER ENGABILLAR EL EQUIPO ESTUVO PARADO HASTA LAS 3 Y 40 POR DAÑO EN EL ORRIN DEL TAPÓN DEL ROTOR</t>
  </si>
  <si>
    <t>Emparejar motor</t>
  </si>
  <si>
    <t>EQUIPO PARADO UNA HORA EN ESPERA DE REPARACIÓN Y TRES HORAS Y MEDIA EN REPARACIÓN YA QUE EL MOTOR ESTABA TRABAJANDO DISPAREJO</t>
  </si>
  <si>
    <t>S_N</t>
  </si>
  <si>
    <t>UNA HORA Y 26 MINUTOS EN UTILIZACIÓN DEL WINCH</t>
  </si>
  <si>
    <t>Corto en el cabezal</t>
  </si>
  <si>
    <t>1 HORA Y 3 MINUTOS PARADO POR FALLAS EN EL AIRE ACONDICIONADO SE CALIENTA MUCHO</t>
  </si>
  <si>
    <t xml:space="preserve"> Sistema hidráulico</t>
  </si>
  <si>
    <t>A ESPERA DE BÚSQUEDA DE FALLA</t>
  </si>
  <si>
    <t>EL EQUIPO QUEDA OPERATIVO PERO NO AL 100%</t>
  </si>
  <si>
    <t>Sistema de corte</t>
  </si>
  <si>
    <t>AUTORIZAN SACAR SISTEMA DE CORTE PARA LLEVAR A OTRO FRENTE DE COSECHA</t>
  </si>
  <si>
    <t>Motor de la sierra</t>
  </si>
  <si>
    <t>1 HORA Y 47 MINUTOS EN UTILIZACIÓN DEL WINCH</t>
  </si>
  <si>
    <t>Daño electrico</t>
  </si>
  <si>
    <t>5 HORAS PARADO EN ESPERA DE INTERVENCIÓN DEL ELÉCTRICO</t>
  </si>
  <si>
    <t>EQUIPO OPERATIVO, AIRE ACONDICIONADO CON FALLAS, SE SOLICITA LA COLABORACIÓN CON SU REPARACIÓN PARA NO INCURRIR A TIEMPOS IMPRODUCTIVOS</t>
  </si>
  <si>
    <t>EQUIPO OPERATIVO, EQUIPO CONTINÚA CON PROBLEMAS DEL SISTEMA DE AIRE ACONDICIONADO, OCASIONANDO TIEMPOS IMPRODUCTIVOS.</t>
  </si>
  <si>
    <t>Capacitación siso</t>
  </si>
  <si>
    <t>EQUIPO OPERATIVO SUELO SATURADOS</t>
  </si>
  <si>
    <t>Manguera rodiillo izquierdo</t>
  </si>
  <si>
    <t>Levante de Grúa</t>
  </si>
  <si>
    <t>A ESPERA DE REPARACIÓN</t>
  </si>
  <si>
    <t>SISTEMA DE CORTE ENVIADO A OTRO FRENTE DE COSECHA</t>
  </si>
  <si>
    <t>A ESPERA DE RESPUESTA</t>
  </si>
  <si>
    <t>REQUIERE MANGUERA DEL TURBO Y SENSOR DE LEVANTE</t>
  </si>
  <si>
    <t>EQUIPO EN REPARACION</t>
  </si>
  <si>
    <t>AJUSTE DE TAPAS DEL CABEZAL</t>
  </si>
  <si>
    <t>CAMBIO DE TURNO, ENGRACE, SE COMPLETA NIVEL DE ACEITE Y CALIBRACIÓN EN LA RUEDA MEDIDORA</t>
  </si>
  <si>
    <t>TAPA DEL CAPO NO SE PUEDE ABRIR Y NO SE HAN PODIDO REVISAR LOS NIVELES DE ACEITE</t>
  </si>
  <si>
    <t>TIEMPOS PERDIDOS POR ALISTAMIENTO ALIMENTACIÓN INTERVENCIÓN MECÁNICA Y USO DEL WINCH. INSTALAN CONDENSADOR Y HACERLE PRUEBA EVIDENCIAN QUE SIGUE POROSO , DESMONTA OTRA VEZ SE TRABAJA SIN AIRE ACONDICIONADO 
CAMBIO DE LINK COMPLETO REPARADO 
ARANDELA DE TORNILLO DE COMBUSTIBLE 
MANTENIMIENTO DE SENSOR DE REFRIGERANTE 
AJUSTE DE MANGUERA</t>
  </si>
  <si>
    <t>40 MINUTOS PROCESANDO MADERA EN DOBLE MOVIMIENTO</t>
  </si>
  <si>
    <t>4:40 H EN INTERVENCIÓN DE FULL SERVICE Y ELÉCTRICO</t>
  </si>
  <si>
    <t>2:32 H PARADO INTERVENCIÓN DE FULL SERVICE Y ELÉCTRICO</t>
  </si>
  <si>
    <t>ALISTAMIENTO DEL EQUIPO</t>
  </si>
  <si>
    <t>TIEMPOS PERDIDOS POR ALISTAMIENTO TANQUEO ALIMENTACIÓN, PARADAS PERIÓDICAS POR AIRE ACONDICIONADO Y TORMENTAS ELÉCTRICAS</t>
  </si>
  <si>
    <t>TIEMPOS PERDIDOS POR ALISTAMIENTO ALIMENTACIÓN USO DEL WINCH Y PARADAS PERIÓDICAS POR AIRE ACONDICIONADO</t>
  </si>
  <si>
    <t>EQUIPO CON FUGA DE ACEITE POR EL BANCO DE LA TORNA MESA</t>
  </si>
  <si>
    <t>Alarma controlador</t>
  </si>
  <si>
    <t>Visita estudiantes</t>
  </si>
  <si>
    <t>Sensor de aire</t>
  </si>
  <si>
    <t>EQUIPO CON FUGA DE ACEITE POR TORNA MESA</t>
  </si>
  <si>
    <t>EQUIPO CON FUGA DE ACEITE POR LA TORNA MESA</t>
  </si>
  <si>
    <t>Base mangueras</t>
  </si>
  <si>
    <t>EQUIPO CON FUGA DE ACEITE POR LA TORNA MESA, DAÑO EN PASADOR DE LA EXTENSIÓN</t>
  </si>
  <si>
    <t>EQUIPO OPERATIVO , EL AIRE ACONDICIONADO NO ESTÁ FUNCIONANDO CORRECTAMENTE, SE SOLICITA AYUDA CON ESTE TEMA.</t>
  </si>
  <si>
    <t>Termostato aire</t>
  </si>
  <si>
    <t>25 MIN DE ATASCAMIENTO</t>
  </si>
  <si>
    <t>SE HACE ENGRACE Y SE COMPLETAN NIVELES</t>
  </si>
  <si>
    <t>AIRE ACONDICIONADO FALLANDO, ALARMAS DE TUBERÍA OBSTRUIDA EN VALVULA DE COMBUSTIBLE</t>
  </si>
  <si>
    <t>SE HACE CAMBIO DE 2 MANGUERAS, SE COMPLETAN NIVELES DE ACEITE Y ENGRACE DEL EQUIPO.</t>
  </si>
  <si>
    <t>Apoyo a vias</t>
  </si>
  <si>
    <t xml:space="preserve">PARADA POR ALISTAMIENTO, ALIMENTACIÓN Y TANQUEO
</t>
  </si>
  <si>
    <t>PARADA POR ALISTAMIENTO,ALIMENTACIÓN Y TANQUEO</t>
  </si>
  <si>
    <t>PARADA POR ALISTAMIENTO,ALIMENTACIÓN,TUMBA EN DOBLE MOVIMIENTO,UTILIZACIÓN DE WINCH Y PARADA POR TORMENTAS ELÉCTRICAS Y LLUVIAS.</t>
  </si>
  <si>
    <t>PARADA POR ALISTAMIENTO,TANQUEO,ALIMENTACIÓN</t>
  </si>
  <si>
    <t>REALIZA TURNO EXTENDIDO</t>
  </si>
  <si>
    <t>PARADAS PERIÓDICAS POR AIRE ACONDICIONADO.</t>
  </si>
  <si>
    <t>PARADAS PERIÓDICAS POR AIERE ACONDICIONADO Y USO DE WINCHE</t>
  </si>
  <si>
    <t>Manguera de la grúa</t>
  </si>
  <si>
    <t>PLAN PADRINO FRAY HOLMES MAÑUNGA</t>
  </si>
  <si>
    <t>Sensor de la grúa</t>
  </si>
  <si>
    <t>PLAN PADRINO MILLER RENGIFO</t>
  </si>
  <si>
    <t>Solo tumba</t>
  </si>
  <si>
    <t>APERTURA DE CORREDOR</t>
  </si>
  <si>
    <t>EQUIPO CON FALLAS INTERMITENTES EN EL CABEZAL</t>
  </si>
  <si>
    <t>SIGUE FALLA EN EL CABEZAL A ESPERA DE REPUESTO</t>
  </si>
  <si>
    <t>SE TRABAJA SERCA A LA VÍA PRINCIPAL CON CONTROL VIAL</t>
  </si>
  <si>
    <t>Soldadura base manguera</t>
  </si>
  <si>
    <t>EQUIPO CON FUGA DE ACEITE POR LA TORNA MESA.</t>
  </si>
  <si>
    <t>EQUIPO EN ESPERA DE REPARACIÓN TODO EL TURNO</t>
  </si>
  <si>
    <t>1 HORA EN UTILIZACIÓN DEL WINCH</t>
  </si>
  <si>
    <t>A LA ESPERA DE CAMBIO DE MANGUERA L 4361</t>
  </si>
  <si>
    <t>FALLAS EN EL CABEZAL</t>
  </si>
  <si>
    <t>Obstrucción combustible</t>
  </si>
  <si>
    <t>4 HORAS DE PARADA POR SUELO SATURADO</t>
  </si>
  <si>
    <t>Bajas RPM</t>
  </si>
  <si>
    <t>EQUIPO SIGUE CON FALLAS INTERMITENTES EN EL CABEZAL</t>
  </si>
  <si>
    <t>UNA HORA PARADO POR SUELOS SATURADOS 
50 MINUTOS EN DESPLAZAMIENTO DEL EQUIPO</t>
  </si>
  <si>
    <t>19 MINUTOS EN DESPLAZAMIENTO DEL EQUIPO  2 HORAS PARADO POR FUGA INTERNA</t>
  </si>
  <si>
    <t>15 MINUTOS EN DESPLAZAMIENTO</t>
  </si>
  <si>
    <t>UNA HORA EN DESPLAZAMIENTO 
45 MINUTOS EN REUNIÓN
26 MINUTOS UTILIZACIÓN DEL WINCH</t>
  </si>
  <si>
    <t>Fuga interna programación</t>
  </si>
  <si>
    <t>TODO EL TURNO INOPERATIVO</t>
  </si>
  <si>
    <t>30 MINUTOS DESPLAZAMIENTO DEL EQUIPO 
56 MINUTOS CAMBIO DE CADENA Y VOLTEO DE ESPADA</t>
  </si>
  <si>
    <t>20 MINUTOS EN DESPLAZAMIENTO 
22 MINUTOS CAMBIO DE CADENA Y ESPADA</t>
  </si>
  <si>
    <t>TRABAJA SIN RUEDA MEDIDORA</t>
  </si>
  <si>
    <t>SUELO HUMEDO</t>
  </si>
  <si>
    <t>Sistema de rueda medidora</t>
  </si>
  <si>
    <t>EQUIPO OPERATIVO (URGENTE REVISIÓN DEL PASADOR PRINCIPAL DEL BOOM DEL BRAZO)</t>
  </si>
  <si>
    <t>TODO EL TURNO PARADO EN INTERVENCIÓN DE FULL SERVICE POR FUGA INTERNA EN LA PROLONGACIÓN DE LA GRÚA</t>
  </si>
  <si>
    <t>30 MINUTOS EN DESPLAZAMIENTO DEL EQUIPO POR EL LOTE</t>
  </si>
  <si>
    <t>15 MINUTOS DESPLAZAMIENTO POR EL LOTE 
1 HORA EN CAMBIO DE CADENA Y VOLTEO DE ESPADA</t>
  </si>
  <si>
    <t>EQUIPO OPERATIVO, REALIZA PROCESO DE DESCORTEZANDO DE MADERA AFECTADA POR QUEMA EN EL LOTE # 10 FINCA EL QUINCE.</t>
  </si>
  <si>
    <t>INOPERATIVO A LA ESPERA DE REPUESTOS PARA INTERVENCIÓN POR FUGA EN PROLONGACIÓN DE LA GRUA</t>
  </si>
  <si>
    <t xml:space="preserve">INOPERATIVO POR ESPERA DE REPUESTOS TUBOS HIDRÁULICOS DE EXTENSIÓN DEL CABEZAL, CILINDRO DE CONEXIÓN
</t>
  </si>
  <si>
    <t xml:space="preserve">TIEMPO PERDIDO POR DESPLAZAMIENTO EN LOTE 30 MIN, TIEMPO PERDIDO POR CAMBIO DE CADENA Y VOLTEO DE ESPADA 20 MIN Y 14 MIN POR USO DE WINCH
</t>
  </si>
  <si>
    <t>TIEMPOS PERDIDOS POR DESPLAZAMIENTO POR EL LOTE 30 MIN, CAMBIO DE CADENA Y VOLTEO DE ESPADA 30 MIN, USO DEL WINCHE 40 MIN, PARADA MECÁNICA CAMBIO DE ALTERNADOR Y CORREA DE ACCESORIOS 59 MIN.</t>
  </si>
  <si>
    <t>Válvula de combustible</t>
  </si>
  <si>
    <t>Escalera</t>
  </si>
  <si>
    <t>Manguera hidraúlica</t>
  </si>
  <si>
    <t>FALLA MANGUERA DE LA RUEDA MEDIDORA</t>
  </si>
  <si>
    <t>Sistema de combustible</t>
  </si>
  <si>
    <t>EQUIPO PRESENTA FALLAS INTERMITENTES EN EL CABEZAL ( RODILLOS )</t>
  </si>
  <si>
    <t>Tanqueo</t>
  </si>
  <si>
    <t>Espera de combustible</t>
  </si>
  <si>
    <t>A ESPERA REPARACIÓN CONTROL DEL WINCHE</t>
  </si>
  <si>
    <t>Traslado de finca</t>
  </si>
  <si>
    <t>Receso Año nuevo</t>
  </si>
  <si>
    <t>TRABAJA SIN RUEDA MEDIDORA, NO HAY PRECOSECHA EN EL LOTE.</t>
  </si>
  <si>
    <t>TRABAJA SIN RUEDA MEDIDORA Y SIN PRECOSECHA ESTÁ EL LOTE</t>
  </si>
  <si>
    <t>TRABAJA SIN RUEDA MEDIDORA Y SIN PRECOSECHA EL LOTE</t>
  </si>
  <si>
    <t>TRABAJA SIN RUEDA MEDIDORA Y EL LOTE ESTÁ SIN PRECOSECHA</t>
  </si>
  <si>
    <t>Apoyo a instalación de llanta de FW</t>
  </si>
  <si>
    <t>TRABAJA SIN RUEDA MEDIDORA Y LOTE SIN PRECOSECHA</t>
  </si>
  <si>
    <t>Capacitación temas RUC</t>
  </si>
  <si>
    <t>EQUIPO OPERATIVO, PRESENTA FALLAS EN EL PASADOR DEL BOOM DEL EQUIPO (JUEGO EXCESIVO)</t>
  </si>
  <si>
    <t>EQUIPO EN REPARACIÓN, SCANEO DEL SISTEMA Y LIMPIEZA DE FILTROS DE COMBUSTIBLE</t>
  </si>
  <si>
    <t>Sistema de inyección</t>
  </si>
  <si>
    <t>REVISIÓN DE SISTEMA DE INYECCIÓN, CAMBIO CILINDROS ROLLER Y LIMPIEZA DE FILTROS DE COMBUSTIBLE</t>
  </si>
  <si>
    <t>EQUIPO INOPERATIVO TODO EL TURNO A LA ESPERA DE REPUESTOS PARA INTERVENCIÓN MECÁNICA FULL SERVICE</t>
  </si>
  <si>
    <t>EQUIPO TODO EL TURNO PARADO A LA ESPERA DE REPUESTOS PARA SER INTERVENIDO MECÁNICAMENTE POR FULL SERVICE</t>
  </si>
  <si>
    <t>TIEMPO PERDIDO DE 10 MIN  DESPLAZAMIENTO POR EL LOTE, 1H 17 MIN POR CAMBIO DE CADENAS Y VOLTEO DE ESPADA, 1 H INTERVENCIÓN MECÁNICA AJUSTE DE RED CAM</t>
  </si>
  <si>
    <t>TIEMPOS PERDIDOS POR DESPLAZAMIENTO POR EL LOTE 20MIN, 1 HORA POR CAMBIO DE CADENAS Y VOLTEO DE ESPADA, 1H Y 10 MIN POR INTERVENCIÓN MECÁNICA CAMBIO DE MANGUERA L4370.</t>
  </si>
  <si>
    <t>Atoramiento de equipo</t>
  </si>
  <si>
    <t>Pausa activa</t>
  </si>
  <si>
    <t>Sistema winche</t>
  </si>
  <si>
    <t>Luces</t>
  </si>
  <si>
    <t>Sitema escalera</t>
  </si>
  <si>
    <t>Manguera del cabezal</t>
  </si>
  <si>
    <t>Sensores del winche</t>
  </si>
  <si>
    <t>Racor de rodillo derecho de cabezal</t>
  </si>
  <si>
    <t>Manguera del cilindro izquido</t>
  </si>
  <si>
    <t>Anclaje de winche</t>
  </si>
  <si>
    <t>Manguera till</t>
  </si>
  <si>
    <t>Racor cabezal</t>
  </si>
  <si>
    <t>Radiadores</t>
  </si>
  <si>
    <t>Manguera cilindro</t>
  </si>
  <si>
    <t>Cable winche</t>
  </si>
  <si>
    <t>TIEMPO PERDIDO DE 20 MIN POR DESPLAZAMIENTO EN EL LOTE, 1 H POR CAMBIO DE CADENAS Y VOLTEO DE ESPADA, 1H Y 10 MINUTOS POR LLUVIAS Y SUELOS SATURADOS</t>
  </si>
  <si>
    <t>TIEMPO PERDIDO DE 20 MIN POR DESPLAZAMIENTO EN EL LOTE, CAMBIO DE CADENAS Y VOLTEO DE ESPADA 55 MIN.</t>
  </si>
  <si>
    <t>TODO EL TURNO EN INTERVENCIÓN POR DE FULL SERVICE.</t>
  </si>
  <si>
    <t>TODO EL TURNO EN INTERVENCIÓN DE FULL SERVICE</t>
  </si>
  <si>
    <t>SE HACE CAMBIO DE MANGUERA DE LA EXTENSION</t>
  </si>
  <si>
    <t>Tornillo de rodillo</t>
  </si>
  <si>
    <t>FUERTES LLUVIAS NOCHE ANTERIOR</t>
  </si>
  <si>
    <t>Manguera rueda medidora</t>
  </si>
  <si>
    <t>Bomba de lubricación</t>
  </si>
  <si>
    <t>TIEMPO PERDIÓ DE 35 MINUTOS POR DESPLAZAMIENTO EN EL LOTE, 1 HORA POR CAMBIO DE CADENAS Y VOLTEO DE ESPADA.</t>
  </si>
  <si>
    <t>TIEMPO PERDIÓ DE 20 MINUTOS POR DESPLAZAMIENTO EN EL LOTE, 1 HORA Y 10 MINUTOS POR CAMBIO CADENAS VOLTEO DE ESPADA</t>
  </si>
  <si>
    <t>TIEMPO PERDIDO DE 30 MIN POR DESPLAZAMIENTO EN EL LOTE, 10 MIN DE CAMBIO DE CADENA Y VOLTEO DE ESPADA.</t>
  </si>
  <si>
    <t>TIEMPO PERDIDO DE 1 HORA POR DESPLAZAMIENTO EN EL LOTE, 30 MIN POR CAMBIO DE CADENAS Y VOLTEO DE ESPADA.</t>
  </si>
  <si>
    <t>Track grúa dañada</t>
  </si>
  <si>
    <t>SE TRABAJA SIN TRACKS EN GRÚA POR AUTORIZACIÓN DE INTERVENTORÍA</t>
  </si>
  <si>
    <t>SE REALIZA DOBLE MOVIMIENTO DE MADERA PARA LA EXTRACCIÓN</t>
  </si>
  <si>
    <t>EQUIPO OPERATIVO, PRESENTA JUEGO Y EXCESIVO EN EL PASADOR PRINCIPAL DEL BUM DEL BRAZO, SE SOLICITA COLABORACIÓN EN ESTE TEMA, SUELO SATURADO.</t>
  </si>
  <si>
    <t>TIEMPO PERDIDO DE 30 MIN POR DESPLAZAMIENTO EN EL LOTE, 30 MIN POR CAMBIO DE CADENA Y VOLTEO DE ESPADA.</t>
  </si>
  <si>
    <t>Cuchillo superior</t>
  </si>
  <si>
    <t>TIEMPO PERDIÓ DE 15 MIN POR DESPLAZAMIENTO EN EL LOTE, 1HORA Y 20 MINUTOS POR CAMBIO DE CADENAS Y VOLTEO DE ESPADA</t>
  </si>
  <si>
    <t>INTERVENCIÓN MECÁNICA DE FULL SERVICE POR FUGA EN GRUA.</t>
  </si>
  <si>
    <t>TODO EL TURNO EN INTERVENCIÓN DE FULL SERVICE POR FUGA INTERNA DE LA GRUA.</t>
  </si>
  <si>
    <t>EQUIPO OPERATIVO, SE SOLICITA PASADOR PRINCIPAL DEL BUM CON DEMASIADO JUEGO</t>
  </si>
  <si>
    <t>Auditoría RUC</t>
  </si>
  <si>
    <t>AJUSTE DE FRENOS DE ARTICULACIÓN DEL CABEZAL Y ENGRACE</t>
  </si>
  <si>
    <t>TIEMPO PERDIDO DE 20 MIN POR DESPLAZAMIENTO POR EL LOTE, 30 MINUTOS POR CAMBIO DE CADENA Y VOLTEO DE ESPADA, 2 HORAS POR LLUVIAS CONSTANTES Y SUELOS SATURADOS.</t>
  </si>
  <si>
    <t>TIEMPO PERDIDO DE 10 MINUTOS POR DESPLAZAMIENTO POR EL LOTE, 1 HORA Y 17 MINUTOS POR CAMBIO DE CADENAS Y VOLTEO DE ESPADA.</t>
  </si>
  <si>
    <t xml:space="preserve">TODO EL TURNO INOPERATIVO EN INTERVENCIÓN POR FULL SERVICE DEBIDO A FUGA INTERNA DE GRUA 
</t>
  </si>
  <si>
    <t>INOPERATIVO TODO EL TURNO EN INTERVENCIÓN POR FULL SERVICE DEBIDO A FUGA INTERNA DE LA GRUA.</t>
  </si>
  <si>
    <t>EQUIPO OPERATIVO TODO TURNO UTILIZANDO WINCHE</t>
  </si>
  <si>
    <t>Fugas en cabezal</t>
  </si>
  <si>
    <t>EQUIPO OPERATIVO, EQUIPO PRESENTA JUEGO EXCESIVO EN EL BUM PRINCIPAL</t>
  </si>
  <si>
    <t>SE HACE ENGRACE Y LUBRICACION DEL EQUIPO</t>
  </si>
  <si>
    <t>Revisión timber</t>
  </si>
  <si>
    <t>Tornillos motor rodillo</t>
  </si>
  <si>
    <t>EN ESPERA DE LLEGADA DE TORNILLOS PARA MOTOR DE RODILLO INTERNO DERECHO</t>
  </si>
  <si>
    <t>INTERVENCIÓN MECÁNICA PARA MANTENIMIENTO DE 250 HORAS EN INSTALACIÓN DE RUEDA MEDIDORA</t>
  </si>
  <si>
    <t>EQUIPO INOPERATIVO A LA ESPERA DE LLEGADA DE TORNILLOS</t>
  </si>
  <si>
    <t>EQUIPO TERMINA TURNO INOPERATIVO A LA ESPERA DE REPARACIÓN</t>
  </si>
  <si>
    <t>DAVID MEDINA</t>
  </si>
  <si>
    <t>TURBO DE JEISON TAVA</t>
  </si>
  <si>
    <t>Soladura</t>
  </si>
  <si>
    <t>Fuga tornamesa</t>
  </si>
  <si>
    <t>T de Till</t>
  </si>
  <si>
    <t>TIEMPOS PERDIDOS POR ALISTAMIENTO TANQUEO ALIMENTACIÓN, DESPLAZAMIENTO POR EL TERRENO, CAMBIO DE CADENAS Y VOLTEO DE ESPADAS Y TUMBA EN DOBLE MOVIMIENTO POR BOSQUE NATURAL CERCA</t>
  </si>
  <si>
    <t>Tumba de doble movimiento</t>
  </si>
  <si>
    <t>TODO EL TURNO PARADO POR LLANTA PINCHADA E INTERVENCIÓN MECÁNICA CORRECTIVA EN MANGUERA L2979</t>
  </si>
  <si>
    <t>Fuga</t>
  </si>
  <si>
    <t>TIEMPOS PERDIDOS POR ALISTAMIENTO ALIMENTACIÓN, DESPLAZAMIENTO POR EL LOTE, CAMBIO DE CADENAS Y VOLTEO DE ESPADA E INTERVENCIÓN MECANICA CORRECTIVA PARA MANGUERA L2979</t>
  </si>
  <si>
    <t>Pastillas freno chasis</t>
  </si>
  <si>
    <t>TIEMPO PERDIÓ DE 1 HORA Y 30 MIN POR DESPLAZAMIENTO POR EL LOTE.</t>
  </si>
  <si>
    <t>TIEMPO PERDIDO DE 10 MIN POR DESPLAZAMIENTO EN EL LOTE, 10 MIN POR CAMBIO DE CADENAS Y VOLTEO DE ESPADA.</t>
  </si>
  <si>
    <t>TIEMPO PERDIDO DE 15 MIN POR DESPLAZAMIENTO EN EL LOTE, 45 MIN POR CAMBIO DE CADENAS Y VOLTEO DE ESPADA.</t>
  </si>
  <si>
    <t>TODO EL TURNO ESTUVO INOPERATIVO  FUGA DE COMBUSTIBLE POR FILTRO DECANTADOR</t>
  </si>
  <si>
    <t>TIEMPOS PERDIDOS POR ALISTAMIENTO ALIMENTACIÓN, DESPLAZAMIENTO POR EL LOTE, CAMBIO DE CADENAS Y VOLTEO DE ESPADAS</t>
  </si>
  <si>
    <t>A ESPERA DE MEJORAMIENTO DE PRECIONES</t>
  </si>
  <si>
    <t>A ESPERA DE REPARACIÓN DE CABEZAL</t>
  </si>
  <si>
    <t>OPERADOR YEISON PALACIOS</t>
  </si>
  <si>
    <t>35CAROL</t>
  </si>
  <si>
    <t>Espera cambio de lote</t>
  </si>
  <si>
    <t>Capacitación SURA</t>
  </si>
  <si>
    <t>Tornillos sensor diamétro</t>
  </si>
  <si>
    <t>FALLAS</t>
  </si>
  <si>
    <t>FALLAS INTERMETENTE</t>
  </si>
  <si>
    <t>55 MINUTOS DESPLAZAMIENTO POR EL LOTE 
1 HORA Y 30 MINUTOS EN CAMBIO DE CADENA Y VOLTEO DE ESPADA 
45 MINUTOS TUMBA EN DOBLE MOVIMIENTO</t>
  </si>
  <si>
    <t>45 MINUTOS DESPLAZAMIENTO POR EL LOTE 
60 MINUTOS TUMBA EN DOBLE MOVIMIENTO</t>
  </si>
  <si>
    <t>30 MINUTOS POR CAMBIO DE CADENA Y VOLTEO DE ESPADA 
1 HORA TUMBA EN DOBLE MOVIMIENTO</t>
  </si>
  <si>
    <t>40 MINUTOS DESPLAZAMIENTO POR EL LOTE 
30 MINUTOS CAMBIO DE CADENA Y VOLTEO DE ESPADA</t>
  </si>
  <si>
    <t>34RANCH</t>
  </si>
  <si>
    <t>EQUIPO OPERATIVO - MADERA AFECTADA POR VENDAVAL Y BAJO DIAMETRO</t>
  </si>
  <si>
    <t>EQUIPO OPERATIVO, LOTE AFECTADO POR VENDAVAL Y DIÁMETROS DE FUSTE MUY PEQUEÑOS</t>
  </si>
  <si>
    <t>A ESPERA DE CORRECCIONES EN CABEZAL BAJA PRODUCCIÓN</t>
  </si>
  <si>
    <t>AIRE ACONDICIONADO CON FALLA</t>
  </si>
  <si>
    <t>A ESPERA DE REPARACIÓN DE FALLAS SEGUIDAS EN CABEZAL</t>
  </si>
  <si>
    <t>TIEMPOS PERDIDOS POR ALISTAMIENTO ALIMENTACIÓN, DESINSTALACION DE BAND TRACK Y DISTANCIAMIENTO DE SEGURIDAD</t>
  </si>
  <si>
    <t>Graseras del cabezal</t>
  </si>
  <si>
    <t>TIEMPOS PERDIDOS POR ALISTAMIENTO TANQUEO ALIMENTACIÓN, DISTANCIAMIENTO DE SEGURIDAD Y TRASLADO DE EQUIPO</t>
  </si>
  <si>
    <t>TIEMPOS PERDIDOS POR ALISTAMIENTO ALIMENTACIÓN DESPLAZAMIENTO POR EL LOTE, CAMBIO DE CADENAS E INTERVENCIÓN MECÁNICA</t>
  </si>
  <si>
    <t>Cambio de rodillos</t>
  </si>
  <si>
    <t>TIEMPOS PERDIDOS POR USO DEL WINCHE DESPLAZAMIENTO POR EL LOTE CAMBIO DE CADENAS Y VOLTEO DE ESPADA E INTERVENCIÓN MECÁNICA</t>
  </si>
  <si>
    <t>Freno de cabina</t>
  </si>
  <si>
    <t>EQUIPO OPERATIVO, MADERA AFECTADA POR VENDAVAL Y DIÁMETROS PEQUEÑOS</t>
  </si>
  <si>
    <t>A ESPERA DE RESPUESTA ALA FALLA DEL CABEZAL</t>
  </si>
  <si>
    <t>DAÑO AL SISTEMA DEL AIRE ACONDICIONADO</t>
  </si>
  <si>
    <t>TODO EL TURNO EN INSTALACIÓN DE BANDTRACK Y CAMBIO DE RODILLOS</t>
  </si>
  <si>
    <t>TIEMPOS PERDIDOS POR CAMBIO DE RODILLOS Y ORDEN PÚBLICO</t>
  </si>
  <si>
    <t>Orden público</t>
  </si>
  <si>
    <t>TIEMPOS PERDIDOS POR ALISTAMIENTO TANQUEO ALIMENTACIÓN DESPLAZAMIENTO POR EL LOTE Y CAMBIO DE CADENAS Y VOLTEO DE ESPADAS</t>
  </si>
  <si>
    <t>Espera de traslado</t>
  </si>
  <si>
    <t>32SNRAF</t>
  </si>
  <si>
    <t>A ESPERA RESPUESTA DE FALLA EN EL CABEZAL</t>
  </si>
  <si>
    <t>A ESPERA DE RESPUESTA A FALLA EN CABEZAL</t>
  </si>
  <si>
    <t>13SNGER</t>
  </si>
  <si>
    <t>EQUIPO PARADO POR ORDEN PÚBLICO OPERADOR APOYA AL TRASLADO DE CARPAS</t>
  </si>
  <si>
    <t>Alarma</t>
  </si>
  <si>
    <t>EQUIPO EN PARADO EN REVISIÓN</t>
  </si>
  <si>
    <t>EQUIPO OPERATIVO, TERRENO AFECTADO POR VENDAVAL</t>
  </si>
  <si>
    <t>ES PERA DE RESPUESTA DE FALLA DEL CABEZAL</t>
  </si>
  <si>
    <t>TIEMPOS PERDIDOS POR ESPERA DE INTERVENCIÓN CORRECTIVA POR FUGA EN RODILLOS Y ORDEN PÚBLICO</t>
  </si>
  <si>
    <t>Llantas</t>
  </si>
  <si>
    <t>Fuga hidráulico</t>
  </si>
  <si>
    <t>EQUIPO OPERATIVO MADERA AFECTADA POR VENDABAL Y DIÁMETRO MENOR</t>
  </si>
  <si>
    <t>EQUIPO OPERATIVO MADERA AFECTADA POR VENDAVAL Y MADERA MUY DELGADA</t>
  </si>
  <si>
    <t>A ESPERA DE RE PARACION DE FALLAS EN CABEZAL</t>
  </si>
  <si>
    <t>A ESPERA DE REPARACIÓN DE FALLAS EN CABEZAL</t>
  </si>
  <si>
    <t>EL REPUESTO INSTALADO LLEGÓ CON LA MISMA FALLA FALTA DE VERIFICACIÓN EN TALLER</t>
  </si>
  <si>
    <t>SE HACE ENGRACE Y LUBRUCACION</t>
  </si>
  <si>
    <t>12MANZA</t>
  </si>
  <si>
    <t>Alarma nivel hidráulico</t>
  </si>
  <si>
    <t>Arreglo tubo con Comunidad</t>
  </si>
  <si>
    <t>ESPERANDO RESPUESTA DE FALLA EN CABEZAL</t>
  </si>
  <si>
    <t>A ESPERA DE RESPUESTA DE FALLAS EN CABEZAL</t>
  </si>
  <si>
    <t>SE REALIZA LAVADO DEL TANQUE EQUIPO QUEDA OPERATIVO</t>
  </si>
  <si>
    <t>AJUSTE DE TORNILLOS DEL CABEZAL Y SE COMPLETA NIVELES DE ACEITE</t>
  </si>
  <si>
    <t>OPERADOR BRIAN VALENCIA.</t>
  </si>
  <si>
    <t>Mantenimineto periódico</t>
  </si>
  <si>
    <t>OPERADOR: ALBEIRO ZÚÑIGA</t>
  </si>
  <si>
    <t>Falta de controladores</t>
  </si>
  <si>
    <t>SE TRABAJA 2 HORAS EN DESPEJE VIAL, Y SE REALIZA ENGRACE DE CENTRALIZADO, LUBRICACION</t>
  </si>
  <si>
    <t>Tornillos</t>
  </si>
  <si>
    <t>A ESPERA REPARACIÓN DE FALLAS EN CABEZAL</t>
  </si>
  <si>
    <t>OPERADOR: YEISON VALENCIA TURNO EXTENDIDO 
EL EQUIPO PROCESA ÁRBOLES REMANENTES TUMBADOS POR EL MOTOSIERRISTA Y PASA A OTRO POLÍGONO.</t>
  </si>
  <si>
    <t>OPERADOR: YEISON VALENCIA</t>
  </si>
  <si>
    <t>Arnés del cabezal</t>
  </si>
  <si>
    <t>EQUIPO ES INTERVENIDO POR TÉCNICO DE CASA TORO, QUEDA OPERATIVO</t>
  </si>
  <si>
    <t>Manguera de rodillos</t>
  </si>
  <si>
    <t>Acondicionamiento de ruta</t>
  </si>
  <si>
    <t>EQUIPO ATASCADO EN TERRENO INESTABLE, INOPERATIVO HASTA GENERAR PLAN DE AYUDA CON WINCHE.</t>
  </si>
  <si>
    <t>A ESPERA REPARACIÓN FALLAS EN CONTROL DEL WINCHE</t>
  </si>
  <si>
    <t>A ESPERA CORRECCIONES FALLAS EN CABEZAL</t>
  </si>
  <si>
    <t>EL EQUIPO SE ENCUENTRA INOPERATIVO DEBIDO A ATASCAMIENTO POR TERRENO MUY SATURADO. SE REALIZA EL PLAN DE EXTRACCIÓN DEL EQUIPO QUE QUEDA OPERATIVO AL FINALIZAR EL TURNO A LAS 6 PM.</t>
  </si>
  <si>
    <t>EL DÍA 5 SE REALIZA EL TRASLADO DEL EQUIPO HV02 DESDE LA FINCA LA ARGENTINA LOTE 06 HACIA LA FINCA LA PINTADA LOTE 05. POR MOTIVOS DE ESTANCAMIENTOS EN LA VÍA EL EQUIPO NO SE OPERA Y LLEGA AL LOTE 05 AL FINALIZAR EL TURNO EXTENDIDO.</t>
  </si>
  <si>
    <t>Traslado del equipo</t>
  </si>
  <si>
    <t>Inventario de herramienta</t>
  </si>
  <si>
    <t>Actualización de controladores service advisor</t>
  </si>
  <si>
    <t>OPERADOR : CRISTIAN CAMILO SUÁREZ.
SE INICIA TURNO CON REVICION DE POLIGONO CON EL PLANEDOR SE PLANIFICA UNA RUTA PARA SUBIR EL EQUIPO SE TUMBA UNA MADERA MANUAL CON EL MOTOSIERRISTA Y SE HACE LA RUTA PARA SUBIR EL EQUIPO ESTA ACTIVIDAD SE LLEVA 2 HORAS EN LA TUMBA DE ARBOLES Y LA SUBIDA DEL EQUIPO LUEGO EL EQUIPO INICIA SOLO A TUMBAR POLÍGONO PARA LUEGO PROCESAR LA MADERA A BORDE DE VIA ESTA ACTIVIDAD DE TUMBA SE LLEVA 1 HORA SE PROCESA LA MADERA Y SE ORGANIZA RUTA PARA HIR A TANQUER SE ENPALA LA RUTA YA QUE EL TERRENO ES MUY HÚMEDO SE TERMINA ESTA ACTIVIDAD Y SE PASA A POLÍGONO DONDE PASA UN TUBO DE AGUA SE EMPIEZA A TUMBAR Y SE EMPALADO PARA NO DAÑAR EL TUBO.</t>
  </si>
  <si>
    <t>HAROLD OROZCO</t>
  </si>
  <si>
    <t>12PINTA</t>
  </si>
  <si>
    <t>OPERADOR : HAROLD OROZCO</t>
  </si>
  <si>
    <t>A ESPERA REPARACIÓN DE CUCHILLOS DE WINCHE 
Y FALLAS DE CABEZAL</t>
  </si>
  <si>
    <t>Q ESPERA LLENADO DE SISTEMA SENTRAL</t>
  </si>
  <si>
    <t>SE EVIDENCIA RUPTURA DE PASADOR DE CILINDRO DEL RODILLO EXTERIOR DERECHO, SE ESPERA A SOLDADOR PARA CORREGIR</t>
  </si>
  <si>
    <t>Cuchilla sup cabezal</t>
  </si>
  <si>
    <t>OPERADOR : CRISTIAN CAMILO SUÁREZ 
EL EQUIPO INICIA CON LA NOVEDAD DE QUE LOS RODILLOS LENTOS SE REVISAN CON LOS MECÁNICOS ORGANIZAN CENTRALIZADOS Y QUEDAN OPERATIVOS A LAS 4:07 DE LA TARDE INICIA TUMBANDO POLÍGONO SIENDO LAS 5 DE LA TARDE QUEDA INOPERATIVO YA QUE EL CABEZAL NO RESIVIA SEÑAL.</t>
  </si>
  <si>
    <t>A ESPERA DE REPARACIÓN DE FALLAS EN EL CABEZAL</t>
  </si>
  <si>
    <t>A ESPERA DE BICITA FULL SERVIS</t>
  </si>
  <si>
    <t>Sensor de nivelación</t>
  </si>
  <si>
    <t>EN ESPERA DE REPUESTO DE TORNILLO Y CASQUILLO DE BUJE DE RODILLOS.</t>
  </si>
  <si>
    <t>EL EQUIPO INICIA TURNO VARADO DEBIDO A QUE EL CABEZAL NO RESPONDE, QUEDANDO OPERATIVO A LAS 12:00 PM</t>
  </si>
  <si>
    <t>OPERADOR: CAMILO SUÁREZ</t>
  </si>
  <si>
    <t>INSTALACIÓN DE BANDTRACK</t>
  </si>
  <si>
    <t>Grúa</t>
  </si>
  <si>
    <t>INSTALACIÓN DE BANDTRACK, FALLA EN LA GRÚA</t>
  </si>
  <si>
    <t>APOYO A INSTALACIÓN DE BANDTRACK</t>
  </si>
  <si>
    <t>Cilindro</t>
  </si>
  <si>
    <t>ESPERA EN INTERVENCIÓN DE FULL-SERVICE POR CILINDRO DE ACCIONAMIENTO DE LA ESPADA</t>
  </si>
  <si>
    <t>PARADA POR ALISTAMIENTO, DESPLAZAMIENTO, ESPERANDO REPARACIÓN, ALIMENTACIÓN</t>
  </si>
  <si>
    <t>CONFIGURACIÓN DEL OPTIG, NO REGISTRA INFORMACIÓN</t>
  </si>
  <si>
    <t xml:space="preserve">Actualizacion lista de precios </t>
  </si>
  <si>
    <t>DESPLAZAMIENTO, SERVICIO, ALIMENTACIN</t>
  </si>
  <si>
    <t>ACTUALIZACIÓN OPTIG A 6M DE LONGITUD</t>
  </si>
  <si>
    <t>ACTUALIZACIÓN DEL OPTIG PARA 6M DE LONGITUD</t>
  </si>
  <si>
    <t>INTERVENCIÓN DE FULL SERVICE POR AUMENTO DE ACEITE EN CAJA DE TRANSFERENCIA</t>
  </si>
  <si>
    <t>ESPERA PARA INTERVENCIÓN FULL SERVICE DAÑO ELÉCTRICO</t>
  </si>
  <si>
    <t>UTILIZACIÓN DEL WINCHE</t>
  </si>
  <si>
    <t>PARADAS PERIÓDICAS POR AIRE ACONDICIONADO</t>
  </si>
  <si>
    <t>INTERRUPCIÓN</t>
  </si>
  <si>
    <t>ENGRASE</t>
  </si>
  <si>
    <t>INOPERATIVO POR FALTA DE MATERIAL</t>
  </si>
  <si>
    <t>Adminstración</t>
  </si>
  <si>
    <t>TRASLADO DE EQUIPO  A LOTE 4</t>
  </si>
  <si>
    <t>Espera de control vial</t>
  </si>
  <si>
    <t>EQUIPO DETENIDO POR FALTA DE MATERIA PRIMA Y TRASLADO DE LOTE</t>
  </si>
  <si>
    <t>Nivelacion aceite hidraulico</t>
  </si>
  <si>
    <t>NIVELACIÓN ACEITE HIDRÁULICO, INTERVENCIÓN DE FULL SERVICE</t>
  </si>
  <si>
    <t>interrupción</t>
  </si>
  <si>
    <t>EL EQUIPO INICIA PARADO POR FUGA DE MANGUERAS DEL CABEZAL, EL EQUIPO QUEDA OPERATIVO A LAS 4:45 PM.</t>
  </si>
  <si>
    <t>Sensor basculante</t>
  </si>
  <si>
    <t>OPERADOR YEISON VALENCIA.
EL EQUIPO INICIA TURNO INOPERATIVO YA QUE LO IMTERVIENEN LOS MECÁNICOS PARA REPARAR EL WINCHE YA QUE EL BÁSCULANTE ESTABA TORCIDO Y TENÍA UN SENSOR MALO Y EL CABLE MAL ENVUELTO</t>
  </si>
  <si>
    <t>EQUIPO PARADO DESDE LAS 11 AM POR FUGA DE ACEITE HIDRÁULICO, SE CIERRA TURNO A LAS 2 PM CON EL EQUIPO AÚN EN REPARACIÓN.</t>
  </si>
  <si>
    <t>Corte tracks</t>
  </si>
  <si>
    <t>Buje de brazo rodillo</t>
  </si>
  <si>
    <t>A ESPERA DE REPARACIÓN DE AIRE ACONDICIONADO</t>
  </si>
  <si>
    <t>A ESPERA DE RESPUESTA DE DAÑO DE CABEZAL</t>
  </si>
  <si>
    <t>EQUIPO CON PASADOR DE BUM CON DESGASTE</t>
  </si>
  <si>
    <t>EQUIPO OPERATIVO MADERA DELGADA</t>
  </si>
  <si>
    <t>EQUIPO OPERATIVO MADERA MUY DELGADA Y AFECTADA POR VENDABAL</t>
  </si>
  <si>
    <t>A ESPERA REPARACIÓN DE FALLAS EN EL CABEZAL</t>
  </si>
  <si>
    <t>Sensor de escalera</t>
  </si>
  <si>
    <t>EQUIPO OPERATIVO, MADERA MUY DELGADA</t>
  </si>
  <si>
    <t>Cilindro de rodillo derecho</t>
  </si>
  <si>
    <t>Red Cam</t>
  </si>
  <si>
    <t>Cilindro de rueda medidora</t>
  </si>
  <si>
    <t>EQUIPO A LA ESPERA DE REPARACIÓN</t>
  </si>
  <si>
    <t>LLUVIAS Y TORMENTA ELECTRICA</t>
  </si>
  <si>
    <t>SE PARTE LA CUCHILLA SUPERIOR DE DERAME.</t>
  </si>
  <si>
    <t>EN ESPERA DE REPUESTO DE CUCHILLA</t>
  </si>
  <si>
    <t>EQUIPO E</t>
  </si>
  <si>
    <t>Sensor de combustible</t>
  </si>
  <si>
    <t>TURNO FINALIZADO POR TORMENTA ELECTRICA</t>
  </si>
  <si>
    <t>FALTA DE COMUNIVACION Y TORMENTA ELECTRICA</t>
  </si>
  <si>
    <t>SE DETIENEN ACTIVIDADES POR FALTA DE COMUNICACIÓN</t>
  </si>
  <si>
    <t>Fallas en el opti del equipo.</t>
  </si>
  <si>
    <t>OPERADOR : CRISTIAN CAMILO SUÁREZ.</t>
  </si>
  <si>
    <t>OPERADOR : CRISTIAN CAMILO SUÁREZ</t>
  </si>
  <si>
    <t>SE REALIZA EL TRASLADO DEL EQUIPO HV02 DESDE LA FINCA PINTADA HACIA EL PATIO LA PERLA.</t>
  </si>
  <si>
    <t>TURNO DE YEISON TAVA</t>
  </si>
  <si>
    <t>SE INICIA EL TURNO CON EL RETIRO DE LAS BANDTRACKS YA QUE SE PLANEABA EL TRASLADO DEL EQUIPO HACIA EL PATIO LA PERLA, SIN EMBARGO POR CUESTIONES LOGÍSTICAS SE POSPONE EL TRASLADO Y EL EQUIPO QUEDA OPERATIVO NUEVAMENTE DURANTE EL DÍA.</t>
  </si>
  <si>
    <t>OPERADOR : CRISTIAN CAMILO SUÁREZ 
EL EQUIPO PROCESAR MADERA TUMBADA POR EL MOTOSIERRISTA.</t>
  </si>
  <si>
    <t>SE REALIZA EL TRASLADO DEL EQUIPO HACIA SANTA ROSA DE CABAL</t>
  </si>
  <si>
    <t>DOBLE MOVIMIENTO ZONAS POCO ACCESIBLES</t>
  </si>
  <si>
    <t>SE HACE TRASLADO DEL EQUIPO DESDE FINCA PINTADA A FINCA EL RIEL EN SANTAROSA</t>
  </si>
  <si>
    <t>SE HACE TRASLADO DE EQUIPO DE FINCA MANZANARES A FINCA EL RIEL SANTAROSA</t>
  </si>
  <si>
    <t>Abrazadera turbo</t>
  </si>
  <si>
    <t>EQUIPO CON BAJO NIVEL DE ACEITE HIDRÁULICO, SE SOLICITA EN ESPERA A LLEGADA</t>
  </si>
  <si>
    <t>15RIEL_</t>
  </si>
  <si>
    <t>SE INSTALA BANDTRACKS Y SE INICIA TUMBA A LA 1 PM</t>
  </si>
  <si>
    <t>SE DESEMBARCA EQUIPO DE CAMA BAJA Y PROCEDE AL TRASLADO A FULL NCA RIEL, DE INSTALA BANDTRACKS</t>
  </si>
  <si>
    <t>Manguera turbo</t>
  </si>
  <si>
    <t>Temperatura del hidráulico</t>
  </si>
  <si>
    <t>Alta temperatura aceite</t>
  </si>
  <si>
    <t>APRETA RACOR DE CILINDRO DE CUCHILLOS SUPERIORES</t>
  </si>
  <si>
    <t>SE PARA EQUIPO A LAS 3:22 PM POR SUBIDA DE TEMPERATURA DEL ACEITE HIDRÁULICO, SE REQUIERE LAVADO DEL RADIADOR PARA CONTINUAR LABOR CON NORMALIDAD</t>
  </si>
  <si>
    <t>SIENDO LAS 2:15 PM SE EVIDENCIA FUGA DE ACEITE HIDRÁULICO POR RACOR DE CUCHILLOS SUPERIORES QUEDANDO EQUIPO INOPERATIVO A ESPERA DE MECANIZACIÓN, NO LLEGA HASTA TERMINAR EL TURNO</t>
  </si>
  <si>
    <t>EQUIPO INOPERATIVO POR FUGA EN EL NIPLE DEL CILINDRO SUPERIOR DE UNO DE LOS CUCHILLOS SUPERIORES, TAMBIÉN DE COLOCA PUNTO DE ENGRASE CENTRALIZADO EN PARTE SUPERIOR DEL PILAR DE LA GRUA</t>
  </si>
  <si>
    <t>SE DETIENEN ACTIVIDADES POR TORMENTA ELECTRICA</t>
  </si>
  <si>
    <t>SEDETIENEN ACTIVIDADES POR TORMENTA ELECTRICA</t>
  </si>
  <si>
    <t>SE PROCESA CON DOBLE MOVIMIENTO</t>
  </si>
  <si>
    <t>SE DESPEJO VIA TODO EL TURNO</t>
  </si>
  <si>
    <t>Espera a tumba de sierrero para procesar</t>
  </si>
  <si>
    <t>Joysitc</t>
  </si>
  <si>
    <t>Sendor de la sierra</t>
  </si>
  <si>
    <t>PROBLEMAS EN EL CABLE DEL SENSOR DE LA SIERRA, Y EL JOSTICK DERECHO FALLANDO</t>
  </si>
  <si>
    <t>EQUIPO SUFRE IMCIDENTE</t>
  </si>
  <si>
    <t>13MIMBR</t>
  </si>
  <si>
    <t>Tornillo sujetador</t>
  </si>
  <si>
    <t>Incidente</t>
  </si>
  <si>
    <t>13MARAC</t>
  </si>
  <si>
    <t>Cables de la sierra</t>
  </si>
  <si>
    <t>Manguera brazo</t>
  </si>
  <si>
    <t>EQUIPO OPERATIVO (LOTE CON BASTANTE MALESA)</t>
  </si>
  <si>
    <t>EQUIPO OPERATIVO LOTE ENRASTROJADO</t>
  </si>
  <si>
    <t>SE TERMINA DE PROCESAR MADERA TUMBADA POR EL MOTOSIERRERO Y SE TRASLADA EL EQUIPO AL LOTE 4</t>
  </si>
  <si>
    <t>SE PROCESA MADERA TUMBADA POR EL MOTOSIERRERO</t>
  </si>
  <si>
    <t>EQUIPO 4 HORAS EN ESPERA DE REPARACIÓN.    3 HORAS EN REPARACIÓN 20 MINUTOS CENA DEL OPERADOR 20 MINUTOS TANQUEO 20 MINUTOS TRASLADO</t>
  </si>
  <si>
    <t>EQUIPO REALIZA DOBLE MOVIMIENTO PARA PROCESAR MADERA TUMBADA POR SIERREROS</t>
  </si>
  <si>
    <t>EQUIPO REALIZA DOBLE MOVIMIENTO AL PROCESAR MADERA TUMBADA POR SIERREROS</t>
  </si>
  <si>
    <t>DOBLE MOVIMIENTO, MADERA DE TUMBA MANUAL</t>
  </si>
  <si>
    <t>SE PARA LA OPERACIÓN A LAS 6:30 PM POR SUBIDA DE TEMPERATURA DEL ACEITE HIDRÁULICO.</t>
  </si>
  <si>
    <t>Tornillo cuchilla</t>
  </si>
  <si>
    <t>Punto de engrase</t>
  </si>
  <si>
    <t>NO SE EVIDENCIA MOTIVO DE FUGA HIDRAULICA</t>
  </si>
  <si>
    <t>Pasador boom</t>
  </si>
  <si>
    <t>A ESPERA DE REPARACIÓN DE FALLAS CONSTANTES EN CABEZAL</t>
  </si>
  <si>
    <t>A ESPERA DE SOLUCIÓN DELAS FALLAS DEL CABEZAL</t>
  </si>
  <si>
    <t>35PLACE</t>
  </si>
  <si>
    <t>DAN ORDEN DE TRASLADAR EQUIPO</t>
  </si>
  <si>
    <t>SE REALIZA DOBLE MOVIMIENTO DE FUSTE PARA PROCESAR MADERA TUMBADA DE FORMA MANUAL</t>
  </si>
  <si>
    <t>Temperatura hidráulica</t>
  </si>
  <si>
    <t>Limpieza radiador</t>
  </si>
  <si>
    <t>EQUIPO CONTINUA CON FUGA HIDRAULICA Y NO SE EVIDENCIA DE DONDE PROVIENE</t>
  </si>
  <si>
    <t>Pilar de la grúa</t>
  </si>
  <si>
    <t>EQUIPO INOPERATIVO POR DAÑO EN LA OREJA DEL PILAR DE LA GRÚA.</t>
  </si>
  <si>
    <t>Oring</t>
  </si>
  <si>
    <t>INTERVENCIÓN POR FULL SERVICE PARA CAMBIO DE ORING EN MANGUERA L4145.</t>
  </si>
  <si>
    <t>TIEMPO PERDIDO DE 6 HORAS POR INTERVENCIÓN FULL SERVICE PARA CALIBRACIÓN DE LONGITUD DE CORTE A 6 MTS.</t>
  </si>
  <si>
    <t>TODO EL TURNO INOPERATIVO POR FALLAS EN LA MEDIDA DE LA LONGITUD DE CORTE DE LA PULPA, 6MTS.</t>
  </si>
  <si>
    <t>LOTE SIN PRECOSECHA GENERA CONTRASTES DAÑOS EN LAS MANGUERAS</t>
  </si>
  <si>
    <t>Empalme manguera</t>
  </si>
  <si>
    <t>SE REALIZA RRODILLADA DE FUSTE A PUNTO DONDE SE PUEDA PROCESAR PARA EL FW</t>
  </si>
  <si>
    <t>SE PROCESA MADERA TALADA POR MOTOSIERRUSTA Y LA DE DOBLE MOVIMIENTO DEL TURNO 1</t>
  </si>
  <si>
    <t>SE REALIZA DESPLAZAMIENTO DE EQUIPO DENTRO DEL LOTE PARA ALCANZAR FUSTES TALADOS POR MOTOSIERRISTA</t>
  </si>
  <si>
    <t>Sistema corte</t>
  </si>
  <si>
    <t>A ESPERA DE PREPARACIÓN DE FALLAS</t>
  </si>
  <si>
    <t>A ESPERA REPARACIÓN DE FALLAS DEL CABEZAL</t>
  </si>
  <si>
    <t>SE HACE DOBLE MOVIMIENTO DE MADERA DURANTE EL TURNO</t>
  </si>
  <si>
    <t>EQUIPO TRABAJA TODO EL TURNO HACIENDO DOBLE MOVIMIENTO DE MADERA</t>
  </si>
  <si>
    <t>OPERADOR: HAROLD OROZCO</t>
  </si>
  <si>
    <t>SE HACE DOBLE MOVIMIENTO DE MADERA POR TERRENO CON MUCHA PENDIENTE</t>
  </si>
  <si>
    <t>SE HACE CAMBIO DE ESPADA YA QUE SE DAÑA LA ESTRELLA</t>
  </si>
  <si>
    <t>Escobillas alternador</t>
  </si>
  <si>
    <t>SE HACE DOBLE MOVIMIENTO DE MADERA</t>
  </si>
  <si>
    <t>SE COMPLETA NIVELES DE ACEITE Y ENGRACE</t>
  </si>
  <si>
    <t>SE REALIZAN 4 HORAS DE TRABAJO PARA QUE EL EQUIPO PUEDA ENTRAR A INTERVENIR EL LOTE</t>
  </si>
  <si>
    <t>Pivote central</t>
  </si>
  <si>
    <t>Movimeinto de combustible</t>
  </si>
  <si>
    <t>SE HACE DOBLE MOVIMIENTO DE MADERA EN LAS ORILLAS DEL BOSQUE</t>
  </si>
  <si>
    <t>LA GRÚA TARDABA EN RESPONDER</t>
  </si>
  <si>
    <t>A ESPERA REPARACIÓN FALLAS DEL CABEZAL</t>
  </si>
  <si>
    <t>Fuga cilindro</t>
  </si>
  <si>
    <t>EQUIPO INOPERATIVO  EN REPARACIÓN</t>
  </si>
  <si>
    <t>TURNO ESTENDIDO 12 HORAS 
ESPERA RREPARACION DE FALLAS DEL CABEZAL</t>
  </si>
  <si>
    <t>Calibración longitud</t>
  </si>
  <si>
    <t>1 HORA EN TRASLADO DE EQUIPO</t>
  </si>
  <si>
    <t>13AMPAR</t>
  </si>
  <si>
    <t>1 HORA Y 20 MINUTOS SE REALIZA LAVADO DE RADIADOR</t>
  </si>
  <si>
    <t>1 HORA Y 20 MINUTOS PARADO POR DAÑO DE ESPADA</t>
  </si>
  <si>
    <t>EQUIPO OPERATIVO, NECESITA TENSIÓN DE ECOTRACK, TRABAJO EN ÁREAS DE PENDIENTE</t>
  </si>
  <si>
    <t>EQUIPO OPERATIVO, TRABAJO EN ÁREAS DE PENDIENTE, ECOTRACK NECESITAN TENSIONAR, NO SÉ TIENEN CANDADOS NECESARIOS</t>
  </si>
  <si>
    <t>ENGRACE Y LUBRICACION DEL EQUIPO</t>
  </si>
  <si>
    <t>OPERADOR: HAROLD  OROZCO</t>
  </si>
  <si>
    <t>Pasador link</t>
  </si>
  <si>
    <t>32EUCAL</t>
  </si>
  <si>
    <t>EQUIPO CON FALLAS INTERMITENTES EN EL Y</t>
  </si>
  <si>
    <t>SE REALIZA DOBLE MOVIMIENTO DE MADERA DURANTE EL TURNO.</t>
  </si>
  <si>
    <t>OPERADOR :  HAROLD OROZCO
EQUIPO CON LAS PLUMILLAS MALAS LO QUE DIFICULTA LA VISIBILIDAD DURANTE LA LLUVIA. TURNO CON FUERTES LLUVIAS Y TERRENO SOBRE SATURADO.</t>
  </si>
  <si>
    <t>Paso de refrigerante</t>
  </si>
  <si>
    <t>EQUIPO OPERATIVO, PRESENTA FALLAS AL MOMENTO DE UTILIZAR LA TRACCIÓN,  SE SOLICITA APOYO EN LA REVISIÓN DE ESTE TEMA.</t>
  </si>
  <si>
    <t>Cuchillos</t>
  </si>
  <si>
    <t>Fuga turbina</t>
  </si>
  <si>
    <t>EQUIPO OPERATIVO, PRESENTA FALLAS EN LA DOBLE TRACCIÓN DEL EQUIPO Y DESTENSION DE ECO TRACK</t>
  </si>
  <si>
    <t>EQUIPO OPERATIVO, PRESENTA FALLAS EN LA DOBLE TRACCIÓN, DESTENSION ECO TRACK Y SENSORES DE DIÁMETRO ALTERADOS.</t>
  </si>
  <si>
    <t>SE PROCESA MADERA YA TUMBADA POR SIERRERO Y SE REALIZA COMPLETAN NIVELES DE ACEITE DE MOTOR</t>
  </si>
  <si>
    <t>HAROLD OROZCO 
EQUIPO CON PLUMILLAS MALAS DIFICULTANDO VISIBILIDAD POR LLUVIAS EN LA JORNADA</t>
  </si>
  <si>
    <t>Calibración</t>
  </si>
  <si>
    <t>EQUIPO SOLO TRABAJA 2 HORAS CON 30 MINUTOS POR QUÉ TERMINA DE TUMBAR EN EL LOTE 02</t>
  </si>
  <si>
    <t>FALLAS INTERMITENTES EN EL CABEZAL</t>
  </si>
  <si>
    <t>RODILLOS LENTOS EN AUTOMÁTICO</t>
  </si>
  <si>
    <t>SUELOS SATURADOS Y EQUIPO PARADO POR DAÑO EN PIVOTE CENTRAL.</t>
  </si>
  <si>
    <t>Pasador rueda</t>
  </si>
  <si>
    <t>DURANTE EL TURNO TAMBIÉN SE ESTUVO HACIENDO SOLO TUMBA CERCA A REDES ELÉCTRICAS YA QUE ESTABAN DESERNEGIZADAS.</t>
  </si>
  <si>
    <t>EQUIPO OPERATIVO, PRESENTA FALLAS EN LA FUNCIÓN DE DOBLE TRACCIÓN, SE SOLICITA REVISIÓN Y RECTIFICAR ROSCA DE LOS TORNILLOS DEL PASADOR DE LA GRÚA BASE CENTRAL</t>
  </si>
  <si>
    <t>EQUIPO OPERATIVO, PRESENTA FALLA EN LA FUNCIÓN DE LA DOBLE TRACIÓN SE NECESITA REVISIÓN, DE IGUAL TAMBIÉN RECTIFICAR ROSCA DE LOS TORNILLOS DEL PASADOR CENTRAL DE LA GRÚA</t>
  </si>
  <si>
    <t>Reparación full service</t>
  </si>
  <si>
    <t>SE REALIZA RUTA PARA SACAR LA EQUIPO YA QUE NO FUE POSIBLE CON EL WINCHE, SE PROCESAN LOS ÁRBOLES QUE SE TUMBARON PARA HACER LA RUTA.</t>
  </si>
  <si>
    <t>Cerradura</t>
  </si>
  <si>
    <t>SE HACE TUMBA EN POLÍGONOS CERCA A REDES ELECTRÓNICAS.</t>
  </si>
  <si>
    <t>Redes eléctricas</t>
  </si>
  <si>
    <t>SE PROCESA MADERA TUMBADO POR SIERRERO</t>
  </si>
  <si>
    <t>Acoples cilindro</t>
  </si>
  <si>
    <t>Bugues</t>
  </si>
  <si>
    <t>EQUIPO OPERATIVO, PRESENTA ANOMALÍA EN SENSORES DE DIÁMETRO Y FUNCIÓN DE LA DOBLE TRACCIÓN</t>
  </si>
  <si>
    <t>EQUIPO OPERATIVO PRESENTA FALLA EN EL SENSOR DE DIÁMETRO Y LA FUNCIÓN DE DOBLE TRACCIÓN</t>
  </si>
  <si>
    <t>1 HORA Y 15 MINUTOS EN TUMBA EN DOBLE MOVIMIENTO</t>
  </si>
  <si>
    <t xml:space="preserve">EQUIPO DE TALA HARVESTER PONSSE 04
</t>
  </si>
  <si>
    <t>EL OPTI NO REGISTRO NADA DE INFORMACIÓN</t>
  </si>
  <si>
    <t>Ruido extensión</t>
  </si>
  <si>
    <t>SE REALIZA DOBLE MOVIMIENTO PARA SACAR LA MADERA DE UNA PENDIENTE PRONUNCIADA.</t>
  </si>
  <si>
    <t>SE TRABAJA TODO EL TURNO EN TERRENO SATURADO, CON PENDIENTES PRONUNCIADAS Y REALIZANDO DOBLE MOVIMIENTO DE MADERA.</t>
  </si>
  <si>
    <t>EL EQUIPO REALIZA SOLAMENTE TUMBA Y DOBLE MOVIMIENTO DE MADERA DEBIDO A LA PENDIENTE DEL TERRENO</t>
  </si>
  <si>
    <t>Apoyo con baterias</t>
  </si>
  <si>
    <t>Fisura culata</t>
  </si>
  <si>
    <t>EN EL TURNO SE APROVECHA PARA HACERLE ASEO GENERAL AL EQUIPO Y LAVADO.</t>
  </si>
  <si>
    <t>Opti</t>
  </si>
  <si>
    <t>Sistema</t>
  </si>
  <si>
    <t>FALLAS INTERMITENTES EN EL CABEZAL, SE REALIZA DOBLE MOVIMIENTO DE MADERA TUMBADA POR SIERREROS, A ESPERA DE EVACUACIÓN DE MADERA PROCESADA EN BOSQUE PARA INGRESO DEL EQUIPO , MITIGACIÓN DE ÁREAS DE DIFÍCIL ACCESO .</t>
  </si>
  <si>
    <t>EQUIPO OPERATIVO PRESENTA FALLAS EN LA FUNCIÓN DE LA DOBLE TRACCIÓN NECESITA ASISTENCIA</t>
  </si>
  <si>
    <t>EQUIPO OPERATIVO, PRESENTA FALLA EN EL MODO DE DOBLE TRACCIÓN (NECESITA REVISIÓN) Y RECTIFICACIÓN DE ROSCA DE LOS TORNILLOS QUE SOSTIENE EL PASADOR DE LA GRÚA Y BRAZO</t>
  </si>
  <si>
    <t>EQUIPO OPERATIVO PRESENTA PROBLEMAS EN LA FUNCIÓN DE LA DOBLE TRACCIÓN Y NECESITA RECTIFICAR ROSCA DE LOS TORNILLOS DEL PASADOR QUE SOSTIENE LA GRÚA BASE Y BRAZO</t>
  </si>
  <si>
    <t>32MONTE</t>
  </si>
  <si>
    <t>EQUIPO HARVESTER PONSSE 04
OPERADOR DANIEL RAMÍREZ</t>
  </si>
  <si>
    <t>EQUIPO HARVESTER PONSSE 04</t>
  </si>
  <si>
    <t>2 HORAS EQUIPO PARADO POR TORMENTA ELÉCTRICA</t>
  </si>
  <si>
    <t>EQUIPO INOPERATIVO POR PASO DE REFRIGERANTE A ACEITE DE MOTOR</t>
  </si>
  <si>
    <t>MÁQUINA MUESTRA ESPADA FUERA DE CASA Y DEJA EL CABEZAL INOPERATIVO</t>
  </si>
  <si>
    <t>Cilindro de cuchillas</t>
  </si>
  <si>
    <t>Paso de hidráulico</t>
  </si>
  <si>
    <t>1 HORA EN DESINSTALACIÓN DE BAND TRACKS 
1 HORA Y 48 MINUTOS EN TRASLADO DE EQUIPO 
EQUIPO HARVESTER PONSSE 04</t>
  </si>
  <si>
    <t>OPERADOR YEISON TABA REALIZA TRASLADO DE EQUIPO HARVESTER PONSSE 04</t>
  </si>
  <si>
    <t>EQUIPO PARADO DOS HORAS POR SUELOS SATURADOS CAMBIO DE PENDIENTE</t>
  </si>
  <si>
    <t>Bornes</t>
  </si>
  <si>
    <t>2 HORAS PARADO POR SUELOS SATURADOS</t>
  </si>
  <si>
    <t>32LOREN</t>
  </si>
  <si>
    <t>Manguera grúa</t>
  </si>
  <si>
    <t>Visita interventoría</t>
  </si>
  <si>
    <t>EQUIPO INOPERATIVO, EN REPARACIÓN</t>
  </si>
  <si>
    <t>Culata</t>
  </si>
  <si>
    <t>Mecanicos Sw</t>
  </si>
  <si>
    <t>A ESPERA RREPARACION DE FALLAAS EN CABEZAL</t>
  </si>
  <si>
    <t>A ESPERA RREPARACION DE FALLAS EN EL CABEZAL</t>
  </si>
  <si>
    <t>A ESPERA DE REPARACIÓN DE FALLA S DE CABEZAL</t>
  </si>
  <si>
    <t>A ESERA REPARACIÓN FALLAS CABEZAL</t>
  </si>
  <si>
    <t>Nivel hidráulico</t>
  </si>
  <si>
    <t>SE INICIA TUMBA Y SE REALIZA DOBLE MOVIMIENTO PARA SACAR LA MADERA POR PENDINDIENTES A UN LUGAR MÁS PLANO PARA PROCESARLA</t>
  </si>
  <si>
    <t>Sin madera para procesar</t>
  </si>
  <si>
    <t>Bomba de circulación</t>
  </si>
  <si>
    <t>Oring de bomba</t>
  </si>
  <si>
    <t>Filtros y válvula combustible</t>
  </si>
  <si>
    <t>Conectores de bobina</t>
  </si>
  <si>
    <t>FALLAS EN LA CONEXIÓN DE LOS CABLES DE LA MARCHA HACIA ATRAS</t>
  </si>
  <si>
    <t>FALLAS EN LOS CABLES DE CONEXIÓN DE LA MARCHA HACIA ATRAS</t>
  </si>
  <si>
    <t>TODO EL TURNO SE REALIZA TRASLADO DE EQUIPO Y CARPAS 
EQUIPO HARVESTER PONSSE 04</t>
  </si>
  <si>
    <t>TODO EL TURNO PARADO POR TORMENTA ELÉCTRICA Y SUELOS SATURADOS 
OPERADOR YEISON TABA 
EQUIPO HARVESTER PONSSE 04</t>
  </si>
  <si>
    <t>SE INSTALAN 300 DE CABLE NUEVO</t>
  </si>
  <si>
    <t>SE CAMBIA EL CABLE DEL WINCH POR UNO NUEVO 300 METROS 
OPERADOR ELBER GRANADA</t>
  </si>
  <si>
    <t>LAS HERRAMIENTAS PARA BANDTRACKS FUERON REQUERIDAS PARA EL EQUIPO FWJD6 COMO PRIORIDAD PARA APOYAR EN DESATASCAR EQUIPO FWPO1</t>
  </si>
  <si>
    <t>Falta de herramienta Tracks</t>
  </si>
  <si>
    <t>LAS HERRAMIENTAS PARA INSTALAR BANDTRACKS FUERON REQUERIDAS COMO PRIORIDAD PARA FWD6 QUE ESTABA APOYANDO A DESATASCAR A FWPO1</t>
  </si>
  <si>
    <t>Manguera cabezal</t>
  </si>
  <si>
    <t>Pasador grúa</t>
  </si>
  <si>
    <t>EQUIPO INIPERATIVO</t>
  </si>
  <si>
    <t>EQUIPO OPERATIVO EN TRASLADO DE EQUIPO PARA SER REPARADO POR EL PASADOR QUE SOSTIENE GRUA Y BRAZO</t>
  </si>
  <si>
    <t>En espera de traslado</t>
  </si>
  <si>
    <t>A ESPERA REPARACIÓN FALLAS CABEZAL</t>
  </si>
  <si>
    <t>A ESPERA RREPARACION FALLAS CABEZAL</t>
  </si>
  <si>
    <t>Fallas en marcha</t>
  </si>
  <si>
    <t>FALLAS EN EL CABLEADO DE LA MARCHA EN REVERSA</t>
  </si>
  <si>
    <t>CORRECCIÓN DE LOS CABLES</t>
  </si>
  <si>
    <t>SE CALIBRAN TENSOR DE LA SIERRA. CAMBIO DE MANGUERA DEL ROTOR, REVISIÓN DE ARNÉS DE LAS LAS MARCHAS, SE ENCUENTRA FUEGO EN PASADOR DE UNA PLUMA POR PARTE DEL TÉCNICO Y SE REALIZA ENGRACE</t>
  </si>
  <si>
    <t>En espera de tumba de madera a vía.</t>
  </si>
  <si>
    <t>EQUIPO CON FALLAS INTERMITENTES EN EL CABEZAL ,ANDRÉS TABORDA TURNO 3 DE ÁMBAR</t>
  </si>
  <si>
    <t>SE PROCESA MADERA QUE VA TUMBANDO EL MOTOSIERRISTA.</t>
  </si>
  <si>
    <t>EQUIPO CON FALLAS INTERMITENTES EN EL CABEZAL, TURNO DE JHON TABORDA</t>
  </si>
  <si>
    <t xml:space="preserve">EQUIPO REALIZA DOBLE MOVIMIENTO, ÁREA DIFÍCIL DE INGRESAR 
</t>
  </si>
  <si>
    <t>TURNO DE JHON TABORDA</t>
  </si>
  <si>
    <t>Cuña de seguridad</t>
  </si>
  <si>
    <t>DURANTE EL TURNO SE PROCESA MADERA TUMBA POR EL MOTOSIERRISTA.</t>
  </si>
  <si>
    <t>SE CONTINÚA CON EL DAÑO DEL AIRE ACONDICIONADO EN LA MÁQUINA</t>
  </si>
  <si>
    <t>Cables del cabezal</t>
  </si>
  <si>
    <t>SE PROCESA MADERA , TUMBADA POR EL MOTOSIERRISTA</t>
  </si>
  <si>
    <t>SE HACE DOBLE MOVIMIENTO</t>
  </si>
  <si>
    <t>Equipo se apaga</t>
  </si>
  <si>
    <t>Cadenilla de sensor</t>
  </si>
  <si>
    <t>Manguera red cam</t>
  </si>
  <si>
    <t>Correa de motor</t>
  </si>
  <si>
    <t>Grúa sin fuerza</t>
  </si>
  <si>
    <t>SE MONTA BOMBA DE REFRIGERANTE PERO ESTÁ TIENE FUGA DEBIDO A QUE SE ROMPE UN EMPAQUE</t>
  </si>
  <si>
    <t>Soporte de cabina</t>
  </si>
  <si>
    <t>EQUIPO ES INTERVENIDO POR MECÁNICO SW Y FULL SERVICE PARA REALIZAR CAMBIO DE MANGUERA L 9570</t>
  </si>
  <si>
    <t>TODO EL TURNO INOPERATIVO EN INTERVENCIÓN DE FULL SERVICE</t>
  </si>
  <si>
    <t>1 HORA Y 25 MINUTOS EN INTERVENCIÓN DE FULL SERVICE Y UNA HORA EN UTILIZACIÓN DEL WINCH</t>
  </si>
  <si>
    <t>EQUIPO HARVESTER PONSSE 04 
OPERADOR YEISON TABA</t>
  </si>
  <si>
    <t>1 HORA Y 2 MINUTOS EN UTILIZACIÓN DEL WINCH</t>
  </si>
  <si>
    <t>OPERADOR ELBER GRANADA 
EQUIPO HARVESTER PONSSE 04 
30 MINUTOS EN UTILIZACIÓN DEL WINCH 
47 MINUTOS EN INTERVENCIÓN DE FULL SERVICE MANTENIMIENTO AL MOTOR DE SIERRA</t>
  </si>
  <si>
    <t>CAPO TRASERO DE TANQUEO DE COMBUSTIBLE CON FALLAS AL PARECER LOS SILINDROS ELÉCTRICOS, Y SE HACE REALIZA MOVIMIENTO DE MADERA PARA PROCESAR</t>
  </si>
  <si>
    <t>48 MINUTOS EN UTILIZACIÓN DEL WINCH 
EQUIPO HARVESTER PONSSE 04</t>
  </si>
  <si>
    <t>EN ESPERA DE REPUESTO DE RACOR DEL BANCO DEL CABEZAL</t>
  </si>
  <si>
    <t>OPERADOR YEISON TABA 
EQUIPO HARVESTER PONSSE 04 
30 MINUTOS UTILIZACIÓN DEL WINCH</t>
  </si>
  <si>
    <t>3 HORAS Y 38 MINUTOS EN INTERVENCIÓN DE FULL SERVICE CAMBIO DE MANGUERA Y SE ENDEREZA BASE DE FAROLA DE LA GRÚA</t>
  </si>
  <si>
    <t>1 HORA Y V38 MINUTOS EN INTERVENCIÓN DE FULL SERVICE PARA CORREGIR FUGA DE CAMBIA UN ORING 
OPERADOR JOHNNIER RUIZ</t>
  </si>
  <si>
    <t>Cilindro de capo</t>
  </si>
  <si>
    <t>E% Global</t>
  </si>
  <si>
    <t>Manguera rodillos</t>
  </si>
  <si>
    <t>CONTINÚA DAÑO EN AIRE ACONDICIONADO, EL OPERADOR DEBE PARAR PORQUE LA TEMPERATURA SE SUBE BASTANTE</t>
  </si>
  <si>
    <t>EL TURNO ES DEL SEÑOR JHON ALEXANDER TABORDA</t>
  </si>
  <si>
    <t>A ESPERA REPARACIÓN EN FALLAS DEL CABEZAL</t>
  </si>
  <si>
    <t>LLUVIAS CONSTANTES POCA CIVILIDAD POR NIEBLINA</t>
  </si>
  <si>
    <t>A ÉSPERA DE CORRECCIONES EN FALLAS DEL CABEZAL</t>
  </si>
  <si>
    <t>A ESPERA CORRECCIÓN FALLAS DEL CABEZAL</t>
  </si>
  <si>
    <t>Racor rotor</t>
  </si>
  <si>
    <t>A ESPERA DE REPARACIÓN DE FALLAS</t>
  </si>
  <si>
    <t>EN ESPERA DE RESPUESTO DE RACOR</t>
  </si>
  <si>
    <t>EN ESPERA DE RACOR, AL LLEGAR SE MONTA Y EL EQUIPO QUEDA NUEVAMENTE OPERATIVO</t>
  </si>
  <si>
    <t>SOLO SE PROCESAR MADERA TUMBADA POR SIERRERO</t>
  </si>
  <si>
    <t>Espera de tumba por sierrero</t>
  </si>
  <si>
    <t>Manguera rotor</t>
  </si>
  <si>
    <t>SE PROCESA MADERA TUMBADA POR SIERRERO</t>
  </si>
  <si>
    <t>SE PROCESA MADERA TUMBADA POR EL SIERRERO</t>
  </si>
  <si>
    <t>EN LA PARADA POR ALISTAMIENTO SE HACE UNA REVISIÓN MINUCIOSA CON EL FIN DE SACAR TODOS LOS PENDIENTES DEL EQUIPO 
EL OPERADOR REALIZA SU TURNO EN EL EQUIPO HARVESTER 04 YA QUE FUE ESTE EL ASIGNADO MIENTRAS ESTÁ INOPERATIVO EL HV01, ESTE REPORTE SE MANDA EN ESTE EQUIPO YA QUE EN EL HV04 NO ESTÁ CREADO ESTE OPERADOR.</t>
  </si>
  <si>
    <t>Racor cuchillos</t>
  </si>
  <si>
    <t>TIEMPO PERDIDO DE 2 H POR AJUSTE QUE LE DA EL OPERADOR AL RACORD DE CUCHILLOS SUPERIORES.
EL OPERADOR EN ESTE MOMENTO TIENE ASIGNADO EL HV04 PARA REALIZAR SU LABOR, ESTE REPORTE SE ENVÍA DESDE ESTE EQUIPO YA QUE EN EL HV04 NO ESTÁ CREADO EL OPERADOR.</t>
  </si>
  <si>
    <t>EL OPERADOR ESTA REALIZANDO SU TURNO EN EL EQUIPO HV 05, EL REPORTE SE ENVÍA DESDE ESTE YA QUE EN EL MENCIONADO EQUIPO NO ESTÁ CREADO EL OPERADOR.</t>
  </si>
  <si>
    <t>TIEMPO PERDIDO DE 2 HORAS POR DESINSTALACIÓN DE BANDA TRACKS.
EL OPERADOR REALIZA EL TURNO EN EL EQUIPO HARVESTER04.</t>
  </si>
  <si>
    <t>TIEMPO PERDIÓ DE 49 MINUTOS POR CARGUE AL CAMIÓN DE BANDA TRACKS DEL EQUIPO HV04
EL OPERADOR REALIZA SU TURNO EN EL EQUIPO HARVERTER05.</t>
  </si>
  <si>
    <t>UTILIZACION DEL WINCH CONSTANTE DEBIDO A LAS CONDICIONES CLIMÁTICAS(PRESIPITACIONES) Y SUELOS SATURADOS.</t>
  </si>
  <si>
    <t>TIEMPO PERDIÓ DE 7 HORAS POR TRANSLADO DEL EQUIPO DE FINCA SINABRIO A FINCA SAN GERARDO.
EL OPERADOR REALIZA SU TURNO EN EL EQUIPO HARVESTER04.</t>
  </si>
  <si>
    <t>TIEMPO PERDIDO DE 31 MINUTOS POR PLANEACIÓN DE TUMBA EN EL LOTE.
EL OPERADOR REALIZA EL TURNO EN EL EQUIPO HARVESTER 05.</t>
  </si>
  <si>
    <t>NOTA: TIEMPO POR ALISTAMIENTO DE 30 MINUTOS YA QUE EL OPERADOR AJUSTA CUCHILLOS SUPERIORES.</t>
  </si>
  <si>
    <t>SUELOS SATURADO Y MUCHA LLUVIA</t>
  </si>
  <si>
    <t>EQUIPO CON FALLA DE FALTA DE RPM Y SE APAGA</t>
  </si>
  <si>
    <t>SUELOS SATURADOS, LLUVIAS Y EL EQUIPO PIERDE RPM Y SE APAGA SOLO</t>
  </si>
  <si>
    <t>SE REPARA FUGA DE HIDRAULICOBQUE PRESENTABA DEBAJO DE LA CABINA</t>
  </si>
  <si>
    <t>SUELO SATURADO, SE INICIA A LABORAR EN POLÍGONOS POSIBLEMENTE ACCESIBLES</t>
  </si>
  <si>
    <t>32PENON</t>
  </si>
  <si>
    <t>Tornillos cuhilla</t>
  </si>
  <si>
    <t>EQUIPO CONTINUA CON LA PERDIDA DE RPM Y SE APAGA, SE CAMBIAN FILTROS Y SE DRENA</t>
  </si>
  <si>
    <t>FALLAS EN CABEZAL</t>
  </si>
  <si>
    <t>FALLAS EN CABEZAL SE REALIZA DOBLE MOVIMIENTO EN CARCAVAS</t>
  </si>
  <si>
    <t xml:space="preserve">FALLAS EN CABEZAL
</t>
  </si>
  <si>
    <t>SE REALIZA DOBLE MOVIMIENTO DE MADERA 
FALLAS EN CABEZAL 
RED CAN DESCONECTADA</t>
  </si>
  <si>
    <t>Manguera de sistema de corte</t>
  </si>
  <si>
    <t>SE HACE DOBLE MOVIMIENTO DE MADERA DURANTE EL TURNO.</t>
  </si>
  <si>
    <t>OPERSDOR: HAROLD OROZCO</t>
  </si>
  <si>
    <t>Cuña rotor</t>
  </si>
  <si>
    <t>TURNO IMPRODUCTIVO DEBIDO A LAS CONDICIONES CLIMÁTICAS Y SUELOS SOBRE SATURADOS.</t>
  </si>
  <si>
    <t>Compuerta de centralizado</t>
  </si>
  <si>
    <t>SE RECIBE VISTA DE INTERVENTORIA CRUZADA DE ZONA SUR</t>
  </si>
  <si>
    <t>Válvula grúa</t>
  </si>
  <si>
    <t>WINCHE NO FUNCIONA CORRECTAMENTE</t>
  </si>
  <si>
    <t>EQUIPO EN ESPERA Y REPRACION</t>
  </si>
  <si>
    <t>EL TANQUEO DEMORADO PORQUE SE ESTÁ HACIENDO DE FORMA MANUAL.</t>
  </si>
  <si>
    <t>NO HAY PRESENCIA DE FULL SERVICE EN FRENTE, POR DAÑO EN DESPLAZAMIENTO DE CAMIONETA DE TRANSPORTE</t>
  </si>
  <si>
    <t>Pasador Link</t>
  </si>
  <si>
    <t>Sistema combustible</t>
  </si>
  <si>
    <t>EL EQUIPO PRESENTA FALLAS NUEVAMENTE EN SISTEMA DE COMBUSTION..</t>
  </si>
  <si>
    <t>EQUIPO OPERATIVO , SUELO SOBRE SATURADO</t>
  </si>
  <si>
    <t>Sensor de la sierra</t>
  </si>
  <si>
    <t>TURNO CON BAJA PRODUCCIÓN DEBIDO A LAS CONDICIONES DEL LOTE Y LA PENDIENTE.</t>
  </si>
  <si>
    <t>SUELOS SATURADOS Y PRESENCIA DE LLUVIAS</t>
  </si>
  <si>
    <t>SUELO SATURADO POR LLUVIAS CONTÁNTES</t>
  </si>
  <si>
    <t>Capacitación SST</t>
  </si>
  <si>
    <t>SUELOS SATURADOS POR LLUVIAS CONSTANTES</t>
  </si>
  <si>
    <t>TERRENO MUY BLANDO Y EL EQUIPO HV EN PENDIENTE DE 25%, EVIDENCIA UNDIMIENTO</t>
  </si>
  <si>
    <t>Cilindro de la rueda</t>
  </si>
  <si>
    <t>SE PRESENTAN SUELOS SATURADOS POR LLUVIAS EN LA MAÑANA</t>
  </si>
  <si>
    <t>EL EQUIPO SE ATORA POR SUELOS SATURADOS, Y SE PRESENTAN 3 HORAS DE LLUVIA</t>
  </si>
  <si>
    <t>TURNO DE YEISNER ZÚÑIGA</t>
  </si>
  <si>
    <t>Tornillos rueda</t>
  </si>
  <si>
    <t>SE PRESENTAN LLUVIAS EN TODO EL TURNO, NO SE LOGRÓ LABORAR, EL EQUIPO EN 21% SE QUEDÓ PEGADO Y DESENTERRABA LOS TOCONES, TIERRA MUY BLANDA</t>
  </si>
  <si>
    <t>SUELOS SATURADOS POR LLUVIAS LA NOCHE ANTERIOR</t>
  </si>
  <si>
    <t>FUETES LLUVIAS 3 HORAS</t>
  </si>
  <si>
    <t>FUERTES LLUVIAS POR 2 HORAS</t>
  </si>
  <si>
    <t>Simulacro SURA</t>
  </si>
  <si>
    <t>32QUERE</t>
  </si>
  <si>
    <t>SE PROCESA MADERA PENDIENTE EN FINCA SAN RAFAEL Y SE DEJA EL EQUIPO LISTO PARA REALIZAR EL DIA SIGUIENTE EL TRASLADO A LA FINCA EL QUEREMAL</t>
  </si>
  <si>
    <t>EQUIPO PROCESANDO MADERA TUMBADA POR SIERRERO</t>
  </si>
  <si>
    <t>SE FINALIZÓ MANTENIMIENTO DE LAS 2000 HORAS</t>
  </si>
  <si>
    <t>LE REALIZAN MANTENIMIENTO DE LAS 2000 HORAS AL EQUIPO</t>
  </si>
  <si>
    <t>EQUIPO OPERATIVO, NECESITA TENDIDO DE CABLE DEL WINCHE, EL ACTUAL PRESENTA DESGASTE Y ALAMBRES MALOS</t>
  </si>
  <si>
    <t>EQUIPO OPERATIVO (NECESITA TENDIDO DE CABLE WINCHE Y VÁLVULA DE DESCENSO DEL WINCHE)</t>
  </si>
  <si>
    <t>EQUIPO OPERATIVO (NECESITA TENDIDO DE CABLE NUEVO WINCHE, EL ACTUAL ESTÁ BASTANTE DESGASTADO Y VÁLVULA DE DESCENSO DEL CABLE DEL WINCHE</t>
  </si>
  <si>
    <t>15SIBER</t>
  </si>
  <si>
    <t>SE REALIZA DOBLE MOVIMIENTO DE MADERA DEJANDO QUE EL SEGUNDO TURNO LA PROCESE</t>
  </si>
  <si>
    <t>Freno pendiente</t>
  </si>
  <si>
    <t>Motor plumillas</t>
  </si>
  <si>
    <t>EQUIPO QUEDA INOPERATIVO POR FUGA DE ACEITE EN EL CABEZAL</t>
  </si>
  <si>
    <t>NOTA:TIEMPO PERDIDO DE 4 HORAS Y 20 MINUTOS POR INTERVENCIÓN MENIZACION FULL SERVICE PARA CAMBIO DE MANGUERA L0751(1UND), LIMPIEZA A MOTOR DE RODILLO, SE AJUSTA MANGUERA L4370, SE CAMBIAN 3 PUNTOS DE ENGRASE.</t>
  </si>
  <si>
    <t>TIEMPO PERDIDO DE 38 MINUTOS POR PROCESAMIENTO DE MADERA EN DOBLE MOVIMIENTO, TIEMPO PERDIDO DE 3 HORAS Y 40 MINUTOS POR LLUVIAS CONSTANTES Y SUELOS SATURADOS.</t>
  </si>
  <si>
    <t>Fuga escape</t>
  </si>
  <si>
    <t>TIEMPO PERDIDO DE 40 MINUTOS POR DOBLE MOVIMIENTO.</t>
  </si>
  <si>
    <t>TIEMPO PERDIÓ DE 8 HORAS (TODO EL TURNO) DE SUSPENDEN ACTIVIDADES POR ORDEN ADMINISTRATIVA ESTO REFERENTE AL ACCIDENTE FATAL PRESENTADO EN ZONA CENTRO.</t>
  </si>
  <si>
    <t>TIEMPO PERDIÓ DE 1 HORA Y 14 MINUTOS POR DOBLE MOVIMIENTO DE MADERA, TIEMPO PERDIDO DE 1 HORA EN DESINSTALCION DE BAND TRACKS.</t>
  </si>
  <si>
    <t>TIEMPO PERDIÓ DE 1 HORA Y 47 MINUTOS POR TRANSLADO DEL EQUIPO DE FINCA SINABRIO A FINCA INDOSTAN.</t>
  </si>
  <si>
    <t>NOTA: EN TIEMPO PERDIDO POR PARADAS MECÁNICAS TAMBIÉN SE CORRIGE FUGA DE REFRIGERANTE POR MANGUERAS DE RECIPIENTE Y LIMPIEZA DE CONECTORES DE CABEZAL.MANGUERAS: L4370(1UND),L4361(1UND),</t>
  </si>
  <si>
    <t>TIEMPO PERDIÓ DE 30 MINUTOS POR DOBLE MOVIMIENTO EN MADERA.</t>
  </si>
  <si>
    <t>SE COMPLETAN NIVELES DE ACEITE</t>
  </si>
  <si>
    <t>Racor cilindro</t>
  </si>
  <si>
    <t>TIEMPO PERDIDO DE 30 MINUTOS POR PLANEACIÓN DE LOTE A INTERVENIR EN TUMBA CONTROLADA .</t>
  </si>
  <si>
    <t>TODO EL TURNO EN INSTALACIÓN DE BAND TRACKS.</t>
  </si>
  <si>
    <t>TIEMPO PERDIÓ DE 8 H YA QUE NO SÉ REALIZA EL TURNO POR QUÉ NO SE CONTABA CON TRANSPORTE YA QUE SE AVERIO EL VEHÍCULO</t>
  </si>
  <si>
    <t>Sin vehiculo de transporte</t>
  </si>
  <si>
    <t>TODO EL TURNO INOPERATIVO POR BAND TRACKS YA QUE SE DAÑO EL TENSOR PARA BAND TRACKS</t>
  </si>
  <si>
    <t>SISTEMA WINCHE CON POCO CABLE</t>
  </si>
  <si>
    <t>CABLE DEL WINCHE EN MAL ESTADO</t>
  </si>
  <si>
    <t>EQUIPO OPERATIVO, LE HACE FALTA CABLE DE WINCHE NUEVO, SOLO TIENE 50 MTS ACTUAL Y DESGASTADO</t>
  </si>
  <si>
    <t>EQUIPO OPERATIVO, NECESITA TENDIDO DE CABLE DE WINCHE NUEVO, SOLO TIENE 50 MTS CABLE DESGASTADO</t>
  </si>
  <si>
    <t>Alta temperatura</t>
  </si>
  <si>
    <t>S/OBS</t>
  </si>
  <si>
    <t>Espera de bulldozer</t>
  </si>
  <si>
    <t>TIEMPO PERDIDO DE 8 HORAS POR QUÉ NO SE REALIZA ESTE TURNO POR SOCIALIZACIÓN DE ACCIDENTE FATAL EN ZC.</t>
  </si>
  <si>
    <t>TIEMPO PERDIÓ DE 2 HORAS Y 24 MINUTOS POR DESPLAZAMIENTO PARA SOCIALIZACIÓN DE ACCIDENTE FATAL EN ZC.
NOTA:EN LA INTERVENCIÓN MECANIZACIÓN FULL SERVICE SE LE REALIZÓ CAMBIO DE RACORD DE CILINDRO SECUNDARIO DE LA GRÚA,SE ENDEREZA TUBO CAUDAL DE CILINDRO,SE CAMBIA ORING A RACORD DE CILINDRO SECUNDARIO,SE CONECTA MANGUERA DEL COMPRESOR,SE COLOCA ABRAZADERA A MANGUERA DE COMPRESOR,SE LE CORTAN 2CM A LA MANGUERA DE COMPRESOR.</t>
  </si>
  <si>
    <t>Socialización AT</t>
  </si>
  <si>
    <t>Fisura de cabezal</t>
  </si>
  <si>
    <t>FALLAS EN CABEZAL SE REALIZA PRUEBA DE YO STICK</t>
  </si>
  <si>
    <t>FALLAS EN CABEZAL Y DAÑO EN RUEDA MEDIDORA</t>
  </si>
  <si>
    <t>FUERTES LLUVIAS EN LAS HORAS DE LA MAÑANA SUELOS SOBRE SATURADOS</t>
  </si>
  <si>
    <t>15SIBET</t>
  </si>
  <si>
    <t>SE HACE DESPEJE EN LA VÍA</t>
  </si>
  <si>
    <t>Regulador víal</t>
  </si>
  <si>
    <t>Calibración cuchillos</t>
  </si>
  <si>
    <t>SE COMIENZA EL TURNO FINALIZANDO EL TRASLADO DE LOS EQUIPOS HACIA EL LOTE 04 DE LA MISMA FINCA SIBERIA.</t>
  </si>
  <si>
    <t>SE TRASLADA EQUIPO DE FINCA RIEL A FINCA SIBERIA LOTE 04</t>
  </si>
  <si>
    <t>SE REALIZA EL TRASLADO DEL EQUIPO DESDE LA FINCA RIEL HACIA LA FINCA SIBERIA EN UN TURNO EXTENDIDO.</t>
  </si>
  <si>
    <t>Energía cero</t>
  </si>
  <si>
    <t>SE DETIENE EQUIPO POR INTERVENCIÓN DE MECÁNICO SW</t>
  </si>
  <si>
    <t>Instalación Tornillos</t>
  </si>
  <si>
    <t>AJUSTE DE CUCHILLAS, AJUSTE E INSTALACIÓN DE TORNILLOS, INSTALACIÓN DE GATOS DE LA TAPAA</t>
  </si>
  <si>
    <t>Sistema de revoluciones</t>
  </si>
  <si>
    <t>38MUNEC</t>
  </si>
  <si>
    <t>SE PROCESA MADERA DE LOTE AFECTADO POR VENDAVAL.</t>
  </si>
  <si>
    <t>Silla operador</t>
  </si>
  <si>
    <t>EQUIPO PRESENTA FALLAS SE REQUIERE ASISTENCIA TÉCNICA - 40 MIN SILLA DEL OPERADOR 20 MIN FALLA EN WINCHE</t>
  </si>
  <si>
    <t>EQUIPO PRESENTA FALLAS SE REQUIERE REVISIÓN TECNICA</t>
  </si>
  <si>
    <t>Cuchilla</t>
  </si>
  <si>
    <t>Cadena y Espada</t>
  </si>
  <si>
    <t>EQUIPO PRESENTA FALLAS SEGUIDAMENTE</t>
  </si>
  <si>
    <t>ACTUALIZACION OPTIG</t>
  </si>
  <si>
    <t>Motor de rodillo</t>
  </si>
  <si>
    <t>SE INSTALAN 7 PUNTOS DE ENGRASE AL CABEZAL, AJUSTAN TORNILLO DE MOTOR DE RODILLO PERO ESTABA REVENTANDO,CALIBRAN PRESIÓN DE CUCHILLAS Y RODILLOS.</t>
  </si>
  <si>
    <t>FALLAS EN CABEZAL 
SE SOLICITA CAMBIO DE FIBRA A CORTA AL LOTE 36 DE AGUA CLARA</t>
  </si>
  <si>
    <t>SE REPARA TRAMO DE CABLE AFECTADO POR ROSE CON ESTRUCTURA</t>
  </si>
  <si>
    <t>SE RE CALIENTA LA CABINA Y EL OPERADOR BAJA A TOMAR AIRE 
1 HORA</t>
  </si>
  <si>
    <t>SE REALIZA DOBLE MOVIMIENTO DE MADERAS DURANTE EL TURNO PARA SACAR LA MADERA.</t>
  </si>
  <si>
    <t>TURNO IMPRODUCTIVO POR LAS CONDICIONES DE VEGETACIÓN CRECIENTE EN EL POLÍGONO (LOTES SIN PRECOSECHA) DICHA VEGETACIÓN RETIENE AGUA EN EL SUELO Y DIFICULTA LA MOVILIDAD DEL EQUIPO.</t>
  </si>
  <si>
    <t>SE PROCESA MADERA TUMBADA EN SISTEMA DE TORRES LOTE 01 DE LA FINCA SIBERIA.</t>
  </si>
  <si>
    <t>AL COMENZAR EL TURNO SE REVISA FUGA EN CILINDROS DE LOS CUCHILLOS SUPERIORES. SE REVISA SISTEMA DE CENTRALIZADO DEL EQUIPO.</t>
  </si>
  <si>
    <t>Lavado de radiadores del equipo.</t>
  </si>
  <si>
    <t>TRASLADO Y TRÁNSITO EN EL MISMO LOTE</t>
  </si>
  <si>
    <t>SE PARA 2 HORAS POR AJUSTE DE MOTOR DE RODILLO</t>
  </si>
  <si>
    <t>EQUIPO PEGADO POR FALTA DE TRACKS</t>
  </si>
  <si>
    <t>PENDIENTE SUPERIOR A 25° SUELOS SOBRE SATURADOS</t>
  </si>
  <si>
    <t>SE DAÑA MANGUERA DEL CABEZAL, SE PROCEDE IR A LA GÓNDOLA QUE ESTA EN FINCA MONTERREY POR LA MANGUERA</t>
  </si>
  <si>
    <t>FALLAS CABEZAL</t>
  </si>
  <si>
    <t>Filtro hidráulico</t>
  </si>
  <si>
    <t>SE CAMBIA FILTRO DE RETORNO DE HIDRÁULICO, SE LIMPIA SENSOR DE FILTRO, SE CORRIGE POSTURA DE LA SILLA</t>
  </si>
  <si>
    <t>ENGRASE, LUBRICACIÓN, LLENADO DE ACEITES</t>
  </si>
  <si>
    <t>SE REALIZÓ CAMBIO DE MANGUERA QUE PRESENTABA FUGA</t>
  </si>
  <si>
    <t>FALLA DE SILLA DEL OPERADOR</t>
  </si>
  <si>
    <t>LA PRODUCCIÓN ES EN APOYO AL DIMENSIONADO DE MADERA DE LA TK DE EXFOR DURANTE TODO EL TURNO</t>
  </si>
  <si>
    <t>EQUIPO CON FALLAS INTERMITENTES EN EL CABEZAL, SIN RUEDA MEDIDORA</t>
  </si>
  <si>
    <t>FALLAS INTERMITENTES EN EL CABEZAL Y SIN RUEDA MEDIDORA</t>
  </si>
  <si>
    <t>SE DAÑA SENSOR DE PRESIÓN DEL WINCHE</t>
  </si>
  <si>
    <t>Pinus kesiya</t>
  </si>
  <si>
    <t>Pinus patula</t>
  </si>
  <si>
    <t>Arnés de sesores del cabezal</t>
  </si>
  <si>
    <t>Arnés del equipo</t>
  </si>
  <si>
    <t>Cámara de winche</t>
  </si>
  <si>
    <t>Manguera refrigerante</t>
  </si>
  <si>
    <t>Mecánico SW</t>
  </si>
  <si>
    <t>Falta de comunicación</t>
  </si>
  <si>
    <t>Reunión con SST</t>
  </si>
  <si>
    <t>TIEMPO PERDIÓ DE 2 HORAS Y 30 MINUTOS POR TRANSLADO DEL EQUIPO DE FINCA SINABRIO LOTE 8 A FINCA INDOSTAN LOTE 13(EL TIEMPO DE TRANSLADO SE PROLONGÓ YA QUE EN EL MOMENTO NO ESTABA EL VEHÍCULO ESCOLTA EN LA FINCA ES POR ESO QUE SE RETRASO LA OPERACIÓN)</t>
  </si>
  <si>
    <t>Pino patula</t>
  </si>
  <si>
    <t>TIEMPO PERDIÓ DE 1 HORA Y 30 MINUTOS POR DESINSTALCION DE BAND TRACKS.</t>
  </si>
  <si>
    <t>EN ESPERA DE REPUESTO DE RACOR, SE CAMBIA EQUIPO NUEVAMENTE OPERATIVO</t>
  </si>
  <si>
    <t>Falta vehículo</t>
  </si>
  <si>
    <t>FUGA INTERNA DE RODILLOS</t>
  </si>
  <si>
    <t>SE PARA POR DAÑO DE UN RACOR, SE TRAERÁ AL DIA SIGUIENTE PARA DEJAR EL EQUIPO NUEVAMENTE OPERATIVO</t>
  </si>
  <si>
    <t>SE REQUIERE PLANEACIÓN POR SUELOS MUY SATURADOS, PARA DEFINIR RUTA DE TUMBA</t>
  </si>
  <si>
    <t>Válvula de descenso</t>
  </si>
  <si>
    <t>A PESAR DE REPARACIÓN DEL SENSOR DE PRESIÓN DEL WINCHE SE ENCUENTRA FALLA EN VÁLVULA DE DESCENSO</t>
  </si>
  <si>
    <t>INTERVENCIÓN DE FULL SERVICE PARA CAMBIO DE SENSOR DE WINCHE</t>
  </si>
  <si>
    <t>SE INSTALA JOSTICK DERECHO - CAMBIO DE MANGUERA</t>
  </si>
  <si>
    <t>SE PROCESA MADERA EN LOTE AFECTADO POR VENDAVAL.</t>
  </si>
  <si>
    <t>Aceite cabezal</t>
  </si>
  <si>
    <t>SE HACE TUMBA EN POLÍGONO CERCA A LA VÍA PRINCIPAL, SE TUMBA Y LUEGO SE PROCESA</t>
  </si>
  <si>
    <t>APOYO EN PROCESAR MADERA DE TK EXFOR</t>
  </si>
  <si>
    <t>Pernos</t>
  </si>
  <si>
    <t>Equipo atorado</t>
  </si>
  <si>
    <t>NOTA: EN EL TIEMPO PERDIÓ POR MECANIZACIÓN SW SE LE REALIZÓ AL EQUIPO DESMONTE DE PASADOR DE LINK DE ROTOR PARA REVISAR DAÑO EN TOPE DEL FRENO DE ARRASTRADOS,SE SOLDA ARANDELA TOPE PASADOR DE LINK DE ROTOR, SE AJUSTA TOPES DE TIL, SE REALIZA SOLDADURA EN FISURA DE CUCHILLA INFERIOR.</t>
  </si>
  <si>
    <t>TIEMPO PERDIDO DE 30 MINUTOS POR PLANEACIÓN DEL LOTE, TIEMPO PERDIDO DE 4 HORAS POR INSTALACIÓN DE BAND TRACKS, TIEMPO PERDIDO DE 2 HORAS Y 30 MINUTOS POR LLUVIAS CONSTANTES Y SUELOS SATURADOS.</t>
  </si>
  <si>
    <t>NOTA: EN EL TIEMPO PERDIDO DE 3 HORAS Y 2 MINUTOS POR INTERVENCIÓN MECANIZACIÓN FULL SERVICE SE LE REALIZÓ CAMBIO DE MANGUERA L0570,AJUSTE DE TOBERAS DE COMBUSTIBLE, SE CORTA MANGUERA E AIRE Y SE EMPALMA EN SU LUGAR DE ACOPLE, SE AJUSTAN ABRAZADERAS DE MANGUERAS DE REFRIGERANTE.</t>
  </si>
  <si>
    <t>35FRONT</t>
  </si>
  <si>
    <t>EL TURNO LO REALIZA EL OPERADOR DIEGO ROJAS</t>
  </si>
  <si>
    <t>35ELEGA</t>
  </si>
  <si>
    <t>SE LAVA EL RADIADOR Y REVISION DE BATERÍAS DEMORA 2 HORAS</t>
  </si>
  <si>
    <t>32ESMEP</t>
  </si>
  <si>
    <t>SE CAMBIA EL GANCHO DEL WINCHE SE DEMORA UNA HORA</t>
  </si>
  <si>
    <t>SE DEJA DESCONGELAR EL AIRE ACONDICIONADO</t>
  </si>
  <si>
    <t>Redcan</t>
  </si>
  <si>
    <t>SE DESCONECTA RED CAN Y SE INICIA A LABORAR A LAS 15:30 PM</t>
  </si>
  <si>
    <t>SE ESTÁ A LA ESPERA PARA INTERVENIR RED CAN</t>
  </si>
  <si>
    <t>EQUIPO EN TRASLADO DE NÚCLEO DARIEN A NÚCLEO CUMBRE</t>
  </si>
  <si>
    <t>EQUIPO EN TRASLADO DESDE NÚCLEO DARIEN A NÚCLEO CUMBRE</t>
  </si>
  <si>
    <t>ESPERA ENTREGA DE LOTE Y LLUVIAS POR 3 HORAS</t>
  </si>
  <si>
    <t>CLIMATOLOGÍA LLUVIAS POR 4 HORAS</t>
  </si>
  <si>
    <t>SE INICIA LLUVIAS CUANDO EL EQUIPO SE ENCUENTRA TANQUEANDO Y SE PROLONGAN DURANTE TODO EL TURNO, NO SE LABORA</t>
  </si>
  <si>
    <t>Tanqueo de combustible</t>
  </si>
  <si>
    <t>SUELO SATURADO</t>
  </si>
  <si>
    <t>MÁQUINA PRESENTA VARIAS ALARMAS</t>
  </si>
  <si>
    <t>EQUIPO SIN CUÑA DE  LA SAPA DEL GANCHO</t>
  </si>
  <si>
    <t>NOTA: EN EL TIEMPO PERDIÓ INTERVENCIÓN POR MECANIZACIÓN FULL SERVICE SE LE REALIZÓ AL EQUIPO AJUSTE TORNILLOS DE CUCHILLA SUPERIOR FIJA DEL CABEZAL,SE CAMBIA CONJUNTO DE RUEDA MEDIDORA,SE CAMBIA COJINETE ARTICULADO DE SOPORTE DE ANCLAJE 0064694,SE CAMBIA TORNILLO PRISIONERO CON CAVIDAD HEXAGONAL CABEZA PLANA M8X16PT NUMERO 0058324,SE INSTALAN DOS GRACERAS M8X1,25,SE INSTALA ORING DE TAPÓN DE ROTOR,SE AJUSTA CONECTOR ANGULAR GIRATORIO DE CUCHILLAS DELANTERAS, SE AJUSTA. MANGUERAS L0570,SE CAMBIAN 2 ACRÍLICOS DE LÁMPARAS DE CAJA DE COMPARTIMIENTO,SE CALIBRA LONGITUD DE PULPA,SE AJUSTA TUERCA DE PASADOR SUPERIOR DE LINK.</t>
  </si>
  <si>
    <t>TIEMPO PERDIDO DE 29 MINUTOS POR DOBLE MOVIMIENTO DE MADERA.</t>
  </si>
  <si>
    <t>Rueda médidora</t>
  </si>
  <si>
    <t>DAÑO DE RUEDA MÉDIDORA.</t>
  </si>
  <si>
    <t>TURNO DE ALEX OROZCO</t>
  </si>
  <si>
    <t>Mecácnicos MDETEC</t>
  </si>
  <si>
    <t>INTERVENCIÓN POR MECÁNICOS MDETEC</t>
  </si>
  <si>
    <t>Filtros</t>
  </si>
  <si>
    <t>Intervensión investigación</t>
  </si>
  <si>
    <t>Apoyo dimensionado</t>
  </si>
  <si>
    <t>EN ESPERA DE REPARACIÓN DE LA RUEDA MÉDIDORA Y REPARACIÓN DE LA MISMA..</t>
  </si>
  <si>
    <t>EUCALIPTO UROGRANDIS</t>
  </si>
  <si>
    <t>50 MINUTOS EN UTILIZACIÓN DEL WINCH 
23 MINUTOS PARADO POR TORMENTAS ELÉCTRICAS</t>
  </si>
  <si>
    <t>40 MINUTOS EN UTILIZACIÓN DEL WINCH</t>
  </si>
  <si>
    <t>EUCALIPTO GRANDIS</t>
  </si>
  <si>
    <t>SE TERMINA DE INSTALAR TRACKS Y ESCAMPA SE PRESENTAN LLUVIAS DURANTE 2 HORAS</t>
  </si>
  <si>
    <t>SE REALIZA INSTALACIÓN DE TRACKS AJUSTE DE TORNILLOS Y FULL DE ACIETE</t>
  </si>
  <si>
    <t>EN ESPERA DE TORNILLOS PARA LA RUEDA MÉDIDORA.</t>
  </si>
  <si>
    <t>/</t>
  </si>
  <si>
    <t>SE PRESENTAN LLUVIAS DURANTE 4 HORAS</t>
  </si>
  <si>
    <t>REVISION DE WINCHE POR PARTE DEL TÉCNICO DE CASA TORO 3 HORAS DE INTERVENCIÓN</t>
  </si>
  <si>
    <t>SE DESINSTALAN TRACKS Y SE REALIZA TRASLADO Y REVISIÓN DEL TÉCNICO DE CASA TORO</t>
  </si>
  <si>
    <t>Llanta</t>
  </si>
  <si>
    <t>se pincha llanta, se hace el cambio de llanta buena</t>
  </si>
  <si>
    <t>EQUIPO EN MANTENIMIENTO PERIÓDICO</t>
  </si>
  <si>
    <t>Socialización SST</t>
  </si>
  <si>
    <t>mantenimiento periódico de las 1800 h</t>
  </si>
  <si>
    <t>Cadena</t>
  </si>
  <si>
    <t>miscelaneo, reventada de las cadenas de la motosierra</t>
  </si>
  <si>
    <t>SE HACE DOBLE MOVIMIENTO MADERA DURANTE EL TURNO.</t>
  </si>
  <si>
    <t>Desaireador</t>
  </si>
  <si>
    <t>30 MINUTOS EN UTILIZACIÓN DEL WINCH 
30 MINUTOS PARADO POR POCA VISIBILIDAD</t>
  </si>
  <si>
    <t>1 HORA Y 9 MINUTOS PROCESANDO MADERA EN DOBLE MOVIMIENTO</t>
  </si>
  <si>
    <t>CAMBIO DE MANGUERA DEL BRAZO</t>
  </si>
  <si>
    <t>MARCA</t>
  </si>
  <si>
    <t>clima_temp_promedio_dia_c</t>
  </si>
  <si>
    <t>clima_temp_min_dia_c</t>
  </si>
  <si>
    <t>clima_temp_max_dia_c</t>
  </si>
  <si>
    <t>clima_precipitacion_dia_mm</t>
  </si>
  <si>
    <t>clima_viento_promedio_dia_kmh</t>
  </si>
  <si>
    <t>clima_presion_promedio_dia_hpa</t>
  </si>
  <si>
    <t>clima_horas_validas_dia</t>
  </si>
  <si>
    <t>clima_horas_lluvia_dia</t>
  </si>
  <si>
    <t>Longitud Sexa finca</t>
  </si>
  <si>
    <t>Latitud Sexa finca</t>
  </si>
  <si>
    <t>Municipio Finca</t>
  </si>
  <si>
    <t>PENDIENTE PROMEDIO FINCA</t>
  </si>
  <si>
    <t>HORA INICIO TURNO</t>
  </si>
  <si>
    <t>HORA FIN TURNO</t>
  </si>
  <si>
    <t>HORAS DE OTRAS PARADA</t>
  </si>
  <si>
    <t>PONSSE</t>
  </si>
  <si>
    <t>JOHN DEER</t>
  </si>
  <si>
    <t>76°16'08.8''W</t>
  </si>
  <si>
    <t>75°46'38.6''W</t>
  </si>
  <si>
    <t>75°45'30.2''W</t>
  </si>
  <si>
    <t>75°44'43.0''W</t>
  </si>
  <si>
    <t>75°52'57.2''W</t>
  </si>
  <si>
    <t>75°37'12.0''W</t>
  </si>
  <si>
    <t>76°24'26.8''W</t>
  </si>
  <si>
    <t>75°52'33.4''W</t>
  </si>
  <si>
    <t>76°29'55.3''W</t>
  </si>
  <si>
    <t>76°28'57.7''W</t>
  </si>
  <si>
    <t>76°16'33.7''W</t>
  </si>
  <si>
    <t>76°31'18.7''W</t>
  </si>
  <si>
    <t>76°32'44.7''W</t>
  </si>
  <si>
    <t>76°25'07.7''W</t>
  </si>
  <si>
    <t>76°27'08.3''W</t>
  </si>
  <si>
    <t>76°28'02.8''W</t>
  </si>
  <si>
    <t>76°16'44.2''W</t>
  </si>
  <si>
    <t>75°50'56.1''W</t>
  </si>
  <si>
    <t>76°27'15.0''W</t>
  </si>
  <si>
    <t>76°29'29.0''W</t>
  </si>
  <si>
    <t>75°52'16.7''W</t>
  </si>
  <si>
    <t>75°51'47.2''W</t>
  </si>
  <si>
    <t>76°29'25.4''W</t>
  </si>
  <si>
    <t>76°25'45.2''W</t>
  </si>
  <si>
    <t>75°50'28.7''W</t>
  </si>
  <si>
    <t>75°51'29.7''W</t>
  </si>
  <si>
    <t>76°34'23.0''W</t>
  </si>
  <si>
    <t>76°16'49.6''W</t>
  </si>
  <si>
    <t>76°15'47.6''W</t>
  </si>
  <si>
    <t>75°50'42.1''W</t>
  </si>
  <si>
    <t>76°20'17.1''W</t>
  </si>
  <si>
    <t>76°25'40.8''W</t>
  </si>
  <si>
    <t>75°46'31.6''W</t>
  </si>
  <si>
    <t>75°44'24.4''W</t>
  </si>
  <si>
    <t>76°33'52.5''W</t>
  </si>
  <si>
    <t>75°52'09.3''W</t>
  </si>
  <si>
    <t>76°30'42.9''W</t>
  </si>
  <si>
    <t>75°34'49.4''W</t>
  </si>
  <si>
    <t>75°52'10.8''W</t>
  </si>
  <si>
    <t>76°35'12.5''W</t>
  </si>
  <si>
    <t>75°36'38.9''W</t>
  </si>
  <si>
    <t>76°35'13.1''W</t>
  </si>
  <si>
    <t>76°16'21.5''W</t>
  </si>
  <si>
    <t>76°16'27.7''W</t>
  </si>
  <si>
    <t>76°29'53.6''W</t>
  </si>
  <si>
    <t>4°26'03.0''N</t>
  </si>
  <si>
    <t>5°21'05.1''N</t>
  </si>
  <si>
    <t>5°22'59.0''N</t>
  </si>
  <si>
    <t>5°24'09.9''N</t>
  </si>
  <si>
    <t>4°13'34.6''N</t>
  </si>
  <si>
    <t>4°50'48.0''N</t>
  </si>
  <si>
    <t>4°04'11.9''N</t>
  </si>
  <si>
    <t>4°06'28.8''N</t>
  </si>
  <si>
    <t>3°51'37.6''N</t>
  </si>
  <si>
    <t>3°51'56.4''N</t>
  </si>
  <si>
    <t>4°26'45.6''N</t>
  </si>
  <si>
    <t>3°03'37.9''N</t>
  </si>
  <si>
    <t>3°41'27.4''N</t>
  </si>
  <si>
    <t>4°03'46.6''N</t>
  </si>
  <si>
    <t>3°44'42.5''N</t>
  </si>
  <si>
    <t>3°45'08.8''N</t>
  </si>
  <si>
    <t>4°24'52.3''N</t>
  </si>
  <si>
    <t>4°11'30.4''N</t>
  </si>
  <si>
    <t>3°45'32.4''N</t>
  </si>
  <si>
    <t>3°43'49.3''N</t>
  </si>
  <si>
    <t>4°12'48.2''N</t>
  </si>
  <si>
    <t>4°07'04.0''N</t>
  </si>
  <si>
    <t>3°50'31.0''N</t>
  </si>
  <si>
    <t>4°02'52.2''N</t>
  </si>
  <si>
    <t>4°10'32.5''N</t>
  </si>
  <si>
    <t>4°10'31.8''N</t>
  </si>
  <si>
    <t>3°41'39.8''N</t>
  </si>
  <si>
    <t>4°25'45.8''N</t>
  </si>
  <si>
    <t>4°25'33.3''N</t>
  </si>
  <si>
    <t>4°11'47.6''N</t>
  </si>
  <si>
    <t>4°17'21.2''N</t>
  </si>
  <si>
    <t>4°03'16.7''N</t>
  </si>
  <si>
    <t>5°26'22.5''N</t>
  </si>
  <si>
    <t>5°25'08.7''N</t>
  </si>
  <si>
    <t>3°41'52.1''N</t>
  </si>
  <si>
    <t>4°13'27.2''N</t>
  </si>
  <si>
    <t>3°51'45.8''N</t>
  </si>
  <si>
    <t>4°49'45.9''N</t>
  </si>
  <si>
    <t>4°08'12.2''N</t>
  </si>
  <si>
    <t>3°41'47.2''N</t>
  </si>
  <si>
    <t>4°46'52.8''N</t>
  </si>
  <si>
    <t>3°36'14.0''N</t>
  </si>
  <si>
    <t>4°23'51.9''N</t>
  </si>
  <si>
    <t>4°25'42.7''N</t>
  </si>
  <si>
    <t>3°41'03.9''N</t>
  </si>
  <si>
    <t>Bolivar</t>
  </si>
  <si>
    <t>Guatica</t>
  </si>
  <si>
    <t>Riosucio</t>
  </si>
  <si>
    <t>Sevilla</t>
  </si>
  <si>
    <t>Santa_Rosa_Cabal</t>
  </si>
  <si>
    <t>Riofrio</t>
  </si>
  <si>
    <t>Restrepo</t>
  </si>
  <si>
    <t>Darien_Calima</t>
  </si>
  <si>
    <t>Santander_Quilichao</t>
  </si>
  <si>
    <t>Cumbre</t>
  </si>
  <si>
    <t>Vijes</t>
  </si>
  <si>
    <t>Caicedonia</t>
  </si>
  <si>
    <t>Yumbo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</si>
</sst>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F400]h:mm:ss\ AM/PM"/>
  </numFmts>
  <fonts count="17" x14ac:knownFonts="1">
    <font>
      <sz val="11"/>
      <color theme="1"/>
      <name val="Calibri"/>
      <family val="2"/>
      <scheme val="minor"/>
    </font>
    <font>
      <b/>
      <sz val="11"/>
      <color theme="1"/>
      <name val="Calibri"/>
      <family val="2"/>
      <scheme val="minor"/>
    </font>
    <font>
      <sz val="11"/>
      <name val="Calibri"/>
      <family val="2"/>
      <scheme val="minor"/>
    </font>
    <font>
      <b/>
      <sz val="11"/>
      <name val="Calibri"/>
      <family val="2"/>
      <scheme val="minor"/>
    </font>
    <font>
      <sz val="11"/>
      <color theme="1"/>
      <name val="Calibri"/>
      <family val="2"/>
      <scheme val="minor"/>
    </font>
    <font>
      <sz val="8"/>
      <name val="Calibri"/>
      <family val="2"/>
      <scheme val="minor"/>
    </font>
    <font>
      <b/>
      <sz val="11"/>
      <name val="Calibri"/>
      <family val="2"/>
      <scheme val="minor"/>
    </font>
    <font>
      <sz val="11"/>
      <name val="Calibri"/>
      <family val="2"/>
      <scheme val="minor"/>
    </font>
    <font>
      <sz val="11"/>
      <name val="Calibri"/>
      <family val="2"/>
      <scheme val="minor"/>
    </font>
    <font>
      <sz val="11"/>
      <name val="Calibri"/>
      <family val="2"/>
      <scheme val="minor"/>
    </font>
    <font>
      <sz val="11"/>
      <name val="Calibri"/>
      <family val="2"/>
      <scheme val="minor"/>
    </font>
    <font>
      <sz val="11"/>
      <name val="Calibri"/>
      <family val="2"/>
      <scheme val="minor"/>
    </font>
    <font>
      <sz val="11"/>
      <name val="Calibri"/>
      <family val="2"/>
      <scheme val="minor"/>
    </font>
    <font>
      <sz val="11"/>
      <color rgb="FFFF0000"/>
      <name val="Calibri"/>
      <family val="2"/>
      <scheme val="minor"/>
    </font>
    <font>
      <sz val="11"/>
      <name val="Calibri"/>
      <scheme val="minor"/>
    </font>
    <font>
      <sz val="10"/>
      <name val="Arial"/>
      <family val="2"/>
    </font>
    <font>
      <b/>
      <sz val="9"/>
      <name val="Arial"/>
      <family val="2"/>
    </font>
  </fonts>
  <fills count="10">
    <fill>
      <patternFill patternType="none"/>
    </fill>
    <fill>
      <patternFill patternType="gray125"/>
    </fill>
    <fill>
      <patternFill patternType="solid">
        <fgColor theme="4" tint="0.39997558519241921"/>
        <bgColor indexed="64"/>
      </patternFill>
    </fill>
    <fill>
      <patternFill patternType="solid">
        <fgColor rgb="FF00B0F0"/>
        <bgColor indexed="64"/>
      </patternFill>
    </fill>
    <fill>
      <patternFill patternType="solid">
        <fgColor rgb="FF92D050"/>
        <bgColor indexed="64"/>
      </patternFill>
    </fill>
    <fill>
      <patternFill patternType="solid">
        <fgColor theme="9" tint="0.39997558519241921"/>
        <bgColor indexed="64"/>
      </patternFill>
    </fill>
    <fill>
      <patternFill patternType="solid">
        <fgColor rgb="FFFFFF00"/>
        <bgColor indexed="64"/>
      </patternFill>
    </fill>
    <fill>
      <patternFill patternType="solid">
        <fgColor theme="9" tint="0.79998168889431442"/>
        <bgColor theme="9" tint="0.79998168889431442"/>
      </patternFill>
    </fill>
    <fill>
      <patternFill patternType="solid">
        <fgColor rgb="FF7030A0"/>
        <bgColor indexed="64"/>
      </patternFill>
    </fill>
    <fill>
      <patternFill patternType="solid">
        <fgColor rgb="FFFFC000"/>
        <bgColor indexed="64"/>
      </patternFill>
    </fill>
  </fills>
  <borders count="12">
    <border>
      <left/>
      <right/>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s>
  <cellStyleXfs count="3">
    <xf numFmtId="0" fontId="0" fillId="0" borderId="0"/>
    <xf numFmtId="9" fontId="4" fillId="0" borderId="0" applyFont="0" applyFill="0" applyBorder="0" applyAlignment="0" applyProtection="0"/>
    <xf numFmtId="0" fontId="15" fillId="0" borderId="0"/>
  </cellStyleXfs>
  <cellXfs count="450">
    <xf numFmtId="0" fontId="0" fillId="0" borderId="0" xfId="0"/>
    <xf numFmtId="2" fontId="0" fillId="0" borderId="0" xfId="0" applyNumberFormat="1"/>
    <xf numFmtId="0" fontId="1" fillId="0" borderId="0" xfId="0" applyFont="1" applyAlignment="1">
      <alignment horizontal="center" vertical="center" wrapText="1"/>
    </xf>
    <xf numFmtId="0" fontId="3" fillId="0" borderId="1" xfId="0" applyFont="1" applyBorder="1" applyAlignment="1">
      <alignment horizontal="center" vertical="center" wrapText="1"/>
    </xf>
    <xf numFmtId="14" fontId="3" fillId="0" borderId="1" xfId="0" applyNumberFormat="1" applyFont="1" applyBorder="1" applyAlignment="1">
      <alignment horizontal="center" vertical="center" wrapText="1"/>
    </xf>
    <xf numFmtId="2" fontId="3" fillId="0" borderId="1" xfId="0" applyNumberFormat="1" applyFont="1" applyBorder="1" applyAlignment="1">
      <alignment horizontal="center" vertical="center" wrapText="1"/>
    </xf>
    <xf numFmtId="0" fontId="3" fillId="0" borderId="2" xfId="0" applyFont="1" applyBorder="1" applyAlignment="1">
      <alignment horizontal="center" vertical="center" wrapText="1"/>
    </xf>
    <xf numFmtId="0" fontId="3" fillId="2" borderId="1" xfId="0" applyFont="1" applyFill="1" applyBorder="1" applyAlignment="1">
      <alignment horizontal="center" vertical="center" wrapText="1"/>
    </xf>
    <xf numFmtId="10" fontId="3" fillId="2" borderId="3" xfId="0" applyNumberFormat="1" applyFont="1" applyFill="1" applyBorder="1" applyAlignment="1">
      <alignment horizontal="center" vertical="center" wrapText="1"/>
    </xf>
    <xf numFmtId="10" fontId="3" fillId="2" borderId="1" xfId="0" applyNumberFormat="1" applyFont="1" applyFill="1" applyBorder="1" applyAlignment="1">
      <alignment horizontal="center" vertical="center" wrapText="1"/>
    </xf>
    <xf numFmtId="2" fontId="3" fillId="2" borderId="1" xfId="0" applyNumberFormat="1" applyFont="1" applyFill="1" applyBorder="1" applyAlignment="1">
      <alignment horizontal="center" vertical="center" wrapText="1"/>
    </xf>
    <xf numFmtId="0" fontId="0" fillId="0" borderId="0" xfId="0" applyAlignment="1">
      <alignment wrapText="1"/>
    </xf>
    <xf numFmtId="2" fontId="2" fillId="0" borderId="4" xfId="0" applyNumberFormat="1" applyFont="1" applyBorder="1" applyAlignment="1">
      <alignment horizontal="left"/>
    </xf>
    <xf numFmtId="0" fontId="3" fillId="0" borderId="4" xfId="0" applyFont="1" applyBorder="1" applyAlignment="1">
      <alignment horizontal="center" vertical="center" wrapText="1"/>
    </xf>
    <xf numFmtId="0" fontId="2" fillId="0" borderId="6" xfId="0" applyFont="1" applyBorder="1" applyAlignment="1">
      <alignment horizontal="center" vertical="center" wrapText="1"/>
    </xf>
    <xf numFmtId="0" fontId="2" fillId="0" borderId="7" xfId="0" applyFont="1" applyBorder="1" applyAlignment="1">
      <alignment horizontal="center" vertical="center" wrapText="1"/>
    </xf>
    <xf numFmtId="0" fontId="2" fillId="0" borderId="5" xfId="0" applyFont="1" applyBorder="1" applyAlignment="1">
      <alignment horizontal="center" vertical="center" wrapText="1"/>
    </xf>
    <xf numFmtId="0" fontId="3" fillId="3" borderId="1" xfId="0" applyFont="1" applyFill="1" applyBorder="1" applyAlignment="1">
      <alignment horizontal="center" vertical="center" wrapText="1"/>
    </xf>
    <xf numFmtId="2" fontId="3" fillId="3" borderId="1" xfId="0" applyNumberFormat="1" applyFont="1" applyFill="1" applyBorder="1" applyAlignment="1">
      <alignment horizontal="center" vertical="center" wrapText="1"/>
    </xf>
    <xf numFmtId="0" fontId="0" fillId="0" borderId="0" xfId="0" applyAlignment="1">
      <alignment horizontal="center"/>
    </xf>
    <xf numFmtId="10" fontId="6" fillId="0" borderId="5" xfId="1" applyNumberFormat="1" applyFont="1" applyFill="1" applyBorder="1" applyAlignment="1">
      <alignment horizontal="center"/>
    </xf>
    <xf numFmtId="10" fontId="6" fillId="0" borderId="4" xfId="1" applyNumberFormat="1" applyFont="1" applyFill="1" applyBorder="1" applyAlignment="1">
      <alignment horizontal="center" vertical="center" wrapText="1"/>
    </xf>
    <xf numFmtId="0" fontId="6" fillId="0" borderId="4" xfId="0" applyFont="1" applyBorder="1" applyAlignment="1">
      <alignment horizontal="center" vertical="center" wrapText="1"/>
    </xf>
    <xf numFmtId="2" fontId="6" fillId="0" borderId="4" xfId="0" applyNumberFormat="1" applyFont="1" applyBorder="1" applyAlignment="1">
      <alignment horizontal="center" vertical="center" wrapText="1"/>
    </xf>
    <xf numFmtId="2" fontId="7" fillId="0" borderId="4" xfId="0" applyNumberFormat="1" applyFont="1" applyBorder="1" applyAlignment="1">
      <alignment horizontal="center" vertical="center" wrapText="1"/>
    </xf>
    <xf numFmtId="0" fontId="7" fillId="0" borderId="4" xfId="0" applyFont="1" applyBorder="1" applyAlignment="1">
      <alignment horizontal="center" vertical="center" wrapText="1"/>
    </xf>
    <xf numFmtId="14" fontId="7" fillId="0" borderId="4" xfId="0" applyNumberFormat="1" applyFont="1" applyBorder="1" applyAlignment="1">
      <alignment horizontal="center" vertical="center" wrapText="1"/>
    </xf>
    <xf numFmtId="2" fontId="6" fillId="0" borderId="6" xfId="0" applyNumberFormat="1" applyFont="1" applyBorder="1" applyAlignment="1">
      <alignment horizontal="center" vertical="center" wrapText="1"/>
    </xf>
    <xf numFmtId="0" fontId="6" fillId="0" borderId="7" xfId="0" applyFont="1" applyBorder="1" applyAlignment="1">
      <alignment horizontal="center" vertical="center" wrapText="1"/>
    </xf>
    <xf numFmtId="0" fontId="7" fillId="0" borderId="4" xfId="0" applyFont="1" applyBorder="1" applyAlignment="1">
      <alignment horizontal="left" vertical="center" wrapText="1"/>
    </xf>
    <xf numFmtId="0" fontId="2" fillId="0" borderId="4" xfId="0" applyFont="1" applyBorder="1" applyAlignment="1">
      <alignment horizontal="center" vertical="center" wrapText="1"/>
    </xf>
    <xf numFmtId="0" fontId="2" fillId="0" borderId="11" xfId="0" applyFont="1" applyBorder="1" applyAlignment="1">
      <alignment horizontal="center" vertical="center" wrapText="1"/>
    </xf>
    <xf numFmtId="10" fontId="7" fillId="0" borderId="10" xfId="1" applyNumberFormat="1" applyFont="1" applyFill="1" applyBorder="1" applyAlignment="1">
      <alignment horizontal="center"/>
    </xf>
    <xf numFmtId="0" fontId="7" fillId="0" borderId="11" xfId="0" applyFont="1" applyBorder="1" applyAlignment="1">
      <alignment horizontal="center" vertical="center" wrapText="1"/>
    </xf>
    <xf numFmtId="14" fontId="7" fillId="0" borderId="11" xfId="0" applyNumberFormat="1" applyFont="1" applyBorder="1" applyAlignment="1">
      <alignment horizontal="center" vertical="center" wrapText="1"/>
    </xf>
    <xf numFmtId="2" fontId="7" fillId="0" borderId="11" xfId="0" applyNumberFormat="1" applyFont="1" applyBorder="1" applyAlignment="1">
      <alignment horizontal="center" vertical="center" wrapText="1"/>
    </xf>
    <xf numFmtId="0" fontId="7" fillId="0" borderId="11" xfId="0" applyFont="1" applyBorder="1" applyAlignment="1">
      <alignment horizontal="left" vertical="center" wrapText="1"/>
    </xf>
    <xf numFmtId="10" fontId="7" fillId="0" borderId="5" xfId="1" applyNumberFormat="1" applyFont="1" applyFill="1" applyBorder="1" applyAlignment="1">
      <alignment horizontal="center"/>
    </xf>
    <xf numFmtId="0" fontId="7" fillId="0" borderId="4" xfId="0" applyFont="1" applyBorder="1"/>
    <xf numFmtId="0" fontId="0" fillId="0" borderId="4" xfId="0" applyBorder="1"/>
    <xf numFmtId="2" fontId="7" fillId="0" borderId="4" xfId="0" applyNumberFormat="1" applyFont="1" applyBorder="1"/>
    <xf numFmtId="14" fontId="7" fillId="0" borderId="4" xfId="0" applyNumberFormat="1" applyFont="1" applyBorder="1"/>
    <xf numFmtId="0" fontId="7" fillId="0" borderId="4" xfId="0" applyFont="1" applyBorder="1" applyAlignment="1">
      <alignment wrapText="1"/>
    </xf>
    <xf numFmtId="2" fontId="7" fillId="0" borderId="6" xfId="0" applyNumberFormat="1" applyFont="1" applyBorder="1"/>
    <xf numFmtId="0" fontId="2" fillId="0" borderId="6" xfId="0" applyFont="1" applyBorder="1"/>
    <xf numFmtId="0" fontId="2" fillId="0" borderId="7" xfId="0" applyFont="1" applyBorder="1"/>
    <xf numFmtId="0" fontId="2" fillId="0" borderId="5" xfId="0" applyFont="1" applyBorder="1"/>
    <xf numFmtId="0" fontId="7" fillId="0" borderId="7" xfId="0" applyFont="1" applyBorder="1"/>
    <xf numFmtId="0" fontId="2" fillId="0" borderId="4" xfId="0" applyFont="1" applyBorder="1" applyAlignment="1">
      <alignment horizontal="left" vertical="center" wrapText="1"/>
    </xf>
    <xf numFmtId="0" fontId="2" fillId="0" borderId="4" xfId="0" applyFont="1" applyBorder="1"/>
    <xf numFmtId="0" fontId="0" fillId="4" borderId="0" xfId="0" applyFill="1"/>
    <xf numFmtId="2" fontId="2" fillId="0" borderId="4" xfId="0" applyNumberFormat="1" applyFont="1" applyBorder="1" applyAlignment="1">
      <alignment horizontal="center" vertical="center" wrapText="1"/>
    </xf>
    <xf numFmtId="0" fontId="7" fillId="0" borderId="11" xfId="0" applyFont="1" applyBorder="1"/>
    <xf numFmtId="0" fontId="0" fillId="0" borderId="11" xfId="0" applyBorder="1"/>
    <xf numFmtId="2" fontId="7" fillId="0" borderId="11" xfId="0" applyNumberFormat="1" applyFont="1" applyBorder="1"/>
    <xf numFmtId="14" fontId="7" fillId="0" borderId="11" xfId="0" applyNumberFormat="1" applyFont="1" applyBorder="1"/>
    <xf numFmtId="0" fontId="7" fillId="0" borderId="11" xfId="0" applyFont="1" applyBorder="1" applyAlignment="1">
      <alignment wrapText="1"/>
    </xf>
    <xf numFmtId="2" fontId="7" fillId="0" borderId="9" xfId="0" applyNumberFormat="1" applyFont="1" applyBorder="1"/>
    <xf numFmtId="0" fontId="2" fillId="0" borderId="9" xfId="0" applyFont="1" applyBorder="1"/>
    <xf numFmtId="0" fontId="2" fillId="0" borderId="8" xfId="0" applyFont="1" applyBorder="1"/>
    <xf numFmtId="0" fontId="2" fillId="0" borderId="10" xfId="0" applyFont="1" applyBorder="1"/>
    <xf numFmtId="0" fontId="7" fillId="0" borderId="8" xfId="0" applyFont="1" applyBorder="1"/>
    <xf numFmtId="0" fontId="0" fillId="5" borderId="0" xfId="0" applyFill="1"/>
    <xf numFmtId="10" fontId="8" fillId="0" borderId="5" xfId="1" applyNumberFormat="1" applyFont="1" applyFill="1" applyBorder="1" applyAlignment="1">
      <alignment horizontal="center"/>
    </xf>
    <xf numFmtId="0" fontId="8" fillId="0" borderId="4" xfId="0" applyFont="1" applyBorder="1"/>
    <xf numFmtId="2" fontId="8" fillId="0" borderId="4" xfId="0" applyNumberFormat="1" applyFont="1" applyBorder="1"/>
    <xf numFmtId="14" fontId="8" fillId="0" borderId="4" xfId="0" applyNumberFormat="1" applyFont="1" applyBorder="1"/>
    <xf numFmtId="0" fontId="8" fillId="0" borderId="4" xfId="0" applyFont="1" applyBorder="1" applyAlignment="1">
      <alignment wrapText="1"/>
    </xf>
    <xf numFmtId="2" fontId="8" fillId="0" borderId="6" xfId="0" applyNumberFormat="1" applyFont="1" applyBorder="1"/>
    <xf numFmtId="0" fontId="8" fillId="0" borderId="7" xfId="0" applyFont="1" applyBorder="1"/>
    <xf numFmtId="0" fontId="0" fillId="6" borderId="0" xfId="0" applyFill="1"/>
    <xf numFmtId="0" fontId="2" fillId="0" borderId="4" xfId="0" applyFont="1" applyBorder="1" applyAlignment="1">
      <alignment wrapText="1"/>
    </xf>
    <xf numFmtId="2" fontId="2" fillId="0" borderId="4" xfId="0" applyNumberFormat="1" applyFont="1" applyBorder="1"/>
    <xf numFmtId="2" fontId="8" fillId="0" borderId="11" xfId="0" applyNumberFormat="1" applyFont="1" applyBorder="1"/>
    <xf numFmtId="2" fontId="2" fillId="0" borderId="6" xfId="0" applyNumberFormat="1" applyFont="1" applyBorder="1"/>
    <xf numFmtId="2" fontId="2" fillId="0" borderId="7" xfId="0" applyNumberFormat="1" applyFont="1" applyBorder="1"/>
    <xf numFmtId="10" fontId="2" fillId="0" borderId="5" xfId="1" applyNumberFormat="1" applyFont="1" applyFill="1" applyBorder="1" applyAlignment="1">
      <alignment horizontal="center"/>
    </xf>
    <xf numFmtId="14" fontId="2" fillId="0" borderId="4" xfId="0" applyNumberFormat="1" applyFont="1" applyBorder="1"/>
    <xf numFmtId="0" fontId="2" fillId="7" borderId="4" xfId="0" applyFont="1" applyFill="1" applyBorder="1" applyAlignment="1">
      <alignment horizontal="left" vertical="center" wrapText="1"/>
    </xf>
    <xf numFmtId="10" fontId="9" fillId="0" borderId="5" xfId="1" applyNumberFormat="1" applyFont="1" applyFill="1" applyBorder="1" applyAlignment="1">
      <alignment horizontal="center"/>
    </xf>
    <xf numFmtId="0" fontId="9" fillId="0" borderId="4" xfId="0" applyFont="1" applyBorder="1"/>
    <xf numFmtId="2" fontId="9" fillId="0" borderId="4" xfId="0" applyNumberFormat="1" applyFont="1" applyBorder="1"/>
    <xf numFmtId="14" fontId="9" fillId="0" borderId="4" xfId="0" applyNumberFormat="1" applyFont="1" applyBorder="1"/>
    <xf numFmtId="0" fontId="9" fillId="0" borderId="4" xfId="0" applyFont="1" applyBorder="1" applyAlignment="1">
      <alignment horizontal="center" vertical="center" wrapText="1"/>
    </xf>
    <xf numFmtId="0" fontId="9" fillId="0" borderId="4" xfId="0" applyFont="1" applyBorder="1" applyAlignment="1">
      <alignment wrapText="1"/>
    </xf>
    <xf numFmtId="2" fontId="9" fillId="0" borderId="6" xfId="0" applyNumberFormat="1" applyFont="1" applyBorder="1"/>
    <xf numFmtId="0" fontId="9" fillId="0" borderId="7" xfId="0" applyFont="1" applyBorder="1"/>
    <xf numFmtId="10" fontId="10" fillId="0" borderId="5" xfId="1" applyNumberFormat="1" applyFont="1" applyFill="1" applyBorder="1" applyAlignment="1">
      <alignment horizontal="center"/>
    </xf>
    <xf numFmtId="0" fontId="10" fillId="0" borderId="4" xfId="0" applyFont="1" applyBorder="1"/>
    <xf numFmtId="2" fontId="10" fillId="0" borderId="4" xfId="0" applyNumberFormat="1" applyFont="1" applyBorder="1"/>
    <xf numFmtId="14" fontId="10" fillId="0" borderId="4" xfId="0" applyNumberFormat="1" applyFont="1" applyBorder="1"/>
    <xf numFmtId="0" fontId="10" fillId="0" borderId="4" xfId="0" applyFont="1" applyBorder="1" applyAlignment="1">
      <alignment horizontal="center" vertical="center" wrapText="1"/>
    </xf>
    <xf numFmtId="0" fontId="10" fillId="0" borderId="4" xfId="0" applyFont="1" applyBorder="1" applyAlignment="1">
      <alignment wrapText="1"/>
    </xf>
    <xf numFmtId="2" fontId="10" fillId="0" borderId="6" xfId="0" applyNumberFormat="1" applyFont="1" applyBorder="1"/>
    <xf numFmtId="0" fontId="10" fillId="0" borderId="7" xfId="0" applyFont="1" applyBorder="1"/>
    <xf numFmtId="2" fontId="10" fillId="0" borderId="4" xfId="0" applyNumberFormat="1" applyFont="1" applyBorder="1" applyAlignment="1">
      <alignment horizontal="left"/>
    </xf>
    <xf numFmtId="0" fontId="3" fillId="0" borderId="4" xfId="0" applyFont="1" applyBorder="1"/>
    <xf numFmtId="10" fontId="10" fillId="0" borderId="10" xfId="1" applyNumberFormat="1" applyFont="1" applyFill="1" applyBorder="1" applyAlignment="1">
      <alignment horizontal="center"/>
    </xf>
    <xf numFmtId="0" fontId="10" fillId="0" borderId="11" xfId="0" applyFont="1" applyBorder="1"/>
    <xf numFmtId="2" fontId="10" fillId="0" borderId="11" xfId="0" applyNumberFormat="1" applyFont="1" applyBorder="1"/>
    <xf numFmtId="14" fontId="10" fillId="0" borderId="11" xfId="0" applyNumberFormat="1" applyFont="1" applyBorder="1"/>
    <xf numFmtId="0" fontId="10" fillId="0" borderId="11" xfId="0" applyFont="1" applyBorder="1" applyAlignment="1">
      <alignment wrapText="1"/>
    </xf>
    <xf numFmtId="2" fontId="10" fillId="0" borderId="9" xfId="0" applyNumberFormat="1" applyFont="1" applyBorder="1"/>
    <xf numFmtId="0" fontId="10" fillId="0" borderId="8" xfId="0" applyFont="1" applyBorder="1"/>
    <xf numFmtId="10" fontId="2" fillId="0" borderId="10" xfId="1" applyNumberFormat="1" applyFont="1" applyFill="1" applyBorder="1" applyAlignment="1">
      <alignment horizontal="center"/>
    </xf>
    <xf numFmtId="0" fontId="2" fillId="0" borderId="11" xfId="0" applyFont="1" applyBorder="1"/>
    <xf numFmtId="2" fontId="2" fillId="0" borderId="11" xfId="0" applyNumberFormat="1" applyFont="1" applyBorder="1"/>
    <xf numFmtId="14" fontId="2" fillId="0" borderId="11" xfId="0" applyNumberFormat="1" applyFont="1" applyBorder="1"/>
    <xf numFmtId="0" fontId="2" fillId="0" borderId="11" xfId="0" applyFont="1" applyBorder="1" applyAlignment="1">
      <alignment wrapText="1"/>
    </xf>
    <xf numFmtId="2" fontId="2" fillId="0" borderId="9" xfId="0" applyNumberFormat="1" applyFont="1" applyBorder="1"/>
    <xf numFmtId="10" fontId="8" fillId="0" borderId="10" xfId="1" applyNumberFormat="1" applyFont="1" applyFill="1" applyBorder="1" applyAlignment="1">
      <alignment horizontal="center"/>
    </xf>
    <xf numFmtId="10" fontId="6" fillId="0" borderId="10" xfId="1" applyNumberFormat="1" applyFont="1" applyFill="1" applyBorder="1" applyAlignment="1">
      <alignment horizontal="center"/>
    </xf>
    <xf numFmtId="10" fontId="6" fillId="0" borderId="11" xfId="1" applyNumberFormat="1" applyFont="1" applyFill="1" applyBorder="1" applyAlignment="1">
      <alignment horizontal="center" vertical="center" wrapText="1"/>
    </xf>
    <xf numFmtId="10" fontId="7" fillId="0" borderId="4" xfId="1" applyNumberFormat="1" applyFont="1" applyFill="1" applyBorder="1" applyAlignment="1">
      <alignment horizontal="center"/>
    </xf>
    <xf numFmtId="0" fontId="8" fillId="0" borderId="11" xfId="0" applyFont="1" applyBorder="1"/>
    <xf numFmtId="0" fontId="6" fillId="0" borderId="11" xfId="0" applyFont="1" applyBorder="1" applyAlignment="1">
      <alignment horizontal="center" vertical="center" wrapText="1"/>
    </xf>
    <xf numFmtId="0" fontId="7" fillId="0" borderId="4" xfId="0" applyFont="1" applyBorder="1" applyAlignment="1">
      <alignment horizontal="center"/>
    </xf>
    <xf numFmtId="0" fontId="3" fillId="0" borderId="11" xfId="0" applyFont="1" applyBorder="1" applyAlignment="1">
      <alignment horizontal="center" vertical="center" wrapText="1"/>
    </xf>
    <xf numFmtId="0" fontId="0" fillId="0" borderId="4" xfId="0" applyBorder="1" applyAlignment="1">
      <alignment horizontal="center"/>
    </xf>
    <xf numFmtId="2" fontId="6" fillId="0" borderId="11" xfId="0" applyNumberFormat="1" applyFont="1" applyBorder="1" applyAlignment="1">
      <alignment horizontal="center" vertical="center" wrapText="1"/>
    </xf>
    <xf numFmtId="2" fontId="7" fillId="0" borderId="4" xfId="0" applyNumberFormat="1" applyFont="1" applyBorder="1" applyAlignment="1">
      <alignment horizontal="center"/>
    </xf>
    <xf numFmtId="14" fontId="8" fillId="0" borderId="11" xfId="0" applyNumberFormat="1" applyFont="1" applyBorder="1"/>
    <xf numFmtId="14" fontId="9" fillId="0" borderId="11" xfId="0" applyNumberFormat="1" applyFont="1" applyBorder="1"/>
    <xf numFmtId="14" fontId="7" fillId="0" borderId="4" xfId="0" applyNumberFormat="1" applyFont="1" applyBorder="1" applyAlignment="1">
      <alignment horizontal="center"/>
    </xf>
    <xf numFmtId="14" fontId="2" fillId="0" borderId="4" xfId="0" applyNumberFormat="1" applyFont="1" applyBorder="1" applyAlignment="1">
      <alignment horizontal="center" vertical="center" wrapText="1"/>
    </xf>
    <xf numFmtId="0" fontId="2" fillId="0" borderId="4" xfId="0" applyFont="1" applyBorder="1" applyAlignment="1">
      <alignment horizontal="center"/>
    </xf>
    <xf numFmtId="0" fontId="8" fillId="0" borderId="11" xfId="0" applyFont="1" applyBorder="1" applyAlignment="1">
      <alignment wrapText="1"/>
    </xf>
    <xf numFmtId="0" fontId="7" fillId="0" borderId="4" xfId="0" applyFont="1" applyBorder="1" applyAlignment="1">
      <alignment horizontal="center" wrapText="1"/>
    </xf>
    <xf numFmtId="2" fontId="8" fillId="0" borderId="9" xfId="0" applyNumberFormat="1" applyFont="1" applyBorder="1"/>
    <xf numFmtId="2" fontId="6" fillId="0" borderId="9" xfId="0" applyNumberFormat="1" applyFont="1" applyBorder="1" applyAlignment="1">
      <alignment horizontal="center" vertical="center" wrapText="1"/>
    </xf>
    <xf numFmtId="2" fontId="7" fillId="0" borderId="6" xfId="0" applyNumberFormat="1" applyFont="1" applyBorder="1" applyAlignment="1">
      <alignment horizontal="center"/>
    </xf>
    <xf numFmtId="0" fontId="2" fillId="0" borderId="9" xfId="0" applyFont="1" applyBorder="1" applyAlignment="1">
      <alignment horizontal="center" vertical="center" wrapText="1"/>
    </xf>
    <xf numFmtId="0" fontId="2" fillId="0" borderId="6" xfId="0" applyFont="1" applyBorder="1" applyAlignment="1">
      <alignment horizontal="center"/>
    </xf>
    <xf numFmtId="2" fontId="2" fillId="0" borderId="8" xfId="0" applyNumberFormat="1" applyFont="1" applyBorder="1"/>
    <xf numFmtId="2" fontId="8" fillId="0" borderId="7" xfId="0" applyNumberFormat="1" applyFont="1" applyBorder="1"/>
    <xf numFmtId="0" fontId="2" fillId="0" borderId="8" xfId="0" applyFont="1" applyBorder="1" applyAlignment="1">
      <alignment horizontal="center" vertical="center" wrapText="1"/>
    </xf>
    <xf numFmtId="0" fontId="2" fillId="0" borderId="7" xfId="0" applyFont="1" applyBorder="1" applyAlignment="1">
      <alignment horizontal="center"/>
    </xf>
    <xf numFmtId="2" fontId="9" fillId="0" borderId="7" xfId="0" applyNumberFormat="1" applyFont="1" applyBorder="1"/>
    <xf numFmtId="0" fontId="2" fillId="0" borderId="10" xfId="0" applyFont="1" applyBorder="1" applyAlignment="1">
      <alignment horizontal="center" vertical="center" wrapText="1"/>
    </xf>
    <xf numFmtId="0" fontId="2" fillId="0" borderId="5" xfId="0" applyFont="1" applyBorder="1" applyAlignment="1">
      <alignment horizontal="center"/>
    </xf>
    <xf numFmtId="0" fontId="8" fillId="0" borderId="8" xfId="0" applyFont="1" applyBorder="1"/>
    <xf numFmtId="0" fontId="6" fillId="0" borderId="8" xfId="0" applyFont="1" applyBorder="1" applyAlignment="1">
      <alignment horizontal="center" vertical="center" wrapText="1"/>
    </xf>
    <xf numFmtId="0" fontId="7" fillId="0" borderId="7" xfId="0" applyFont="1" applyBorder="1" applyAlignment="1">
      <alignment horizontal="center"/>
    </xf>
    <xf numFmtId="10" fontId="2" fillId="6" borderId="10" xfId="1" applyNumberFormat="1" applyFont="1" applyFill="1" applyBorder="1" applyAlignment="1">
      <alignment horizontal="center"/>
    </xf>
    <xf numFmtId="0" fontId="2" fillId="6" borderId="11" xfId="0" applyFont="1" applyFill="1" applyBorder="1"/>
    <xf numFmtId="0" fontId="0" fillId="6" borderId="11" xfId="0" applyFill="1" applyBorder="1"/>
    <xf numFmtId="2" fontId="2" fillId="6" borderId="11" xfId="0" applyNumberFormat="1" applyFont="1" applyFill="1" applyBorder="1"/>
    <xf numFmtId="14" fontId="2" fillId="6" borderId="11" xfId="0" applyNumberFormat="1" applyFont="1" applyFill="1" applyBorder="1"/>
    <xf numFmtId="0" fontId="2" fillId="6" borderId="11" xfId="0" applyFont="1" applyFill="1" applyBorder="1" applyAlignment="1">
      <alignment wrapText="1"/>
    </xf>
    <xf numFmtId="2" fontId="2" fillId="6" borderId="9" xfId="0" applyNumberFormat="1" applyFont="1" applyFill="1" applyBorder="1"/>
    <xf numFmtId="0" fontId="2" fillId="6" borderId="9" xfId="0" applyFont="1" applyFill="1" applyBorder="1"/>
    <xf numFmtId="0" fontId="2" fillId="6" borderId="8" xfId="0" applyFont="1" applyFill="1" applyBorder="1"/>
    <xf numFmtId="0" fontId="2" fillId="6" borderId="10" xfId="0" applyFont="1" applyFill="1" applyBorder="1"/>
    <xf numFmtId="10" fontId="11" fillId="0" borderId="5" xfId="1" applyNumberFormat="1" applyFont="1" applyFill="1" applyBorder="1" applyAlignment="1">
      <alignment horizontal="center"/>
    </xf>
    <xf numFmtId="0" fontId="11" fillId="0" borderId="4" xfId="0" applyFont="1" applyBorder="1"/>
    <xf numFmtId="2" fontId="11" fillId="0" borderId="4" xfId="0" applyNumberFormat="1" applyFont="1" applyBorder="1"/>
    <xf numFmtId="14" fontId="11" fillId="0" borderId="4" xfId="0" applyNumberFormat="1" applyFont="1" applyBorder="1"/>
    <xf numFmtId="0" fontId="11" fillId="0" borderId="4" xfId="0" applyFont="1" applyBorder="1" applyAlignment="1">
      <alignment wrapText="1"/>
    </xf>
    <xf numFmtId="2" fontId="11" fillId="0" borderId="6" xfId="0" applyNumberFormat="1" applyFont="1" applyBorder="1"/>
    <xf numFmtId="0" fontId="11" fillId="0" borderId="7" xfId="0" applyFont="1" applyBorder="1"/>
    <xf numFmtId="10" fontId="11" fillId="6" borderId="5" xfId="1" applyNumberFormat="1" applyFont="1" applyFill="1" applyBorder="1" applyAlignment="1">
      <alignment horizontal="center"/>
    </xf>
    <xf numFmtId="10" fontId="2" fillId="6" borderId="5" xfId="1" applyNumberFormat="1" applyFont="1" applyFill="1" applyBorder="1" applyAlignment="1">
      <alignment horizontal="center"/>
    </xf>
    <xf numFmtId="0" fontId="11" fillId="6" borderId="4" xfId="0" applyFont="1" applyFill="1" applyBorder="1"/>
    <xf numFmtId="0" fontId="0" fillId="6" borderId="4" xfId="0" applyFill="1" applyBorder="1"/>
    <xf numFmtId="2" fontId="11" fillId="6" borderId="4" xfId="0" applyNumberFormat="1" applyFont="1" applyFill="1" applyBorder="1"/>
    <xf numFmtId="14" fontId="11" fillId="6" borderId="4" xfId="0" applyNumberFormat="1" applyFont="1" applyFill="1" applyBorder="1"/>
    <xf numFmtId="0" fontId="11" fillId="6" borderId="4" xfId="0" applyFont="1" applyFill="1" applyBorder="1" applyAlignment="1">
      <alignment wrapText="1"/>
    </xf>
    <xf numFmtId="2" fontId="11" fillId="6" borderId="6" xfId="0" applyNumberFormat="1" applyFont="1" applyFill="1" applyBorder="1"/>
    <xf numFmtId="0" fontId="2" fillId="6" borderId="7" xfId="0" applyFont="1" applyFill="1" applyBorder="1"/>
    <xf numFmtId="0" fontId="2" fillId="6" borderId="5" xfId="0" applyFont="1" applyFill="1" applyBorder="1"/>
    <xf numFmtId="0" fontId="11" fillId="6" borderId="7" xfId="0" applyFont="1" applyFill="1" applyBorder="1"/>
    <xf numFmtId="10" fontId="11" fillId="6" borderId="10" xfId="1" applyNumberFormat="1" applyFont="1" applyFill="1" applyBorder="1" applyAlignment="1">
      <alignment horizontal="center"/>
    </xf>
    <xf numFmtId="0" fontId="11" fillId="6" borderId="11" xfId="0" applyFont="1" applyFill="1" applyBorder="1"/>
    <xf numFmtId="2" fontId="11" fillId="6" borderId="11" xfId="0" applyNumberFormat="1" applyFont="1" applyFill="1" applyBorder="1"/>
    <xf numFmtId="14" fontId="11" fillId="6" borderId="11" xfId="0" applyNumberFormat="1" applyFont="1" applyFill="1" applyBorder="1"/>
    <xf numFmtId="0" fontId="11" fillId="6" borderId="11" xfId="0" applyFont="1" applyFill="1" applyBorder="1" applyAlignment="1">
      <alignment wrapText="1"/>
    </xf>
    <xf numFmtId="2" fontId="11" fillId="6" borderId="9" xfId="0" applyNumberFormat="1" applyFont="1" applyFill="1" applyBorder="1"/>
    <xf numFmtId="0" fontId="11" fillId="6" borderId="8" xfId="0" applyFont="1" applyFill="1" applyBorder="1"/>
    <xf numFmtId="0" fontId="2" fillId="0" borderId="4" xfId="0" applyFont="1" applyBorder="1" applyAlignment="1">
      <alignment horizontal="right" vertical="center" wrapText="1"/>
    </xf>
    <xf numFmtId="0" fontId="2" fillId="0" borderId="6" xfId="0" applyFont="1" applyBorder="1" applyAlignment="1">
      <alignment horizontal="right" vertical="center" wrapText="1"/>
    </xf>
    <xf numFmtId="0" fontId="2" fillId="0" borderId="7" xfId="0" applyFont="1" applyBorder="1" applyAlignment="1">
      <alignment horizontal="right" vertical="center" wrapText="1"/>
    </xf>
    <xf numFmtId="0" fontId="2" fillId="0" borderId="5" xfId="0" applyFont="1" applyBorder="1" applyAlignment="1">
      <alignment horizontal="right" vertical="center" wrapText="1"/>
    </xf>
    <xf numFmtId="2" fontId="2" fillId="0" borderId="4" xfId="0" applyNumberFormat="1" applyFont="1" applyBorder="1" applyAlignment="1">
      <alignment horizontal="right" vertical="center" wrapText="1"/>
    </xf>
    <xf numFmtId="14" fontId="2" fillId="0" borderId="4" xfId="0" applyNumberFormat="1" applyFont="1" applyBorder="1" applyAlignment="1">
      <alignment horizontal="right" vertical="center" wrapText="1"/>
    </xf>
    <xf numFmtId="2" fontId="2" fillId="0" borderId="6" xfId="0" applyNumberFormat="1" applyFont="1" applyBorder="1" applyAlignment="1">
      <alignment horizontal="right" vertical="center" wrapText="1"/>
    </xf>
    <xf numFmtId="0" fontId="0" fillId="0" borderId="0" xfId="0" applyAlignment="1">
      <alignment horizontal="right" vertical="center"/>
    </xf>
    <xf numFmtId="10" fontId="10" fillId="8" borderId="5" xfId="1" applyNumberFormat="1" applyFont="1" applyFill="1" applyBorder="1" applyAlignment="1">
      <alignment horizontal="center"/>
    </xf>
    <xf numFmtId="0" fontId="10" fillId="8" borderId="4" xfId="0" applyFont="1" applyFill="1" applyBorder="1"/>
    <xf numFmtId="0" fontId="0" fillId="8" borderId="4" xfId="0" applyFill="1" applyBorder="1"/>
    <xf numFmtId="2" fontId="10" fillId="8" borderId="4" xfId="0" applyNumberFormat="1" applyFont="1" applyFill="1" applyBorder="1"/>
    <xf numFmtId="0" fontId="10" fillId="8" borderId="4" xfId="0" applyFont="1" applyFill="1" applyBorder="1" applyAlignment="1">
      <alignment wrapText="1"/>
    </xf>
    <xf numFmtId="2" fontId="10" fillId="8" borderId="6" xfId="0" applyNumberFormat="1" applyFont="1" applyFill="1" applyBorder="1"/>
    <xf numFmtId="0" fontId="2" fillId="8" borderId="6" xfId="0" applyFont="1" applyFill="1" applyBorder="1"/>
    <xf numFmtId="0" fontId="2" fillId="8" borderId="7" xfId="0" applyFont="1" applyFill="1" applyBorder="1"/>
    <xf numFmtId="0" fontId="2" fillId="8" borderId="5" xfId="0" applyFont="1" applyFill="1" applyBorder="1"/>
    <xf numFmtId="0" fontId="10" fillId="8" borderId="7" xfId="0" applyFont="1" applyFill="1" applyBorder="1"/>
    <xf numFmtId="0" fontId="0" fillId="8" borderId="0" xfId="0" applyFill="1"/>
    <xf numFmtId="2" fontId="2" fillId="0" borderId="4" xfId="0" applyNumberFormat="1" applyFont="1" applyBorder="1" applyAlignment="1">
      <alignment horizontal="center"/>
    </xf>
    <xf numFmtId="2" fontId="10" fillId="0" borderId="4" xfId="0" applyNumberFormat="1" applyFont="1" applyBorder="1" applyAlignment="1">
      <alignment horizontal="center"/>
    </xf>
    <xf numFmtId="2" fontId="8" fillId="0" borderId="4" xfId="0" applyNumberFormat="1" applyFont="1" applyBorder="1" applyAlignment="1">
      <alignment horizontal="center"/>
    </xf>
    <xf numFmtId="2" fontId="9" fillId="0" borderId="4" xfId="0" applyNumberFormat="1" applyFont="1" applyBorder="1" applyAlignment="1">
      <alignment horizontal="center"/>
    </xf>
    <xf numFmtId="2" fontId="11" fillId="0" borderId="4" xfId="0" applyNumberFormat="1" applyFont="1" applyBorder="1" applyAlignment="1">
      <alignment horizontal="center"/>
    </xf>
    <xf numFmtId="2" fontId="0" fillId="0" borderId="0" xfId="0" applyNumberFormat="1" applyAlignment="1">
      <alignment horizontal="center"/>
    </xf>
    <xf numFmtId="14" fontId="10" fillId="0" borderId="4" xfId="0" applyNumberFormat="1" applyFont="1" applyBorder="1" applyAlignment="1">
      <alignment horizontal="center"/>
    </xf>
    <xf numFmtId="14" fontId="0" fillId="0" borderId="0" xfId="0" applyNumberFormat="1" applyAlignment="1">
      <alignment horizontal="center"/>
    </xf>
    <xf numFmtId="0" fontId="10" fillId="0" borderId="4" xfId="0" applyFont="1" applyBorder="1" applyAlignment="1">
      <alignment horizontal="center"/>
    </xf>
    <xf numFmtId="1" fontId="10" fillId="0" borderId="4" xfId="0" applyNumberFormat="1" applyFont="1" applyBorder="1" applyAlignment="1">
      <alignment horizontal="center"/>
    </xf>
    <xf numFmtId="1" fontId="7" fillId="0" borderId="4" xfId="0" applyNumberFormat="1" applyFont="1" applyBorder="1" applyAlignment="1">
      <alignment horizontal="center"/>
    </xf>
    <xf numFmtId="1" fontId="0" fillId="0" borderId="0" xfId="0" applyNumberFormat="1" applyAlignment="1">
      <alignment horizontal="center"/>
    </xf>
    <xf numFmtId="0" fontId="8" fillId="0" borderId="4" xfId="0" applyFont="1" applyBorder="1" applyAlignment="1">
      <alignment horizontal="center"/>
    </xf>
    <xf numFmtId="0" fontId="2" fillId="0" borderId="11" xfId="0" applyFont="1" applyBorder="1" applyAlignment="1">
      <alignment horizontal="center"/>
    </xf>
    <xf numFmtId="0" fontId="9" fillId="0" borderId="4" xfId="0" applyFont="1" applyBorder="1" applyAlignment="1">
      <alignment horizontal="center"/>
    </xf>
    <xf numFmtId="0" fontId="10" fillId="0" borderId="11" xfId="0" applyFont="1" applyBorder="1" applyAlignment="1">
      <alignment horizontal="center"/>
    </xf>
    <xf numFmtId="0" fontId="11" fillId="0" borderId="4" xfId="0" applyFont="1" applyBorder="1" applyAlignment="1">
      <alignment horizontal="center"/>
    </xf>
    <xf numFmtId="0" fontId="10" fillId="8" borderId="4" xfId="0" applyFont="1" applyFill="1" applyBorder="1" applyAlignment="1">
      <alignment horizontal="center"/>
    </xf>
    <xf numFmtId="10" fontId="8" fillId="0" borderId="4" xfId="1" applyNumberFormat="1" applyFont="1" applyFill="1" applyBorder="1" applyAlignment="1">
      <alignment horizontal="center"/>
    </xf>
    <xf numFmtId="10" fontId="10" fillId="0" borderId="4" xfId="1" applyNumberFormat="1" applyFont="1" applyFill="1" applyBorder="1" applyAlignment="1">
      <alignment horizontal="center"/>
    </xf>
    <xf numFmtId="10" fontId="2" fillId="0" borderId="4" xfId="1" applyNumberFormat="1" applyFont="1" applyFill="1" applyBorder="1" applyAlignment="1">
      <alignment horizontal="center"/>
    </xf>
    <xf numFmtId="10" fontId="9" fillId="0" borderId="4" xfId="1" applyNumberFormat="1" applyFont="1" applyFill="1" applyBorder="1" applyAlignment="1">
      <alignment horizontal="center"/>
    </xf>
    <xf numFmtId="10" fontId="10" fillId="0" borderId="11" xfId="1" applyNumberFormat="1" applyFont="1" applyFill="1" applyBorder="1" applyAlignment="1">
      <alignment horizontal="center"/>
    </xf>
    <xf numFmtId="10" fontId="2" fillId="0" borderId="11" xfId="1" applyNumberFormat="1" applyFont="1" applyFill="1" applyBorder="1" applyAlignment="1">
      <alignment horizontal="center"/>
    </xf>
    <xf numFmtId="10" fontId="8" fillId="0" borderId="11" xfId="1" applyNumberFormat="1" applyFont="1" applyFill="1" applyBorder="1" applyAlignment="1">
      <alignment horizontal="center"/>
    </xf>
    <xf numFmtId="10" fontId="2" fillId="0" borderId="5" xfId="1" applyNumberFormat="1" applyFont="1" applyFill="1" applyBorder="1" applyAlignment="1">
      <alignment horizontal="center" vertical="center"/>
    </xf>
    <xf numFmtId="10" fontId="2" fillId="0" borderId="4" xfId="1" applyNumberFormat="1" applyFont="1" applyFill="1" applyBorder="1" applyAlignment="1">
      <alignment horizontal="center" vertical="center" wrapText="1"/>
    </xf>
    <xf numFmtId="10" fontId="7" fillId="0" borderId="11" xfId="1" applyNumberFormat="1" applyFont="1" applyFill="1" applyBorder="1" applyAlignment="1">
      <alignment horizontal="center"/>
    </xf>
    <xf numFmtId="10" fontId="2" fillId="6" borderId="11" xfId="1" applyNumberFormat="1" applyFont="1" applyFill="1" applyBorder="1" applyAlignment="1">
      <alignment horizontal="center"/>
    </xf>
    <xf numFmtId="10" fontId="11" fillId="0" borderId="4" xfId="1" applyNumberFormat="1" applyFont="1" applyFill="1" applyBorder="1" applyAlignment="1">
      <alignment horizontal="center"/>
    </xf>
    <xf numFmtId="10" fontId="11" fillId="6" borderId="4" xfId="1" applyNumberFormat="1" applyFont="1" applyFill="1" applyBorder="1" applyAlignment="1">
      <alignment horizontal="center"/>
    </xf>
    <xf numFmtId="10" fontId="11" fillId="6" borderId="11" xfId="1" applyNumberFormat="1" applyFont="1" applyFill="1" applyBorder="1" applyAlignment="1">
      <alignment horizontal="center"/>
    </xf>
    <xf numFmtId="10" fontId="0" fillId="0" borderId="0" xfId="0" applyNumberFormat="1" applyAlignment="1">
      <alignment horizontal="center"/>
    </xf>
    <xf numFmtId="10" fontId="10" fillId="8" borderId="4" xfId="1" applyNumberFormat="1" applyFont="1" applyFill="1" applyBorder="1" applyAlignment="1">
      <alignment horizontal="center"/>
    </xf>
    <xf numFmtId="14" fontId="10" fillId="8" borderId="4" xfId="0" applyNumberFormat="1" applyFont="1" applyFill="1" applyBorder="1" applyAlignment="1">
      <alignment horizontal="center"/>
    </xf>
    <xf numFmtId="1" fontId="10" fillId="8" borderId="4" xfId="0" applyNumberFormat="1" applyFont="1" applyFill="1" applyBorder="1" applyAlignment="1">
      <alignment horizontal="center"/>
    </xf>
    <xf numFmtId="0" fontId="10" fillId="0" borderId="4" xfId="0" applyFont="1" applyBorder="1" applyAlignment="1">
      <alignment horizontal="center" vertical="center"/>
    </xf>
    <xf numFmtId="0" fontId="8" fillId="0" borderId="11" xfId="0" applyFont="1" applyBorder="1" applyAlignment="1">
      <alignment horizontal="center"/>
    </xf>
    <xf numFmtId="10" fontId="7" fillId="8" borderId="5" xfId="1" applyNumberFormat="1" applyFont="1" applyFill="1" applyBorder="1" applyAlignment="1">
      <alignment horizontal="center"/>
    </xf>
    <xf numFmtId="10" fontId="7" fillId="8" borderId="4" xfId="1" applyNumberFormat="1" applyFont="1" applyFill="1" applyBorder="1" applyAlignment="1">
      <alignment horizontal="center"/>
    </xf>
    <xf numFmtId="0" fontId="7" fillId="8" borderId="4" xfId="0" applyFont="1" applyFill="1" applyBorder="1"/>
    <xf numFmtId="2" fontId="7" fillId="8" borderId="4" xfId="0" applyNumberFormat="1" applyFont="1" applyFill="1" applyBorder="1"/>
    <xf numFmtId="14" fontId="7" fillId="8" borderId="4" xfId="0" applyNumberFormat="1" applyFont="1" applyFill="1" applyBorder="1"/>
    <xf numFmtId="2" fontId="7" fillId="8" borderId="4" xfId="0" applyNumberFormat="1" applyFont="1" applyFill="1" applyBorder="1" applyAlignment="1">
      <alignment horizontal="center"/>
    </xf>
    <xf numFmtId="0" fontId="7" fillId="8" borderId="4" xfId="0" applyFont="1" applyFill="1" applyBorder="1" applyAlignment="1">
      <alignment horizontal="center"/>
    </xf>
    <xf numFmtId="0" fontId="7" fillId="8" borderId="4" xfId="0" applyFont="1" applyFill="1" applyBorder="1" applyAlignment="1">
      <alignment wrapText="1"/>
    </xf>
    <xf numFmtId="2" fontId="7" fillId="8" borderId="6" xfId="0" applyNumberFormat="1" applyFont="1" applyFill="1" applyBorder="1"/>
    <xf numFmtId="0" fontId="7" fillId="8" borderId="7" xfId="0" applyFont="1" applyFill="1" applyBorder="1"/>
    <xf numFmtId="0" fontId="10" fillId="0" borderId="4" xfId="0" applyFont="1" applyBorder="1" applyAlignment="1">
      <alignment horizontal="left"/>
    </xf>
    <xf numFmtId="0" fontId="7" fillId="0" borderId="4" xfId="0" applyFont="1" applyBorder="1" applyAlignment="1">
      <alignment horizontal="left"/>
    </xf>
    <xf numFmtId="0" fontId="7" fillId="8" borderId="4" xfId="0" applyFont="1" applyFill="1" applyBorder="1" applyAlignment="1">
      <alignment horizontal="left"/>
    </xf>
    <xf numFmtId="0" fontId="2" fillId="0" borderId="4" xfId="0" applyFont="1" applyBorder="1" applyAlignment="1">
      <alignment horizontal="left"/>
    </xf>
    <xf numFmtId="0" fontId="9" fillId="0" borderId="4" xfId="0" applyFont="1" applyBorder="1" applyAlignment="1">
      <alignment horizontal="left"/>
    </xf>
    <xf numFmtId="0" fontId="0" fillId="0" borderId="0" xfId="0" applyAlignment="1">
      <alignment horizontal="left"/>
    </xf>
    <xf numFmtId="0" fontId="2" fillId="0" borderId="4" xfId="0" applyFont="1" applyBorder="1" applyAlignment="1">
      <alignment vertical="center"/>
    </xf>
    <xf numFmtId="0" fontId="2" fillId="0" borderId="4" xfId="0" applyFont="1" applyBorder="1" applyAlignment="1">
      <alignment horizontal="center" vertical="center"/>
    </xf>
    <xf numFmtId="0" fontId="0" fillId="0" borderId="0" xfId="0" applyAlignment="1">
      <alignment vertical="center"/>
    </xf>
    <xf numFmtId="0" fontId="7" fillId="0" borderId="11" xfId="0" applyFont="1" applyBorder="1" applyAlignment="1">
      <alignment horizontal="center"/>
    </xf>
    <xf numFmtId="0" fontId="2" fillId="6" borderId="11" xfId="0" applyFont="1" applyFill="1" applyBorder="1" applyAlignment="1">
      <alignment horizontal="center"/>
    </xf>
    <xf numFmtId="0" fontId="11" fillId="6" borderId="4" xfId="0" applyFont="1" applyFill="1" applyBorder="1" applyAlignment="1">
      <alignment horizontal="center"/>
    </xf>
    <xf numFmtId="0" fontId="11" fillId="6" borderId="11" xfId="0" applyFont="1" applyFill="1" applyBorder="1" applyAlignment="1">
      <alignment horizontal="center"/>
    </xf>
    <xf numFmtId="1" fontId="8" fillId="0" borderId="4" xfId="0" applyNumberFormat="1" applyFont="1" applyBorder="1" applyAlignment="1">
      <alignment horizontal="center"/>
    </xf>
    <xf numFmtId="1" fontId="2" fillId="0" borderId="4" xfId="0" applyNumberFormat="1" applyFont="1" applyBorder="1" applyAlignment="1">
      <alignment horizontal="center"/>
    </xf>
    <xf numFmtId="1" fontId="7" fillId="0" borderId="4" xfId="0" applyNumberFormat="1" applyFont="1" applyBorder="1" applyAlignment="1">
      <alignment horizontal="center" vertical="center" wrapText="1"/>
    </xf>
    <xf numFmtId="1" fontId="9" fillId="0" borderId="4" xfId="0" applyNumberFormat="1" applyFont="1" applyBorder="1" applyAlignment="1">
      <alignment horizontal="center"/>
    </xf>
    <xf numFmtId="1" fontId="10" fillId="0" borderId="11" xfId="0" applyNumberFormat="1" applyFont="1" applyBorder="1" applyAlignment="1">
      <alignment horizontal="center"/>
    </xf>
    <xf numFmtId="1" fontId="2" fillId="0" borderId="11" xfId="0" applyNumberFormat="1" applyFont="1" applyBorder="1" applyAlignment="1">
      <alignment horizontal="center"/>
    </xf>
    <xf numFmtId="1" fontId="8" fillId="0" borderId="11" xfId="0" applyNumberFormat="1" applyFont="1" applyBorder="1" applyAlignment="1">
      <alignment horizontal="center"/>
    </xf>
    <xf numFmtId="1" fontId="7" fillId="0" borderId="11" xfId="0" applyNumberFormat="1" applyFont="1" applyBorder="1" applyAlignment="1">
      <alignment horizontal="center" vertical="center" wrapText="1"/>
    </xf>
    <xf numFmtId="1" fontId="2" fillId="0" borderId="4" xfId="0" applyNumberFormat="1" applyFont="1" applyBorder="1" applyAlignment="1">
      <alignment horizontal="center" vertical="center" wrapText="1"/>
    </xf>
    <xf numFmtId="1" fontId="7" fillId="0" borderId="11" xfId="0" applyNumberFormat="1" applyFont="1" applyBorder="1" applyAlignment="1">
      <alignment horizontal="center"/>
    </xf>
    <xf numFmtId="1" fontId="7" fillId="8" borderId="4" xfId="0" applyNumberFormat="1" applyFont="1" applyFill="1" applyBorder="1" applyAlignment="1">
      <alignment horizontal="center"/>
    </xf>
    <xf numFmtId="1" fontId="2" fillId="6" borderId="11" xfId="0" applyNumberFormat="1" applyFont="1" applyFill="1" applyBorder="1" applyAlignment="1">
      <alignment horizontal="center"/>
    </xf>
    <xf numFmtId="1" fontId="11" fillId="0" borderId="4" xfId="0" applyNumberFormat="1" applyFont="1" applyBorder="1" applyAlignment="1">
      <alignment horizontal="center"/>
    </xf>
    <xf numFmtId="1" fontId="11" fillId="6" borderId="4" xfId="0" applyNumberFormat="1" applyFont="1" applyFill="1" applyBorder="1" applyAlignment="1">
      <alignment horizontal="center"/>
    </xf>
    <xf numFmtId="1" fontId="11" fillId="6" borderId="11" xfId="0" applyNumberFormat="1" applyFont="1" applyFill="1" applyBorder="1" applyAlignment="1">
      <alignment horizontal="center"/>
    </xf>
    <xf numFmtId="0" fontId="2" fillId="6" borderId="4" xfId="0" applyFont="1" applyFill="1" applyBorder="1"/>
    <xf numFmtId="14" fontId="2" fillId="0" borderId="4" xfId="0" applyNumberFormat="1" applyFont="1" applyBorder="1" applyAlignment="1">
      <alignment horizontal="center"/>
    </xf>
    <xf numFmtId="10" fontId="12" fillId="0" borderId="5" xfId="1" applyNumberFormat="1" applyFont="1" applyFill="1" applyBorder="1" applyAlignment="1">
      <alignment horizontal="center"/>
    </xf>
    <xf numFmtId="10" fontId="12" fillId="0" borderId="4" xfId="1" applyNumberFormat="1" applyFont="1" applyFill="1" applyBorder="1" applyAlignment="1">
      <alignment horizontal="center"/>
    </xf>
    <xf numFmtId="0" fontId="12" fillId="0" borderId="4" xfId="0" applyFont="1" applyBorder="1"/>
    <xf numFmtId="2" fontId="12" fillId="0" borderId="4" xfId="0" applyNumberFormat="1" applyFont="1" applyBorder="1"/>
    <xf numFmtId="2" fontId="12" fillId="0" borderId="4" xfId="0" applyNumberFormat="1" applyFont="1" applyBorder="1" applyAlignment="1">
      <alignment horizontal="center"/>
    </xf>
    <xf numFmtId="0" fontId="12" fillId="0" borderId="4" xfId="0" applyFont="1" applyBorder="1" applyAlignment="1">
      <alignment horizontal="center"/>
    </xf>
    <xf numFmtId="0" fontId="12" fillId="0" borderId="4" xfId="0" applyFont="1" applyBorder="1" applyAlignment="1">
      <alignment horizontal="left"/>
    </xf>
    <xf numFmtId="14" fontId="12" fillId="0" borderId="4" xfId="0" applyNumberFormat="1" applyFont="1" applyBorder="1" applyAlignment="1">
      <alignment horizontal="center"/>
    </xf>
    <xf numFmtId="0" fontId="12" fillId="0" borderId="4" xfId="0" applyFont="1" applyBorder="1" applyAlignment="1">
      <alignment vertical="center"/>
    </xf>
    <xf numFmtId="1" fontId="12" fillId="0" borderId="4" xfId="0" applyNumberFormat="1" applyFont="1" applyBorder="1" applyAlignment="1">
      <alignment horizontal="center"/>
    </xf>
    <xf numFmtId="0" fontId="12" fillId="0" borderId="4" xfId="0" applyFont="1" applyBorder="1" applyAlignment="1">
      <alignment wrapText="1"/>
    </xf>
    <xf numFmtId="2" fontId="12" fillId="0" borderId="6" xfId="0" applyNumberFormat="1" applyFont="1" applyBorder="1"/>
    <xf numFmtId="0" fontId="12" fillId="0" borderId="7" xfId="0" applyFont="1" applyBorder="1"/>
    <xf numFmtId="10" fontId="12" fillId="0" borderId="10" xfId="1" applyNumberFormat="1" applyFont="1" applyFill="1" applyBorder="1" applyAlignment="1">
      <alignment horizontal="center"/>
    </xf>
    <xf numFmtId="10" fontId="12" fillId="0" borderId="11" xfId="1" applyNumberFormat="1" applyFont="1" applyFill="1" applyBorder="1" applyAlignment="1">
      <alignment horizontal="center"/>
    </xf>
    <xf numFmtId="0" fontId="12" fillId="0" borderId="11" xfId="0" applyFont="1" applyBorder="1"/>
    <xf numFmtId="2" fontId="12" fillId="0" borderId="11" xfId="0" applyNumberFormat="1" applyFont="1" applyBorder="1"/>
    <xf numFmtId="2" fontId="12" fillId="0" borderId="11" xfId="0" applyNumberFormat="1" applyFont="1" applyBorder="1" applyAlignment="1">
      <alignment horizontal="center"/>
    </xf>
    <xf numFmtId="0" fontId="12" fillId="0" borderId="11" xfId="0" applyFont="1" applyBorder="1" applyAlignment="1">
      <alignment horizontal="center"/>
    </xf>
    <xf numFmtId="0" fontId="12" fillId="0" borderId="11" xfId="0" applyFont="1" applyBorder="1" applyAlignment="1">
      <alignment horizontal="left"/>
    </xf>
    <xf numFmtId="14" fontId="12" fillId="0" borderId="11" xfId="0" applyNumberFormat="1" applyFont="1" applyBorder="1" applyAlignment="1">
      <alignment horizontal="center"/>
    </xf>
    <xf numFmtId="0" fontId="12" fillId="0" borderId="11" xfId="0" applyFont="1" applyBorder="1" applyAlignment="1">
      <alignment vertical="center"/>
    </xf>
    <xf numFmtId="1" fontId="12" fillId="0" borderId="11" xfId="0" applyNumberFormat="1" applyFont="1" applyBorder="1" applyAlignment="1">
      <alignment horizontal="center"/>
    </xf>
    <xf numFmtId="0" fontId="12" fillId="0" borderId="11" xfId="0" applyFont="1" applyBorder="1" applyAlignment="1">
      <alignment wrapText="1"/>
    </xf>
    <xf numFmtId="2" fontId="12" fillId="0" borderId="9" xfId="0" applyNumberFormat="1" applyFont="1" applyBorder="1"/>
    <xf numFmtId="0" fontId="12" fillId="0" borderId="8" xfId="0" applyFont="1" applyBorder="1"/>
    <xf numFmtId="2" fontId="13" fillId="0" borderId="4" xfId="0" applyNumberFormat="1" applyFont="1" applyBorder="1" applyAlignment="1">
      <alignment horizontal="center"/>
    </xf>
    <xf numFmtId="2" fontId="13" fillId="0" borderId="11" xfId="0" applyNumberFormat="1" applyFont="1" applyBorder="1" applyAlignment="1">
      <alignment horizontal="center"/>
    </xf>
    <xf numFmtId="2" fontId="7" fillId="9" borderId="4" xfId="0" applyNumberFormat="1" applyFont="1" applyFill="1" applyBorder="1" applyAlignment="1">
      <alignment horizontal="center" vertical="center" wrapText="1"/>
    </xf>
    <xf numFmtId="0" fontId="0" fillId="9" borderId="0" xfId="0" applyFill="1"/>
    <xf numFmtId="2" fontId="7" fillId="6" borderId="4" xfId="0" applyNumberFormat="1" applyFont="1" applyFill="1" applyBorder="1" applyAlignment="1">
      <alignment horizontal="center" vertical="center" wrapText="1"/>
    </xf>
    <xf numFmtId="10" fontId="11" fillId="5" borderId="5" xfId="1" applyNumberFormat="1" applyFont="1" applyFill="1" applyBorder="1" applyAlignment="1">
      <alignment horizontal="center"/>
    </xf>
    <xf numFmtId="10" fontId="2" fillId="5" borderId="5" xfId="1" applyNumberFormat="1" applyFont="1" applyFill="1" applyBorder="1" applyAlignment="1">
      <alignment horizontal="center"/>
    </xf>
    <xf numFmtId="10" fontId="11" fillId="5" borderId="4" xfId="1" applyNumberFormat="1" applyFont="1" applyFill="1" applyBorder="1" applyAlignment="1">
      <alignment horizontal="center"/>
    </xf>
    <xf numFmtId="0" fontId="11" fillId="5" borderId="4" xfId="0" applyFont="1" applyFill="1" applyBorder="1"/>
    <xf numFmtId="0" fontId="0" fillId="5" borderId="4" xfId="0" applyFill="1" applyBorder="1"/>
    <xf numFmtId="2" fontId="11" fillId="5" borderId="4" xfId="0" applyNumberFormat="1" applyFont="1" applyFill="1" applyBorder="1"/>
    <xf numFmtId="14" fontId="11" fillId="5" borderId="4" xfId="0" applyNumberFormat="1" applyFont="1" applyFill="1" applyBorder="1"/>
    <xf numFmtId="0" fontId="2" fillId="5" borderId="4" xfId="0" applyFont="1" applyFill="1" applyBorder="1" applyAlignment="1">
      <alignment horizontal="center" vertical="center"/>
    </xf>
    <xf numFmtId="1" fontId="11" fillId="5" borderId="4" xfId="0" applyNumberFormat="1" applyFont="1" applyFill="1" applyBorder="1" applyAlignment="1">
      <alignment horizontal="center"/>
    </xf>
    <xf numFmtId="0" fontId="11" fillId="5" borderId="4" xfId="0" applyFont="1" applyFill="1" applyBorder="1" applyAlignment="1">
      <alignment horizontal="center"/>
    </xf>
    <xf numFmtId="0" fontId="11" fillId="5" borderId="4" xfId="0" applyFont="1" applyFill="1" applyBorder="1" applyAlignment="1">
      <alignment wrapText="1"/>
    </xf>
    <xf numFmtId="2" fontId="7" fillId="5" borderId="4" xfId="0" applyNumberFormat="1" applyFont="1" applyFill="1" applyBorder="1" applyAlignment="1">
      <alignment horizontal="center" vertical="center" wrapText="1"/>
    </xf>
    <xf numFmtId="2" fontId="11" fillId="5" borderId="6" xfId="0" applyNumberFormat="1" applyFont="1" applyFill="1" applyBorder="1"/>
    <xf numFmtId="0" fontId="2" fillId="5" borderId="7" xfId="0" applyFont="1" applyFill="1" applyBorder="1"/>
    <xf numFmtId="0" fontId="2" fillId="5" borderId="5" xfId="0" applyFont="1" applyFill="1" applyBorder="1"/>
    <xf numFmtId="0" fontId="11" fillId="5" borderId="7" xfId="0" applyFont="1" applyFill="1" applyBorder="1"/>
    <xf numFmtId="0" fontId="2" fillId="5" borderId="4" xfId="0" applyFont="1" applyFill="1" applyBorder="1" applyAlignment="1">
      <alignment vertical="center"/>
    </xf>
    <xf numFmtId="0" fontId="2" fillId="5" borderId="4" xfId="0" applyFont="1" applyFill="1" applyBorder="1" applyAlignment="1">
      <alignment horizontal="center" vertical="center" wrapText="1"/>
    </xf>
    <xf numFmtId="0" fontId="2" fillId="5" borderId="6" xfId="0" applyFont="1" applyFill="1" applyBorder="1"/>
    <xf numFmtId="10" fontId="2" fillId="5" borderId="4" xfId="1" applyNumberFormat="1" applyFont="1" applyFill="1" applyBorder="1" applyAlignment="1">
      <alignment horizontal="center"/>
    </xf>
    <xf numFmtId="0" fontId="2" fillId="5" borderId="4" xfId="0" applyFont="1" applyFill="1" applyBorder="1"/>
    <xf numFmtId="2" fontId="2" fillId="5" borderId="4" xfId="0" applyNumberFormat="1" applyFont="1" applyFill="1" applyBorder="1"/>
    <xf numFmtId="14" fontId="2" fillId="5" borderId="4" xfId="0" applyNumberFormat="1" applyFont="1" applyFill="1" applyBorder="1"/>
    <xf numFmtId="1" fontId="2" fillId="5" borderId="4" xfId="0" applyNumberFormat="1" applyFont="1" applyFill="1" applyBorder="1" applyAlignment="1">
      <alignment horizontal="center"/>
    </xf>
    <xf numFmtId="0" fontId="2" fillId="5" borderId="4" xfId="0" applyFont="1" applyFill="1" applyBorder="1" applyAlignment="1">
      <alignment horizontal="center"/>
    </xf>
    <xf numFmtId="2" fontId="2" fillId="5" borderId="4" xfId="0" applyNumberFormat="1" applyFont="1" applyFill="1" applyBorder="1" applyAlignment="1">
      <alignment horizontal="center"/>
    </xf>
    <xf numFmtId="0" fontId="2" fillId="5" borderId="4" xfId="0" applyFont="1" applyFill="1" applyBorder="1" applyAlignment="1">
      <alignment wrapText="1"/>
    </xf>
    <xf numFmtId="2" fontId="2" fillId="5" borderId="6" xfId="0" applyNumberFormat="1" applyFont="1" applyFill="1" applyBorder="1"/>
    <xf numFmtId="0" fontId="2" fillId="5" borderId="7" xfId="0" applyFont="1" applyFill="1" applyBorder="1" applyAlignment="1">
      <alignment horizontal="center" vertical="center" wrapText="1"/>
    </xf>
    <xf numFmtId="2" fontId="2" fillId="0" borderId="11" xfId="0" applyNumberFormat="1" applyFont="1" applyBorder="1" applyAlignment="1">
      <alignment horizontal="center"/>
    </xf>
    <xf numFmtId="0" fontId="2" fillId="0" borderId="11" xfId="0" applyFont="1" applyBorder="1" applyAlignment="1">
      <alignment horizontal="left"/>
    </xf>
    <xf numFmtId="14" fontId="2" fillId="0" borderId="11" xfId="0" applyNumberFormat="1" applyFont="1" applyBorder="1" applyAlignment="1">
      <alignment horizontal="center"/>
    </xf>
    <xf numFmtId="0" fontId="2" fillId="0" borderId="11" xfId="0" applyFont="1" applyBorder="1" applyAlignment="1">
      <alignment vertical="center"/>
    </xf>
    <xf numFmtId="10" fontId="14" fillId="0" borderId="5" xfId="1" applyNumberFormat="1" applyFont="1" applyFill="1" applyBorder="1" applyAlignment="1">
      <alignment horizontal="center"/>
    </xf>
    <xf numFmtId="10" fontId="14" fillId="0" borderId="4" xfId="1" applyNumberFormat="1" applyFont="1" applyFill="1" applyBorder="1" applyAlignment="1">
      <alignment horizontal="center"/>
    </xf>
    <xf numFmtId="0" fontId="14" fillId="0" borderId="4" xfId="0" applyFont="1" applyBorder="1"/>
    <xf numFmtId="2" fontId="14" fillId="0" borderId="4" xfId="0" applyNumberFormat="1" applyFont="1" applyBorder="1"/>
    <xf numFmtId="2" fontId="14" fillId="0" borderId="4" xfId="0" applyNumberFormat="1" applyFont="1" applyBorder="1" applyAlignment="1">
      <alignment horizontal="center"/>
    </xf>
    <xf numFmtId="0" fontId="14" fillId="0" borderId="4" xfId="0" applyFont="1" applyBorder="1" applyAlignment="1">
      <alignment horizontal="center"/>
    </xf>
    <xf numFmtId="0" fontId="14" fillId="0" borderId="4" xfId="0" applyFont="1" applyBorder="1" applyAlignment="1">
      <alignment horizontal="left"/>
    </xf>
    <xf numFmtId="14" fontId="14" fillId="0" borderId="4" xfId="0" applyNumberFormat="1" applyFont="1" applyBorder="1" applyAlignment="1">
      <alignment horizontal="center"/>
    </xf>
    <xf numFmtId="0" fontId="14" fillId="0" borderId="4" xfId="0" applyFont="1" applyBorder="1" applyAlignment="1">
      <alignment vertical="center"/>
    </xf>
    <xf numFmtId="1" fontId="14" fillId="0" borderId="4" xfId="0" applyNumberFormat="1" applyFont="1" applyBorder="1" applyAlignment="1">
      <alignment horizontal="center"/>
    </xf>
    <xf numFmtId="0" fontId="14" fillId="0" borderId="4" xfId="0" applyFont="1" applyBorder="1" applyAlignment="1">
      <alignment wrapText="1"/>
    </xf>
    <xf numFmtId="2" fontId="14" fillId="0" borderId="6" xfId="0" applyNumberFormat="1" applyFont="1" applyBorder="1"/>
    <xf numFmtId="0" fontId="14" fillId="0" borderId="7" xfId="0" applyFont="1" applyBorder="1"/>
    <xf numFmtId="10" fontId="14" fillId="0" borderId="10" xfId="1" applyNumberFormat="1" applyFont="1" applyFill="1" applyBorder="1" applyAlignment="1">
      <alignment horizontal="center"/>
    </xf>
    <xf numFmtId="10" fontId="14" fillId="0" borderId="11" xfId="1" applyNumberFormat="1" applyFont="1" applyFill="1" applyBorder="1" applyAlignment="1">
      <alignment horizontal="center"/>
    </xf>
    <xf numFmtId="0" fontId="14" fillId="0" borderId="11" xfId="0" applyFont="1" applyBorder="1"/>
    <xf numFmtId="2" fontId="14" fillId="0" borderId="11" xfId="0" applyNumberFormat="1" applyFont="1" applyBorder="1"/>
    <xf numFmtId="2" fontId="14" fillId="0" borderId="11" xfId="0" applyNumberFormat="1" applyFont="1" applyBorder="1" applyAlignment="1">
      <alignment horizontal="center"/>
    </xf>
    <xf numFmtId="0" fontId="14" fillId="0" borderId="11" xfId="0" applyFont="1" applyBorder="1" applyAlignment="1">
      <alignment horizontal="center"/>
    </xf>
    <xf numFmtId="0" fontId="14" fillId="0" borderId="11" xfId="0" applyFont="1" applyBorder="1" applyAlignment="1">
      <alignment horizontal="left"/>
    </xf>
    <xf numFmtId="14" fontId="14" fillId="0" borderId="11" xfId="0" applyNumberFormat="1" applyFont="1" applyBorder="1" applyAlignment="1">
      <alignment horizontal="center"/>
    </xf>
    <xf numFmtId="0" fontId="14" fillId="0" borderId="11" xfId="0" applyFont="1" applyBorder="1" applyAlignment="1">
      <alignment vertical="center"/>
    </xf>
    <xf numFmtId="1" fontId="14" fillId="0" borderId="11" xfId="0" applyNumberFormat="1" applyFont="1" applyBorder="1" applyAlignment="1">
      <alignment horizontal="center"/>
    </xf>
    <xf numFmtId="0" fontId="14" fillId="0" borderId="11" xfId="0" applyFont="1" applyBorder="1" applyAlignment="1">
      <alignment wrapText="1"/>
    </xf>
    <xf numFmtId="2" fontId="14" fillId="0" borderId="9" xfId="0" applyNumberFormat="1" applyFont="1" applyBorder="1"/>
    <xf numFmtId="0" fontId="14" fillId="0" borderId="8" xfId="0" applyFont="1" applyBorder="1"/>
    <xf numFmtId="0" fontId="2" fillId="5" borderId="6" xfId="0" applyFont="1" applyFill="1" applyBorder="1" applyAlignment="1">
      <alignment horizontal="left" vertical="center" wrapText="1"/>
    </xf>
    <xf numFmtId="0" fontId="2" fillId="5" borderId="6" xfId="0" applyFont="1" applyFill="1" applyBorder="1" applyAlignment="1">
      <alignment horizontal="left"/>
    </xf>
    <xf numFmtId="0" fontId="2" fillId="0" borderId="6" xfId="0" applyFont="1" applyBorder="1" applyAlignment="1">
      <alignment horizontal="left"/>
    </xf>
    <xf numFmtId="0" fontId="2" fillId="0" borderId="9" xfId="0" applyFont="1" applyBorder="1" applyAlignment="1">
      <alignment horizontal="left"/>
    </xf>
    <xf numFmtId="10" fontId="2" fillId="5" borderId="10" xfId="1" applyNumberFormat="1" applyFont="1" applyFill="1" applyBorder="1" applyAlignment="1">
      <alignment horizontal="center"/>
    </xf>
    <xf numFmtId="10" fontId="2" fillId="9" borderId="5" xfId="1" applyNumberFormat="1" applyFont="1" applyFill="1" applyBorder="1" applyAlignment="1">
      <alignment horizontal="center"/>
    </xf>
    <xf numFmtId="10" fontId="2" fillId="6" borderId="4" xfId="1" applyNumberFormat="1" applyFont="1" applyFill="1" applyBorder="1" applyAlignment="1">
      <alignment horizontal="center"/>
    </xf>
    <xf numFmtId="10" fontId="2" fillId="5" borderId="11" xfId="1" applyNumberFormat="1" applyFont="1" applyFill="1" applyBorder="1" applyAlignment="1">
      <alignment horizontal="center"/>
    </xf>
    <xf numFmtId="10" fontId="2" fillId="9" borderId="4" xfId="1" applyNumberFormat="1" applyFont="1" applyFill="1" applyBorder="1" applyAlignment="1">
      <alignment horizontal="center"/>
    </xf>
    <xf numFmtId="0" fontId="2" fillId="5" borderId="11" xfId="0" applyFont="1" applyFill="1" applyBorder="1"/>
    <xf numFmtId="0" fontId="2" fillId="9" borderId="4" xfId="0" applyFont="1" applyFill="1" applyBorder="1"/>
    <xf numFmtId="0" fontId="0" fillId="5" borderId="11" xfId="0" applyFill="1" applyBorder="1"/>
    <xf numFmtId="0" fontId="0" fillId="9" borderId="4" xfId="0" applyFill="1" applyBorder="1"/>
    <xf numFmtId="2" fontId="2" fillId="6" borderId="4" xfId="0" applyNumberFormat="1" applyFont="1" applyFill="1" applyBorder="1"/>
    <xf numFmtId="2" fontId="2" fillId="5" borderId="11" xfId="0" applyNumberFormat="1" applyFont="1" applyFill="1" applyBorder="1"/>
    <xf numFmtId="2" fontId="2" fillId="9" borderId="4" xfId="0" applyNumberFormat="1" applyFont="1" applyFill="1" applyBorder="1"/>
    <xf numFmtId="2" fontId="2" fillId="6" borderId="4" xfId="0" applyNumberFormat="1" applyFont="1" applyFill="1" applyBorder="1" applyAlignment="1">
      <alignment horizontal="center"/>
    </xf>
    <xf numFmtId="2" fontId="2" fillId="9" borderId="4" xfId="0" applyNumberFormat="1" applyFont="1" applyFill="1" applyBorder="1" applyAlignment="1">
      <alignment horizontal="center"/>
    </xf>
    <xf numFmtId="0" fontId="2" fillId="6" borderId="4" xfId="0" applyFont="1" applyFill="1" applyBorder="1" applyAlignment="1">
      <alignment horizontal="center"/>
    </xf>
    <xf numFmtId="0" fontId="2" fillId="9" borderId="4" xfId="0" applyFont="1" applyFill="1" applyBorder="1" applyAlignment="1">
      <alignment horizontal="center"/>
    </xf>
    <xf numFmtId="0" fontId="2" fillId="6" borderId="4" xfId="0" applyFont="1" applyFill="1" applyBorder="1" applyAlignment="1">
      <alignment horizontal="left"/>
    </xf>
    <xf numFmtId="0" fontId="2" fillId="9" borderId="4" xfId="0" applyFont="1" applyFill="1" applyBorder="1" applyAlignment="1">
      <alignment horizontal="left"/>
    </xf>
    <xf numFmtId="14" fontId="2" fillId="6" borderId="4" xfId="0" applyNumberFormat="1" applyFont="1" applyFill="1" applyBorder="1" applyAlignment="1">
      <alignment horizontal="center"/>
    </xf>
    <xf numFmtId="14" fontId="2" fillId="6" borderId="4" xfId="0" applyNumberFormat="1" applyFont="1" applyFill="1" applyBorder="1"/>
    <xf numFmtId="14" fontId="2" fillId="5" borderId="11" xfId="0" applyNumberFormat="1" applyFont="1" applyFill="1" applyBorder="1"/>
    <xf numFmtId="14" fontId="2" fillId="9" borderId="4" xfId="0" applyNumberFormat="1" applyFont="1" applyFill="1" applyBorder="1" applyAlignment="1">
      <alignment horizontal="center"/>
    </xf>
    <xf numFmtId="0" fontId="2" fillId="6" borderId="4" xfId="0" applyFont="1" applyFill="1" applyBorder="1" applyAlignment="1">
      <alignment vertical="center"/>
    </xf>
    <xf numFmtId="0" fontId="2" fillId="9" borderId="4" xfId="0" applyFont="1" applyFill="1" applyBorder="1" applyAlignment="1">
      <alignment vertical="center"/>
    </xf>
    <xf numFmtId="1" fontId="2" fillId="6" borderId="4" xfId="0" applyNumberFormat="1" applyFont="1" applyFill="1" applyBorder="1" applyAlignment="1">
      <alignment horizontal="center"/>
    </xf>
    <xf numFmtId="1" fontId="2" fillId="5" borderId="11" xfId="0" applyNumberFormat="1" applyFont="1" applyFill="1" applyBorder="1" applyAlignment="1">
      <alignment horizontal="center"/>
    </xf>
    <xf numFmtId="1" fontId="2" fillId="9" borderId="4" xfId="0" applyNumberFormat="1" applyFont="1" applyFill="1" applyBorder="1" applyAlignment="1">
      <alignment horizontal="center"/>
    </xf>
    <xf numFmtId="0" fontId="2" fillId="5" borderId="11" xfId="0" applyFont="1" applyFill="1" applyBorder="1" applyAlignment="1">
      <alignment horizontal="center"/>
    </xf>
    <xf numFmtId="2" fontId="2" fillId="5" borderId="11" xfId="0" applyNumberFormat="1" applyFont="1" applyFill="1" applyBorder="1" applyAlignment="1">
      <alignment horizontal="center"/>
    </xf>
    <xf numFmtId="0" fontId="2" fillId="6" borderId="4" xfId="0" applyFont="1" applyFill="1" applyBorder="1" applyAlignment="1">
      <alignment wrapText="1"/>
    </xf>
    <xf numFmtId="0" fontId="2" fillId="5" borderId="11" xfId="0" applyFont="1" applyFill="1" applyBorder="1" applyAlignment="1">
      <alignment wrapText="1"/>
    </xf>
    <xf numFmtId="0" fontId="2" fillId="9" borderId="4" xfId="0" applyFont="1" applyFill="1" applyBorder="1" applyAlignment="1">
      <alignment wrapText="1"/>
    </xf>
    <xf numFmtId="2" fontId="2" fillId="6" borderId="6" xfId="0" applyNumberFormat="1" applyFont="1" applyFill="1" applyBorder="1"/>
    <xf numFmtId="2" fontId="2" fillId="5" borderId="9" xfId="0" applyNumberFormat="1" applyFont="1" applyFill="1" applyBorder="1"/>
    <xf numFmtId="2" fontId="2" fillId="9" borderId="6" xfId="0" applyNumberFormat="1" applyFont="1" applyFill="1" applyBorder="1"/>
    <xf numFmtId="0" fontId="2" fillId="6" borderId="6" xfId="0" applyFont="1" applyFill="1" applyBorder="1" applyAlignment="1">
      <alignment horizontal="left"/>
    </xf>
    <xf numFmtId="0" fontId="2" fillId="5" borderId="9" xfId="0" applyFont="1" applyFill="1" applyBorder="1" applyAlignment="1">
      <alignment horizontal="left"/>
    </xf>
    <xf numFmtId="0" fontId="2" fillId="9" borderId="6" xfId="0" applyFont="1" applyFill="1" applyBorder="1" applyAlignment="1">
      <alignment horizontal="left"/>
    </xf>
    <xf numFmtId="0" fontId="2" fillId="5" borderId="8" xfId="0" applyFont="1" applyFill="1" applyBorder="1"/>
    <xf numFmtId="0" fontId="2" fillId="9" borderId="7" xfId="0" applyFont="1" applyFill="1" applyBorder="1"/>
    <xf numFmtId="0" fontId="2" fillId="5" borderId="10" xfId="0" applyFont="1" applyFill="1" applyBorder="1"/>
    <xf numFmtId="0" fontId="2" fillId="9" borderId="5" xfId="0" applyFont="1" applyFill="1" applyBorder="1"/>
    <xf numFmtId="0" fontId="3" fillId="0" borderId="0" xfId="0" applyFont="1" applyAlignment="1">
      <alignment horizontal="center" vertical="center" wrapText="1"/>
    </xf>
    <xf numFmtId="164" fontId="16" fillId="0" borderId="0" xfId="2" applyNumberFormat="1" applyFont="1" applyAlignment="1">
      <alignment horizontal="center" vertical="center" wrapText="1"/>
    </xf>
    <xf numFmtId="0" fontId="3" fillId="6" borderId="1" xfId="0" applyFont="1" applyFill="1" applyBorder="1" applyAlignment="1">
      <alignment horizontal="center" vertical="center" wrapText="1"/>
    </xf>
    <xf numFmtId="165" fontId="3" fillId="0" borderId="1" xfId="0" applyNumberFormat="1" applyFont="1" applyBorder="1" applyAlignment="1">
      <alignment horizontal="center" vertical="center" wrapText="1"/>
    </xf>
    <xf numFmtId="165" fontId="7" fillId="0" borderId="4" xfId="0" applyNumberFormat="1" applyFont="1" applyBorder="1" applyAlignment="1">
      <alignment horizontal="center"/>
    </xf>
    <xf numFmtId="165" fontId="10" fillId="0" borderId="4" xfId="0" applyNumberFormat="1" applyFont="1" applyBorder="1" applyAlignment="1">
      <alignment horizontal="center"/>
    </xf>
    <xf numFmtId="165" fontId="8" fillId="0" borderId="4" xfId="0" applyNumberFormat="1" applyFont="1" applyBorder="1" applyAlignment="1">
      <alignment horizontal="center"/>
    </xf>
    <xf numFmtId="165" fontId="2" fillId="0" borderId="4" xfId="0" applyNumberFormat="1" applyFont="1" applyBorder="1" applyAlignment="1">
      <alignment horizontal="center"/>
    </xf>
    <xf numFmtId="165" fontId="10" fillId="0" borderId="4" xfId="0" applyNumberFormat="1" applyFont="1" applyBorder="1"/>
    <xf numFmtId="165" fontId="2" fillId="0" borderId="4" xfId="0" applyNumberFormat="1" applyFont="1" applyBorder="1"/>
    <xf numFmtId="165" fontId="7" fillId="0" borderId="4" xfId="0" applyNumberFormat="1" applyFont="1" applyBorder="1"/>
    <xf numFmtId="165" fontId="7" fillId="0" borderId="4" xfId="0" applyNumberFormat="1" applyFont="1" applyBorder="1" applyAlignment="1">
      <alignment horizontal="center" vertical="center" wrapText="1"/>
    </xf>
    <xf numFmtId="165" fontId="10" fillId="0" borderId="11" xfId="0" applyNumberFormat="1" applyFont="1" applyBorder="1"/>
    <xf numFmtId="165" fontId="2" fillId="0" borderId="11" xfId="0" applyNumberFormat="1" applyFont="1" applyBorder="1" applyAlignment="1">
      <alignment horizontal="center"/>
    </xf>
    <xf numFmtId="165" fontId="9" fillId="0" borderId="4" xfId="0" applyNumberFormat="1" applyFont="1" applyBorder="1" applyAlignment="1">
      <alignment horizontal="center"/>
    </xf>
    <xf numFmtId="165" fontId="9" fillId="0" borderId="4" xfId="0" applyNumberFormat="1" applyFont="1" applyBorder="1"/>
    <xf numFmtId="165" fontId="10" fillId="0" borderId="4" xfId="0" applyNumberFormat="1" applyFont="1" applyBorder="1" applyAlignment="1">
      <alignment horizontal="center" vertical="center"/>
    </xf>
    <xf numFmtId="165" fontId="8" fillId="0" borderId="11" xfId="0" applyNumberFormat="1" applyFont="1" applyBorder="1" applyAlignment="1">
      <alignment horizontal="center"/>
    </xf>
    <xf numFmtId="165" fontId="7" fillId="0" borderId="11" xfId="0" applyNumberFormat="1" applyFont="1" applyBorder="1" applyAlignment="1">
      <alignment horizontal="center" vertical="center" wrapText="1"/>
    </xf>
    <xf numFmtId="165" fontId="10" fillId="8" borderId="4" xfId="0" applyNumberFormat="1" applyFont="1" applyFill="1" applyBorder="1" applyAlignment="1">
      <alignment horizontal="center"/>
    </xf>
    <xf numFmtId="165" fontId="2" fillId="0" borderId="4" xfId="0" applyNumberFormat="1" applyFont="1" applyBorder="1" applyAlignment="1">
      <alignment horizontal="center" vertical="center" wrapText="1"/>
    </xf>
    <xf numFmtId="165" fontId="7" fillId="8" borderId="4" xfId="0" applyNumberFormat="1" applyFont="1" applyFill="1" applyBorder="1" applyAlignment="1">
      <alignment horizontal="center"/>
    </xf>
    <xf numFmtId="165" fontId="8" fillId="0" borderId="4" xfId="0" applyNumberFormat="1" applyFont="1" applyBorder="1"/>
    <xf numFmtId="165" fontId="2" fillId="6" borderId="11" xfId="0" applyNumberFormat="1" applyFont="1" applyFill="1" applyBorder="1"/>
    <xf numFmtId="165" fontId="11" fillId="0" borderId="4" xfId="0" applyNumberFormat="1" applyFont="1" applyBorder="1"/>
    <xf numFmtId="165" fontId="11" fillId="0" borderId="4" xfId="0" applyNumberFormat="1" applyFont="1" applyBorder="1" applyAlignment="1">
      <alignment horizontal="center"/>
    </xf>
    <xf numFmtId="165" fontId="11" fillId="6" borderId="4" xfId="0" applyNumberFormat="1" applyFont="1" applyFill="1" applyBorder="1"/>
    <xf numFmtId="165" fontId="11" fillId="5" borderId="4" xfId="0" applyNumberFormat="1" applyFont="1" applyFill="1" applyBorder="1"/>
    <xf numFmtId="165" fontId="11" fillId="6" borderId="11" xfId="0" applyNumberFormat="1" applyFont="1" applyFill="1" applyBorder="1"/>
    <xf numFmtId="165" fontId="2" fillId="5" borderId="4" xfId="0" applyNumberFormat="1" applyFont="1" applyFill="1" applyBorder="1"/>
    <xf numFmtId="165" fontId="2" fillId="5" borderId="4" xfId="0" applyNumberFormat="1" applyFont="1" applyFill="1" applyBorder="1" applyAlignment="1">
      <alignment horizontal="center"/>
    </xf>
    <xf numFmtId="165" fontId="14" fillId="0" borderId="4" xfId="0" applyNumberFormat="1" applyFont="1" applyBorder="1" applyAlignment="1">
      <alignment horizontal="center"/>
    </xf>
    <xf numFmtId="165" fontId="2" fillId="9" borderId="4" xfId="0" applyNumberFormat="1" applyFont="1" applyFill="1" applyBorder="1" applyAlignment="1">
      <alignment horizontal="center"/>
    </xf>
    <xf numFmtId="165" fontId="2" fillId="5" borderId="11" xfId="0" applyNumberFormat="1" applyFont="1" applyFill="1" applyBorder="1"/>
    <xf numFmtId="165" fontId="2" fillId="6" borderId="4" xfId="0" applyNumberFormat="1" applyFont="1" applyFill="1" applyBorder="1" applyAlignment="1">
      <alignment horizontal="center"/>
    </xf>
    <xf numFmtId="165" fontId="12" fillId="0" borderId="4" xfId="0" applyNumberFormat="1" applyFont="1" applyBorder="1" applyAlignment="1">
      <alignment horizontal="center"/>
    </xf>
    <xf numFmtId="165" fontId="12" fillId="0" borderId="11" xfId="0" applyNumberFormat="1" applyFont="1" applyBorder="1" applyAlignment="1">
      <alignment horizontal="center"/>
    </xf>
    <xf numFmtId="165" fontId="14" fillId="0" borderId="11" xfId="0" applyNumberFormat="1" applyFont="1" applyBorder="1" applyAlignment="1">
      <alignment horizontal="center"/>
    </xf>
    <xf numFmtId="165" fontId="0" fillId="0" borderId="0" xfId="0" applyNumberFormat="1" applyAlignment="1">
      <alignment horizontal="center"/>
    </xf>
  </cellXfs>
  <cellStyles count="3">
    <cellStyle name="Normal" xfId="0" builtinId="0"/>
    <cellStyle name="Normal 2" xfId="2" xr:uid="{3D905AFA-628B-4A6B-AA7E-1B1B3122A69F}"/>
    <cellStyle name="Porcentaje" xfId="1" builtinId="5"/>
  </cellStyles>
  <dxfs count="128">
    <dxf>
      <font>
        <b val="0"/>
        <i val="0"/>
        <strike val="0"/>
        <condense val="0"/>
        <extend val="0"/>
        <outline val="0"/>
        <shadow val="0"/>
        <u val="none"/>
        <vertAlign val="baseline"/>
        <sz val="11"/>
        <color auto="1"/>
        <name val="Calibri"/>
        <scheme val="minor"/>
      </font>
      <numFmt numFmtId="0" formatCode="Genera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style="thin">
          <color indexed="64"/>
        </left>
        <right/>
        <top style="thin">
          <color indexed="64"/>
        </top>
        <bottom/>
      </border>
    </dxf>
    <dxf>
      <font>
        <strike val="0"/>
        <outline val="0"/>
        <shadow val="0"/>
        <u val="none"/>
        <vertAlign val="baseline"/>
        <sz val="11"/>
        <color auto="1"/>
        <name val="Calibri"/>
        <scheme val="minor"/>
      </font>
      <fill>
        <patternFill patternType="none">
          <fgColor indexed="64"/>
          <bgColor auto="1"/>
        </patternFill>
      </fill>
      <border diagonalUp="0" diagonalDown="0" outline="0">
        <left/>
        <right/>
        <top style="thin">
          <color indexed="64"/>
        </top>
        <bottom style="thin">
          <color indexed="64"/>
        </bottom>
      </border>
    </dxf>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style="thin">
          <color indexed="64"/>
        </left>
        <right style="thin">
          <color indexed="64"/>
        </right>
        <top style="thin">
          <color indexed="64"/>
        </top>
        <bottom/>
      </border>
    </dxf>
    <dxf>
      <font>
        <b val="0"/>
        <strike val="0"/>
        <outline val="0"/>
        <shadow val="0"/>
        <u val="none"/>
        <vertAlign val="baseline"/>
        <sz val="11"/>
        <color auto="1"/>
        <name val="Calibri"/>
        <family val="2"/>
        <scheme val="minor"/>
      </font>
      <fill>
        <patternFill patternType="none">
          <fgColor indexed="64"/>
          <bgColor auto="1"/>
        </patternFill>
      </fill>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style="thin">
          <color indexed="64"/>
        </left>
        <right style="thin">
          <color indexed="64"/>
        </right>
        <top style="thin">
          <color indexed="64"/>
        </top>
        <bottom/>
      </border>
    </dxf>
    <dxf>
      <font>
        <b val="0"/>
        <strike val="0"/>
        <outline val="0"/>
        <shadow val="0"/>
        <u val="none"/>
        <vertAlign val="baseline"/>
        <sz val="11"/>
        <color auto="1"/>
        <name val="Calibri"/>
        <family val="2"/>
        <scheme val="minor"/>
      </font>
      <fill>
        <patternFill patternType="none">
          <fgColor indexed="64"/>
          <bgColor auto="1"/>
        </patternFill>
      </fill>
      <border diagonalUp="0" diagonalDown="0" outline="0">
        <left/>
        <right/>
        <top style="thin">
          <color indexed="64"/>
        </top>
        <bottom style="thin">
          <color indexed="64"/>
        </bottom>
      </border>
    </dxf>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style="thin">
          <color indexed="64"/>
        </left>
        <right style="thin">
          <color indexed="64"/>
        </right>
        <top style="thin">
          <color indexed="64"/>
        </top>
        <bottom/>
      </border>
    </dxf>
    <dxf>
      <font>
        <b val="0"/>
        <strike val="0"/>
        <outline val="0"/>
        <shadow val="0"/>
        <u val="none"/>
        <vertAlign val="baseline"/>
        <sz val="11"/>
        <color auto="1"/>
        <name val="Calibri"/>
        <family val="2"/>
        <scheme val="minor"/>
      </font>
      <fill>
        <patternFill patternType="none">
          <fgColor indexed="64"/>
          <bgColor auto="1"/>
        </patternFill>
      </fill>
      <border diagonalUp="0" diagonalDown="0" outline="0">
        <left/>
        <right/>
        <top style="thin">
          <color indexed="64"/>
        </top>
        <bottom style="thin">
          <color indexed="64"/>
        </bottom>
      </border>
    </dxf>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style="thin">
          <color indexed="64"/>
        </left>
        <right style="thin">
          <color indexed="64"/>
        </right>
        <top style="thin">
          <color indexed="64"/>
        </top>
        <bottom/>
      </border>
    </dxf>
    <dxf>
      <font>
        <b val="0"/>
        <strike val="0"/>
        <outline val="0"/>
        <shadow val="0"/>
        <u val="none"/>
        <vertAlign val="baseline"/>
        <sz val="11"/>
        <color auto="1"/>
        <name val="Calibri"/>
        <family val="2"/>
        <scheme val="minor"/>
      </font>
      <fill>
        <patternFill patternType="none">
          <fgColor indexed="64"/>
          <bgColor auto="1"/>
        </patternFill>
      </fill>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1"/>
        <color auto="1"/>
        <name val="Calibri"/>
        <scheme val="minor"/>
      </font>
      <numFmt numFmtId="2" formatCode="0.00"/>
      <fill>
        <patternFill patternType="none">
          <fgColor indexed="64"/>
          <bgColor indexed="65"/>
        </patternFill>
      </fill>
      <border diagonalUp="0" diagonalDown="0" outline="0">
        <left style="thin">
          <color indexed="64"/>
        </left>
        <right style="thin">
          <color indexed="64"/>
        </right>
        <top style="thin">
          <color indexed="64"/>
        </top>
        <bottom/>
      </border>
    </dxf>
    <dxf>
      <font>
        <strike val="0"/>
        <outline val="0"/>
        <shadow val="0"/>
        <u val="none"/>
        <vertAlign val="baseline"/>
        <sz val="11"/>
        <color auto="1"/>
        <name val="Calibri"/>
        <scheme val="minor"/>
      </font>
      <numFmt numFmtId="2" formatCode="0.00"/>
      <fill>
        <patternFill patternType="none">
          <fgColor indexed="64"/>
          <bgColor auto="1"/>
        </patternFill>
      </fill>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1"/>
        <color auto="1"/>
        <name val="Calibri"/>
        <scheme val="minor"/>
      </font>
      <numFmt numFmtId="2" formatCode="0.00"/>
      <fill>
        <patternFill patternType="none">
          <fgColor indexed="64"/>
          <bgColor indexed="65"/>
        </patternFill>
      </fill>
      <border diagonalUp="0" diagonalDown="0" outline="0">
        <left style="thin">
          <color indexed="64"/>
        </left>
        <right style="thin">
          <color indexed="64"/>
        </right>
        <top style="thin">
          <color indexed="64"/>
        </top>
        <bottom/>
      </border>
    </dxf>
    <dxf>
      <font>
        <strike val="0"/>
        <outline val="0"/>
        <shadow val="0"/>
        <u val="none"/>
        <vertAlign val="baseline"/>
        <sz val="11"/>
        <color auto="1"/>
        <name val="Calibri"/>
        <scheme val="minor"/>
      </font>
      <numFmt numFmtId="2" formatCode="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scheme val="minor"/>
      </font>
      <numFmt numFmtId="2" formatCode="0.00"/>
      <fill>
        <patternFill patternType="none">
          <fgColor indexed="64"/>
          <bgColor indexed="65"/>
        </patternFill>
      </fill>
      <border diagonalUp="0" diagonalDown="0" outline="0">
        <left style="thin">
          <color indexed="64"/>
        </left>
        <right style="thin">
          <color indexed="64"/>
        </right>
        <top style="thin">
          <color indexed="64"/>
        </top>
        <bottom/>
      </border>
    </dxf>
    <dxf>
      <font>
        <strike val="0"/>
        <outline val="0"/>
        <shadow val="0"/>
        <u val="none"/>
        <vertAlign val="baseline"/>
        <sz val="11"/>
        <color auto="1"/>
        <name val="Calibri"/>
        <scheme val="minor"/>
      </font>
      <numFmt numFmtId="2" formatCode="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scheme val="minor"/>
      </font>
      <numFmt numFmtId="2" formatCode="0.00"/>
      <fill>
        <patternFill patternType="none">
          <fgColor indexed="64"/>
          <bgColor indexed="65"/>
        </patternFill>
      </fill>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auto="1"/>
        <name val="Calibri"/>
        <scheme val="minor"/>
      </font>
      <numFmt numFmtId="2" formatCode="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scheme val="minor"/>
      </font>
      <numFmt numFmtId="2" formatCode="0.00"/>
      <fill>
        <patternFill patternType="none">
          <fgColor indexed="64"/>
          <bgColor indexed="65"/>
        </patternFill>
      </fill>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auto="1"/>
        <name val="Calibri"/>
        <scheme val="minor"/>
      </font>
      <numFmt numFmtId="2" formatCode="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scheme val="minor"/>
      </font>
      <numFmt numFmtId="2" formatCode="0.00"/>
      <fill>
        <patternFill patternType="none">
          <fgColor indexed="64"/>
          <bgColor indexed="65"/>
        </patternFill>
      </fill>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auto="1"/>
        <name val="Calibri"/>
        <scheme val="minor"/>
      </font>
      <numFmt numFmtId="2" formatCode="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auto="1"/>
        <name val="Calibri"/>
        <scheme val="minor"/>
      </font>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scheme val="minor"/>
      </font>
      <fill>
        <patternFill patternType="none">
          <fgColor indexed="64"/>
          <bgColor indexed="65"/>
        </patternFill>
      </fill>
      <alignment horizontal="general" vertical="bottom"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auto="1"/>
        <name val="Calibri"/>
        <scheme val="minor"/>
      </font>
      <fill>
        <patternFill patternType="none">
          <fgColor indexed="64"/>
          <bgColor auto="1"/>
        </patternFill>
      </fill>
      <alignment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auto="1"/>
        <name val="Calibri"/>
        <scheme val="minor"/>
      </font>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auto="1"/>
        <name val="Calibri"/>
        <scheme val="minor"/>
      </font>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auto="1"/>
        <name val="Calibri"/>
        <scheme val="minor"/>
      </font>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auto="1"/>
        <name val="Calibri"/>
        <scheme val="minor"/>
      </font>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auto="1"/>
        <name val="Calibri"/>
        <scheme val="minor"/>
      </font>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auto="1"/>
        <name val="Calibri"/>
        <scheme val="minor"/>
      </font>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auto="1"/>
        <name val="Calibri"/>
        <scheme val="minor"/>
      </font>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auto="1"/>
        <name val="Calibri"/>
        <scheme val="minor"/>
      </font>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scheme val="minor"/>
      </font>
      <numFmt numFmtId="2" formatCode="0.00"/>
      <fill>
        <patternFill patternType="none">
          <fgColor indexed="64"/>
          <bgColor indexed="65"/>
        </patternFill>
      </fill>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auto="1"/>
        <name val="Calibri"/>
        <scheme val="minor"/>
      </font>
      <numFmt numFmtId="2" formatCode="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auto="1"/>
        <name val="Calibri"/>
        <scheme val="minor"/>
      </font>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auto="1"/>
        <name val="Calibri"/>
        <scheme val="minor"/>
      </font>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auto="1"/>
        <name val="Calibri"/>
        <scheme val="minor"/>
      </font>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auto="1"/>
        <name val="Calibri"/>
        <scheme val="minor"/>
      </font>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auto="1"/>
        <name val="Calibri"/>
        <scheme val="minor"/>
      </font>
      <fill>
        <patternFill patternType="none">
          <fgColor indexed="64"/>
          <bgColor auto="1"/>
        </patternFill>
      </fill>
      <alignment horizont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auto="1"/>
        <name val="Calibri"/>
        <scheme val="minor"/>
      </font>
      <numFmt numFmtId="165" formatCode="[$-F400]h:mm:ss\ AM/PM"/>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auto="1"/>
        <name val="Calibri"/>
        <scheme val="minor"/>
      </font>
      <numFmt numFmtId="165" formatCode="[$-F400]h:mm:ss\ AM/PM"/>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auto="1"/>
        <name val="Calibri"/>
        <scheme val="minor"/>
      </font>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auto="1"/>
        <name val="Calibri"/>
        <scheme val="minor"/>
      </font>
      <numFmt numFmtId="1" formatCode="0"/>
      <fill>
        <patternFill patternType="none">
          <fgColor indexed="64"/>
          <bgColor auto="1"/>
        </patternFill>
      </fill>
      <alignment horizont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auto="1"/>
        <name val="Calibri"/>
        <scheme val="minor"/>
      </font>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scheme val="minor"/>
      </font>
      <numFmt numFmtId="0" formatCode="Genera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scheme val="minor"/>
      </font>
      <numFmt numFmtId="0" formatCode="Genera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scheme val="minor"/>
      </font>
      <numFmt numFmtId="0" formatCode="Genera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auto="1"/>
        <name val="Calibri"/>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auto="1"/>
        <name val="Calibri"/>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auto="1"/>
        <name val="Calibri"/>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auto="1"/>
        <name val="Calibri"/>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auto="1"/>
        <name val="Calibri"/>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auto="1"/>
        <name val="Calibri"/>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auto="1"/>
        <name val="Calibri"/>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auto="1"/>
        <name val="Calibri"/>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auto="1"/>
        <name val="Calibri"/>
        <scheme val="minor"/>
      </font>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scheme val="minor"/>
      </font>
      <numFmt numFmtId="166" formatCode="d/mm/yyyy"/>
      <fill>
        <patternFill patternType="none">
          <fgColor indexed="64"/>
          <bgColor indexed="65"/>
        </patternFill>
      </fill>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auto="1"/>
        <name val="Calibri"/>
        <scheme val="minor"/>
      </font>
      <numFmt numFmtId="166" formatCode="d/mm/yyyy"/>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auto="1"/>
        <name val="Calibri"/>
        <scheme val="minor"/>
      </font>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auto="1"/>
        <name val="Calibri"/>
        <scheme val="minor"/>
      </font>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auto="1"/>
        <name val="Calibri"/>
        <scheme val="minor"/>
      </font>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auto="1"/>
        <name val="Calibri"/>
        <scheme val="minor"/>
      </font>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auto="1"/>
        <name val="Calibri"/>
        <scheme val="minor"/>
      </font>
      <numFmt numFmtId="0" formatCode="Genera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auto="1"/>
        <name val="Calibri"/>
        <scheme val="minor"/>
      </font>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scheme val="minor"/>
      </font>
      <numFmt numFmtId="2" formatCode="0.00"/>
      <fill>
        <patternFill patternType="none">
          <fgColor indexed="64"/>
          <bgColor indexed="65"/>
        </patternFill>
      </fill>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auto="1"/>
        <name val="Calibri"/>
        <scheme val="minor"/>
      </font>
      <numFmt numFmtId="2" formatCode="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scheme val="minor"/>
      </font>
      <numFmt numFmtId="2" formatCode="0.00"/>
      <fill>
        <patternFill patternType="none">
          <fgColor indexed="64"/>
          <bgColor indexed="65"/>
        </patternFill>
      </fill>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auto="1"/>
        <name val="Calibri"/>
        <scheme val="minor"/>
      </font>
      <numFmt numFmtId="2" formatCode="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scheme val="minor"/>
      </font>
      <numFmt numFmtId="2" formatCode="0.00"/>
      <fill>
        <patternFill patternType="none">
          <fgColor indexed="64"/>
          <bgColor indexed="65"/>
        </patternFill>
      </fill>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auto="1"/>
        <name val="Calibri"/>
        <scheme val="minor"/>
      </font>
      <numFmt numFmtId="2" formatCode="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scheme val="minor"/>
      </font>
      <numFmt numFmtId="2" formatCode="0.00"/>
      <fill>
        <patternFill patternType="none">
          <fgColor indexed="64"/>
          <bgColor indexed="65"/>
        </patternFill>
      </fill>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auto="1"/>
        <name val="Calibri"/>
        <scheme val="minor"/>
      </font>
      <numFmt numFmtId="2" formatCode="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scheme val="minor"/>
      </font>
      <numFmt numFmtId="2" formatCode="0.00"/>
      <fill>
        <patternFill patternType="none">
          <fgColor indexed="64"/>
          <bgColor indexed="65"/>
        </patternFill>
      </fill>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auto="1"/>
        <name val="Calibri"/>
        <scheme val="minor"/>
      </font>
      <numFmt numFmtId="2" formatCode="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auto="1"/>
        <name val="Calibri"/>
        <scheme val="minor"/>
      </font>
      <numFmt numFmtId="2" formatCode="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scheme val="minor"/>
      </font>
      <numFmt numFmtId="2" formatCode="0.00"/>
      <fill>
        <patternFill patternType="solid">
          <fgColor indexed="64"/>
          <bgColor theme="2" tint="-0.249977111117893"/>
        </patternFill>
      </fill>
      <border diagonalUp="0" diagonalDown="0" outline="0">
        <left style="thin">
          <color indexed="64"/>
        </left>
        <right style="thin">
          <color indexed="64"/>
        </right>
        <top style="thin">
          <color indexed="64"/>
        </top>
        <bottom/>
      </border>
    </dxf>
    <dxf>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scheme val="minor"/>
      </font>
      <numFmt numFmtId="0" formatCode="General"/>
      <fill>
        <patternFill patternType="none">
          <fgColor indexed="64"/>
          <bgColor indexed="65"/>
        </patternFill>
      </fill>
      <border diagonalUp="0" diagonalDown="0" outline="0">
        <left style="thin">
          <color indexed="64"/>
        </left>
        <right style="thin">
          <color indexed="64"/>
        </right>
        <top style="thin">
          <color indexed="64"/>
        </top>
        <bottom/>
      </border>
    </dxf>
    <dxf>
      <font>
        <strike val="0"/>
        <outline val="0"/>
        <shadow val="0"/>
        <u val="none"/>
        <vertAlign val="baseline"/>
        <sz val="11"/>
        <color auto="1"/>
        <name val="Calibri"/>
        <scheme val="minor"/>
      </font>
      <numFmt numFmtId="0" formatCode="General"/>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scheme val="minor"/>
      </font>
      <numFmt numFmtId="0" formatCode="General"/>
      <fill>
        <patternFill patternType="none">
          <fgColor indexed="64"/>
          <bgColor indexed="65"/>
        </patternFill>
      </fill>
      <border diagonalUp="0" diagonalDown="0" outline="0">
        <left style="thin">
          <color indexed="64"/>
        </left>
        <right style="thin">
          <color indexed="64"/>
        </right>
        <top style="thin">
          <color indexed="64"/>
        </top>
        <bottom/>
      </border>
    </dxf>
    <dxf>
      <font>
        <strike val="0"/>
        <outline val="0"/>
        <shadow val="0"/>
        <u val="none"/>
        <vertAlign val="baseline"/>
        <sz val="11"/>
        <color auto="1"/>
        <name val="Calibri"/>
        <scheme val="minor"/>
      </font>
      <numFmt numFmtId="0" formatCode="General"/>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scheme val="minor"/>
      </font>
      <numFmt numFmtId="14" formatCode="0.00%"/>
      <fill>
        <patternFill patternType="none">
          <fgColor indexed="64"/>
          <bgColor indexed="65"/>
        </patternFill>
      </fill>
      <border diagonalUp="0" diagonalDown="0" outline="0">
        <left style="thin">
          <color indexed="64"/>
        </left>
        <right style="thin">
          <color indexed="64"/>
        </right>
        <top style="thin">
          <color indexed="64"/>
        </top>
        <bottom/>
      </border>
    </dxf>
    <dxf>
      <font>
        <strike val="0"/>
        <outline val="0"/>
        <shadow val="0"/>
        <u val="none"/>
        <vertAlign val="baseline"/>
        <sz val="11"/>
        <color auto="1"/>
        <name val="Calibri"/>
        <scheme val="minor"/>
      </font>
      <numFmt numFmtId="14" formatCode="0.00%"/>
      <fill>
        <patternFill patternType="none">
          <fgColor indexed="64"/>
          <bgColor auto="1"/>
        </patternFill>
      </fill>
      <alignment horizont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scheme val="minor"/>
      </font>
      <numFmt numFmtId="14" formatCode="0.00%"/>
      <fill>
        <patternFill patternType="none">
          <fgColor indexed="64"/>
          <bgColor indexed="65"/>
        </patternFill>
      </fill>
      <alignment horizontal="center" vertical="bottom"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auto="1"/>
        <name val="Calibri"/>
        <family val="2"/>
        <scheme val="minor"/>
      </font>
      <numFmt numFmtId="14" formatCode="0.00%"/>
      <fill>
        <patternFill patternType="none">
          <fgColor indexed="64"/>
          <bgColor auto="1"/>
        </patternFill>
      </fill>
      <alignment horizontal="center" vertical="bottom"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scheme val="minor"/>
      </font>
      <numFmt numFmtId="14" formatCode="0.00%"/>
      <fill>
        <patternFill patternType="none">
          <fgColor indexed="64"/>
          <bgColor indexed="65"/>
        </patternFill>
      </fill>
      <alignment horizontal="center" vertical="bottom" textRotation="0" wrapText="0" indent="0" justifyLastLine="0" shrinkToFit="0" readingOrder="0"/>
      <border diagonalUp="0" diagonalDown="0" outline="0">
        <left/>
        <right style="thin">
          <color indexed="64"/>
        </right>
        <top style="thin">
          <color indexed="64"/>
        </top>
        <bottom/>
      </border>
    </dxf>
    <dxf>
      <font>
        <strike val="0"/>
        <outline val="0"/>
        <shadow val="0"/>
        <u val="none"/>
        <vertAlign val="baseline"/>
        <sz val="11"/>
        <color auto="1"/>
        <name val="Calibri"/>
        <scheme val="minor"/>
      </font>
      <numFmt numFmtId="14" formatCode="0.00%"/>
      <fill>
        <patternFill patternType="none">
          <fgColor indexed="64"/>
          <bgColor auto="1"/>
        </patternFill>
      </fill>
      <alignment horizontal="center"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fill>
        <patternFill patternType="none">
          <fgColor indexed="64"/>
          <bgColor auto="1"/>
        </patternFill>
      </fill>
    </dxf>
    <dxf>
      <border>
        <bottom style="thin">
          <color indexed="64"/>
        </bottom>
      </border>
    </dxf>
    <dxf>
      <font>
        <b/>
        <i val="0"/>
        <strike val="0"/>
        <condense val="0"/>
        <extend val="0"/>
        <outline val="0"/>
        <shadow val="0"/>
        <u val="none"/>
        <vertAlign val="baseline"/>
        <sz val="11"/>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colors>
    <mruColors>
      <color rgb="FFDDDDDD"/>
      <color rgb="FF3F6228"/>
      <color rgb="FF456A2C"/>
      <color rgb="FF2E471D"/>
      <color rgb="FF23361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238164</xdr:colOff>
      <xdr:row>0</xdr:row>
      <xdr:rowOff>49020</xdr:rowOff>
    </xdr:from>
    <xdr:to>
      <xdr:col>4</xdr:col>
      <xdr:colOff>408213</xdr:colOff>
      <xdr:row>25</xdr:row>
      <xdr:rowOff>65585</xdr:rowOff>
    </xdr:to>
    <xdr:grpSp>
      <xdr:nvGrpSpPr>
        <xdr:cNvPr id="22" name="Grupo 21">
          <a:extLst>
            <a:ext uri="{FF2B5EF4-FFF2-40B4-BE49-F238E27FC236}">
              <a16:creationId xmlns:a16="http://schemas.microsoft.com/office/drawing/2014/main" id="{00000000-0008-0000-0000-000016000000}"/>
            </a:ext>
          </a:extLst>
        </xdr:cNvPr>
        <xdr:cNvGrpSpPr/>
      </xdr:nvGrpSpPr>
      <xdr:grpSpPr>
        <a:xfrm>
          <a:off x="238164" y="49020"/>
          <a:ext cx="3355038" cy="4511509"/>
          <a:chOff x="1002195" y="993914"/>
          <a:chExt cx="2435087" cy="3785152"/>
        </a:xfrm>
      </xdr:grpSpPr>
      <xdr:grpSp>
        <xdr:nvGrpSpPr>
          <xdr:cNvPr id="13" name="Grupo 12">
            <a:extLst>
              <a:ext uri="{FF2B5EF4-FFF2-40B4-BE49-F238E27FC236}">
                <a16:creationId xmlns:a16="http://schemas.microsoft.com/office/drawing/2014/main" id="{00000000-0008-0000-0000-00000D000000}"/>
              </a:ext>
            </a:extLst>
          </xdr:cNvPr>
          <xdr:cNvGrpSpPr/>
        </xdr:nvGrpSpPr>
        <xdr:grpSpPr>
          <a:xfrm>
            <a:off x="1002195" y="993914"/>
            <a:ext cx="2435087" cy="3785152"/>
            <a:chOff x="5574195" y="993914"/>
            <a:chExt cx="2435087" cy="3785152"/>
          </a:xfrm>
        </xdr:grpSpPr>
        <xdr:pic>
          <xdr:nvPicPr>
            <xdr:cNvPr id="11" name="Imagen 10">
              <a:extLst>
                <a:ext uri="{FF2B5EF4-FFF2-40B4-BE49-F238E27FC236}">
                  <a16:creationId xmlns:a16="http://schemas.microsoft.com/office/drawing/2014/main" id="{00000000-0008-0000-0000-00000B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2954" t="16487" r="12854" b="6629"/>
            <a:stretch/>
          </xdr:blipFill>
          <xdr:spPr>
            <a:xfrm>
              <a:off x="5574195" y="993914"/>
              <a:ext cx="2435087" cy="3785152"/>
            </a:xfrm>
            <a:prstGeom prst="rect">
              <a:avLst/>
            </a:prstGeom>
            <a:ln>
              <a:noFill/>
            </a:ln>
            <a:effectLst>
              <a:softEdge rad="112500"/>
            </a:effectLst>
          </xdr:spPr>
        </xdr:pic>
        <xdr:sp macro="[0]!ImportarTxtAInformeHV" textlink="">
          <xdr:nvSpPr>
            <xdr:cNvPr id="12" name="Rectángulo redondeado 11">
              <a:extLst>
                <a:ext uri="{FF2B5EF4-FFF2-40B4-BE49-F238E27FC236}">
                  <a16:creationId xmlns:a16="http://schemas.microsoft.com/office/drawing/2014/main" id="{00000000-0008-0000-0000-00000C000000}"/>
                </a:ext>
              </a:extLst>
            </xdr:cNvPr>
            <xdr:cNvSpPr/>
          </xdr:nvSpPr>
          <xdr:spPr>
            <a:xfrm>
              <a:off x="5897217" y="1921565"/>
              <a:ext cx="1780761" cy="1176131"/>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sp macro="[0]!ImportarTxtAInformeFw" textlink="">
          <xdr:nvSpPr>
            <xdr:cNvPr id="29" name="Rectángulo redondeado 28">
              <a:extLst>
                <a:ext uri="{FF2B5EF4-FFF2-40B4-BE49-F238E27FC236}">
                  <a16:creationId xmlns:a16="http://schemas.microsoft.com/office/drawing/2014/main" id="{00000000-0008-0000-0000-00001D000000}"/>
                </a:ext>
              </a:extLst>
            </xdr:cNvPr>
            <xdr:cNvSpPr/>
          </xdr:nvSpPr>
          <xdr:spPr>
            <a:xfrm>
              <a:off x="5892248" y="3192117"/>
              <a:ext cx="1780761" cy="1176131"/>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grpSp>
      <xdr:sp macro="" textlink="">
        <xdr:nvSpPr>
          <xdr:cNvPr id="19" name="Redondear rectángulo de esquina del mismo lado 18">
            <a:extLst>
              <a:ext uri="{FF2B5EF4-FFF2-40B4-BE49-F238E27FC236}">
                <a16:creationId xmlns:a16="http://schemas.microsoft.com/office/drawing/2014/main" id="{00000000-0008-0000-0000-000013000000}"/>
              </a:ext>
            </a:extLst>
          </xdr:cNvPr>
          <xdr:cNvSpPr/>
        </xdr:nvSpPr>
        <xdr:spPr>
          <a:xfrm>
            <a:off x="1209262" y="1325218"/>
            <a:ext cx="1987826" cy="554934"/>
          </a:xfrm>
          <a:prstGeom prst="round2SameRect">
            <a:avLst/>
          </a:prstGeom>
          <a:gradFill flip="none" rotWithShape="1">
            <a:gsLst>
              <a:gs pos="0">
                <a:srgbClr val="233616"/>
              </a:gs>
              <a:gs pos="23000">
                <a:srgbClr val="2E471D"/>
              </a:gs>
              <a:gs pos="69000">
                <a:srgbClr val="456A2C"/>
              </a:gs>
              <a:gs pos="97000">
                <a:srgbClr val="3F6228"/>
              </a:gs>
            </a:gsLst>
            <a:path path="circle">
              <a:fillToRect r="100000" b="100000"/>
            </a:path>
            <a:tileRect l="-100000" t="-100000"/>
          </a:gradFill>
          <a:ln>
            <a:noFill/>
          </a:ln>
          <a:effectLst>
            <a:outerShdw blurRad="76200" dir="13500000" sy="23000" kx="1200000" algn="br" rotWithShape="0">
              <a:prstClr val="black">
                <a:alpha val="2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700" b="1">
                <a:ln>
                  <a:solidFill>
                    <a:schemeClr val="accent6">
                      <a:lumMod val="50000"/>
                    </a:schemeClr>
                  </a:solidFill>
                </a:ln>
                <a:solidFill>
                  <a:srgbClr val="DDDDDD"/>
                </a:solidFill>
                <a:latin typeface="Berlin Sans FB Demi" panose="020E0802020502020306" pitchFamily="34" charset="0"/>
              </a:rPr>
              <a:t>CARGUE DE ARCHIVOS MASIVOS - CTL</a:t>
            </a:r>
          </a:p>
        </xdr:txBody>
      </xdr:sp>
    </xdr:grp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SISTEMAS\Documents\Especializacion\Aprendizaje%20Autom&#225;tico\FINAL\FINAL_V1\Dataset_HV_2026_v3.xlsx" TargetMode="External"/><Relationship Id="rId1" Type="http://schemas.openxmlformats.org/officeDocument/2006/relationships/externalLinkPath" Target="Dataset_HV_2026_v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NFORMEHV"/>
    </sheetNames>
    <sheetDataSet>
      <sheetData sheetId="0">
        <row r="2">
          <cell r="AI2" t="str">
            <v>TURNO 1</v>
          </cell>
          <cell r="AJ2">
            <v>0.25</v>
          </cell>
          <cell r="AK2">
            <v>0.58333333333333337</v>
          </cell>
        </row>
        <row r="3">
          <cell r="AI3" t="str">
            <v>TURNO 2</v>
          </cell>
          <cell r="AJ3">
            <v>0.58333333333333337</v>
          </cell>
          <cell r="AK3">
            <v>0.91666666666666663</v>
          </cell>
        </row>
        <row r="4">
          <cell r="AI4" t="str">
            <v>TURNO 1</v>
          </cell>
          <cell r="AJ4">
            <v>0.25</v>
          </cell>
          <cell r="AK4">
            <v>0.58333333333333337</v>
          </cell>
        </row>
        <row r="5">
          <cell r="AI5" t="str">
            <v>TURNO 2</v>
          </cell>
          <cell r="AJ5">
            <v>0.58333333333333337</v>
          </cell>
          <cell r="AK5">
            <v>0.91666666666666663</v>
          </cell>
        </row>
        <row r="6">
          <cell r="AI6" t="str">
            <v>TURNO 1</v>
          </cell>
          <cell r="AJ6">
            <v>0.25</v>
          </cell>
          <cell r="AK6">
            <v>0.58333333333333337</v>
          </cell>
        </row>
        <row r="7">
          <cell r="AI7" t="str">
            <v>TURNO 2</v>
          </cell>
          <cell r="AJ7">
            <v>0.58333333333333337</v>
          </cell>
          <cell r="AK7">
            <v>0.91666666666666663</v>
          </cell>
        </row>
        <row r="8">
          <cell r="AI8" t="str">
            <v>TURNO 1</v>
          </cell>
          <cell r="AJ8">
            <v>0.25</v>
          </cell>
          <cell r="AK8">
            <v>0.58333333333333337</v>
          </cell>
        </row>
        <row r="9">
          <cell r="AI9" t="str">
            <v>TURNO 2</v>
          </cell>
          <cell r="AJ9">
            <v>0.58333333333333337</v>
          </cell>
          <cell r="AK9">
            <v>0.91666666666666663</v>
          </cell>
        </row>
        <row r="10">
          <cell r="AI10" t="str">
            <v>TURNO 1</v>
          </cell>
          <cell r="AJ10">
            <v>0.25</v>
          </cell>
          <cell r="AK10">
            <v>0.58333333333333337</v>
          </cell>
        </row>
        <row r="11">
          <cell r="AI11" t="str">
            <v>TURNO 2</v>
          </cell>
          <cell r="AJ11">
            <v>0.58333333333333337</v>
          </cell>
          <cell r="AK11">
            <v>0.91666666666666663</v>
          </cell>
        </row>
        <row r="12">
          <cell r="AI12" t="str">
            <v>TURNO 1</v>
          </cell>
          <cell r="AJ12">
            <v>0.25</v>
          </cell>
          <cell r="AK12">
            <v>0.58333333333333337</v>
          </cell>
        </row>
        <row r="13">
          <cell r="AI13" t="str">
            <v>TURNO 1</v>
          </cell>
          <cell r="AJ13">
            <v>0.25</v>
          </cell>
          <cell r="AK13">
            <v>0.58333333333333337</v>
          </cell>
        </row>
        <row r="14">
          <cell r="AI14" t="str">
            <v>TURNO 2</v>
          </cell>
          <cell r="AJ14">
            <v>0.58333333333333337</v>
          </cell>
          <cell r="AK14">
            <v>0.91666666666666663</v>
          </cell>
        </row>
        <row r="15">
          <cell r="AI15" t="str">
            <v>TURNO 2</v>
          </cell>
          <cell r="AJ15">
            <v>0.58333333333333337</v>
          </cell>
          <cell r="AK15">
            <v>0.91666666666666663</v>
          </cell>
        </row>
        <row r="16">
          <cell r="AI16" t="str">
            <v>TURNO 1</v>
          </cell>
          <cell r="AJ16">
            <v>0.25</v>
          </cell>
          <cell r="AK16">
            <v>0.58333333333333337</v>
          </cell>
        </row>
        <row r="17">
          <cell r="AI17" t="str">
            <v>TURNO 3</v>
          </cell>
          <cell r="AJ17">
            <v>0.91666666666666663</v>
          </cell>
          <cell r="AK17">
            <v>0.25</v>
          </cell>
        </row>
        <row r="18">
          <cell r="AI18" t="str">
            <v>TURNO 1</v>
          </cell>
          <cell r="AJ18">
            <v>0.25</v>
          </cell>
          <cell r="AK18">
            <v>0.58333333333333337</v>
          </cell>
        </row>
        <row r="19">
          <cell r="AI19" t="str">
            <v>TURNO 2</v>
          </cell>
          <cell r="AJ19">
            <v>0.58333333333333337</v>
          </cell>
          <cell r="AK19">
            <v>0.91666666666666663</v>
          </cell>
        </row>
        <row r="20">
          <cell r="AI20" t="str">
            <v>TURNO 1</v>
          </cell>
          <cell r="AJ20">
            <v>0.25</v>
          </cell>
          <cell r="AK20">
            <v>0.58333333333333337</v>
          </cell>
        </row>
        <row r="21">
          <cell r="AI21" t="str">
            <v>TURNO 2</v>
          </cell>
          <cell r="AJ21">
            <v>0.58333333333333337</v>
          </cell>
          <cell r="AK21">
            <v>0.91666666666666663</v>
          </cell>
        </row>
        <row r="22">
          <cell r="AI22" t="str">
            <v>TURNO 1</v>
          </cell>
          <cell r="AJ22">
            <v>0.25</v>
          </cell>
          <cell r="AK22">
            <v>0.58333333333333337</v>
          </cell>
        </row>
        <row r="23">
          <cell r="AI23" t="str">
            <v>TURNO 2</v>
          </cell>
          <cell r="AJ23">
            <v>0.58333333333333337</v>
          </cell>
          <cell r="AK23">
            <v>0.91666666666666663</v>
          </cell>
        </row>
        <row r="24">
          <cell r="AI24" t="str">
            <v>TURNO 1</v>
          </cell>
          <cell r="AJ24">
            <v>0.25</v>
          </cell>
          <cell r="AK24">
            <v>0.58333333333333337</v>
          </cell>
        </row>
        <row r="25">
          <cell r="AI25" t="str">
            <v>TURNO 2</v>
          </cell>
          <cell r="AJ25">
            <v>0.58333333333333337</v>
          </cell>
          <cell r="AK25">
            <v>0.91666666666666663</v>
          </cell>
        </row>
        <row r="26">
          <cell r="AI26" t="str">
            <v>TURNO 1</v>
          </cell>
          <cell r="AJ26">
            <v>0.25</v>
          </cell>
          <cell r="AK26">
            <v>0.58333333333333337</v>
          </cell>
        </row>
        <row r="27">
          <cell r="AI27" t="str">
            <v>TURNO 2</v>
          </cell>
          <cell r="AJ27">
            <v>0.58333333333333337</v>
          </cell>
          <cell r="AK27">
            <v>0.91666666666666663</v>
          </cell>
        </row>
        <row r="28">
          <cell r="AI28" t="str">
            <v>TURNO 1</v>
          </cell>
          <cell r="AJ28">
            <v>0.25</v>
          </cell>
          <cell r="AK28">
            <v>0.58333333333333337</v>
          </cell>
        </row>
        <row r="29">
          <cell r="AI29" t="str">
            <v>TURNO 2</v>
          </cell>
          <cell r="AJ29">
            <v>0.58333333333333337</v>
          </cell>
          <cell r="AK29">
            <v>0.91666666666666663</v>
          </cell>
        </row>
        <row r="30">
          <cell r="AI30" t="str">
            <v>TURNO 2</v>
          </cell>
          <cell r="AJ30">
            <v>0.58333333333333337</v>
          </cell>
          <cell r="AK30">
            <v>0.91666666666666663</v>
          </cell>
        </row>
        <row r="31">
          <cell r="AI31" t="str">
            <v>TURNO 1</v>
          </cell>
          <cell r="AJ31">
            <v>0.25</v>
          </cell>
          <cell r="AK31">
            <v>0.58333333333333337</v>
          </cell>
        </row>
        <row r="32">
          <cell r="AI32" t="str">
            <v>TURNO 2</v>
          </cell>
          <cell r="AJ32">
            <v>0.58333333333333337</v>
          </cell>
          <cell r="AK32">
            <v>0.91666666666666663</v>
          </cell>
        </row>
        <row r="33">
          <cell r="AI33" t="str">
            <v>TURNO 3</v>
          </cell>
          <cell r="AJ33">
            <v>0.91666666666666663</v>
          </cell>
          <cell r="AK33">
            <v>0.25</v>
          </cell>
        </row>
        <row r="34">
          <cell r="AI34" t="str">
            <v>TURNO 1</v>
          </cell>
          <cell r="AJ34">
            <v>0.25</v>
          </cell>
          <cell r="AK34">
            <v>0.58333333333333337</v>
          </cell>
        </row>
        <row r="35">
          <cell r="AI35" t="str">
            <v>TURNO 1</v>
          </cell>
          <cell r="AJ35">
            <v>0.25</v>
          </cell>
          <cell r="AK35">
            <v>0.58333333333333337</v>
          </cell>
        </row>
        <row r="36">
          <cell r="AI36" t="str">
            <v>TURNO 1</v>
          </cell>
          <cell r="AJ36">
            <v>0.25</v>
          </cell>
          <cell r="AK36">
            <v>0.58333333333333337</v>
          </cell>
        </row>
        <row r="37">
          <cell r="AI37" t="str">
            <v>TURNO 2</v>
          </cell>
          <cell r="AJ37">
            <v>0.58333333333333337</v>
          </cell>
          <cell r="AK37">
            <v>0.91666666666666663</v>
          </cell>
        </row>
        <row r="38">
          <cell r="AI38" t="str">
            <v>TURNO 1</v>
          </cell>
          <cell r="AJ38">
            <v>0.25</v>
          </cell>
          <cell r="AK38">
            <v>0.58333333333333337</v>
          </cell>
        </row>
        <row r="39">
          <cell r="AI39" t="str">
            <v>TURNO 2</v>
          </cell>
          <cell r="AJ39">
            <v>0.58333333333333337</v>
          </cell>
          <cell r="AK39">
            <v>0.91666666666666663</v>
          </cell>
        </row>
        <row r="40">
          <cell r="AI40" t="str">
            <v>TURNO 1</v>
          </cell>
          <cell r="AJ40">
            <v>0.25</v>
          </cell>
          <cell r="AK40">
            <v>0.58333333333333337</v>
          </cell>
        </row>
        <row r="41">
          <cell r="AI41" t="str">
            <v>TURNO 2</v>
          </cell>
          <cell r="AJ41">
            <v>0.58333333333333337</v>
          </cell>
          <cell r="AK41">
            <v>0.91666666666666663</v>
          </cell>
        </row>
        <row r="42">
          <cell r="AI42" t="str">
            <v>TURNO 1</v>
          </cell>
          <cell r="AJ42">
            <v>0.25</v>
          </cell>
          <cell r="AK42">
            <v>0.58333333333333337</v>
          </cell>
        </row>
        <row r="43">
          <cell r="AI43" t="str">
            <v>TURNO 1</v>
          </cell>
          <cell r="AJ43">
            <v>0.25</v>
          </cell>
          <cell r="AK43">
            <v>0.58333333333333337</v>
          </cell>
        </row>
        <row r="44">
          <cell r="AI44" t="str">
            <v>TURNO 2</v>
          </cell>
          <cell r="AJ44">
            <v>0.58333333333333337</v>
          </cell>
          <cell r="AK44">
            <v>0.91666666666666663</v>
          </cell>
        </row>
        <row r="45">
          <cell r="AI45" t="str">
            <v>TURNO 2</v>
          </cell>
          <cell r="AJ45">
            <v>0.58333333333333337</v>
          </cell>
          <cell r="AK45">
            <v>0.91666666666666663</v>
          </cell>
        </row>
        <row r="46">
          <cell r="AI46" t="str">
            <v>TURNO 3</v>
          </cell>
          <cell r="AJ46">
            <v>0.91666666666666663</v>
          </cell>
          <cell r="AK46">
            <v>0.25</v>
          </cell>
        </row>
        <row r="47">
          <cell r="AI47" t="str">
            <v>TURNO 1</v>
          </cell>
          <cell r="AJ47">
            <v>0.25</v>
          </cell>
          <cell r="AK47">
            <v>0.58333333333333337</v>
          </cell>
        </row>
        <row r="48">
          <cell r="AI48" t="str">
            <v>TURNO 1</v>
          </cell>
          <cell r="AJ48">
            <v>0.25</v>
          </cell>
          <cell r="AK48">
            <v>0.58333333333333337</v>
          </cell>
        </row>
        <row r="49">
          <cell r="AI49" t="str">
            <v>TURNO 2</v>
          </cell>
          <cell r="AJ49">
            <v>0.58333333333333337</v>
          </cell>
          <cell r="AK49">
            <v>0.91666666666666663</v>
          </cell>
        </row>
        <row r="50">
          <cell r="AI50" t="str">
            <v>TURNO 1</v>
          </cell>
          <cell r="AJ50">
            <v>0.25</v>
          </cell>
          <cell r="AK50">
            <v>0.58333333333333337</v>
          </cell>
        </row>
        <row r="51">
          <cell r="AI51" t="str">
            <v>TURNO 2</v>
          </cell>
          <cell r="AJ51">
            <v>0.58333333333333337</v>
          </cell>
          <cell r="AK51">
            <v>0.91666666666666663</v>
          </cell>
        </row>
        <row r="52">
          <cell r="AI52" t="str">
            <v>TURNO 1</v>
          </cell>
          <cell r="AJ52">
            <v>0.25</v>
          </cell>
          <cell r="AK52">
            <v>0.58333333333333337</v>
          </cell>
        </row>
        <row r="53">
          <cell r="AI53" t="str">
            <v>TURNO 1</v>
          </cell>
          <cell r="AJ53">
            <v>0.25</v>
          </cell>
          <cell r="AK53">
            <v>0.58333333333333337</v>
          </cell>
        </row>
        <row r="54">
          <cell r="AI54" t="str">
            <v>TURNO 2</v>
          </cell>
          <cell r="AJ54">
            <v>0.58333333333333337</v>
          </cell>
          <cell r="AK54">
            <v>0.91666666666666663</v>
          </cell>
        </row>
        <row r="55">
          <cell r="AI55" t="str">
            <v>TURNO 1</v>
          </cell>
          <cell r="AJ55">
            <v>0.25</v>
          </cell>
          <cell r="AK55">
            <v>0.58333333333333337</v>
          </cell>
        </row>
        <row r="56">
          <cell r="AI56" t="str">
            <v>TURNO 2</v>
          </cell>
          <cell r="AJ56">
            <v>0.58333333333333337</v>
          </cell>
          <cell r="AK56">
            <v>0.91666666666666663</v>
          </cell>
        </row>
        <row r="57">
          <cell r="AI57" t="str">
            <v>TURNO 1</v>
          </cell>
          <cell r="AJ57">
            <v>0.25</v>
          </cell>
          <cell r="AK57">
            <v>0.58333333333333337</v>
          </cell>
        </row>
        <row r="58">
          <cell r="AI58" t="str">
            <v>TURNO 2</v>
          </cell>
          <cell r="AJ58">
            <v>0.58333333333333337</v>
          </cell>
          <cell r="AK58">
            <v>0.91666666666666663</v>
          </cell>
        </row>
        <row r="59">
          <cell r="AI59" t="str">
            <v>TURNO 1</v>
          </cell>
          <cell r="AJ59">
            <v>0.25</v>
          </cell>
          <cell r="AK59">
            <v>0.58333333333333337</v>
          </cell>
        </row>
        <row r="60">
          <cell r="AI60" t="str">
            <v>TURNO 2</v>
          </cell>
          <cell r="AJ60">
            <v>0.58333333333333337</v>
          </cell>
          <cell r="AK60">
            <v>0.91666666666666663</v>
          </cell>
        </row>
        <row r="61">
          <cell r="AI61" t="str">
            <v>TURNO 3</v>
          </cell>
          <cell r="AJ61">
            <v>0.91666666666666663</v>
          </cell>
          <cell r="AK61">
            <v>0.25</v>
          </cell>
        </row>
        <row r="62">
          <cell r="AI62" t="str">
            <v>TURNO 1</v>
          </cell>
          <cell r="AJ62">
            <v>0.25</v>
          </cell>
          <cell r="AK62">
            <v>0.58333333333333337</v>
          </cell>
        </row>
        <row r="63">
          <cell r="AI63" t="str">
            <v>TURNO 2</v>
          </cell>
          <cell r="AJ63">
            <v>0.58333333333333337</v>
          </cell>
          <cell r="AK63">
            <v>0.91666666666666663</v>
          </cell>
        </row>
        <row r="64">
          <cell r="AI64" t="str">
            <v>TURNO 1</v>
          </cell>
          <cell r="AJ64">
            <v>0.25</v>
          </cell>
          <cell r="AK64">
            <v>0.58333333333333337</v>
          </cell>
        </row>
        <row r="65">
          <cell r="AI65" t="str">
            <v>TURNO 2</v>
          </cell>
          <cell r="AJ65">
            <v>0.58333333333333337</v>
          </cell>
          <cell r="AK65">
            <v>0.91666666666666663</v>
          </cell>
        </row>
        <row r="66">
          <cell r="AI66" t="str">
            <v>TURNO 1</v>
          </cell>
          <cell r="AJ66">
            <v>0.25</v>
          </cell>
          <cell r="AK66">
            <v>0.58333333333333337</v>
          </cell>
        </row>
        <row r="67">
          <cell r="AI67" t="str">
            <v>TURNO 2</v>
          </cell>
          <cell r="AJ67">
            <v>0.58333333333333337</v>
          </cell>
          <cell r="AK67">
            <v>0.91666666666666663</v>
          </cell>
        </row>
        <row r="68">
          <cell r="AI68" t="str">
            <v>TURNO 1</v>
          </cell>
          <cell r="AJ68">
            <v>0.25</v>
          </cell>
          <cell r="AK68">
            <v>0.58333333333333337</v>
          </cell>
        </row>
        <row r="69">
          <cell r="AI69" t="str">
            <v>TURNO 3</v>
          </cell>
          <cell r="AJ69">
            <v>0.91666666666666663</v>
          </cell>
          <cell r="AK69">
            <v>0.25</v>
          </cell>
        </row>
        <row r="70">
          <cell r="AI70" t="str">
            <v>TURNO 2</v>
          </cell>
          <cell r="AJ70">
            <v>0.58333333333333337</v>
          </cell>
          <cell r="AK70">
            <v>0.91666666666666663</v>
          </cell>
        </row>
        <row r="71">
          <cell r="AI71" t="str">
            <v>TURNO 1</v>
          </cell>
          <cell r="AJ71">
            <v>0.25</v>
          </cell>
          <cell r="AK71">
            <v>0.58333333333333337</v>
          </cell>
        </row>
        <row r="72">
          <cell r="AI72" t="str">
            <v>TURNO 2</v>
          </cell>
          <cell r="AJ72">
            <v>0.58333333333333337</v>
          </cell>
          <cell r="AK72">
            <v>0.91666666666666663</v>
          </cell>
        </row>
        <row r="73">
          <cell r="AI73" t="str">
            <v>TURNO 1</v>
          </cell>
          <cell r="AJ73">
            <v>0.25</v>
          </cell>
          <cell r="AK73">
            <v>0.58333333333333337</v>
          </cell>
        </row>
        <row r="74">
          <cell r="AI74" t="str">
            <v>TURNO 2</v>
          </cell>
          <cell r="AJ74">
            <v>0.58333333333333337</v>
          </cell>
          <cell r="AK74">
            <v>0.91666666666666663</v>
          </cell>
        </row>
        <row r="75">
          <cell r="AI75" t="str">
            <v>TURNO 1</v>
          </cell>
          <cell r="AJ75">
            <v>0.25</v>
          </cell>
          <cell r="AK75">
            <v>0.58333333333333337</v>
          </cell>
        </row>
        <row r="76">
          <cell r="AI76" t="str">
            <v>TURNO 2</v>
          </cell>
          <cell r="AJ76">
            <v>0.58333333333333337</v>
          </cell>
          <cell r="AK76">
            <v>0.91666666666666663</v>
          </cell>
        </row>
        <row r="77">
          <cell r="AI77" t="str">
            <v>TURNO 1</v>
          </cell>
          <cell r="AJ77">
            <v>0.25</v>
          </cell>
          <cell r="AK77">
            <v>0.58333333333333337</v>
          </cell>
        </row>
        <row r="78">
          <cell r="AI78" t="str">
            <v>TURNO 2</v>
          </cell>
          <cell r="AJ78">
            <v>0.58333333333333337</v>
          </cell>
          <cell r="AK78">
            <v>0.91666666666666663</v>
          </cell>
        </row>
        <row r="79">
          <cell r="AI79" t="str">
            <v>TURNO 3</v>
          </cell>
          <cell r="AJ79">
            <v>0.91666666666666663</v>
          </cell>
          <cell r="AK79">
            <v>0.25</v>
          </cell>
        </row>
        <row r="80">
          <cell r="AI80" t="str">
            <v>TURNO 1</v>
          </cell>
          <cell r="AJ80">
            <v>0.25</v>
          </cell>
          <cell r="AK80">
            <v>0.58333333333333337</v>
          </cell>
        </row>
        <row r="81">
          <cell r="AI81" t="str">
            <v>TURNO 2</v>
          </cell>
          <cell r="AJ81">
            <v>0.58333333333333337</v>
          </cell>
          <cell r="AK81">
            <v>0.91666666666666663</v>
          </cell>
        </row>
        <row r="82">
          <cell r="AI82" t="str">
            <v>TURNO 1</v>
          </cell>
          <cell r="AJ82">
            <v>0.25</v>
          </cell>
          <cell r="AK82">
            <v>0.58333333333333337</v>
          </cell>
        </row>
        <row r="83">
          <cell r="AI83" t="str">
            <v>TURNO 2</v>
          </cell>
          <cell r="AJ83">
            <v>0.58333333333333337</v>
          </cell>
          <cell r="AK83">
            <v>0.91666666666666663</v>
          </cell>
        </row>
        <row r="84">
          <cell r="AI84" t="str">
            <v>TURNO 1</v>
          </cell>
          <cell r="AJ84">
            <v>0.25</v>
          </cell>
          <cell r="AK84">
            <v>0.58333333333333337</v>
          </cell>
        </row>
        <row r="85">
          <cell r="AI85" t="str">
            <v>TURNO 2</v>
          </cell>
          <cell r="AJ85">
            <v>0.58333333333333337</v>
          </cell>
          <cell r="AK85">
            <v>0.91666666666666663</v>
          </cell>
        </row>
        <row r="86">
          <cell r="AI86" t="str">
            <v>TURNO 1</v>
          </cell>
          <cell r="AJ86">
            <v>0.25</v>
          </cell>
          <cell r="AK86">
            <v>0.58333333333333337</v>
          </cell>
        </row>
        <row r="87">
          <cell r="AI87" t="str">
            <v>TURNO 1</v>
          </cell>
          <cell r="AJ87">
            <v>0.25</v>
          </cell>
          <cell r="AK87">
            <v>0.58333333333333337</v>
          </cell>
        </row>
        <row r="88">
          <cell r="AI88" t="str">
            <v>TURNO 2</v>
          </cell>
          <cell r="AJ88">
            <v>0.58333333333333337</v>
          </cell>
          <cell r="AK88">
            <v>0.91666666666666663</v>
          </cell>
        </row>
        <row r="89">
          <cell r="AI89" t="str">
            <v>TURNO 2</v>
          </cell>
          <cell r="AJ89">
            <v>0.58333333333333337</v>
          </cell>
          <cell r="AK89">
            <v>0.91666666666666663</v>
          </cell>
        </row>
        <row r="90">
          <cell r="AI90" t="str">
            <v>TURNO 1</v>
          </cell>
          <cell r="AJ90">
            <v>0.25</v>
          </cell>
          <cell r="AK90">
            <v>0.58333333333333337</v>
          </cell>
        </row>
        <row r="91">
          <cell r="AI91" t="str">
            <v>TURNO 2</v>
          </cell>
          <cell r="AJ91">
            <v>0.58333333333333337</v>
          </cell>
          <cell r="AK91">
            <v>0.91666666666666663</v>
          </cell>
        </row>
        <row r="92">
          <cell r="AI92" t="str">
            <v>TURNO 1</v>
          </cell>
          <cell r="AJ92">
            <v>0.25</v>
          </cell>
          <cell r="AK92">
            <v>0.58333333333333337</v>
          </cell>
        </row>
        <row r="93">
          <cell r="AI93" t="str">
            <v>TURNO 2</v>
          </cell>
          <cell r="AJ93">
            <v>0.58333333333333337</v>
          </cell>
          <cell r="AK93">
            <v>0.91666666666666663</v>
          </cell>
        </row>
        <row r="94">
          <cell r="AI94" t="str">
            <v>TURNO 1</v>
          </cell>
          <cell r="AJ94">
            <v>0.25</v>
          </cell>
          <cell r="AK94">
            <v>0.58333333333333337</v>
          </cell>
        </row>
        <row r="95">
          <cell r="AI95" t="str">
            <v>TURNO 2</v>
          </cell>
          <cell r="AJ95">
            <v>0.58333333333333337</v>
          </cell>
          <cell r="AK95">
            <v>0.91666666666666663</v>
          </cell>
        </row>
        <row r="96">
          <cell r="AI96" t="str">
            <v>TURNO 1</v>
          </cell>
          <cell r="AJ96">
            <v>0.25</v>
          </cell>
          <cell r="AK96">
            <v>0.58333333333333337</v>
          </cell>
        </row>
        <row r="97">
          <cell r="AI97" t="str">
            <v>TURNO 2</v>
          </cell>
          <cell r="AJ97">
            <v>0.58333333333333337</v>
          </cell>
          <cell r="AK97">
            <v>0.91666666666666663</v>
          </cell>
        </row>
        <row r="98">
          <cell r="AI98" t="str">
            <v>TURNO 1</v>
          </cell>
          <cell r="AJ98">
            <v>0.25</v>
          </cell>
          <cell r="AK98">
            <v>0.58333333333333337</v>
          </cell>
        </row>
        <row r="99">
          <cell r="AI99" t="str">
            <v>TURNO 2</v>
          </cell>
          <cell r="AJ99">
            <v>0.58333333333333337</v>
          </cell>
          <cell r="AK99">
            <v>0.91666666666666663</v>
          </cell>
        </row>
        <row r="100">
          <cell r="AI100" t="str">
            <v>TURNO 1</v>
          </cell>
          <cell r="AJ100">
            <v>0.25</v>
          </cell>
          <cell r="AK100">
            <v>0.58333333333333337</v>
          </cell>
        </row>
        <row r="101">
          <cell r="AI101" t="str">
            <v>TURNO 2</v>
          </cell>
          <cell r="AJ101">
            <v>0.58333333333333337</v>
          </cell>
          <cell r="AK101">
            <v>0.91666666666666663</v>
          </cell>
        </row>
        <row r="102">
          <cell r="AI102" t="str">
            <v>TURNO 1</v>
          </cell>
          <cell r="AJ102">
            <v>0.25</v>
          </cell>
          <cell r="AK102">
            <v>0.58333333333333337</v>
          </cell>
        </row>
        <row r="103">
          <cell r="AI103" t="str">
            <v>TURNO 1</v>
          </cell>
          <cell r="AJ103">
            <v>0.25</v>
          </cell>
          <cell r="AK103">
            <v>0.58333333333333337</v>
          </cell>
        </row>
        <row r="104">
          <cell r="AI104" t="str">
            <v>TURNO 2</v>
          </cell>
          <cell r="AJ104">
            <v>0.58333333333333337</v>
          </cell>
          <cell r="AK104">
            <v>0.91666666666666663</v>
          </cell>
        </row>
        <row r="105">
          <cell r="AI105" t="str">
            <v>TURNO 2</v>
          </cell>
          <cell r="AJ105">
            <v>0.58333333333333337</v>
          </cell>
          <cell r="AK105">
            <v>0.91666666666666663</v>
          </cell>
        </row>
        <row r="106">
          <cell r="AI106" t="str">
            <v>TURNO 1</v>
          </cell>
          <cell r="AJ106">
            <v>0.25</v>
          </cell>
          <cell r="AK106">
            <v>0.58333333333333337</v>
          </cell>
        </row>
        <row r="107">
          <cell r="AI107" t="str">
            <v>TURNO 2</v>
          </cell>
          <cell r="AJ107">
            <v>0.58333333333333337</v>
          </cell>
          <cell r="AK107">
            <v>0.91666666666666663</v>
          </cell>
        </row>
        <row r="108">
          <cell r="AI108" t="str">
            <v>TURNO 1</v>
          </cell>
          <cell r="AJ108">
            <v>0.25</v>
          </cell>
          <cell r="AK108">
            <v>0.58333333333333337</v>
          </cell>
        </row>
        <row r="109">
          <cell r="AI109" t="str">
            <v>TURNO 2</v>
          </cell>
          <cell r="AJ109">
            <v>0.58333333333333337</v>
          </cell>
          <cell r="AK109">
            <v>0.91666666666666663</v>
          </cell>
        </row>
        <row r="110">
          <cell r="AI110" t="str">
            <v>TURNO 1</v>
          </cell>
          <cell r="AJ110">
            <v>0.25</v>
          </cell>
          <cell r="AK110">
            <v>0.58333333333333337</v>
          </cell>
        </row>
        <row r="111">
          <cell r="AI111" t="str">
            <v>TURNO 2</v>
          </cell>
          <cell r="AJ111">
            <v>0.58333333333333337</v>
          </cell>
          <cell r="AK111">
            <v>0.91666666666666663</v>
          </cell>
        </row>
        <row r="112">
          <cell r="AI112" t="str">
            <v>TURNO 1</v>
          </cell>
          <cell r="AJ112">
            <v>0.25</v>
          </cell>
          <cell r="AK112">
            <v>0.58333333333333337</v>
          </cell>
        </row>
        <row r="113">
          <cell r="AI113" t="str">
            <v>TURNO 2</v>
          </cell>
          <cell r="AJ113">
            <v>0.58333333333333337</v>
          </cell>
          <cell r="AK113">
            <v>0.91666666666666663</v>
          </cell>
        </row>
        <row r="114">
          <cell r="AI114" t="str">
            <v>TURNO 1</v>
          </cell>
          <cell r="AJ114">
            <v>0.25</v>
          </cell>
          <cell r="AK114">
            <v>0.58333333333333337</v>
          </cell>
        </row>
        <row r="115">
          <cell r="AI115" t="str">
            <v>TURNO 2</v>
          </cell>
          <cell r="AJ115">
            <v>0.58333333333333337</v>
          </cell>
          <cell r="AK115">
            <v>0.91666666666666663</v>
          </cell>
        </row>
        <row r="116">
          <cell r="AI116" t="str">
            <v>TURNO 1</v>
          </cell>
          <cell r="AJ116">
            <v>0.25</v>
          </cell>
          <cell r="AK116">
            <v>0.58333333333333337</v>
          </cell>
        </row>
        <row r="117">
          <cell r="AI117" t="str">
            <v>TURNO 2</v>
          </cell>
          <cell r="AJ117">
            <v>0.58333333333333337</v>
          </cell>
          <cell r="AK117">
            <v>0.91666666666666663</v>
          </cell>
        </row>
        <row r="118">
          <cell r="AI118" t="str">
            <v>TURNO 1</v>
          </cell>
          <cell r="AJ118">
            <v>0.25</v>
          </cell>
          <cell r="AK118">
            <v>0.58333333333333337</v>
          </cell>
        </row>
        <row r="119">
          <cell r="AI119" t="str">
            <v>TURNO 2</v>
          </cell>
          <cell r="AJ119">
            <v>0.58333333333333337</v>
          </cell>
          <cell r="AK119">
            <v>0.91666666666666663</v>
          </cell>
        </row>
        <row r="120">
          <cell r="AI120" t="str">
            <v>TURNO 1</v>
          </cell>
          <cell r="AJ120">
            <v>0.25</v>
          </cell>
          <cell r="AK120">
            <v>0.58333333333333337</v>
          </cell>
        </row>
        <row r="121">
          <cell r="AI121" t="str">
            <v>TURNO 2</v>
          </cell>
          <cell r="AJ121">
            <v>0.58333333333333337</v>
          </cell>
          <cell r="AK121">
            <v>0.91666666666666663</v>
          </cell>
        </row>
        <row r="122">
          <cell r="AI122" t="str">
            <v>TURNO 2</v>
          </cell>
          <cell r="AJ122">
            <v>0.58333333333333337</v>
          </cell>
          <cell r="AK122">
            <v>0.91666666666666663</v>
          </cell>
        </row>
        <row r="123">
          <cell r="AI123" t="str">
            <v>TURNO 1</v>
          </cell>
          <cell r="AJ123">
            <v>0.25</v>
          </cell>
          <cell r="AK123">
            <v>0.58333333333333337</v>
          </cell>
        </row>
        <row r="124">
          <cell r="AI124" t="str">
            <v>TURNO 1</v>
          </cell>
          <cell r="AJ124">
            <v>0.25</v>
          </cell>
          <cell r="AK124">
            <v>0.58333333333333337</v>
          </cell>
        </row>
        <row r="125">
          <cell r="AI125" t="str">
            <v>TURNO 2</v>
          </cell>
          <cell r="AJ125">
            <v>0.58333333333333337</v>
          </cell>
          <cell r="AK125">
            <v>0.91666666666666663</v>
          </cell>
        </row>
        <row r="126">
          <cell r="AI126" t="str">
            <v>TURNO 2</v>
          </cell>
          <cell r="AJ126">
            <v>0.58333333333333337</v>
          </cell>
          <cell r="AK126">
            <v>0.91666666666666663</v>
          </cell>
        </row>
        <row r="127">
          <cell r="AI127" t="str">
            <v>TURNO 1</v>
          </cell>
          <cell r="AJ127">
            <v>0.25</v>
          </cell>
          <cell r="AK127">
            <v>0.58333333333333337</v>
          </cell>
        </row>
        <row r="128">
          <cell r="AI128" t="str">
            <v>TURNO 2</v>
          </cell>
          <cell r="AJ128">
            <v>0.58333333333333337</v>
          </cell>
          <cell r="AK128">
            <v>0.91666666666666663</v>
          </cell>
        </row>
        <row r="129">
          <cell r="AI129" t="str">
            <v>TURNO 1</v>
          </cell>
          <cell r="AJ129">
            <v>0.25</v>
          </cell>
          <cell r="AK129">
            <v>0.58333333333333337</v>
          </cell>
        </row>
        <row r="130">
          <cell r="AI130" t="str">
            <v>TURNO 2</v>
          </cell>
          <cell r="AJ130">
            <v>0.58333333333333337</v>
          </cell>
          <cell r="AK130">
            <v>0.91666666666666663</v>
          </cell>
        </row>
        <row r="131">
          <cell r="AI131" t="str">
            <v>TURNO 1</v>
          </cell>
          <cell r="AJ131">
            <v>0.25</v>
          </cell>
          <cell r="AK131">
            <v>0.58333333333333337</v>
          </cell>
        </row>
        <row r="132">
          <cell r="AI132" t="str">
            <v>TURNO 1</v>
          </cell>
          <cell r="AJ132">
            <v>0.25</v>
          </cell>
          <cell r="AK132">
            <v>0.58333333333333337</v>
          </cell>
        </row>
        <row r="133">
          <cell r="AI133" t="str">
            <v>TURNO 2</v>
          </cell>
          <cell r="AJ133">
            <v>0.58333333333333337</v>
          </cell>
          <cell r="AK133">
            <v>0.91666666666666663</v>
          </cell>
        </row>
        <row r="134">
          <cell r="AI134" t="str">
            <v>TURNO 1</v>
          </cell>
          <cell r="AJ134">
            <v>0.25</v>
          </cell>
          <cell r="AK134">
            <v>0.58333333333333337</v>
          </cell>
        </row>
        <row r="135">
          <cell r="AI135" t="str">
            <v>TURNO 2</v>
          </cell>
          <cell r="AJ135">
            <v>0.58333333333333337</v>
          </cell>
          <cell r="AK135">
            <v>0.91666666666666663</v>
          </cell>
        </row>
        <row r="136">
          <cell r="AI136" t="str">
            <v>TURNO 2</v>
          </cell>
          <cell r="AJ136">
            <v>0.58333333333333337</v>
          </cell>
          <cell r="AK136">
            <v>0.91666666666666663</v>
          </cell>
        </row>
        <row r="137">
          <cell r="AI137" t="str">
            <v>TURNO 1</v>
          </cell>
          <cell r="AJ137">
            <v>0.25</v>
          </cell>
          <cell r="AK137">
            <v>0.58333333333333337</v>
          </cell>
        </row>
        <row r="138">
          <cell r="AI138" t="str">
            <v>TURNO 2</v>
          </cell>
          <cell r="AJ138">
            <v>0.58333333333333337</v>
          </cell>
          <cell r="AK138">
            <v>0.91666666666666663</v>
          </cell>
        </row>
        <row r="139">
          <cell r="AI139" t="str">
            <v>TURNO 1</v>
          </cell>
          <cell r="AJ139">
            <v>0.25</v>
          </cell>
          <cell r="AK139">
            <v>0.58333333333333337</v>
          </cell>
        </row>
        <row r="140">
          <cell r="AI140" t="str">
            <v>TURNO 2</v>
          </cell>
          <cell r="AJ140">
            <v>0.58333333333333337</v>
          </cell>
          <cell r="AK140">
            <v>0.91666666666666663</v>
          </cell>
        </row>
        <row r="141">
          <cell r="AI141" t="str">
            <v>TURNO 2</v>
          </cell>
          <cell r="AJ141">
            <v>0.58333333333333337</v>
          </cell>
          <cell r="AK141">
            <v>0.91666666666666663</v>
          </cell>
        </row>
        <row r="142">
          <cell r="AI142" t="str">
            <v>TURNO 1</v>
          </cell>
          <cell r="AJ142">
            <v>0.25</v>
          </cell>
          <cell r="AK142">
            <v>0.58333333333333337</v>
          </cell>
        </row>
        <row r="143">
          <cell r="AI143" t="str">
            <v>TURNO 1</v>
          </cell>
          <cell r="AJ143">
            <v>0.25</v>
          </cell>
          <cell r="AK143">
            <v>0.58333333333333337</v>
          </cell>
        </row>
        <row r="144">
          <cell r="AI144" t="str">
            <v>TURNO 2</v>
          </cell>
          <cell r="AJ144">
            <v>0.58333333333333337</v>
          </cell>
          <cell r="AK144">
            <v>0.91666666666666663</v>
          </cell>
        </row>
        <row r="145">
          <cell r="AI145" t="str">
            <v>TURNO 1</v>
          </cell>
          <cell r="AJ145">
            <v>0.25</v>
          </cell>
          <cell r="AK145">
            <v>0.58333333333333337</v>
          </cell>
        </row>
        <row r="146">
          <cell r="AI146" t="str">
            <v>TURNO 2</v>
          </cell>
          <cell r="AJ146">
            <v>0.58333333333333337</v>
          </cell>
          <cell r="AK146">
            <v>0.91666666666666663</v>
          </cell>
        </row>
        <row r="147">
          <cell r="AI147" t="str">
            <v>TURNO 1</v>
          </cell>
          <cell r="AJ147">
            <v>0.25</v>
          </cell>
          <cell r="AK147">
            <v>0.58333333333333337</v>
          </cell>
        </row>
        <row r="148">
          <cell r="AI148" t="str">
            <v>TURNO 2</v>
          </cell>
          <cell r="AJ148">
            <v>0.58333333333333337</v>
          </cell>
          <cell r="AK148">
            <v>0.91666666666666663</v>
          </cell>
        </row>
        <row r="149">
          <cell r="AI149" t="str">
            <v>TURNO 1</v>
          </cell>
          <cell r="AJ149">
            <v>0.25</v>
          </cell>
          <cell r="AK149">
            <v>0.58333333333333337</v>
          </cell>
        </row>
        <row r="150">
          <cell r="AI150" t="str">
            <v>TURNO 2</v>
          </cell>
          <cell r="AJ150">
            <v>0.58333333333333337</v>
          </cell>
          <cell r="AK150">
            <v>0.91666666666666663</v>
          </cell>
        </row>
        <row r="151">
          <cell r="AI151" t="str">
            <v>TURNO 1</v>
          </cell>
          <cell r="AJ151">
            <v>0.25</v>
          </cell>
          <cell r="AK151">
            <v>0.58333333333333337</v>
          </cell>
        </row>
        <row r="152">
          <cell r="AI152" t="str">
            <v>TURNO 2</v>
          </cell>
          <cell r="AJ152">
            <v>0.58333333333333337</v>
          </cell>
          <cell r="AK152">
            <v>0.91666666666666663</v>
          </cell>
        </row>
        <row r="153">
          <cell r="AI153" t="str">
            <v>TURNO 1</v>
          </cell>
          <cell r="AJ153">
            <v>0.25</v>
          </cell>
          <cell r="AK153">
            <v>0.58333333333333337</v>
          </cell>
        </row>
        <row r="154">
          <cell r="AI154" t="str">
            <v>TURNO 2</v>
          </cell>
          <cell r="AJ154">
            <v>0.58333333333333337</v>
          </cell>
          <cell r="AK154">
            <v>0.91666666666666663</v>
          </cell>
        </row>
        <row r="155">
          <cell r="AI155" t="str">
            <v>TURNO 1</v>
          </cell>
          <cell r="AJ155">
            <v>0.25</v>
          </cell>
          <cell r="AK155">
            <v>0.58333333333333337</v>
          </cell>
        </row>
        <row r="156">
          <cell r="AI156" t="str">
            <v>TURNO 1</v>
          </cell>
          <cell r="AJ156">
            <v>0.25</v>
          </cell>
          <cell r="AK156">
            <v>0.58333333333333337</v>
          </cell>
        </row>
        <row r="157">
          <cell r="AI157" t="str">
            <v>TURNO 2</v>
          </cell>
          <cell r="AJ157">
            <v>0.58333333333333337</v>
          </cell>
          <cell r="AK157">
            <v>0.91666666666666663</v>
          </cell>
        </row>
        <row r="158">
          <cell r="AI158" t="str">
            <v>TURNO 1</v>
          </cell>
          <cell r="AJ158">
            <v>0.25</v>
          </cell>
          <cell r="AK158">
            <v>0.58333333333333337</v>
          </cell>
        </row>
        <row r="159">
          <cell r="AI159" t="str">
            <v>TURNO 1</v>
          </cell>
          <cell r="AJ159">
            <v>0.25</v>
          </cell>
          <cell r="AK159">
            <v>0.58333333333333337</v>
          </cell>
        </row>
        <row r="160">
          <cell r="AI160" t="str">
            <v>TURNO 2</v>
          </cell>
          <cell r="AJ160">
            <v>0.58333333333333337</v>
          </cell>
          <cell r="AK160">
            <v>0.91666666666666663</v>
          </cell>
        </row>
        <row r="161">
          <cell r="AI161" t="str">
            <v>TURNO 1</v>
          </cell>
          <cell r="AJ161">
            <v>0.25</v>
          </cell>
          <cell r="AK161">
            <v>0.58333333333333337</v>
          </cell>
        </row>
        <row r="162">
          <cell r="AI162" t="str">
            <v>TURNO 2</v>
          </cell>
          <cell r="AJ162">
            <v>0.58333333333333337</v>
          </cell>
          <cell r="AK162">
            <v>0.91666666666666663</v>
          </cell>
        </row>
        <row r="163">
          <cell r="AI163" t="str">
            <v>TURNO 1</v>
          </cell>
          <cell r="AJ163">
            <v>0.25</v>
          </cell>
          <cell r="AK163">
            <v>0.58333333333333337</v>
          </cell>
        </row>
        <row r="164">
          <cell r="AI164" t="str">
            <v>TURNO 2</v>
          </cell>
          <cell r="AJ164">
            <v>0.58333333333333337</v>
          </cell>
          <cell r="AK164">
            <v>0.91666666666666663</v>
          </cell>
        </row>
        <row r="165">
          <cell r="AI165" t="str">
            <v>TURNO 1</v>
          </cell>
          <cell r="AJ165">
            <v>0.25</v>
          </cell>
          <cell r="AK165">
            <v>0.58333333333333337</v>
          </cell>
        </row>
        <row r="166">
          <cell r="AI166" t="str">
            <v>TURNO 2</v>
          </cell>
          <cell r="AJ166">
            <v>0.58333333333333337</v>
          </cell>
          <cell r="AK166">
            <v>0.91666666666666663</v>
          </cell>
        </row>
        <row r="167">
          <cell r="AI167" t="str">
            <v>TURNO 3</v>
          </cell>
          <cell r="AJ167">
            <v>0.91666666666666663</v>
          </cell>
          <cell r="AK167">
            <v>0.25</v>
          </cell>
        </row>
        <row r="168">
          <cell r="AI168" t="str">
            <v>TURNO 1</v>
          </cell>
          <cell r="AJ168">
            <v>0.25</v>
          </cell>
          <cell r="AK168">
            <v>0.58333333333333337</v>
          </cell>
        </row>
        <row r="169">
          <cell r="AI169" t="str">
            <v>TURNO 2</v>
          </cell>
          <cell r="AJ169">
            <v>0.58333333333333337</v>
          </cell>
          <cell r="AK169">
            <v>0.91666666666666663</v>
          </cell>
        </row>
        <row r="170">
          <cell r="AI170" t="str">
            <v>TURNO 1</v>
          </cell>
          <cell r="AJ170">
            <v>0.25</v>
          </cell>
          <cell r="AK170">
            <v>0.58333333333333337</v>
          </cell>
        </row>
        <row r="171">
          <cell r="AI171" t="str">
            <v>TURNO 2</v>
          </cell>
          <cell r="AJ171">
            <v>0.58333333333333337</v>
          </cell>
          <cell r="AK171">
            <v>0.91666666666666663</v>
          </cell>
        </row>
        <row r="172">
          <cell r="AI172" t="str">
            <v>Turno 1</v>
          </cell>
          <cell r="AJ172">
            <v>0.25</v>
          </cell>
          <cell r="AK172">
            <v>0.58333333333333337</v>
          </cell>
        </row>
        <row r="173">
          <cell r="AI173" t="str">
            <v>Turno 1</v>
          </cell>
          <cell r="AJ173">
            <v>0.25</v>
          </cell>
          <cell r="AK173">
            <v>0.58333333333333337</v>
          </cell>
        </row>
        <row r="174">
          <cell r="AI174" t="str">
            <v>Turno 2</v>
          </cell>
          <cell r="AJ174">
            <v>0.58333333333333337</v>
          </cell>
          <cell r="AK174">
            <v>0.91666666666666663</v>
          </cell>
        </row>
        <row r="175">
          <cell r="AI175" t="str">
            <v>Turno 2</v>
          </cell>
          <cell r="AJ175">
            <v>0.58333333333333337</v>
          </cell>
          <cell r="AK175">
            <v>0.91666666666666663</v>
          </cell>
        </row>
        <row r="176">
          <cell r="AI176" t="str">
            <v>Turno 1</v>
          </cell>
          <cell r="AJ176">
            <v>0.25</v>
          </cell>
          <cell r="AK176">
            <v>0.58333333333333337</v>
          </cell>
        </row>
        <row r="177">
          <cell r="AI177" t="str">
            <v>Turno 2</v>
          </cell>
          <cell r="AJ177">
            <v>0.58333333333333337</v>
          </cell>
          <cell r="AK177">
            <v>0.91666666666666663</v>
          </cell>
        </row>
        <row r="178">
          <cell r="AI178" t="str">
            <v>Turno 2</v>
          </cell>
          <cell r="AJ178">
            <v>0.58333333333333337</v>
          </cell>
          <cell r="AK178">
            <v>0.91666666666666663</v>
          </cell>
        </row>
        <row r="179">
          <cell r="AI179" t="str">
            <v>Turno 1</v>
          </cell>
          <cell r="AJ179">
            <v>0.25</v>
          </cell>
          <cell r="AK179">
            <v>0.58333333333333337</v>
          </cell>
        </row>
        <row r="180">
          <cell r="AI180" t="str">
            <v>Turno 1</v>
          </cell>
          <cell r="AJ180">
            <v>0.25</v>
          </cell>
          <cell r="AK180">
            <v>0.58333333333333337</v>
          </cell>
        </row>
        <row r="181">
          <cell r="AI181" t="str">
            <v>Turno 2</v>
          </cell>
          <cell r="AJ181">
            <v>0.58333333333333337</v>
          </cell>
          <cell r="AK181">
            <v>0.91666666666666663</v>
          </cell>
        </row>
        <row r="182">
          <cell r="AI182" t="str">
            <v>Turno 1</v>
          </cell>
          <cell r="AJ182">
            <v>0.25</v>
          </cell>
          <cell r="AK182">
            <v>0.58333333333333337</v>
          </cell>
        </row>
        <row r="183">
          <cell r="AI183" t="str">
            <v>Turno 1</v>
          </cell>
          <cell r="AJ183">
            <v>0.25</v>
          </cell>
          <cell r="AK183">
            <v>0.58333333333333337</v>
          </cell>
        </row>
        <row r="184">
          <cell r="AI184" t="str">
            <v>Turno 1</v>
          </cell>
          <cell r="AJ184">
            <v>0.25</v>
          </cell>
          <cell r="AK184">
            <v>0.58333333333333337</v>
          </cell>
        </row>
      </sheetData>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InformeTbHv" displayName="InformeTbHv" ref="A1:BL1991" totalsRowShown="0" headerRowDxfId="127" dataDxfId="125" headerRowBorderDxfId="126" tableBorderDxfId="124" totalsRowBorderDxfId="123">
  <autoFilter ref="A1:BL1991" xr:uid="{00000000-000C-0000-FFFF-FFFF00000000}"/>
  <tableColumns count="64">
    <tableColumn id="1" xr3:uid="{00000000-0010-0000-0000-000001000000}" name="E%" dataDxfId="122" totalsRowDxfId="121" dataCellStyle="Porcentaje">
      <calculatedColumnFormula>IFERROR(InformeTbHv[[#This Row],[T EFECTIVO]]/InformeTbHv[[#This Row],[Horas disponibles]],0)</calculatedColumnFormula>
    </tableColumn>
    <tableColumn id="7" xr3:uid="{4EA4F6C8-066A-469B-9C7A-C6BAEEECF0C7}" name="E% Global" dataDxfId="120" totalsRowDxfId="119" dataCellStyle="Porcentaje">
      <calculatedColumnFormula>((InformeTbHv[[#This Row],[T PROGRAMADO]]-InformeTbHv[[#This Row],[HORAS DE OTRAS PARADA]]))/InformeTbHv[[#This Row],[T PROGRAMADO]]</calculatedColumnFormula>
    </tableColumn>
    <tableColumn id="2" xr3:uid="{00000000-0010-0000-0000-000002000000}" name="DM%" dataDxfId="118" totalsRowDxfId="117" dataCellStyle="Porcentaje">
      <calculatedColumnFormula>IFERROR(((InformeTbHv[[#This Row],[T PROGRAMADO]]-InformeTbHv[[#This Row],[Ttal P. mec]])/InformeTbHv[[#This Row],[T PROGRAMADO]]),0)</calculatedColumnFormula>
    </tableColumn>
    <tableColumn id="3" xr3:uid="{00000000-0010-0000-0000-000003000000}" name="ARB/HORA" dataDxfId="116" totalsRowDxfId="115">
      <calculatedColumnFormula>IFERROR(ROUND(InformeTbHv[[#This Row],[TOTAL DE ARBOLES]]/InformeTbHv[[#This Row],[T EFECTIVO]],2),"")</calculatedColumnFormula>
    </tableColumn>
    <tableColumn id="4" xr3:uid="{00000000-0010-0000-0000-000004000000}" name="VOL/ÁRBOL" dataDxfId="114" totalsRowDxfId="113">
      <calculatedColumnFormula>(IFERROR(ROUND(InformeTbHv[[#This Row],[M3]]/InformeTbHv[[#This Row],[TOTAL DE ARBOLES]],2),""))</calculatedColumnFormula>
    </tableColumn>
    <tableColumn id="5" xr3:uid="{00000000-0010-0000-0000-000005000000}" name="PRODUCTIVIDAD M3/H" dataDxfId="112" totalsRowDxfId="111">
      <calculatedColumnFormula>IFERROR(ROUND(InformeTbHv[[#This Row],[M3]]/InformeTbHv[[#This Row],[T EFECTIVO]],2),"")</calculatedColumnFormula>
    </tableColumn>
    <tableColumn id="8" xr3:uid="{00000000-0010-0000-0000-000008000000}" name="T EFECTIVO" dataDxfId="110">
      <calculatedColumnFormula>InformeTbHv[[#This Row],[T PROGRAMADO]]-InformeTbHv[[#This Row],[HORAS DE OTRAS PARADA]]</calculatedColumnFormula>
    </tableColumn>
    <tableColumn id="50" xr3:uid="{5BDC6BE4-F851-4101-8E02-4720DADD84AF}" name="Horas disponibles" dataDxfId="109" totalsRowDxfId="108">
      <calculatedColumnFormula>InformeTbHv[[#This Row],[T PROGRAMADO]]-SUM(InformeTbHv[[#This Row],[T PARADAS MEC]]+InformeTbHv[[#This Row],[ALISTAMIENTO]]+InformeTbHv[[#This Row],[Mantenimiento periódico]])</calculatedColumnFormula>
    </tableColumn>
    <tableColumn id="49" xr3:uid="{CC9C524E-0717-4E94-BA7F-BF7EC65905BA}" name="Ttal P. mec" dataDxfId="107" totalsRowDxfId="106">
      <calculatedColumnFormula>InformeTbHv[[#This Row],[T PARADAS MEC]]+InformeTbHv[[#This Row],[ALISTAMIENTO]]+InformeTbHv[[#This Row],[Mantenimiento periódico]]</calculatedColumnFormula>
    </tableColumn>
    <tableColumn id="48" xr3:uid="{F8B4852C-8883-450D-AB37-9115146543A1}" name="Mantenimiento periódico" dataDxfId="105" totalsRowDxfId="104">
      <calculatedColumnFormula>SUMIF(InformeTbHv[[#This Row],[MOTIVO 1]],"Mantenimiento periódico",InformeTbHv[[#This Row],[T OTRA PARADA 1]])</calculatedColumnFormula>
    </tableColumn>
    <tableColumn id="47" xr3:uid="{37448539-A94E-4A8B-AB5F-5819B3212EFF}" name="T Paradas Mec Mantenimiento" dataDxfId="103" totalsRowDxfId="102">
      <calculatedColumnFormula>InformeTbHv[[#This Row],[Mantenimiento periódico]]+InformeTbHv[[#This Row],[ALISTAMIENTO]]</calculatedColumnFormula>
    </tableColumn>
    <tableColumn id="6" xr3:uid="{BC2F11F8-2D80-4C0F-A9FA-2BFB68F8A7FE}" name="Total horas de otras paradas" dataDxfId="101" totalsRowDxfId="100">
      <calculatedColumnFormula>SUM(InformeTbHv[[#This Row],[T OTRA PARADA 1]:[T OTRA PARADA 5]])</calculatedColumnFormula>
    </tableColumn>
    <tableColumn id="9" xr3:uid="{00000000-0010-0000-0000-000009000000}" name="EQUIPO" dataDxfId="99" totalsRowDxfId="98"/>
    <tableColumn id="46" xr3:uid="{34DB5DD7-D1B6-4EAB-AD49-C7C24772CD5F}" name="MARCA" dataDxfId="97" totalsRowDxfId="96"/>
    <tableColumn id="10" xr3:uid="{00000000-0010-0000-0000-00000A000000}" name="OPERADOR" dataDxfId="95" totalsRowDxfId="94"/>
    <tableColumn id="11" xr3:uid="{00000000-0010-0000-0000-00000B000000}" name="CEDULA" dataDxfId="93" totalsRowDxfId="92"/>
    <tableColumn id="12" xr3:uid="{00000000-0010-0000-0000-00000C000000}" name="ZONA" dataDxfId="91" totalsRowDxfId="90"/>
    <tableColumn id="13" xr3:uid="{00000000-0010-0000-0000-00000D000000}" name="CONTRATISTA" dataDxfId="89" totalsRowDxfId="88"/>
    <tableColumn id="14" xr3:uid="{00000000-0010-0000-0000-00000E000000}" name="FECHA" dataDxfId="87" totalsRowDxfId="86"/>
    <tableColumn id="15" xr3:uid="{00000000-0010-0000-0000-00000F000000}" name="FINCA" dataDxfId="85" totalsRowDxfId="84"/>
    <tableColumn id="51" xr3:uid="{434C5CA1-8F26-4BFC-85F7-6E3B923474BA}" name="clima_temp_promedio_dia_c" dataDxfId="83" totalsRowDxfId="82"/>
    <tableColumn id="52" xr3:uid="{6D59156E-A794-43EE-A65E-4F779FAECA6B}" name="clima_temp_min_dia_c" dataDxfId="81" totalsRowDxfId="80"/>
    <tableColumn id="53" xr3:uid="{8246E316-EC7B-43C7-B980-D163F5989BD6}" name="clima_temp_max_dia_c" dataDxfId="79" totalsRowDxfId="78"/>
    <tableColumn id="54" xr3:uid="{6F8F10C3-D518-45BA-809F-560D53AAE6D9}" name="clima_precipitacion_dia_mm" dataDxfId="77" totalsRowDxfId="76"/>
    <tableColumn id="55" xr3:uid="{AF1C311D-57A8-47F7-9609-58564D80EC8A}" name="clima_viento_promedio_dia_kmh" dataDxfId="75" totalsRowDxfId="74"/>
    <tableColumn id="56" xr3:uid="{4F72102B-9307-49AB-AFD1-E4AADFEFFD03}" name="clima_presion_promedio_dia_hpa" dataDxfId="73" totalsRowDxfId="72"/>
    <tableColumn id="57" xr3:uid="{18788079-2B8A-4299-9782-700E579F846B}" name="clima_horas_validas_dia" dataDxfId="71" totalsRowDxfId="70"/>
    <tableColumn id="58" xr3:uid="{A79EAFC4-8AD7-42C7-AFA3-E0327630FAE0}" name="clima_horas_lluvia_dia" dataDxfId="69" totalsRowDxfId="68"/>
    <tableColumn id="61" xr3:uid="{D2D8A111-8E11-4569-ABF2-73354A3262F4}" name="Longitud Sexa finca" dataDxfId="67"/>
    <tableColumn id="60" xr3:uid="{37D403DE-1C90-4A0A-A5CD-8CEF9107336B}" name="Latitud Sexa finca" dataDxfId="66"/>
    <tableColumn id="63" xr3:uid="{901DBA62-B17B-46A3-92FF-67E33ADA6673}" name="Municipio Finca" dataDxfId="65"/>
    <tableColumn id="62" xr3:uid="{01B350C9-B8C5-4A45-A226-06C8226C5984}" name="PENDIENTE PROMEDIO FINCA" dataDxfId="0"/>
    <tableColumn id="16" xr3:uid="{00000000-0010-0000-0000-000010000000}" name="ESPECIE" dataDxfId="64" totalsRowDxfId="63"/>
    <tableColumn id="17" xr3:uid="{00000000-0010-0000-0000-000011000000}" name="LOTE" dataDxfId="62" totalsRowDxfId="61"/>
    <tableColumn id="18" xr3:uid="{00000000-0010-0000-0000-000012000000}" name="TURNO" dataDxfId="60" totalsRowDxfId="59"/>
    <tableColumn id="65" xr3:uid="{B8681F44-D0F4-40E4-9663-6B0F80D2B63D}" name="HORA INICIO TURNO" dataDxfId="58" totalsRowDxfId="57">
      <calculatedColumnFormula>VLOOKUP(InformeTbHv[[#This Row],[TURNO]],[1]INFORMEHV!AI$2:AK$184,2,0)</calculatedColumnFormula>
    </tableColumn>
    <tableColumn id="64" xr3:uid="{B0D81F03-B29E-4B07-A7DA-D6900037BF84}" name="HORA FIN TURNO" dataDxfId="56" totalsRowDxfId="55">
      <calculatedColumnFormula>VLOOKUP(InformeTbHv[[#This Row],[TURNO]],[1]INFORMEHV!AI$2:AK$184,3,0)</calculatedColumnFormula>
    </tableColumn>
    <tableColumn id="19" xr3:uid="{00000000-0010-0000-0000-000013000000}" name="PENDIENTE" dataDxfId="54" totalsRowDxfId="53"/>
    <tableColumn id="20" xr3:uid="{00000000-0010-0000-0000-000014000000}" name="TOTAL DE ARBOLES" dataDxfId="52" totalsRowDxfId="51"/>
    <tableColumn id="21" xr3:uid="{00000000-0010-0000-0000-000015000000}" name="M3" dataDxfId="50" totalsRowDxfId="49"/>
    <tableColumn id="22" xr3:uid="{00000000-0010-0000-0000-000016000000}" name="M3/HORA" dataDxfId="48" totalsRowDxfId="47"/>
    <tableColumn id="23" xr3:uid="{00000000-0010-0000-0000-000017000000}" name="FUSTES/HORA" dataDxfId="46" totalsRowDxfId="45"/>
    <tableColumn id="24" xr3:uid="{00000000-0010-0000-0000-000018000000}" name="DIAMETRO" dataDxfId="44" totalsRowDxfId="43"/>
    <tableColumn id="25" xr3:uid="{00000000-0010-0000-0000-000019000000}" name="T PROGRAMADO" dataDxfId="42" totalsRowDxfId="41"/>
    <tableColumn id="26" xr3:uid="{00000000-0010-0000-0000-00001A000000}" name="T PARADAS MEC" dataDxfId="40" totalsRowDxfId="39"/>
    <tableColumn id="27" xr3:uid="{00000000-0010-0000-0000-00001B000000}" name="ESPECIFICACION PARADA" dataDxfId="38" totalsRowDxfId="37"/>
    <tableColumn id="28" xr3:uid="{00000000-0010-0000-0000-00001C000000}" name="REF REPUESTO" dataDxfId="36" totalsRowDxfId="35"/>
    <tableColumn id="29" xr3:uid="{00000000-0010-0000-0000-00001D000000}" name="ALISTAMIENTO" dataDxfId="34" totalsRowDxfId="33"/>
    <tableColumn id="30" xr3:uid="{00000000-0010-0000-0000-00001E000000}" name="TANQUEO" dataDxfId="32" totalsRowDxfId="31"/>
    <tableColumn id="31" xr3:uid="{00000000-0010-0000-0000-00001F000000}" name="ALIMENTACIÓN" dataDxfId="30" totalsRowDxfId="29"/>
    <tableColumn id="32" xr3:uid="{00000000-0010-0000-0000-000020000000}" name="T USO WINCHE" dataDxfId="28" totalsRowDxfId="27"/>
    <tableColumn id="33" xr3:uid="{00000000-0010-0000-0000-000021000000}" name="NOVEDADES" dataDxfId="26" totalsRowDxfId="25"/>
    <tableColumn id="34" xr3:uid="{00000000-0010-0000-0000-000022000000}" name="SUELO" dataDxfId="24" totalsRowDxfId="23"/>
    <tableColumn id="35" xr3:uid="{00000000-0010-0000-0000-000023000000}" name="HORAS DE OTRAS PARADA" dataDxfId="22" totalsRowDxfId="21">
      <calculatedColumnFormula>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calculatedColumnFormula>
    </tableColumn>
    <tableColumn id="36" xr3:uid="{00000000-0010-0000-0000-000024000000}" name="T OTRA PARADA 1" dataDxfId="20" totalsRowDxfId="19"/>
    <tableColumn id="37" xr3:uid="{00000000-0010-0000-0000-000025000000}" name="T OTRA PARADA2" dataDxfId="18" totalsRowDxfId="17"/>
    <tableColumn id="38" xr3:uid="{00000000-0010-0000-0000-000026000000}" name="T OTRA PARADA3" dataDxfId="16" totalsRowDxfId="15"/>
    <tableColumn id="39" xr3:uid="{00000000-0010-0000-0000-000027000000}" name="T OTRA PARADA 4" dataDxfId="14" totalsRowDxfId="13"/>
    <tableColumn id="40" xr3:uid="{00000000-0010-0000-0000-000028000000}" name="T OTRA PARADA 5" dataDxfId="12" totalsRowDxfId="11"/>
    <tableColumn id="41" xr3:uid="{00000000-0010-0000-0000-000029000000}" name="MOTIVO 1" dataDxfId="10" totalsRowDxfId="9"/>
    <tableColumn id="42" xr3:uid="{00000000-0010-0000-0000-00002A000000}" name="MOTIVO 2" dataDxfId="8" totalsRowDxfId="7"/>
    <tableColumn id="43" xr3:uid="{00000000-0010-0000-0000-00002B000000}" name="MOTIVO 3" dataDxfId="6" totalsRowDxfId="5"/>
    <tableColumn id="44" xr3:uid="{00000000-0010-0000-0000-00002C000000}" name="MOTIVO 4" dataDxfId="4" totalsRowDxfId="3"/>
    <tableColumn id="45" xr3:uid="{00000000-0010-0000-0000-00002D000000}" name="MOTIVO 5" dataDxfId="2" totalsRowDxfId="1"/>
  </tableColumns>
  <tableStyleInfo name="TableStyleLight7"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8"/>
  <dimension ref="A1"/>
  <sheetViews>
    <sheetView showGridLines="0" showRowColHeaders="0" view="pageBreakPreview" zoomScale="89" zoomScaleNormal="115" zoomScaleSheetLayoutView="89" workbookViewId="0">
      <selection activeCell="H21" sqref="H21"/>
    </sheetView>
  </sheetViews>
  <sheetFormatPr baseColWidth="10" defaultRowHeight="14.4" x14ac:dyDescent="0.3"/>
  <sheetData/>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BN1991"/>
  <sheetViews>
    <sheetView tabSelected="1" topLeftCell="M1" zoomScale="80" zoomScaleNormal="80" zoomScaleSheetLayoutView="100" workbookViewId="0">
      <pane ySplit="1" topLeftCell="A2" activePane="bottomLeft" state="frozen"/>
      <selection pane="bottomLeft" activeCell="AG12" sqref="AG12"/>
    </sheetView>
  </sheetViews>
  <sheetFormatPr baseColWidth="10" defaultRowHeight="24.75" customHeight="1" x14ac:dyDescent="0.3"/>
  <cols>
    <col min="1" max="3" width="21.44140625" style="229" customWidth="1"/>
    <col min="4" max="10" width="21.44140625" customWidth="1"/>
    <col min="11" max="11" width="16" style="19" customWidth="1"/>
    <col min="12" max="12" width="18.6640625" style="202" customWidth="1"/>
    <col min="13" max="14" width="9.33203125" style="19" customWidth="1"/>
    <col min="15" max="15" width="19.88671875" style="250" customWidth="1"/>
    <col min="16" max="16" width="12.109375" customWidth="1"/>
    <col min="17" max="17" width="8.33203125" customWidth="1"/>
    <col min="18" max="18" width="12.88671875" customWidth="1"/>
    <col min="19" max="19" width="13" style="204" customWidth="1"/>
    <col min="20" max="32" width="10.109375" customWidth="1"/>
    <col min="33" max="33" width="21.6640625" style="253" bestFit="1" customWidth="1"/>
    <col min="34" max="34" width="11.44140625" style="208" customWidth="1"/>
    <col min="35" max="35" width="10.88671875" style="19" customWidth="1"/>
    <col min="36" max="37" width="10.88671875" style="449" customWidth="1"/>
    <col min="38" max="38" width="11.109375" style="19" customWidth="1"/>
    <col min="39" max="39" width="19.109375" customWidth="1"/>
    <col min="40" max="40" width="11.44140625" customWidth="1"/>
    <col min="41" max="41" width="12.33203125" customWidth="1"/>
    <col min="42" max="42" width="14.109375" customWidth="1"/>
    <col min="43" max="43" width="11.5546875" style="202" customWidth="1"/>
    <col min="44" max="44" width="18" style="19" customWidth="1"/>
    <col min="45" max="45" width="17.44140625" customWidth="1"/>
    <col min="46" max="46" width="22" customWidth="1"/>
    <col min="47" max="47" width="16.5546875" customWidth="1"/>
    <col min="48" max="48" width="14.33203125" customWidth="1"/>
    <col min="49" max="49" width="13.88671875" customWidth="1"/>
    <col min="50" max="50" width="15.109375" customWidth="1"/>
    <col min="51" max="51" width="12.88671875" customWidth="1"/>
    <col min="52" max="52" width="76.88671875" style="11" customWidth="1"/>
    <col min="53" max="53" width="11.44140625" customWidth="1"/>
    <col min="54" max="54" width="19.5546875" style="1" customWidth="1"/>
    <col min="55" max="55" width="19.44140625" style="1" customWidth="1"/>
    <col min="56" max="57" width="19" style="1" customWidth="1"/>
    <col min="58" max="59" width="19.44140625" style="1" customWidth="1"/>
    <col min="60" max="60" width="14.44140625" style="250" customWidth="1"/>
    <col min="61" max="61" width="13.5546875" customWidth="1"/>
    <col min="62" max="65" width="12.33203125" customWidth="1"/>
  </cols>
  <sheetData>
    <row r="1" spans="1:64" s="2" customFormat="1" ht="52.2" customHeight="1" x14ac:dyDescent="0.3">
      <c r="A1" s="8" t="s">
        <v>26</v>
      </c>
      <c r="B1" s="8" t="s">
        <v>1157</v>
      </c>
      <c r="C1" s="9" t="s">
        <v>27</v>
      </c>
      <c r="D1" s="7" t="s">
        <v>39</v>
      </c>
      <c r="E1" s="7" t="s">
        <v>40</v>
      </c>
      <c r="F1" s="7" t="s">
        <v>41</v>
      </c>
      <c r="G1" s="7" t="s">
        <v>17</v>
      </c>
      <c r="H1" s="7" t="s">
        <v>54</v>
      </c>
      <c r="I1" s="7" t="s">
        <v>53</v>
      </c>
      <c r="J1" s="7" t="s">
        <v>51</v>
      </c>
      <c r="K1" s="7" t="s">
        <v>52</v>
      </c>
      <c r="L1" s="10" t="s">
        <v>50</v>
      </c>
      <c r="M1" s="3" t="s">
        <v>0</v>
      </c>
      <c r="N1" s="3" t="s">
        <v>1401</v>
      </c>
      <c r="O1" s="3" t="s">
        <v>1</v>
      </c>
      <c r="P1" s="3" t="s">
        <v>2</v>
      </c>
      <c r="Q1" s="3" t="s">
        <v>3</v>
      </c>
      <c r="R1" s="3" t="s">
        <v>4</v>
      </c>
      <c r="S1" s="4" t="s">
        <v>5</v>
      </c>
      <c r="T1" s="3" t="s">
        <v>6</v>
      </c>
      <c r="U1" s="411" t="s">
        <v>1402</v>
      </c>
      <c r="V1" s="411" t="s">
        <v>1403</v>
      </c>
      <c r="W1" s="411" t="s">
        <v>1404</v>
      </c>
      <c r="X1" s="411" t="s">
        <v>1405</v>
      </c>
      <c r="Y1" s="411" t="s">
        <v>1406</v>
      </c>
      <c r="Z1" s="411" t="s">
        <v>1407</v>
      </c>
      <c r="AA1" s="411" t="s">
        <v>1408</v>
      </c>
      <c r="AB1" s="411" t="s">
        <v>1409</v>
      </c>
      <c r="AC1" s="412" t="s">
        <v>1410</v>
      </c>
      <c r="AD1" s="412" t="s">
        <v>1411</v>
      </c>
      <c r="AE1" s="412" t="s">
        <v>1412</v>
      </c>
      <c r="AF1" s="413" t="s">
        <v>1413</v>
      </c>
      <c r="AG1" s="3" t="s">
        <v>7</v>
      </c>
      <c r="AH1" s="5" t="s">
        <v>8</v>
      </c>
      <c r="AI1" s="3" t="s">
        <v>9</v>
      </c>
      <c r="AJ1" s="414" t="s">
        <v>1414</v>
      </c>
      <c r="AK1" s="414" t="s">
        <v>1415</v>
      </c>
      <c r="AL1" s="3" t="s">
        <v>10</v>
      </c>
      <c r="AM1" s="3" t="s">
        <v>11</v>
      </c>
      <c r="AN1" s="17" t="s">
        <v>12</v>
      </c>
      <c r="AO1" s="3" t="s">
        <v>13</v>
      </c>
      <c r="AP1" s="3" t="s">
        <v>14</v>
      </c>
      <c r="AQ1" s="5" t="s">
        <v>15</v>
      </c>
      <c r="AR1" s="17" t="s">
        <v>16</v>
      </c>
      <c r="AS1" s="3" t="s">
        <v>18</v>
      </c>
      <c r="AT1" s="3" t="s">
        <v>34</v>
      </c>
      <c r="AU1" s="3" t="s">
        <v>19</v>
      </c>
      <c r="AV1" s="3" t="s">
        <v>20</v>
      </c>
      <c r="AW1" s="3" t="s">
        <v>21</v>
      </c>
      <c r="AX1" s="3" t="s">
        <v>22</v>
      </c>
      <c r="AY1" s="3" t="s">
        <v>23</v>
      </c>
      <c r="AZ1" s="3" t="s">
        <v>24</v>
      </c>
      <c r="BA1" s="3" t="s">
        <v>25</v>
      </c>
      <c r="BB1" s="18" t="s">
        <v>1416</v>
      </c>
      <c r="BC1" s="5" t="s">
        <v>30</v>
      </c>
      <c r="BD1" s="5" t="s">
        <v>28</v>
      </c>
      <c r="BE1" s="5" t="s">
        <v>29</v>
      </c>
      <c r="BF1" s="5" t="s">
        <v>35</v>
      </c>
      <c r="BG1" s="5" t="s">
        <v>36</v>
      </c>
      <c r="BH1" s="3" t="s">
        <v>31</v>
      </c>
      <c r="BI1" s="3" t="s">
        <v>32</v>
      </c>
      <c r="BJ1" s="3" t="s">
        <v>33</v>
      </c>
      <c r="BK1" s="3" t="s">
        <v>37</v>
      </c>
      <c r="BL1" s="6" t="s">
        <v>38</v>
      </c>
    </row>
    <row r="2" spans="1:64" ht="18.75" customHeight="1" x14ac:dyDescent="0.3">
      <c r="A2" s="37">
        <f>IFERROR(InformeTbHv[[#This Row],[T EFECTIVO]]/InformeTbHv[[#This Row],[Horas disponibles]],0)</f>
        <v>0.88235294117647056</v>
      </c>
      <c r="B2" s="37">
        <f>((InformeTbHv[[#This Row],[T PROGRAMADO]]-InformeTbHv[[#This Row],[HORAS DE OTRAS PARADA]]))/InformeTbHv[[#This Row],[T PROGRAMADO]]</f>
        <v>0.625</v>
      </c>
      <c r="C2" s="113">
        <f>IFERROR(((InformeTbHv[[#This Row],[T PROGRAMADO]]-InformeTbHv[[#This Row],[Ttal P. mec]])/InformeTbHv[[#This Row],[T PROGRAMADO]]),0)</f>
        <v>0.70833333333333337</v>
      </c>
      <c r="D2" s="38">
        <f>IFERROR(ROUND(InformeTbHv[[#This Row],[TOTAL DE ARBOLES]]/InformeTbHv[[#This Row],[T EFECTIVO]],2),"")</f>
        <v>28.53</v>
      </c>
      <c r="E2" s="38">
        <f>(IFERROR(ROUND(InformeTbHv[[#This Row],[M3]]/InformeTbHv[[#This Row],[TOTAL DE ARBOLES]],2),""))</f>
        <v>0.31</v>
      </c>
      <c r="F2" s="39">
        <f>IFERROR(ROUND(InformeTbHv[[#This Row],[M3]]/InformeTbHv[[#This Row],[T EFECTIVO]],2),"")</f>
        <v>8.93</v>
      </c>
      <c r="G2" s="40">
        <f>InformeTbHv[[#This Row],[T PROGRAMADO]]-InformeTbHv[[#This Row],[HORAS DE OTRAS PARADA]]</f>
        <v>7.5</v>
      </c>
      <c r="H2" s="40">
        <f>InformeTbHv[[#This Row],[T PROGRAMADO]]-SUM(InformeTbHv[[#This Row],[T PARADAS MEC]]+InformeTbHv[[#This Row],[ALISTAMIENTO]]+InformeTbHv[[#This Row],[Mantenimiento periódico]])</f>
        <v>8.5</v>
      </c>
      <c r="I2" s="40">
        <f>InformeTbHv[[#This Row],[T PARADAS MEC]]+InformeTbHv[[#This Row],[ALISTAMIENTO]]+InformeTbHv[[#This Row],[Mantenimiento periódico]]</f>
        <v>3.5</v>
      </c>
      <c r="J2" s="40">
        <f>SUMIF(InformeTbHv[[#This Row],[MOTIVO 1]],"Mantenimiento periódico",InformeTbHv[[#This Row],[T OTRA PARADA 1]])</f>
        <v>0</v>
      </c>
      <c r="K2" s="40">
        <f>InformeTbHv[[#This Row],[Mantenimiento periódico]]+InformeTbHv[[#This Row],[ALISTAMIENTO]]</f>
        <v>0.5</v>
      </c>
      <c r="L2" s="40">
        <f>SUM(InformeTbHv[[#This Row],[T OTRA PARADA 1]:[T OTRA PARADA 5]])</f>
        <v>0</v>
      </c>
      <c r="M2" s="38" t="s">
        <v>79</v>
      </c>
      <c r="N2" s="38" t="s">
        <v>1417</v>
      </c>
      <c r="O2" s="38" t="s">
        <v>190</v>
      </c>
      <c r="P2" s="38">
        <v>4582961</v>
      </c>
      <c r="Q2" s="38" t="s">
        <v>43</v>
      </c>
      <c r="R2" s="38" t="s">
        <v>49</v>
      </c>
      <c r="S2" s="41">
        <v>46035</v>
      </c>
      <c r="T2" s="38" t="s">
        <v>114</v>
      </c>
      <c r="U2" s="38"/>
      <c r="V2" s="38"/>
      <c r="W2" s="38"/>
      <c r="X2" s="38"/>
      <c r="Y2" s="38"/>
      <c r="Z2" s="38"/>
      <c r="AA2" s="38"/>
      <c r="AB2" s="38"/>
      <c r="AC2" s="38" t="s">
        <v>1419</v>
      </c>
      <c r="AD2" s="38" t="s">
        <v>1464</v>
      </c>
      <c r="AE2" s="38" t="s">
        <v>1509</v>
      </c>
      <c r="AF2" s="38">
        <v>27.310852700038467</v>
      </c>
      <c r="AG2" s="251" t="s">
        <v>205</v>
      </c>
      <c r="AH2" s="207">
        <v>1</v>
      </c>
      <c r="AI2" s="116" t="s">
        <v>47</v>
      </c>
      <c r="AJ2" s="415">
        <f>VLOOKUP(InformeTbHv[[#This Row],[TURNO]],[1]INFORMEHV!AI$2:AK$184,2,0)</f>
        <v>0.25</v>
      </c>
      <c r="AK2" s="415">
        <f>VLOOKUP(InformeTbHv[[#This Row],[TURNO]],[1]INFORMEHV!AI$2:AK$184,3,0)</f>
        <v>0.58333333333333337</v>
      </c>
      <c r="AL2" s="116">
        <v>20</v>
      </c>
      <c r="AM2" s="38">
        <v>214</v>
      </c>
      <c r="AN2" s="38">
        <v>67</v>
      </c>
      <c r="AO2" s="38">
        <v>12.7</v>
      </c>
      <c r="AP2" s="38"/>
      <c r="AQ2" s="40">
        <v>18</v>
      </c>
      <c r="AR2" s="38">
        <v>12</v>
      </c>
      <c r="AS2" s="38">
        <v>3</v>
      </c>
      <c r="AT2" s="38"/>
      <c r="AU2" s="49" t="s">
        <v>244</v>
      </c>
      <c r="AV2" s="38">
        <v>0.5</v>
      </c>
      <c r="AW2" s="38">
        <v>0.25</v>
      </c>
      <c r="AX2" s="38">
        <v>0.75</v>
      </c>
      <c r="AY2" s="38"/>
      <c r="AZ2" s="42"/>
      <c r="BA2" s="38" t="s">
        <v>48</v>
      </c>
      <c r="BB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4.5</v>
      </c>
      <c r="BC2" s="40"/>
      <c r="BD2" s="40"/>
      <c r="BE2" s="40"/>
      <c r="BF2" s="40"/>
      <c r="BG2" s="43"/>
      <c r="BH2" s="44"/>
      <c r="BI2" s="45"/>
      <c r="BJ2" s="45"/>
      <c r="BK2" s="46"/>
      <c r="BL2" s="47"/>
    </row>
    <row r="3" spans="1:64" ht="18.75" customHeight="1" x14ac:dyDescent="0.3">
      <c r="A3" s="37">
        <f>IFERROR(InformeTbHv[[#This Row],[T EFECTIVO]]/InformeTbHv[[#This Row],[Horas disponibles]],0)</f>
        <v>0.80645161290322598</v>
      </c>
      <c r="B3" s="37">
        <f>((InformeTbHv[[#This Row],[T PROGRAMADO]]-InformeTbHv[[#This Row],[HORAS DE OTRAS PARADA]]))/InformeTbHv[[#This Row],[T PROGRAMADO]]</f>
        <v>0.31250000000000011</v>
      </c>
      <c r="C3" s="113">
        <f>IFERROR(((InformeTbHv[[#This Row],[T PROGRAMADO]]-InformeTbHv[[#This Row],[Ttal P. mec]])/InformeTbHv[[#This Row],[T PROGRAMADO]]),0)</f>
        <v>0.38750000000000007</v>
      </c>
      <c r="D3" s="38">
        <f>IFERROR(ROUND(InformeTbHv[[#This Row],[TOTAL DE ARBOLES]]/InformeTbHv[[#This Row],[T EFECTIVO]],2),"")</f>
        <v>19.2</v>
      </c>
      <c r="E3" s="38">
        <f>(IFERROR(ROUND(InformeTbHv[[#This Row],[M3]]/InformeTbHv[[#This Row],[TOTAL DE ARBOLES]],2),""))</f>
        <v>0.1</v>
      </c>
      <c r="F3" s="39">
        <f>IFERROR(ROUND(InformeTbHv[[#This Row],[M3]]/InformeTbHv[[#This Row],[T EFECTIVO]],2),"")</f>
        <v>2</v>
      </c>
      <c r="G3" s="40">
        <f>InformeTbHv[[#This Row],[T PROGRAMADO]]-InformeTbHv[[#This Row],[HORAS DE OTRAS PARADA]]</f>
        <v>2.5000000000000009</v>
      </c>
      <c r="H3" s="40">
        <f>InformeTbHv[[#This Row],[T PROGRAMADO]]-SUM(InformeTbHv[[#This Row],[T PARADAS MEC]]+InformeTbHv[[#This Row],[ALISTAMIENTO]]+InformeTbHv[[#This Row],[Mantenimiento periódico]])</f>
        <v>3.1000000000000005</v>
      </c>
      <c r="I3" s="40">
        <f>InformeTbHv[[#This Row],[T PARADAS MEC]]+InformeTbHv[[#This Row],[ALISTAMIENTO]]+InformeTbHv[[#This Row],[Mantenimiento periódico]]</f>
        <v>4.8999999999999995</v>
      </c>
      <c r="J3" s="40">
        <f>SUMIF(InformeTbHv[[#This Row],[MOTIVO 1]],"Mantenimiento periódico",InformeTbHv[[#This Row],[T OTRA PARADA 1]])</f>
        <v>0</v>
      </c>
      <c r="K3" s="40">
        <f>InformeTbHv[[#This Row],[Mantenimiento periódico]]+InformeTbHv[[#This Row],[ALISTAMIENTO]]</f>
        <v>0.3</v>
      </c>
      <c r="L3" s="40">
        <f>SUM(InformeTbHv[[#This Row],[T OTRA PARADA 1]:[T OTRA PARADA 5]])</f>
        <v>0</v>
      </c>
      <c r="M3" s="38" t="s">
        <v>134</v>
      </c>
      <c r="N3" s="38" t="s">
        <v>1417</v>
      </c>
      <c r="O3" s="38" t="s">
        <v>267</v>
      </c>
      <c r="P3" s="38">
        <v>1022124531</v>
      </c>
      <c r="Q3" s="38" t="s">
        <v>257</v>
      </c>
      <c r="R3" s="38" t="s">
        <v>49</v>
      </c>
      <c r="S3" s="41">
        <v>46024</v>
      </c>
      <c r="T3" s="38" t="s">
        <v>261</v>
      </c>
      <c r="U3" s="38"/>
      <c r="V3" s="38"/>
      <c r="W3" s="38"/>
      <c r="X3" s="38"/>
      <c r="Y3" s="38"/>
      <c r="Z3" s="38"/>
      <c r="AA3" s="38"/>
      <c r="AB3" s="38"/>
      <c r="AC3" s="38" t="s">
        <v>1420</v>
      </c>
      <c r="AD3" s="38" t="s">
        <v>1465</v>
      </c>
      <c r="AE3" s="38" t="s">
        <v>1510</v>
      </c>
      <c r="AF3" s="38">
        <v>17.427517820498927</v>
      </c>
      <c r="AG3" s="251" t="s">
        <v>205</v>
      </c>
      <c r="AH3" s="207">
        <v>2</v>
      </c>
      <c r="AI3" s="205" t="s">
        <v>45</v>
      </c>
      <c r="AJ3" s="416">
        <f>VLOOKUP(InformeTbHv[[#This Row],[TURNO]],[1]INFORMEHV!AI$2:AK$184,2,0)</f>
        <v>0.58333333333333337</v>
      </c>
      <c r="AK3" s="416">
        <f>VLOOKUP(InformeTbHv[[#This Row],[TURNO]],[1]INFORMEHV!AI$2:AK$184,3,0)</f>
        <v>0.91666666666666663</v>
      </c>
      <c r="AL3" s="116">
        <v>35</v>
      </c>
      <c r="AM3" s="38">
        <v>48</v>
      </c>
      <c r="AN3" s="38">
        <v>5</v>
      </c>
      <c r="AO3" s="38">
        <v>1.1599999999999999</v>
      </c>
      <c r="AP3" s="38">
        <v>9</v>
      </c>
      <c r="AQ3" s="40">
        <v>16</v>
      </c>
      <c r="AR3" s="38">
        <v>8</v>
      </c>
      <c r="AS3" s="38">
        <v>4.5999999999999996</v>
      </c>
      <c r="AT3" s="30" t="s">
        <v>327</v>
      </c>
      <c r="AU3" s="49" t="s">
        <v>244</v>
      </c>
      <c r="AV3" s="38">
        <v>0.3</v>
      </c>
      <c r="AW3" s="38">
        <v>0.3</v>
      </c>
      <c r="AX3" s="38">
        <v>0.3</v>
      </c>
      <c r="AY3" s="38">
        <v>0</v>
      </c>
      <c r="AZ3" s="42" t="s">
        <v>262</v>
      </c>
      <c r="BA3" s="38" t="s">
        <v>259</v>
      </c>
      <c r="BB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5.4999999999999991</v>
      </c>
      <c r="BC3" s="40"/>
      <c r="BD3" s="40"/>
      <c r="BE3" s="40"/>
      <c r="BF3" s="40"/>
      <c r="BG3" s="43"/>
      <c r="BH3" s="44"/>
      <c r="BI3" s="45"/>
      <c r="BJ3" s="45"/>
      <c r="BK3" s="46"/>
      <c r="BL3" s="47"/>
    </row>
    <row r="4" spans="1:64" ht="18.75" customHeight="1" x14ac:dyDescent="0.3">
      <c r="A4" s="63">
        <f>IFERROR(InformeTbHv[[#This Row],[T EFECTIVO]]/InformeTbHv[[#This Row],[Horas disponibles]],0)</f>
        <v>0.94342105263157894</v>
      </c>
      <c r="B4" s="63">
        <f>((InformeTbHv[[#This Row],[T PROGRAMADO]]-InformeTbHv[[#This Row],[HORAS DE OTRAS PARADA]]))/InformeTbHv[[#This Row],[T PROGRAMADO]]</f>
        <v>0.89624999999999999</v>
      </c>
      <c r="C4" s="215">
        <f>IFERROR(((InformeTbHv[[#This Row],[T PROGRAMADO]]-InformeTbHv[[#This Row],[Ttal P. mec]])/InformeTbHv[[#This Row],[T PROGRAMADO]]),0)</f>
        <v>0.95</v>
      </c>
      <c r="D4" s="64">
        <f>IFERROR(ROUND(InformeTbHv[[#This Row],[TOTAL DE ARBOLES]]/InformeTbHv[[#This Row],[T EFECTIVO]],2),"")</f>
        <v>42.68</v>
      </c>
      <c r="E4" s="64">
        <f>(IFERROR(ROUND(InformeTbHv[[#This Row],[M3]]/InformeTbHv[[#This Row],[TOTAL DE ARBOLES]],2),""))</f>
        <v>0.25</v>
      </c>
      <c r="F4" s="39">
        <f>IFERROR(ROUND(InformeTbHv[[#This Row],[M3]]/InformeTbHv[[#This Row],[T EFECTIVO]],2),"")</f>
        <v>10.47</v>
      </c>
      <c r="G4" s="65">
        <f>InformeTbHv[[#This Row],[T PROGRAMADO]]-InformeTbHv[[#This Row],[HORAS DE OTRAS PARADA]]</f>
        <v>7.17</v>
      </c>
      <c r="H4" s="65">
        <f>InformeTbHv[[#This Row],[T PROGRAMADO]]-SUM(InformeTbHv[[#This Row],[T PARADAS MEC]]+InformeTbHv[[#This Row],[ALISTAMIENTO]]+InformeTbHv[[#This Row],[Mantenimiento periódico]])</f>
        <v>7.6</v>
      </c>
      <c r="I4" s="65">
        <f>InformeTbHv[[#This Row],[T PARADAS MEC]]+InformeTbHv[[#This Row],[ALISTAMIENTO]]+InformeTbHv[[#This Row],[Mantenimiento periódico]]</f>
        <v>0.4</v>
      </c>
      <c r="J4" s="65">
        <f>SUMIF(InformeTbHv[[#This Row],[MOTIVO 1]],"Mantenimiento periódico",InformeTbHv[[#This Row],[T OTRA PARADA 1]])</f>
        <v>0</v>
      </c>
      <c r="K4" s="65">
        <f>InformeTbHv[[#This Row],[Mantenimiento periódico]]+InformeTbHv[[#This Row],[ALISTAMIENTO]]</f>
        <v>0.2</v>
      </c>
      <c r="L4" s="65">
        <f>SUM(InformeTbHv[[#This Row],[T OTRA PARADA 1]:[T OTRA PARADA 5]])</f>
        <v>0</v>
      </c>
      <c r="M4" s="38" t="s">
        <v>134</v>
      </c>
      <c r="N4" s="38" t="s">
        <v>1417</v>
      </c>
      <c r="O4" s="38" t="s">
        <v>314</v>
      </c>
      <c r="P4" s="64">
        <v>1039884146</v>
      </c>
      <c r="Q4" s="64" t="s">
        <v>65</v>
      </c>
      <c r="R4" s="64" t="s">
        <v>49</v>
      </c>
      <c r="S4" s="66">
        <v>46042</v>
      </c>
      <c r="T4" s="64" t="s">
        <v>135</v>
      </c>
      <c r="U4" s="64"/>
      <c r="V4" s="64"/>
      <c r="W4" s="64"/>
      <c r="X4" s="64"/>
      <c r="Y4" s="64"/>
      <c r="Z4" s="64"/>
      <c r="AA4" s="64"/>
      <c r="AB4" s="64"/>
      <c r="AC4" s="64" t="s">
        <v>1421</v>
      </c>
      <c r="AD4" s="64" t="s">
        <v>1466</v>
      </c>
      <c r="AE4" s="64" t="s">
        <v>1510</v>
      </c>
      <c r="AF4" s="64">
        <v>17.432111584245501</v>
      </c>
      <c r="AG4" s="251" t="s">
        <v>205</v>
      </c>
      <c r="AH4" s="258">
        <v>8</v>
      </c>
      <c r="AI4" s="209" t="s">
        <v>47</v>
      </c>
      <c r="AJ4" s="417">
        <f>VLOOKUP(InformeTbHv[[#This Row],[TURNO]],[1]INFORMEHV!AI$2:AK$184,2,0)</f>
        <v>0.25</v>
      </c>
      <c r="AK4" s="417">
        <f>VLOOKUP(InformeTbHv[[#This Row],[TURNO]],[1]INFORMEHV!AI$2:AK$184,3,0)</f>
        <v>0.58333333333333337</v>
      </c>
      <c r="AL4" s="209">
        <v>32</v>
      </c>
      <c r="AM4" s="64">
        <v>306</v>
      </c>
      <c r="AN4" s="64">
        <v>75.05</v>
      </c>
      <c r="AO4" s="64">
        <v>10.4</v>
      </c>
      <c r="AP4" s="64"/>
      <c r="AQ4" s="65">
        <v>19</v>
      </c>
      <c r="AR4" s="209">
        <v>8</v>
      </c>
      <c r="AS4" s="64">
        <v>0.2</v>
      </c>
      <c r="AT4" s="30" t="s">
        <v>328</v>
      </c>
      <c r="AU4" s="49" t="s">
        <v>244</v>
      </c>
      <c r="AV4" s="64">
        <v>0.2</v>
      </c>
      <c r="AW4" s="64">
        <v>0.2</v>
      </c>
      <c r="AX4" s="64">
        <v>0.23</v>
      </c>
      <c r="AY4" s="64">
        <v>8</v>
      </c>
      <c r="AZ4" s="67" t="s">
        <v>387</v>
      </c>
      <c r="BA4" s="64" t="s">
        <v>48</v>
      </c>
      <c r="BB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0.83000000000000007</v>
      </c>
      <c r="BC4" s="65"/>
      <c r="BD4" s="65"/>
      <c r="BE4" s="65"/>
      <c r="BF4" s="65"/>
      <c r="BG4" s="68"/>
      <c r="BH4" s="44"/>
      <c r="BI4" s="45"/>
      <c r="BJ4" s="45"/>
      <c r="BK4" s="46"/>
      <c r="BL4" s="69"/>
    </row>
    <row r="5" spans="1:64" ht="18.75" customHeight="1" x14ac:dyDescent="0.3">
      <c r="A5" s="87">
        <f>IFERROR(InformeTbHv[[#This Row],[T EFECTIVO]]/InformeTbHv[[#This Row],[Horas disponibles]],0)</f>
        <v>1</v>
      </c>
      <c r="B5" s="87">
        <f>((InformeTbHv[[#This Row],[T PROGRAMADO]]-InformeTbHv[[#This Row],[HORAS DE OTRAS PARADA]]))/InformeTbHv[[#This Row],[T PROGRAMADO]]</f>
        <v>0.85375000000000001</v>
      </c>
      <c r="C5" s="216">
        <f>IFERROR(((InformeTbHv[[#This Row],[T PROGRAMADO]]-InformeTbHv[[#This Row],[Ttal P. mec]])/InformeTbHv[[#This Row],[T PROGRAMADO]]),0)</f>
        <v>0.85375000000000001</v>
      </c>
      <c r="D5" s="88">
        <f>IFERROR(ROUND(InformeTbHv[[#This Row],[TOTAL DE ARBOLES]]/InformeTbHv[[#This Row],[T EFECTIVO]],2),"")</f>
        <v>16.54</v>
      </c>
      <c r="E5" s="88">
        <f>(IFERROR(ROUND(InformeTbHv[[#This Row],[M3]]/InformeTbHv[[#This Row],[TOTAL DE ARBOLES]],2),""))</f>
        <v>0.36</v>
      </c>
      <c r="F5" s="39">
        <f>IFERROR(ROUND(InformeTbHv[[#This Row],[M3]]/InformeTbHv[[#This Row],[T EFECTIVO]],2),"")</f>
        <v>5.96</v>
      </c>
      <c r="G5" s="89">
        <f>InformeTbHv[[#This Row],[T PROGRAMADO]]-InformeTbHv[[#This Row],[HORAS DE OTRAS PARADA]]</f>
        <v>6.83</v>
      </c>
      <c r="H5" s="89">
        <f>InformeTbHv[[#This Row],[T PROGRAMADO]]-SUM(InformeTbHv[[#This Row],[T PARADAS MEC]]+InformeTbHv[[#This Row],[ALISTAMIENTO]]+InformeTbHv[[#This Row],[Mantenimiento periódico]])</f>
        <v>6.83</v>
      </c>
      <c r="I5" s="89">
        <f>InformeTbHv[[#This Row],[T PARADAS MEC]]+InformeTbHv[[#This Row],[ALISTAMIENTO]]+InformeTbHv[[#This Row],[Mantenimiento periódico]]</f>
        <v>1.17</v>
      </c>
      <c r="J5" s="89">
        <f>SUMIF(InformeTbHv[[#This Row],[MOTIVO 1]],"Mantenimiento periódico",InformeTbHv[[#This Row],[T OTRA PARADA 1]])</f>
        <v>0</v>
      </c>
      <c r="K5" s="89">
        <f>InformeTbHv[[#This Row],[Mantenimiento periódico]]+InformeTbHv[[#This Row],[ALISTAMIENTO]]</f>
        <v>0.17</v>
      </c>
      <c r="L5" s="89">
        <f>SUM(InformeTbHv[[#This Row],[T OTRA PARADA 1]:[T OTRA PARADA 5]])</f>
        <v>0</v>
      </c>
      <c r="M5" s="88" t="s">
        <v>134</v>
      </c>
      <c r="N5" s="88" t="s">
        <v>1417</v>
      </c>
      <c r="O5" s="88" t="s">
        <v>370</v>
      </c>
      <c r="P5" s="88">
        <v>1022124531</v>
      </c>
      <c r="Q5" s="88" t="s">
        <v>65</v>
      </c>
      <c r="R5" s="88" t="s">
        <v>49</v>
      </c>
      <c r="S5" s="90">
        <v>46054</v>
      </c>
      <c r="T5" s="88" t="s">
        <v>393</v>
      </c>
      <c r="U5" s="88"/>
      <c r="V5" s="88"/>
      <c r="W5" s="88"/>
      <c r="X5" s="88"/>
      <c r="Y5" s="88"/>
      <c r="Z5" s="88"/>
      <c r="AA5" s="88"/>
      <c r="AB5" s="88"/>
      <c r="AC5" s="88" t="s">
        <v>1422</v>
      </c>
      <c r="AD5" s="88" t="s">
        <v>1467</v>
      </c>
      <c r="AE5" s="88" t="s">
        <v>1511</v>
      </c>
      <c r="AF5" s="88">
        <v>16.129333818634041</v>
      </c>
      <c r="AG5" s="88" t="s">
        <v>208</v>
      </c>
      <c r="AH5" s="206">
        <v>6</v>
      </c>
      <c r="AI5" s="125" t="s">
        <v>45</v>
      </c>
      <c r="AJ5" s="418">
        <f>VLOOKUP(InformeTbHv[[#This Row],[TURNO]],[1]INFORMEHV!AI$2:AK$184,2,0)</f>
        <v>0.58333333333333337</v>
      </c>
      <c r="AK5" s="418">
        <f>VLOOKUP(InformeTbHv[[#This Row],[TURNO]],[1]INFORMEHV!AI$2:AK$184,3,0)</f>
        <v>0.91666666666666663</v>
      </c>
      <c r="AL5" s="205">
        <v>15</v>
      </c>
      <c r="AM5" s="88">
        <v>113</v>
      </c>
      <c r="AN5" s="88">
        <v>40.700000000000003</v>
      </c>
      <c r="AO5" s="88">
        <v>10.7</v>
      </c>
      <c r="AP5" s="88"/>
      <c r="AQ5" s="89">
        <v>30</v>
      </c>
      <c r="AR5" s="205">
        <v>8</v>
      </c>
      <c r="AS5" s="88">
        <v>1</v>
      </c>
      <c r="AT5" s="30" t="s">
        <v>328</v>
      </c>
      <c r="AU5" s="88" t="s">
        <v>244</v>
      </c>
      <c r="AV5" s="88">
        <v>0.17</v>
      </c>
      <c r="AW5" s="88"/>
      <c r="AX5" s="88"/>
      <c r="AY5" s="88">
        <v>1</v>
      </c>
      <c r="AZ5" s="92" t="s">
        <v>572</v>
      </c>
      <c r="BA5" s="88" t="s">
        <v>48</v>
      </c>
      <c r="BB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1.17</v>
      </c>
      <c r="BC5" s="89"/>
      <c r="BD5" s="89"/>
      <c r="BE5" s="89"/>
      <c r="BF5" s="89"/>
      <c r="BG5" s="93"/>
      <c r="BH5" s="44"/>
      <c r="BI5" s="45"/>
      <c r="BJ5" s="45"/>
      <c r="BK5" s="46"/>
      <c r="BL5" s="94"/>
    </row>
    <row r="6" spans="1:64" ht="18.75" customHeight="1" x14ac:dyDescent="0.3">
      <c r="A6" s="87">
        <f>IFERROR(InformeTbHv[[#This Row],[T EFECTIVO]]/InformeTbHv[[#This Row],[Horas disponibles]],0)</f>
        <v>0.97169811320754729</v>
      </c>
      <c r="B6" s="87">
        <f>((InformeTbHv[[#This Row],[T PROGRAMADO]]-InformeTbHv[[#This Row],[HORAS DE OTRAS PARADA]]))/InformeTbHv[[#This Row],[T PROGRAMADO]]</f>
        <v>0.79230769230769238</v>
      </c>
      <c r="C6" s="216">
        <f>IFERROR(((InformeTbHv[[#This Row],[T PROGRAMADO]]-InformeTbHv[[#This Row],[Ttal P. mec]])/InformeTbHv[[#This Row],[T PROGRAMADO]]),0)</f>
        <v>0.81538461538461537</v>
      </c>
      <c r="D6" s="88">
        <f>IFERROR(ROUND(InformeTbHv[[#This Row],[TOTAL DE ARBOLES]]/InformeTbHv[[#This Row],[T EFECTIVO]],2),"")</f>
        <v>21.75</v>
      </c>
      <c r="E6" s="88">
        <f>(IFERROR(ROUND(InformeTbHv[[#This Row],[M3]]/InformeTbHv[[#This Row],[TOTAL DE ARBOLES]],2),""))</f>
        <v>0.54</v>
      </c>
      <c r="F6" s="39">
        <f>IFERROR(ROUND(InformeTbHv[[#This Row],[M3]]/InformeTbHv[[#This Row],[T EFECTIVO]],2),"")</f>
        <v>11.7</v>
      </c>
      <c r="G6" s="89">
        <f>InformeTbHv[[#This Row],[T PROGRAMADO]]-InformeTbHv[[#This Row],[HORAS DE OTRAS PARADA]]</f>
        <v>5.15</v>
      </c>
      <c r="H6" s="89">
        <f>InformeTbHv[[#This Row],[T PROGRAMADO]]-SUM(InformeTbHv[[#This Row],[T PARADAS MEC]]+InformeTbHv[[#This Row],[ALISTAMIENTO]]+InformeTbHv[[#This Row],[Mantenimiento periódico]])</f>
        <v>5.3</v>
      </c>
      <c r="I6" s="89">
        <f>InformeTbHv[[#This Row],[T PARADAS MEC]]+InformeTbHv[[#This Row],[ALISTAMIENTO]]+InformeTbHv[[#This Row],[Mantenimiento periódico]]</f>
        <v>1.2</v>
      </c>
      <c r="J6" s="89">
        <f>SUMIF(InformeTbHv[[#This Row],[MOTIVO 1]],"Mantenimiento periódico",InformeTbHv[[#This Row],[T OTRA PARADA 1]])</f>
        <v>0</v>
      </c>
      <c r="K6" s="89">
        <f>InformeTbHv[[#This Row],[Mantenimiento periódico]]+InformeTbHv[[#This Row],[ALISTAMIENTO]]</f>
        <v>0.38</v>
      </c>
      <c r="L6" s="89">
        <f>SUM(InformeTbHv[[#This Row],[T OTRA PARADA 1]:[T OTRA PARADA 5]])</f>
        <v>0</v>
      </c>
      <c r="M6" s="88" t="s">
        <v>63</v>
      </c>
      <c r="N6" s="88" t="s">
        <v>1417</v>
      </c>
      <c r="O6" s="88" t="s">
        <v>67</v>
      </c>
      <c r="P6" s="88">
        <v>4516297</v>
      </c>
      <c r="Q6" s="88" t="s">
        <v>65</v>
      </c>
      <c r="R6" s="88" t="s">
        <v>44</v>
      </c>
      <c r="S6" s="90">
        <v>46089</v>
      </c>
      <c r="T6" s="88" t="s">
        <v>818</v>
      </c>
      <c r="U6" s="88"/>
      <c r="V6" s="88"/>
      <c r="W6" s="88"/>
      <c r="X6" s="88"/>
      <c r="Y6" s="88"/>
      <c r="Z6" s="88"/>
      <c r="AA6" s="88"/>
      <c r="AB6" s="88"/>
      <c r="AC6" s="88" t="s">
        <v>1423</v>
      </c>
      <c r="AD6" s="88" t="s">
        <v>1468</v>
      </c>
      <c r="AE6" s="88" t="s">
        <v>1512</v>
      </c>
      <c r="AF6" s="88">
        <v>35.086777202388227</v>
      </c>
      <c r="AG6" s="49" t="s">
        <v>208</v>
      </c>
      <c r="AH6" s="206">
        <v>6</v>
      </c>
      <c r="AI6" s="125" t="s">
        <v>45</v>
      </c>
      <c r="AJ6" s="418">
        <f>VLOOKUP(InformeTbHv[[#This Row],[TURNO]],[1]INFORMEHV!AI$2:AK$184,2,0)</f>
        <v>0.58333333333333337</v>
      </c>
      <c r="AK6" s="418">
        <f>VLOOKUP(InformeTbHv[[#This Row],[TURNO]],[1]INFORMEHV!AI$2:AK$184,3,0)</f>
        <v>0.91666666666666663</v>
      </c>
      <c r="AL6" s="205"/>
      <c r="AM6" s="88">
        <v>112</v>
      </c>
      <c r="AN6" s="88">
        <v>60.26</v>
      </c>
      <c r="AO6" s="88">
        <v>19.399999999999999</v>
      </c>
      <c r="AP6" s="88">
        <v>36</v>
      </c>
      <c r="AQ6" s="89"/>
      <c r="AR6" s="88">
        <v>6.5</v>
      </c>
      <c r="AS6" s="88">
        <v>0.82</v>
      </c>
      <c r="AT6" s="30" t="s">
        <v>327</v>
      </c>
      <c r="AU6" s="88" t="s">
        <v>244</v>
      </c>
      <c r="AV6" s="88">
        <v>0.38</v>
      </c>
      <c r="AW6" s="88"/>
      <c r="AX6" s="88">
        <v>0.15</v>
      </c>
      <c r="AY6" s="88"/>
      <c r="AZ6" s="92"/>
      <c r="BA6" s="88" t="s">
        <v>48</v>
      </c>
      <c r="BB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1.3499999999999999</v>
      </c>
      <c r="BC6" s="89"/>
      <c r="BD6" s="89"/>
      <c r="BE6" s="89"/>
      <c r="BF6" s="89"/>
      <c r="BG6" s="93"/>
      <c r="BH6" s="44"/>
      <c r="BI6" s="45"/>
      <c r="BJ6" s="45"/>
      <c r="BK6" s="46"/>
      <c r="BL6" s="94"/>
    </row>
    <row r="7" spans="1:64" ht="18.75" customHeight="1" x14ac:dyDescent="0.3">
      <c r="A7" s="87">
        <f>IFERROR(InformeTbHv[[#This Row],[T EFECTIVO]]/InformeTbHv[[#This Row],[Horas disponibles]],0)</f>
        <v>0.72979214780600465</v>
      </c>
      <c r="B7" s="87">
        <f>((InformeTbHv[[#This Row],[T PROGRAMADO]]-InformeTbHv[[#This Row],[HORAS DE OTRAS PARADA]]))/InformeTbHv[[#This Row],[T PROGRAMADO]]</f>
        <v>0.48615384615384616</v>
      </c>
      <c r="C7" s="216">
        <f>IFERROR(((InformeTbHv[[#This Row],[T PROGRAMADO]]-InformeTbHv[[#This Row],[Ttal P. mec]])/InformeTbHv[[#This Row],[T PROGRAMADO]]),0)</f>
        <v>0.66615384615384621</v>
      </c>
      <c r="D7" s="88">
        <f>IFERROR(ROUND(InformeTbHv[[#This Row],[TOTAL DE ARBOLES]]/InformeTbHv[[#This Row],[T EFECTIVO]],2),"")</f>
        <v>17.41</v>
      </c>
      <c r="E7" s="88">
        <f>(IFERROR(ROUND(InformeTbHv[[#This Row],[M3]]/InformeTbHv[[#This Row],[TOTAL DE ARBOLES]],2),""))</f>
        <v>0.53</v>
      </c>
      <c r="F7" s="39">
        <f>IFERROR(ROUND(InformeTbHv[[#This Row],[M3]]/InformeTbHv[[#This Row],[T EFECTIVO]],2),"")</f>
        <v>9.18</v>
      </c>
      <c r="G7" s="89">
        <f>InformeTbHv[[#This Row],[T PROGRAMADO]]-InformeTbHv[[#This Row],[HORAS DE OTRAS PARADA]]</f>
        <v>3.16</v>
      </c>
      <c r="H7" s="89">
        <f>InformeTbHv[[#This Row],[T PROGRAMADO]]-SUM(InformeTbHv[[#This Row],[T PARADAS MEC]]+InformeTbHv[[#This Row],[ALISTAMIENTO]]+InformeTbHv[[#This Row],[Mantenimiento periódico]])</f>
        <v>4.33</v>
      </c>
      <c r="I7" s="89">
        <f>InformeTbHv[[#This Row],[T PARADAS MEC]]+InformeTbHv[[#This Row],[ALISTAMIENTO]]+InformeTbHv[[#This Row],[Mantenimiento periódico]]</f>
        <v>2.17</v>
      </c>
      <c r="J7" s="89">
        <f>SUMIF(InformeTbHv[[#This Row],[MOTIVO 1]],"Mantenimiento periódico",InformeTbHv[[#This Row],[T OTRA PARADA 1]])</f>
        <v>0</v>
      </c>
      <c r="K7" s="89">
        <f>InformeTbHv[[#This Row],[Mantenimiento periódico]]+InformeTbHv[[#This Row],[ALISTAMIENTO]]</f>
        <v>0.17</v>
      </c>
      <c r="L7" s="89">
        <f>SUM(InformeTbHv[[#This Row],[T OTRA PARADA 1]:[T OTRA PARADA 5]])</f>
        <v>0.5</v>
      </c>
      <c r="M7" s="88" t="s">
        <v>79</v>
      </c>
      <c r="N7" s="88" t="s">
        <v>1417</v>
      </c>
      <c r="O7" s="88" t="s">
        <v>64</v>
      </c>
      <c r="P7" s="88">
        <v>94282613</v>
      </c>
      <c r="Q7" s="88" t="s">
        <v>65</v>
      </c>
      <c r="R7" s="88" t="s">
        <v>44</v>
      </c>
      <c r="S7" s="90">
        <v>46103</v>
      </c>
      <c r="T7" s="88" t="s">
        <v>818</v>
      </c>
      <c r="U7" s="88"/>
      <c r="V7" s="88"/>
      <c r="W7" s="88"/>
      <c r="X7" s="88"/>
      <c r="Y7" s="88"/>
      <c r="Z7" s="88"/>
      <c r="AA7" s="88"/>
      <c r="AB7" s="88"/>
      <c r="AC7" s="88" t="s">
        <v>1423</v>
      </c>
      <c r="AD7" s="88" t="s">
        <v>1468</v>
      </c>
      <c r="AE7" s="88" t="s">
        <v>1512</v>
      </c>
      <c r="AF7" s="88">
        <v>35.086777202388227</v>
      </c>
      <c r="AG7" s="49" t="s">
        <v>208</v>
      </c>
      <c r="AH7" s="206">
        <v>4</v>
      </c>
      <c r="AI7" s="125" t="s">
        <v>45</v>
      </c>
      <c r="AJ7" s="418">
        <f>VLOOKUP(InformeTbHv[[#This Row],[TURNO]],[1]INFORMEHV!AI$2:AK$184,2,0)</f>
        <v>0.58333333333333337</v>
      </c>
      <c r="AK7" s="418">
        <f>VLOOKUP(InformeTbHv[[#This Row],[TURNO]],[1]INFORMEHV!AI$2:AK$184,3,0)</f>
        <v>0.91666666666666663</v>
      </c>
      <c r="AL7" s="205"/>
      <c r="AM7" s="88">
        <v>55</v>
      </c>
      <c r="AN7" s="88">
        <v>29</v>
      </c>
      <c r="AO7" s="88">
        <v>7.5</v>
      </c>
      <c r="AP7" s="88">
        <v>14</v>
      </c>
      <c r="AQ7" s="89"/>
      <c r="AR7" s="88">
        <v>6.5</v>
      </c>
      <c r="AS7" s="88">
        <v>2</v>
      </c>
      <c r="AT7" s="88"/>
      <c r="AU7" s="88" t="s">
        <v>244</v>
      </c>
      <c r="AV7" s="88">
        <v>0.17</v>
      </c>
      <c r="AW7" s="88">
        <v>0.5</v>
      </c>
      <c r="AX7" s="88">
        <v>0.17</v>
      </c>
      <c r="AY7" s="88">
        <v>3</v>
      </c>
      <c r="AZ7" s="92"/>
      <c r="BA7" s="88"/>
      <c r="BB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3.34</v>
      </c>
      <c r="BC7" s="89">
        <v>0.5</v>
      </c>
      <c r="BD7" s="89"/>
      <c r="BE7" s="89"/>
      <c r="BF7" s="89"/>
      <c r="BG7" s="93"/>
      <c r="BH7" s="44" t="s">
        <v>858</v>
      </c>
      <c r="BI7" s="45"/>
      <c r="BJ7" s="45"/>
      <c r="BK7" s="46"/>
      <c r="BL7" s="94"/>
    </row>
    <row r="8" spans="1:64" ht="18.75" customHeight="1" x14ac:dyDescent="0.3">
      <c r="A8" s="87">
        <f>IFERROR(InformeTbHv[[#This Row],[T EFECTIVO]]/InformeTbHv[[#This Row],[Horas disponibles]],0)</f>
        <v>0.75695461200585645</v>
      </c>
      <c r="B8" s="87">
        <f>((InformeTbHv[[#This Row],[T PROGRAMADO]]-InformeTbHv[[#This Row],[HORAS DE OTRAS PARADA]]))/InformeTbHv[[#This Row],[T PROGRAMADO]]</f>
        <v>0.64624999999999999</v>
      </c>
      <c r="C8" s="216">
        <f>IFERROR(((InformeTbHv[[#This Row],[T PROGRAMADO]]-InformeTbHv[[#This Row],[Ttal P. mec]])/InformeTbHv[[#This Row],[T PROGRAMADO]]),0)</f>
        <v>0.85375000000000001</v>
      </c>
      <c r="D8" s="88">
        <f>IFERROR(ROUND(InformeTbHv[[#This Row],[TOTAL DE ARBOLES]]/InformeTbHv[[#This Row],[T EFECTIVO]],2),"")</f>
        <v>24.18</v>
      </c>
      <c r="E8" s="88">
        <f>(IFERROR(ROUND(InformeTbHv[[#This Row],[M3]]/InformeTbHv[[#This Row],[TOTAL DE ARBOLES]],2),""))</f>
        <v>0.22</v>
      </c>
      <c r="F8" s="39">
        <f>IFERROR(ROUND(InformeTbHv[[#This Row],[M3]]/InformeTbHv[[#This Row],[T EFECTIVO]],2),"")</f>
        <v>5.4</v>
      </c>
      <c r="G8" s="89">
        <f>InformeTbHv[[#This Row],[T PROGRAMADO]]-InformeTbHv[[#This Row],[HORAS DE OTRAS PARADA]]</f>
        <v>5.17</v>
      </c>
      <c r="H8" s="89">
        <f>InformeTbHv[[#This Row],[T PROGRAMADO]]-SUM(InformeTbHv[[#This Row],[T PARADAS MEC]]+InformeTbHv[[#This Row],[ALISTAMIENTO]]+InformeTbHv[[#This Row],[Mantenimiento periódico]])</f>
        <v>6.83</v>
      </c>
      <c r="I8" s="89">
        <f>InformeTbHv[[#This Row],[T PARADAS MEC]]+InformeTbHv[[#This Row],[ALISTAMIENTO]]+InformeTbHv[[#This Row],[Mantenimiento periódico]]</f>
        <v>1.17</v>
      </c>
      <c r="J8" s="89">
        <f>SUMIF(InformeTbHv[[#This Row],[MOTIVO 1]],"Mantenimiento periódico",InformeTbHv[[#This Row],[T OTRA PARADA 1]])</f>
        <v>0</v>
      </c>
      <c r="K8" s="89">
        <f>InformeTbHv[[#This Row],[Mantenimiento periódico]]+InformeTbHv[[#This Row],[ALISTAMIENTO]]</f>
        <v>0.17</v>
      </c>
      <c r="L8" s="89">
        <f>SUM(InformeTbHv[[#This Row],[T OTRA PARADA 1]:[T OTRA PARADA 5]])</f>
        <v>1</v>
      </c>
      <c r="M8" s="88" t="s">
        <v>136</v>
      </c>
      <c r="N8" s="88" t="s">
        <v>1417</v>
      </c>
      <c r="O8" s="88" t="s">
        <v>535</v>
      </c>
      <c r="P8" s="88">
        <v>1113312568</v>
      </c>
      <c r="Q8" s="88" t="s">
        <v>65</v>
      </c>
      <c r="R8" s="88" t="s">
        <v>49</v>
      </c>
      <c r="S8" s="90">
        <v>46112</v>
      </c>
      <c r="T8" s="88" t="s">
        <v>941</v>
      </c>
      <c r="U8" s="88"/>
      <c r="V8" s="88"/>
      <c r="W8" s="88"/>
      <c r="X8" s="88"/>
      <c r="Y8" s="88"/>
      <c r="Z8" s="88"/>
      <c r="AA8" s="88"/>
      <c r="AB8" s="88"/>
      <c r="AC8" s="88" t="s">
        <v>1424</v>
      </c>
      <c r="AD8" s="88" t="s">
        <v>1469</v>
      </c>
      <c r="AE8" s="88" t="s">
        <v>1513</v>
      </c>
      <c r="AF8" s="88">
        <v>17.094631593058232</v>
      </c>
      <c r="AG8" s="252" t="s">
        <v>206</v>
      </c>
      <c r="AH8" s="206">
        <v>2</v>
      </c>
      <c r="AI8" s="88" t="s">
        <v>47</v>
      </c>
      <c r="AJ8" s="419">
        <f>VLOOKUP(InformeTbHv[[#This Row],[TURNO]],[1]INFORMEHV!AI$2:AK$184,2,0)</f>
        <v>0.25</v>
      </c>
      <c r="AK8" s="419">
        <f>VLOOKUP(InformeTbHv[[#This Row],[TURNO]],[1]INFORMEHV!AI$2:AK$184,3,0)</f>
        <v>0.58333333333333337</v>
      </c>
      <c r="AL8" s="205">
        <v>25</v>
      </c>
      <c r="AM8" s="88">
        <v>125</v>
      </c>
      <c r="AN8" s="88">
        <v>27.92</v>
      </c>
      <c r="AO8" s="88">
        <v>8.23</v>
      </c>
      <c r="AP8" s="88"/>
      <c r="AQ8" s="89">
        <v>17</v>
      </c>
      <c r="AR8" s="205">
        <v>8</v>
      </c>
      <c r="AS8" s="88">
        <v>1</v>
      </c>
      <c r="AT8" s="30" t="s">
        <v>328</v>
      </c>
      <c r="AU8" s="88" t="s">
        <v>244</v>
      </c>
      <c r="AV8" s="88">
        <v>0.17</v>
      </c>
      <c r="AW8" s="88">
        <v>0.33</v>
      </c>
      <c r="AX8" s="88">
        <v>0.33</v>
      </c>
      <c r="AY8" s="88">
        <v>3</v>
      </c>
      <c r="AZ8" s="92" t="s">
        <v>1003</v>
      </c>
      <c r="BA8" s="88" t="s">
        <v>48</v>
      </c>
      <c r="BB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2.83</v>
      </c>
      <c r="BC8" s="89">
        <v>1</v>
      </c>
      <c r="BD8" s="89"/>
      <c r="BE8" s="89"/>
      <c r="BF8" s="89"/>
      <c r="BG8" s="93"/>
      <c r="BH8" s="44" t="s">
        <v>355</v>
      </c>
      <c r="BI8" s="45"/>
      <c r="BJ8" s="45"/>
      <c r="BK8" s="46"/>
      <c r="BL8" s="94"/>
    </row>
    <row r="9" spans="1:64" ht="18.75" customHeight="1" x14ac:dyDescent="0.3">
      <c r="A9" s="76">
        <f>IFERROR(InformeTbHv[[#This Row],[T EFECTIVO]]/InformeTbHv[[#This Row],[Horas disponibles]],0)</f>
        <v>0.91381872213967308</v>
      </c>
      <c r="B9" s="76">
        <f>((InformeTbHv[[#This Row],[T PROGRAMADO]]-InformeTbHv[[#This Row],[HORAS DE OTRAS PARADA]]))/InformeTbHv[[#This Row],[T PROGRAMADO]]</f>
        <v>0.76875000000000004</v>
      </c>
      <c r="C9" s="217">
        <f>IFERROR(((InformeTbHv[[#This Row],[T PROGRAMADO]]-InformeTbHv[[#This Row],[Ttal P. mec]])/InformeTbHv[[#This Row],[T PROGRAMADO]]),0)</f>
        <v>0.84125000000000005</v>
      </c>
      <c r="D9" s="49">
        <f>IFERROR(ROUND(InformeTbHv[[#This Row],[TOTAL DE ARBOLES]]/InformeTbHv[[#This Row],[T EFECTIVO]],2),"")</f>
        <v>56.75</v>
      </c>
      <c r="E9" s="49">
        <f>(IFERROR(ROUND(InformeTbHv[[#This Row],[M3]]/InformeTbHv[[#This Row],[TOTAL DE ARBOLES]],2),""))</f>
        <v>0.17</v>
      </c>
      <c r="F9" s="39">
        <f>IFERROR(ROUND(InformeTbHv[[#This Row],[M3]]/InformeTbHv[[#This Row],[T EFECTIVO]],2),"")</f>
        <v>9.4700000000000006</v>
      </c>
      <c r="G9" s="72">
        <f>InformeTbHv[[#This Row],[T PROGRAMADO]]-InformeTbHv[[#This Row],[HORAS DE OTRAS PARADA]]</f>
        <v>6.15</v>
      </c>
      <c r="H9" s="72">
        <f>InformeTbHv[[#This Row],[T PROGRAMADO]]-SUM(InformeTbHv[[#This Row],[T PARADAS MEC]]+InformeTbHv[[#This Row],[ALISTAMIENTO]]+InformeTbHv[[#This Row],[Mantenimiento periódico]])</f>
        <v>6.73</v>
      </c>
      <c r="I9" s="72">
        <f>InformeTbHv[[#This Row],[T PARADAS MEC]]+InformeTbHv[[#This Row],[ALISTAMIENTO]]+InformeTbHv[[#This Row],[Mantenimiento periódico]]</f>
        <v>1.27</v>
      </c>
      <c r="J9" s="72">
        <f>SUMIF(InformeTbHv[[#This Row],[MOTIVO 1]],"Mantenimiento periódico",InformeTbHv[[#This Row],[T OTRA PARADA 1]])</f>
        <v>0</v>
      </c>
      <c r="K9" s="72">
        <f>InformeTbHv[[#This Row],[Mantenimiento periódico]]+InformeTbHv[[#This Row],[ALISTAMIENTO]]</f>
        <v>0.25</v>
      </c>
      <c r="L9" s="72">
        <f>SUM(InformeTbHv[[#This Row],[T OTRA PARADA 1]:[T OTRA PARADA 5]])</f>
        <v>0</v>
      </c>
      <c r="M9" s="49" t="s">
        <v>79</v>
      </c>
      <c r="N9" s="49" t="s">
        <v>1417</v>
      </c>
      <c r="O9" s="49" t="s">
        <v>69</v>
      </c>
      <c r="P9" s="49">
        <v>1059706760</v>
      </c>
      <c r="Q9" s="49" t="s">
        <v>43</v>
      </c>
      <c r="R9" s="49" t="s">
        <v>74</v>
      </c>
      <c r="S9" s="77">
        <v>46131</v>
      </c>
      <c r="T9" s="49" t="s">
        <v>102</v>
      </c>
      <c r="U9" s="49"/>
      <c r="V9" s="49"/>
      <c r="W9" s="49"/>
      <c r="X9" s="49"/>
      <c r="Y9" s="49"/>
      <c r="Z9" s="49"/>
      <c r="AA9" s="49"/>
      <c r="AB9" s="49"/>
      <c r="AC9" s="49" t="s">
        <v>1425</v>
      </c>
      <c r="AD9" s="49" t="s">
        <v>1470</v>
      </c>
      <c r="AE9" s="49" t="s">
        <v>1514</v>
      </c>
      <c r="AF9" s="49">
        <v>18.81028029942162</v>
      </c>
      <c r="AG9" s="251" t="s">
        <v>205</v>
      </c>
      <c r="AH9" s="259">
        <v>4</v>
      </c>
      <c r="AI9" s="49" t="s">
        <v>47</v>
      </c>
      <c r="AJ9" s="420">
        <f>VLOOKUP(InformeTbHv[[#This Row],[TURNO]],[1]INFORMEHV!AI$2:AK$184,2,0)</f>
        <v>0.25</v>
      </c>
      <c r="AK9" s="420">
        <f>VLOOKUP(InformeTbHv[[#This Row],[TURNO]],[1]INFORMEHV!AI$2:AK$184,3,0)</f>
        <v>0.58333333333333337</v>
      </c>
      <c r="AL9" s="125">
        <v>20</v>
      </c>
      <c r="AM9" s="49">
        <v>349</v>
      </c>
      <c r="AN9" s="49">
        <v>58.25</v>
      </c>
      <c r="AO9" s="49">
        <v>9.9</v>
      </c>
      <c r="AP9" s="49"/>
      <c r="AQ9" s="72">
        <v>19</v>
      </c>
      <c r="AR9" s="125">
        <v>8</v>
      </c>
      <c r="AS9" s="49">
        <v>1.02</v>
      </c>
      <c r="AT9" s="30" t="s">
        <v>328</v>
      </c>
      <c r="AU9" s="49" t="s">
        <v>244</v>
      </c>
      <c r="AV9" s="49">
        <v>0.25</v>
      </c>
      <c r="AW9" s="49">
        <v>0.3</v>
      </c>
      <c r="AX9" s="49">
        <v>0.28000000000000003</v>
      </c>
      <c r="AY9" s="49">
        <v>6</v>
      </c>
      <c r="AZ9" s="71" t="s">
        <v>1204</v>
      </c>
      <c r="BA9" s="49" t="s">
        <v>48</v>
      </c>
      <c r="BB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1.85</v>
      </c>
      <c r="BC9" s="72"/>
      <c r="BD9" s="72"/>
      <c r="BE9" s="72"/>
      <c r="BF9" s="72"/>
      <c r="BG9" s="74"/>
      <c r="BH9" s="44"/>
      <c r="BI9" s="45"/>
      <c r="BJ9" s="45"/>
      <c r="BK9" s="46"/>
      <c r="BL9" s="45"/>
    </row>
    <row r="10" spans="1:64" ht="18.75" customHeight="1" x14ac:dyDescent="0.3">
      <c r="A10" s="63">
        <f>IFERROR(InformeTbHv[[#This Row],[T EFECTIVO]]/InformeTbHv[[#This Row],[Horas disponibles]],0)</f>
        <v>0.81142857142857139</v>
      </c>
      <c r="B10" s="63">
        <f>((InformeTbHv[[#This Row],[T PROGRAMADO]]-InformeTbHv[[#This Row],[HORAS DE OTRAS PARADA]]))/InformeTbHv[[#This Row],[T PROGRAMADO]]</f>
        <v>0.35499999999999998</v>
      </c>
      <c r="C10" s="215">
        <f>IFERROR(((InformeTbHv[[#This Row],[T PROGRAMADO]]-InformeTbHv[[#This Row],[Ttal P. mec]])/InformeTbHv[[#This Row],[T PROGRAMADO]]),0)</f>
        <v>0.4375</v>
      </c>
      <c r="D10" s="64">
        <f>IFERROR(ROUND(InformeTbHv[[#This Row],[TOTAL DE ARBOLES]]/InformeTbHv[[#This Row],[T EFECTIVO]],2),"")</f>
        <v>23.24</v>
      </c>
      <c r="E10" s="64">
        <f>(IFERROR(ROUND(InformeTbHv[[#This Row],[M3]]/InformeTbHv[[#This Row],[TOTAL DE ARBOLES]],2),""))</f>
        <v>0.57999999999999996</v>
      </c>
      <c r="F10" s="39">
        <f>IFERROR(ROUND(InformeTbHv[[#This Row],[M3]]/InformeTbHv[[#This Row],[T EFECTIVO]],2),"")</f>
        <v>13.52</v>
      </c>
      <c r="G10" s="65">
        <f>InformeTbHv[[#This Row],[T PROGRAMADO]]-InformeTbHv[[#This Row],[HORAS DE OTRAS PARADA]]</f>
        <v>2.84</v>
      </c>
      <c r="H10" s="65">
        <f>InformeTbHv[[#This Row],[T PROGRAMADO]]-SUM(InformeTbHv[[#This Row],[T PARADAS MEC]]+InformeTbHv[[#This Row],[ALISTAMIENTO]]+InformeTbHv[[#This Row],[Mantenimiento periódico]])</f>
        <v>3.5</v>
      </c>
      <c r="I10" s="65">
        <f>InformeTbHv[[#This Row],[T PARADAS MEC]]+InformeTbHv[[#This Row],[ALISTAMIENTO]]+InformeTbHv[[#This Row],[Mantenimiento periódico]]</f>
        <v>4.5</v>
      </c>
      <c r="J10" s="65">
        <f>SUMIF(InformeTbHv[[#This Row],[MOTIVO 1]],"Mantenimiento periódico",InformeTbHv[[#This Row],[T OTRA PARADA 1]])</f>
        <v>0</v>
      </c>
      <c r="K10" s="65">
        <f>InformeTbHv[[#This Row],[Mantenimiento periódico]]+InformeTbHv[[#This Row],[ALISTAMIENTO]]</f>
        <v>0.33</v>
      </c>
      <c r="L10" s="65">
        <f>SUM(InformeTbHv[[#This Row],[T OTRA PARADA 1]:[T OTRA PARADA 5]])</f>
        <v>0</v>
      </c>
      <c r="M10" s="64" t="s">
        <v>68</v>
      </c>
      <c r="N10" s="64" t="s">
        <v>1417</v>
      </c>
      <c r="O10" s="64" t="s">
        <v>71</v>
      </c>
      <c r="P10" s="64">
        <v>1116723741</v>
      </c>
      <c r="Q10" s="64" t="s">
        <v>65</v>
      </c>
      <c r="R10" s="64" t="s">
        <v>44</v>
      </c>
      <c r="S10" s="66">
        <v>46044</v>
      </c>
      <c r="T10" s="64" t="s">
        <v>164</v>
      </c>
      <c r="U10" s="64"/>
      <c r="V10" s="64"/>
      <c r="W10" s="64"/>
      <c r="X10" s="64"/>
      <c r="Y10" s="64"/>
      <c r="Z10" s="64"/>
      <c r="AA10" s="64"/>
      <c r="AB10" s="64"/>
      <c r="AC10" s="64" t="s">
        <v>1426</v>
      </c>
      <c r="AD10" s="64" t="s">
        <v>1471</v>
      </c>
      <c r="AE10" s="64" t="s">
        <v>1512</v>
      </c>
      <c r="AF10" s="64">
        <v>26.520279887958782</v>
      </c>
      <c r="AG10" s="25" t="s">
        <v>207</v>
      </c>
      <c r="AH10" s="258">
        <v>6</v>
      </c>
      <c r="AI10" s="209" t="s">
        <v>47</v>
      </c>
      <c r="AJ10" s="417">
        <f>VLOOKUP(InformeTbHv[[#This Row],[TURNO]],[1]INFORMEHV!AI$2:AK$184,2,0)</f>
        <v>0.25</v>
      </c>
      <c r="AK10" s="417">
        <f>VLOOKUP(InformeTbHv[[#This Row],[TURNO]],[1]INFORMEHV!AI$2:AK$184,3,0)</f>
        <v>0.58333333333333337</v>
      </c>
      <c r="AL10" s="209">
        <v>25</v>
      </c>
      <c r="AM10" s="64">
        <v>66</v>
      </c>
      <c r="AN10" s="64">
        <v>38.39</v>
      </c>
      <c r="AO10" s="64">
        <v>13.67</v>
      </c>
      <c r="AP10" s="64">
        <v>23</v>
      </c>
      <c r="AQ10" s="65"/>
      <c r="AR10" s="64">
        <v>8</v>
      </c>
      <c r="AS10" s="64">
        <v>4.17</v>
      </c>
      <c r="AT10" s="30" t="s">
        <v>327</v>
      </c>
      <c r="AU10" s="49" t="s">
        <v>408</v>
      </c>
      <c r="AV10" s="64">
        <v>0.33</v>
      </c>
      <c r="AW10" s="64">
        <v>0.33</v>
      </c>
      <c r="AX10" s="64">
        <v>0.33</v>
      </c>
      <c r="AY10" s="64"/>
      <c r="AZ10" s="67"/>
      <c r="BA10" s="64" t="s">
        <v>46</v>
      </c>
      <c r="BB1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5.16</v>
      </c>
      <c r="BC10" s="65"/>
      <c r="BD10" s="65"/>
      <c r="BE10" s="65"/>
      <c r="BF10" s="65"/>
      <c r="BG10" s="68"/>
      <c r="BH10" s="74"/>
      <c r="BI10" s="75"/>
      <c r="BJ10" s="45"/>
      <c r="BK10" s="46"/>
      <c r="BL10" s="69"/>
    </row>
    <row r="11" spans="1:64" ht="18.75" customHeight="1" x14ac:dyDescent="0.3">
      <c r="A11" s="76">
        <f>IFERROR(InformeTbHv[[#This Row],[T EFECTIVO]]/InformeTbHv[[#This Row],[Horas disponibles]],0)</f>
        <v>0.95052473763118439</v>
      </c>
      <c r="B11" s="76">
        <f>((InformeTbHv[[#This Row],[T PROGRAMADO]]-InformeTbHv[[#This Row],[HORAS DE OTRAS PARADA]]))/InformeTbHv[[#This Row],[T PROGRAMADO]]</f>
        <v>0.79249999999999998</v>
      </c>
      <c r="C11" s="217">
        <f>IFERROR(((InformeTbHv[[#This Row],[T PROGRAMADO]]-InformeTbHv[[#This Row],[Ttal P. mec]])/InformeTbHv[[#This Row],[T PROGRAMADO]]),0)</f>
        <v>0.83374999999999999</v>
      </c>
      <c r="D11" s="49">
        <f>IFERROR(ROUND(InformeTbHv[[#This Row],[TOTAL DE ARBOLES]]/InformeTbHv[[#This Row],[T EFECTIVO]],2),"")</f>
        <v>33.75</v>
      </c>
      <c r="E11" s="49">
        <f>(IFERROR(ROUND(InformeTbHv[[#This Row],[M3]]/InformeTbHv[[#This Row],[TOTAL DE ARBOLES]],2),""))</f>
        <v>0.14000000000000001</v>
      </c>
      <c r="F11" s="39">
        <f>IFERROR(ROUND(InformeTbHv[[#This Row],[M3]]/InformeTbHv[[#This Row],[T EFECTIVO]],2),"")</f>
        <v>4.7300000000000004</v>
      </c>
      <c r="G11" s="72">
        <f>InformeTbHv[[#This Row],[T PROGRAMADO]]-InformeTbHv[[#This Row],[HORAS DE OTRAS PARADA]]</f>
        <v>6.34</v>
      </c>
      <c r="H11" s="72">
        <f>InformeTbHv[[#This Row],[T PROGRAMADO]]-SUM(InformeTbHv[[#This Row],[T PARADAS MEC]]+InformeTbHv[[#This Row],[ALISTAMIENTO]]+InformeTbHv[[#This Row],[Mantenimiento periódico]])</f>
        <v>6.67</v>
      </c>
      <c r="I11" s="72">
        <f>InformeTbHv[[#This Row],[T PARADAS MEC]]+InformeTbHv[[#This Row],[ALISTAMIENTO]]+InformeTbHv[[#This Row],[Mantenimiento periódico]]</f>
        <v>1.33</v>
      </c>
      <c r="J11" s="72">
        <f>SUMIF(InformeTbHv[[#This Row],[MOTIVO 1]],"Mantenimiento periódico",InformeTbHv[[#This Row],[T OTRA PARADA 1]])</f>
        <v>0</v>
      </c>
      <c r="K11" s="72">
        <f>InformeTbHv[[#This Row],[Mantenimiento periódico]]+InformeTbHv[[#This Row],[ALISTAMIENTO]]</f>
        <v>0.33</v>
      </c>
      <c r="L11" s="72">
        <f>SUM(InformeTbHv[[#This Row],[T OTRA PARADA 1]:[T OTRA PARADA 5]])</f>
        <v>0</v>
      </c>
      <c r="M11" s="49" t="s">
        <v>136</v>
      </c>
      <c r="N11" s="49" t="s">
        <v>1417</v>
      </c>
      <c r="O11" s="49" t="s">
        <v>535</v>
      </c>
      <c r="P11" s="49">
        <v>1113312568</v>
      </c>
      <c r="Q11" s="49" t="s">
        <v>65</v>
      </c>
      <c r="R11" s="49" t="s">
        <v>49</v>
      </c>
      <c r="S11" s="77">
        <v>46130</v>
      </c>
      <c r="T11" s="49" t="s">
        <v>941</v>
      </c>
      <c r="U11" s="49"/>
      <c r="V11" s="49"/>
      <c r="W11" s="49"/>
      <c r="X11" s="49"/>
      <c r="Y11" s="49"/>
      <c r="Z11" s="49"/>
      <c r="AA11" s="49"/>
      <c r="AB11" s="49"/>
      <c r="AC11" s="49" t="s">
        <v>1424</v>
      </c>
      <c r="AD11" s="49" t="s">
        <v>1469</v>
      </c>
      <c r="AE11" s="49" t="s">
        <v>1513</v>
      </c>
      <c r="AF11" s="49">
        <v>17.094631593058232</v>
      </c>
      <c r="AG11" s="251" t="s">
        <v>205</v>
      </c>
      <c r="AH11" s="259">
        <v>4</v>
      </c>
      <c r="AI11" s="125" t="s">
        <v>45</v>
      </c>
      <c r="AJ11" s="418">
        <f>VLOOKUP(InformeTbHv[[#This Row],[TURNO]],[1]INFORMEHV!AI$2:AK$184,2,0)</f>
        <v>0.58333333333333337</v>
      </c>
      <c r="AK11" s="418">
        <f>VLOOKUP(InformeTbHv[[#This Row],[TURNO]],[1]INFORMEHV!AI$2:AK$184,3,0)</f>
        <v>0.91666666666666663</v>
      </c>
      <c r="AL11" s="125">
        <v>30</v>
      </c>
      <c r="AM11" s="49">
        <v>214</v>
      </c>
      <c r="AN11" s="49">
        <v>30</v>
      </c>
      <c r="AO11" s="49">
        <v>5.45</v>
      </c>
      <c r="AP11" s="49"/>
      <c r="AQ11" s="72">
        <v>17</v>
      </c>
      <c r="AR11" s="125">
        <v>8</v>
      </c>
      <c r="AS11" s="49">
        <v>1</v>
      </c>
      <c r="AT11" s="30" t="s">
        <v>328</v>
      </c>
      <c r="AU11" s="49" t="s">
        <v>1203</v>
      </c>
      <c r="AV11" s="49">
        <v>0.33</v>
      </c>
      <c r="AW11" s="49"/>
      <c r="AX11" s="49">
        <v>0.33</v>
      </c>
      <c r="AY11" s="49">
        <v>5.3</v>
      </c>
      <c r="AZ11" s="71"/>
      <c r="BA11" s="49" t="s">
        <v>48</v>
      </c>
      <c r="BB1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1.6600000000000001</v>
      </c>
      <c r="BC11" s="72"/>
      <c r="BD11" s="72"/>
      <c r="BE11" s="72"/>
      <c r="BF11" s="72"/>
      <c r="BG11" s="74"/>
      <c r="BH11" s="44"/>
      <c r="BI11" s="45"/>
      <c r="BJ11" s="45"/>
      <c r="BK11" s="46"/>
      <c r="BL11" s="45"/>
    </row>
    <row r="12" spans="1:64" ht="18.75" customHeight="1" x14ac:dyDescent="0.3">
      <c r="A12" s="87">
        <f>IFERROR(InformeTbHv[[#This Row],[T EFECTIVO]]/InformeTbHv[[#This Row],[Horas disponibles]],0)</f>
        <v>0.96296296296296291</v>
      </c>
      <c r="B12" s="87">
        <f>((InformeTbHv[[#This Row],[T PROGRAMADO]]-InformeTbHv[[#This Row],[HORAS DE OTRAS PARADA]]))/InformeTbHv[[#This Row],[T PROGRAMADO]]</f>
        <v>0.8125</v>
      </c>
      <c r="C12" s="216">
        <f>IFERROR(((InformeTbHv[[#This Row],[T PROGRAMADO]]-InformeTbHv[[#This Row],[Ttal P. mec]])/InformeTbHv[[#This Row],[T PROGRAMADO]]),0)</f>
        <v>0.84375</v>
      </c>
      <c r="D12" s="88">
        <f>IFERROR(ROUND(InformeTbHv[[#This Row],[TOTAL DE ARBOLES]]/InformeTbHv[[#This Row],[T EFECTIVO]],2),"")</f>
        <v>86.15</v>
      </c>
      <c r="E12" s="88">
        <f>(IFERROR(ROUND(InformeTbHv[[#This Row],[M3]]/InformeTbHv[[#This Row],[TOTAL DE ARBOLES]],2),""))</f>
        <v>0.18</v>
      </c>
      <c r="F12" s="39">
        <f>IFERROR(ROUND(InformeTbHv[[#This Row],[M3]]/InformeTbHv[[#This Row],[T EFECTIVO]],2),"")</f>
        <v>15.82</v>
      </c>
      <c r="G12" s="89">
        <f>InformeTbHv[[#This Row],[T PROGRAMADO]]-InformeTbHv[[#This Row],[HORAS DE OTRAS PARADA]]</f>
        <v>6.5</v>
      </c>
      <c r="H12" s="89">
        <f>InformeTbHv[[#This Row],[T PROGRAMADO]]-SUM(InformeTbHv[[#This Row],[T PARADAS MEC]]+InformeTbHv[[#This Row],[ALISTAMIENTO]]+InformeTbHv[[#This Row],[Mantenimiento periódico]])</f>
        <v>6.75</v>
      </c>
      <c r="I12" s="89">
        <f>InformeTbHv[[#This Row],[T PARADAS MEC]]+InformeTbHv[[#This Row],[ALISTAMIENTO]]+InformeTbHv[[#This Row],[Mantenimiento periódico]]</f>
        <v>1.25</v>
      </c>
      <c r="J12" s="89">
        <f>SUMIF(InformeTbHv[[#This Row],[MOTIVO 1]],"Mantenimiento periódico",InformeTbHv[[#This Row],[T OTRA PARADA 1]])</f>
        <v>0</v>
      </c>
      <c r="K12" s="89">
        <f>InformeTbHv[[#This Row],[Mantenimiento periódico]]+InformeTbHv[[#This Row],[ALISTAMIENTO]]</f>
        <v>0.25</v>
      </c>
      <c r="L12" s="89">
        <f>SUM(InformeTbHv[[#This Row],[T OTRA PARADA 1]:[T OTRA PARADA 5]])</f>
        <v>0</v>
      </c>
      <c r="M12" s="88" t="s">
        <v>42</v>
      </c>
      <c r="N12" s="88" t="s">
        <v>1418</v>
      </c>
      <c r="O12" s="88" t="s">
        <v>59</v>
      </c>
      <c r="P12" s="88">
        <v>94269864</v>
      </c>
      <c r="Q12" s="88" t="s">
        <v>43</v>
      </c>
      <c r="R12" s="88" t="s">
        <v>44</v>
      </c>
      <c r="S12" s="90">
        <v>46070</v>
      </c>
      <c r="T12" s="88" t="s">
        <v>452</v>
      </c>
      <c r="U12" s="88"/>
      <c r="V12" s="88"/>
      <c r="W12" s="88"/>
      <c r="X12" s="88"/>
      <c r="Y12" s="88"/>
      <c r="Z12" s="88"/>
      <c r="AA12" s="88"/>
      <c r="AB12" s="88"/>
      <c r="AC12" s="88" t="s">
        <v>1427</v>
      </c>
      <c r="AD12" s="88" t="s">
        <v>1472</v>
      </c>
      <c r="AE12" s="88" t="s">
        <v>1515</v>
      </c>
      <c r="AF12" s="88">
        <v>14.458335518038645</v>
      </c>
      <c r="AG12" s="252" t="s">
        <v>206</v>
      </c>
      <c r="AH12" s="206">
        <v>5</v>
      </c>
      <c r="AI12" s="88" t="s">
        <v>47</v>
      </c>
      <c r="AJ12" s="419">
        <f>VLOOKUP(InformeTbHv[[#This Row],[TURNO]],[1]INFORMEHV!AI$2:AK$184,2,0)</f>
        <v>0.25</v>
      </c>
      <c r="AK12" s="419">
        <f>VLOOKUP(InformeTbHv[[#This Row],[TURNO]],[1]INFORMEHV!AI$2:AK$184,3,0)</f>
        <v>0.58333333333333337</v>
      </c>
      <c r="AL12" s="205">
        <v>25</v>
      </c>
      <c r="AM12" s="88">
        <v>560</v>
      </c>
      <c r="AN12" s="88">
        <v>102.82</v>
      </c>
      <c r="AO12" s="88">
        <v>15.56</v>
      </c>
      <c r="AP12" s="88"/>
      <c r="AQ12" s="89">
        <v>15</v>
      </c>
      <c r="AR12" s="205">
        <v>8</v>
      </c>
      <c r="AS12" s="88">
        <v>1</v>
      </c>
      <c r="AT12" s="30" t="s">
        <v>328</v>
      </c>
      <c r="AU12" s="88" t="s">
        <v>685</v>
      </c>
      <c r="AV12" s="88">
        <v>0.25</v>
      </c>
      <c r="AW12" s="88"/>
      <c r="AX12" s="88">
        <v>0.25</v>
      </c>
      <c r="AY12" s="88"/>
      <c r="AZ12" s="92" t="s">
        <v>92</v>
      </c>
      <c r="BA12" s="88" t="s">
        <v>46</v>
      </c>
      <c r="BB1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1.5</v>
      </c>
      <c r="BC12" s="89"/>
      <c r="BD12" s="89"/>
      <c r="BE12" s="89"/>
      <c r="BF12" s="89"/>
      <c r="BG12" s="93"/>
      <c r="BH12" s="44"/>
      <c r="BI12" s="45"/>
      <c r="BJ12" s="45"/>
      <c r="BK12" s="46"/>
      <c r="BL12" s="94"/>
    </row>
    <row r="13" spans="1:64" ht="18.75" customHeight="1" x14ac:dyDescent="0.3">
      <c r="A13" s="87">
        <f>IFERROR(InformeTbHv[[#This Row],[T EFECTIVO]]/InformeTbHv[[#This Row],[Horas disponibles]],0)</f>
        <v>0.93653516295025729</v>
      </c>
      <c r="B13" s="87">
        <f>((InformeTbHv[[#This Row],[T PROGRAMADO]]-InformeTbHv[[#This Row],[HORAS DE OTRAS PARADA]]))/InformeTbHv[[#This Row],[T PROGRAMADO]]</f>
        <v>0.6825</v>
      </c>
      <c r="C13" s="216">
        <f>IFERROR(((InformeTbHv[[#This Row],[T PROGRAMADO]]-InformeTbHv[[#This Row],[Ttal P. mec]])/InformeTbHv[[#This Row],[T PROGRAMADO]]),0)</f>
        <v>0.72875000000000001</v>
      </c>
      <c r="D13" s="88">
        <f>IFERROR(ROUND(InformeTbHv[[#This Row],[TOTAL DE ARBOLES]]/InformeTbHv[[#This Row],[T EFECTIVO]],2),"")</f>
        <v>21.43</v>
      </c>
      <c r="E13" s="88">
        <f>(IFERROR(ROUND(InformeTbHv[[#This Row],[M3]]/InformeTbHv[[#This Row],[TOTAL DE ARBOLES]],2),""))</f>
        <v>0.25</v>
      </c>
      <c r="F13" s="39">
        <f>IFERROR(ROUND(InformeTbHv[[#This Row],[M3]]/InformeTbHv[[#This Row],[T EFECTIVO]],2),"")</f>
        <v>5.31</v>
      </c>
      <c r="G13" s="89">
        <f>InformeTbHv[[#This Row],[T PROGRAMADO]]-InformeTbHv[[#This Row],[HORAS DE OTRAS PARADA]]</f>
        <v>5.46</v>
      </c>
      <c r="H13" s="89">
        <f>InformeTbHv[[#This Row],[T PROGRAMADO]]-SUM(InformeTbHv[[#This Row],[T PARADAS MEC]]+InformeTbHv[[#This Row],[ALISTAMIENTO]]+InformeTbHv[[#This Row],[Mantenimiento periódico]])</f>
        <v>5.83</v>
      </c>
      <c r="I13" s="89">
        <f>InformeTbHv[[#This Row],[T PARADAS MEC]]+InformeTbHv[[#This Row],[ALISTAMIENTO]]+InformeTbHv[[#This Row],[Mantenimiento periódico]]</f>
        <v>2.17</v>
      </c>
      <c r="J13" s="89">
        <f>SUMIF(InformeTbHv[[#This Row],[MOTIVO 1]],"Mantenimiento periódico",InformeTbHv[[#This Row],[T OTRA PARADA 1]])</f>
        <v>0</v>
      </c>
      <c r="K13" s="89">
        <f>InformeTbHv[[#This Row],[Mantenimiento periódico]]+InformeTbHv[[#This Row],[ALISTAMIENTO]]</f>
        <v>0.17</v>
      </c>
      <c r="L13" s="89">
        <f>SUM(InformeTbHv[[#This Row],[T OTRA PARADA 1]:[T OTRA PARADA 5]])</f>
        <v>0</v>
      </c>
      <c r="M13" s="88" t="s">
        <v>42</v>
      </c>
      <c r="N13" s="88" t="s">
        <v>1418</v>
      </c>
      <c r="O13" s="88" t="s">
        <v>58</v>
      </c>
      <c r="P13" s="88">
        <v>6343935</v>
      </c>
      <c r="Q13" s="88" t="s">
        <v>43</v>
      </c>
      <c r="R13" s="88" t="s">
        <v>44</v>
      </c>
      <c r="S13" s="90">
        <v>46042</v>
      </c>
      <c r="T13" s="88" t="s">
        <v>196</v>
      </c>
      <c r="U13" s="88"/>
      <c r="V13" s="88"/>
      <c r="W13" s="88"/>
      <c r="X13" s="88"/>
      <c r="Y13" s="88"/>
      <c r="Z13" s="88"/>
      <c r="AA13" s="88"/>
      <c r="AB13" s="88"/>
      <c r="AC13" s="88" t="s">
        <v>1428</v>
      </c>
      <c r="AD13" s="88" t="s">
        <v>1473</v>
      </c>
      <c r="AE13" s="88" t="s">
        <v>1516</v>
      </c>
      <c r="AF13" s="88">
        <v>15.805091929583492</v>
      </c>
      <c r="AG13" s="251" t="s">
        <v>205</v>
      </c>
      <c r="AH13" s="206">
        <v>2</v>
      </c>
      <c r="AI13" s="205" t="s">
        <v>47</v>
      </c>
      <c r="AJ13" s="416">
        <f>VLOOKUP(InformeTbHv[[#This Row],[TURNO]],[1]INFORMEHV!AI$2:AK$184,2,0)</f>
        <v>0.25</v>
      </c>
      <c r="AK13" s="416">
        <f>VLOOKUP(InformeTbHv[[#This Row],[TURNO]],[1]INFORMEHV!AI$2:AK$184,3,0)</f>
        <v>0.58333333333333337</v>
      </c>
      <c r="AL13" s="205">
        <v>19</v>
      </c>
      <c r="AM13" s="88">
        <v>117</v>
      </c>
      <c r="AN13" s="88">
        <v>29</v>
      </c>
      <c r="AO13" s="88">
        <v>13</v>
      </c>
      <c r="AP13" s="88">
        <v>57</v>
      </c>
      <c r="AQ13" s="89">
        <v>0.25</v>
      </c>
      <c r="AR13" s="205">
        <v>8</v>
      </c>
      <c r="AS13" s="88">
        <v>2</v>
      </c>
      <c r="AT13" s="30" t="s">
        <v>328</v>
      </c>
      <c r="AU13" s="49" t="s">
        <v>488</v>
      </c>
      <c r="AV13" s="88">
        <v>0.17</v>
      </c>
      <c r="AW13" s="88">
        <v>0.2</v>
      </c>
      <c r="AX13" s="88">
        <v>0.17</v>
      </c>
      <c r="AY13" s="88"/>
      <c r="AZ13" s="92"/>
      <c r="BA13" s="88" t="s">
        <v>46</v>
      </c>
      <c r="BB1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2.54</v>
      </c>
      <c r="BC13" s="89"/>
      <c r="BD13" s="89"/>
      <c r="BE13" s="89"/>
      <c r="BF13" s="89"/>
      <c r="BG13" s="93"/>
      <c r="BH13" s="74"/>
      <c r="BI13" s="75"/>
      <c r="BJ13" s="45"/>
      <c r="BK13" s="46"/>
      <c r="BL13" s="94"/>
    </row>
    <row r="14" spans="1:64" ht="18.75" customHeight="1" x14ac:dyDescent="0.3">
      <c r="A14" s="87">
        <f>IFERROR(InformeTbHv[[#This Row],[T EFECTIVO]]/InformeTbHv[[#This Row],[Horas disponibles]],0)</f>
        <v>0.69279999999999997</v>
      </c>
      <c r="B14" s="87">
        <f>((InformeTbHv[[#This Row],[T PROGRAMADO]]-InformeTbHv[[#This Row],[HORAS DE OTRAS PARADA]]))/InformeTbHv[[#This Row],[T PROGRAMADO]]</f>
        <v>0.54125000000000001</v>
      </c>
      <c r="C14" s="216">
        <f>IFERROR(((InformeTbHv[[#This Row],[T PROGRAMADO]]-InformeTbHv[[#This Row],[Ttal P. mec]])/InformeTbHv[[#This Row],[T PROGRAMADO]]),0)</f>
        <v>0.78125</v>
      </c>
      <c r="D14" s="88">
        <f>IFERROR(ROUND(InformeTbHv[[#This Row],[TOTAL DE ARBOLES]]/InformeTbHv[[#This Row],[T EFECTIVO]],2),"")</f>
        <v>190.53</v>
      </c>
      <c r="E14" s="88">
        <f>(IFERROR(ROUND(InformeTbHv[[#This Row],[M3]]/InformeTbHv[[#This Row],[TOTAL DE ARBOLES]],2),""))</f>
        <v>0.09</v>
      </c>
      <c r="F14" s="39">
        <f>IFERROR(ROUND(InformeTbHv[[#This Row],[M3]]/InformeTbHv[[#This Row],[T EFECTIVO]],2),"")</f>
        <v>16.91</v>
      </c>
      <c r="G14" s="89">
        <f>InformeTbHv[[#This Row],[T PROGRAMADO]]-InformeTbHv[[#This Row],[HORAS DE OTRAS PARADA]]</f>
        <v>4.33</v>
      </c>
      <c r="H14" s="89">
        <f>InformeTbHv[[#This Row],[T PROGRAMADO]]-SUM(InformeTbHv[[#This Row],[T PARADAS MEC]]+InformeTbHv[[#This Row],[ALISTAMIENTO]]+InformeTbHv[[#This Row],[Mantenimiento periódico]])</f>
        <v>6.25</v>
      </c>
      <c r="I14" s="89">
        <f>InformeTbHv[[#This Row],[T PARADAS MEC]]+InformeTbHv[[#This Row],[ALISTAMIENTO]]+InformeTbHv[[#This Row],[Mantenimiento periódico]]</f>
        <v>1.75</v>
      </c>
      <c r="J14" s="89">
        <f>SUMIF(InformeTbHv[[#This Row],[MOTIVO 1]],"Mantenimiento periódico",InformeTbHv[[#This Row],[T OTRA PARADA 1]])</f>
        <v>0</v>
      </c>
      <c r="K14" s="89">
        <f>InformeTbHv[[#This Row],[Mantenimiento periódico]]+InformeTbHv[[#This Row],[ALISTAMIENTO]]</f>
        <v>0.25</v>
      </c>
      <c r="L14" s="89">
        <f>SUM(InformeTbHv[[#This Row],[T OTRA PARADA 1]:[T OTRA PARADA 5]])</f>
        <v>1.5</v>
      </c>
      <c r="M14" s="88" t="s">
        <v>42</v>
      </c>
      <c r="N14" s="88" t="s">
        <v>1418</v>
      </c>
      <c r="O14" s="88" t="s">
        <v>58</v>
      </c>
      <c r="P14" s="88">
        <v>6343935</v>
      </c>
      <c r="Q14" s="88" t="s">
        <v>43</v>
      </c>
      <c r="R14" s="88" t="s">
        <v>44</v>
      </c>
      <c r="S14" s="90">
        <v>46048</v>
      </c>
      <c r="T14" s="88" t="s">
        <v>196</v>
      </c>
      <c r="U14" s="88"/>
      <c r="V14" s="88"/>
      <c r="W14" s="88"/>
      <c r="X14" s="88"/>
      <c r="Y14" s="88"/>
      <c r="Z14" s="88"/>
      <c r="AA14" s="88"/>
      <c r="AB14" s="88"/>
      <c r="AC14" s="88" t="s">
        <v>1428</v>
      </c>
      <c r="AD14" s="88" t="s">
        <v>1473</v>
      </c>
      <c r="AE14" s="88" t="s">
        <v>1516</v>
      </c>
      <c r="AF14" s="88">
        <v>15.805091929583492</v>
      </c>
      <c r="AG14" s="251" t="s">
        <v>205</v>
      </c>
      <c r="AH14" s="206">
        <v>4</v>
      </c>
      <c r="AI14" s="125" t="s">
        <v>45</v>
      </c>
      <c r="AJ14" s="418">
        <f>VLOOKUP(InformeTbHv[[#This Row],[TURNO]],[1]INFORMEHV!AI$2:AK$184,2,0)</f>
        <v>0.58333333333333337</v>
      </c>
      <c r="AK14" s="418">
        <f>VLOOKUP(InformeTbHv[[#This Row],[TURNO]],[1]INFORMEHV!AI$2:AK$184,3,0)</f>
        <v>0.91666666666666663</v>
      </c>
      <c r="AL14" s="205">
        <v>25</v>
      </c>
      <c r="AM14" s="88">
        <v>825</v>
      </c>
      <c r="AN14" s="88">
        <v>73.239999999999995</v>
      </c>
      <c r="AO14" s="88">
        <v>11.42</v>
      </c>
      <c r="AP14" s="88"/>
      <c r="AQ14" s="89">
        <v>10</v>
      </c>
      <c r="AR14" s="205">
        <v>8</v>
      </c>
      <c r="AS14" s="88">
        <v>1.5</v>
      </c>
      <c r="AT14" s="30" t="s">
        <v>328</v>
      </c>
      <c r="AU14" s="30" t="s">
        <v>237</v>
      </c>
      <c r="AV14" s="88">
        <v>0.25</v>
      </c>
      <c r="AW14" s="88">
        <v>0.17</v>
      </c>
      <c r="AX14" s="88">
        <v>0.25</v>
      </c>
      <c r="AY14" s="88"/>
      <c r="AZ14" s="92" t="s">
        <v>92</v>
      </c>
      <c r="BA14" s="88" t="s">
        <v>46</v>
      </c>
      <c r="BB1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3.67</v>
      </c>
      <c r="BC14" s="89">
        <v>1.5</v>
      </c>
      <c r="BD14" s="89"/>
      <c r="BE14" s="89"/>
      <c r="BF14" s="89"/>
      <c r="BG14" s="93"/>
      <c r="BH14" s="44" t="s">
        <v>255</v>
      </c>
      <c r="BI14" s="75"/>
      <c r="BJ14" s="45"/>
      <c r="BK14" s="46"/>
      <c r="BL14" s="94"/>
    </row>
    <row r="15" spans="1:64" ht="18.75" customHeight="1" x14ac:dyDescent="0.3">
      <c r="A15" s="87">
        <f>IFERROR(InformeTbHv[[#This Row],[T EFECTIVO]]/InformeTbHv[[#This Row],[Horas disponibles]],0)</f>
        <v>0.94437869822485221</v>
      </c>
      <c r="B15" s="87">
        <f>((InformeTbHv[[#This Row],[T PROGRAMADO]]-InformeTbHv[[#This Row],[HORAS DE OTRAS PARADA]]))/InformeTbHv[[#This Row],[T PROGRAMADO]]</f>
        <v>0.66500000000000004</v>
      </c>
      <c r="C15" s="216">
        <f>IFERROR(((InformeTbHv[[#This Row],[T PROGRAMADO]]-InformeTbHv[[#This Row],[Ttal P. mec]])/InformeTbHv[[#This Row],[T PROGRAMADO]]),0)</f>
        <v>0.70416666666666661</v>
      </c>
      <c r="D15" s="88">
        <f>IFERROR(ROUND(InformeTbHv[[#This Row],[TOTAL DE ARBOLES]]/InformeTbHv[[#This Row],[T EFECTIVO]],2),"")</f>
        <v>48.25</v>
      </c>
      <c r="E15" s="88">
        <f>(IFERROR(ROUND(InformeTbHv[[#This Row],[M3]]/InformeTbHv[[#This Row],[TOTAL DE ARBOLES]],2),""))</f>
        <v>0.28999999999999998</v>
      </c>
      <c r="F15" s="39">
        <f>IFERROR(ROUND(InformeTbHv[[#This Row],[M3]]/InformeTbHv[[#This Row],[T EFECTIVO]],2),"")</f>
        <v>14.16</v>
      </c>
      <c r="G15" s="89">
        <f>InformeTbHv[[#This Row],[T PROGRAMADO]]-InformeTbHv[[#This Row],[HORAS DE OTRAS PARADA]]</f>
        <v>7.98</v>
      </c>
      <c r="H15" s="89">
        <f>InformeTbHv[[#This Row],[T PROGRAMADO]]-SUM(InformeTbHv[[#This Row],[T PARADAS MEC]]+InformeTbHv[[#This Row],[ALISTAMIENTO]]+InformeTbHv[[#This Row],[Mantenimiento periódico]])</f>
        <v>8.4499999999999993</v>
      </c>
      <c r="I15" s="89">
        <f>InformeTbHv[[#This Row],[T PARADAS MEC]]+InformeTbHv[[#This Row],[ALISTAMIENTO]]+InformeTbHv[[#This Row],[Mantenimiento periódico]]</f>
        <v>3.55</v>
      </c>
      <c r="J15" s="89">
        <f>SUMIF(InformeTbHv[[#This Row],[MOTIVO 1]],"Mantenimiento periódico",InformeTbHv[[#This Row],[T OTRA PARADA 1]])</f>
        <v>0</v>
      </c>
      <c r="K15" s="89">
        <f>InformeTbHv[[#This Row],[Mantenimiento periódico]]+InformeTbHv[[#This Row],[ALISTAMIENTO]]</f>
        <v>0.42</v>
      </c>
      <c r="L15" s="89">
        <f>SUM(InformeTbHv[[#This Row],[T OTRA PARADA 1]:[T OTRA PARADA 5]])</f>
        <v>0</v>
      </c>
      <c r="M15" s="88" t="s">
        <v>76</v>
      </c>
      <c r="N15" s="88" t="s">
        <v>1418</v>
      </c>
      <c r="O15" s="88" t="s">
        <v>83</v>
      </c>
      <c r="P15" s="88">
        <v>1116724602</v>
      </c>
      <c r="Q15" s="88" t="s">
        <v>43</v>
      </c>
      <c r="R15" s="88" t="s">
        <v>49</v>
      </c>
      <c r="S15" s="90">
        <v>46075</v>
      </c>
      <c r="T15" s="88" t="s">
        <v>324</v>
      </c>
      <c r="U15" s="88"/>
      <c r="V15" s="88"/>
      <c r="W15" s="88"/>
      <c r="X15" s="88"/>
      <c r="Y15" s="88"/>
      <c r="Z15" s="88"/>
      <c r="AA15" s="88"/>
      <c r="AB15" s="88"/>
      <c r="AC15" s="88" t="s">
        <v>1429</v>
      </c>
      <c r="AD15" s="88" t="s">
        <v>1474</v>
      </c>
      <c r="AE15" s="88" t="s">
        <v>1509</v>
      </c>
      <c r="AF15" s="88">
        <v>28.324549850778098</v>
      </c>
      <c r="AG15" s="251" t="s">
        <v>205</v>
      </c>
      <c r="AH15" s="206">
        <v>2</v>
      </c>
      <c r="AI15" s="88" t="s">
        <v>47</v>
      </c>
      <c r="AJ15" s="419">
        <f>VLOOKUP(InformeTbHv[[#This Row],[TURNO]],[1]INFORMEHV!AI$2:AK$184,2,0)</f>
        <v>0.25</v>
      </c>
      <c r="AK15" s="419">
        <f>VLOOKUP(InformeTbHv[[#This Row],[TURNO]],[1]INFORMEHV!AI$2:AK$184,3,0)</f>
        <v>0.58333333333333337</v>
      </c>
      <c r="AL15" s="205">
        <v>25</v>
      </c>
      <c r="AM15" s="88">
        <v>385</v>
      </c>
      <c r="AN15" s="88">
        <v>113</v>
      </c>
      <c r="AO15" s="88">
        <v>8.31</v>
      </c>
      <c r="AP15" s="88"/>
      <c r="AQ15" s="89">
        <v>17</v>
      </c>
      <c r="AR15" s="205">
        <v>12</v>
      </c>
      <c r="AS15" s="88">
        <v>3.13</v>
      </c>
      <c r="AT15" s="30" t="s">
        <v>328</v>
      </c>
      <c r="AU15" s="88" t="s">
        <v>739</v>
      </c>
      <c r="AV15" s="88">
        <v>0.42</v>
      </c>
      <c r="AW15" s="88"/>
      <c r="AX15" s="88">
        <v>0.47</v>
      </c>
      <c r="AY15" s="88">
        <v>6</v>
      </c>
      <c r="AZ15" s="92" t="s">
        <v>740</v>
      </c>
      <c r="BA15" s="88" t="s">
        <v>48</v>
      </c>
      <c r="BB1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4.0199999999999996</v>
      </c>
      <c r="BC15" s="89"/>
      <c r="BD15" s="89"/>
      <c r="BE15" s="89"/>
      <c r="BF15" s="89"/>
      <c r="BG15" s="93"/>
      <c r="BH15" s="44"/>
      <c r="BI15" s="45"/>
      <c r="BJ15" s="45"/>
      <c r="BK15" s="46"/>
      <c r="BL15" s="94"/>
    </row>
    <row r="16" spans="1:64" ht="18.75" customHeight="1" x14ac:dyDescent="0.3">
      <c r="A16" s="87">
        <f>IFERROR(InformeTbHv[[#This Row],[T EFECTIVO]]/InformeTbHv[[#This Row],[Horas disponibles]],0)</f>
        <v>0.75</v>
      </c>
      <c r="B16" s="87">
        <f>((InformeTbHv[[#This Row],[T PROGRAMADO]]-InformeTbHv[[#This Row],[HORAS DE OTRAS PARADA]]))/InformeTbHv[[#This Row],[T PROGRAMADO]]</f>
        <v>0.375</v>
      </c>
      <c r="C16" s="216">
        <f>IFERROR(((InformeTbHv[[#This Row],[T PROGRAMADO]]-InformeTbHv[[#This Row],[Ttal P. mec]])/InformeTbHv[[#This Row],[T PROGRAMADO]]),0)</f>
        <v>0.5</v>
      </c>
      <c r="D16" s="88">
        <f>IFERROR(ROUND(InformeTbHv[[#This Row],[TOTAL DE ARBOLES]]/InformeTbHv[[#This Row],[T EFECTIVO]],2),"")</f>
        <v>34.33</v>
      </c>
      <c r="E16" s="88">
        <f>(IFERROR(ROUND(InformeTbHv[[#This Row],[M3]]/InformeTbHv[[#This Row],[TOTAL DE ARBOLES]],2),""))</f>
        <v>0.32</v>
      </c>
      <c r="F16" s="39">
        <f>IFERROR(ROUND(InformeTbHv[[#This Row],[M3]]/InformeTbHv[[#This Row],[T EFECTIVO]],2),"")</f>
        <v>10.95</v>
      </c>
      <c r="G16" s="89">
        <f>InformeTbHv[[#This Row],[T PROGRAMADO]]-InformeTbHv[[#This Row],[HORAS DE OTRAS PARADA]]</f>
        <v>3</v>
      </c>
      <c r="H16" s="89">
        <f>InformeTbHv[[#This Row],[T PROGRAMADO]]-SUM(InformeTbHv[[#This Row],[T PARADAS MEC]]+InformeTbHv[[#This Row],[ALISTAMIENTO]]+InformeTbHv[[#This Row],[Mantenimiento periódico]])</f>
        <v>4</v>
      </c>
      <c r="I16" s="89">
        <f>InformeTbHv[[#This Row],[T PARADAS MEC]]+InformeTbHv[[#This Row],[ALISTAMIENTO]]+InformeTbHv[[#This Row],[Mantenimiento periódico]]</f>
        <v>4</v>
      </c>
      <c r="J16" s="89">
        <f>SUMIF(InformeTbHv[[#This Row],[MOTIVO 1]],"Mantenimiento periódico",InformeTbHv[[#This Row],[T OTRA PARADA 1]])</f>
        <v>0</v>
      </c>
      <c r="K16" s="89">
        <f>InformeTbHv[[#This Row],[Mantenimiento periódico]]+InformeTbHv[[#This Row],[ALISTAMIENTO]]</f>
        <v>0</v>
      </c>
      <c r="L16" s="89">
        <f>SUM(InformeTbHv[[#This Row],[T OTRA PARADA 1]:[T OTRA PARADA 5]])</f>
        <v>0.5</v>
      </c>
      <c r="M16" s="88" t="s">
        <v>86</v>
      </c>
      <c r="N16" s="88" t="s">
        <v>1418</v>
      </c>
      <c r="O16" s="88" t="s">
        <v>93</v>
      </c>
      <c r="P16" s="88">
        <v>1112881624</v>
      </c>
      <c r="Q16" s="88" t="s">
        <v>398</v>
      </c>
      <c r="R16" s="88" t="s">
        <v>74</v>
      </c>
      <c r="S16" s="90">
        <v>46078</v>
      </c>
      <c r="T16" s="88" t="s">
        <v>399</v>
      </c>
      <c r="U16" s="88"/>
      <c r="V16" s="88"/>
      <c r="W16" s="88"/>
      <c r="X16" s="88"/>
      <c r="Y16" s="88"/>
      <c r="Z16" s="88"/>
      <c r="AA16" s="88"/>
      <c r="AB16" s="88"/>
      <c r="AC16" s="88" t="s">
        <v>1430</v>
      </c>
      <c r="AD16" s="88" t="s">
        <v>1475</v>
      </c>
      <c r="AE16" s="88" t="s">
        <v>1517</v>
      </c>
      <c r="AF16" s="88">
        <v>14.957915875223099</v>
      </c>
      <c r="AG16" s="251" t="s">
        <v>205</v>
      </c>
      <c r="AH16" s="206">
        <v>9</v>
      </c>
      <c r="AI16" s="88" t="s">
        <v>47</v>
      </c>
      <c r="AJ16" s="419">
        <f>VLOOKUP(InformeTbHv[[#This Row],[TURNO]],[1]INFORMEHV!AI$2:AK$184,2,0)</f>
        <v>0.25</v>
      </c>
      <c r="AK16" s="419">
        <f>VLOOKUP(InformeTbHv[[#This Row],[TURNO]],[1]INFORMEHV!AI$2:AK$184,3,0)</f>
        <v>0.58333333333333337</v>
      </c>
      <c r="AL16" s="205">
        <v>33</v>
      </c>
      <c r="AM16" s="88">
        <v>103</v>
      </c>
      <c r="AN16" s="88">
        <v>32.85</v>
      </c>
      <c r="AO16" s="88">
        <v>8.9499999999999993</v>
      </c>
      <c r="AP16" s="88"/>
      <c r="AQ16" s="89">
        <v>19.3</v>
      </c>
      <c r="AR16" s="205">
        <v>8</v>
      </c>
      <c r="AS16" s="88">
        <v>4</v>
      </c>
      <c r="AT16" s="30" t="s">
        <v>328</v>
      </c>
      <c r="AU16" s="88" t="s">
        <v>787</v>
      </c>
      <c r="AV16" s="88"/>
      <c r="AW16" s="88">
        <v>0.25</v>
      </c>
      <c r="AX16" s="88">
        <v>0.25</v>
      </c>
      <c r="AY16" s="88">
        <v>2</v>
      </c>
      <c r="AZ16" s="92" t="s">
        <v>629</v>
      </c>
      <c r="BA16" s="88" t="s">
        <v>48</v>
      </c>
      <c r="BB1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5</v>
      </c>
      <c r="BC16" s="89">
        <v>0.5</v>
      </c>
      <c r="BD16" s="89"/>
      <c r="BE16" s="89"/>
      <c r="BF16" s="89"/>
      <c r="BG16" s="93"/>
      <c r="BH16" s="44" t="s">
        <v>786</v>
      </c>
      <c r="BI16" s="45"/>
      <c r="BJ16" s="45"/>
      <c r="BK16" s="46"/>
      <c r="BL16" s="94"/>
    </row>
    <row r="17" spans="1:64" ht="18.75" customHeight="1" x14ac:dyDescent="0.3">
      <c r="A17" s="76">
        <f>IFERROR(InformeTbHv[[#This Row],[T EFECTIVO]]/InformeTbHv[[#This Row],[Horas disponibles]],0)</f>
        <v>0.94558823529411762</v>
      </c>
      <c r="B17" s="76">
        <f>((InformeTbHv[[#This Row],[T PROGRAMADO]]-InformeTbHv[[#This Row],[HORAS DE OTRAS PARADA]]))/InformeTbHv[[#This Row],[T PROGRAMADO]]</f>
        <v>0.80374999999999996</v>
      </c>
      <c r="C17" s="217">
        <f>IFERROR(((InformeTbHv[[#This Row],[T PROGRAMADO]]-InformeTbHv[[#This Row],[Ttal P. mec]])/InformeTbHv[[#This Row],[T PROGRAMADO]]),0)</f>
        <v>0.85</v>
      </c>
      <c r="D17" s="49">
        <f>IFERROR(ROUND(InformeTbHv[[#This Row],[TOTAL DE ARBOLES]]/InformeTbHv[[#This Row],[T EFECTIVO]],2),"")</f>
        <v>33.44</v>
      </c>
      <c r="E17" s="49">
        <f>(IFERROR(ROUND(InformeTbHv[[#This Row],[M3]]/InformeTbHv[[#This Row],[TOTAL DE ARBOLES]],2),""))</f>
        <v>0.31</v>
      </c>
      <c r="F17" s="39">
        <f>IFERROR(ROUND(InformeTbHv[[#This Row],[M3]]/InformeTbHv[[#This Row],[T EFECTIVO]],2),"")</f>
        <v>10.45</v>
      </c>
      <c r="G17" s="72">
        <f>InformeTbHv[[#This Row],[T PROGRAMADO]]-InformeTbHv[[#This Row],[HORAS DE OTRAS PARADA]]</f>
        <v>6.43</v>
      </c>
      <c r="H17" s="72">
        <f>InformeTbHv[[#This Row],[T PROGRAMADO]]-SUM(InformeTbHv[[#This Row],[T PARADAS MEC]]+InformeTbHv[[#This Row],[ALISTAMIENTO]]+InformeTbHv[[#This Row],[Mantenimiento periódico]])</f>
        <v>6.8</v>
      </c>
      <c r="I17" s="72">
        <f>InformeTbHv[[#This Row],[T PARADAS MEC]]+InformeTbHv[[#This Row],[ALISTAMIENTO]]+InformeTbHv[[#This Row],[Mantenimiento periódico]]</f>
        <v>1.2</v>
      </c>
      <c r="J17" s="72">
        <f>SUMIF(InformeTbHv[[#This Row],[MOTIVO 1]],"Mantenimiento periódico",InformeTbHv[[#This Row],[T OTRA PARADA 1]])</f>
        <v>0</v>
      </c>
      <c r="K17" s="72">
        <f>InformeTbHv[[#This Row],[Mantenimiento periódico]]+InformeTbHv[[#This Row],[ALISTAMIENTO]]</f>
        <v>0.2</v>
      </c>
      <c r="L17" s="72">
        <f>SUM(InformeTbHv[[#This Row],[T OTRA PARADA 1]:[T OTRA PARADA 5]])</f>
        <v>0</v>
      </c>
      <c r="M17" s="49" t="s">
        <v>55</v>
      </c>
      <c r="N17" s="49" t="s">
        <v>1418</v>
      </c>
      <c r="O17" s="49" t="s">
        <v>60</v>
      </c>
      <c r="P17" s="49">
        <v>1061791033</v>
      </c>
      <c r="Q17" s="49" t="s">
        <v>43</v>
      </c>
      <c r="R17" s="49" t="s">
        <v>49</v>
      </c>
      <c r="S17" s="77">
        <v>46136</v>
      </c>
      <c r="T17" s="49" t="s">
        <v>518</v>
      </c>
      <c r="U17" s="49"/>
      <c r="V17" s="49"/>
      <c r="W17" s="49"/>
      <c r="X17" s="49"/>
      <c r="Y17" s="49"/>
      <c r="Z17" s="49"/>
      <c r="AA17" s="49"/>
      <c r="AB17" s="49"/>
      <c r="AC17" s="49" t="s">
        <v>1431</v>
      </c>
      <c r="AD17" s="49" t="s">
        <v>1476</v>
      </c>
      <c r="AE17" s="49" t="s">
        <v>1518</v>
      </c>
      <c r="AF17" s="49">
        <v>19.234154182394327</v>
      </c>
      <c r="AG17" s="49" t="s">
        <v>1318</v>
      </c>
      <c r="AH17" s="259">
        <v>15</v>
      </c>
      <c r="AI17" s="49" t="s">
        <v>47</v>
      </c>
      <c r="AJ17" s="420">
        <f>VLOOKUP(InformeTbHv[[#This Row],[TURNO]],[1]INFORMEHV!AI$2:AK$184,2,0)</f>
        <v>0.25</v>
      </c>
      <c r="AK17" s="420">
        <f>VLOOKUP(InformeTbHv[[#This Row],[TURNO]],[1]INFORMEHV!AI$2:AK$184,3,0)</f>
        <v>0.58333333333333337</v>
      </c>
      <c r="AL17" s="125">
        <v>29</v>
      </c>
      <c r="AM17" s="49">
        <v>215</v>
      </c>
      <c r="AN17" s="49">
        <v>67.17</v>
      </c>
      <c r="AO17" s="49">
        <v>17.3</v>
      </c>
      <c r="AP17" s="49"/>
      <c r="AQ17" s="197">
        <v>22.3</v>
      </c>
      <c r="AR17" s="125">
        <v>8</v>
      </c>
      <c r="AS17" s="49">
        <v>1</v>
      </c>
      <c r="AT17" s="30" t="s">
        <v>328</v>
      </c>
      <c r="AU17" s="49" t="s">
        <v>1223</v>
      </c>
      <c r="AV17" s="49">
        <v>0.2</v>
      </c>
      <c r="AW17" s="49">
        <v>0.2</v>
      </c>
      <c r="AX17" s="49">
        <v>0.17</v>
      </c>
      <c r="AY17" s="49"/>
      <c r="AZ17" s="71" t="s">
        <v>652</v>
      </c>
      <c r="BA17" s="49" t="s">
        <v>46</v>
      </c>
      <c r="BB1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1.5699999999999998</v>
      </c>
      <c r="BC17" s="72"/>
      <c r="BD17" s="72"/>
      <c r="BE17" s="72"/>
      <c r="BF17" s="72"/>
      <c r="BG17" s="74"/>
      <c r="BH17" s="44"/>
      <c r="BI17" s="45"/>
      <c r="BJ17" s="45"/>
      <c r="BK17" s="46"/>
      <c r="BL17" s="45"/>
    </row>
    <row r="18" spans="1:64" ht="18.75" customHeight="1" x14ac:dyDescent="0.3">
      <c r="A18" s="87">
        <f>IFERROR(InformeTbHv[[#This Row],[T EFECTIVO]]/InformeTbHv[[#This Row],[Horas disponibles]],0)</f>
        <v>1</v>
      </c>
      <c r="B18" s="87">
        <f>((InformeTbHv[[#This Row],[T PROGRAMADO]]-InformeTbHv[[#This Row],[HORAS DE OTRAS PARADA]]))/InformeTbHv[[#This Row],[T PROGRAMADO]]</f>
        <v>0.19999999999999996</v>
      </c>
      <c r="C18" s="216">
        <f>IFERROR(((InformeTbHv[[#This Row],[T PROGRAMADO]]-InformeTbHv[[#This Row],[Ttal P. mec]])/InformeTbHv[[#This Row],[T PROGRAMADO]]),0)</f>
        <v>0.19999999999999996</v>
      </c>
      <c r="D18" s="88">
        <f>IFERROR(ROUND(InformeTbHv[[#This Row],[TOTAL DE ARBOLES]]/InformeTbHv[[#This Row],[T EFECTIVO]],2),"")</f>
        <v>125.93</v>
      </c>
      <c r="E18" s="88">
        <f>(IFERROR(ROUND(InformeTbHv[[#This Row],[M3]]/InformeTbHv[[#This Row],[TOTAL DE ARBOLES]],2),""))</f>
        <v>0.28999999999999998</v>
      </c>
      <c r="F18" s="39">
        <f>IFERROR(ROUND(InformeTbHv[[#This Row],[M3]]/InformeTbHv[[#This Row],[T EFECTIVO]],2),"")</f>
        <v>36.17</v>
      </c>
      <c r="G18" s="89">
        <f>InformeTbHv[[#This Row],[T PROGRAMADO]]-InformeTbHv[[#This Row],[HORAS DE OTRAS PARADA]]</f>
        <v>1.3499999999999996</v>
      </c>
      <c r="H18" s="89">
        <f>InformeTbHv[[#This Row],[T PROGRAMADO]]-SUM(InformeTbHv[[#This Row],[T PARADAS MEC]]+InformeTbHv[[#This Row],[ALISTAMIENTO]]+InformeTbHv[[#This Row],[Mantenimiento periódico]])</f>
        <v>1.3499999999999996</v>
      </c>
      <c r="I18" s="89">
        <f>InformeTbHv[[#This Row],[T PARADAS MEC]]+InformeTbHv[[#This Row],[ALISTAMIENTO]]+InformeTbHv[[#This Row],[Mantenimiento periódico]]</f>
        <v>5.4</v>
      </c>
      <c r="J18" s="89">
        <f>SUMIF(InformeTbHv[[#This Row],[MOTIVO 1]],"Mantenimiento periódico",InformeTbHv[[#This Row],[T OTRA PARADA 1]])</f>
        <v>0</v>
      </c>
      <c r="K18" s="89">
        <f>InformeTbHv[[#This Row],[Mantenimiento periódico]]+InformeTbHv[[#This Row],[ALISTAMIENTO]]</f>
        <v>0.25</v>
      </c>
      <c r="L18" s="89">
        <f>SUM(InformeTbHv[[#This Row],[T OTRA PARADA 1]:[T OTRA PARADA 5]])</f>
        <v>0</v>
      </c>
      <c r="M18" s="88" t="s">
        <v>76</v>
      </c>
      <c r="N18" s="88" t="s">
        <v>1418</v>
      </c>
      <c r="O18" s="88" t="s">
        <v>83</v>
      </c>
      <c r="P18" s="88">
        <v>1116724602</v>
      </c>
      <c r="Q18" s="88" t="s">
        <v>43</v>
      </c>
      <c r="R18" s="88" t="s">
        <v>49</v>
      </c>
      <c r="S18" s="90">
        <v>46072</v>
      </c>
      <c r="T18" s="88" t="s">
        <v>324</v>
      </c>
      <c r="U18" s="88"/>
      <c r="V18" s="88"/>
      <c r="W18" s="88"/>
      <c r="X18" s="88"/>
      <c r="Y18" s="88"/>
      <c r="Z18" s="88"/>
      <c r="AA18" s="88"/>
      <c r="AB18" s="88"/>
      <c r="AC18" s="88" t="s">
        <v>1429</v>
      </c>
      <c r="AD18" s="88" t="s">
        <v>1474</v>
      </c>
      <c r="AE18" s="88" t="s">
        <v>1509</v>
      </c>
      <c r="AF18" s="88">
        <v>28.324549850778098</v>
      </c>
      <c r="AG18" s="251" t="s">
        <v>205</v>
      </c>
      <c r="AH18" s="206">
        <v>2</v>
      </c>
      <c r="AI18" s="88" t="s">
        <v>47</v>
      </c>
      <c r="AJ18" s="419">
        <f>VLOOKUP(InformeTbHv[[#This Row],[TURNO]],[1]INFORMEHV!AI$2:AK$184,2,0)</f>
        <v>0.25</v>
      </c>
      <c r="AK18" s="419">
        <f>VLOOKUP(InformeTbHv[[#This Row],[TURNO]],[1]INFORMEHV!AI$2:AK$184,3,0)</f>
        <v>0.58333333333333337</v>
      </c>
      <c r="AL18" s="205">
        <v>20</v>
      </c>
      <c r="AM18" s="88">
        <v>170</v>
      </c>
      <c r="AN18" s="88">
        <v>48.83</v>
      </c>
      <c r="AO18" s="88">
        <v>8.7799999999999994</v>
      </c>
      <c r="AP18" s="88"/>
      <c r="AQ18" s="89">
        <v>17.2</v>
      </c>
      <c r="AR18" s="205">
        <v>6.75</v>
      </c>
      <c r="AS18" s="88">
        <v>5.15</v>
      </c>
      <c r="AT18" s="30" t="s">
        <v>328</v>
      </c>
      <c r="AU18" s="88" t="s">
        <v>760</v>
      </c>
      <c r="AV18" s="88">
        <v>0.25</v>
      </c>
      <c r="AW18" s="88"/>
      <c r="AX18" s="88"/>
      <c r="AY18" s="88">
        <v>2</v>
      </c>
      <c r="AZ18" s="92"/>
      <c r="BA18" s="88" t="s">
        <v>48</v>
      </c>
      <c r="BB1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5.4</v>
      </c>
      <c r="BC18" s="89"/>
      <c r="BD18" s="89"/>
      <c r="BE18" s="89"/>
      <c r="BF18" s="89"/>
      <c r="BG18" s="93"/>
      <c r="BH18" s="44"/>
      <c r="BI18" s="45"/>
      <c r="BJ18" s="45"/>
      <c r="BK18" s="46"/>
      <c r="BL18" s="94"/>
    </row>
    <row r="19" spans="1:64" ht="18.75" customHeight="1" x14ac:dyDescent="0.3">
      <c r="A19" s="87">
        <f>IFERROR(InformeTbHv[[#This Row],[T EFECTIVO]]/InformeTbHv[[#This Row],[Horas disponibles]],0)</f>
        <v>0</v>
      </c>
      <c r="B19" s="87">
        <f>((InformeTbHv[[#This Row],[T PROGRAMADO]]-InformeTbHv[[#This Row],[HORAS DE OTRAS PARADA]]))/InformeTbHv[[#This Row],[T PROGRAMADO]]</f>
        <v>0</v>
      </c>
      <c r="C19" s="216">
        <f>IFERROR(((InformeTbHv[[#This Row],[T PROGRAMADO]]-InformeTbHv[[#This Row],[Ttal P. mec]])/InformeTbHv[[#This Row],[T PROGRAMADO]]),0)</f>
        <v>0</v>
      </c>
      <c r="D19" s="88" t="str">
        <f>IFERROR(ROUND(InformeTbHv[[#This Row],[TOTAL DE ARBOLES]]/InformeTbHv[[#This Row],[T EFECTIVO]],2),"")</f>
        <v/>
      </c>
      <c r="E19" s="88" t="str">
        <f>(IFERROR(ROUND(InformeTbHv[[#This Row],[M3]]/InformeTbHv[[#This Row],[TOTAL DE ARBOLES]],2),""))</f>
        <v/>
      </c>
      <c r="F19" s="39" t="str">
        <f>IFERROR(ROUND(InformeTbHv[[#This Row],[M3]]/InformeTbHv[[#This Row],[T EFECTIVO]],2),"")</f>
        <v/>
      </c>
      <c r="G19" s="89">
        <f>InformeTbHv[[#This Row],[T PROGRAMADO]]-InformeTbHv[[#This Row],[HORAS DE OTRAS PARADA]]</f>
        <v>0</v>
      </c>
      <c r="H19" s="89">
        <f>InformeTbHv[[#This Row],[T PROGRAMADO]]-SUM(InformeTbHv[[#This Row],[T PARADAS MEC]]+InformeTbHv[[#This Row],[ALISTAMIENTO]]+InformeTbHv[[#This Row],[Mantenimiento periódico]])</f>
        <v>0</v>
      </c>
      <c r="I19" s="89">
        <f>InformeTbHv[[#This Row],[T PARADAS MEC]]+InformeTbHv[[#This Row],[ALISTAMIENTO]]+InformeTbHv[[#This Row],[Mantenimiento periódico]]</f>
        <v>6.75</v>
      </c>
      <c r="J19" s="89">
        <f>SUMIF(InformeTbHv[[#This Row],[MOTIVO 1]],"Mantenimiento periódico",InformeTbHv[[#This Row],[T OTRA PARADA 1]])</f>
        <v>0</v>
      </c>
      <c r="K19" s="89">
        <f>InformeTbHv[[#This Row],[Mantenimiento periódico]]+InformeTbHv[[#This Row],[ALISTAMIENTO]]</f>
        <v>0</v>
      </c>
      <c r="L19" s="89">
        <f>SUM(InformeTbHv[[#This Row],[T OTRA PARADA 1]:[T OTRA PARADA 5]])</f>
        <v>0</v>
      </c>
      <c r="M19" s="88" t="s">
        <v>76</v>
      </c>
      <c r="N19" s="88" t="s">
        <v>1418</v>
      </c>
      <c r="O19" s="88" t="s">
        <v>83</v>
      </c>
      <c r="P19" s="88">
        <v>1116724602</v>
      </c>
      <c r="Q19" s="88" t="s">
        <v>43</v>
      </c>
      <c r="R19" s="88" t="s">
        <v>49</v>
      </c>
      <c r="S19" s="90">
        <v>46071</v>
      </c>
      <c r="T19" s="88" t="s">
        <v>324</v>
      </c>
      <c r="U19" s="88"/>
      <c r="V19" s="88"/>
      <c r="W19" s="88"/>
      <c r="X19" s="88"/>
      <c r="Y19" s="88"/>
      <c r="Z19" s="88"/>
      <c r="AA19" s="88"/>
      <c r="AB19" s="88"/>
      <c r="AC19" s="88" t="s">
        <v>1429</v>
      </c>
      <c r="AD19" s="88" t="s">
        <v>1474</v>
      </c>
      <c r="AE19" s="88" t="s">
        <v>1509</v>
      </c>
      <c r="AF19" s="88">
        <v>28.324549850778098</v>
      </c>
      <c r="AG19" s="251" t="s">
        <v>205</v>
      </c>
      <c r="AH19" s="206">
        <v>2</v>
      </c>
      <c r="AI19" s="125" t="s">
        <v>45</v>
      </c>
      <c r="AJ19" s="418">
        <f>VLOOKUP(InformeTbHv[[#This Row],[TURNO]],[1]INFORMEHV!AI$2:AK$184,2,0)</f>
        <v>0.58333333333333337</v>
      </c>
      <c r="AK19" s="418">
        <f>VLOOKUP(InformeTbHv[[#This Row],[TURNO]],[1]INFORMEHV!AI$2:AK$184,3,0)</f>
        <v>0.91666666666666663</v>
      </c>
      <c r="AL19" s="205"/>
      <c r="AM19" s="88"/>
      <c r="AN19" s="88"/>
      <c r="AO19" s="88"/>
      <c r="AP19" s="88"/>
      <c r="AQ19" s="89"/>
      <c r="AR19" s="88">
        <v>6.75</v>
      </c>
      <c r="AS19" s="88">
        <v>6.75</v>
      </c>
      <c r="AT19" s="88"/>
      <c r="AU19" s="88" t="s">
        <v>760</v>
      </c>
      <c r="AV19" s="88"/>
      <c r="AW19" s="88"/>
      <c r="AX19" s="88"/>
      <c r="AY19" s="88"/>
      <c r="AZ19" s="92" t="s">
        <v>761</v>
      </c>
      <c r="BA19" s="88" t="s">
        <v>48</v>
      </c>
      <c r="BB1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6.75</v>
      </c>
      <c r="BC19" s="89"/>
      <c r="BD19" s="89"/>
      <c r="BE19" s="89"/>
      <c r="BF19" s="89"/>
      <c r="BG19" s="93"/>
      <c r="BH19" s="44"/>
      <c r="BI19" s="45"/>
      <c r="BJ19" s="45"/>
      <c r="BK19" s="46"/>
      <c r="BL19" s="94"/>
    </row>
    <row r="20" spans="1:64" ht="18.75" customHeight="1" x14ac:dyDescent="0.3">
      <c r="A20" s="87">
        <f>IFERROR(InformeTbHv[[#This Row],[T EFECTIVO]]/InformeTbHv[[#This Row],[Horas disponibles]],0)</f>
        <v>0</v>
      </c>
      <c r="B20" s="87">
        <f>((InformeTbHv[[#This Row],[T PROGRAMADO]]-InformeTbHv[[#This Row],[HORAS DE OTRAS PARADA]]))/InformeTbHv[[#This Row],[T PROGRAMADO]]</f>
        <v>0</v>
      </c>
      <c r="C20" s="216">
        <f>IFERROR(((InformeTbHv[[#This Row],[T PROGRAMADO]]-InformeTbHv[[#This Row],[Ttal P. mec]])/InformeTbHv[[#This Row],[T PROGRAMADO]]),0)</f>
        <v>0</v>
      </c>
      <c r="D20" s="88" t="str">
        <f>IFERROR(ROUND(InformeTbHv[[#This Row],[TOTAL DE ARBOLES]]/InformeTbHv[[#This Row],[T EFECTIVO]],2),"")</f>
        <v/>
      </c>
      <c r="E20" s="88" t="str">
        <f>(IFERROR(ROUND(InformeTbHv[[#This Row],[M3]]/InformeTbHv[[#This Row],[TOTAL DE ARBOLES]],2),""))</f>
        <v/>
      </c>
      <c r="F20" s="39" t="str">
        <f>IFERROR(ROUND(InformeTbHv[[#This Row],[M3]]/InformeTbHv[[#This Row],[T EFECTIVO]],2),"")</f>
        <v/>
      </c>
      <c r="G20" s="89">
        <f>InformeTbHv[[#This Row],[T PROGRAMADO]]-InformeTbHv[[#This Row],[HORAS DE OTRAS PARADA]]</f>
        <v>0</v>
      </c>
      <c r="H20" s="89">
        <f>InformeTbHv[[#This Row],[T PROGRAMADO]]-SUM(InformeTbHv[[#This Row],[T PARADAS MEC]]+InformeTbHv[[#This Row],[ALISTAMIENTO]]+InformeTbHv[[#This Row],[Mantenimiento periódico]])</f>
        <v>0</v>
      </c>
      <c r="I20" s="89">
        <f>InformeTbHv[[#This Row],[T PARADAS MEC]]+InformeTbHv[[#This Row],[ALISTAMIENTO]]+InformeTbHv[[#This Row],[Mantenimiento periódico]]</f>
        <v>6.75</v>
      </c>
      <c r="J20" s="89">
        <f>SUMIF(InformeTbHv[[#This Row],[MOTIVO 1]],"Mantenimiento periódico",InformeTbHv[[#This Row],[T OTRA PARADA 1]])</f>
        <v>0</v>
      </c>
      <c r="K20" s="89">
        <f>InformeTbHv[[#This Row],[Mantenimiento periódico]]+InformeTbHv[[#This Row],[ALISTAMIENTO]]</f>
        <v>0</v>
      </c>
      <c r="L20" s="89">
        <f>SUM(InformeTbHv[[#This Row],[T OTRA PARADA 1]:[T OTRA PARADA 5]])</f>
        <v>0</v>
      </c>
      <c r="M20" s="88" t="s">
        <v>76</v>
      </c>
      <c r="N20" s="88" t="s">
        <v>1418</v>
      </c>
      <c r="O20" s="88" t="s">
        <v>83</v>
      </c>
      <c r="P20" s="88">
        <v>1116724602</v>
      </c>
      <c r="Q20" s="88" t="s">
        <v>43</v>
      </c>
      <c r="R20" s="88" t="s">
        <v>49</v>
      </c>
      <c r="S20" s="90">
        <v>46070</v>
      </c>
      <c r="T20" s="88" t="s">
        <v>324</v>
      </c>
      <c r="U20" s="88"/>
      <c r="V20" s="88"/>
      <c r="W20" s="88"/>
      <c r="X20" s="88"/>
      <c r="Y20" s="88"/>
      <c r="Z20" s="88"/>
      <c r="AA20" s="88"/>
      <c r="AB20" s="88"/>
      <c r="AC20" s="88" t="s">
        <v>1429</v>
      </c>
      <c r="AD20" s="88" t="s">
        <v>1474</v>
      </c>
      <c r="AE20" s="88" t="s">
        <v>1509</v>
      </c>
      <c r="AF20" s="88">
        <v>28.324549850778098</v>
      </c>
      <c r="AG20" s="251" t="s">
        <v>205</v>
      </c>
      <c r="AH20" s="206">
        <v>2</v>
      </c>
      <c r="AI20" s="125" t="s">
        <v>45</v>
      </c>
      <c r="AJ20" s="418">
        <f>VLOOKUP(InformeTbHv[[#This Row],[TURNO]],[1]INFORMEHV!AI$2:AK$184,2,0)</f>
        <v>0.58333333333333337</v>
      </c>
      <c r="AK20" s="418">
        <f>VLOOKUP(InformeTbHv[[#This Row],[TURNO]],[1]INFORMEHV!AI$2:AK$184,3,0)</f>
        <v>0.91666666666666663</v>
      </c>
      <c r="AL20" s="205"/>
      <c r="AM20" s="88"/>
      <c r="AN20" s="88"/>
      <c r="AO20" s="88"/>
      <c r="AP20" s="88"/>
      <c r="AQ20" s="89"/>
      <c r="AR20" s="88">
        <v>6.75</v>
      </c>
      <c r="AS20" s="88">
        <v>6.75</v>
      </c>
      <c r="AT20" s="88"/>
      <c r="AU20" s="88" t="s">
        <v>760</v>
      </c>
      <c r="AV20" s="88"/>
      <c r="AW20" s="88"/>
      <c r="AX20" s="88"/>
      <c r="AY20" s="88"/>
      <c r="AZ20" s="92" t="s">
        <v>763</v>
      </c>
      <c r="BA20" s="88" t="s">
        <v>48</v>
      </c>
      <c r="BB2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6.75</v>
      </c>
      <c r="BC20" s="89"/>
      <c r="BD20" s="89"/>
      <c r="BE20" s="89"/>
      <c r="BF20" s="89"/>
      <c r="BG20" s="93"/>
      <c r="BH20" s="44"/>
      <c r="BI20" s="45"/>
      <c r="BJ20" s="45"/>
      <c r="BK20" s="46"/>
      <c r="BL20" s="94"/>
    </row>
    <row r="21" spans="1:64" ht="18.75" customHeight="1" x14ac:dyDescent="0.3">
      <c r="A21" s="87">
        <f>IFERROR(InformeTbHv[[#This Row],[T EFECTIVO]]/InformeTbHv[[#This Row],[Horas disponibles]],0)</f>
        <v>0.79</v>
      </c>
      <c r="B21" s="87">
        <f>((InformeTbHv[[#This Row],[T PROGRAMADO]]-InformeTbHv[[#This Row],[HORAS DE OTRAS PARADA]]))/InformeTbHv[[#This Row],[T PROGRAMADO]]</f>
        <v>0.23407407407407407</v>
      </c>
      <c r="C21" s="216">
        <f>IFERROR(((InformeTbHv[[#This Row],[T PROGRAMADO]]-InformeTbHv[[#This Row],[Ttal P. mec]])/InformeTbHv[[#This Row],[T PROGRAMADO]]),0)</f>
        <v>0.29629629629629628</v>
      </c>
      <c r="D21" s="88">
        <f>IFERROR(ROUND(InformeTbHv[[#This Row],[TOTAL DE ARBOLES]]/InformeTbHv[[#This Row],[T EFECTIVO]],2),"")</f>
        <v>0</v>
      </c>
      <c r="E21" s="88" t="str">
        <f>(IFERROR(ROUND(InformeTbHv[[#This Row],[M3]]/InformeTbHv[[#This Row],[TOTAL DE ARBOLES]],2),""))</f>
        <v/>
      </c>
      <c r="F21" s="39">
        <f>IFERROR(ROUND(InformeTbHv[[#This Row],[M3]]/InformeTbHv[[#This Row],[T EFECTIVO]],2),"")</f>
        <v>12.66</v>
      </c>
      <c r="G21" s="89">
        <f>InformeTbHv[[#This Row],[T PROGRAMADO]]-InformeTbHv[[#This Row],[HORAS DE OTRAS PARADA]]</f>
        <v>1.58</v>
      </c>
      <c r="H21" s="89">
        <f>InformeTbHv[[#This Row],[T PROGRAMADO]]-SUM(InformeTbHv[[#This Row],[T PARADAS MEC]]+InformeTbHv[[#This Row],[ALISTAMIENTO]]+InformeTbHv[[#This Row],[Mantenimiento periódico]])</f>
        <v>2</v>
      </c>
      <c r="I21" s="89">
        <f>InformeTbHv[[#This Row],[T PARADAS MEC]]+InformeTbHv[[#This Row],[ALISTAMIENTO]]+InformeTbHv[[#This Row],[Mantenimiento periódico]]</f>
        <v>4.75</v>
      </c>
      <c r="J21" s="89">
        <f>SUMIF(InformeTbHv[[#This Row],[MOTIVO 1]],"Mantenimiento periódico",InformeTbHv[[#This Row],[T OTRA PARADA 1]])</f>
        <v>0</v>
      </c>
      <c r="K21" s="89">
        <f>InformeTbHv[[#This Row],[Mantenimiento periódico]]+InformeTbHv[[#This Row],[ALISTAMIENTO]]</f>
        <v>0.42</v>
      </c>
      <c r="L21" s="89">
        <f>SUM(InformeTbHv[[#This Row],[T OTRA PARADA 1]:[T OTRA PARADA 5]])</f>
        <v>0</v>
      </c>
      <c r="M21" s="88" t="s">
        <v>76</v>
      </c>
      <c r="N21" s="88" t="s">
        <v>1418</v>
      </c>
      <c r="O21" s="88" t="s">
        <v>78</v>
      </c>
      <c r="P21" s="88">
        <v>1006316837</v>
      </c>
      <c r="Q21" s="88" t="s">
        <v>43</v>
      </c>
      <c r="R21" s="88" t="s">
        <v>49</v>
      </c>
      <c r="S21" s="90">
        <v>46070</v>
      </c>
      <c r="T21" s="88" t="s">
        <v>324</v>
      </c>
      <c r="U21" s="88"/>
      <c r="V21" s="88"/>
      <c r="W21" s="88"/>
      <c r="X21" s="88"/>
      <c r="Y21" s="88"/>
      <c r="Z21" s="88"/>
      <c r="AA21" s="88"/>
      <c r="AB21" s="88"/>
      <c r="AC21" s="88" t="s">
        <v>1429</v>
      </c>
      <c r="AD21" s="88" t="s">
        <v>1474</v>
      </c>
      <c r="AE21" s="88" t="s">
        <v>1509</v>
      </c>
      <c r="AF21" s="88">
        <v>28.324549850778098</v>
      </c>
      <c r="AG21" s="251" t="s">
        <v>205</v>
      </c>
      <c r="AH21" s="206">
        <v>3</v>
      </c>
      <c r="AI21" s="88" t="s">
        <v>47</v>
      </c>
      <c r="AJ21" s="419">
        <f>VLOOKUP(InformeTbHv[[#This Row],[TURNO]],[1]INFORMEHV!AI$2:AK$184,2,0)</f>
        <v>0.25</v>
      </c>
      <c r="AK21" s="419">
        <f>VLOOKUP(InformeTbHv[[#This Row],[TURNO]],[1]INFORMEHV!AI$2:AK$184,3,0)</f>
        <v>0.58333333333333337</v>
      </c>
      <c r="AL21" s="205">
        <v>25</v>
      </c>
      <c r="AM21" s="88"/>
      <c r="AN21" s="88">
        <v>20</v>
      </c>
      <c r="AO21" s="88"/>
      <c r="AP21" s="88"/>
      <c r="AQ21" s="89"/>
      <c r="AR21" s="88">
        <v>6.75</v>
      </c>
      <c r="AS21" s="88">
        <v>4.33</v>
      </c>
      <c r="AT21" s="30" t="s">
        <v>327</v>
      </c>
      <c r="AU21" s="88" t="s">
        <v>760</v>
      </c>
      <c r="AV21" s="88">
        <v>0.42</v>
      </c>
      <c r="AW21" s="88">
        <v>0.17</v>
      </c>
      <c r="AX21" s="88">
        <v>0.25</v>
      </c>
      <c r="AY21" s="88">
        <v>1.5</v>
      </c>
      <c r="AZ21" s="92" t="s">
        <v>764</v>
      </c>
      <c r="BA21" s="88" t="s">
        <v>46</v>
      </c>
      <c r="BB2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5.17</v>
      </c>
      <c r="BC21" s="89"/>
      <c r="BD21" s="89"/>
      <c r="BE21" s="89"/>
      <c r="BF21" s="89"/>
      <c r="BG21" s="93"/>
      <c r="BH21" s="44"/>
      <c r="BI21" s="45"/>
      <c r="BJ21" s="45"/>
      <c r="BK21" s="46"/>
      <c r="BL21" s="94"/>
    </row>
    <row r="22" spans="1:64" ht="18.75" customHeight="1" x14ac:dyDescent="0.3">
      <c r="A22" s="20">
        <f>IFERROR(InformeTbHv[[#This Row],[T EFECTIVO]]/InformeTbHv[[#This Row],[Horas disponibles]],0)</f>
        <v>0.92</v>
      </c>
      <c r="B22" s="20">
        <f>((InformeTbHv[[#This Row],[T PROGRAMADO]]-InformeTbHv[[#This Row],[HORAS DE OTRAS PARADA]]))/InformeTbHv[[#This Row],[T PROGRAMADO]]</f>
        <v>0.77625</v>
      </c>
      <c r="C22" s="21">
        <f>IFERROR(((InformeTbHv[[#This Row],[T PROGRAMADO]]-InformeTbHv[[#This Row],[Ttal P. mec]])/InformeTbHv[[#This Row],[T PROGRAMADO]]),0)</f>
        <v>0.84375</v>
      </c>
      <c r="D22" s="22">
        <f>IFERROR(ROUND(InformeTbHv[[#This Row],[TOTAL DE ARBOLES]]/InformeTbHv[[#This Row],[T EFECTIVO]],2),"")</f>
        <v>28.82</v>
      </c>
      <c r="E22" s="22">
        <f>(IFERROR(ROUND(InformeTbHv[[#This Row],[M3]]/InformeTbHv[[#This Row],[TOTAL DE ARBOLES]],2),""))</f>
        <v>0.52</v>
      </c>
      <c r="F22" s="13">
        <f>IFERROR(ROUND(InformeTbHv[[#This Row],[M3]]/InformeTbHv[[#This Row],[T EFECTIVO]],2),"")</f>
        <v>15.08</v>
      </c>
      <c r="G22" s="23">
        <f>InformeTbHv[[#This Row],[T PROGRAMADO]]-InformeTbHv[[#This Row],[HORAS DE OTRAS PARADA]]</f>
        <v>6.21</v>
      </c>
      <c r="H22" s="24">
        <f>InformeTbHv[[#This Row],[T PROGRAMADO]]-SUM(InformeTbHv[[#This Row],[T PARADAS MEC]]+InformeTbHv[[#This Row],[ALISTAMIENTO]]+InformeTbHv[[#This Row],[Mantenimiento periódico]])</f>
        <v>6.75</v>
      </c>
      <c r="I22" s="24">
        <f>InformeTbHv[[#This Row],[T PARADAS MEC]]+InformeTbHv[[#This Row],[ALISTAMIENTO]]+InformeTbHv[[#This Row],[Mantenimiento periódico]]</f>
        <v>1.25</v>
      </c>
      <c r="J22" s="24">
        <f>SUMIF(InformeTbHv[[#This Row],[MOTIVO 1]],"Mantenimiento periódico",InformeTbHv[[#This Row],[T OTRA PARADA 1]])</f>
        <v>0</v>
      </c>
      <c r="K22" s="24">
        <f>InformeTbHv[[#This Row],[Mantenimiento periódico]]+InformeTbHv[[#This Row],[ALISTAMIENTO]]</f>
        <v>0.25</v>
      </c>
      <c r="L22" s="24">
        <f>SUM(InformeTbHv[[#This Row],[T OTRA PARADA 1]:[T OTRA PARADA 5]])</f>
        <v>0</v>
      </c>
      <c r="M22" s="25" t="s">
        <v>72</v>
      </c>
      <c r="N22" s="25" t="s">
        <v>1418</v>
      </c>
      <c r="O22" s="25" t="s">
        <v>73</v>
      </c>
      <c r="P22" s="25">
        <v>1116724403</v>
      </c>
      <c r="Q22" s="25" t="s">
        <v>43</v>
      </c>
      <c r="R22" s="25" t="s">
        <v>74</v>
      </c>
      <c r="S22" s="26">
        <v>46029</v>
      </c>
      <c r="T22" s="25" t="s">
        <v>102</v>
      </c>
      <c r="U22" s="25"/>
      <c r="V22" s="25"/>
      <c r="W22" s="25"/>
      <c r="X22" s="25"/>
      <c r="Y22" s="25"/>
      <c r="Z22" s="25"/>
      <c r="AA22" s="25"/>
      <c r="AB22" s="25"/>
      <c r="AC22" s="25" t="s">
        <v>1425</v>
      </c>
      <c r="AD22" s="25" t="s">
        <v>1470</v>
      </c>
      <c r="AE22" s="25" t="s">
        <v>1514</v>
      </c>
      <c r="AF22" s="25">
        <v>18.81028029942162</v>
      </c>
      <c r="AG22" s="251" t="s">
        <v>205</v>
      </c>
      <c r="AH22" s="260">
        <v>1</v>
      </c>
      <c r="AI22" s="125" t="s">
        <v>45</v>
      </c>
      <c r="AJ22" s="418">
        <f>VLOOKUP(InformeTbHv[[#This Row],[TURNO]],[1]INFORMEHV!AI$2:AK$184,2,0)</f>
        <v>0.58333333333333337</v>
      </c>
      <c r="AK22" s="418">
        <f>VLOOKUP(InformeTbHv[[#This Row],[TURNO]],[1]INFORMEHV!AI$2:AK$184,3,0)</f>
        <v>0.91666666666666663</v>
      </c>
      <c r="AL22" s="25">
        <v>29</v>
      </c>
      <c r="AM22" s="25">
        <v>179</v>
      </c>
      <c r="AN22" s="25">
        <v>93.64</v>
      </c>
      <c r="AO22" s="25">
        <v>14</v>
      </c>
      <c r="AP22" s="25"/>
      <c r="AQ22" s="24">
        <v>23.5</v>
      </c>
      <c r="AR22" s="25">
        <v>8</v>
      </c>
      <c r="AS22" s="25">
        <v>1</v>
      </c>
      <c r="AT22" s="30" t="s">
        <v>328</v>
      </c>
      <c r="AU22" s="30" t="s">
        <v>220</v>
      </c>
      <c r="AV22" s="25">
        <v>0.25</v>
      </c>
      <c r="AW22" s="25">
        <v>0.22</v>
      </c>
      <c r="AX22" s="25">
        <v>0.32</v>
      </c>
      <c r="AY22" s="25">
        <v>5.5</v>
      </c>
      <c r="AZ22" s="25" t="s">
        <v>81</v>
      </c>
      <c r="BA22" s="25" t="s">
        <v>48</v>
      </c>
      <c r="BB2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1.79</v>
      </c>
      <c r="BC22" s="24"/>
      <c r="BD22" s="24"/>
      <c r="BE22" s="23"/>
      <c r="BF22" s="23"/>
      <c r="BG22" s="27"/>
      <c r="BH22" s="14"/>
      <c r="BI22" s="15"/>
      <c r="BJ22" s="15"/>
      <c r="BK22" s="16"/>
      <c r="BL22" s="28"/>
    </row>
    <row r="23" spans="1:64" ht="18.75" customHeight="1" x14ac:dyDescent="0.3">
      <c r="A23" s="87">
        <f>IFERROR(InformeTbHv[[#This Row],[T EFECTIVO]]/InformeTbHv[[#This Row],[Horas disponibles]],0)</f>
        <v>0.43538461538461537</v>
      </c>
      <c r="B23" s="87">
        <f>((InformeTbHv[[#This Row],[T PROGRAMADO]]-InformeTbHv[[#This Row],[HORAS DE OTRAS PARADA]]))/InformeTbHv[[#This Row],[T PROGRAMADO]]</f>
        <v>0.35375000000000001</v>
      </c>
      <c r="C23" s="216">
        <f>IFERROR(((InformeTbHv[[#This Row],[T PROGRAMADO]]-InformeTbHv[[#This Row],[Ttal P. mec]])/InformeTbHv[[#This Row],[T PROGRAMADO]]),0)</f>
        <v>0.8125</v>
      </c>
      <c r="D23" s="88">
        <f>IFERROR(ROUND(InformeTbHv[[#This Row],[TOTAL DE ARBOLES]]/InformeTbHv[[#This Row],[T EFECTIVO]],2),"")</f>
        <v>0</v>
      </c>
      <c r="E23" s="88" t="str">
        <f>(IFERROR(ROUND(InformeTbHv[[#This Row],[M3]]/InformeTbHv[[#This Row],[TOTAL DE ARBOLES]],2),""))</f>
        <v/>
      </c>
      <c r="F23" s="39">
        <f>IFERROR(ROUND(InformeTbHv[[#This Row],[M3]]/InformeTbHv[[#This Row],[T EFECTIVO]],2),"")</f>
        <v>10.88</v>
      </c>
      <c r="G23" s="89">
        <f>InformeTbHv[[#This Row],[T PROGRAMADO]]-InformeTbHv[[#This Row],[HORAS DE OTRAS PARADA]]</f>
        <v>2.83</v>
      </c>
      <c r="H23" s="89">
        <f>InformeTbHv[[#This Row],[T PROGRAMADO]]-SUM(InformeTbHv[[#This Row],[T PARADAS MEC]]+InformeTbHv[[#This Row],[ALISTAMIENTO]]+InformeTbHv[[#This Row],[Mantenimiento periódico]])</f>
        <v>6.5</v>
      </c>
      <c r="I23" s="89">
        <f>InformeTbHv[[#This Row],[T PARADAS MEC]]+InformeTbHv[[#This Row],[ALISTAMIENTO]]+InformeTbHv[[#This Row],[Mantenimiento periódico]]</f>
        <v>1.5</v>
      </c>
      <c r="J23" s="89">
        <f>SUMIF(InformeTbHv[[#This Row],[MOTIVO 1]],"Mantenimiento periódico",InformeTbHv[[#This Row],[T OTRA PARADA 1]])</f>
        <v>0</v>
      </c>
      <c r="K23" s="89">
        <f>InformeTbHv[[#This Row],[Mantenimiento periódico]]+InformeTbHv[[#This Row],[ALISTAMIENTO]]</f>
        <v>0.17</v>
      </c>
      <c r="L23" s="89">
        <f>SUM(InformeTbHv[[#This Row],[T OTRA PARADA 1]:[T OTRA PARADA 5]])</f>
        <v>3.5</v>
      </c>
      <c r="M23" s="88" t="s">
        <v>72</v>
      </c>
      <c r="N23" s="88" t="s">
        <v>1418</v>
      </c>
      <c r="O23" s="88" t="s">
        <v>93</v>
      </c>
      <c r="P23" s="88">
        <v>1112881624</v>
      </c>
      <c r="Q23" s="88" t="s">
        <v>43</v>
      </c>
      <c r="R23" s="88" t="s">
        <v>74</v>
      </c>
      <c r="S23" s="90">
        <v>46050</v>
      </c>
      <c r="T23" s="88" t="s">
        <v>182</v>
      </c>
      <c r="U23" s="88"/>
      <c r="V23" s="88"/>
      <c r="W23" s="88"/>
      <c r="X23" s="88"/>
      <c r="Y23" s="88"/>
      <c r="Z23" s="88"/>
      <c r="AA23" s="88"/>
      <c r="AB23" s="88"/>
      <c r="AC23" s="88" t="s">
        <v>1432</v>
      </c>
      <c r="AD23" s="88" t="s">
        <v>1477</v>
      </c>
      <c r="AE23" s="88" t="s">
        <v>1514</v>
      </c>
      <c r="AF23" s="88">
        <v>14.532512839160525</v>
      </c>
      <c r="AG23" s="25" t="s">
        <v>208</v>
      </c>
      <c r="AH23" s="206">
        <v>9</v>
      </c>
      <c r="AI23" s="205" t="s">
        <v>47</v>
      </c>
      <c r="AJ23" s="416">
        <f>VLOOKUP(InformeTbHv[[#This Row],[TURNO]],[1]INFORMEHV!AI$2:AK$184,2,0)</f>
        <v>0.25</v>
      </c>
      <c r="AK23" s="416">
        <f>VLOOKUP(InformeTbHv[[#This Row],[TURNO]],[1]INFORMEHV!AI$2:AK$184,3,0)</f>
        <v>0.58333333333333337</v>
      </c>
      <c r="AL23" s="205">
        <v>25</v>
      </c>
      <c r="AM23" s="88"/>
      <c r="AN23" s="88">
        <v>30.79</v>
      </c>
      <c r="AO23" s="88">
        <v>14.26</v>
      </c>
      <c r="AP23" s="88"/>
      <c r="AQ23" s="89">
        <v>30.1</v>
      </c>
      <c r="AR23" s="205">
        <v>8</v>
      </c>
      <c r="AS23" s="88">
        <v>1.33</v>
      </c>
      <c r="AT23" s="30" t="s">
        <v>328</v>
      </c>
      <c r="AU23" s="30" t="s">
        <v>487</v>
      </c>
      <c r="AV23" s="88">
        <v>0.17</v>
      </c>
      <c r="AW23" s="88">
        <v>0.17</v>
      </c>
      <c r="AX23" s="88"/>
      <c r="AY23" s="88">
        <v>2</v>
      </c>
      <c r="AZ23" s="92" t="s">
        <v>483</v>
      </c>
      <c r="BA23" s="88" t="s">
        <v>48</v>
      </c>
      <c r="BB2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5.17</v>
      </c>
      <c r="BC23" s="89">
        <v>3</v>
      </c>
      <c r="BD23" s="89">
        <v>0.5</v>
      </c>
      <c r="BE23" s="89"/>
      <c r="BF23" s="89"/>
      <c r="BG23" s="93"/>
      <c r="BH23" s="14" t="s">
        <v>236</v>
      </c>
      <c r="BI23" s="75" t="s">
        <v>354</v>
      </c>
      <c r="BJ23" s="45"/>
      <c r="BK23" s="46"/>
      <c r="BL23" s="94"/>
    </row>
    <row r="24" spans="1:64" ht="18.75" customHeight="1" x14ac:dyDescent="0.3">
      <c r="A24" s="76">
        <f>IFERROR(InformeTbHv[[#This Row],[T EFECTIVO]]/InformeTbHv[[#This Row],[Horas disponibles]],0)</f>
        <v>0.93777777777777782</v>
      </c>
      <c r="B24" s="76">
        <f>((InformeTbHv[[#This Row],[T PROGRAMADO]]-InformeTbHv[[#This Row],[HORAS DE OTRAS PARADA]]))/InformeTbHv[[#This Row],[T PROGRAMADO]]</f>
        <v>0.79125000000000001</v>
      </c>
      <c r="C24" s="217">
        <f>IFERROR(((InformeTbHv[[#This Row],[T PROGRAMADO]]-InformeTbHv[[#This Row],[Ttal P. mec]])/InformeTbHv[[#This Row],[T PROGRAMADO]]),0)</f>
        <v>0.84375</v>
      </c>
      <c r="D24" s="49">
        <f>IFERROR(ROUND(InformeTbHv[[#This Row],[TOTAL DE ARBOLES]]/InformeTbHv[[#This Row],[T EFECTIVO]],2),"")</f>
        <v>48.66</v>
      </c>
      <c r="E24" s="49">
        <f>(IFERROR(ROUND(InformeTbHv[[#This Row],[M3]]/InformeTbHv[[#This Row],[TOTAL DE ARBOLES]],2),""))</f>
        <v>0.4</v>
      </c>
      <c r="F24" s="39">
        <f>IFERROR(ROUND(InformeTbHv[[#This Row],[M3]]/InformeTbHv[[#This Row],[T EFECTIVO]],2),"")</f>
        <v>19.52</v>
      </c>
      <c r="G24" s="72">
        <f>InformeTbHv[[#This Row],[T PROGRAMADO]]-InformeTbHv[[#This Row],[HORAS DE OTRAS PARADA]]</f>
        <v>6.33</v>
      </c>
      <c r="H24" s="72">
        <f>InformeTbHv[[#This Row],[T PROGRAMADO]]-SUM(InformeTbHv[[#This Row],[T PARADAS MEC]]+InformeTbHv[[#This Row],[ALISTAMIENTO]]+InformeTbHv[[#This Row],[Mantenimiento periódico]])</f>
        <v>6.75</v>
      </c>
      <c r="I24" s="72">
        <f>InformeTbHv[[#This Row],[T PARADAS MEC]]+InformeTbHv[[#This Row],[ALISTAMIENTO]]+InformeTbHv[[#This Row],[Mantenimiento periódico]]</f>
        <v>1.25</v>
      </c>
      <c r="J24" s="72">
        <f>SUMIF(InformeTbHv[[#This Row],[MOTIVO 1]],"Mantenimiento periódico",InformeTbHv[[#This Row],[T OTRA PARADA 1]])</f>
        <v>0</v>
      </c>
      <c r="K24" s="72">
        <f>InformeTbHv[[#This Row],[Mantenimiento periódico]]+InformeTbHv[[#This Row],[ALISTAMIENTO]]</f>
        <v>0.25</v>
      </c>
      <c r="L24" s="72">
        <f>SUM(InformeTbHv[[#This Row],[T OTRA PARADA 1]:[T OTRA PARADA 5]])</f>
        <v>0</v>
      </c>
      <c r="M24" s="49" t="s">
        <v>42</v>
      </c>
      <c r="N24" s="49" t="s">
        <v>1418</v>
      </c>
      <c r="O24" s="49" t="s">
        <v>58</v>
      </c>
      <c r="P24" s="49">
        <v>6343935</v>
      </c>
      <c r="Q24" s="49" t="s">
        <v>43</v>
      </c>
      <c r="R24" s="49" t="s">
        <v>44</v>
      </c>
      <c r="S24" s="77">
        <v>46129</v>
      </c>
      <c r="T24" s="49" t="s">
        <v>1189</v>
      </c>
      <c r="U24" s="49"/>
      <c r="V24" s="49"/>
      <c r="W24" s="49"/>
      <c r="X24" s="49"/>
      <c r="Y24" s="49"/>
      <c r="Z24" s="49"/>
      <c r="AA24" s="49"/>
      <c r="AB24" s="49"/>
      <c r="AC24" s="49" t="s">
        <v>1433</v>
      </c>
      <c r="AD24" s="49" t="s">
        <v>1478</v>
      </c>
      <c r="AE24" s="49" t="s">
        <v>1519</v>
      </c>
      <c r="AF24" s="49">
        <v>29.662077627552875</v>
      </c>
      <c r="AG24" s="49" t="s">
        <v>208</v>
      </c>
      <c r="AH24" s="259">
        <v>1</v>
      </c>
      <c r="AI24" s="125" t="s">
        <v>45</v>
      </c>
      <c r="AJ24" s="418">
        <f>VLOOKUP(InformeTbHv[[#This Row],[TURNO]],[1]INFORMEHV!AI$2:AK$184,2,0)</f>
        <v>0.58333333333333337</v>
      </c>
      <c r="AK24" s="418">
        <f>VLOOKUP(InformeTbHv[[#This Row],[TURNO]],[1]INFORMEHV!AI$2:AK$184,3,0)</f>
        <v>0.91666666666666663</v>
      </c>
      <c r="AL24" s="125">
        <v>32</v>
      </c>
      <c r="AM24" s="49">
        <v>308</v>
      </c>
      <c r="AN24" s="49">
        <v>123.57</v>
      </c>
      <c r="AO24" s="49">
        <v>16.52</v>
      </c>
      <c r="AP24" s="49"/>
      <c r="AQ24" s="72">
        <v>20</v>
      </c>
      <c r="AR24" s="125">
        <v>8</v>
      </c>
      <c r="AS24" s="49">
        <v>1</v>
      </c>
      <c r="AT24" s="30" t="s">
        <v>328</v>
      </c>
      <c r="AU24" s="49" t="s">
        <v>1190</v>
      </c>
      <c r="AV24" s="49">
        <v>0.25</v>
      </c>
      <c r="AW24" s="49">
        <v>0.17</v>
      </c>
      <c r="AX24" s="49">
        <v>0.25</v>
      </c>
      <c r="AY24" s="49">
        <v>3</v>
      </c>
      <c r="AZ24" s="71" t="s">
        <v>92</v>
      </c>
      <c r="BA24" s="49" t="s">
        <v>48</v>
      </c>
      <c r="BB2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1.67</v>
      </c>
      <c r="BC24" s="72"/>
      <c r="BD24" s="72"/>
      <c r="BE24" s="72"/>
      <c r="BF24" s="72"/>
      <c r="BG24" s="74"/>
      <c r="BH24" s="44"/>
      <c r="BI24" s="45"/>
      <c r="BJ24" s="45"/>
      <c r="BK24" s="46"/>
      <c r="BL24" s="45"/>
    </row>
    <row r="25" spans="1:64" ht="18.75" customHeight="1" x14ac:dyDescent="0.3">
      <c r="A25" s="76">
        <f>IFERROR(InformeTbHv[[#This Row],[T EFECTIVO]]/InformeTbHv[[#This Row],[Horas disponibles]],0)</f>
        <v>0.96589358799454295</v>
      </c>
      <c r="B25" s="76">
        <f>((InformeTbHv[[#This Row],[T PROGRAMADO]]-InformeTbHv[[#This Row],[HORAS DE OTRAS PARADA]]))/InformeTbHv[[#This Row],[T PROGRAMADO]]</f>
        <v>0.88500000000000001</v>
      </c>
      <c r="C25" s="217">
        <f>IFERROR(((InformeTbHv[[#This Row],[T PROGRAMADO]]-InformeTbHv[[#This Row],[Ttal P. mec]])/InformeTbHv[[#This Row],[T PROGRAMADO]]),0)</f>
        <v>0.91625000000000001</v>
      </c>
      <c r="D25" s="49">
        <f>IFERROR(ROUND(InformeTbHv[[#This Row],[TOTAL DE ARBOLES]]/InformeTbHv[[#This Row],[T EFECTIVO]],2),"")</f>
        <v>48.16</v>
      </c>
      <c r="E25" s="49">
        <f>(IFERROR(ROUND(InformeTbHv[[#This Row],[M3]]/InformeTbHv[[#This Row],[TOTAL DE ARBOLES]],2),""))</f>
        <v>0.38</v>
      </c>
      <c r="F25" s="39">
        <f>IFERROR(ROUND(InformeTbHv[[#This Row],[M3]]/InformeTbHv[[#This Row],[T EFECTIVO]],2),"")</f>
        <v>18.54</v>
      </c>
      <c r="G25" s="72">
        <f>InformeTbHv[[#This Row],[T PROGRAMADO]]-InformeTbHv[[#This Row],[HORAS DE OTRAS PARADA]]</f>
        <v>7.08</v>
      </c>
      <c r="H25" s="72">
        <f>InformeTbHv[[#This Row],[T PROGRAMADO]]-SUM(InformeTbHv[[#This Row],[T PARADAS MEC]]+InformeTbHv[[#This Row],[ALISTAMIENTO]]+InformeTbHv[[#This Row],[Mantenimiento periódico]])</f>
        <v>7.33</v>
      </c>
      <c r="I25" s="72">
        <f>InformeTbHv[[#This Row],[T PARADAS MEC]]+InformeTbHv[[#This Row],[ALISTAMIENTO]]+InformeTbHv[[#This Row],[Mantenimiento periódico]]</f>
        <v>0.66999999999999993</v>
      </c>
      <c r="J25" s="72">
        <f>SUMIF(InformeTbHv[[#This Row],[MOTIVO 1]],"Mantenimiento periódico",InformeTbHv[[#This Row],[T OTRA PARADA 1]])</f>
        <v>0</v>
      </c>
      <c r="K25" s="72">
        <f>InformeTbHv[[#This Row],[Mantenimiento periódico]]+InformeTbHv[[#This Row],[ALISTAMIENTO]]</f>
        <v>0.25</v>
      </c>
      <c r="L25" s="72">
        <f>SUM(InformeTbHv[[#This Row],[T OTRA PARADA 1]:[T OTRA PARADA 5]])</f>
        <v>0</v>
      </c>
      <c r="M25" s="49" t="s">
        <v>42</v>
      </c>
      <c r="N25" s="49" t="s">
        <v>1418</v>
      </c>
      <c r="O25" s="49" t="s">
        <v>58</v>
      </c>
      <c r="P25" s="49">
        <v>6343935</v>
      </c>
      <c r="Q25" s="49" t="s">
        <v>43</v>
      </c>
      <c r="R25" s="49" t="s">
        <v>44</v>
      </c>
      <c r="S25" s="77">
        <v>46130</v>
      </c>
      <c r="T25" s="49" t="s">
        <v>1189</v>
      </c>
      <c r="U25" s="49"/>
      <c r="V25" s="49"/>
      <c r="W25" s="49"/>
      <c r="X25" s="49"/>
      <c r="Y25" s="49"/>
      <c r="Z25" s="49"/>
      <c r="AA25" s="49"/>
      <c r="AB25" s="49"/>
      <c r="AC25" s="49" t="s">
        <v>1433</v>
      </c>
      <c r="AD25" s="49" t="s">
        <v>1478</v>
      </c>
      <c r="AE25" s="49" t="s">
        <v>1519</v>
      </c>
      <c r="AF25" s="49">
        <v>29.662077627552875</v>
      </c>
      <c r="AG25" s="49" t="s">
        <v>208</v>
      </c>
      <c r="AH25" s="259">
        <v>1</v>
      </c>
      <c r="AI25" s="49" t="s">
        <v>47</v>
      </c>
      <c r="AJ25" s="420">
        <f>VLOOKUP(InformeTbHv[[#This Row],[TURNO]],[1]INFORMEHV!AI$2:AK$184,2,0)</f>
        <v>0.25</v>
      </c>
      <c r="AK25" s="420">
        <f>VLOOKUP(InformeTbHv[[#This Row],[TURNO]],[1]INFORMEHV!AI$2:AK$184,3,0)</f>
        <v>0.58333333333333337</v>
      </c>
      <c r="AL25" s="125">
        <v>35</v>
      </c>
      <c r="AM25" s="49">
        <v>341</v>
      </c>
      <c r="AN25" s="49">
        <v>131.25</v>
      </c>
      <c r="AO25" s="49">
        <v>12.51</v>
      </c>
      <c r="AP25" s="49"/>
      <c r="AQ25" s="72">
        <v>21</v>
      </c>
      <c r="AR25" s="125">
        <v>8</v>
      </c>
      <c r="AS25" s="49">
        <v>0.42</v>
      </c>
      <c r="AT25" s="30" t="s">
        <v>328</v>
      </c>
      <c r="AU25" s="49" t="s">
        <v>1190</v>
      </c>
      <c r="AV25" s="49">
        <v>0.25</v>
      </c>
      <c r="AW25" s="49"/>
      <c r="AX25" s="49">
        <v>0.25</v>
      </c>
      <c r="AY25" s="49">
        <v>6</v>
      </c>
      <c r="AZ25" s="71" t="s">
        <v>92</v>
      </c>
      <c r="BA25" s="49" t="s">
        <v>46</v>
      </c>
      <c r="BB2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0.91999999999999993</v>
      </c>
      <c r="BC25" s="72"/>
      <c r="BD25" s="72"/>
      <c r="BE25" s="72"/>
      <c r="BF25" s="72"/>
      <c r="BG25" s="74"/>
      <c r="BH25" s="44"/>
      <c r="BI25" s="45"/>
      <c r="BJ25" s="45"/>
      <c r="BK25" s="46"/>
      <c r="BL25" s="45"/>
    </row>
    <row r="26" spans="1:64" ht="18.75" customHeight="1" x14ac:dyDescent="0.3">
      <c r="A26" s="76">
        <f>IFERROR(InformeTbHv[[#This Row],[T EFECTIVO]]/InformeTbHv[[#This Row],[Horas disponibles]],0)</f>
        <v>0.83862068965517245</v>
      </c>
      <c r="B26" s="76">
        <f>((InformeTbHv[[#This Row],[T PROGRAMADO]]-InformeTbHv[[#This Row],[HORAS DE OTRAS PARADA]]))/InformeTbHv[[#This Row],[T PROGRAMADO]]</f>
        <v>0.76</v>
      </c>
      <c r="C26" s="217">
        <f>IFERROR(((InformeTbHv[[#This Row],[T PROGRAMADO]]-InformeTbHv[[#This Row],[Ttal P. mec]])/InformeTbHv[[#This Row],[T PROGRAMADO]]),0)</f>
        <v>0.90625</v>
      </c>
      <c r="D26" s="49">
        <f>IFERROR(ROUND(InformeTbHv[[#This Row],[TOTAL DE ARBOLES]]/InformeTbHv[[#This Row],[T EFECTIVO]],2),"")</f>
        <v>23.68</v>
      </c>
      <c r="E26" s="49">
        <f>(IFERROR(ROUND(InformeTbHv[[#This Row],[M3]]/InformeTbHv[[#This Row],[TOTAL DE ARBOLES]],2),""))</f>
        <v>0.43</v>
      </c>
      <c r="F26" s="39">
        <f>IFERROR(ROUND(InformeTbHv[[#This Row],[M3]]/InformeTbHv[[#This Row],[T EFECTIVO]],2),"")</f>
        <v>10.19</v>
      </c>
      <c r="G26" s="72">
        <f>InformeTbHv[[#This Row],[T PROGRAMADO]]-InformeTbHv[[#This Row],[HORAS DE OTRAS PARADA]]</f>
        <v>6.08</v>
      </c>
      <c r="H26" s="72">
        <f>InformeTbHv[[#This Row],[T PROGRAMADO]]-SUM(InformeTbHv[[#This Row],[T PARADAS MEC]]+InformeTbHv[[#This Row],[ALISTAMIENTO]]+InformeTbHv[[#This Row],[Mantenimiento periódico]])</f>
        <v>7.25</v>
      </c>
      <c r="I26" s="72">
        <f>InformeTbHv[[#This Row],[T PARADAS MEC]]+InformeTbHv[[#This Row],[ALISTAMIENTO]]+InformeTbHv[[#This Row],[Mantenimiento periódico]]</f>
        <v>0.75</v>
      </c>
      <c r="J26" s="72">
        <f>SUMIF(InformeTbHv[[#This Row],[MOTIVO 1]],"Mantenimiento periódico",InformeTbHv[[#This Row],[T OTRA PARADA 1]])</f>
        <v>0</v>
      </c>
      <c r="K26" s="72">
        <f>InformeTbHv[[#This Row],[Mantenimiento periódico]]+InformeTbHv[[#This Row],[ALISTAMIENTO]]</f>
        <v>0.25</v>
      </c>
      <c r="L26" s="72">
        <f>SUM(InformeTbHv[[#This Row],[T OTRA PARADA 1]:[T OTRA PARADA 5]])</f>
        <v>0</v>
      </c>
      <c r="M26" s="49" t="s">
        <v>42</v>
      </c>
      <c r="N26" s="49" t="s">
        <v>1418</v>
      </c>
      <c r="O26" s="49" t="s">
        <v>75</v>
      </c>
      <c r="P26" s="49">
        <v>1114481552</v>
      </c>
      <c r="Q26" s="49" t="s">
        <v>43</v>
      </c>
      <c r="R26" s="49" t="s">
        <v>44</v>
      </c>
      <c r="S26" s="77">
        <v>46132</v>
      </c>
      <c r="T26" s="49" t="s">
        <v>1189</v>
      </c>
      <c r="U26" s="49"/>
      <c r="V26" s="49"/>
      <c r="W26" s="49"/>
      <c r="X26" s="49"/>
      <c r="Y26" s="49"/>
      <c r="Z26" s="49"/>
      <c r="AA26" s="49"/>
      <c r="AB26" s="49"/>
      <c r="AC26" s="49" t="s">
        <v>1433</v>
      </c>
      <c r="AD26" s="49" t="s">
        <v>1478</v>
      </c>
      <c r="AE26" s="49" t="s">
        <v>1519</v>
      </c>
      <c r="AF26" s="49">
        <v>29.662077627552875</v>
      </c>
      <c r="AG26" s="49" t="s">
        <v>208</v>
      </c>
      <c r="AH26" s="259">
        <v>1</v>
      </c>
      <c r="AI26" s="49" t="s">
        <v>47</v>
      </c>
      <c r="AJ26" s="420">
        <f>VLOOKUP(InformeTbHv[[#This Row],[TURNO]],[1]INFORMEHV!AI$2:AK$184,2,0)</f>
        <v>0.25</v>
      </c>
      <c r="AK26" s="420">
        <f>VLOOKUP(InformeTbHv[[#This Row],[TURNO]],[1]INFORMEHV!AI$2:AK$184,3,0)</f>
        <v>0.58333333333333337</v>
      </c>
      <c r="AL26" s="125">
        <v>26</v>
      </c>
      <c r="AM26" s="49">
        <v>144</v>
      </c>
      <c r="AN26" s="49">
        <v>61.93</v>
      </c>
      <c r="AO26" s="49">
        <v>11.9</v>
      </c>
      <c r="AP26" s="49"/>
      <c r="AQ26" s="72">
        <v>21</v>
      </c>
      <c r="AR26" s="125">
        <v>8</v>
      </c>
      <c r="AS26" s="49">
        <v>0.5</v>
      </c>
      <c r="AT26" s="30" t="s">
        <v>328</v>
      </c>
      <c r="AU26" s="30" t="s">
        <v>220</v>
      </c>
      <c r="AV26" s="49">
        <v>0.25</v>
      </c>
      <c r="AW26" s="49">
        <v>0.92</v>
      </c>
      <c r="AX26" s="49">
        <v>0.25</v>
      </c>
      <c r="AY26" s="49">
        <v>1</v>
      </c>
      <c r="AZ26" s="71" t="s">
        <v>1206</v>
      </c>
      <c r="BA26" s="49" t="s">
        <v>46</v>
      </c>
      <c r="BB2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1.92</v>
      </c>
      <c r="BC26" s="72"/>
      <c r="BD26" s="72"/>
      <c r="BE26" s="72"/>
      <c r="BF26" s="72"/>
      <c r="BG26" s="74"/>
      <c r="BH26" s="44"/>
      <c r="BI26" s="45"/>
      <c r="BJ26" s="45"/>
      <c r="BK26" s="46"/>
      <c r="BL26" s="45"/>
    </row>
    <row r="27" spans="1:64" ht="18.75" customHeight="1" x14ac:dyDescent="0.3">
      <c r="A27" s="87">
        <f>IFERROR(InformeTbHv[[#This Row],[T EFECTIVO]]/InformeTbHv[[#This Row],[Horas disponibles]],0)</f>
        <v>0.93641618497109835</v>
      </c>
      <c r="B27" s="87">
        <f>((InformeTbHv[[#This Row],[T PROGRAMADO]]-InformeTbHv[[#This Row],[HORAS DE OTRAS PARADA]]))/InformeTbHv[[#This Row],[T PROGRAMADO]]</f>
        <v>0.81</v>
      </c>
      <c r="C27" s="216">
        <f>IFERROR(((InformeTbHv[[#This Row],[T PROGRAMADO]]-InformeTbHv[[#This Row],[Ttal P. mec]])/InformeTbHv[[#This Row],[T PROGRAMADO]]),0)</f>
        <v>0.86499999999999999</v>
      </c>
      <c r="D27" s="88">
        <f>IFERROR(ROUND(InformeTbHv[[#This Row],[TOTAL DE ARBOLES]]/InformeTbHv[[#This Row],[T EFECTIVO]],2),"")</f>
        <v>70.83</v>
      </c>
      <c r="E27" s="88">
        <f>(IFERROR(ROUND(InformeTbHv[[#This Row],[M3]]/InformeTbHv[[#This Row],[TOTAL DE ARBOLES]],2),""))</f>
        <v>0.36</v>
      </c>
      <c r="F27" s="39">
        <f>IFERROR(ROUND(InformeTbHv[[#This Row],[M3]]/InformeTbHv[[#This Row],[T EFECTIVO]],2),"")</f>
        <v>25.46</v>
      </c>
      <c r="G27" s="89">
        <f>InformeTbHv[[#This Row],[T PROGRAMADO]]-InformeTbHv[[#This Row],[HORAS DE OTRAS PARADA]]</f>
        <v>6.48</v>
      </c>
      <c r="H27" s="89">
        <f>InformeTbHv[[#This Row],[T PROGRAMADO]]-SUM(InformeTbHv[[#This Row],[T PARADAS MEC]]+InformeTbHv[[#This Row],[ALISTAMIENTO]]+InformeTbHv[[#This Row],[Mantenimiento periódico]])</f>
        <v>6.92</v>
      </c>
      <c r="I27" s="89">
        <f>InformeTbHv[[#This Row],[T PARADAS MEC]]+InformeTbHv[[#This Row],[ALISTAMIENTO]]+InformeTbHv[[#This Row],[Mantenimiento periódico]]</f>
        <v>1.08</v>
      </c>
      <c r="J27" s="89">
        <f>SUMIF(InformeTbHv[[#This Row],[MOTIVO 1]],"Mantenimiento periódico",InformeTbHv[[#This Row],[T OTRA PARADA 1]])</f>
        <v>0</v>
      </c>
      <c r="K27" s="89">
        <f>InformeTbHv[[#This Row],[Mantenimiento periódico]]+InformeTbHv[[#This Row],[ALISTAMIENTO]]</f>
        <v>0.25</v>
      </c>
      <c r="L27" s="89">
        <f>SUM(InformeTbHv[[#This Row],[T OTRA PARADA 1]:[T OTRA PARADA 5]])</f>
        <v>0</v>
      </c>
      <c r="M27" s="88" t="s">
        <v>42</v>
      </c>
      <c r="N27" s="88" t="s">
        <v>1418</v>
      </c>
      <c r="O27" s="88" t="s">
        <v>58</v>
      </c>
      <c r="P27" s="88">
        <v>6343935</v>
      </c>
      <c r="Q27" s="88" t="s">
        <v>43</v>
      </c>
      <c r="R27" s="88" t="s">
        <v>44</v>
      </c>
      <c r="S27" s="90">
        <v>46085</v>
      </c>
      <c r="T27" s="88" t="s">
        <v>815</v>
      </c>
      <c r="U27" s="88"/>
      <c r="V27" s="88"/>
      <c r="W27" s="88"/>
      <c r="X27" s="88"/>
      <c r="Y27" s="88"/>
      <c r="Z27" s="88"/>
      <c r="AA27" s="88"/>
      <c r="AB27" s="88"/>
      <c r="AC27" s="88" t="s">
        <v>1434</v>
      </c>
      <c r="AD27" s="88" t="s">
        <v>1479</v>
      </c>
      <c r="AE27" s="88" t="s">
        <v>1519</v>
      </c>
      <c r="AF27" s="88">
        <v>17.88641072711232</v>
      </c>
      <c r="AG27" s="49" t="s">
        <v>208</v>
      </c>
      <c r="AH27" s="206">
        <v>2</v>
      </c>
      <c r="AI27" s="88" t="s">
        <v>47</v>
      </c>
      <c r="AJ27" s="419">
        <f>VLOOKUP(InformeTbHv[[#This Row],[TURNO]],[1]INFORMEHV!AI$2:AK$184,2,0)</f>
        <v>0.25</v>
      </c>
      <c r="AK27" s="419">
        <f>VLOOKUP(InformeTbHv[[#This Row],[TURNO]],[1]INFORMEHV!AI$2:AK$184,3,0)</f>
        <v>0.58333333333333337</v>
      </c>
      <c r="AL27" s="205">
        <v>16</v>
      </c>
      <c r="AM27" s="88">
        <v>459</v>
      </c>
      <c r="AN27" s="88">
        <v>165</v>
      </c>
      <c r="AO27" s="88">
        <v>17</v>
      </c>
      <c r="AP27" s="88">
        <v>66</v>
      </c>
      <c r="AQ27" s="89">
        <v>0.36</v>
      </c>
      <c r="AR27" s="88">
        <v>8</v>
      </c>
      <c r="AS27" s="88">
        <v>0.83</v>
      </c>
      <c r="AT27" s="88"/>
      <c r="AU27" s="88" t="s">
        <v>845</v>
      </c>
      <c r="AV27" s="88">
        <v>0.25</v>
      </c>
      <c r="AW27" s="88">
        <v>0.17</v>
      </c>
      <c r="AX27" s="88">
        <v>0.27</v>
      </c>
      <c r="AY27" s="88"/>
      <c r="AZ27" s="92"/>
      <c r="BA27" s="88" t="s">
        <v>46</v>
      </c>
      <c r="BB2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1.52</v>
      </c>
      <c r="BC27" s="89"/>
      <c r="BD27" s="89"/>
      <c r="BE27" s="89"/>
      <c r="BF27" s="89"/>
      <c r="BG27" s="93"/>
      <c r="BH27" s="44"/>
      <c r="BI27" s="45"/>
      <c r="BJ27" s="45"/>
      <c r="BK27" s="46"/>
      <c r="BL27" s="94"/>
    </row>
    <row r="28" spans="1:64" ht="18.75" customHeight="1" x14ac:dyDescent="0.3">
      <c r="A28" s="87">
        <f>IFERROR(InformeTbHv[[#This Row],[T EFECTIVO]]/InformeTbHv[[#This Row],[Horas disponibles]],0)</f>
        <v>0</v>
      </c>
      <c r="B28" s="87">
        <f>((InformeTbHv[[#This Row],[T PROGRAMADO]]-InformeTbHv[[#This Row],[HORAS DE OTRAS PARADA]]))/InformeTbHv[[#This Row],[T PROGRAMADO]]</f>
        <v>0</v>
      </c>
      <c r="C28" s="216">
        <f>IFERROR(((InformeTbHv[[#This Row],[T PROGRAMADO]]-InformeTbHv[[#This Row],[Ttal P. mec]])/InformeTbHv[[#This Row],[T PROGRAMADO]]),0)</f>
        <v>0.10624999999999996</v>
      </c>
      <c r="D28" s="88" t="str">
        <f>IFERROR(ROUND(InformeTbHv[[#This Row],[TOTAL DE ARBOLES]]/InformeTbHv[[#This Row],[T EFECTIVO]],2),"")</f>
        <v/>
      </c>
      <c r="E28" s="88" t="str">
        <f>(IFERROR(ROUND(InformeTbHv[[#This Row],[M3]]/InformeTbHv[[#This Row],[TOTAL DE ARBOLES]],2),""))</f>
        <v/>
      </c>
      <c r="F28" s="39" t="str">
        <f>IFERROR(ROUND(InformeTbHv[[#This Row],[M3]]/InformeTbHv[[#This Row],[T EFECTIVO]],2),"")</f>
        <v/>
      </c>
      <c r="G28" s="89">
        <f>InformeTbHv[[#This Row],[T PROGRAMADO]]-InformeTbHv[[#This Row],[HORAS DE OTRAS PARADA]]</f>
        <v>0</v>
      </c>
      <c r="H28" s="89">
        <f>InformeTbHv[[#This Row],[T PROGRAMADO]]-SUM(InformeTbHv[[#This Row],[T PARADAS MEC]]+InformeTbHv[[#This Row],[ALISTAMIENTO]]+InformeTbHv[[#This Row],[Mantenimiento periódico]])</f>
        <v>0.84999999999999964</v>
      </c>
      <c r="I28" s="89">
        <f>InformeTbHv[[#This Row],[T PARADAS MEC]]+InformeTbHv[[#This Row],[ALISTAMIENTO]]+InformeTbHv[[#This Row],[Mantenimiento periódico]]</f>
        <v>7.15</v>
      </c>
      <c r="J28" s="89">
        <f>SUMIF(InformeTbHv[[#This Row],[MOTIVO 1]],"Mantenimiento periódico",InformeTbHv[[#This Row],[T OTRA PARADA 1]])</f>
        <v>0</v>
      </c>
      <c r="K28" s="89">
        <f>InformeTbHv[[#This Row],[Mantenimiento periódico]]+InformeTbHv[[#This Row],[ALISTAMIENTO]]</f>
        <v>0</v>
      </c>
      <c r="L28" s="89">
        <f>SUM(InformeTbHv[[#This Row],[T OTRA PARADA 1]:[T OTRA PARADA 5]])</f>
        <v>0.85</v>
      </c>
      <c r="M28" s="88" t="s">
        <v>86</v>
      </c>
      <c r="N28" s="88" t="s">
        <v>1418</v>
      </c>
      <c r="O28" s="88" t="s">
        <v>93</v>
      </c>
      <c r="P28" s="88">
        <v>1112881624</v>
      </c>
      <c r="Q28" s="88" t="s">
        <v>398</v>
      </c>
      <c r="R28" s="88" t="s">
        <v>74</v>
      </c>
      <c r="S28" s="90">
        <v>46088</v>
      </c>
      <c r="T28" s="88" t="s">
        <v>399</v>
      </c>
      <c r="U28" s="88"/>
      <c r="V28" s="88"/>
      <c r="W28" s="88"/>
      <c r="X28" s="88"/>
      <c r="Y28" s="88"/>
      <c r="Z28" s="88"/>
      <c r="AA28" s="88"/>
      <c r="AB28" s="88"/>
      <c r="AC28" s="88" t="s">
        <v>1430</v>
      </c>
      <c r="AD28" s="88" t="s">
        <v>1475</v>
      </c>
      <c r="AE28" s="88" t="s">
        <v>1517</v>
      </c>
      <c r="AF28" s="88">
        <v>14.957915875223099</v>
      </c>
      <c r="AG28" s="252" t="s">
        <v>206</v>
      </c>
      <c r="AH28" s="206">
        <v>3</v>
      </c>
      <c r="AI28" s="125" t="s">
        <v>45</v>
      </c>
      <c r="AJ28" s="418">
        <f>VLOOKUP(InformeTbHv[[#This Row],[TURNO]],[1]INFORMEHV!AI$2:AK$184,2,0)</f>
        <v>0.58333333333333337</v>
      </c>
      <c r="AK28" s="418">
        <f>VLOOKUP(InformeTbHv[[#This Row],[TURNO]],[1]INFORMEHV!AI$2:AK$184,3,0)</f>
        <v>0.91666666666666663</v>
      </c>
      <c r="AL28" s="205"/>
      <c r="AM28" s="88"/>
      <c r="AN28" s="88"/>
      <c r="AO28" s="88"/>
      <c r="AP28" s="88"/>
      <c r="AQ28" s="89"/>
      <c r="AR28" s="88">
        <v>8</v>
      </c>
      <c r="AS28" s="88">
        <v>7.15</v>
      </c>
      <c r="AT28" s="88"/>
      <c r="AU28" s="88" t="s">
        <v>845</v>
      </c>
      <c r="AV28" s="88"/>
      <c r="AW28" s="88"/>
      <c r="AX28" s="88"/>
      <c r="AY28" s="88"/>
      <c r="AZ28" s="92" t="s">
        <v>81</v>
      </c>
      <c r="BA28" s="88" t="s">
        <v>48</v>
      </c>
      <c r="BB2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28" s="89">
        <v>0.85</v>
      </c>
      <c r="BD28" s="89"/>
      <c r="BE28" s="89"/>
      <c r="BF28" s="89"/>
      <c r="BG28" s="93"/>
      <c r="BH28" s="14" t="s">
        <v>236</v>
      </c>
      <c r="BI28" s="45"/>
      <c r="BJ28" s="45"/>
      <c r="BK28" s="46"/>
      <c r="BL28" s="94"/>
    </row>
    <row r="29" spans="1:64" ht="18.75" customHeight="1" x14ac:dyDescent="0.3">
      <c r="A29" s="87">
        <f>IFERROR(InformeTbHv[[#This Row],[T EFECTIVO]]/InformeTbHv[[#This Row],[Horas disponibles]],0)</f>
        <v>0.72727272727272751</v>
      </c>
      <c r="B29" s="87">
        <f>((InformeTbHv[[#This Row],[T PROGRAMADO]]-InformeTbHv[[#This Row],[HORAS DE OTRAS PARADA]]))/InformeTbHv[[#This Row],[T PROGRAMADO]]</f>
        <v>0.10000000000000009</v>
      </c>
      <c r="C29" s="216">
        <f>IFERROR(((InformeTbHv[[#This Row],[T PROGRAMADO]]-InformeTbHv[[#This Row],[Ttal P. mec]])/InformeTbHv[[#This Row],[T PROGRAMADO]]),0)</f>
        <v>0.13750000000000007</v>
      </c>
      <c r="D29" s="88">
        <f>IFERROR(ROUND(InformeTbHv[[#This Row],[TOTAL DE ARBOLES]]/InformeTbHv[[#This Row],[T EFECTIVO]],2),"")</f>
        <v>41.25</v>
      </c>
      <c r="E29" s="88">
        <f>(IFERROR(ROUND(InformeTbHv[[#This Row],[M3]]/InformeTbHv[[#This Row],[TOTAL DE ARBOLES]],2),""))</f>
        <v>0.28000000000000003</v>
      </c>
      <c r="F29" s="39">
        <f>IFERROR(ROUND(InformeTbHv[[#This Row],[M3]]/InformeTbHv[[#This Row],[T EFECTIVO]],2),"")</f>
        <v>11.39</v>
      </c>
      <c r="G29" s="89">
        <f>InformeTbHv[[#This Row],[T PROGRAMADO]]-InformeTbHv[[#This Row],[HORAS DE OTRAS PARADA]]</f>
        <v>0.80000000000000071</v>
      </c>
      <c r="H29" s="89">
        <f>InformeTbHv[[#This Row],[T PROGRAMADO]]-SUM(InformeTbHv[[#This Row],[T PARADAS MEC]]+InformeTbHv[[#This Row],[ALISTAMIENTO]]+InformeTbHv[[#This Row],[Mantenimiento periódico]])</f>
        <v>1.1000000000000005</v>
      </c>
      <c r="I29" s="89">
        <f>InformeTbHv[[#This Row],[T PARADAS MEC]]+InformeTbHv[[#This Row],[ALISTAMIENTO]]+InformeTbHv[[#This Row],[Mantenimiento periódico]]</f>
        <v>6.8999999999999995</v>
      </c>
      <c r="J29" s="89">
        <f>SUMIF(InformeTbHv[[#This Row],[MOTIVO 1]],"Mantenimiento periódico",InformeTbHv[[#This Row],[T OTRA PARADA 1]])</f>
        <v>0</v>
      </c>
      <c r="K29" s="89">
        <f>InformeTbHv[[#This Row],[Mantenimiento periódico]]+InformeTbHv[[#This Row],[ALISTAMIENTO]]</f>
        <v>0.3</v>
      </c>
      <c r="L29" s="89">
        <f>SUM(InformeTbHv[[#This Row],[T OTRA PARADA 1]:[T OTRA PARADA 5]])</f>
        <v>0.3</v>
      </c>
      <c r="M29" s="88" t="s">
        <v>86</v>
      </c>
      <c r="N29" s="88" t="s">
        <v>1418</v>
      </c>
      <c r="O29" s="88" t="s">
        <v>88</v>
      </c>
      <c r="P29" s="88">
        <v>94265708</v>
      </c>
      <c r="Q29" s="88" t="s">
        <v>398</v>
      </c>
      <c r="R29" s="88" t="s">
        <v>74</v>
      </c>
      <c r="S29" s="90">
        <v>46088</v>
      </c>
      <c r="T29" s="88" t="s">
        <v>399</v>
      </c>
      <c r="U29" s="88"/>
      <c r="V29" s="88"/>
      <c r="W29" s="88"/>
      <c r="X29" s="88"/>
      <c r="Y29" s="88"/>
      <c r="Z29" s="88"/>
      <c r="AA29" s="88"/>
      <c r="AB29" s="88"/>
      <c r="AC29" s="88" t="s">
        <v>1430</v>
      </c>
      <c r="AD29" s="88" t="s">
        <v>1475</v>
      </c>
      <c r="AE29" s="88" t="s">
        <v>1517</v>
      </c>
      <c r="AF29" s="88">
        <v>14.957915875223099</v>
      </c>
      <c r="AG29" s="252" t="s">
        <v>206</v>
      </c>
      <c r="AH29" s="206">
        <v>9</v>
      </c>
      <c r="AI29" s="88" t="s">
        <v>47</v>
      </c>
      <c r="AJ29" s="419">
        <f>VLOOKUP(InformeTbHv[[#This Row],[TURNO]],[1]INFORMEHV!AI$2:AK$184,2,0)</f>
        <v>0.25</v>
      </c>
      <c r="AK29" s="419">
        <f>VLOOKUP(InformeTbHv[[#This Row],[TURNO]],[1]INFORMEHV!AI$2:AK$184,3,0)</f>
        <v>0.58333333333333337</v>
      </c>
      <c r="AL29" s="205">
        <v>19</v>
      </c>
      <c r="AM29" s="88">
        <v>33</v>
      </c>
      <c r="AN29" s="88">
        <v>9.11</v>
      </c>
      <c r="AO29" s="88">
        <v>1.06</v>
      </c>
      <c r="AP29" s="88"/>
      <c r="AQ29" s="89">
        <v>19.2</v>
      </c>
      <c r="AR29" s="88">
        <v>8</v>
      </c>
      <c r="AS29" s="88">
        <v>6.6</v>
      </c>
      <c r="AT29" s="30" t="s">
        <v>327</v>
      </c>
      <c r="AU29" s="88" t="s">
        <v>845</v>
      </c>
      <c r="AV29" s="88">
        <v>0.3</v>
      </c>
      <c r="AW29" s="88"/>
      <c r="AX29" s="88"/>
      <c r="AY29" s="88"/>
      <c r="AZ29" s="92" t="s">
        <v>96</v>
      </c>
      <c r="BA29" s="88" t="s">
        <v>48</v>
      </c>
      <c r="BB2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7.1999999999999993</v>
      </c>
      <c r="BC29" s="89">
        <v>0.3</v>
      </c>
      <c r="BD29" s="89"/>
      <c r="BE29" s="89"/>
      <c r="BF29" s="89"/>
      <c r="BG29" s="93"/>
      <c r="BH29" s="44" t="s">
        <v>90</v>
      </c>
      <c r="BI29" s="45"/>
      <c r="BJ29" s="45"/>
      <c r="BK29" s="46"/>
      <c r="BL29" s="94"/>
    </row>
    <row r="30" spans="1:64" ht="18.75" customHeight="1" x14ac:dyDescent="0.3">
      <c r="A30" s="87">
        <f>IFERROR(InformeTbHv[[#This Row],[T EFECTIVO]]/InformeTbHv[[#This Row],[Horas disponibles]],0)</f>
        <v>0.92592592592592593</v>
      </c>
      <c r="B30" s="87">
        <f>((InformeTbHv[[#This Row],[T PROGRAMADO]]-InformeTbHv[[#This Row],[HORAS DE OTRAS PARADA]]))/InformeTbHv[[#This Row],[T PROGRAMADO]]</f>
        <v>0.65625</v>
      </c>
      <c r="C30" s="216">
        <f>IFERROR(((InformeTbHv[[#This Row],[T PROGRAMADO]]-InformeTbHv[[#This Row],[Ttal P. mec]])/InformeTbHv[[#This Row],[T PROGRAMADO]]),0)</f>
        <v>0.70874999999999999</v>
      </c>
      <c r="D30" s="88">
        <f>IFERROR(ROUND(InformeTbHv[[#This Row],[TOTAL DE ARBOLES]]/InformeTbHv[[#This Row],[T EFECTIVO]],2),"")</f>
        <v>17.329999999999998</v>
      </c>
      <c r="E30" s="88">
        <f>(IFERROR(ROUND(InformeTbHv[[#This Row],[M3]]/InformeTbHv[[#This Row],[TOTAL DE ARBOLES]],2),""))</f>
        <v>0.36</v>
      </c>
      <c r="F30" s="39">
        <f>IFERROR(ROUND(InformeTbHv[[#This Row],[M3]]/InformeTbHv[[#This Row],[T EFECTIVO]],2),"")</f>
        <v>6.16</v>
      </c>
      <c r="G30" s="89">
        <f>InformeTbHv[[#This Row],[T PROGRAMADO]]-InformeTbHv[[#This Row],[HORAS DE OTRAS PARADA]]</f>
        <v>5.25</v>
      </c>
      <c r="H30" s="89">
        <f>InformeTbHv[[#This Row],[T PROGRAMADO]]-SUM(InformeTbHv[[#This Row],[T PARADAS MEC]]+InformeTbHv[[#This Row],[ALISTAMIENTO]]+InformeTbHv[[#This Row],[Mantenimiento periódico]])</f>
        <v>5.67</v>
      </c>
      <c r="I30" s="89">
        <f>InformeTbHv[[#This Row],[T PARADAS MEC]]+InformeTbHv[[#This Row],[ALISTAMIENTO]]+InformeTbHv[[#This Row],[Mantenimiento periódico]]</f>
        <v>2.33</v>
      </c>
      <c r="J30" s="89">
        <f>SUMIF(InformeTbHv[[#This Row],[MOTIVO 1]],"Mantenimiento periódico",InformeTbHv[[#This Row],[T OTRA PARADA 1]])</f>
        <v>0</v>
      </c>
      <c r="K30" s="89">
        <f>InformeTbHv[[#This Row],[Mantenimiento periódico]]+InformeTbHv[[#This Row],[ALISTAMIENTO]]</f>
        <v>0.33</v>
      </c>
      <c r="L30" s="89">
        <f>SUM(InformeTbHv[[#This Row],[T OTRA PARADA 1]:[T OTRA PARADA 5]])</f>
        <v>0</v>
      </c>
      <c r="M30" s="88" t="s">
        <v>76</v>
      </c>
      <c r="N30" s="88" t="s">
        <v>1418</v>
      </c>
      <c r="O30" s="88" t="s">
        <v>78</v>
      </c>
      <c r="P30" s="88">
        <v>1006316837</v>
      </c>
      <c r="Q30" s="88" t="s">
        <v>43</v>
      </c>
      <c r="R30" s="88" t="s">
        <v>49</v>
      </c>
      <c r="S30" s="90">
        <v>46098</v>
      </c>
      <c r="T30" s="88" t="s">
        <v>981</v>
      </c>
      <c r="U30" s="88"/>
      <c r="V30" s="88"/>
      <c r="W30" s="88"/>
      <c r="X30" s="88"/>
      <c r="Y30" s="88"/>
      <c r="Z30" s="88"/>
      <c r="AA30" s="88"/>
      <c r="AB30" s="88"/>
      <c r="AC30" s="88" t="s">
        <v>1435</v>
      </c>
      <c r="AD30" s="88" t="s">
        <v>1480</v>
      </c>
      <c r="AE30" s="88" t="s">
        <v>1509</v>
      </c>
      <c r="AF30" s="88">
        <v>21.85343388198622</v>
      </c>
      <c r="AG30" s="251" t="s">
        <v>205</v>
      </c>
      <c r="AH30" s="206">
        <v>5</v>
      </c>
      <c r="AI30" s="125" t="s">
        <v>45</v>
      </c>
      <c r="AJ30" s="418">
        <f>VLOOKUP(InformeTbHv[[#This Row],[TURNO]],[1]INFORMEHV!AI$2:AK$184,2,0)</f>
        <v>0.58333333333333337</v>
      </c>
      <c r="AK30" s="418">
        <f>VLOOKUP(InformeTbHv[[#This Row],[TURNO]],[1]INFORMEHV!AI$2:AK$184,3,0)</f>
        <v>0.91666666666666663</v>
      </c>
      <c r="AL30" s="205">
        <v>20</v>
      </c>
      <c r="AM30" s="88">
        <v>91</v>
      </c>
      <c r="AN30" s="88">
        <v>32.32</v>
      </c>
      <c r="AO30" s="88">
        <v>8.27</v>
      </c>
      <c r="AP30" s="88"/>
      <c r="AQ30" s="89">
        <v>20</v>
      </c>
      <c r="AR30" s="88">
        <v>8</v>
      </c>
      <c r="AS30" s="88">
        <v>2</v>
      </c>
      <c r="AT30" s="88"/>
      <c r="AU30" s="88" t="s">
        <v>845</v>
      </c>
      <c r="AV30" s="88">
        <v>0.33</v>
      </c>
      <c r="AW30" s="88">
        <v>0.25</v>
      </c>
      <c r="AX30" s="88">
        <v>0.17</v>
      </c>
      <c r="AY30" s="88"/>
      <c r="AZ30" s="92"/>
      <c r="BA30" s="88" t="s">
        <v>46</v>
      </c>
      <c r="BB3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2.75</v>
      </c>
      <c r="BC30" s="89"/>
      <c r="BD30" s="89"/>
      <c r="BE30" s="89"/>
      <c r="BF30" s="89"/>
      <c r="BG30" s="93"/>
      <c r="BH30" s="44"/>
      <c r="BI30" s="45"/>
      <c r="BJ30" s="45"/>
      <c r="BK30" s="46"/>
      <c r="BL30" s="94"/>
    </row>
    <row r="31" spans="1:64" ht="18.75" customHeight="1" x14ac:dyDescent="0.3">
      <c r="A31" s="87">
        <f>IFERROR(InformeTbHv[[#This Row],[T EFECTIVO]]/InformeTbHv[[#This Row],[Horas disponibles]],0)</f>
        <v>0.9642857142857143</v>
      </c>
      <c r="B31" s="87">
        <f>((InformeTbHv[[#This Row],[T PROGRAMADO]]-InformeTbHv[[#This Row],[HORAS DE OTRAS PARADA]]))/InformeTbHv[[#This Row],[T PROGRAMADO]]</f>
        <v>0.84375</v>
      </c>
      <c r="C31" s="216">
        <f>IFERROR(((InformeTbHv[[#This Row],[T PROGRAMADO]]-InformeTbHv[[#This Row],[Ttal P. mec]])/InformeTbHv[[#This Row],[T PROGRAMADO]]),0)</f>
        <v>0.875</v>
      </c>
      <c r="D31" s="88">
        <f>IFERROR(ROUND(InformeTbHv[[#This Row],[TOTAL DE ARBOLES]]/InformeTbHv[[#This Row],[T EFECTIVO]],2),"")</f>
        <v>73.48</v>
      </c>
      <c r="E31" s="88">
        <f>(IFERROR(ROUND(InformeTbHv[[#This Row],[M3]]/InformeTbHv[[#This Row],[TOTAL DE ARBOLES]],2),""))</f>
        <v>0.34</v>
      </c>
      <c r="F31" s="39">
        <f>IFERROR(ROUND(InformeTbHv[[#This Row],[M3]]/InformeTbHv[[#This Row],[T EFECTIVO]],2),"")</f>
        <v>25.05</v>
      </c>
      <c r="G31" s="89">
        <f>InformeTbHv[[#This Row],[T PROGRAMADO]]-InformeTbHv[[#This Row],[HORAS DE OTRAS PARADA]]</f>
        <v>6.75</v>
      </c>
      <c r="H31" s="89">
        <f>InformeTbHv[[#This Row],[T PROGRAMADO]]-SUM(InformeTbHv[[#This Row],[T PARADAS MEC]]+InformeTbHv[[#This Row],[ALISTAMIENTO]]+InformeTbHv[[#This Row],[Mantenimiento periódico]])</f>
        <v>7</v>
      </c>
      <c r="I31" s="89">
        <f>InformeTbHv[[#This Row],[T PARADAS MEC]]+InformeTbHv[[#This Row],[ALISTAMIENTO]]+InformeTbHv[[#This Row],[Mantenimiento periódico]]</f>
        <v>1</v>
      </c>
      <c r="J31" s="89">
        <f>SUMIF(InformeTbHv[[#This Row],[MOTIVO 1]],"Mantenimiento periódico",InformeTbHv[[#This Row],[T OTRA PARADA 1]])</f>
        <v>0</v>
      </c>
      <c r="K31" s="89">
        <f>InformeTbHv[[#This Row],[Mantenimiento periódico]]+InformeTbHv[[#This Row],[ALISTAMIENTO]]</f>
        <v>0.25</v>
      </c>
      <c r="L31" s="89">
        <f>SUM(InformeTbHv[[#This Row],[T OTRA PARADA 1]:[T OTRA PARADA 5]])</f>
        <v>0</v>
      </c>
      <c r="M31" s="88" t="s">
        <v>42</v>
      </c>
      <c r="N31" s="88" t="s">
        <v>1418</v>
      </c>
      <c r="O31" s="88" t="s">
        <v>58</v>
      </c>
      <c r="P31" s="88">
        <v>6343935</v>
      </c>
      <c r="Q31" s="88" t="s">
        <v>43</v>
      </c>
      <c r="R31" s="88" t="s">
        <v>44</v>
      </c>
      <c r="S31" s="90">
        <v>46101</v>
      </c>
      <c r="T31" s="88" t="s">
        <v>815</v>
      </c>
      <c r="U31" s="88"/>
      <c r="V31" s="88"/>
      <c r="W31" s="88"/>
      <c r="X31" s="88"/>
      <c r="Y31" s="88"/>
      <c r="Z31" s="88"/>
      <c r="AA31" s="88"/>
      <c r="AB31" s="88"/>
      <c r="AC31" s="88" t="s">
        <v>1434</v>
      </c>
      <c r="AD31" s="88" t="s">
        <v>1479</v>
      </c>
      <c r="AE31" s="88" t="s">
        <v>1519</v>
      </c>
      <c r="AF31" s="88">
        <v>17.88641072711232</v>
      </c>
      <c r="AG31" s="49" t="s">
        <v>208</v>
      </c>
      <c r="AH31" s="206">
        <v>3</v>
      </c>
      <c r="AI31" s="88" t="s">
        <v>47</v>
      </c>
      <c r="AJ31" s="419">
        <f>VLOOKUP(InformeTbHv[[#This Row],[TURNO]],[1]INFORMEHV!AI$2:AK$184,2,0)</f>
        <v>0.25</v>
      </c>
      <c r="AK31" s="419">
        <f>VLOOKUP(InformeTbHv[[#This Row],[TURNO]],[1]INFORMEHV!AI$2:AK$184,3,0)</f>
        <v>0.58333333333333337</v>
      </c>
      <c r="AL31" s="205">
        <v>28</v>
      </c>
      <c r="AM31" s="88">
        <v>496</v>
      </c>
      <c r="AN31" s="88">
        <v>169.08</v>
      </c>
      <c r="AO31" s="88">
        <v>17.66</v>
      </c>
      <c r="AP31" s="88"/>
      <c r="AQ31" s="89">
        <v>21</v>
      </c>
      <c r="AR31" s="205">
        <v>8</v>
      </c>
      <c r="AS31" s="88">
        <v>0.75</v>
      </c>
      <c r="AT31" s="30" t="s">
        <v>328</v>
      </c>
      <c r="AU31" s="88" t="s">
        <v>845</v>
      </c>
      <c r="AV31" s="88">
        <v>0.25</v>
      </c>
      <c r="AW31" s="88"/>
      <c r="AX31" s="88">
        <v>0.25</v>
      </c>
      <c r="AY31" s="88">
        <v>3</v>
      </c>
      <c r="AZ31" s="92" t="s">
        <v>92</v>
      </c>
      <c r="BA31" s="88" t="s">
        <v>46</v>
      </c>
      <c r="BB3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1.25</v>
      </c>
      <c r="BC31" s="89"/>
      <c r="BD31" s="89"/>
      <c r="BE31" s="89"/>
      <c r="BF31" s="89"/>
      <c r="BG31" s="93"/>
      <c r="BH31" s="44"/>
      <c r="BI31" s="45"/>
      <c r="BJ31" s="45"/>
      <c r="BK31" s="46"/>
      <c r="BL31" s="94"/>
    </row>
    <row r="32" spans="1:64" ht="18.75" customHeight="1" x14ac:dyDescent="0.3">
      <c r="A32" s="87">
        <f>IFERROR(InformeTbHv[[#This Row],[T EFECTIVO]]/InformeTbHv[[#This Row],[Horas disponibles]],0)</f>
        <v>0.84526558891454973</v>
      </c>
      <c r="B32" s="87">
        <f>((InformeTbHv[[#This Row],[T PROGRAMADO]]-InformeTbHv[[#This Row],[HORAS DE OTRAS PARADA]]))/InformeTbHv[[#This Row],[T PROGRAMADO]]</f>
        <v>0.56307692307692314</v>
      </c>
      <c r="C32" s="216">
        <f>IFERROR(((InformeTbHv[[#This Row],[T PROGRAMADO]]-InformeTbHv[[#This Row],[Ttal P. mec]])/InformeTbHv[[#This Row],[T PROGRAMADO]]),0)</f>
        <v>0.66615384615384621</v>
      </c>
      <c r="D32" s="88">
        <f>IFERROR(ROUND(InformeTbHv[[#This Row],[TOTAL DE ARBOLES]]/InformeTbHv[[#This Row],[T EFECTIVO]],2),"")</f>
        <v>90.98</v>
      </c>
      <c r="E32" s="88">
        <f>(IFERROR(ROUND(InformeTbHv[[#This Row],[M3]]/InformeTbHv[[#This Row],[TOTAL DE ARBOLES]],2),""))</f>
        <v>0.35</v>
      </c>
      <c r="F32" s="39">
        <f>IFERROR(ROUND(InformeTbHv[[#This Row],[M3]]/InformeTbHv[[#This Row],[T EFECTIVO]],2),"")</f>
        <v>31.62</v>
      </c>
      <c r="G32" s="89">
        <f>InformeTbHv[[#This Row],[T PROGRAMADO]]-InformeTbHv[[#This Row],[HORAS DE OTRAS PARADA]]</f>
        <v>3.66</v>
      </c>
      <c r="H32" s="89">
        <f>InformeTbHv[[#This Row],[T PROGRAMADO]]-SUM(InformeTbHv[[#This Row],[T PARADAS MEC]]+InformeTbHv[[#This Row],[ALISTAMIENTO]]+InformeTbHv[[#This Row],[Mantenimiento periódico]])</f>
        <v>4.33</v>
      </c>
      <c r="I32" s="89">
        <f>InformeTbHv[[#This Row],[T PARADAS MEC]]+InformeTbHv[[#This Row],[ALISTAMIENTO]]+InformeTbHv[[#This Row],[Mantenimiento periódico]]</f>
        <v>2.17</v>
      </c>
      <c r="J32" s="89">
        <f>SUMIF(InformeTbHv[[#This Row],[MOTIVO 1]],"Mantenimiento periódico",InformeTbHv[[#This Row],[T OTRA PARADA 1]])</f>
        <v>0</v>
      </c>
      <c r="K32" s="89">
        <f>InformeTbHv[[#This Row],[Mantenimiento periódico]]+InformeTbHv[[#This Row],[ALISTAMIENTO]]</f>
        <v>0.17</v>
      </c>
      <c r="L32" s="89">
        <f>SUM(InformeTbHv[[#This Row],[T OTRA PARADA 1]:[T OTRA PARADA 5]])</f>
        <v>0</v>
      </c>
      <c r="M32" s="88" t="s">
        <v>68</v>
      </c>
      <c r="N32" s="88" t="s">
        <v>1417</v>
      </c>
      <c r="O32" s="88" t="s">
        <v>82</v>
      </c>
      <c r="P32" s="88">
        <v>94266396</v>
      </c>
      <c r="Q32" s="88" t="s">
        <v>65</v>
      </c>
      <c r="R32" s="88" t="s">
        <v>44</v>
      </c>
      <c r="S32" s="90">
        <v>46103</v>
      </c>
      <c r="T32" s="88" t="s">
        <v>963</v>
      </c>
      <c r="U32" s="88"/>
      <c r="V32" s="88"/>
      <c r="W32" s="88"/>
      <c r="X32" s="88"/>
      <c r="Y32" s="88"/>
      <c r="Z32" s="88"/>
      <c r="AA32" s="88"/>
      <c r="AB32" s="88"/>
      <c r="AC32" s="88" t="s">
        <v>1436</v>
      </c>
      <c r="AD32" s="88" t="s">
        <v>1481</v>
      </c>
      <c r="AE32" s="88" t="s">
        <v>1512</v>
      </c>
      <c r="AF32" s="88">
        <v>23.058471789277405</v>
      </c>
      <c r="AG32" s="251" t="s">
        <v>205</v>
      </c>
      <c r="AH32" s="206">
        <v>4</v>
      </c>
      <c r="AI32" s="125" t="s">
        <v>45</v>
      </c>
      <c r="AJ32" s="418">
        <f>VLOOKUP(InformeTbHv[[#This Row],[TURNO]],[1]INFORMEHV!AI$2:AK$184,2,0)</f>
        <v>0.58333333333333337</v>
      </c>
      <c r="AK32" s="418">
        <f>VLOOKUP(InformeTbHv[[#This Row],[TURNO]],[1]INFORMEHV!AI$2:AK$184,3,0)</f>
        <v>0.91666666666666663</v>
      </c>
      <c r="AL32" s="205"/>
      <c r="AM32" s="88">
        <v>333</v>
      </c>
      <c r="AN32" s="88">
        <v>115.73</v>
      </c>
      <c r="AO32" s="88">
        <v>23</v>
      </c>
      <c r="AP32" s="88">
        <v>67</v>
      </c>
      <c r="AQ32" s="89"/>
      <c r="AR32" s="88">
        <v>6.5</v>
      </c>
      <c r="AS32" s="88">
        <v>2</v>
      </c>
      <c r="AT32" s="88"/>
      <c r="AU32" s="88" t="s">
        <v>845</v>
      </c>
      <c r="AV32" s="88">
        <v>0.17</v>
      </c>
      <c r="AW32" s="88">
        <v>0.5</v>
      </c>
      <c r="AX32" s="88">
        <v>0.17</v>
      </c>
      <c r="AY32" s="88">
        <v>2</v>
      </c>
      <c r="AZ32" s="92"/>
      <c r="BA32" s="88" t="s">
        <v>48</v>
      </c>
      <c r="BB3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2.84</v>
      </c>
      <c r="BC32" s="89"/>
      <c r="BD32" s="89"/>
      <c r="BE32" s="89"/>
      <c r="BF32" s="89"/>
      <c r="BG32" s="93"/>
      <c r="BH32" s="44"/>
      <c r="BI32" s="45"/>
      <c r="BJ32" s="45"/>
      <c r="BK32" s="46"/>
      <c r="BL32" s="94"/>
    </row>
    <row r="33" spans="1:64" ht="18.75" customHeight="1" x14ac:dyDescent="0.3">
      <c r="A33" s="76">
        <f>IFERROR(InformeTbHv[[#This Row],[T EFECTIVO]]/InformeTbHv[[#This Row],[Horas disponibles]],0)</f>
        <v>0.75</v>
      </c>
      <c r="B33" s="76">
        <f>((InformeTbHv[[#This Row],[T PROGRAMADO]]-InformeTbHv[[#This Row],[HORAS DE OTRAS PARADA]]))/InformeTbHv[[#This Row],[T PROGRAMADO]]</f>
        <v>0.28125</v>
      </c>
      <c r="C33" s="217">
        <f>IFERROR(((InformeTbHv[[#This Row],[T PROGRAMADO]]-InformeTbHv[[#This Row],[Ttal P. mec]])/InformeTbHv[[#This Row],[T PROGRAMADO]]),0)</f>
        <v>0.375</v>
      </c>
      <c r="D33" s="49">
        <f>IFERROR(ROUND(InformeTbHv[[#This Row],[TOTAL DE ARBOLES]]/InformeTbHv[[#This Row],[T EFECTIVO]],2),"")</f>
        <v>86.67</v>
      </c>
      <c r="E33" s="49">
        <f>(IFERROR(ROUND(InformeTbHv[[#This Row],[M3]]/InformeTbHv[[#This Row],[TOTAL DE ARBOLES]],2),""))</f>
        <v>0.16</v>
      </c>
      <c r="F33" s="39">
        <f>IFERROR(ROUND(InformeTbHv[[#This Row],[M3]]/InformeTbHv[[#This Row],[T EFECTIVO]],2),"")</f>
        <v>14.22</v>
      </c>
      <c r="G33" s="72">
        <f>InformeTbHv[[#This Row],[T PROGRAMADO]]-InformeTbHv[[#This Row],[HORAS DE OTRAS PARADA]]</f>
        <v>2.25</v>
      </c>
      <c r="H33" s="72">
        <f>InformeTbHv[[#This Row],[T PROGRAMADO]]-SUM(InformeTbHv[[#This Row],[T PARADAS MEC]]+InformeTbHv[[#This Row],[ALISTAMIENTO]]+InformeTbHv[[#This Row],[Mantenimiento periódico]])</f>
        <v>3</v>
      </c>
      <c r="I33" s="72">
        <f>InformeTbHv[[#This Row],[T PARADAS MEC]]+InformeTbHv[[#This Row],[ALISTAMIENTO]]+InformeTbHv[[#This Row],[Mantenimiento periódico]]</f>
        <v>5</v>
      </c>
      <c r="J33" s="72">
        <f>SUMIF(InformeTbHv[[#This Row],[MOTIVO 1]],"Mantenimiento periódico",InformeTbHv[[#This Row],[T OTRA PARADA 1]])</f>
        <v>0</v>
      </c>
      <c r="K33" s="72">
        <f>InformeTbHv[[#This Row],[Mantenimiento periódico]]+InformeTbHv[[#This Row],[ALISTAMIENTO]]</f>
        <v>0.5</v>
      </c>
      <c r="L33" s="72">
        <f>SUM(InformeTbHv[[#This Row],[T OTRA PARADA 1]:[T OTRA PARADA 5]])</f>
        <v>0</v>
      </c>
      <c r="M33" s="49" t="s">
        <v>134</v>
      </c>
      <c r="N33" s="49" t="s">
        <v>1417</v>
      </c>
      <c r="O33" s="49" t="s">
        <v>370</v>
      </c>
      <c r="P33" s="49">
        <v>1022124531</v>
      </c>
      <c r="Q33" s="49" t="s">
        <v>65</v>
      </c>
      <c r="R33" s="49" t="s">
        <v>49</v>
      </c>
      <c r="S33" s="77">
        <v>46118</v>
      </c>
      <c r="T33" s="49" t="s">
        <v>941</v>
      </c>
      <c r="U33" s="49"/>
      <c r="V33" s="49"/>
      <c r="W33" s="49"/>
      <c r="X33" s="49"/>
      <c r="Y33" s="49"/>
      <c r="Z33" s="49"/>
      <c r="AA33" s="49"/>
      <c r="AB33" s="49"/>
      <c r="AC33" s="49" t="s">
        <v>1424</v>
      </c>
      <c r="AD33" s="49" t="s">
        <v>1469</v>
      </c>
      <c r="AE33" s="49" t="s">
        <v>1513</v>
      </c>
      <c r="AF33" s="49">
        <v>17.094631593058232</v>
      </c>
      <c r="AG33" s="252" t="s">
        <v>206</v>
      </c>
      <c r="AH33" s="259">
        <v>4</v>
      </c>
      <c r="AI33" s="125" t="s">
        <v>45</v>
      </c>
      <c r="AJ33" s="418">
        <f>VLOOKUP(InformeTbHv[[#This Row],[TURNO]],[1]INFORMEHV!AI$2:AK$184,2,0)</f>
        <v>0.58333333333333337</v>
      </c>
      <c r="AK33" s="418">
        <f>VLOOKUP(InformeTbHv[[#This Row],[TURNO]],[1]INFORMEHV!AI$2:AK$184,3,0)</f>
        <v>0.91666666666666663</v>
      </c>
      <c r="AL33" s="125">
        <v>17</v>
      </c>
      <c r="AM33" s="49">
        <v>195</v>
      </c>
      <c r="AN33" s="49">
        <v>32</v>
      </c>
      <c r="AO33" s="49">
        <v>7</v>
      </c>
      <c r="AP33" s="49">
        <v>42</v>
      </c>
      <c r="AQ33" s="72">
        <v>13</v>
      </c>
      <c r="AR33" s="49">
        <v>8</v>
      </c>
      <c r="AS33" s="49">
        <v>4.5</v>
      </c>
      <c r="AT33" s="49"/>
      <c r="AU33" s="49" t="s">
        <v>845</v>
      </c>
      <c r="AV33" s="49">
        <v>0.5</v>
      </c>
      <c r="AW33" s="49">
        <v>0.25</v>
      </c>
      <c r="AX33" s="49">
        <v>0.5</v>
      </c>
      <c r="AY33" s="49"/>
      <c r="AZ33" s="71" t="s">
        <v>1030</v>
      </c>
      <c r="BA33" s="49" t="s">
        <v>48</v>
      </c>
      <c r="BB3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5.75</v>
      </c>
      <c r="BC33" s="72"/>
      <c r="BD33" s="72"/>
      <c r="BE33" s="72"/>
      <c r="BF33" s="72"/>
      <c r="BG33" s="74"/>
      <c r="BH33" s="44"/>
      <c r="BI33" s="45"/>
      <c r="BJ33" s="45"/>
      <c r="BK33" s="46"/>
      <c r="BL33" s="45"/>
    </row>
    <row r="34" spans="1:64" ht="18.75" customHeight="1" x14ac:dyDescent="0.3">
      <c r="A34" s="76">
        <f>IFERROR(InformeTbHv[[#This Row],[T EFECTIVO]]/InformeTbHv[[#This Row],[Horas disponibles]],0)</f>
        <v>0.95</v>
      </c>
      <c r="B34" s="76">
        <f>((InformeTbHv[[#This Row],[T PROGRAMADO]]-InformeTbHv[[#This Row],[HORAS DE OTRAS PARADA]]))/InformeTbHv[[#This Row],[T PROGRAMADO]]</f>
        <v>0.59375</v>
      </c>
      <c r="C34" s="217">
        <f>IFERROR(((InformeTbHv[[#This Row],[T PROGRAMADO]]-InformeTbHv[[#This Row],[Ttal P. mec]])/InformeTbHv[[#This Row],[T PROGRAMADO]]),0)</f>
        <v>0.625</v>
      </c>
      <c r="D34" s="49">
        <f>IFERROR(ROUND(InformeTbHv[[#This Row],[TOTAL DE ARBOLES]]/InformeTbHv[[#This Row],[T EFECTIVO]],2),"")</f>
        <v>98.74</v>
      </c>
      <c r="E34" s="49">
        <f>(IFERROR(ROUND(InformeTbHv[[#This Row],[M3]]/InformeTbHv[[#This Row],[TOTAL DE ARBOLES]],2),""))</f>
        <v>0.17</v>
      </c>
      <c r="F34" s="39">
        <f>IFERROR(ROUND(InformeTbHv[[#This Row],[M3]]/InformeTbHv[[#This Row],[T EFECTIVO]],2),"")</f>
        <v>16.88</v>
      </c>
      <c r="G34" s="72">
        <f>InformeTbHv[[#This Row],[T PROGRAMADO]]-InformeTbHv[[#This Row],[HORAS DE OTRAS PARADA]]</f>
        <v>4.75</v>
      </c>
      <c r="H34" s="72">
        <f>InformeTbHv[[#This Row],[T PROGRAMADO]]-SUM(InformeTbHv[[#This Row],[T PARADAS MEC]]+InformeTbHv[[#This Row],[ALISTAMIENTO]]+InformeTbHv[[#This Row],[Mantenimiento periódico]])</f>
        <v>5</v>
      </c>
      <c r="I34" s="72">
        <f>InformeTbHv[[#This Row],[T PARADAS MEC]]+InformeTbHv[[#This Row],[ALISTAMIENTO]]+InformeTbHv[[#This Row],[Mantenimiento periódico]]</f>
        <v>3</v>
      </c>
      <c r="J34" s="72">
        <f>SUMIF(InformeTbHv[[#This Row],[MOTIVO 1]],"Mantenimiento periódico",InformeTbHv[[#This Row],[T OTRA PARADA 1]])</f>
        <v>0</v>
      </c>
      <c r="K34" s="72">
        <f>InformeTbHv[[#This Row],[Mantenimiento periódico]]+InformeTbHv[[#This Row],[ALISTAMIENTO]]</f>
        <v>0.33</v>
      </c>
      <c r="L34" s="72">
        <f>SUM(InformeTbHv[[#This Row],[T OTRA PARADA 1]:[T OTRA PARADA 5]])</f>
        <v>0</v>
      </c>
      <c r="M34" s="49" t="s">
        <v>134</v>
      </c>
      <c r="N34" s="49" t="s">
        <v>1417</v>
      </c>
      <c r="O34" s="49" t="s">
        <v>373</v>
      </c>
      <c r="P34" s="49">
        <v>1022124225</v>
      </c>
      <c r="Q34" s="49" t="s">
        <v>65</v>
      </c>
      <c r="R34" s="49" t="s">
        <v>49</v>
      </c>
      <c r="S34" s="77">
        <v>46119</v>
      </c>
      <c r="T34" s="49" t="s">
        <v>941</v>
      </c>
      <c r="U34" s="49"/>
      <c r="V34" s="49"/>
      <c r="W34" s="49"/>
      <c r="X34" s="49"/>
      <c r="Y34" s="49"/>
      <c r="Z34" s="49"/>
      <c r="AA34" s="49"/>
      <c r="AB34" s="49"/>
      <c r="AC34" s="49" t="s">
        <v>1424</v>
      </c>
      <c r="AD34" s="49" t="s">
        <v>1469</v>
      </c>
      <c r="AE34" s="49" t="s">
        <v>1513</v>
      </c>
      <c r="AF34" s="49">
        <v>17.094631593058232</v>
      </c>
      <c r="AG34" s="252" t="s">
        <v>206</v>
      </c>
      <c r="AH34" s="259">
        <v>4</v>
      </c>
      <c r="AI34" s="49" t="s">
        <v>47</v>
      </c>
      <c r="AJ34" s="420">
        <f>VLOOKUP(InformeTbHv[[#This Row],[TURNO]],[1]INFORMEHV!AI$2:AK$184,2,0)</f>
        <v>0.25</v>
      </c>
      <c r="AK34" s="420">
        <f>VLOOKUP(InformeTbHv[[#This Row],[TURNO]],[1]INFORMEHV!AI$2:AK$184,3,0)</f>
        <v>0.58333333333333337</v>
      </c>
      <c r="AL34" s="125">
        <v>11</v>
      </c>
      <c r="AM34" s="49">
        <v>469</v>
      </c>
      <c r="AN34" s="49">
        <v>80.16</v>
      </c>
      <c r="AO34" s="49">
        <v>16.05</v>
      </c>
      <c r="AP34" s="49">
        <v>94</v>
      </c>
      <c r="AQ34" s="72">
        <v>15</v>
      </c>
      <c r="AR34" s="125">
        <v>8</v>
      </c>
      <c r="AS34" s="49">
        <v>2.67</v>
      </c>
      <c r="AT34" s="30" t="s">
        <v>328</v>
      </c>
      <c r="AU34" s="49" t="s">
        <v>845</v>
      </c>
      <c r="AV34" s="49">
        <v>0.33</v>
      </c>
      <c r="AW34" s="49"/>
      <c r="AX34" s="49">
        <v>0.25</v>
      </c>
      <c r="AY34" s="49"/>
      <c r="AZ34" s="71"/>
      <c r="BA34" s="49" t="s">
        <v>48</v>
      </c>
      <c r="BB3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3.25</v>
      </c>
      <c r="BC34" s="72"/>
      <c r="BD34" s="72"/>
      <c r="BE34" s="72"/>
      <c r="BF34" s="72"/>
      <c r="BG34" s="74"/>
      <c r="BH34" s="44"/>
      <c r="BI34" s="45"/>
      <c r="BJ34" s="45"/>
      <c r="BK34" s="46"/>
      <c r="BL34" s="45"/>
    </row>
    <row r="35" spans="1:64" ht="18.75" customHeight="1" x14ac:dyDescent="0.3">
      <c r="A35" s="76">
        <f>IFERROR(InformeTbHv[[#This Row],[T EFECTIVO]]/InformeTbHv[[#This Row],[Horas disponibles]],0)</f>
        <v>0.93076923076923079</v>
      </c>
      <c r="B35" s="76">
        <f>((InformeTbHv[[#This Row],[T PROGRAMADO]]-InformeTbHv[[#This Row],[HORAS DE OTRAS PARADA]]))/InformeTbHv[[#This Row],[T PROGRAMADO]]</f>
        <v>0.75624999999999998</v>
      </c>
      <c r="C35" s="217">
        <f>IFERROR(((InformeTbHv[[#This Row],[T PROGRAMADO]]-InformeTbHv[[#This Row],[Ttal P. mec]])/InformeTbHv[[#This Row],[T PROGRAMADO]]),0)</f>
        <v>0.8125</v>
      </c>
      <c r="D35" s="49">
        <f>IFERROR(ROUND(InformeTbHv[[#This Row],[TOTAL DE ARBOLES]]/InformeTbHv[[#This Row],[T EFECTIVO]],2),"")</f>
        <v>46.28</v>
      </c>
      <c r="E35" s="49">
        <f>(IFERROR(ROUND(InformeTbHv[[#This Row],[M3]]/InformeTbHv[[#This Row],[TOTAL DE ARBOLES]],2),""))</f>
        <v>0.31</v>
      </c>
      <c r="F35" s="39">
        <f>IFERROR(ROUND(InformeTbHv[[#This Row],[M3]]/InformeTbHv[[#This Row],[T EFECTIVO]],2),"")</f>
        <v>14.55</v>
      </c>
      <c r="G35" s="72">
        <f>InformeTbHv[[#This Row],[T PROGRAMADO]]-InformeTbHv[[#This Row],[HORAS DE OTRAS PARADA]]</f>
        <v>6.05</v>
      </c>
      <c r="H35" s="72">
        <f>InformeTbHv[[#This Row],[T PROGRAMADO]]-SUM(InformeTbHv[[#This Row],[T PARADAS MEC]]+InformeTbHv[[#This Row],[ALISTAMIENTO]]+InformeTbHv[[#This Row],[Mantenimiento periódico]])</f>
        <v>6.5</v>
      </c>
      <c r="I35" s="72">
        <f>InformeTbHv[[#This Row],[T PARADAS MEC]]+InformeTbHv[[#This Row],[ALISTAMIENTO]]+InformeTbHv[[#This Row],[Mantenimiento periódico]]</f>
        <v>1.5</v>
      </c>
      <c r="J35" s="72">
        <f>SUMIF(InformeTbHv[[#This Row],[MOTIVO 1]],"Mantenimiento periódico",InformeTbHv[[#This Row],[T OTRA PARADA 1]])</f>
        <v>0</v>
      </c>
      <c r="K35" s="72">
        <f>InformeTbHv[[#This Row],[Mantenimiento periódico]]+InformeTbHv[[#This Row],[ALISTAMIENTO]]</f>
        <v>0.5</v>
      </c>
      <c r="L35" s="72">
        <f>SUM(InformeTbHv[[#This Row],[T OTRA PARADA 1]:[T OTRA PARADA 5]])</f>
        <v>0</v>
      </c>
      <c r="M35" s="49" t="s">
        <v>42</v>
      </c>
      <c r="N35" s="49" t="s">
        <v>1418</v>
      </c>
      <c r="O35" s="49" t="s">
        <v>58</v>
      </c>
      <c r="P35" s="49">
        <v>6343935</v>
      </c>
      <c r="Q35" s="49" t="s">
        <v>43</v>
      </c>
      <c r="R35" s="49" t="s">
        <v>44</v>
      </c>
      <c r="S35" s="77">
        <v>46128</v>
      </c>
      <c r="T35" s="49" t="s">
        <v>1075</v>
      </c>
      <c r="U35" s="49"/>
      <c r="V35" s="49"/>
      <c r="W35" s="49"/>
      <c r="X35" s="49"/>
      <c r="Y35" s="49"/>
      <c r="Z35" s="49"/>
      <c r="AA35" s="49"/>
      <c r="AB35" s="49"/>
      <c r="AC35" s="49" t="s">
        <v>1437</v>
      </c>
      <c r="AD35" s="49" t="s">
        <v>1482</v>
      </c>
      <c r="AE35" s="49" t="s">
        <v>1519</v>
      </c>
      <c r="AF35" s="49">
        <v>25.440823396499322</v>
      </c>
      <c r="AG35" s="49" t="s">
        <v>208</v>
      </c>
      <c r="AH35" s="259">
        <v>1</v>
      </c>
      <c r="AI35" s="125" t="s">
        <v>45</v>
      </c>
      <c r="AJ35" s="418">
        <f>VLOOKUP(InformeTbHv[[#This Row],[TURNO]],[1]INFORMEHV!AI$2:AK$184,2,0)</f>
        <v>0.58333333333333337</v>
      </c>
      <c r="AK35" s="418">
        <f>VLOOKUP(InformeTbHv[[#This Row],[TURNO]],[1]INFORMEHV!AI$2:AK$184,3,0)</f>
        <v>0.91666666666666663</v>
      </c>
      <c r="AL35" s="125">
        <v>30</v>
      </c>
      <c r="AM35" s="49">
        <v>280</v>
      </c>
      <c r="AN35" s="49">
        <v>88</v>
      </c>
      <c r="AO35" s="49">
        <v>10</v>
      </c>
      <c r="AP35" s="49">
        <v>49</v>
      </c>
      <c r="AQ35" s="72">
        <v>0.32</v>
      </c>
      <c r="AR35" s="49">
        <v>8</v>
      </c>
      <c r="AS35" s="49">
        <v>1</v>
      </c>
      <c r="AT35" s="49"/>
      <c r="AU35" s="49" t="s">
        <v>845</v>
      </c>
      <c r="AV35" s="49">
        <v>0.5</v>
      </c>
      <c r="AW35" s="49">
        <v>0.2</v>
      </c>
      <c r="AX35" s="49">
        <v>0.25</v>
      </c>
      <c r="AY35" s="49">
        <v>4</v>
      </c>
      <c r="AZ35" s="71" t="s">
        <v>1173</v>
      </c>
      <c r="BA35" s="49" t="s">
        <v>46</v>
      </c>
      <c r="BB3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1.95</v>
      </c>
      <c r="BC35" s="72"/>
      <c r="BD35" s="72"/>
      <c r="BE35" s="72"/>
      <c r="BF35" s="72"/>
      <c r="BG35" s="74"/>
      <c r="BH35" s="44"/>
      <c r="BI35" s="45"/>
      <c r="BJ35" s="45"/>
      <c r="BK35" s="46"/>
      <c r="BL35" s="45"/>
    </row>
    <row r="36" spans="1:64" ht="18.75" customHeight="1" x14ac:dyDescent="0.3">
      <c r="A36" s="76">
        <f>IFERROR(InformeTbHv[[#This Row],[T EFECTIVO]]/InformeTbHv[[#This Row],[Horas disponibles]],0)</f>
        <v>0.94660894660894668</v>
      </c>
      <c r="B36" s="76">
        <f>((InformeTbHv[[#This Row],[T PROGRAMADO]]-InformeTbHv[[#This Row],[HORAS DE OTRAS PARADA]]))/InformeTbHv[[#This Row],[T PROGRAMADO]]</f>
        <v>0.82000000000000006</v>
      </c>
      <c r="C36" s="217">
        <f>IFERROR(((InformeTbHv[[#This Row],[T PROGRAMADO]]-InformeTbHv[[#This Row],[Ttal P. mec]])/InformeTbHv[[#This Row],[T PROGRAMADO]]),0)</f>
        <v>0.86624999999999996</v>
      </c>
      <c r="D36" s="49">
        <f>IFERROR(ROUND(InformeTbHv[[#This Row],[TOTAL DE ARBOLES]]/InformeTbHv[[#This Row],[T EFECTIVO]],2),"")</f>
        <v>19.510000000000002</v>
      </c>
      <c r="E36" s="49">
        <f>(IFERROR(ROUND(InformeTbHv[[#This Row],[M3]]/InformeTbHv[[#This Row],[TOTAL DE ARBOLES]],2),""))</f>
        <v>0.52</v>
      </c>
      <c r="F36" s="39">
        <f>IFERROR(ROUND(InformeTbHv[[#This Row],[M3]]/InformeTbHv[[#This Row],[T EFECTIVO]],2),"")</f>
        <v>10.06</v>
      </c>
      <c r="G36" s="72">
        <f>InformeTbHv[[#This Row],[T PROGRAMADO]]-InformeTbHv[[#This Row],[HORAS DE OTRAS PARADA]]</f>
        <v>6.5600000000000005</v>
      </c>
      <c r="H36" s="72">
        <f>InformeTbHv[[#This Row],[T PROGRAMADO]]-SUM(InformeTbHv[[#This Row],[T PARADAS MEC]]+InformeTbHv[[#This Row],[ALISTAMIENTO]]+InformeTbHv[[#This Row],[Mantenimiento periódico]])</f>
        <v>6.93</v>
      </c>
      <c r="I36" s="72">
        <f>InformeTbHv[[#This Row],[T PARADAS MEC]]+InformeTbHv[[#This Row],[ALISTAMIENTO]]+InformeTbHv[[#This Row],[Mantenimiento periódico]]</f>
        <v>1.0699999999999998</v>
      </c>
      <c r="J36" s="72">
        <f>SUMIF(InformeTbHv[[#This Row],[MOTIVO 1]],"Mantenimiento periódico",InformeTbHv[[#This Row],[T OTRA PARADA 1]])</f>
        <v>0</v>
      </c>
      <c r="K36" s="72">
        <f>InformeTbHv[[#This Row],[Mantenimiento periódico]]+InformeTbHv[[#This Row],[ALISTAMIENTO]]</f>
        <v>0.5</v>
      </c>
      <c r="L36" s="72">
        <f>SUM(InformeTbHv[[#This Row],[T OTRA PARADA 1]:[T OTRA PARADA 5]])</f>
        <v>0</v>
      </c>
      <c r="M36" s="49" t="s">
        <v>42</v>
      </c>
      <c r="N36" s="49" t="s">
        <v>1418</v>
      </c>
      <c r="O36" s="49" t="s">
        <v>75</v>
      </c>
      <c r="P36" s="49">
        <v>1114481552</v>
      </c>
      <c r="Q36" s="49" t="s">
        <v>43</v>
      </c>
      <c r="R36" s="49" t="s">
        <v>44</v>
      </c>
      <c r="S36" s="77">
        <v>46138</v>
      </c>
      <c r="T36" s="49" t="s">
        <v>1229</v>
      </c>
      <c r="U36" s="49"/>
      <c r="V36" s="49"/>
      <c r="W36" s="49"/>
      <c r="X36" s="49"/>
      <c r="Y36" s="49"/>
      <c r="Z36" s="49"/>
      <c r="AA36" s="49"/>
      <c r="AB36" s="49"/>
      <c r="AC36" s="49" t="s">
        <v>1438</v>
      </c>
      <c r="AD36" s="49" t="s">
        <v>1483</v>
      </c>
      <c r="AE36" s="49" t="s">
        <v>1519</v>
      </c>
      <c r="AF36" s="49">
        <v>25.116340228779134</v>
      </c>
      <c r="AG36" s="49" t="s">
        <v>208</v>
      </c>
      <c r="AH36" s="259">
        <v>8</v>
      </c>
      <c r="AI36" s="49" t="s">
        <v>47</v>
      </c>
      <c r="AJ36" s="420">
        <f>VLOOKUP(InformeTbHv[[#This Row],[TURNO]],[1]INFORMEHV!AI$2:AK$184,2,0)</f>
        <v>0.25</v>
      </c>
      <c r="AK36" s="420">
        <f>VLOOKUP(InformeTbHv[[#This Row],[TURNO]],[1]INFORMEHV!AI$2:AK$184,3,0)</f>
        <v>0.58333333333333337</v>
      </c>
      <c r="AL36" s="125">
        <v>30</v>
      </c>
      <c r="AM36" s="49">
        <v>128</v>
      </c>
      <c r="AN36" s="49">
        <v>66</v>
      </c>
      <c r="AO36" s="49">
        <v>12</v>
      </c>
      <c r="AP36" s="49">
        <v>26</v>
      </c>
      <c r="AQ36" s="72">
        <v>27</v>
      </c>
      <c r="AR36" s="49">
        <v>8</v>
      </c>
      <c r="AS36" s="49">
        <v>0.56999999999999995</v>
      </c>
      <c r="AT36" s="49"/>
      <c r="AU36" s="49" t="s">
        <v>845</v>
      </c>
      <c r="AV36" s="49">
        <v>0.5</v>
      </c>
      <c r="AW36" s="49">
        <v>0.17</v>
      </c>
      <c r="AX36" s="49">
        <v>0.2</v>
      </c>
      <c r="AY36" s="49">
        <v>2</v>
      </c>
      <c r="AZ36" s="71"/>
      <c r="BA36" s="49" t="s">
        <v>46</v>
      </c>
      <c r="BB3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1.4399999999999997</v>
      </c>
      <c r="BC36" s="72"/>
      <c r="BD36" s="72"/>
      <c r="BE36" s="72"/>
      <c r="BF36" s="72"/>
      <c r="BG36" s="74"/>
      <c r="BH36" s="44"/>
      <c r="BI36" s="45"/>
      <c r="BJ36" s="45"/>
      <c r="BK36" s="46"/>
      <c r="BL36" s="45"/>
    </row>
    <row r="37" spans="1:64" ht="18.75" customHeight="1" x14ac:dyDescent="0.3">
      <c r="A37" s="76">
        <f>IFERROR(InformeTbHv[[#This Row],[T EFECTIVO]]/InformeTbHv[[#This Row],[Horas disponibles]],0)</f>
        <v>0</v>
      </c>
      <c r="B37" s="76">
        <f>((InformeTbHv[[#This Row],[T PROGRAMADO]]-InformeTbHv[[#This Row],[HORAS DE OTRAS PARADA]]))/InformeTbHv[[#This Row],[T PROGRAMADO]]</f>
        <v>0</v>
      </c>
      <c r="C37" s="217">
        <f>IFERROR(((InformeTbHv[[#This Row],[T PROGRAMADO]]-InformeTbHv[[#This Row],[Ttal P. mec]])/InformeTbHv[[#This Row],[T PROGRAMADO]]),0)</f>
        <v>0</v>
      </c>
      <c r="D37" s="49" t="str">
        <f>IFERROR(ROUND(InformeTbHv[[#This Row],[TOTAL DE ARBOLES]]/InformeTbHv[[#This Row],[T EFECTIVO]],2),"")</f>
        <v/>
      </c>
      <c r="E37" s="49" t="str">
        <f>(IFERROR(ROUND(InformeTbHv[[#This Row],[M3]]/InformeTbHv[[#This Row],[TOTAL DE ARBOLES]],2),""))</f>
        <v/>
      </c>
      <c r="F37" s="39" t="str">
        <f>IFERROR(ROUND(InformeTbHv[[#This Row],[M3]]/InformeTbHv[[#This Row],[T EFECTIVO]],2),"")</f>
        <v/>
      </c>
      <c r="G37" s="72">
        <f>InformeTbHv[[#This Row],[T PROGRAMADO]]-InformeTbHv[[#This Row],[HORAS DE OTRAS PARADA]]</f>
        <v>0</v>
      </c>
      <c r="H37" s="72">
        <f>InformeTbHv[[#This Row],[T PROGRAMADO]]-SUM(InformeTbHv[[#This Row],[T PARADAS MEC]]+InformeTbHv[[#This Row],[ALISTAMIENTO]]+InformeTbHv[[#This Row],[Mantenimiento periódico]])</f>
        <v>0</v>
      </c>
      <c r="I37" s="72">
        <f>InformeTbHv[[#This Row],[T PARADAS MEC]]+InformeTbHv[[#This Row],[ALISTAMIENTO]]+InformeTbHv[[#This Row],[Mantenimiento periódico]]</f>
        <v>7</v>
      </c>
      <c r="J37" s="72">
        <f>SUMIF(InformeTbHv[[#This Row],[MOTIVO 1]],"Mantenimiento periódico",InformeTbHv[[#This Row],[T OTRA PARADA 1]])</f>
        <v>0</v>
      </c>
      <c r="K37" s="72">
        <f>InformeTbHv[[#This Row],[Mantenimiento periódico]]+InformeTbHv[[#This Row],[ALISTAMIENTO]]</f>
        <v>0</v>
      </c>
      <c r="L37" s="72">
        <f>SUM(InformeTbHv[[#This Row],[T OTRA PARADA 1]:[T OTRA PARADA 5]])</f>
        <v>0</v>
      </c>
      <c r="M37" s="49" t="s">
        <v>68</v>
      </c>
      <c r="N37" s="49" t="s">
        <v>1417</v>
      </c>
      <c r="O37" s="49" t="s">
        <v>69</v>
      </c>
      <c r="P37" s="49">
        <v>1059706760</v>
      </c>
      <c r="Q37" s="49" t="s">
        <v>65</v>
      </c>
      <c r="R37" s="49" t="s">
        <v>44</v>
      </c>
      <c r="S37" s="77">
        <v>46050</v>
      </c>
      <c r="T37" s="49" t="s">
        <v>164</v>
      </c>
      <c r="U37" s="49"/>
      <c r="V37" s="49"/>
      <c r="W37" s="49"/>
      <c r="X37" s="49"/>
      <c r="Y37" s="49"/>
      <c r="Z37" s="49"/>
      <c r="AA37" s="49"/>
      <c r="AB37" s="49"/>
      <c r="AC37" s="49" t="s">
        <v>1426</v>
      </c>
      <c r="AD37" s="49" t="s">
        <v>1471</v>
      </c>
      <c r="AE37" s="49" t="s">
        <v>1512</v>
      </c>
      <c r="AF37" s="49">
        <v>26.520279887958782</v>
      </c>
      <c r="AG37" s="25" t="s">
        <v>207</v>
      </c>
      <c r="AH37" s="259">
        <v>6</v>
      </c>
      <c r="AI37" s="125" t="s">
        <v>45</v>
      </c>
      <c r="AJ37" s="418">
        <f>VLOOKUP(InformeTbHv[[#This Row],[TURNO]],[1]INFORMEHV!AI$2:AK$184,2,0)</f>
        <v>0.58333333333333337</v>
      </c>
      <c r="AK37" s="418">
        <f>VLOOKUP(InformeTbHv[[#This Row],[TURNO]],[1]INFORMEHV!AI$2:AK$184,3,0)</f>
        <v>0.91666666666666663</v>
      </c>
      <c r="AL37" s="125"/>
      <c r="AM37" s="49"/>
      <c r="AN37" s="49"/>
      <c r="AO37" s="49"/>
      <c r="AP37" s="49"/>
      <c r="AQ37" s="72"/>
      <c r="AR37" s="49">
        <v>7</v>
      </c>
      <c r="AS37" s="49">
        <v>7</v>
      </c>
      <c r="AT37" s="30"/>
      <c r="AU37" s="30" t="s">
        <v>475</v>
      </c>
      <c r="AV37" s="49"/>
      <c r="AW37" s="49"/>
      <c r="AX37" s="49"/>
      <c r="AY37" s="49"/>
      <c r="AZ37" s="71" t="s">
        <v>96</v>
      </c>
      <c r="BA37" s="49" t="s">
        <v>48</v>
      </c>
      <c r="BB3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7</v>
      </c>
      <c r="BC37" s="72"/>
      <c r="BD37" s="72"/>
      <c r="BE37" s="72"/>
      <c r="BF37" s="72"/>
      <c r="BG37" s="74"/>
      <c r="BH37" s="74"/>
      <c r="BI37" s="75"/>
      <c r="BJ37" s="45"/>
      <c r="BK37" s="46"/>
      <c r="BL37" s="45"/>
    </row>
    <row r="38" spans="1:64" ht="18.75" customHeight="1" x14ac:dyDescent="0.3">
      <c r="A38" s="87">
        <f>IFERROR(InformeTbHv[[#This Row],[T EFECTIVO]]/InformeTbHv[[#This Row],[Horas disponibles]],0)</f>
        <v>4.7619047619049976E-2</v>
      </c>
      <c r="B38" s="87">
        <f>((InformeTbHv[[#This Row],[T PROGRAMADO]]-InformeTbHv[[#This Row],[HORAS DE OTRAS PARADA]]))/InformeTbHv[[#This Row],[T PROGRAMADO]]</f>
        <v>8.3333333333337478E-3</v>
      </c>
      <c r="C38" s="216">
        <f>IFERROR(((InformeTbHv[[#This Row],[T PROGRAMADO]]-InformeTbHv[[#This Row],[Ttal P. mec]])/InformeTbHv[[#This Row],[T PROGRAMADO]]),0)</f>
        <v>0.17500000000000004</v>
      </c>
      <c r="D38" s="88">
        <f>IFERROR(ROUND(InformeTbHv[[#This Row],[TOTAL DE ARBOLES]]/InformeTbHv[[#This Row],[T EFECTIVO]],2),"")</f>
        <v>0</v>
      </c>
      <c r="E38" s="88" t="str">
        <f>(IFERROR(ROUND(InformeTbHv[[#This Row],[M3]]/InformeTbHv[[#This Row],[TOTAL DE ARBOLES]],2),""))</f>
        <v/>
      </c>
      <c r="F38" s="39">
        <f>IFERROR(ROUND(InformeTbHv[[#This Row],[M3]]/InformeTbHv[[#This Row],[T EFECTIVO]],2),"")</f>
        <v>0</v>
      </c>
      <c r="G38" s="89">
        <f>InformeTbHv[[#This Row],[T PROGRAMADO]]-InformeTbHv[[#This Row],[HORAS DE OTRAS PARADA]]</f>
        <v>6.6666666666669983E-2</v>
      </c>
      <c r="H38" s="89">
        <f>InformeTbHv[[#This Row],[T PROGRAMADO]]-SUM(InformeTbHv[[#This Row],[T PARADAS MEC]]+InformeTbHv[[#This Row],[ALISTAMIENTO]]+InformeTbHv[[#This Row],[Mantenimiento periódico]])</f>
        <v>1.4000000000000004</v>
      </c>
      <c r="I38" s="89">
        <f>InformeTbHv[[#This Row],[T PARADAS MEC]]+InformeTbHv[[#This Row],[ALISTAMIENTO]]+InformeTbHv[[#This Row],[Mantenimiento periódico]]</f>
        <v>6.6</v>
      </c>
      <c r="J38" s="89">
        <f>SUMIF(InformeTbHv[[#This Row],[MOTIVO 1]],"Mantenimiento periódico",InformeTbHv[[#This Row],[T OTRA PARADA 1]])</f>
        <v>0</v>
      </c>
      <c r="K38" s="89">
        <f>InformeTbHv[[#This Row],[Mantenimiento periódico]]+InformeTbHv[[#This Row],[ALISTAMIENTO]]</f>
        <v>0</v>
      </c>
      <c r="L38" s="89">
        <f>SUM(InformeTbHv[[#This Row],[T OTRA PARADA 1]:[T OTRA PARADA 5]])</f>
        <v>1.3333333333333299</v>
      </c>
      <c r="M38" s="88" t="s">
        <v>68</v>
      </c>
      <c r="N38" s="88" t="s">
        <v>1417</v>
      </c>
      <c r="O38" s="88" t="s">
        <v>82</v>
      </c>
      <c r="P38" s="88">
        <v>94266396</v>
      </c>
      <c r="Q38" s="88" t="s">
        <v>65</v>
      </c>
      <c r="R38" s="88" t="s">
        <v>44</v>
      </c>
      <c r="S38" s="90">
        <v>46095</v>
      </c>
      <c r="T38" s="88" t="s">
        <v>960</v>
      </c>
      <c r="U38" s="88"/>
      <c r="V38" s="88"/>
      <c r="W38" s="88"/>
      <c r="X38" s="88"/>
      <c r="Y38" s="88"/>
      <c r="Z38" s="88"/>
      <c r="AA38" s="88"/>
      <c r="AB38" s="88"/>
      <c r="AC38" s="88" t="s">
        <v>1439</v>
      </c>
      <c r="AD38" s="88" t="s">
        <v>1484</v>
      </c>
      <c r="AE38" s="88" t="s">
        <v>1512</v>
      </c>
      <c r="AF38" s="88">
        <v>18.488835725923035</v>
      </c>
      <c r="AG38" s="49" t="s">
        <v>208</v>
      </c>
      <c r="AH38" s="206">
        <v>3</v>
      </c>
      <c r="AI38" s="88" t="s">
        <v>47</v>
      </c>
      <c r="AJ38" s="419">
        <f>VLOOKUP(InformeTbHv[[#This Row],[TURNO]],[1]INFORMEHV!AI$2:AK$184,2,0)</f>
        <v>0.25</v>
      </c>
      <c r="AK38" s="419">
        <f>VLOOKUP(InformeTbHv[[#This Row],[TURNO]],[1]INFORMEHV!AI$2:AK$184,3,0)</f>
        <v>0.58333333333333337</v>
      </c>
      <c r="AL38" s="205"/>
      <c r="AM38" s="88"/>
      <c r="AN38" s="88"/>
      <c r="AO38" s="88"/>
      <c r="AP38" s="88"/>
      <c r="AQ38" s="89"/>
      <c r="AR38" s="88">
        <v>8</v>
      </c>
      <c r="AS38" s="88">
        <v>6.6</v>
      </c>
      <c r="AT38" s="88"/>
      <c r="AU38" s="88" t="s">
        <v>961</v>
      </c>
      <c r="AV38" s="88"/>
      <c r="AW38" s="88"/>
      <c r="AX38" s="88"/>
      <c r="AY38" s="88"/>
      <c r="AZ38" s="92"/>
      <c r="BA38" s="88" t="s">
        <v>46</v>
      </c>
      <c r="BB3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7.93333333333333</v>
      </c>
      <c r="BC38" s="89">
        <v>1.3333333333333299</v>
      </c>
      <c r="BD38" s="89"/>
      <c r="BE38" s="89"/>
      <c r="BF38" s="89"/>
      <c r="BG38" s="93"/>
      <c r="BH38" s="44" t="s">
        <v>237</v>
      </c>
      <c r="BI38" s="45"/>
      <c r="BJ38" s="45"/>
      <c r="BK38" s="46"/>
      <c r="BL38" s="94"/>
    </row>
    <row r="39" spans="1:64" ht="18.75" customHeight="1" x14ac:dyDescent="0.3">
      <c r="A39" s="37">
        <f>IFERROR(InformeTbHv[[#This Row],[T EFECTIVO]]/InformeTbHv[[#This Row],[Horas disponibles]],0)</f>
        <v>0</v>
      </c>
      <c r="B39" s="37">
        <f>((InformeTbHv[[#This Row],[T PROGRAMADO]]-InformeTbHv[[#This Row],[HORAS DE OTRAS PARADA]]))/InformeTbHv[[#This Row],[T PROGRAMADO]]</f>
        <v>0</v>
      </c>
      <c r="C39" s="113">
        <f>IFERROR(((InformeTbHv[[#This Row],[T PROGRAMADO]]-InformeTbHv[[#This Row],[Ttal P. mec]])/InformeTbHv[[#This Row],[T PROGRAMADO]]),0)</f>
        <v>0</v>
      </c>
      <c r="D39" s="38" t="str">
        <f>IFERROR(ROUND(InformeTbHv[[#This Row],[TOTAL DE ARBOLES]]/InformeTbHv[[#This Row],[T EFECTIVO]],2),"")</f>
        <v/>
      </c>
      <c r="E39" s="38" t="str">
        <f>(IFERROR(ROUND(InformeTbHv[[#This Row],[M3]]/InformeTbHv[[#This Row],[TOTAL DE ARBOLES]],2),""))</f>
        <v/>
      </c>
      <c r="F39" s="39" t="str">
        <f>IFERROR(ROUND(InformeTbHv[[#This Row],[M3]]/InformeTbHv[[#This Row],[T EFECTIVO]],2),"")</f>
        <v/>
      </c>
      <c r="G39" s="40">
        <f>InformeTbHv[[#This Row],[T PROGRAMADO]]-InformeTbHv[[#This Row],[HORAS DE OTRAS PARADA]]</f>
        <v>0</v>
      </c>
      <c r="H39" s="40">
        <f>InformeTbHv[[#This Row],[T PROGRAMADO]]-SUM(InformeTbHv[[#This Row],[T PARADAS MEC]]+InformeTbHv[[#This Row],[ALISTAMIENTO]]+InformeTbHv[[#This Row],[Mantenimiento periódico]])</f>
        <v>0</v>
      </c>
      <c r="I39" s="40">
        <f>InformeTbHv[[#This Row],[T PARADAS MEC]]+InformeTbHv[[#This Row],[ALISTAMIENTO]]+InformeTbHv[[#This Row],[Mantenimiento periódico]]</f>
        <v>7</v>
      </c>
      <c r="J39" s="40">
        <f>SUMIF(InformeTbHv[[#This Row],[MOTIVO 1]],"Mantenimiento periódico",InformeTbHv[[#This Row],[T OTRA PARADA 1]])</f>
        <v>0</v>
      </c>
      <c r="K39" s="40">
        <f>InformeTbHv[[#This Row],[Mantenimiento periódico]]+InformeTbHv[[#This Row],[ALISTAMIENTO]]</f>
        <v>0</v>
      </c>
      <c r="L39" s="40">
        <f>SUM(InformeTbHv[[#This Row],[T OTRA PARADA 1]:[T OTRA PARADA 5]])</f>
        <v>0</v>
      </c>
      <c r="M39" s="38" t="s">
        <v>68</v>
      </c>
      <c r="N39" s="38" t="s">
        <v>1417</v>
      </c>
      <c r="O39" s="38" t="s">
        <v>82</v>
      </c>
      <c r="P39" s="38">
        <v>94266396</v>
      </c>
      <c r="Q39" s="38" t="s">
        <v>65</v>
      </c>
      <c r="R39" s="38" t="s">
        <v>44</v>
      </c>
      <c r="S39" s="41">
        <v>46034</v>
      </c>
      <c r="T39" s="38" t="s">
        <v>70</v>
      </c>
      <c r="U39" s="38"/>
      <c r="V39" s="38"/>
      <c r="W39" s="38"/>
      <c r="X39" s="38"/>
      <c r="Y39" s="38"/>
      <c r="Z39" s="38"/>
      <c r="AA39" s="38"/>
      <c r="AB39" s="38"/>
      <c r="AC39" s="38" t="s">
        <v>1440</v>
      </c>
      <c r="AD39" s="38" t="s">
        <v>1485</v>
      </c>
      <c r="AE39" s="38" t="s">
        <v>1512</v>
      </c>
      <c r="AF39" s="38">
        <v>35.031496222898902</v>
      </c>
      <c r="AG39" s="25" t="s">
        <v>207</v>
      </c>
      <c r="AH39" s="207">
        <v>8</v>
      </c>
      <c r="AI39" s="125" t="s">
        <v>45</v>
      </c>
      <c r="AJ39" s="418">
        <f>VLOOKUP(InformeTbHv[[#This Row],[TURNO]],[1]INFORMEHV!AI$2:AK$184,2,0)</f>
        <v>0.58333333333333337</v>
      </c>
      <c r="AK39" s="418">
        <f>VLOOKUP(InformeTbHv[[#This Row],[TURNO]],[1]INFORMEHV!AI$2:AK$184,3,0)</f>
        <v>0.91666666666666663</v>
      </c>
      <c r="AL39" s="116"/>
      <c r="AM39" s="38"/>
      <c r="AN39" s="38"/>
      <c r="AO39" s="38"/>
      <c r="AP39" s="38"/>
      <c r="AQ39" s="40"/>
      <c r="AR39" s="38">
        <v>7</v>
      </c>
      <c r="AS39" s="38">
        <v>7</v>
      </c>
      <c r="AT39" s="30" t="s">
        <v>327</v>
      </c>
      <c r="AU39" s="49" t="s">
        <v>225</v>
      </c>
      <c r="AV39" s="38"/>
      <c r="AW39" s="38"/>
      <c r="AX39" s="38"/>
      <c r="AY39" s="38"/>
      <c r="AZ39" s="42" t="s">
        <v>157</v>
      </c>
      <c r="BA39" s="38" t="s">
        <v>48</v>
      </c>
      <c r="BB3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7</v>
      </c>
      <c r="BC39" s="40"/>
      <c r="BD39" s="40"/>
      <c r="BE39" s="40"/>
      <c r="BF39" s="40"/>
      <c r="BG39" s="43"/>
      <c r="BH39" s="44"/>
      <c r="BI39" s="45"/>
      <c r="BJ39" s="45"/>
      <c r="BK39" s="46"/>
      <c r="BL39" s="47"/>
    </row>
    <row r="40" spans="1:64" ht="18.75" customHeight="1" x14ac:dyDescent="0.3">
      <c r="A40" s="37">
        <f>IFERROR(InformeTbHv[[#This Row],[T EFECTIVO]]/InformeTbHv[[#This Row],[Horas disponibles]],0)</f>
        <v>0</v>
      </c>
      <c r="B40" s="37">
        <f>((InformeTbHv[[#This Row],[T PROGRAMADO]]-InformeTbHv[[#This Row],[HORAS DE OTRAS PARADA]]))/InformeTbHv[[#This Row],[T PROGRAMADO]]</f>
        <v>0</v>
      </c>
      <c r="C40" s="113">
        <f>IFERROR(((InformeTbHv[[#This Row],[T PROGRAMADO]]-InformeTbHv[[#This Row],[Ttal P. mec]])/InformeTbHv[[#This Row],[T PROGRAMADO]]),0)</f>
        <v>0</v>
      </c>
      <c r="D40" s="38" t="str">
        <f>IFERROR(ROUND(InformeTbHv[[#This Row],[TOTAL DE ARBOLES]]/InformeTbHv[[#This Row],[T EFECTIVO]],2),"")</f>
        <v/>
      </c>
      <c r="E40" s="38" t="str">
        <f>(IFERROR(ROUND(InformeTbHv[[#This Row],[M3]]/InformeTbHv[[#This Row],[TOTAL DE ARBOLES]],2),""))</f>
        <v/>
      </c>
      <c r="F40" s="39" t="str">
        <f>IFERROR(ROUND(InformeTbHv[[#This Row],[M3]]/InformeTbHv[[#This Row],[T EFECTIVO]],2),"")</f>
        <v/>
      </c>
      <c r="G40" s="40">
        <f>InformeTbHv[[#This Row],[T PROGRAMADO]]-InformeTbHv[[#This Row],[HORAS DE OTRAS PARADA]]</f>
        <v>0</v>
      </c>
      <c r="H40" s="40">
        <f>InformeTbHv[[#This Row],[T PROGRAMADO]]-SUM(InformeTbHv[[#This Row],[T PARADAS MEC]]+InformeTbHv[[#This Row],[ALISTAMIENTO]]+InformeTbHv[[#This Row],[Mantenimiento periódico]])</f>
        <v>0</v>
      </c>
      <c r="I40" s="40">
        <f>InformeTbHv[[#This Row],[T PARADAS MEC]]+InformeTbHv[[#This Row],[ALISTAMIENTO]]+InformeTbHv[[#This Row],[Mantenimiento periódico]]</f>
        <v>8</v>
      </c>
      <c r="J40" s="40">
        <f>SUMIF(InformeTbHv[[#This Row],[MOTIVO 1]],"Mantenimiento periódico",InformeTbHv[[#This Row],[T OTRA PARADA 1]])</f>
        <v>0</v>
      </c>
      <c r="K40" s="40">
        <f>InformeTbHv[[#This Row],[Mantenimiento periódico]]+InformeTbHv[[#This Row],[ALISTAMIENTO]]</f>
        <v>0</v>
      </c>
      <c r="L40" s="40">
        <f>SUM(InformeTbHv[[#This Row],[T OTRA PARADA 1]:[T OTRA PARADA 5]])</f>
        <v>0</v>
      </c>
      <c r="M40" s="38" t="s">
        <v>68</v>
      </c>
      <c r="N40" s="38" t="s">
        <v>1417</v>
      </c>
      <c r="O40" s="38" t="s">
        <v>82</v>
      </c>
      <c r="P40" s="38">
        <v>94266396</v>
      </c>
      <c r="Q40" s="38" t="s">
        <v>65</v>
      </c>
      <c r="R40" s="38" t="s">
        <v>44</v>
      </c>
      <c r="S40" s="41">
        <v>46036</v>
      </c>
      <c r="T40" s="38" t="s">
        <v>70</v>
      </c>
      <c r="U40" s="38"/>
      <c r="V40" s="38"/>
      <c r="W40" s="38"/>
      <c r="X40" s="38"/>
      <c r="Y40" s="38"/>
      <c r="Z40" s="38"/>
      <c r="AA40" s="38"/>
      <c r="AB40" s="38"/>
      <c r="AC40" s="38" t="s">
        <v>1440</v>
      </c>
      <c r="AD40" s="38" t="s">
        <v>1485</v>
      </c>
      <c r="AE40" s="38" t="s">
        <v>1512</v>
      </c>
      <c r="AF40" s="38">
        <v>35.031496222898902</v>
      </c>
      <c r="AG40" s="25" t="s">
        <v>207</v>
      </c>
      <c r="AH40" s="207">
        <v>8</v>
      </c>
      <c r="AI40" s="38" t="s">
        <v>47</v>
      </c>
      <c r="AJ40" s="421">
        <f>VLOOKUP(InformeTbHv[[#This Row],[TURNO]],[1]INFORMEHV!AI$2:AK$184,2,0)</f>
        <v>0.25</v>
      </c>
      <c r="AK40" s="421">
        <f>VLOOKUP(InformeTbHv[[#This Row],[TURNO]],[1]INFORMEHV!AI$2:AK$184,3,0)</f>
        <v>0.58333333333333337</v>
      </c>
      <c r="AL40" s="116"/>
      <c r="AM40" s="38"/>
      <c r="AN40" s="38"/>
      <c r="AO40" s="38"/>
      <c r="AP40" s="38"/>
      <c r="AQ40" s="40"/>
      <c r="AR40" s="38">
        <v>8</v>
      </c>
      <c r="AS40" s="38">
        <v>8</v>
      </c>
      <c r="AT40" s="25"/>
      <c r="AU40" s="49" t="s">
        <v>225</v>
      </c>
      <c r="AV40" s="38"/>
      <c r="AW40" s="38"/>
      <c r="AX40" s="38"/>
      <c r="AY40" s="38"/>
      <c r="AZ40" s="42" t="s">
        <v>161</v>
      </c>
      <c r="BA40" s="38" t="s">
        <v>48</v>
      </c>
      <c r="BB4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40" s="40"/>
      <c r="BD40" s="40"/>
      <c r="BE40" s="40"/>
      <c r="BF40" s="40"/>
      <c r="BG40" s="43"/>
      <c r="BH40" s="44"/>
      <c r="BI40" s="45"/>
      <c r="BJ40" s="45"/>
      <c r="BK40" s="46"/>
      <c r="BL40" s="47"/>
    </row>
    <row r="41" spans="1:64" ht="18.75" customHeight="1" x14ac:dyDescent="0.3">
      <c r="A41" s="20">
        <f>IFERROR(InformeTbHv[[#This Row],[T EFECTIVO]]/InformeTbHv[[#This Row],[Horas disponibles]],0)</f>
        <v>0.73454913880445893</v>
      </c>
      <c r="B41" s="20">
        <f>((InformeTbHv[[#This Row],[T PROGRAMADO]]-InformeTbHv[[#This Row],[HORAS DE OTRAS PARADA]]))/InformeTbHv[[#This Row],[T PROGRAMADO]]</f>
        <v>0.60416666666666752</v>
      </c>
      <c r="C41" s="21">
        <f>IFERROR(((InformeTbHv[[#This Row],[T PROGRAMADO]]-InformeTbHv[[#This Row],[Ttal P. mec]])/InformeTbHv[[#This Row],[T PROGRAMADO]]),0)</f>
        <v>0.82250000000000001</v>
      </c>
      <c r="D41" s="22">
        <f>IFERROR(ROUND(InformeTbHv[[#This Row],[TOTAL DE ARBOLES]]/InformeTbHv[[#This Row],[T EFECTIVO]],2),"")</f>
        <v>27.31</v>
      </c>
      <c r="E41" s="22">
        <f>(IFERROR(ROUND(InformeTbHv[[#This Row],[M3]]/InformeTbHv[[#This Row],[TOTAL DE ARBOLES]],2),""))</f>
        <v>0.23</v>
      </c>
      <c r="F41" s="13">
        <f>IFERROR(ROUND(InformeTbHv[[#This Row],[M3]]/InformeTbHv[[#This Row],[T EFECTIVO]],2),"")</f>
        <v>6.37</v>
      </c>
      <c r="G41" s="23">
        <f>InformeTbHv[[#This Row],[T PROGRAMADO]]-InformeTbHv[[#This Row],[HORAS DE OTRAS PARADA]]</f>
        <v>4.8333333333333401</v>
      </c>
      <c r="H41" s="24">
        <f>InformeTbHv[[#This Row],[T PROGRAMADO]]-SUM(InformeTbHv[[#This Row],[T PARADAS MEC]]+InformeTbHv[[#This Row],[ALISTAMIENTO]]+InformeTbHv[[#This Row],[Mantenimiento periódico]])</f>
        <v>6.58</v>
      </c>
      <c r="I41" s="24">
        <f>InformeTbHv[[#This Row],[T PARADAS MEC]]+InformeTbHv[[#This Row],[ALISTAMIENTO]]+InformeTbHv[[#This Row],[Mantenimiento periódico]]</f>
        <v>1.42</v>
      </c>
      <c r="J41" s="24">
        <f>SUMIF(InformeTbHv[[#This Row],[MOTIVO 1]],"Mantenimiento periódico",InformeTbHv[[#This Row],[T OTRA PARADA 1]])</f>
        <v>0</v>
      </c>
      <c r="K41" s="24">
        <f>InformeTbHv[[#This Row],[Mantenimiento periódico]]+InformeTbHv[[#This Row],[ALISTAMIENTO]]</f>
        <v>0</v>
      </c>
      <c r="L41" s="24">
        <f>SUM(InformeTbHv[[#This Row],[T OTRA PARADA 1]:[T OTRA PARADA 5]])</f>
        <v>1.31666666666666</v>
      </c>
      <c r="M41" s="25" t="s">
        <v>86</v>
      </c>
      <c r="N41" s="25" t="s">
        <v>1418</v>
      </c>
      <c r="O41" s="25" t="s">
        <v>87</v>
      </c>
      <c r="P41" s="25">
        <v>1112300817</v>
      </c>
      <c r="Q41" s="25" t="s">
        <v>43</v>
      </c>
      <c r="R41" s="25" t="s">
        <v>74</v>
      </c>
      <c r="S41" s="26">
        <v>46028</v>
      </c>
      <c r="T41" s="25" t="s">
        <v>102</v>
      </c>
      <c r="U41" s="25"/>
      <c r="V41" s="25"/>
      <c r="W41" s="25"/>
      <c r="X41" s="25"/>
      <c r="Y41" s="25"/>
      <c r="Z41" s="25"/>
      <c r="AA41" s="25"/>
      <c r="AB41" s="25"/>
      <c r="AC41" s="25" t="s">
        <v>1425</v>
      </c>
      <c r="AD41" s="25" t="s">
        <v>1470</v>
      </c>
      <c r="AE41" s="25" t="s">
        <v>1514</v>
      </c>
      <c r="AF41" s="25">
        <v>18.81028029942162</v>
      </c>
      <c r="AG41" s="251" t="s">
        <v>205</v>
      </c>
      <c r="AH41" s="260">
        <v>2</v>
      </c>
      <c r="AI41" s="125" t="s">
        <v>45</v>
      </c>
      <c r="AJ41" s="418">
        <f>VLOOKUP(InformeTbHv[[#This Row],[TURNO]],[1]INFORMEHV!AI$2:AK$184,2,0)</f>
        <v>0.58333333333333337</v>
      </c>
      <c r="AK41" s="418">
        <f>VLOOKUP(InformeTbHv[[#This Row],[TURNO]],[1]INFORMEHV!AI$2:AK$184,3,0)</f>
        <v>0.91666666666666663</v>
      </c>
      <c r="AL41" s="25">
        <v>26</v>
      </c>
      <c r="AM41" s="25">
        <v>132</v>
      </c>
      <c r="AN41" s="25">
        <v>30.79</v>
      </c>
      <c r="AO41" s="25">
        <v>6.57</v>
      </c>
      <c r="AP41" s="25"/>
      <c r="AQ41" s="24">
        <v>17.100000000000001</v>
      </c>
      <c r="AR41" s="25">
        <v>8</v>
      </c>
      <c r="AS41" s="25">
        <v>1.42</v>
      </c>
      <c r="AT41" s="30" t="s">
        <v>328</v>
      </c>
      <c r="AU41" s="30" t="s">
        <v>221</v>
      </c>
      <c r="AV41" s="25"/>
      <c r="AW41" s="25"/>
      <c r="AX41" s="25">
        <v>0.43</v>
      </c>
      <c r="AY41" s="25">
        <v>4</v>
      </c>
      <c r="AZ41" s="25" t="s">
        <v>130</v>
      </c>
      <c r="BA41" s="25" t="s">
        <v>48</v>
      </c>
      <c r="BB4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3.1666666666666599</v>
      </c>
      <c r="BC41" s="24">
        <v>1.11666666666666</v>
      </c>
      <c r="BD41" s="24">
        <v>0.2</v>
      </c>
      <c r="BE41" s="23"/>
      <c r="BF41" s="23"/>
      <c r="BG41" s="27"/>
      <c r="BH41" s="14" t="s">
        <v>236</v>
      </c>
      <c r="BI41" s="15" t="s">
        <v>241</v>
      </c>
      <c r="BJ41" s="15"/>
      <c r="BK41" s="16"/>
      <c r="BL41" s="28"/>
    </row>
    <row r="42" spans="1:64" ht="18.75" customHeight="1" x14ac:dyDescent="0.3">
      <c r="A42" s="37">
        <f>IFERROR(InformeTbHv[[#This Row],[T EFECTIVO]]/InformeTbHv[[#This Row],[Horas disponibles]],0)</f>
        <v>0.96</v>
      </c>
      <c r="B42" s="37">
        <f>((InformeTbHv[[#This Row],[T PROGRAMADO]]-InformeTbHv[[#This Row],[HORAS DE OTRAS PARADA]]))/InformeTbHv[[#This Row],[T PROGRAMADO]]</f>
        <v>0.75</v>
      </c>
      <c r="C42" s="113">
        <f>IFERROR(((InformeTbHv[[#This Row],[T PROGRAMADO]]-InformeTbHv[[#This Row],[Ttal P. mec]])/InformeTbHv[[#This Row],[T PROGRAMADO]]),0)</f>
        <v>0.78125</v>
      </c>
      <c r="D42" s="116">
        <f>IFERROR(ROUND(InformeTbHv[[#This Row],[TOTAL DE ARBOLES]]/InformeTbHv[[#This Row],[T EFECTIVO]],2),"")</f>
        <v>86</v>
      </c>
      <c r="E42" s="116">
        <f>(IFERROR(ROUND(InformeTbHv[[#This Row],[M3]]/InformeTbHv[[#This Row],[TOTAL DE ARBOLES]],2),""))</f>
        <v>0.13</v>
      </c>
      <c r="F42" s="118">
        <f>IFERROR(ROUND(InformeTbHv[[#This Row],[M3]]/InformeTbHv[[#This Row],[T EFECTIVO]],2),"")</f>
        <v>10.98</v>
      </c>
      <c r="G42" s="120">
        <f>InformeTbHv[[#This Row],[T PROGRAMADO]]-InformeTbHv[[#This Row],[HORAS DE OTRAS PARADA]]</f>
        <v>6</v>
      </c>
      <c r="H42" s="120">
        <f>InformeTbHv[[#This Row],[T PROGRAMADO]]-SUM(InformeTbHv[[#This Row],[T PARADAS MEC]]+InformeTbHv[[#This Row],[ALISTAMIENTO]]+InformeTbHv[[#This Row],[Mantenimiento periódico]])</f>
        <v>6.25</v>
      </c>
      <c r="I42" s="120">
        <f>InformeTbHv[[#This Row],[T PARADAS MEC]]+InformeTbHv[[#This Row],[ALISTAMIENTO]]+InformeTbHv[[#This Row],[Mantenimiento periódico]]</f>
        <v>1.75</v>
      </c>
      <c r="J42" s="120">
        <f>SUMIF(InformeTbHv[[#This Row],[MOTIVO 1]],"Mantenimiento periódico",InformeTbHv[[#This Row],[T OTRA PARADA 1]])</f>
        <v>0</v>
      </c>
      <c r="K42" s="120">
        <f>InformeTbHv[[#This Row],[Mantenimiento periódico]]+InformeTbHv[[#This Row],[ALISTAMIENTO]]</f>
        <v>0.25</v>
      </c>
      <c r="L42" s="120">
        <f>SUM(InformeTbHv[[#This Row],[T OTRA PARADA 1]:[T OTRA PARADA 5]])</f>
        <v>0</v>
      </c>
      <c r="M42" s="25" t="s">
        <v>42</v>
      </c>
      <c r="N42" s="25" t="s">
        <v>1418</v>
      </c>
      <c r="O42" s="29" t="s">
        <v>58</v>
      </c>
      <c r="P42" s="25">
        <v>6343935</v>
      </c>
      <c r="Q42" s="25" t="s">
        <v>43</v>
      </c>
      <c r="R42" s="25" t="s">
        <v>44</v>
      </c>
      <c r="S42" s="26">
        <v>46025</v>
      </c>
      <c r="T42" s="25" t="s">
        <v>98</v>
      </c>
      <c r="U42" s="25"/>
      <c r="V42" s="25"/>
      <c r="W42" s="25"/>
      <c r="X42" s="25"/>
      <c r="Y42" s="25"/>
      <c r="Z42" s="25"/>
      <c r="AA42" s="25"/>
      <c r="AB42" s="25"/>
      <c r="AC42" s="25" t="s">
        <v>1441</v>
      </c>
      <c r="AD42" s="25" t="s">
        <v>1486</v>
      </c>
      <c r="AE42" s="25" t="s">
        <v>1515</v>
      </c>
      <c r="AF42" s="25">
        <v>15.119228228528785</v>
      </c>
      <c r="AG42" s="252" t="s">
        <v>206</v>
      </c>
      <c r="AH42" s="260">
        <v>18</v>
      </c>
      <c r="AI42" s="25" t="s">
        <v>47</v>
      </c>
      <c r="AJ42" s="422">
        <f>VLOOKUP(InformeTbHv[[#This Row],[TURNO]],[1]INFORMEHV!AI$2:AK$184,2,0)</f>
        <v>0.25</v>
      </c>
      <c r="AK42" s="422">
        <f>VLOOKUP(InformeTbHv[[#This Row],[TURNO]],[1]INFORMEHV!AI$2:AK$184,3,0)</f>
        <v>0.58333333333333337</v>
      </c>
      <c r="AL42" s="116">
        <v>16</v>
      </c>
      <c r="AM42" s="116">
        <v>516</v>
      </c>
      <c r="AN42" s="116">
        <v>65.900000000000006</v>
      </c>
      <c r="AO42" s="116">
        <v>8.7799999999999994</v>
      </c>
      <c r="AP42" s="116"/>
      <c r="AQ42" s="120">
        <v>13</v>
      </c>
      <c r="AR42" s="116">
        <v>8</v>
      </c>
      <c r="AS42" s="116">
        <v>1.5</v>
      </c>
      <c r="AT42" s="116"/>
      <c r="AU42" s="125" t="s">
        <v>222</v>
      </c>
      <c r="AV42" s="116">
        <v>0.25</v>
      </c>
      <c r="AW42" s="116"/>
      <c r="AX42" s="116">
        <v>0.25</v>
      </c>
      <c r="AY42" s="116"/>
      <c r="AZ42" s="127"/>
      <c r="BA42" s="25" t="s">
        <v>48</v>
      </c>
      <c r="BB4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v>
      </c>
      <c r="BC42" s="120"/>
      <c r="BD42" s="120"/>
      <c r="BE42" s="120"/>
      <c r="BF42" s="120"/>
      <c r="BG42" s="130"/>
      <c r="BH42" s="132"/>
      <c r="BI42" s="136"/>
      <c r="BJ42" s="136"/>
      <c r="BK42" s="139"/>
      <c r="BL42" s="142"/>
    </row>
    <row r="43" spans="1:64" ht="18.75" customHeight="1" x14ac:dyDescent="0.3">
      <c r="A43" s="37">
        <f>IFERROR(InformeTbHv[[#This Row],[T EFECTIVO]]/InformeTbHv[[#This Row],[Horas disponibles]],0)</f>
        <v>0.73454913880445893</v>
      </c>
      <c r="B43" s="37">
        <f>((InformeTbHv[[#This Row],[T PROGRAMADO]]-InformeTbHv[[#This Row],[HORAS DE OTRAS PARADA]]))/InformeTbHv[[#This Row],[T PROGRAMADO]]</f>
        <v>0.60416666666666752</v>
      </c>
      <c r="C43" s="113">
        <f>IFERROR(((InformeTbHv[[#This Row],[T PROGRAMADO]]-InformeTbHv[[#This Row],[Ttal P. mec]])/InformeTbHv[[#This Row],[T PROGRAMADO]]),0)</f>
        <v>0.82250000000000001</v>
      </c>
      <c r="D43" s="38">
        <f>IFERROR(ROUND(InformeTbHv[[#This Row],[TOTAL DE ARBOLES]]/InformeTbHv[[#This Row],[T EFECTIVO]],2),"")</f>
        <v>27.31</v>
      </c>
      <c r="E43" s="38">
        <f>(IFERROR(ROUND(InformeTbHv[[#This Row],[M3]]/InformeTbHv[[#This Row],[TOTAL DE ARBOLES]],2),""))</f>
        <v>0.23</v>
      </c>
      <c r="F43" s="39">
        <f>IFERROR(ROUND(InformeTbHv[[#This Row],[M3]]/InformeTbHv[[#This Row],[T EFECTIVO]],2),"")</f>
        <v>6.37</v>
      </c>
      <c r="G43" s="40">
        <f>InformeTbHv[[#This Row],[T PROGRAMADO]]-InformeTbHv[[#This Row],[HORAS DE OTRAS PARADA]]</f>
        <v>4.8333333333333401</v>
      </c>
      <c r="H43" s="40">
        <f>InformeTbHv[[#This Row],[T PROGRAMADO]]-SUM(InformeTbHv[[#This Row],[T PARADAS MEC]]+InformeTbHv[[#This Row],[ALISTAMIENTO]]+InformeTbHv[[#This Row],[Mantenimiento periódico]])</f>
        <v>6.58</v>
      </c>
      <c r="I43" s="40">
        <f>InformeTbHv[[#This Row],[T PARADAS MEC]]+InformeTbHv[[#This Row],[ALISTAMIENTO]]+InformeTbHv[[#This Row],[Mantenimiento periódico]]</f>
        <v>1.42</v>
      </c>
      <c r="J43" s="40">
        <f>SUMIF(InformeTbHv[[#This Row],[MOTIVO 1]],"Mantenimiento periódico",InformeTbHv[[#This Row],[T OTRA PARADA 1]])</f>
        <v>0</v>
      </c>
      <c r="K43" s="40">
        <f>InformeTbHv[[#This Row],[Mantenimiento periódico]]+InformeTbHv[[#This Row],[ALISTAMIENTO]]</f>
        <v>0</v>
      </c>
      <c r="L43" s="40">
        <f>SUM(InformeTbHv[[#This Row],[T OTRA PARADA 1]:[T OTRA PARADA 5]])</f>
        <v>1.31666666666666</v>
      </c>
      <c r="M43" s="38" t="s">
        <v>86</v>
      </c>
      <c r="N43" s="38" t="s">
        <v>1418</v>
      </c>
      <c r="O43" s="38" t="s">
        <v>87</v>
      </c>
      <c r="P43" s="38">
        <v>1112300817</v>
      </c>
      <c r="Q43" s="38" t="s">
        <v>43</v>
      </c>
      <c r="R43" s="38" t="s">
        <v>74</v>
      </c>
      <c r="S43" s="41">
        <v>46028</v>
      </c>
      <c r="T43" s="38" t="s">
        <v>102</v>
      </c>
      <c r="U43" s="38"/>
      <c r="V43" s="38"/>
      <c r="W43" s="38"/>
      <c r="X43" s="38"/>
      <c r="Y43" s="38"/>
      <c r="Z43" s="38"/>
      <c r="AA43" s="38"/>
      <c r="AB43" s="38"/>
      <c r="AC43" s="38" t="s">
        <v>1425</v>
      </c>
      <c r="AD43" s="38" t="s">
        <v>1470</v>
      </c>
      <c r="AE43" s="38" t="s">
        <v>1514</v>
      </c>
      <c r="AF43" s="38">
        <v>18.81028029942162</v>
      </c>
      <c r="AG43" s="251" t="s">
        <v>205</v>
      </c>
      <c r="AH43" s="207">
        <v>2</v>
      </c>
      <c r="AI43" s="125" t="s">
        <v>45</v>
      </c>
      <c r="AJ43" s="418">
        <f>VLOOKUP(InformeTbHv[[#This Row],[TURNO]],[1]INFORMEHV!AI$2:AK$184,2,0)</f>
        <v>0.58333333333333337</v>
      </c>
      <c r="AK43" s="418">
        <f>VLOOKUP(InformeTbHv[[#This Row],[TURNO]],[1]INFORMEHV!AI$2:AK$184,3,0)</f>
        <v>0.91666666666666663</v>
      </c>
      <c r="AL43" s="116">
        <v>26</v>
      </c>
      <c r="AM43" s="38">
        <v>132</v>
      </c>
      <c r="AN43" s="38">
        <v>30.79</v>
      </c>
      <c r="AO43" s="38">
        <v>6.57</v>
      </c>
      <c r="AP43" s="38"/>
      <c r="AQ43" s="40">
        <v>17.100000000000001</v>
      </c>
      <c r="AR43" s="116">
        <v>8</v>
      </c>
      <c r="AS43" s="38">
        <v>1.42</v>
      </c>
      <c r="AT43" s="30" t="s">
        <v>328</v>
      </c>
      <c r="AU43" s="49" t="s">
        <v>230</v>
      </c>
      <c r="AV43" s="38"/>
      <c r="AW43" s="38"/>
      <c r="AX43" s="38">
        <v>0.43</v>
      </c>
      <c r="AY43" s="38">
        <v>4</v>
      </c>
      <c r="AZ43" s="42" t="s">
        <v>130</v>
      </c>
      <c r="BA43" s="38" t="s">
        <v>48</v>
      </c>
      <c r="BB4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3.1666666666666599</v>
      </c>
      <c r="BC43" s="40">
        <v>1.11666666666666</v>
      </c>
      <c r="BD43" s="40">
        <v>0.2</v>
      </c>
      <c r="BE43" s="40"/>
      <c r="BF43" s="40"/>
      <c r="BG43" s="43"/>
      <c r="BH43" s="14" t="s">
        <v>236</v>
      </c>
      <c r="BI43" s="15" t="s">
        <v>241</v>
      </c>
      <c r="BJ43" s="45"/>
      <c r="BK43" s="46"/>
      <c r="BL43" s="47"/>
    </row>
    <row r="44" spans="1:64" ht="18.75" customHeight="1" x14ac:dyDescent="0.3">
      <c r="A44" s="87">
        <f>IFERROR(InformeTbHv[[#This Row],[T EFECTIVO]]/InformeTbHv[[#This Row],[Horas disponibles]],0)</f>
        <v>0.21913128355295311</v>
      </c>
      <c r="B44" s="87">
        <f>((InformeTbHv[[#This Row],[T PROGRAMADO]]-InformeTbHv[[#This Row],[HORAS DE OTRAS PARADA]]))/InformeTbHv[[#This Row],[T PROGRAMADO]]</f>
        <v>0.18708333333333371</v>
      </c>
      <c r="C44" s="216">
        <f>IFERROR(((InformeTbHv[[#This Row],[T PROGRAMADO]]-InformeTbHv[[#This Row],[Ttal P. mec]])/InformeTbHv[[#This Row],[T PROGRAMADO]]),0)</f>
        <v>0.85375000000000001</v>
      </c>
      <c r="D44" s="88">
        <f>IFERROR(ROUND(InformeTbHv[[#This Row],[TOTAL DE ARBOLES]]/InformeTbHv[[#This Row],[T EFECTIVO]],2),"")</f>
        <v>70.16</v>
      </c>
      <c r="E44" s="88">
        <f>(IFERROR(ROUND(InformeTbHv[[#This Row],[M3]]/InformeTbHv[[#This Row],[TOTAL DE ARBOLES]],2),""))</f>
        <v>0.34</v>
      </c>
      <c r="F44" s="39">
        <f>IFERROR(ROUND(InformeTbHv[[#This Row],[M3]]/InformeTbHv[[#This Row],[T EFECTIVO]],2),"")</f>
        <v>23.65</v>
      </c>
      <c r="G44" s="89">
        <f>InformeTbHv[[#This Row],[T PROGRAMADO]]-InformeTbHv[[#This Row],[HORAS DE OTRAS PARADA]]</f>
        <v>1.4966666666666697</v>
      </c>
      <c r="H44" s="89">
        <f>InformeTbHv[[#This Row],[T PROGRAMADO]]-SUM(InformeTbHv[[#This Row],[T PARADAS MEC]]+InformeTbHv[[#This Row],[ALISTAMIENTO]]+InformeTbHv[[#This Row],[Mantenimiento periódico]])</f>
        <v>6.83</v>
      </c>
      <c r="I44" s="89">
        <f>InformeTbHv[[#This Row],[T PARADAS MEC]]+InformeTbHv[[#This Row],[ALISTAMIENTO]]+InformeTbHv[[#This Row],[Mantenimiento periódico]]</f>
        <v>1.17</v>
      </c>
      <c r="J44" s="89">
        <f>SUMIF(InformeTbHv[[#This Row],[MOTIVO 1]],"Mantenimiento periódico",InformeTbHv[[#This Row],[T OTRA PARADA 1]])</f>
        <v>0</v>
      </c>
      <c r="K44" s="89">
        <f>InformeTbHv[[#This Row],[Mantenimiento periódico]]+InformeTbHv[[#This Row],[ALISTAMIENTO]]</f>
        <v>0.17</v>
      </c>
      <c r="L44" s="89">
        <f>SUM(InformeTbHv[[#This Row],[T OTRA PARADA 1]:[T OTRA PARADA 5]])</f>
        <v>5.3333333333333304</v>
      </c>
      <c r="M44" s="88" t="s">
        <v>72</v>
      </c>
      <c r="N44" s="88" t="s">
        <v>1418</v>
      </c>
      <c r="O44" s="88" t="s">
        <v>75</v>
      </c>
      <c r="P44" s="88">
        <v>1114481552</v>
      </c>
      <c r="Q44" s="88" t="s">
        <v>43</v>
      </c>
      <c r="R44" s="88" t="s">
        <v>74</v>
      </c>
      <c r="S44" s="90">
        <v>46072</v>
      </c>
      <c r="T44" s="88" t="s">
        <v>99</v>
      </c>
      <c r="U44" s="88"/>
      <c r="V44" s="88"/>
      <c r="W44" s="88"/>
      <c r="X44" s="88"/>
      <c r="Y44" s="88"/>
      <c r="Z44" s="88"/>
      <c r="AA44" s="88"/>
      <c r="AB44" s="88"/>
      <c r="AC44" s="88" t="s">
        <v>1442</v>
      </c>
      <c r="AD44" s="88" t="s">
        <v>1487</v>
      </c>
      <c r="AE44" s="88" t="s">
        <v>1514</v>
      </c>
      <c r="AF44" s="88">
        <v>18.547875311725036</v>
      </c>
      <c r="AG44" s="251" t="s">
        <v>205</v>
      </c>
      <c r="AH44" s="206">
        <v>3</v>
      </c>
      <c r="AI44" s="125" t="s">
        <v>45</v>
      </c>
      <c r="AJ44" s="418">
        <f>VLOOKUP(InformeTbHv[[#This Row],[TURNO]],[1]INFORMEHV!AI$2:AK$184,2,0)</f>
        <v>0.58333333333333337</v>
      </c>
      <c r="AK44" s="418">
        <f>VLOOKUP(InformeTbHv[[#This Row],[TURNO]],[1]INFORMEHV!AI$2:AK$184,3,0)</f>
        <v>0.91666666666666663</v>
      </c>
      <c r="AL44" s="205">
        <v>28</v>
      </c>
      <c r="AM44" s="88">
        <v>105</v>
      </c>
      <c r="AN44" s="88">
        <v>35.4</v>
      </c>
      <c r="AO44" s="88">
        <v>19.559999999999999</v>
      </c>
      <c r="AP44" s="88">
        <v>58</v>
      </c>
      <c r="AQ44" s="89">
        <v>20</v>
      </c>
      <c r="AR44" s="88">
        <v>8</v>
      </c>
      <c r="AS44" s="88">
        <v>1</v>
      </c>
      <c r="AT44" s="30" t="s">
        <v>327</v>
      </c>
      <c r="AU44" s="88" t="s">
        <v>731</v>
      </c>
      <c r="AV44" s="88">
        <v>0.17</v>
      </c>
      <c r="AW44" s="88"/>
      <c r="AX44" s="88"/>
      <c r="AY44" s="88">
        <v>2</v>
      </c>
      <c r="AZ44" s="92" t="s">
        <v>199</v>
      </c>
      <c r="BA44" s="88" t="s">
        <v>48</v>
      </c>
      <c r="BB4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6.5033333333333303</v>
      </c>
      <c r="BC44" s="89">
        <v>5.3333333333333304</v>
      </c>
      <c r="BD44" s="89"/>
      <c r="BE44" s="89"/>
      <c r="BF44" s="89"/>
      <c r="BG44" s="93"/>
      <c r="BH44" s="14" t="s">
        <v>236</v>
      </c>
      <c r="BI44" s="45"/>
      <c r="BJ44" s="45"/>
      <c r="BK44" s="46"/>
      <c r="BL44" s="94"/>
    </row>
    <row r="45" spans="1:64" ht="18.75" customHeight="1" x14ac:dyDescent="0.3">
      <c r="A45" s="87">
        <f>IFERROR(InformeTbHv[[#This Row],[T EFECTIVO]]/InformeTbHv[[#This Row],[Horas disponibles]],0)</f>
        <v>0.94142259414225937</v>
      </c>
      <c r="B45" s="87">
        <f>((InformeTbHv[[#This Row],[T PROGRAMADO]]-InformeTbHv[[#This Row],[HORAS DE OTRAS PARADA]]))/InformeTbHv[[#This Row],[T PROGRAMADO]]</f>
        <v>0.84375</v>
      </c>
      <c r="C45" s="216">
        <f>IFERROR(((InformeTbHv[[#This Row],[T PROGRAMADO]]-InformeTbHv[[#This Row],[Ttal P. mec]])/InformeTbHv[[#This Row],[T PROGRAMADO]]),0)</f>
        <v>0.89624999999999999</v>
      </c>
      <c r="D45" s="88">
        <f>IFERROR(ROUND(InformeTbHv[[#This Row],[TOTAL DE ARBOLES]]/InformeTbHv[[#This Row],[T EFECTIVO]],2),"")</f>
        <v>58.22</v>
      </c>
      <c r="E45" s="88">
        <f>(IFERROR(ROUND(InformeTbHv[[#This Row],[M3]]/InformeTbHv[[#This Row],[TOTAL DE ARBOLES]],2),""))</f>
        <v>0.34</v>
      </c>
      <c r="F45" s="39">
        <f>IFERROR(ROUND(InformeTbHv[[#This Row],[M3]]/InformeTbHv[[#This Row],[T EFECTIVO]],2),"")</f>
        <v>19.68</v>
      </c>
      <c r="G45" s="89">
        <f>InformeTbHv[[#This Row],[T PROGRAMADO]]-InformeTbHv[[#This Row],[HORAS DE OTRAS PARADA]]</f>
        <v>6.75</v>
      </c>
      <c r="H45" s="89">
        <f>InformeTbHv[[#This Row],[T PROGRAMADO]]-SUM(InformeTbHv[[#This Row],[T PARADAS MEC]]+InformeTbHv[[#This Row],[ALISTAMIENTO]]+InformeTbHv[[#This Row],[Mantenimiento periódico]])</f>
        <v>7.17</v>
      </c>
      <c r="I45" s="89">
        <f>InformeTbHv[[#This Row],[T PARADAS MEC]]+InformeTbHv[[#This Row],[ALISTAMIENTO]]+InformeTbHv[[#This Row],[Mantenimiento periódico]]</f>
        <v>0.83</v>
      </c>
      <c r="J45" s="89">
        <f>SUMIF(InformeTbHv[[#This Row],[MOTIVO 1]],"Mantenimiento periódico",InformeTbHv[[#This Row],[T OTRA PARADA 1]])</f>
        <v>0</v>
      </c>
      <c r="K45" s="89">
        <f>InformeTbHv[[#This Row],[Mantenimiento periódico]]+InformeTbHv[[#This Row],[ALISTAMIENTO]]</f>
        <v>0.25</v>
      </c>
      <c r="L45" s="89">
        <f>SUM(InformeTbHv[[#This Row],[T OTRA PARADA 1]:[T OTRA PARADA 5]])</f>
        <v>0</v>
      </c>
      <c r="M45" s="88" t="s">
        <v>42</v>
      </c>
      <c r="N45" s="88" t="s">
        <v>1418</v>
      </c>
      <c r="O45" s="88" t="s">
        <v>80</v>
      </c>
      <c r="P45" s="88">
        <v>94270446</v>
      </c>
      <c r="Q45" s="88" t="s">
        <v>43</v>
      </c>
      <c r="R45" s="88" t="s">
        <v>44</v>
      </c>
      <c r="S45" s="90">
        <v>46097</v>
      </c>
      <c r="T45" s="88" t="s">
        <v>815</v>
      </c>
      <c r="U45" s="88"/>
      <c r="V45" s="88"/>
      <c r="W45" s="88"/>
      <c r="X45" s="88"/>
      <c r="Y45" s="88"/>
      <c r="Z45" s="88"/>
      <c r="AA45" s="88"/>
      <c r="AB45" s="88"/>
      <c r="AC45" s="88" t="s">
        <v>1434</v>
      </c>
      <c r="AD45" s="88" t="s">
        <v>1479</v>
      </c>
      <c r="AE45" s="88" t="s">
        <v>1519</v>
      </c>
      <c r="AF45" s="88">
        <v>17.88641072711232</v>
      </c>
      <c r="AG45" s="49" t="s">
        <v>208</v>
      </c>
      <c r="AH45" s="206">
        <v>2</v>
      </c>
      <c r="AI45" s="125" t="s">
        <v>45</v>
      </c>
      <c r="AJ45" s="418">
        <f>VLOOKUP(InformeTbHv[[#This Row],[TURNO]],[1]INFORMEHV!AI$2:AK$184,2,0)</f>
        <v>0.58333333333333337</v>
      </c>
      <c r="AK45" s="418">
        <f>VLOOKUP(InformeTbHv[[#This Row],[TURNO]],[1]INFORMEHV!AI$2:AK$184,3,0)</f>
        <v>0.91666666666666663</v>
      </c>
      <c r="AL45" s="205">
        <v>28</v>
      </c>
      <c r="AM45" s="88">
        <v>393</v>
      </c>
      <c r="AN45" s="88">
        <v>132.86000000000001</v>
      </c>
      <c r="AO45" s="88">
        <v>18.52</v>
      </c>
      <c r="AP45" s="88"/>
      <c r="AQ45" s="89">
        <v>20</v>
      </c>
      <c r="AR45" s="205">
        <v>8</v>
      </c>
      <c r="AS45" s="88">
        <v>0.57999999999999996</v>
      </c>
      <c r="AT45" s="30" t="s">
        <v>328</v>
      </c>
      <c r="AU45" s="88" t="s">
        <v>975</v>
      </c>
      <c r="AV45" s="88">
        <v>0.25</v>
      </c>
      <c r="AW45" s="88">
        <v>0.17</v>
      </c>
      <c r="AX45" s="88">
        <v>0.25</v>
      </c>
      <c r="AY45" s="88"/>
      <c r="AZ45" s="92" t="s">
        <v>92</v>
      </c>
      <c r="BA45" s="88" t="s">
        <v>46</v>
      </c>
      <c r="BB4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1.25</v>
      </c>
      <c r="BC45" s="89"/>
      <c r="BD45" s="89"/>
      <c r="BE45" s="89"/>
      <c r="BF45" s="89"/>
      <c r="BG45" s="93"/>
      <c r="BH45" s="44"/>
      <c r="BI45" s="45"/>
      <c r="BJ45" s="45"/>
      <c r="BK45" s="46"/>
      <c r="BL45" s="94"/>
    </row>
    <row r="46" spans="1:64" ht="18.75" customHeight="1" x14ac:dyDescent="0.3">
      <c r="A46" s="76">
        <f>IFERROR(InformeTbHv[[#This Row],[T EFECTIVO]]/InformeTbHv[[#This Row],[Horas disponibles]],0)</f>
        <v>0.93200000000000005</v>
      </c>
      <c r="B46" s="76">
        <f>((InformeTbHv[[#This Row],[T PROGRAMADO]]-InformeTbHv[[#This Row],[HORAS DE OTRAS PARADA]]))/InformeTbHv[[#This Row],[T PROGRAMADO]]</f>
        <v>0.58250000000000002</v>
      </c>
      <c r="C46" s="217">
        <f>IFERROR(((InformeTbHv[[#This Row],[T PROGRAMADO]]-InformeTbHv[[#This Row],[Ttal P. mec]])/InformeTbHv[[#This Row],[T PROGRAMADO]]),0)</f>
        <v>0.625</v>
      </c>
      <c r="D46" s="49">
        <f>IFERROR(ROUND(InformeTbHv[[#This Row],[TOTAL DE ARBOLES]]/InformeTbHv[[#This Row],[T EFECTIVO]],2),"")</f>
        <v>23.39</v>
      </c>
      <c r="E46" s="49">
        <f>(IFERROR(ROUND(InformeTbHv[[#This Row],[M3]]/InformeTbHv[[#This Row],[TOTAL DE ARBOLES]],2),""))</f>
        <v>0.5</v>
      </c>
      <c r="F46" s="39">
        <f>IFERROR(ROUND(InformeTbHv[[#This Row],[M3]]/InformeTbHv[[#This Row],[T EFECTIVO]],2),"")</f>
        <v>11.62</v>
      </c>
      <c r="G46" s="72">
        <f>InformeTbHv[[#This Row],[T PROGRAMADO]]-InformeTbHv[[#This Row],[HORAS DE OTRAS PARADA]]</f>
        <v>4.66</v>
      </c>
      <c r="H46" s="72">
        <f>InformeTbHv[[#This Row],[T PROGRAMADO]]-SUM(InformeTbHv[[#This Row],[T PARADAS MEC]]+InformeTbHv[[#This Row],[ALISTAMIENTO]]+InformeTbHv[[#This Row],[Mantenimiento periódico]])</f>
        <v>5</v>
      </c>
      <c r="I46" s="72">
        <f>InformeTbHv[[#This Row],[T PARADAS MEC]]+InformeTbHv[[#This Row],[ALISTAMIENTO]]+InformeTbHv[[#This Row],[Mantenimiento periódico]]</f>
        <v>3</v>
      </c>
      <c r="J46" s="72">
        <f>SUMIF(InformeTbHv[[#This Row],[MOTIVO 1]],"Mantenimiento periódico",InformeTbHv[[#This Row],[T OTRA PARADA 1]])</f>
        <v>0</v>
      </c>
      <c r="K46" s="72">
        <f>InformeTbHv[[#This Row],[Mantenimiento periódico]]+InformeTbHv[[#This Row],[ALISTAMIENTO]]</f>
        <v>0.33</v>
      </c>
      <c r="L46" s="72">
        <f>SUM(InformeTbHv[[#This Row],[T OTRA PARADA 1]:[T OTRA PARADA 5]])</f>
        <v>0</v>
      </c>
      <c r="M46" s="49" t="s">
        <v>68</v>
      </c>
      <c r="N46" s="49" t="s">
        <v>1417</v>
      </c>
      <c r="O46" s="49" t="s">
        <v>82</v>
      </c>
      <c r="P46" s="49">
        <v>94266396</v>
      </c>
      <c r="Q46" s="49" t="s">
        <v>65</v>
      </c>
      <c r="R46" s="49" t="s">
        <v>44</v>
      </c>
      <c r="S46" s="77">
        <v>46050</v>
      </c>
      <c r="T46" s="49" t="s">
        <v>164</v>
      </c>
      <c r="U46" s="49"/>
      <c r="V46" s="49"/>
      <c r="W46" s="49"/>
      <c r="X46" s="49"/>
      <c r="Y46" s="49"/>
      <c r="Z46" s="49"/>
      <c r="AA46" s="49"/>
      <c r="AB46" s="49"/>
      <c r="AC46" s="49" t="s">
        <v>1426</v>
      </c>
      <c r="AD46" s="49" t="s">
        <v>1471</v>
      </c>
      <c r="AE46" s="49" t="s">
        <v>1512</v>
      </c>
      <c r="AF46" s="49">
        <v>26.520279887958782</v>
      </c>
      <c r="AG46" s="25" t="s">
        <v>207</v>
      </c>
      <c r="AH46" s="259">
        <v>6</v>
      </c>
      <c r="AI46" s="125" t="s">
        <v>47</v>
      </c>
      <c r="AJ46" s="418">
        <f>VLOOKUP(InformeTbHv[[#This Row],[TURNO]],[1]INFORMEHV!AI$2:AK$184,2,0)</f>
        <v>0.25</v>
      </c>
      <c r="AK46" s="418">
        <f>VLOOKUP(InformeTbHv[[#This Row],[TURNO]],[1]INFORMEHV!AI$2:AK$184,3,0)</f>
        <v>0.58333333333333337</v>
      </c>
      <c r="AL46" s="125">
        <v>28</v>
      </c>
      <c r="AM46" s="49">
        <v>109</v>
      </c>
      <c r="AN46" s="49">
        <v>54.16</v>
      </c>
      <c r="AO46" s="49">
        <v>15.02</v>
      </c>
      <c r="AP46" s="49"/>
      <c r="AQ46" s="72"/>
      <c r="AR46" s="49">
        <v>8</v>
      </c>
      <c r="AS46" s="49">
        <v>2.67</v>
      </c>
      <c r="AT46" s="30" t="s">
        <v>327</v>
      </c>
      <c r="AU46" s="30" t="s">
        <v>477</v>
      </c>
      <c r="AV46" s="49">
        <v>0.33</v>
      </c>
      <c r="AW46" s="49">
        <v>0.17</v>
      </c>
      <c r="AX46" s="49">
        <v>0.17</v>
      </c>
      <c r="AY46" s="49">
        <v>1</v>
      </c>
      <c r="AZ46" s="71" t="s">
        <v>115</v>
      </c>
      <c r="BA46" s="49" t="s">
        <v>48</v>
      </c>
      <c r="BB4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3.34</v>
      </c>
      <c r="BC46" s="72"/>
      <c r="BD46" s="72"/>
      <c r="BE46" s="72"/>
      <c r="BF46" s="72"/>
      <c r="BG46" s="74"/>
      <c r="BH46" s="74"/>
      <c r="BI46" s="75"/>
      <c r="BJ46" s="45"/>
      <c r="BK46" s="46"/>
      <c r="BL46" s="45"/>
    </row>
    <row r="47" spans="1:64" ht="18.75" customHeight="1" x14ac:dyDescent="0.3">
      <c r="A47" s="37">
        <f>IFERROR(InformeTbHv[[#This Row],[T EFECTIVO]]/InformeTbHv[[#This Row],[Horas disponibles]],0)</f>
        <v>0.91537376586741892</v>
      </c>
      <c r="B47" s="37">
        <f>((InformeTbHv[[#This Row],[T PROGRAMADO]]-InformeTbHv[[#This Row],[HORAS DE OTRAS PARADA]]))/InformeTbHv[[#This Row],[T PROGRAMADO]]</f>
        <v>0.81125000000000003</v>
      </c>
      <c r="C47" s="113">
        <f>IFERROR(((InformeTbHv[[#This Row],[T PROGRAMADO]]-InformeTbHv[[#This Row],[Ttal P. mec]])/InformeTbHv[[#This Row],[T PROGRAMADO]]),0)</f>
        <v>0.88624999999999998</v>
      </c>
      <c r="D47" s="38">
        <f>IFERROR(ROUND(InformeTbHv[[#This Row],[TOTAL DE ARBOLES]]/InformeTbHv[[#This Row],[T EFECTIVO]],2),"")</f>
        <v>28.35</v>
      </c>
      <c r="E47" s="38">
        <f>(IFERROR(ROUND(InformeTbHv[[#This Row],[M3]]/InformeTbHv[[#This Row],[TOTAL DE ARBOLES]],2),""))</f>
        <v>0.28999999999999998</v>
      </c>
      <c r="F47" s="39">
        <f>IFERROR(ROUND(InformeTbHv[[#This Row],[M3]]/InformeTbHv[[#This Row],[T EFECTIVO]],2),"")</f>
        <v>8.09</v>
      </c>
      <c r="G47" s="40">
        <f>InformeTbHv[[#This Row],[T PROGRAMADO]]-InformeTbHv[[#This Row],[HORAS DE OTRAS PARADA]]</f>
        <v>6.49</v>
      </c>
      <c r="H47" s="40">
        <f>InformeTbHv[[#This Row],[T PROGRAMADO]]-SUM(InformeTbHv[[#This Row],[T PARADAS MEC]]+InformeTbHv[[#This Row],[ALISTAMIENTO]]+InformeTbHv[[#This Row],[Mantenimiento periódico]])</f>
        <v>7.09</v>
      </c>
      <c r="I47" s="40">
        <f>InformeTbHv[[#This Row],[T PARADAS MEC]]+InformeTbHv[[#This Row],[ALISTAMIENTO]]+InformeTbHv[[#This Row],[Mantenimiento periódico]]</f>
        <v>0.90999999999999992</v>
      </c>
      <c r="J47" s="40">
        <f>SUMIF(InformeTbHv[[#This Row],[MOTIVO 1]],"Mantenimiento periódico",InformeTbHv[[#This Row],[T OTRA PARADA 1]])</f>
        <v>0</v>
      </c>
      <c r="K47" s="40">
        <f>InformeTbHv[[#This Row],[Mantenimiento periódico]]+InformeTbHv[[#This Row],[ALISTAMIENTO]]</f>
        <v>0.3</v>
      </c>
      <c r="L47" s="40">
        <f>SUM(InformeTbHv[[#This Row],[T OTRA PARADA 1]:[T OTRA PARADA 5]])</f>
        <v>0</v>
      </c>
      <c r="M47" s="38" t="s">
        <v>134</v>
      </c>
      <c r="N47" s="38" t="s">
        <v>1417</v>
      </c>
      <c r="O47" s="38" t="s">
        <v>264</v>
      </c>
      <c r="P47" s="38">
        <v>1022124225</v>
      </c>
      <c r="Q47" s="38" t="s">
        <v>65</v>
      </c>
      <c r="R47" s="38" t="s">
        <v>49</v>
      </c>
      <c r="S47" s="41">
        <v>46034</v>
      </c>
      <c r="T47" s="38" t="s">
        <v>135</v>
      </c>
      <c r="U47" s="38"/>
      <c r="V47" s="38"/>
      <c r="W47" s="38"/>
      <c r="X47" s="38"/>
      <c r="Y47" s="38"/>
      <c r="Z47" s="38"/>
      <c r="AA47" s="38"/>
      <c r="AB47" s="38"/>
      <c r="AC47" s="38" t="s">
        <v>1421</v>
      </c>
      <c r="AD47" s="38" t="s">
        <v>1466</v>
      </c>
      <c r="AE47" s="38" t="s">
        <v>1510</v>
      </c>
      <c r="AF47" s="38">
        <v>17.432111584245501</v>
      </c>
      <c r="AG47" s="251" t="s">
        <v>205</v>
      </c>
      <c r="AH47" s="207">
        <v>8</v>
      </c>
      <c r="AI47" s="125" t="s">
        <v>45</v>
      </c>
      <c r="AJ47" s="418">
        <f>VLOOKUP(InformeTbHv[[#This Row],[TURNO]],[1]INFORMEHV!AI$2:AK$184,2,0)</f>
        <v>0.58333333333333337</v>
      </c>
      <c r="AK47" s="418">
        <f>VLOOKUP(InformeTbHv[[#This Row],[TURNO]],[1]INFORMEHV!AI$2:AK$184,3,0)</f>
        <v>0.91666666666666663</v>
      </c>
      <c r="AL47" s="116">
        <v>23</v>
      </c>
      <c r="AM47" s="38">
        <v>184</v>
      </c>
      <c r="AN47" s="38">
        <v>52.5</v>
      </c>
      <c r="AO47" s="38">
        <v>11</v>
      </c>
      <c r="AP47" s="38">
        <v>38.6</v>
      </c>
      <c r="AQ47" s="40">
        <v>20</v>
      </c>
      <c r="AR47" s="116">
        <v>8</v>
      </c>
      <c r="AS47" s="38">
        <v>0.61</v>
      </c>
      <c r="AT47" s="30" t="s">
        <v>328</v>
      </c>
      <c r="AU47" s="38" t="s">
        <v>304</v>
      </c>
      <c r="AV47" s="38">
        <v>0.3</v>
      </c>
      <c r="AW47" s="38">
        <v>0.3</v>
      </c>
      <c r="AX47" s="38">
        <v>0.3</v>
      </c>
      <c r="AY47" s="38">
        <v>0</v>
      </c>
      <c r="AZ47" s="42" t="s">
        <v>305</v>
      </c>
      <c r="BA47" s="38" t="s">
        <v>259</v>
      </c>
      <c r="BB4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1.51</v>
      </c>
      <c r="BC47" s="40"/>
      <c r="BD47" s="40"/>
      <c r="BE47" s="40"/>
      <c r="BF47" s="40"/>
      <c r="BG47" s="43"/>
      <c r="BH47" s="44"/>
      <c r="BI47" s="45"/>
      <c r="BJ47" s="45"/>
      <c r="BK47" s="46"/>
      <c r="BL47" s="47"/>
    </row>
    <row r="48" spans="1:64" ht="18.75" customHeight="1" x14ac:dyDescent="0.3">
      <c r="A48" s="37">
        <f>IFERROR(InformeTbHv[[#This Row],[T EFECTIVO]]/InformeTbHv[[#This Row],[Horas disponibles]],0)</f>
        <v>1</v>
      </c>
      <c r="B48" s="37">
        <f>((InformeTbHv[[#This Row],[T PROGRAMADO]]-InformeTbHv[[#This Row],[HORAS DE OTRAS PARADA]]))/InformeTbHv[[#This Row],[T PROGRAMADO]]</f>
        <v>0.125</v>
      </c>
      <c r="C48" s="113">
        <f>IFERROR(((InformeTbHv[[#This Row],[T PROGRAMADO]]-InformeTbHv[[#This Row],[Ttal P. mec]])/InformeTbHv[[#This Row],[T PROGRAMADO]]),0)</f>
        <v>0.125</v>
      </c>
      <c r="D48" s="38">
        <f>IFERROR(ROUND(InformeTbHv[[#This Row],[TOTAL DE ARBOLES]]/InformeTbHv[[#This Row],[T EFECTIVO]],2),"")</f>
        <v>52</v>
      </c>
      <c r="E48" s="38">
        <f>(IFERROR(ROUND(InformeTbHv[[#This Row],[M3]]/InformeTbHv[[#This Row],[TOTAL DE ARBOLES]],2),""))</f>
        <v>0.16</v>
      </c>
      <c r="F48" s="39">
        <f>IFERROR(ROUND(InformeTbHv[[#This Row],[M3]]/InformeTbHv[[#This Row],[T EFECTIVO]],2),"")</f>
        <v>8.4</v>
      </c>
      <c r="G48" s="40">
        <f>InformeTbHv[[#This Row],[T PROGRAMADO]]-InformeTbHv[[#This Row],[HORAS DE OTRAS PARADA]]</f>
        <v>1</v>
      </c>
      <c r="H48" s="40">
        <f>InformeTbHv[[#This Row],[T PROGRAMADO]]-SUM(InformeTbHv[[#This Row],[T PARADAS MEC]]+InformeTbHv[[#This Row],[ALISTAMIENTO]]+InformeTbHv[[#This Row],[Mantenimiento periódico]])</f>
        <v>1</v>
      </c>
      <c r="I48" s="40">
        <f>InformeTbHv[[#This Row],[T PARADAS MEC]]+InformeTbHv[[#This Row],[ALISTAMIENTO]]+InformeTbHv[[#This Row],[Mantenimiento periódico]]</f>
        <v>7</v>
      </c>
      <c r="J48" s="40">
        <f>SUMIF(InformeTbHv[[#This Row],[MOTIVO 1]],"Mantenimiento periódico",InformeTbHv[[#This Row],[T OTRA PARADA 1]])</f>
        <v>0</v>
      </c>
      <c r="K48" s="40">
        <f>InformeTbHv[[#This Row],[Mantenimiento periódico]]+InformeTbHv[[#This Row],[ALISTAMIENTO]]</f>
        <v>0</v>
      </c>
      <c r="L48" s="40">
        <f>SUM(InformeTbHv[[#This Row],[T OTRA PARADA 1]:[T OTRA PARADA 5]])</f>
        <v>0</v>
      </c>
      <c r="M48" s="38" t="s">
        <v>136</v>
      </c>
      <c r="N48" s="38" t="s">
        <v>1417</v>
      </c>
      <c r="O48" s="38" t="s">
        <v>260</v>
      </c>
      <c r="P48" s="38">
        <v>1113312568</v>
      </c>
      <c r="Q48" s="38" t="s">
        <v>65</v>
      </c>
      <c r="R48" s="38" t="s">
        <v>49</v>
      </c>
      <c r="S48" s="41">
        <v>46034</v>
      </c>
      <c r="T48" s="38" t="s">
        <v>135</v>
      </c>
      <c r="U48" s="38"/>
      <c r="V48" s="38"/>
      <c r="W48" s="38"/>
      <c r="X48" s="38"/>
      <c r="Y48" s="38"/>
      <c r="Z48" s="38"/>
      <c r="AA48" s="38"/>
      <c r="AB48" s="38"/>
      <c r="AC48" s="38" t="s">
        <v>1421</v>
      </c>
      <c r="AD48" s="38" t="s">
        <v>1466</v>
      </c>
      <c r="AE48" s="38" t="s">
        <v>1510</v>
      </c>
      <c r="AF48" s="38">
        <v>17.432111584245501</v>
      </c>
      <c r="AG48" s="251" t="s">
        <v>205</v>
      </c>
      <c r="AH48" s="207">
        <v>7</v>
      </c>
      <c r="AI48" s="125" t="s">
        <v>45</v>
      </c>
      <c r="AJ48" s="418">
        <f>VLOOKUP(InformeTbHv[[#This Row],[TURNO]],[1]INFORMEHV!AI$2:AK$184,2,0)</f>
        <v>0.58333333333333337</v>
      </c>
      <c r="AK48" s="418">
        <f>VLOOKUP(InformeTbHv[[#This Row],[TURNO]],[1]INFORMEHV!AI$2:AK$184,3,0)</f>
        <v>0.91666666666666663</v>
      </c>
      <c r="AL48" s="116">
        <v>25</v>
      </c>
      <c r="AM48" s="38">
        <v>52</v>
      </c>
      <c r="AN48" s="38">
        <v>8.4</v>
      </c>
      <c r="AO48" s="38">
        <v>7.3</v>
      </c>
      <c r="AP48" s="38">
        <v>45.2</v>
      </c>
      <c r="AQ48" s="40">
        <v>24</v>
      </c>
      <c r="AR48" s="38">
        <v>8</v>
      </c>
      <c r="AS48" s="38">
        <v>7</v>
      </c>
      <c r="AT48" s="30" t="s">
        <v>327</v>
      </c>
      <c r="AU48" s="38" t="s">
        <v>302</v>
      </c>
      <c r="AV48" s="38"/>
      <c r="AW48" s="38"/>
      <c r="AX48" s="38"/>
      <c r="AY48" s="38">
        <v>0</v>
      </c>
      <c r="AZ48" s="42" t="s">
        <v>303</v>
      </c>
      <c r="BA48" s="38" t="s">
        <v>259</v>
      </c>
      <c r="BB4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7</v>
      </c>
      <c r="BC48" s="40"/>
      <c r="BD48" s="40"/>
      <c r="BE48" s="40"/>
      <c r="BF48" s="40"/>
      <c r="BG48" s="43"/>
      <c r="BH48" s="44"/>
      <c r="BI48" s="45"/>
      <c r="BJ48" s="45"/>
      <c r="BK48" s="46"/>
      <c r="BL48" s="47"/>
    </row>
    <row r="49" spans="1:64" ht="18.75" customHeight="1" x14ac:dyDescent="0.3">
      <c r="A49" s="37">
        <f>IFERROR(InformeTbHv[[#This Row],[T EFECTIVO]]/InformeTbHv[[#This Row],[Horas disponibles]],0)</f>
        <v>0</v>
      </c>
      <c r="B49" s="37">
        <f>((InformeTbHv[[#This Row],[T PROGRAMADO]]-InformeTbHv[[#This Row],[HORAS DE OTRAS PARADA]]))/InformeTbHv[[#This Row],[T PROGRAMADO]]</f>
        <v>1.1102230246251565E-16</v>
      </c>
      <c r="C49" s="113">
        <f>IFERROR(((InformeTbHv[[#This Row],[T PROGRAMADO]]-InformeTbHv[[#This Row],[Ttal P. mec]])/InformeTbHv[[#This Row],[T PROGRAMADO]]),0)</f>
        <v>7.5000000000000067E-2</v>
      </c>
      <c r="D49" s="38" t="str">
        <f>IFERROR(ROUND(InformeTbHv[[#This Row],[TOTAL DE ARBOLES]]/InformeTbHv[[#This Row],[T EFECTIVO]],2),"")</f>
        <v/>
      </c>
      <c r="E49" s="38" t="str">
        <f>(IFERROR(ROUND(InformeTbHv[[#This Row],[M3]]/InformeTbHv[[#This Row],[TOTAL DE ARBOLES]],2),""))</f>
        <v/>
      </c>
      <c r="F49" s="39" t="str">
        <f>IFERROR(ROUND(InformeTbHv[[#This Row],[M3]]/InformeTbHv[[#This Row],[T EFECTIVO]],2),"")</f>
        <v/>
      </c>
      <c r="G49" s="40">
        <f>InformeTbHv[[#This Row],[T PROGRAMADO]]-InformeTbHv[[#This Row],[HORAS DE OTRAS PARADA]]</f>
        <v>0</v>
      </c>
      <c r="H49" s="40">
        <f>InformeTbHv[[#This Row],[T PROGRAMADO]]-SUM(InformeTbHv[[#This Row],[T PARADAS MEC]]+InformeTbHv[[#This Row],[ALISTAMIENTO]]+InformeTbHv[[#This Row],[Mantenimiento periódico]])</f>
        <v>0.60000000000000053</v>
      </c>
      <c r="I49" s="40">
        <f>InformeTbHv[[#This Row],[T PARADAS MEC]]+InformeTbHv[[#This Row],[ALISTAMIENTO]]+InformeTbHv[[#This Row],[Mantenimiento periódico]]</f>
        <v>7.3999999999999995</v>
      </c>
      <c r="J49" s="40">
        <f>SUMIF(InformeTbHv[[#This Row],[MOTIVO 1]],"Mantenimiento periódico",InformeTbHv[[#This Row],[T OTRA PARADA 1]])</f>
        <v>0</v>
      </c>
      <c r="K49" s="40">
        <f>InformeTbHv[[#This Row],[Mantenimiento periódico]]+InformeTbHv[[#This Row],[ALISTAMIENTO]]</f>
        <v>0.3</v>
      </c>
      <c r="L49" s="40">
        <f>SUM(InformeTbHv[[#This Row],[T OTRA PARADA 1]:[T OTRA PARADA 5]])</f>
        <v>0</v>
      </c>
      <c r="M49" s="38" t="s">
        <v>136</v>
      </c>
      <c r="N49" s="38" t="s">
        <v>1417</v>
      </c>
      <c r="O49" s="38" t="s">
        <v>256</v>
      </c>
      <c r="P49" s="38">
        <v>1127213532</v>
      </c>
      <c r="Q49" s="38" t="s">
        <v>65</v>
      </c>
      <c r="R49" s="38" t="s">
        <v>49</v>
      </c>
      <c r="S49" s="41">
        <v>46035</v>
      </c>
      <c r="T49" s="38" t="s">
        <v>135</v>
      </c>
      <c r="U49" s="38"/>
      <c r="V49" s="38"/>
      <c r="W49" s="38"/>
      <c r="X49" s="38"/>
      <c r="Y49" s="38"/>
      <c r="Z49" s="38"/>
      <c r="AA49" s="38"/>
      <c r="AB49" s="38"/>
      <c r="AC49" s="38" t="s">
        <v>1421</v>
      </c>
      <c r="AD49" s="38" t="s">
        <v>1466</v>
      </c>
      <c r="AE49" s="38" t="s">
        <v>1510</v>
      </c>
      <c r="AF49" s="38">
        <v>17.432111584245501</v>
      </c>
      <c r="AG49" s="251" t="s">
        <v>205</v>
      </c>
      <c r="AH49" s="207">
        <v>7</v>
      </c>
      <c r="AI49" s="125" t="s">
        <v>337</v>
      </c>
      <c r="AJ49" s="418">
        <f>VLOOKUP(InformeTbHv[[#This Row],[TURNO]],[1]INFORMEHV!AI$2:AK$184,2,0)</f>
        <v>0.25</v>
      </c>
      <c r="AK49" s="418">
        <f>VLOOKUP(InformeTbHv[[#This Row],[TURNO]],[1]INFORMEHV!AI$2:AK$184,3,0)</f>
        <v>0.58333333333333337</v>
      </c>
      <c r="AL49" s="116">
        <v>0</v>
      </c>
      <c r="AM49" s="38">
        <v>0</v>
      </c>
      <c r="AN49" s="38">
        <v>0</v>
      </c>
      <c r="AO49" s="38">
        <v>0</v>
      </c>
      <c r="AP49" s="38">
        <v>0</v>
      </c>
      <c r="AQ49" s="40">
        <v>0</v>
      </c>
      <c r="AR49" s="38">
        <v>8</v>
      </c>
      <c r="AS49" s="38">
        <v>7.1</v>
      </c>
      <c r="AT49" s="30" t="s">
        <v>327</v>
      </c>
      <c r="AU49" s="38" t="s">
        <v>302</v>
      </c>
      <c r="AV49" s="38">
        <v>0.3</v>
      </c>
      <c r="AW49" s="38">
        <v>0.3</v>
      </c>
      <c r="AX49" s="38">
        <v>0.3</v>
      </c>
      <c r="AY49" s="38">
        <v>0</v>
      </c>
      <c r="AZ49" s="42" t="s">
        <v>307</v>
      </c>
      <c r="BA49" s="38" t="s">
        <v>259</v>
      </c>
      <c r="BB4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7.9999999999999991</v>
      </c>
      <c r="BC49" s="40"/>
      <c r="BD49" s="40"/>
      <c r="BE49" s="40"/>
      <c r="BF49" s="40"/>
      <c r="BG49" s="43"/>
      <c r="BH49" s="44"/>
      <c r="BI49" s="45"/>
      <c r="BJ49" s="45"/>
      <c r="BK49" s="46"/>
      <c r="BL49" s="47"/>
    </row>
    <row r="50" spans="1:64" ht="18.75" customHeight="1" x14ac:dyDescent="0.3">
      <c r="A50" s="37">
        <f>IFERROR(InformeTbHv[[#This Row],[T EFECTIVO]]/InformeTbHv[[#This Row],[Horas disponibles]],0)</f>
        <v>0</v>
      </c>
      <c r="B50" s="37">
        <f>((InformeTbHv[[#This Row],[T PROGRAMADO]]-InformeTbHv[[#This Row],[HORAS DE OTRAS PARADA]]))/InformeTbHv[[#This Row],[T PROGRAMADO]]</f>
        <v>1.1102230246251565E-16</v>
      </c>
      <c r="C50" s="113">
        <f>IFERROR(((InformeTbHv[[#This Row],[T PROGRAMADO]]-InformeTbHv[[#This Row],[Ttal P. mec]])/InformeTbHv[[#This Row],[T PROGRAMADO]]),0)</f>
        <v>7.5000000000000067E-2</v>
      </c>
      <c r="D50" s="38" t="str">
        <f>IFERROR(ROUND(InformeTbHv[[#This Row],[TOTAL DE ARBOLES]]/InformeTbHv[[#This Row],[T EFECTIVO]],2),"")</f>
        <v/>
      </c>
      <c r="E50" s="38" t="str">
        <f>(IFERROR(ROUND(InformeTbHv[[#This Row],[M3]]/InformeTbHv[[#This Row],[TOTAL DE ARBOLES]],2),""))</f>
        <v/>
      </c>
      <c r="F50" s="39" t="str">
        <f>IFERROR(ROUND(InformeTbHv[[#This Row],[M3]]/InformeTbHv[[#This Row],[T EFECTIVO]],2),"")</f>
        <v/>
      </c>
      <c r="G50" s="40">
        <f>InformeTbHv[[#This Row],[T PROGRAMADO]]-InformeTbHv[[#This Row],[HORAS DE OTRAS PARADA]]</f>
        <v>0</v>
      </c>
      <c r="H50" s="40">
        <f>InformeTbHv[[#This Row],[T PROGRAMADO]]-SUM(InformeTbHv[[#This Row],[T PARADAS MEC]]+InformeTbHv[[#This Row],[ALISTAMIENTO]]+InformeTbHv[[#This Row],[Mantenimiento periódico]])</f>
        <v>0.60000000000000053</v>
      </c>
      <c r="I50" s="40">
        <f>InformeTbHv[[#This Row],[T PARADAS MEC]]+InformeTbHv[[#This Row],[ALISTAMIENTO]]+InformeTbHv[[#This Row],[Mantenimiento periódico]]</f>
        <v>7.3999999999999995</v>
      </c>
      <c r="J50" s="40">
        <f>SUMIF(InformeTbHv[[#This Row],[MOTIVO 1]],"Mantenimiento periódico",InformeTbHv[[#This Row],[T OTRA PARADA 1]])</f>
        <v>0</v>
      </c>
      <c r="K50" s="40">
        <f>InformeTbHv[[#This Row],[Mantenimiento periódico]]+InformeTbHv[[#This Row],[ALISTAMIENTO]]</f>
        <v>0.3</v>
      </c>
      <c r="L50" s="40">
        <f>SUM(InformeTbHv[[#This Row],[T OTRA PARADA 1]:[T OTRA PARADA 5]])</f>
        <v>0</v>
      </c>
      <c r="M50" s="38" t="s">
        <v>136</v>
      </c>
      <c r="N50" s="38" t="s">
        <v>1417</v>
      </c>
      <c r="O50" s="38" t="s">
        <v>260</v>
      </c>
      <c r="P50" s="38">
        <v>1113312568</v>
      </c>
      <c r="Q50" s="38" t="s">
        <v>65</v>
      </c>
      <c r="R50" s="38" t="s">
        <v>49</v>
      </c>
      <c r="S50" s="41">
        <v>46035</v>
      </c>
      <c r="T50" s="38" t="s">
        <v>135</v>
      </c>
      <c r="U50" s="38"/>
      <c r="V50" s="38"/>
      <c r="W50" s="38"/>
      <c r="X50" s="38"/>
      <c r="Y50" s="38"/>
      <c r="Z50" s="38"/>
      <c r="AA50" s="38"/>
      <c r="AB50" s="38"/>
      <c r="AC50" s="38" t="s">
        <v>1421</v>
      </c>
      <c r="AD50" s="38" t="s">
        <v>1466</v>
      </c>
      <c r="AE50" s="38" t="s">
        <v>1510</v>
      </c>
      <c r="AF50" s="38">
        <v>17.432111584245501</v>
      </c>
      <c r="AG50" s="251" t="s">
        <v>205</v>
      </c>
      <c r="AH50" s="207">
        <v>7</v>
      </c>
      <c r="AI50" s="125" t="s">
        <v>45</v>
      </c>
      <c r="AJ50" s="418">
        <f>VLOOKUP(InformeTbHv[[#This Row],[TURNO]],[1]INFORMEHV!AI$2:AK$184,2,0)</f>
        <v>0.58333333333333337</v>
      </c>
      <c r="AK50" s="418">
        <f>VLOOKUP(InformeTbHv[[#This Row],[TURNO]],[1]INFORMEHV!AI$2:AK$184,3,0)</f>
        <v>0.91666666666666663</v>
      </c>
      <c r="AL50" s="116">
        <v>0</v>
      </c>
      <c r="AM50" s="38">
        <v>0</v>
      </c>
      <c r="AN50" s="38">
        <v>0</v>
      </c>
      <c r="AO50" s="38">
        <v>0</v>
      </c>
      <c r="AP50" s="38">
        <v>0</v>
      </c>
      <c r="AQ50" s="40">
        <v>0</v>
      </c>
      <c r="AR50" s="38">
        <v>8</v>
      </c>
      <c r="AS50" s="38">
        <v>7.1</v>
      </c>
      <c r="AT50" s="30" t="s">
        <v>327</v>
      </c>
      <c r="AU50" s="38" t="s">
        <v>302</v>
      </c>
      <c r="AV50" s="38">
        <v>0.3</v>
      </c>
      <c r="AW50" s="38">
        <v>0.3</v>
      </c>
      <c r="AX50" s="38">
        <v>0.3</v>
      </c>
      <c r="AY50" s="38">
        <v>0</v>
      </c>
      <c r="AZ50" s="42" t="s">
        <v>307</v>
      </c>
      <c r="BA50" s="38" t="s">
        <v>259</v>
      </c>
      <c r="BB5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7.9999999999999991</v>
      </c>
      <c r="BC50" s="40"/>
      <c r="BD50" s="40"/>
      <c r="BE50" s="40"/>
      <c r="BF50" s="40"/>
      <c r="BG50" s="43"/>
      <c r="BH50" s="44"/>
      <c r="BI50" s="45"/>
      <c r="BJ50" s="45"/>
      <c r="BK50" s="46"/>
      <c r="BL50" s="47"/>
    </row>
    <row r="51" spans="1:64" ht="18.75" customHeight="1" x14ac:dyDescent="0.3">
      <c r="A51" s="37">
        <f>IFERROR(InformeTbHv[[#This Row],[T EFECTIVO]]/InformeTbHv[[#This Row],[Horas disponibles]],0)</f>
        <v>0.73913043478260887</v>
      </c>
      <c r="B51" s="37">
        <f>((InformeTbHv[[#This Row],[T PROGRAMADO]]-InformeTbHv[[#This Row],[HORAS DE OTRAS PARADA]]))/InformeTbHv[[#This Row],[T PROGRAMADO]]</f>
        <v>0.21250000000000002</v>
      </c>
      <c r="C51" s="113">
        <f>IFERROR(((InformeTbHv[[#This Row],[T PROGRAMADO]]-InformeTbHv[[#This Row],[Ttal P. mec]])/InformeTbHv[[#This Row],[T PROGRAMADO]]),0)</f>
        <v>0.28749999999999998</v>
      </c>
      <c r="D51" s="38">
        <f>IFERROR(ROUND(InformeTbHv[[#This Row],[TOTAL DE ARBOLES]]/InformeTbHv[[#This Row],[T EFECTIVO]],2),"")</f>
        <v>28.82</v>
      </c>
      <c r="E51" s="38">
        <f>(IFERROR(ROUND(InformeTbHv[[#This Row],[M3]]/InformeTbHv[[#This Row],[TOTAL DE ARBOLES]],2),""))</f>
        <v>0.27</v>
      </c>
      <c r="F51" s="39">
        <f>IFERROR(ROUND(InformeTbHv[[#This Row],[M3]]/InformeTbHv[[#This Row],[T EFECTIVO]],2),"")</f>
        <v>7.65</v>
      </c>
      <c r="G51" s="40">
        <f>InformeTbHv[[#This Row],[T PROGRAMADO]]-InformeTbHv[[#This Row],[HORAS DE OTRAS PARADA]]</f>
        <v>1.7000000000000002</v>
      </c>
      <c r="H51" s="40">
        <f>InformeTbHv[[#This Row],[T PROGRAMADO]]-SUM(InformeTbHv[[#This Row],[T PARADAS MEC]]+InformeTbHv[[#This Row],[ALISTAMIENTO]]+InformeTbHv[[#This Row],[Mantenimiento periódico]])</f>
        <v>2.2999999999999998</v>
      </c>
      <c r="I51" s="40">
        <f>InformeTbHv[[#This Row],[T PARADAS MEC]]+InformeTbHv[[#This Row],[ALISTAMIENTO]]+InformeTbHv[[#This Row],[Mantenimiento periódico]]</f>
        <v>5.7</v>
      </c>
      <c r="J51" s="40">
        <f>SUMIF(InformeTbHv[[#This Row],[MOTIVO 1]],"Mantenimiento periódico",InformeTbHv[[#This Row],[T OTRA PARADA 1]])</f>
        <v>0</v>
      </c>
      <c r="K51" s="40">
        <f>InformeTbHv[[#This Row],[Mantenimiento periódico]]+InformeTbHv[[#This Row],[ALISTAMIENTO]]</f>
        <v>0.3</v>
      </c>
      <c r="L51" s="40">
        <f>SUM(InformeTbHv[[#This Row],[T OTRA PARADA 1]:[T OTRA PARADA 5]])</f>
        <v>0</v>
      </c>
      <c r="M51" s="38" t="s">
        <v>136</v>
      </c>
      <c r="N51" s="38" t="s">
        <v>1417</v>
      </c>
      <c r="O51" s="38" t="s">
        <v>256</v>
      </c>
      <c r="P51" s="38">
        <v>1127213532</v>
      </c>
      <c r="Q51" s="38" t="s">
        <v>65</v>
      </c>
      <c r="R51" s="38" t="s">
        <v>49</v>
      </c>
      <c r="S51" s="41">
        <v>46036</v>
      </c>
      <c r="T51" s="38" t="s">
        <v>135</v>
      </c>
      <c r="U51" s="38"/>
      <c r="V51" s="38"/>
      <c r="W51" s="38"/>
      <c r="X51" s="38"/>
      <c r="Y51" s="38"/>
      <c r="Z51" s="38"/>
      <c r="AA51" s="38"/>
      <c r="AB51" s="38"/>
      <c r="AC51" s="38" t="s">
        <v>1421</v>
      </c>
      <c r="AD51" s="38" t="s">
        <v>1466</v>
      </c>
      <c r="AE51" s="38" t="s">
        <v>1510</v>
      </c>
      <c r="AF51" s="38">
        <v>17.432111584245501</v>
      </c>
      <c r="AG51" s="251" t="s">
        <v>205</v>
      </c>
      <c r="AH51" s="207">
        <v>7</v>
      </c>
      <c r="AI51" s="49" t="s">
        <v>337</v>
      </c>
      <c r="AJ51" s="420">
        <f>VLOOKUP(InformeTbHv[[#This Row],[TURNO]],[1]INFORMEHV!AI$2:AK$184,2,0)</f>
        <v>0.25</v>
      </c>
      <c r="AK51" s="420">
        <f>VLOOKUP(InformeTbHv[[#This Row],[TURNO]],[1]INFORMEHV!AI$2:AK$184,3,0)</f>
        <v>0.58333333333333337</v>
      </c>
      <c r="AL51" s="116">
        <v>24</v>
      </c>
      <c r="AM51" s="38">
        <v>49</v>
      </c>
      <c r="AN51" s="38">
        <v>13</v>
      </c>
      <c r="AO51" s="38">
        <v>9.3000000000000007</v>
      </c>
      <c r="AP51" s="38">
        <v>35</v>
      </c>
      <c r="AQ51" s="40">
        <v>22</v>
      </c>
      <c r="AR51" s="116">
        <v>8</v>
      </c>
      <c r="AS51" s="38">
        <v>5.4</v>
      </c>
      <c r="AT51" s="30" t="s">
        <v>328</v>
      </c>
      <c r="AU51" s="38" t="s">
        <v>302</v>
      </c>
      <c r="AV51" s="38">
        <v>0.3</v>
      </c>
      <c r="AW51" s="38">
        <v>0.3</v>
      </c>
      <c r="AX51" s="38">
        <v>0.3</v>
      </c>
      <c r="AY51" s="38">
        <v>0</v>
      </c>
      <c r="AZ51" s="42" t="s">
        <v>309</v>
      </c>
      <c r="BA51" s="38" t="s">
        <v>259</v>
      </c>
      <c r="BB5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6.3</v>
      </c>
      <c r="BC51" s="40"/>
      <c r="BD51" s="40"/>
      <c r="BE51" s="40"/>
      <c r="BF51" s="40"/>
      <c r="BG51" s="43"/>
      <c r="BH51" s="44"/>
      <c r="BI51" s="45"/>
      <c r="BJ51" s="45"/>
      <c r="BK51" s="46"/>
      <c r="BL51" s="47"/>
    </row>
    <row r="52" spans="1:64" ht="18.75" customHeight="1" x14ac:dyDescent="0.3">
      <c r="A52" s="87">
        <f>IFERROR(InformeTbHv[[#This Row],[T EFECTIVO]]/InformeTbHv[[#This Row],[Horas disponibles]],0)</f>
        <v>0.83333333333333326</v>
      </c>
      <c r="B52" s="87">
        <f>((InformeTbHv[[#This Row],[T PROGRAMADO]]-InformeTbHv[[#This Row],[HORAS DE OTRAS PARADA]]))/InformeTbHv[[#This Row],[T PROGRAMADO]]</f>
        <v>0.71875</v>
      </c>
      <c r="C52" s="216">
        <f>IFERROR(((InformeTbHv[[#This Row],[T PROGRAMADO]]-InformeTbHv[[#This Row],[Ttal P. mec]])/InformeTbHv[[#This Row],[T PROGRAMADO]]),0)</f>
        <v>0.86250000000000004</v>
      </c>
      <c r="D52" s="88">
        <f>IFERROR(ROUND(InformeTbHv[[#This Row],[TOTAL DE ARBOLES]]/InformeTbHv[[#This Row],[T EFECTIVO]],2),"")</f>
        <v>51.13</v>
      </c>
      <c r="E52" s="88">
        <f>(IFERROR(ROUND(InformeTbHv[[#This Row],[M3]]/InformeTbHv[[#This Row],[TOTAL DE ARBOLES]],2),""))</f>
        <v>0.2</v>
      </c>
      <c r="F52" s="39">
        <f>IFERROR(ROUND(InformeTbHv[[#This Row],[M3]]/InformeTbHv[[#This Row],[T EFECTIVO]],2),"")</f>
        <v>10.43</v>
      </c>
      <c r="G52" s="89">
        <f>InformeTbHv[[#This Row],[T PROGRAMADO]]-InformeTbHv[[#This Row],[HORAS DE OTRAS PARADA]]</f>
        <v>5.75</v>
      </c>
      <c r="H52" s="89">
        <f>InformeTbHv[[#This Row],[T PROGRAMADO]]-SUM(InformeTbHv[[#This Row],[T PARADAS MEC]]+InformeTbHv[[#This Row],[ALISTAMIENTO]]+InformeTbHv[[#This Row],[Mantenimiento periódico]])</f>
        <v>6.9</v>
      </c>
      <c r="I52" s="89">
        <f>InformeTbHv[[#This Row],[T PARADAS MEC]]+InformeTbHv[[#This Row],[ALISTAMIENTO]]+InformeTbHv[[#This Row],[Mantenimiento periódico]]</f>
        <v>1.1000000000000001</v>
      </c>
      <c r="J52" s="89">
        <f>SUMIF(InformeTbHv[[#This Row],[MOTIVO 1]],"Mantenimiento periódico",InformeTbHv[[#This Row],[T OTRA PARADA 1]])</f>
        <v>0</v>
      </c>
      <c r="K52" s="89">
        <f>InformeTbHv[[#This Row],[Mantenimiento periódico]]+InformeTbHv[[#This Row],[ALISTAMIENTO]]</f>
        <v>0.27</v>
      </c>
      <c r="L52" s="89">
        <f>SUM(InformeTbHv[[#This Row],[T OTRA PARADA 1]:[T OTRA PARADA 5]])</f>
        <v>0.5</v>
      </c>
      <c r="M52" s="88" t="s">
        <v>72</v>
      </c>
      <c r="N52" s="88" t="s">
        <v>1418</v>
      </c>
      <c r="O52" s="88" t="s">
        <v>75</v>
      </c>
      <c r="P52" s="88">
        <v>1114481552</v>
      </c>
      <c r="Q52" s="88" t="s">
        <v>43</v>
      </c>
      <c r="R52" s="88" t="s">
        <v>74</v>
      </c>
      <c r="S52" s="90">
        <v>46063</v>
      </c>
      <c r="T52" s="88" t="s">
        <v>99</v>
      </c>
      <c r="U52" s="88"/>
      <c r="V52" s="88"/>
      <c r="W52" s="88"/>
      <c r="X52" s="88"/>
      <c r="Y52" s="88"/>
      <c r="Z52" s="88"/>
      <c r="AA52" s="88"/>
      <c r="AB52" s="88"/>
      <c r="AC52" s="88" t="s">
        <v>1442</v>
      </c>
      <c r="AD52" s="88" t="s">
        <v>1487</v>
      </c>
      <c r="AE52" s="88" t="s">
        <v>1514</v>
      </c>
      <c r="AF52" s="88">
        <v>18.547875311725036</v>
      </c>
      <c r="AG52" s="251" t="s">
        <v>205</v>
      </c>
      <c r="AH52" s="206">
        <v>3</v>
      </c>
      <c r="AI52" s="125" t="s">
        <v>45</v>
      </c>
      <c r="AJ52" s="418">
        <f>VLOOKUP(InformeTbHv[[#This Row],[TURNO]],[1]INFORMEHV!AI$2:AK$184,2,0)</f>
        <v>0.58333333333333337</v>
      </c>
      <c r="AK52" s="418">
        <f>VLOOKUP(InformeTbHv[[#This Row],[TURNO]],[1]INFORMEHV!AI$2:AK$184,3,0)</f>
        <v>0.91666666666666663</v>
      </c>
      <c r="AL52" s="205">
        <v>28</v>
      </c>
      <c r="AM52" s="88">
        <v>294</v>
      </c>
      <c r="AN52" s="88">
        <v>60</v>
      </c>
      <c r="AO52" s="88">
        <v>8</v>
      </c>
      <c r="AP52" s="88">
        <v>23</v>
      </c>
      <c r="AQ52" s="89">
        <v>14</v>
      </c>
      <c r="AR52" s="205">
        <v>8</v>
      </c>
      <c r="AS52" s="88">
        <v>0.83</v>
      </c>
      <c r="AT52" s="30" t="s">
        <v>328</v>
      </c>
      <c r="AU52" s="88" t="s">
        <v>633</v>
      </c>
      <c r="AV52" s="88">
        <v>0.27</v>
      </c>
      <c r="AW52" s="88">
        <v>0.33</v>
      </c>
      <c r="AX52" s="88">
        <v>0.32</v>
      </c>
      <c r="AY52" s="88">
        <v>6</v>
      </c>
      <c r="AZ52" s="92" t="s">
        <v>81</v>
      </c>
      <c r="BA52" s="88" t="s">
        <v>48</v>
      </c>
      <c r="BB5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2.25</v>
      </c>
      <c r="BC52" s="89">
        <v>0.5</v>
      </c>
      <c r="BD52" s="89"/>
      <c r="BE52" s="89"/>
      <c r="BF52" s="89"/>
      <c r="BG52" s="93"/>
      <c r="BH52" s="14" t="s">
        <v>236</v>
      </c>
      <c r="BI52" s="45"/>
      <c r="BJ52" s="45"/>
      <c r="BK52" s="46"/>
      <c r="BL52" s="94"/>
    </row>
    <row r="53" spans="1:64" ht="18.75" customHeight="1" x14ac:dyDescent="0.3">
      <c r="A53" s="87">
        <f>IFERROR(InformeTbHv[[#This Row],[T EFECTIVO]]/InformeTbHv[[#This Row],[Horas disponibles]],0)</f>
        <v>0.79022082018927442</v>
      </c>
      <c r="B53" s="87">
        <f>((InformeTbHv[[#This Row],[T PROGRAMADO]]-InformeTbHv[[#This Row],[HORAS DE OTRAS PARADA]]))/InformeTbHv[[#This Row],[T PROGRAMADO]]</f>
        <v>0.62624999999999997</v>
      </c>
      <c r="C53" s="216">
        <f>IFERROR(((InformeTbHv[[#This Row],[T PROGRAMADO]]-InformeTbHv[[#This Row],[Ttal P. mec]])/InformeTbHv[[#This Row],[T PROGRAMADO]]),0)</f>
        <v>0.79249999999999998</v>
      </c>
      <c r="D53" s="88">
        <f>IFERROR(ROUND(InformeTbHv[[#This Row],[TOTAL DE ARBOLES]]/InformeTbHv[[#This Row],[T EFECTIVO]],2),"")</f>
        <v>55.89</v>
      </c>
      <c r="E53" s="88">
        <f>(IFERROR(ROUND(InformeTbHv[[#This Row],[M3]]/InformeTbHv[[#This Row],[TOTAL DE ARBOLES]],2),""))</f>
        <v>0.23</v>
      </c>
      <c r="F53" s="39">
        <f>IFERROR(ROUND(InformeTbHv[[#This Row],[M3]]/InformeTbHv[[#This Row],[T EFECTIVO]],2),"")</f>
        <v>12.57</v>
      </c>
      <c r="G53" s="89">
        <f>InformeTbHv[[#This Row],[T PROGRAMADO]]-InformeTbHv[[#This Row],[HORAS DE OTRAS PARADA]]</f>
        <v>5.01</v>
      </c>
      <c r="H53" s="89">
        <f>InformeTbHv[[#This Row],[T PROGRAMADO]]-SUM(InformeTbHv[[#This Row],[T PARADAS MEC]]+InformeTbHv[[#This Row],[ALISTAMIENTO]]+InformeTbHv[[#This Row],[Mantenimiento periódico]])</f>
        <v>6.34</v>
      </c>
      <c r="I53" s="89">
        <f>InformeTbHv[[#This Row],[T PARADAS MEC]]+InformeTbHv[[#This Row],[ALISTAMIENTO]]+InformeTbHv[[#This Row],[Mantenimiento periódico]]</f>
        <v>1.6600000000000001</v>
      </c>
      <c r="J53" s="89">
        <f>SUMIF(InformeTbHv[[#This Row],[MOTIVO 1]],"Mantenimiento periódico",InformeTbHv[[#This Row],[T OTRA PARADA 1]])</f>
        <v>0</v>
      </c>
      <c r="K53" s="89">
        <f>InformeTbHv[[#This Row],[Mantenimiento periódico]]+InformeTbHv[[#This Row],[ALISTAMIENTO]]</f>
        <v>0.33</v>
      </c>
      <c r="L53" s="89">
        <f>SUM(InformeTbHv[[#This Row],[T OTRA PARADA 1]:[T OTRA PARADA 5]])</f>
        <v>1</v>
      </c>
      <c r="M53" s="88" t="s">
        <v>136</v>
      </c>
      <c r="N53" s="88" t="s">
        <v>1417</v>
      </c>
      <c r="O53" s="88" t="s">
        <v>535</v>
      </c>
      <c r="P53" s="88">
        <v>1113312568</v>
      </c>
      <c r="Q53" s="88" t="s">
        <v>65</v>
      </c>
      <c r="R53" s="88" t="s">
        <v>49</v>
      </c>
      <c r="S53" s="90">
        <v>46097</v>
      </c>
      <c r="T53" s="88" t="s">
        <v>941</v>
      </c>
      <c r="U53" s="88"/>
      <c r="V53" s="88"/>
      <c r="W53" s="88"/>
      <c r="X53" s="88"/>
      <c r="Y53" s="88"/>
      <c r="Z53" s="88"/>
      <c r="AA53" s="88"/>
      <c r="AB53" s="88"/>
      <c r="AC53" s="88" t="s">
        <v>1424</v>
      </c>
      <c r="AD53" s="88" t="s">
        <v>1469</v>
      </c>
      <c r="AE53" s="88" t="s">
        <v>1513</v>
      </c>
      <c r="AF53" s="88">
        <v>17.094631593058232</v>
      </c>
      <c r="AG53" s="252" t="s">
        <v>206</v>
      </c>
      <c r="AH53" s="206">
        <v>2</v>
      </c>
      <c r="AI53" s="88" t="s">
        <v>47</v>
      </c>
      <c r="AJ53" s="419">
        <f>VLOOKUP(InformeTbHv[[#This Row],[TURNO]],[1]INFORMEHV!AI$2:AK$184,2,0)</f>
        <v>0.25</v>
      </c>
      <c r="AK53" s="419">
        <f>VLOOKUP(InformeTbHv[[#This Row],[TURNO]],[1]INFORMEHV!AI$2:AK$184,3,0)</f>
        <v>0.58333333333333337</v>
      </c>
      <c r="AL53" s="205">
        <v>25</v>
      </c>
      <c r="AM53" s="88">
        <v>280</v>
      </c>
      <c r="AN53" s="88">
        <v>63</v>
      </c>
      <c r="AO53" s="88">
        <v>12.9</v>
      </c>
      <c r="AP53" s="88"/>
      <c r="AQ53" s="89">
        <v>15</v>
      </c>
      <c r="AR53" s="205">
        <v>8</v>
      </c>
      <c r="AS53" s="88">
        <v>1.33</v>
      </c>
      <c r="AT53" s="30" t="s">
        <v>328</v>
      </c>
      <c r="AU53" s="88" t="s">
        <v>984</v>
      </c>
      <c r="AV53" s="88">
        <v>0.33</v>
      </c>
      <c r="AW53" s="88"/>
      <c r="AX53" s="88">
        <v>0.33</v>
      </c>
      <c r="AY53" s="88">
        <v>3</v>
      </c>
      <c r="AZ53" s="92"/>
      <c r="BA53" s="88" t="s">
        <v>46</v>
      </c>
      <c r="BB5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2.99</v>
      </c>
      <c r="BC53" s="89">
        <v>1</v>
      </c>
      <c r="BD53" s="89"/>
      <c r="BE53" s="89"/>
      <c r="BF53" s="89"/>
      <c r="BG53" s="93"/>
      <c r="BH53" s="44" t="s">
        <v>985</v>
      </c>
      <c r="BI53" s="45"/>
      <c r="BJ53" s="45"/>
      <c r="BK53" s="46"/>
      <c r="BL53" s="94"/>
    </row>
    <row r="54" spans="1:64" ht="18.75" customHeight="1" x14ac:dyDescent="0.3">
      <c r="A54" s="87">
        <f>IFERROR(InformeTbHv[[#This Row],[T EFECTIVO]]/InformeTbHv[[#This Row],[Horas disponibles]],0)</f>
        <v>0.8713550600343053</v>
      </c>
      <c r="B54" s="87">
        <f>((InformeTbHv[[#This Row],[T PROGRAMADO]]-InformeTbHv[[#This Row],[HORAS DE OTRAS PARADA]]))/InformeTbHv[[#This Row],[T PROGRAMADO]]</f>
        <v>0.63500000000000001</v>
      </c>
      <c r="C54" s="216">
        <f>IFERROR(((InformeTbHv[[#This Row],[T PROGRAMADO]]-InformeTbHv[[#This Row],[Ttal P. mec]])/InformeTbHv[[#This Row],[T PROGRAMADO]]),0)</f>
        <v>0.72875000000000001</v>
      </c>
      <c r="D54" s="88">
        <f>IFERROR(ROUND(InformeTbHv[[#This Row],[TOTAL DE ARBOLES]]/InformeTbHv[[#This Row],[T EFECTIVO]],2),"")</f>
        <v>36.22</v>
      </c>
      <c r="E54" s="88">
        <f>(IFERROR(ROUND(InformeTbHv[[#This Row],[M3]]/InformeTbHv[[#This Row],[TOTAL DE ARBOLES]],2),""))</f>
        <v>0.21</v>
      </c>
      <c r="F54" s="39">
        <f>IFERROR(ROUND(InformeTbHv[[#This Row],[M3]]/InformeTbHv[[#This Row],[T EFECTIVO]],2),"")</f>
        <v>7.68</v>
      </c>
      <c r="G54" s="89">
        <f>InformeTbHv[[#This Row],[T PROGRAMADO]]-InformeTbHv[[#This Row],[HORAS DE OTRAS PARADA]]</f>
        <v>5.08</v>
      </c>
      <c r="H54" s="89">
        <f>InformeTbHv[[#This Row],[T PROGRAMADO]]-SUM(InformeTbHv[[#This Row],[T PARADAS MEC]]+InformeTbHv[[#This Row],[ALISTAMIENTO]]+InformeTbHv[[#This Row],[Mantenimiento periódico]])</f>
        <v>5.83</v>
      </c>
      <c r="I54" s="89">
        <f>InformeTbHv[[#This Row],[T PARADAS MEC]]+InformeTbHv[[#This Row],[ALISTAMIENTO]]+InformeTbHv[[#This Row],[Mantenimiento periódico]]</f>
        <v>2.17</v>
      </c>
      <c r="J54" s="89">
        <f>SUMIF(InformeTbHv[[#This Row],[MOTIVO 1]],"Mantenimiento periódico",InformeTbHv[[#This Row],[T OTRA PARADA 1]])</f>
        <v>0</v>
      </c>
      <c r="K54" s="89">
        <f>InformeTbHv[[#This Row],[Mantenimiento periódico]]+InformeTbHv[[#This Row],[ALISTAMIENTO]]</f>
        <v>0.5</v>
      </c>
      <c r="L54" s="89">
        <f>SUM(InformeTbHv[[#This Row],[T OTRA PARADA 1]:[T OTRA PARADA 5]])</f>
        <v>0</v>
      </c>
      <c r="M54" s="88" t="s">
        <v>134</v>
      </c>
      <c r="N54" s="88" t="s">
        <v>1417</v>
      </c>
      <c r="O54" s="88" t="s">
        <v>370</v>
      </c>
      <c r="P54" s="88">
        <v>1022124531</v>
      </c>
      <c r="Q54" s="88" t="s">
        <v>65</v>
      </c>
      <c r="R54" s="88" t="s">
        <v>49</v>
      </c>
      <c r="S54" s="90">
        <v>46056</v>
      </c>
      <c r="T54" s="88" t="s">
        <v>393</v>
      </c>
      <c r="U54" s="88"/>
      <c r="V54" s="88"/>
      <c r="W54" s="88"/>
      <c r="X54" s="88"/>
      <c r="Y54" s="88"/>
      <c r="Z54" s="88"/>
      <c r="AA54" s="88"/>
      <c r="AB54" s="88"/>
      <c r="AC54" s="88" t="s">
        <v>1422</v>
      </c>
      <c r="AD54" s="88" t="s">
        <v>1467</v>
      </c>
      <c r="AE54" s="88" t="s">
        <v>1511</v>
      </c>
      <c r="AF54" s="88">
        <v>16.129333818634041</v>
      </c>
      <c r="AG54" s="88" t="s">
        <v>208</v>
      </c>
      <c r="AH54" s="206">
        <v>6</v>
      </c>
      <c r="AI54" s="125" t="s">
        <v>45</v>
      </c>
      <c r="AJ54" s="418">
        <f>VLOOKUP(InformeTbHv[[#This Row],[TURNO]],[1]INFORMEHV!AI$2:AK$184,2,0)</f>
        <v>0.58333333333333337</v>
      </c>
      <c r="AK54" s="418">
        <f>VLOOKUP(InformeTbHv[[#This Row],[TURNO]],[1]INFORMEHV!AI$2:AK$184,3,0)</f>
        <v>0.91666666666666663</v>
      </c>
      <c r="AL54" s="205">
        <v>32</v>
      </c>
      <c r="AM54" s="88">
        <v>184</v>
      </c>
      <c r="AN54" s="88">
        <v>39</v>
      </c>
      <c r="AO54" s="88">
        <v>6</v>
      </c>
      <c r="AP54" s="88">
        <v>184</v>
      </c>
      <c r="AQ54" s="89">
        <v>33</v>
      </c>
      <c r="AR54" s="88">
        <v>8</v>
      </c>
      <c r="AS54" s="88">
        <v>1.67</v>
      </c>
      <c r="AT54" s="30" t="s">
        <v>327</v>
      </c>
      <c r="AU54" s="88" t="s">
        <v>505</v>
      </c>
      <c r="AV54" s="88">
        <v>0.5</v>
      </c>
      <c r="AW54" s="88">
        <v>0.25</v>
      </c>
      <c r="AX54" s="88">
        <v>0.5</v>
      </c>
      <c r="AY54" s="88"/>
      <c r="AZ54" s="92" t="s">
        <v>587</v>
      </c>
      <c r="BA54" s="88" t="s">
        <v>48</v>
      </c>
      <c r="BB5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2.92</v>
      </c>
      <c r="BC54" s="89"/>
      <c r="BD54" s="89"/>
      <c r="BE54" s="89"/>
      <c r="BF54" s="89"/>
      <c r="BG54" s="93"/>
      <c r="BH54" s="44"/>
      <c r="BI54" s="45"/>
      <c r="BJ54" s="45"/>
      <c r="BK54" s="46"/>
      <c r="BL54" s="94"/>
    </row>
    <row r="55" spans="1:64" ht="18.75" customHeight="1" x14ac:dyDescent="0.3">
      <c r="A55" s="87">
        <f>IFERROR(InformeTbHv[[#This Row],[T EFECTIVO]]/InformeTbHv[[#This Row],[Horas disponibles]],0)</f>
        <v>0.93772893772893773</v>
      </c>
      <c r="B55" s="87">
        <f>((InformeTbHv[[#This Row],[T PROGRAMADO]]-InformeTbHv[[#This Row],[HORAS DE OTRAS PARADA]]))/InformeTbHv[[#This Row],[T PROGRAMADO]]</f>
        <v>0.8126984126984127</v>
      </c>
      <c r="C55" s="216">
        <f>IFERROR(((InformeTbHv[[#This Row],[T PROGRAMADO]]-InformeTbHv[[#This Row],[Ttal P. mec]])/InformeTbHv[[#This Row],[T PROGRAMADO]]),0)</f>
        <v>0.8666666666666667</v>
      </c>
      <c r="D55" s="88">
        <f>IFERROR(ROUND(InformeTbHv[[#This Row],[TOTAL DE ARBOLES]]/InformeTbHv[[#This Row],[T EFECTIVO]],2),"")</f>
        <v>41.8</v>
      </c>
      <c r="E55" s="88">
        <f>(IFERROR(ROUND(InformeTbHv[[#This Row],[M3]]/InformeTbHv[[#This Row],[TOTAL DE ARBOLES]],2),""))</f>
        <v>0.54</v>
      </c>
      <c r="F55" s="39">
        <f>IFERROR(ROUND(InformeTbHv[[#This Row],[M3]]/InformeTbHv[[#This Row],[T EFECTIVO]],2),"")</f>
        <v>22.39</v>
      </c>
      <c r="G55" s="89">
        <f>InformeTbHv[[#This Row],[T PROGRAMADO]]-InformeTbHv[[#This Row],[HORAS DE OTRAS PARADA]]</f>
        <v>5.12</v>
      </c>
      <c r="H55" s="89">
        <f>InformeTbHv[[#This Row],[T PROGRAMADO]]-SUM(InformeTbHv[[#This Row],[T PARADAS MEC]]+InformeTbHv[[#This Row],[ALISTAMIENTO]]+InformeTbHv[[#This Row],[Mantenimiento periódico]])</f>
        <v>5.46</v>
      </c>
      <c r="I55" s="89">
        <f>InformeTbHv[[#This Row],[T PARADAS MEC]]+InformeTbHv[[#This Row],[ALISTAMIENTO]]+InformeTbHv[[#This Row],[Mantenimiento periódico]]</f>
        <v>0.84000000000000008</v>
      </c>
      <c r="J55" s="89">
        <f>SUMIF(InformeTbHv[[#This Row],[MOTIVO 1]],"Mantenimiento periódico",InformeTbHv[[#This Row],[T OTRA PARADA 1]])</f>
        <v>0</v>
      </c>
      <c r="K55" s="89">
        <f>InformeTbHv[[#This Row],[Mantenimiento periódico]]+InformeTbHv[[#This Row],[ALISTAMIENTO]]</f>
        <v>0.17</v>
      </c>
      <c r="L55" s="89">
        <f>SUM(InformeTbHv[[#This Row],[T OTRA PARADA 1]:[T OTRA PARADA 5]])</f>
        <v>0</v>
      </c>
      <c r="M55" s="88" t="s">
        <v>63</v>
      </c>
      <c r="N55" s="88" t="s">
        <v>1417</v>
      </c>
      <c r="O55" s="88" t="s">
        <v>67</v>
      </c>
      <c r="P55" s="88">
        <v>4516297</v>
      </c>
      <c r="Q55" s="88" t="s">
        <v>65</v>
      </c>
      <c r="R55" s="88" t="s">
        <v>44</v>
      </c>
      <c r="S55" s="90">
        <v>46076</v>
      </c>
      <c r="T55" s="88" t="s">
        <v>70</v>
      </c>
      <c r="U55" s="88"/>
      <c r="V55" s="88"/>
      <c r="W55" s="88"/>
      <c r="X55" s="88"/>
      <c r="Y55" s="88"/>
      <c r="Z55" s="88"/>
      <c r="AA55" s="88"/>
      <c r="AB55" s="88"/>
      <c r="AC55" s="88" t="s">
        <v>1440</v>
      </c>
      <c r="AD55" s="88" t="s">
        <v>1485</v>
      </c>
      <c r="AE55" s="88" t="s">
        <v>1512</v>
      </c>
      <c r="AF55" s="88">
        <v>35.031496222898902</v>
      </c>
      <c r="AG55" s="25" t="s">
        <v>207</v>
      </c>
      <c r="AH55" s="206">
        <v>8</v>
      </c>
      <c r="AI55" s="125" t="s">
        <v>45</v>
      </c>
      <c r="AJ55" s="418">
        <f>VLOOKUP(InformeTbHv[[#This Row],[TURNO]],[1]INFORMEHV!AI$2:AK$184,2,0)</f>
        <v>0.58333333333333337</v>
      </c>
      <c r="AK55" s="418">
        <f>VLOOKUP(InformeTbHv[[#This Row],[TURNO]],[1]INFORMEHV!AI$2:AK$184,3,0)</f>
        <v>0.91666666666666663</v>
      </c>
      <c r="AL55" s="205">
        <v>20</v>
      </c>
      <c r="AM55" s="88">
        <v>214</v>
      </c>
      <c r="AN55" s="88">
        <v>114.65</v>
      </c>
      <c r="AO55" s="88">
        <v>21.69</v>
      </c>
      <c r="AP55" s="88"/>
      <c r="AQ55" s="89"/>
      <c r="AR55" s="88">
        <v>6.3</v>
      </c>
      <c r="AS55" s="88">
        <v>0.67</v>
      </c>
      <c r="AT55" s="88"/>
      <c r="AU55" s="88" t="s">
        <v>505</v>
      </c>
      <c r="AV55" s="88">
        <v>0.17</v>
      </c>
      <c r="AW55" s="88">
        <v>0.17</v>
      </c>
      <c r="AX55" s="88">
        <v>0.17</v>
      </c>
      <c r="AY55" s="88"/>
      <c r="AZ55" s="92" t="s">
        <v>777</v>
      </c>
      <c r="BA55" s="88" t="s">
        <v>48</v>
      </c>
      <c r="BB5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1.18</v>
      </c>
      <c r="BC55" s="89"/>
      <c r="BD55" s="89"/>
      <c r="BE55" s="89"/>
      <c r="BF55" s="89"/>
      <c r="BG55" s="93"/>
      <c r="BH55" s="44"/>
      <c r="BI55" s="45"/>
      <c r="BJ55" s="45"/>
      <c r="BK55" s="46"/>
      <c r="BL55" s="94"/>
    </row>
    <row r="56" spans="1:64" ht="18.75" customHeight="1" x14ac:dyDescent="0.3">
      <c r="A56" s="37">
        <f>IFERROR(InformeTbHv[[#This Row],[T EFECTIVO]]/InformeTbHv[[#This Row],[Horas disponibles]],0)</f>
        <v>0.43283582089552231</v>
      </c>
      <c r="B56" s="37">
        <f>((InformeTbHv[[#This Row],[T PROGRAMADO]]-InformeTbHv[[#This Row],[HORAS DE OTRAS PARADA]]))/InformeTbHv[[#This Row],[T PROGRAMADO]]</f>
        <v>0.36249999999999993</v>
      </c>
      <c r="C56" s="113">
        <f>IFERROR(((InformeTbHv[[#This Row],[T PROGRAMADO]]-InformeTbHv[[#This Row],[Ttal P. mec]])/InformeTbHv[[#This Row],[T PROGRAMADO]]),0)</f>
        <v>0.83750000000000002</v>
      </c>
      <c r="D56" s="38">
        <f>IFERROR(ROUND(InformeTbHv[[#This Row],[TOTAL DE ARBOLES]]/InformeTbHv[[#This Row],[T EFECTIVO]],2),"")</f>
        <v>38.28</v>
      </c>
      <c r="E56" s="38">
        <f>(IFERROR(ROUND(InformeTbHv[[#This Row],[M3]]/InformeTbHv[[#This Row],[TOTAL DE ARBOLES]],2),""))</f>
        <v>0.19</v>
      </c>
      <c r="F56" s="39">
        <f>IFERROR(ROUND(InformeTbHv[[#This Row],[M3]]/InformeTbHv[[#This Row],[T EFECTIVO]],2),"")</f>
        <v>7.28</v>
      </c>
      <c r="G56" s="40">
        <f>InformeTbHv[[#This Row],[T PROGRAMADO]]-InformeTbHv[[#This Row],[HORAS DE OTRAS PARADA]]</f>
        <v>2.8999999999999995</v>
      </c>
      <c r="H56" s="40">
        <f>InformeTbHv[[#This Row],[T PROGRAMADO]]-SUM(InformeTbHv[[#This Row],[T PARADAS MEC]]+InformeTbHv[[#This Row],[ALISTAMIENTO]]+InformeTbHv[[#This Row],[Mantenimiento periódico]])</f>
        <v>6.7</v>
      </c>
      <c r="I56" s="40">
        <f>InformeTbHv[[#This Row],[T PARADAS MEC]]+InformeTbHv[[#This Row],[ALISTAMIENTO]]+InformeTbHv[[#This Row],[Mantenimiento periódico]]</f>
        <v>1.3</v>
      </c>
      <c r="J56" s="40">
        <f>SUMIF(InformeTbHv[[#This Row],[MOTIVO 1]],"Mantenimiento periódico",InformeTbHv[[#This Row],[T OTRA PARADA 1]])</f>
        <v>0</v>
      </c>
      <c r="K56" s="40">
        <f>InformeTbHv[[#This Row],[Mantenimiento periódico]]+InformeTbHv[[#This Row],[ALISTAMIENTO]]</f>
        <v>0.3</v>
      </c>
      <c r="L56" s="40">
        <f>SUM(InformeTbHv[[#This Row],[T OTRA PARADA 1]:[T OTRA PARADA 5]])</f>
        <v>3.2</v>
      </c>
      <c r="M56" s="38" t="s">
        <v>134</v>
      </c>
      <c r="N56" s="38" t="s">
        <v>1417</v>
      </c>
      <c r="O56" s="38" t="s">
        <v>264</v>
      </c>
      <c r="P56" s="38">
        <v>1022124225</v>
      </c>
      <c r="Q56" s="38" t="s">
        <v>65</v>
      </c>
      <c r="R56" s="38" t="s">
        <v>49</v>
      </c>
      <c r="S56" s="41">
        <v>46033</v>
      </c>
      <c r="T56" s="38" t="s">
        <v>135</v>
      </c>
      <c r="U56" s="38"/>
      <c r="V56" s="38"/>
      <c r="W56" s="38"/>
      <c r="X56" s="38"/>
      <c r="Y56" s="38"/>
      <c r="Z56" s="38"/>
      <c r="AA56" s="38"/>
      <c r="AB56" s="38"/>
      <c r="AC56" s="38" t="s">
        <v>1421</v>
      </c>
      <c r="AD56" s="38" t="s">
        <v>1466</v>
      </c>
      <c r="AE56" s="38" t="s">
        <v>1510</v>
      </c>
      <c r="AF56" s="38">
        <v>17.432111584245501</v>
      </c>
      <c r="AG56" s="251" t="s">
        <v>205</v>
      </c>
      <c r="AH56" s="207">
        <v>8</v>
      </c>
      <c r="AI56" s="125" t="s">
        <v>45</v>
      </c>
      <c r="AJ56" s="418">
        <f>VLOOKUP(InformeTbHv[[#This Row],[TURNO]],[1]INFORMEHV!AI$2:AK$184,2,0)</f>
        <v>0.58333333333333337</v>
      </c>
      <c r="AK56" s="418">
        <f>VLOOKUP(InformeTbHv[[#This Row],[TURNO]],[1]INFORMEHV!AI$2:AK$184,3,0)</f>
        <v>0.91666666666666663</v>
      </c>
      <c r="AL56" s="116">
        <v>27</v>
      </c>
      <c r="AM56" s="38">
        <v>111</v>
      </c>
      <c r="AN56" s="38">
        <v>21.1</v>
      </c>
      <c r="AO56" s="38">
        <v>4.4000000000000004</v>
      </c>
      <c r="AP56" s="38">
        <v>23.2</v>
      </c>
      <c r="AQ56" s="40">
        <v>23</v>
      </c>
      <c r="AR56" s="116">
        <v>8</v>
      </c>
      <c r="AS56" s="38">
        <v>1</v>
      </c>
      <c r="AT56" s="30" t="s">
        <v>328</v>
      </c>
      <c r="AU56" s="88" t="s">
        <v>505</v>
      </c>
      <c r="AV56" s="38">
        <v>0.3</v>
      </c>
      <c r="AW56" s="38">
        <v>0.3</v>
      </c>
      <c r="AX56" s="38">
        <v>0.3</v>
      </c>
      <c r="AY56" s="38">
        <v>4.4000000000000004</v>
      </c>
      <c r="AZ56" s="42" t="s">
        <v>299</v>
      </c>
      <c r="BA56" s="38" t="s">
        <v>259</v>
      </c>
      <c r="BB5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5.1000000000000005</v>
      </c>
      <c r="BC56" s="40">
        <v>3.2</v>
      </c>
      <c r="BD56" s="40">
        <v>0</v>
      </c>
      <c r="BE56" s="40">
        <v>0</v>
      </c>
      <c r="BF56" s="40">
        <v>0</v>
      </c>
      <c r="BG56" s="43">
        <v>0</v>
      </c>
      <c r="BH56" s="14" t="s">
        <v>236</v>
      </c>
      <c r="BI56" s="45"/>
      <c r="BJ56" s="45"/>
      <c r="BK56" s="46"/>
      <c r="BL56" s="47"/>
    </row>
    <row r="57" spans="1:64" ht="18.75" customHeight="1" x14ac:dyDescent="0.3">
      <c r="A57" s="87">
        <f>IFERROR(InformeTbHv[[#This Row],[T EFECTIVO]]/InformeTbHv[[#This Row],[Horas disponibles]],0)</f>
        <v>0.88592592592592601</v>
      </c>
      <c r="B57" s="87">
        <f>((InformeTbHv[[#This Row],[T PROGRAMADO]]-InformeTbHv[[#This Row],[HORAS DE OTRAS PARADA]]))/InformeTbHv[[#This Row],[T PROGRAMADO]]</f>
        <v>0.74750000000000005</v>
      </c>
      <c r="C57" s="216">
        <f>IFERROR(((InformeTbHv[[#This Row],[T PROGRAMADO]]-InformeTbHv[[#This Row],[Ttal P. mec]])/InformeTbHv[[#This Row],[T PROGRAMADO]]),0)</f>
        <v>0.84375</v>
      </c>
      <c r="D57" s="88">
        <f>IFERROR(ROUND(InformeTbHv[[#This Row],[TOTAL DE ARBOLES]]/InformeTbHv[[#This Row],[T EFECTIVO]],2),"")</f>
        <v>48.49</v>
      </c>
      <c r="E57" s="88">
        <f>(IFERROR(ROUND(InformeTbHv[[#This Row],[M3]]/InformeTbHv[[#This Row],[TOTAL DE ARBOLES]],2),""))</f>
        <v>0.3</v>
      </c>
      <c r="F57" s="39">
        <f>IFERROR(ROUND(InformeTbHv[[#This Row],[M3]]/InformeTbHv[[#This Row],[T EFECTIVO]],2),"")</f>
        <v>14.35</v>
      </c>
      <c r="G57" s="89">
        <f>InformeTbHv[[#This Row],[T PROGRAMADO]]-InformeTbHv[[#This Row],[HORAS DE OTRAS PARADA]]</f>
        <v>5.98</v>
      </c>
      <c r="H57" s="89">
        <f>InformeTbHv[[#This Row],[T PROGRAMADO]]-SUM(InformeTbHv[[#This Row],[T PARADAS MEC]]+InformeTbHv[[#This Row],[ALISTAMIENTO]]+InformeTbHv[[#This Row],[Mantenimiento periódico]])</f>
        <v>6.75</v>
      </c>
      <c r="I57" s="89">
        <f>InformeTbHv[[#This Row],[T PARADAS MEC]]+InformeTbHv[[#This Row],[ALISTAMIENTO]]+InformeTbHv[[#This Row],[Mantenimiento periódico]]</f>
        <v>1.25</v>
      </c>
      <c r="J57" s="89">
        <f>SUMIF(InformeTbHv[[#This Row],[MOTIVO 1]],"Mantenimiento periódico",InformeTbHv[[#This Row],[T OTRA PARADA 1]])</f>
        <v>0</v>
      </c>
      <c r="K57" s="89">
        <f>InformeTbHv[[#This Row],[Mantenimiento periódico]]+InformeTbHv[[#This Row],[ALISTAMIENTO]]</f>
        <v>0.25</v>
      </c>
      <c r="L57" s="89">
        <f>SUM(InformeTbHv[[#This Row],[T OTRA PARADA 1]:[T OTRA PARADA 5]])</f>
        <v>0</v>
      </c>
      <c r="M57" s="88" t="s">
        <v>134</v>
      </c>
      <c r="N57" s="88" t="s">
        <v>1417</v>
      </c>
      <c r="O57" s="88" t="s">
        <v>435</v>
      </c>
      <c r="P57" s="88">
        <v>1039884146</v>
      </c>
      <c r="Q57" s="88" t="s">
        <v>65</v>
      </c>
      <c r="R57" s="88" t="s">
        <v>49</v>
      </c>
      <c r="S57" s="90">
        <v>46049</v>
      </c>
      <c r="T57" s="88" t="s">
        <v>393</v>
      </c>
      <c r="U57" s="88"/>
      <c r="V57" s="88"/>
      <c r="W57" s="88"/>
      <c r="X57" s="88"/>
      <c r="Y57" s="88"/>
      <c r="Z57" s="88"/>
      <c r="AA57" s="88"/>
      <c r="AB57" s="88"/>
      <c r="AC57" s="88" t="s">
        <v>1422</v>
      </c>
      <c r="AD57" s="88" t="s">
        <v>1467</v>
      </c>
      <c r="AE57" s="88" t="s">
        <v>1511</v>
      </c>
      <c r="AF57" s="88">
        <v>16.129333818634041</v>
      </c>
      <c r="AG57" s="25" t="s">
        <v>207</v>
      </c>
      <c r="AH57" s="206">
        <v>6</v>
      </c>
      <c r="AI57" s="125" t="s">
        <v>45</v>
      </c>
      <c r="AJ57" s="418">
        <f>VLOOKUP(InformeTbHv[[#This Row],[TURNO]],[1]INFORMEHV!AI$2:AK$184,2,0)</f>
        <v>0.58333333333333337</v>
      </c>
      <c r="AK57" s="418">
        <f>VLOOKUP(InformeTbHv[[#This Row],[TURNO]],[1]INFORMEHV!AI$2:AK$184,3,0)</f>
        <v>0.91666666666666663</v>
      </c>
      <c r="AL57" s="205">
        <v>16</v>
      </c>
      <c r="AM57" s="88">
        <v>290</v>
      </c>
      <c r="AN57" s="88">
        <v>85.8</v>
      </c>
      <c r="AO57" s="88">
        <v>14.3</v>
      </c>
      <c r="AP57" s="88"/>
      <c r="AQ57" s="89">
        <v>26</v>
      </c>
      <c r="AR57" s="205">
        <v>8</v>
      </c>
      <c r="AS57" s="88">
        <v>1</v>
      </c>
      <c r="AT57" s="30" t="s">
        <v>328</v>
      </c>
      <c r="AU57" s="88" t="s">
        <v>505</v>
      </c>
      <c r="AV57" s="88">
        <v>0.25</v>
      </c>
      <c r="AW57" s="88">
        <v>0.42</v>
      </c>
      <c r="AX57" s="88">
        <v>0.35</v>
      </c>
      <c r="AY57" s="88"/>
      <c r="AZ57" s="92" t="s">
        <v>457</v>
      </c>
      <c r="BA57" s="88" t="s">
        <v>48</v>
      </c>
      <c r="BB5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2.02</v>
      </c>
      <c r="BC57" s="89"/>
      <c r="BD57" s="89"/>
      <c r="BE57" s="89"/>
      <c r="BF57" s="89"/>
      <c r="BG57" s="93"/>
      <c r="BH57" s="74"/>
      <c r="BI57" s="75"/>
      <c r="BJ57" s="45"/>
      <c r="BK57" s="46"/>
      <c r="BL57" s="94"/>
    </row>
    <row r="58" spans="1:64" ht="18.75" customHeight="1" x14ac:dyDescent="0.3">
      <c r="A58" s="87">
        <f>IFERROR(InformeTbHv[[#This Row],[T EFECTIVO]]/InformeTbHv[[#This Row],[Horas disponibles]],0)</f>
        <v>0.85557986870897151</v>
      </c>
      <c r="B58" s="87">
        <f>((InformeTbHv[[#This Row],[T PROGRAMADO]]-InformeTbHv[[#This Row],[HORAS DE OTRAS PARADA]]))/InformeTbHv[[#This Row],[T PROGRAMADO]]</f>
        <v>0.48875000000000002</v>
      </c>
      <c r="C58" s="216">
        <f>IFERROR(((InformeTbHv[[#This Row],[T PROGRAMADO]]-InformeTbHv[[#This Row],[Ttal P. mec]])/InformeTbHv[[#This Row],[T PROGRAMADO]]),0)</f>
        <v>0.57125000000000004</v>
      </c>
      <c r="D58" s="88">
        <f>IFERROR(ROUND(InformeTbHv[[#This Row],[TOTAL DE ARBOLES]]/InformeTbHv[[#This Row],[T EFECTIVO]],2),"")</f>
        <v>32.99</v>
      </c>
      <c r="E58" s="88">
        <f>(IFERROR(ROUND(InformeTbHv[[#This Row],[M3]]/InformeTbHv[[#This Row],[TOTAL DE ARBOLES]],2),""))</f>
        <v>0.17</v>
      </c>
      <c r="F58" s="39">
        <f>IFERROR(ROUND(InformeTbHv[[#This Row],[M3]]/InformeTbHv[[#This Row],[T EFECTIVO]],2),"")</f>
        <v>5.55</v>
      </c>
      <c r="G58" s="89">
        <f>InformeTbHv[[#This Row],[T PROGRAMADO]]-InformeTbHv[[#This Row],[HORAS DE OTRAS PARADA]]</f>
        <v>3.91</v>
      </c>
      <c r="H58" s="89">
        <f>InformeTbHv[[#This Row],[T PROGRAMADO]]-SUM(InformeTbHv[[#This Row],[T PARADAS MEC]]+InformeTbHv[[#This Row],[ALISTAMIENTO]]+InformeTbHv[[#This Row],[Mantenimiento periódico]])</f>
        <v>4.57</v>
      </c>
      <c r="I58" s="89">
        <f>InformeTbHv[[#This Row],[T PARADAS MEC]]+InformeTbHv[[#This Row],[ALISTAMIENTO]]+InformeTbHv[[#This Row],[Mantenimiento periódico]]</f>
        <v>3.43</v>
      </c>
      <c r="J58" s="89">
        <f>SUMIF(InformeTbHv[[#This Row],[MOTIVO 1]],"Mantenimiento periódico",InformeTbHv[[#This Row],[T OTRA PARADA 1]])</f>
        <v>0</v>
      </c>
      <c r="K58" s="198">
        <f>InformeTbHv[[#This Row],[Mantenimiento periódico]]+InformeTbHv[[#This Row],[ALISTAMIENTO]]</f>
        <v>0.33</v>
      </c>
      <c r="L58" s="198">
        <f>SUM(InformeTbHv[[#This Row],[T OTRA PARADA 1]:[T OTRA PARADA 5]])</f>
        <v>0</v>
      </c>
      <c r="M58" s="205" t="s">
        <v>63</v>
      </c>
      <c r="N58" s="205" t="s">
        <v>1417</v>
      </c>
      <c r="O58" s="245" t="s">
        <v>64</v>
      </c>
      <c r="P58" s="88">
        <v>94282613</v>
      </c>
      <c r="Q58" s="88" t="s">
        <v>65</v>
      </c>
      <c r="R58" s="88" t="s">
        <v>44</v>
      </c>
      <c r="S58" s="90">
        <v>46052</v>
      </c>
      <c r="T58" s="88" t="s">
        <v>66</v>
      </c>
      <c r="U58" s="88"/>
      <c r="V58" s="88"/>
      <c r="W58" s="88"/>
      <c r="X58" s="88"/>
      <c r="Y58" s="88"/>
      <c r="Z58" s="88"/>
      <c r="AA58" s="88"/>
      <c r="AB58" s="88"/>
      <c r="AC58" s="88" t="s">
        <v>1443</v>
      </c>
      <c r="AD58" s="88" t="s">
        <v>1488</v>
      </c>
      <c r="AE58" s="88" t="s">
        <v>1512</v>
      </c>
      <c r="AF58" s="88">
        <v>29.074793843043448</v>
      </c>
      <c r="AG58" s="251" t="s">
        <v>205</v>
      </c>
      <c r="AH58" s="206">
        <v>15</v>
      </c>
      <c r="AI58" s="25" t="s">
        <v>47</v>
      </c>
      <c r="AJ58" s="422">
        <f>VLOOKUP(InformeTbHv[[#This Row],[TURNO]],[1]INFORMEHV!AI$2:AK$184,2,0)</f>
        <v>0.25</v>
      </c>
      <c r="AK58" s="422">
        <f>VLOOKUP(InformeTbHv[[#This Row],[TURNO]],[1]INFORMEHV!AI$2:AK$184,3,0)</f>
        <v>0.58333333333333337</v>
      </c>
      <c r="AL58" s="205">
        <v>25</v>
      </c>
      <c r="AM58" s="88">
        <v>129</v>
      </c>
      <c r="AN58" s="88">
        <v>21.69</v>
      </c>
      <c r="AO58" s="88">
        <v>5.51</v>
      </c>
      <c r="AP58" s="88">
        <v>32</v>
      </c>
      <c r="AQ58" s="89"/>
      <c r="AR58" s="88">
        <v>8</v>
      </c>
      <c r="AS58" s="88">
        <v>3.1</v>
      </c>
      <c r="AT58" s="30" t="s">
        <v>327</v>
      </c>
      <c r="AU58" s="88" t="s">
        <v>505</v>
      </c>
      <c r="AV58" s="88">
        <v>0.33</v>
      </c>
      <c r="AW58" s="88">
        <v>0.33</v>
      </c>
      <c r="AX58" s="88">
        <v>0.33</v>
      </c>
      <c r="AY58" s="88"/>
      <c r="AZ58" s="92" t="s">
        <v>491</v>
      </c>
      <c r="BA58" s="88" t="s">
        <v>48</v>
      </c>
      <c r="BB5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4.09</v>
      </c>
      <c r="BC58" s="89"/>
      <c r="BD58" s="89"/>
      <c r="BE58" s="89"/>
      <c r="BF58" s="89"/>
      <c r="BG58" s="93"/>
      <c r="BH58" s="74"/>
      <c r="BI58" s="75"/>
      <c r="BJ58" s="45"/>
      <c r="BK58" s="46"/>
      <c r="BL58" s="94"/>
    </row>
    <row r="59" spans="1:64" ht="18.75" customHeight="1" x14ac:dyDescent="0.3">
      <c r="A59" s="87">
        <f>IFERROR(InformeTbHv[[#This Row],[T EFECTIVO]]/InformeTbHv[[#This Row],[Horas disponibles]],0)</f>
        <v>1</v>
      </c>
      <c r="B59" s="87">
        <f>((InformeTbHv[[#This Row],[T PROGRAMADO]]-InformeTbHv[[#This Row],[HORAS DE OTRAS PARADA]]))/InformeTbHv[[#This Row],[T PROGRAMADO]]</f>
        <v>0.35714285714285715</v>
      </c>
      <c r="C59" s="216">
        <f>IFERROR(((InformeTbHv[[#This Row],[T PROGRAMADO]]-InformeTbHv[[#This Row],[Ttal P. mec]])/InformeTbHv[[#This Row],[T PROGRAMADO]]),0)</f>
        <v>0.35714285714285715</v>
      </c>
      <c r="D59" s="88">
        <f>IFERROR(ROUND(InformeTbHv[[#This Row],[TOTAL DE ARBOLES]]/InformeTbHv[[#This Row],[T EFECTIVO]],2),"")</f>
        <v>31.2</v>
      </c>
      <c r="E59" s="88">
        <f>(IFERROR(ROUND(InformeTbHv[[#This Row],[M3]]/InformeTbHv[[#This Row],[TOTAL DE ARBOLES]],2),""))</f>
        <v>0.27</v>
      </c>
      <c r="F59" s="39">
        <f>IFERROR(ROUND(InformeTbHv[[#This Row],[M3]]/InformeTbHv[[#This Row],[T EFECTIVO]],2),"")</f>
        <v>8.42</v>
      </c>
      <c r="G59" s="89">
        <f>InformeTbHv[[#This Row],[T PROGRAMADO]]-InformeTbHv[[#This Row],[HORAS DE OTRAS PARADA]]</f>
        <v>2.5</v>
      </c>
      <c r="H59" s="89">
        <f>InformeTbHv[[#This Row],[T PROGRAMADO]]-SUM(InformeTbHv[[#This Row],[T PARADAS MEC]]+InformeTbHv[[#This Row],[ALISTAMIENTO]]+InformeTbHv[[#This Row],[Mantenimiento periódico]])</f>
        <v>2.5</v>
      </c>
      <c r="I59" s="89">
        <f>InformeTbHv[[#This Row],[T PARADAS MEC]]+InformeTbHv[[#This Row],[ALISTAMIENTO]]+InformeTbHv[[#This Row],[Mantenimiento periódico]]</f>
        <v>4.5</v>
      </c>
      <c r="J59" s="89">
        <f>SUMIF(InformeTbHv[[#This Row],[MOTIVO 1]],"Mantenimiento periódico",InformeTbHv[[#This Row],[T OTRA PARADA 1]])</f>
        <v>0</v>
      </c>
      <c r="K59" s="89">
        <f>InformeTbHv[[#This Row],[Mantenimiento periódico]]+InformeTbHv[[#This Row],[ALISTAMIENTO]]</f>
        <v>0</v>
      </c>
      <c r="L59" s="89">
        <f>SUM(InformeTbHv[[#This Row],[T OTRA PARADA 1]:[T OTRA PARADA 5]])</f>
        <v>0</v>
      </c>
      <c r="M59" s="88" t="s">
        <v>63</v>
      </c>
      <c r="N59" s="88" t="s">
        <v>1417</v>
      </c>
      <c r="O59" s="88" t="s">
        <v>67</v>
      </c>
      <c r="P59" s="88">
        <v>4516297</v>
      </c>
      <c r="Q59" s="88" t="s">
        <v>65</v>
      </c>
      <c r="R59" s="88" t="s">
        <v>44</v>
      </c>
      <c r="S59" s="90">
        <v>46052</v>
      </c>
      <c r="T59" s="88" t="s">
        <v>66</v>
      </c>
      <c r="U59" s="88"/>
      <c r="V59" s="88"/>
      <c r="W59" s="88"/>
      <c r="X59" s="88"/>
      <c r="Y59" s="88"/>
      <c r="Z59" s="88"/>
      <c r="AA59" s="88"/>
      <c r="AB59" s="88"/>
      <c r="AC59" s="88" t="s">
        <v>1443</v>
      </c>
      <c r="AD59" s="88" t="s">
        <v>1488</v>
      </c>
      <c r="AE59" s="88" t="s">
        <v>1512</v>
      </c>
      <c r="AF59" s="88">
        <v>29.074793843043448</v>
      </c>
      <c r="AG59" s="251" t="s">
        <v>205</v>
      </c>
      <c r="AH59" s="206">
        <v>15</v>
      </c>
      <c r="AI59" s="125" t="s">
        <v>45</v>
      </c>
      <c r="AJ59" s="418">
        <f>VLOOKUP(InformeTbHv[[#This Row],[TURNO]],[1]INFORMEHV!AI$2:AK$184,2,0)</f>
        <v>0.58333333333333337</v>
      </c>
      <c r="AK59" s="418">
        <f>VLOOKUP(InformeTbHv[[#This Row],[TURNO]],[1]INFORMEHV!AI$2:AK$184,3,0)</f>
        <v>0.91666666666666663</v>
      </c>
      <c r="AL59" s="205">
        <v>25</v>
      </c>
      <c r="AM59" s="88">
        <v>78</v>
      </c>
      <c r="AN59" s="88">
        <v>21.04</v>
      </c>
      <c r="AO59" s="88">
        <v>8.6199999999999992</v>
      </c>
      <c r="AP59" s="88">
        <v>32</v>
      </c>
      <c r="AQ59" s="89"/>
      <c r="AR59" s="205">
        <v>7</v>
      </c>
      <c r="AS59" s="88">
        <v>4.5</v>
      </c>
      <c r="AT59" s="30" t="s">
        <v>328</v>
      </c>
      <c r="AU59" s="88" t="s">
        <v>505</v>
      </c>
      <c r="AV59" s="88"/>
      <c r="AW59" s="88"/>
      <c r="AX59" s="88"/>
      <c r="AY59" s="88"/>
      <c r="AZ59" s="92" t="s">
        <v>492</v>
      </c>
      <c r="BA59" s="88" t="s">
        <v>48</v>
      </c>
      <c r="BB5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4.5</v>
      </c>
      <c r="BC59" s="89"/>
      <c r="BD59" s="89"/>
      <c r="BE59" s="89"/>
      <c r="BF59" s="89"/>
      <c r="BG59" s="93"/>
      <c r="BH59" s="74"/>
      <c r="BI59" s="75"/>
      <c r="BJ59" s="45"/>
      <c r="BK59" s="46"/>
      <c r="BL59" s="94"/>
    </row>
    <row r="60" spans="1:64" ht="18.75" customHeight="1" x14ac:dyDescent="0.3">
      <c r="A60" s="87">
        <f>IFERROR(InformeTbHv[[#This Row],[T EFECTIVO]]/InformeTbHv[[#This Row],[Horas disponibles]],0)</f>
        <v>0.45454545454545453</v>
      </c>
      <c r="B60" s="87">
        <f>((InformeTbHv[[#This Row],[T PROGRAMADO]]-InformeTbHv[[#This Row],[HORAS DE OTRAS PARADA]]))/InformeTbHv[[#This Row],[T PROGRAMADO]]</f>
        <v>0.3125</v>
      </c>
      <c r="C60" s="216">
        <f>IFERROR(((InformeTbHv[[#This Row],[T PROGRAMADO]]-InformeTbHv[[#This Row],[Ttal P. mec]])/InformeTbHv[[#This Row],[T PROGRAMADO]]),0)</f>
        <v>0.6875</v>
      </c>
      <c r="D60" s="88">
        <f>IFERROR(ROUND(InformeTbHv[[#This Row],[TOTAL DE ARBOLES]]/InformeTbHv[[#This Row],[T EFECTIVO]],2),"")</f>
        <v>68</v>
      </c>
      <c r="E60" s="88">
        <f>(IFERROR(ROUND(InformeTbHv[[#This Row],[M3]]/InformeTbHv[[#This Row],[TOTAL DE ARBOLES]],2),""))</f>
        <v>0.26</v>
      </c>
      <c r="F60" s="39">
        <f>IFERROR(ROUND(InformeTbHv[[#This Row],[M3]]/InformeTbHv[[#This Row],[T EFECTIVO]],2),"")</f>
        <v>17.899999999999999</v>
      </c>
      <c r="G60" s="89">
        <f>InformeTbHv[[#This Row],[T PROGRAMADO]]-InformeTbHv[[#This Row],[HORAS DE OTRAS PARADA]]</f>
        <v>2.5</v>
      </c>
      <c r="H60" s="89">
        <f>InformeTbHv[[#This Row],[T PROGRAMADO]]-SUM(InformeTbHv[[#This Row],[T PARADAS MEC]]+InformeTbHv[[#This Row],[ALISTAMIENTO]]+InformeTbHv[[#This Row],[Mantenimiento periódico]])</f>
        <v>5.5</v>
      </c>
      <c r="I60" s="89">
        <f>InformeTbHv[[#This Row],[T PARADAS MEC]]+InformeTbHv[[#This Row],[ALISTAMIENTO]]+InformeTbHv[[#This Row],[Mantenimiento periódico]]</f>
        <v>2.5</v>
      </c>
      <c r="J60" s="89">
        <f>SUMIF(InformeTbHv[[#This Row],[MOTIVO 1]],"Mantenimiento periódico",InformeTbHv[[#This Row],[T OTRA PARADA 1]])</f>
        <v>0</v>
      </c>
      <c r="K60" s="89">
        <f>InformeTbHv[[#This Row],[Mantenimiento periódico]]+InformeTbHv[[#This Row],[ALISTAMIENTO]]</f>
        <v>0.5</v>
      </c>
      <c r="L60" s="89">
        <f>SUM(InformeTbHv[[#This Row],[T OTRA PARADA 1]:[T OTRA PARADA 5]])</f>
        <v>2</v>
      </c>
      <c r="M60" s="88" t="s">
        <v>136</v>
      </c>
      <c r="N60" s="88" t="s">
        <v>1417</v>
      </c>
      <c r="O60" s="88" t="s">
        <v>375</v>
      </c>
      <c r="P60" s="88">
        <v>1127213532</v>
      </c>
      <c r="Q60" s="88" t="s">
        <v>65</v>
      </c>
      <c r="R60" s="88" t="s">
        <v>49</v>
      </c>
      <c r="S60" s="90">
        <v>46102</v>
      </c>
      <c r="T60" s="88" t="s">
        <v>941</v>
      </c>
      <c r="U60" s="88"/>
      <c r="V60" s="88"/>
      <c r="W60" s="88"/>
      <c r="X60" s="88"/>
      <c r="Y60" s="88"/>
      <c r="Z60" s="88"/>
      <c r="AA60" s="88"/>
      <c r="AB60" s="88"/>
      <c r="AC60" s="88" t="s">
        <v>1424</v>
      </c>
      <c r="AD60" s="88" t="s">
        <v>1469</v>
      </c>
      <c r="AE60" s="88" t="s">
        <v>1513</v>
      </c>
      <c r="AF60" s="88">
        <v>17.094631593058232</v>
      </c>
      <c r="AG60" s="252" t="s">
        <v>206</v>
      </c>
      <c r="AH60" s="206">
        <v>2</v>
      </c>
      <c r="AI60" s="88" t="s">
        <v>47</v>
      </c>
      <c r="AJ60" s="419">
        <f>VLOOKUP(InformeTbHv[[#This Row],[TURNO]],[1]INFORMEHV!AI$2:AK$184,2,0)</f>
        <v>0.25</v>
      </c>
      <c r="AK60" s="419">
        <f>VLOOKUP(InformeTbHv[[#This Row],[TURNO]],[1]INFORMEHV!AI$2:AK$184,3,0)</f>
        <v>0.58333333333333337</v>
      </c>
      <c r="AL60" s="205">
        <v>20</v>
      </c>
      <c r="AM60" s="88">
        <v>170</v>
      </c>
      <c r="AN60" s="88">
        <v>44.76</v>
      </c>
      <c r="AO60" s="88">
        <v>13.6</v>
      </c>
      <c r="AP60" s="88"/>
      <c r="AQ60" s="89">
        <v>20</v>
      </c>
      <c r="AR60" s="88">
        <v>8</v>
      </c>
      <c r="AS60" s="88">
        <v>2</v>
      </c>
      <c r="AT60" s="30" t="s">
        <v>327</v>
      </c>
      <c r="AU60" s="88" t="s">
        <v>505</v>
      </c>
      <c r="AV60" s="88">
        <v>0.5</v>
      </c>
      <c r="AW60" s="88">
        <v>0.5</v>
      </c>
      <c r="AX60" s="88">
        <v>0.5</v>
      </c>
      <c r="AY60" s="88"/>
      <c r="AZ60" s="92"/>
      <c r="BA60" s="88" t="s">
        <v>46</v>
      </c>
      <c r="BB6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5.5</v>
      </c>
      <c r="BC60" s="89">
        <v>2</v>
      </c>
      <c r="BD60" s="89"/>
      <c r="BE60" s="89"/>
      <c r="BF60" s="89"/>
      <c r="BG60" s="93"/>
      <c r="BH60" s="44" t="s">
        <v>1011</v>
      </c>
      <c r="BI60" s="45"/>
      <c r="BJ60" s="45"/>
      <c r="BK60" s="46"/>
      <c r="BL60" s="94"/>
    </row>
    <row r="61" spans="1:64" ht="18.75" customHeight="1" x14ac:dyDescent="0.3">
      <c r="A61" s="79">
        <f>IFERROR(InformeTbHv[[#This Row],[T EFECTIVO]]/InformeTbHv[[#This Row],[Horas disponibles]],0)</f>
        <v>0.97240259740259738</v>
      </c>
      <c r="B61" s="79">
        <f>((InformeTbHv[[#This Row],[T PROGRAMADO]]-InformeTbHv[[#This Row],[HORAS DE OTRAS PARADA]]))/InformeTbHv[[#This Row],[T PROGRAMADO]]</f>
        <v>0.85571428571428576</v>
      </c>
      <c r="C61" s="218">
        <f>IFERROR(((InformeTbHv[[#This Row],[T PROGRAMADO]]-InformeTbHv[[#This Row],[Ttal P. mec]])/InformeTbHv[[#This Row],[T PROGRAMADO]]),0)</f>
        <v>0.88</v>
      </c>
      <c r="D61" s="80">
        <f>IFERROR(ROUND(InformeTbHv[[#This Row],[TOTAL DE ARBOLES]]/InformeTbHv[[#This Row],[T EFECTIVO]],2),"")</f>
        <v>57.93</v>
      </c>
      <c r="E61" s="80">
        <f>(IFERROR(ROUND(InformeTbHv[[#This Row],[M3]]/InformeTbHv[[#This Row],[TOTAL DE ARBOLES]],2),""))</f>
        <v>0.18</v>
      </c>
      <c r="F61" s="39">
        <f>IFERROR(ROUND(InformeTbHv[[#This Row],[M3]]/InformeTbHv[[#This Row],[T EFECTIVO]],2),"")</f>
        <v>10.47</v>
      </c>
      <c r="G61" s="81">
        <f>InformeTbHv[[#This Row],[T PROGRAMADO]]-InformeTbHv[[#This Row],[HORAS DE OTRAS PARADA]]</f>
        <v>5.99</v>
      </c>
      <c r="H61" s="81">
        <f>InformeTbHv[[#This Row],[T PROGRAMADO]]-SUM(InformeTbHv[[#This Row],[T PARADAS MEC]]+InformeTbHv[[#This Row],[ALISTAMIENTO]]+InformeTbHv[[#This Row],[Mantenimiento periódico]])</f>
        <v>6.16</v>
      </c>
      <c r="I61" s="81">
        <f>InformeTbHv[[#This Row],[T PARADAS MEC]]+InformeTbHv[[#This Row],[ALISTAMIENTO]]+InformeTbHv[[#This Row],[Mantenimiento periódico]]</f>
        <v>0.84000000000000008</v>
      </c>
      <c r="J61" s="81">
        <f>SUMIF(InformeTbHv[[#This Row],[MOTIVO 1]],"Mantenimiento periódico",InformeTbHv[[#This Row],[T OTRA PARADA 1]])</f>
        <v>0</v>
      </c>
      <c r="K61" s="81">
        <f>InformeTbHv[[#This Row],[Mantenimiento periódico]]+InformeTbHv[[#This Row],[ALISTAMIENTO]]</f>
        <v>0.17</v>
      </c>
      <c r="L61" s="81">
        <f>SUM(InformeTbHv[[#This Row],[T OTRA PARADA 1]:[T OTRA PARADA 5]])</f>
        <v>0</v>
      </c>
      <c r="M61" s="80" t="s">
        <v>63</v>
      </c>
      <c r="N61" s="80" t="s">
        <v>1417</v>
      </c>
      <c r="O61" s="80" t="s">
        <v>64</v>
      </c>
      <c r="P61" s="80">
        <v>94282613</v>
      </c>
      <c r="Q61" s="80" t="s">
        <v>65</v>
      </c>
      <c r="R61" s="80" t="s">
        <v>44</v>
      </c>
      <c r="S61" s="82">
        <v>46047</v>
      </c>
      <c r="T61" s="80" t="s">
        <v>150</v>
      </c>
      <c r="U61" s="80"/>
      <c r="V61" s="80"/>
      <c r="W61" s="80"/>
      <c r="X61" s="80"/>
      <c r="Y61" s="80"/>
      <c r="Z61" s="80"/>
      <c r="AA61" s="80"/>
      <c r="AB61" s="80"/>
      <c r="AC61" s="80" t="s">
        <v>1444</v>
      </c>
      <c r="AD61" s="80" t="s">
        <v>1489</v>
      </c>
      <c r="AE61" s="80" t="s">
        <v>1512</v>
      </c>
      <c r="AF61" s="80">
        <v>22.805263629590204</v>
      </c>
      <c r="AG61" s="25" t="s">
        <v>207</v>
      </c>
      <c r="AH61" s="261">
        <v>8</v>
      </c>
      <c r="AI61" s="125" t="s">
        <v>45</v>
      </c>
      <c r="AJ61" s="418">
        <f>VLOOKUP(InformeTbHv[[#This Row],[TURNO]],[1]INFORMEHV!AI$2:AK$184,2,0)</f>
        <v>0.58333333333333337</v>
      </c>
      <c r="AK61" s="418">
        <f>VLOOKUP(InformeTbHv[[#This Row],[TURNO]],[1]INFORMEHV!AI$2:AK$184,3,0)</f>
        <v>0.91666666666666663</v>
      </c>
      <c r="AL61" s="211">
        <v>20</v>
      </c>
      <c r="AM61" s="80">
        <v>347</v>
      </c>
      <c r="AN61" s="80">
        <v>62.73</v>
      </c>
      <c r="AO61" s="80">
        <v>10.56</v>
      </c>
      <c r="AP61" s="80"/>
      <c r="AQ61" s="81"/>
      <c r="AR61" s="80">
        <v>7</v>
      </c>
      <c r="AS61" s="80">
        <v>0.67</v>
      </c>
      <c r="AT61" s="30" t="s">
        <v>327</v>
      </c>
      <c r="AU61" s="30" t="s">
        <v>464</v>
      </c>
      <c r="AV61" s="80">
        <v>0.17</v>
      </c>
      <c r="AW61" s="80"/>
      <c r="AX61" s="80">
        <v>0.17</v>
      </c>
      <c r="AY61" s="80"/>
      <c r="AZ61" s="84" t="s">
        <v>142</v>
      </c>
      <c r="BA61" s="80" t="s">
        <v>48</v>
      </c>
      <c r="BB6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1.01</v>
      </c>
      <c r="BC61" s="81"/>
      <c r="BD61" s="81"/>
      <c r="BE61" s="81"/>
      <c r="BF61" s="81"/>
      <c r="BG61" s="85"/>
      <c r="BH61" s="74"/>
      <c r="BI61" s="75"/>
      <c r="BJ61" s="45"/>
      <c r="BK61" s="46"/>
      <c r="BL61" s="86"/>
    </row>
    <row r="62" spans="1:64" ht="18.75" customHeight="1" x14ac:dyDescent="0.3">
      <c r="A62" s="87">
        <f>IFERROR(InformeTbHv[[#This Row],[T EFECTIVO]]/InformeTbHv[[#This Row],[Horas disponibles]],0)</f>
        <v>2.6153846153846142E-2</v>
      </c>
      <c r="B62" s="87">
        <f>((InformeTbHv[[#This Row],[T PROGRAMADO]]-InformeTbHv[[#This Row],[HORAS DE OTRAS PARADA]]))/InformeTbHv[[#This Row],[T PROGRAMADO]]</f>
        <v>2.1249999999999991E-2</v>
      </c>
      <c r="C62" s="216">
        <f>IFERROR(((InformeTbHv[[#This Row],[T PROGRAMADO]]-InformeTbHv[[#This Row],[Ttal P. mec]])/InformeTbHv[[#This Row],[T PROGRAMADO]]),0)</f>
        <v>0.8125</v>
      </c>
      <c r="D62" s="88">
        <f>IFERROR(ROUND(InformeTbHv[[#This Row],[TOTAL DE ARBOLES]]/InformeTbHv[[#This Row],[T EFECTIVO]],2),"")</f>
        <v>0</v>
      </c>
      <c r="E62" s="88" t="str">
        <f>(IFERROR(ROUND(InformeTbHv[[#This Row],[M3]]/InformeTbHv[[#This Row],[TOTAL DE ARBOLES]],2),""))</f>
        <v/>
      </c>
      <c r="F62" s="39">
        <f>IFERROR(ROUND(InformeTbHv[[#This Row],[M3]]/InformeTbHv[[#This Row],[T EFECTIVO]],2),"")</f>
        <v>0</v>
      </c>
      <c r="G62" s="89">
        <f>InformeTbHv[[#This Row],[T PROGRAMADO]]-InformeTbHv[[#This Row],[HORAS DE OTRAS PARADA]]</f>
        <v>0.16999999999999993</v>
      </c>
      <c r="H62" s="89">
        <f>InformeTbHv[[#This Row],[T PROGRAMADO]]-SUM(InformeTbHv[[#This Row],[T PARADAS MEC]]+InformeTbHv[[#This Row],[ALISTAMIENTO]]+InformeTbHv[[#This Row],[Mantenimiento periódico]])</f>
        <v>6.5</v>
      </c>
      <c r="I62" s="89">
        <f>InformeTbHv[[#This Row],[T PARADAS MEC]]+InformeTbHv[[#This Row],[ALISTAMIENTO]]+InformeTbHv[[#This Row],[Mantenimiento periódico]]</f>
        <v>1.5</v>
      </c>
      <c r="J62" s="89">
        <f>SUMIF(InformeTbHv[[#This Row],[MOTIVO 1]],"Mantenimiento periódico",InformeTbHv[[#This Row],[T OTRA PARADA 1]])</f>
        <v>0</v>
      </c>
      <c r="K62" s="89">
        <f>InformeTbHv[[#This Row],[Mantenimiento periódico]]+InformeTbHv[[#This Row],[ALISTAMIENTO]]</f>
        <v>0</v>
      </c>
      <c r="L62" s="89">
        <f>SUM(InformeTbHv[[#This Row],[T OTRA PARADA 1]:[T OTRA PARADA 5]])</f>
        <v>6</v>
      </c>
      <c r="M62" s="88" t="s">
        <v>86</v>
      </c>
      <c r="N62" s="88" t="s">
        <v>1418</v>
      </c>
      <c r="O62" s="88" t="s">
        <v>93</v>
      </c>
      <c r="P62" s="88">
        <v>1112881624</v>
      </c>
      <c r="Q62" s="88" t="s">
        <v>398</v>
      </c>
      <c r="R62" s="88" t="s">
        <v>74</v>
      </c>
      <c r="S62" s="90">
        <v>46076</v>
      </c>
      <c r="T62" s="88" t="s">
        <v>399</v>
      </c>
      <c r="U62" s="88"/>
      <c r="V62" s="88"/>
      <c r="W62" s="88"/>
      <c r="X62" s="88"/>
      <c r="Y62" s="88"/>
      <c r="Z62" s="88"/>
      <c r="AA62" s="88"/>
      <c r="AB62" s="88"/>
      <c r="AC62" s="88" t="s">
        <v>1430</v>
      </c>
      <c r="AD62" s="88" t="s">
        <v>1475</v>
      </c>
      <c r="AE62" s="88" t="s">
        <v>1517</v>
      </c>
      <c r="AF62" s="88">
        <v>14.957915875223099</v>
      </c>
      <c r="AG62" s="251" t="s">
        <v>205</v>
      </c>
      <c r="AH62" s="206">
        <v>9</v>
      </c>
      <c r="AI62" s="125" t="s">
        <v>45</v>
      </c>
      <c r="AJ62" s="418">
        <f>VLOOKUP(InformeTbHv[[#This Row],[TURNO]],[1]INFORMEHV!AI$2:AK$184,2,0)</f>
        <v>0.58333333333333337</v>
      </c>
      <c r="AK62" s="418">
        <f>VLOOKUP(InformeTbHv[[#This Row],[TURNO]],[1]INFORMEHV!AI$2:AK$184,3,0)</f>
        <v>0.91666666666666663</v>
      </c>
      <c r="AL62" s="205"/>
      <c r="AM62" s="88"/>
      <c r="AN62" s="88"/>
      <c r="AO62" s="88"/>
      <c r="AP62" s="88"/>
      <c r="AQ62" s="89"/>
      <c r="AR62" s="205">
        <v>8</v>
      </c>
      <c r="AS62" s="88">
        <v>1.5</v>
      </c>
      <c r="AT62" s="30" t="s">
        <v>328</v>
      </c>
      <c r="AU62" s="88" t="s">
        <v>769</v>
      </c>
      <c r="AV62" s="88"/>
      <c r="AW62" s="88"/>
      <c r="AX62" s="88">
        <v>0.33</v>
      </c>
      <c r="AY62" s="88"/>
      <c r="AZ62" s="92" t="s">
        <v>629</v>
      </c>
      <c r="BA62" s="88" t="s">
        <v>48</v>
      </c>
      <c r="BB6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7.83</v>
      </c>
      <c r="BC62" s="89">
        <v>0.5</v>
      </c>
      <c r="BD62" s="89">
        <v>5.5</v>
      </c>
      <c r="BE62" s="89"/>
      <c r="BF62" s="89"/>
      <c r="BG62" s="93"/>
      <c r="BH62" s="44" t="s">
        <v>246</v>
      </c>
      <c r="BI62" s="45" t="s">
        <v>236</v>
      </c>
      <c r="BJ62" s="45"/>
      <c r="BK62" s="46"/>
      <c r="BL62" s="94"/>
    </row>
    <row r="63" spans="1:64" ht="18.75" customHeight="1" x14ac:dyDescent="0.3">
      <c r="A63" s="76">
        <f>IFERROR(InformeTbHv[[#This Row],[T EFECTIVO]]/InformeTbHv[[#This Row],[Horas disponibles]],0)</f>
        <v>0.57765667574931889</v>
      </c>
      <c r="B63" s="76">
        <f>((InformeTbHv[[#This Row],[T PROGRAMADO]]-InformeTbHv[[#This Row],[HORAS DE OTRAS PARADA]]))/InformeTbHv[[#This Row],[T PROGRAMADO]]</f>
        <v>0.26500000000000001</v>
      </c>
      <c r="C63" s="217">
        <f>IFERROR(((InformeTbHv[[#This Row],[T PROGRAMADO]]-InformeTbHv[[#This Row],[Ttal P. mec]])/InformeTbHv[[#This Row],[T PROGRAMADO]]),0)</f>
        <v>0.45874999999999999</v>
      </c>
      <c r="D63" s="49">
        <f>IFERROR(ROUND(InformeTbHv[[#This Row],[TOTAL DE ARBOLES]]/InformeTbHv[[#This Row],[T EFECTIVO]],2),"")</f>
        <v>0</v>
      </c>
      <c r="E63" s="49" t="str">
        <f>(IFERROR(ROUND(InformeTbHv[[#This Row],[M3]]/InformeTbHv[[#This Row],[TOTAL DE ARBOLES]],2),""))</f>
        <v/>
      </c>
      <c r="F63" s="39">
        <f>IFERROR(ROUND(InformeTbHv[[#This Row],[M3]]/InformeTbHv[[#This Row],[T EFECTIVO]],2),"")</f>
        <v>77.36</v>
      </c>
      <c r="G63" s="72">
        <f>InformeTbHv[[#This Row],[T PROGRAMADO]]-InformeTbHv[[#This Row],[HORAS DE OTRAS PARADA]]</f>
        <v>2.12</v>
      </c>
      <c r="H63" s="72">
        <f>InformeTbHv[[#This Row],[T PROGRAMADO]]-SUM(InformeTbHv[[#This Row],[T PARADAS MEC]]+InformeTbHv[[#This Row],[ALISTAMIENTO]]+InformeTbHv[[#This Row],[Mantenimiento periódico]])</f>
        <v>3.67</v>
      </c>
      <c r="I63" s="72">
        <f>InformeTbHv[[#This Row],[T PARADAS MEC]]+InformeTbHv[[#This Row],[ALISTAMIENTO]]+InformeTbHv[[#This Row],[Mantenimiento periódico]]</f>
        <v>4.33</v>
      </c>
      <c r="J63" s="72">
        <f>SUMIF(InformeTbHv[[#This Row],[MOTIVO 1]],"Mantenimiento periódico",InformeTbHv[[#This Row],[T OTRA PARADA 1]])</f>
        <v>0</v>
      </c>
      <c r="K63" s="72">
        <f>InformeTbHv[[#This Row],[Mantenimiento periódico]]+InformeTbHv[[#This Row],[ALISTAMIENTO]]</f>
        <v>0.5</v>
      </c>
      <c r="L63" s="72">
        <f>SUM(InformeTbHv[[#This Row],[T OTRA PARADA 1]:[T OTRA PARADA 5]])</f>
        <v>1</v>
      </c>
      <c r="M63" s="49" t="s">
        <v>136</v>
      </c>
      <c r="N63" s="49" t="s">
        <v>1417</v>
      </c>
      <c r="O63" s="49" t="s">
        <v>190</v>
      </c>
      <c r="P63" s="49">
        <v>1113312568</v>
      </c>
      <c r="Q63" s="49" t="s">
        <v>65</v>
      </c>
      <c r="R63" s="49" t="s">
        <v>49</v>
      </c>
      <c r="S63" s="77">
        <v>46121</v>
      </c>
      <c r="T63" s="49" t="s">
        <v>941</v>
      </c>
      <c r="U63" s="49"/>
      <c r="V63" s="49"/>
      <c r="W63" s="49"/>
      <c r="X63" s="49"/>
      <c r="Y63" s="49"/>
      <c r="Z63" s="49"/>
      <c r="AA63" s="49"/>
      <c r="AB63" s="49"/>
      <c r="AC63" s="49" t="s">
        <v>1424</v>
      </c>
      <c r="AD63" s="49" t="s">
        <v>1469</v>
      </c>
      <c r="AE63" s="49" t="s">
        <v>1513</v>
      </c>
      <c r="AF63" s="49">
        <v>17.094631593058232</v>
      </c>
      <c r="AG63" s="251" t="s">
        <v>205</v>
      </c>
      <c r="AH63" s="259">
        <v>4</v>
      </c>
      <c r="AI63" s="125" t="s">
        <v>45</v>
      </c>
      <c r="AJ63" s="418">
        <f>VLOOKUP(InformeTbHv[[#This Row],[TURNO]],[1]INFORMEHV!AI$2:AK$184,2,0)</f>
        <v>0.58333333333333337</v>
      </c>
      <c r="AK63" s="418">
        <f>VLOOKUP(InformeTbHv[[#This Row],[TURNO]],[1]INFORMEHV!AI$2:AK$184,3,0)</f>
        <v>0.91666666666666663</v>
      </c>
      <c r="AL63" s="125">
        <v>30</v>
      </c>
      <c r="AM63" s="49"/>
      <c r="AN63" s="49">
        <v>164</v>
      </c>
      <c r="AO63" s="49">
        <v>6.13</v>
      </c>
      <c r="AP63" s="49"/>
      <c r="AQ63" s="72">
        <v>15</v>
      </c>
      <c r="AR63" s="125">
        <v>8</v>
      </c>
      <c r="AS63" s="49">
        <v>3.83</v>
      </c>
      <c r="AT63" s="30" t="s">
        <v>328</v>
      </c>
      <c r="AU63" s="49" t="s">
        <v>1143</v>
      </c>
      <c r="AV63" s="49">
        <v>0.5</v>
      </c>
      <c r="AW63" s="49">
        <v>0.3</v>
      </c>
      <c r="AX63" s="49">
        <v>0.25</v>
      </c>
      <c r="AY63" s="49"/>
      <c r="AZ63" s="71" t="s">
        <v>1003</v>
      </c>
      <c r="BA63" s="49" t="s">
        <v>48</v>
      </c>
      <c r="BB6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5.88</v>
      </c>
      <c r="BC63" s="72">
        <v>1</v>
      </c>
      <c r="BD63" s="72"/>
      <c r="BE63" s="72"/>
      <c r="BF63" s="72"/>
      <c r="BG63" s="74"/>
      <c r="BH63" s="14" t="s">
        <v>236</v>
      </c>
      <c r="BI63" s="45"/>
      <c r="BJ63" s="45"/>
      <c r="BK63" s="46"/>
      <c r="BL63" s="45"/>
    </row>
    <row r="64" spans="1:64" ht="18.75" customHeight="1" x14ac:dyDescent="0.3">
      <c r="A64" s="37">
        <f>IFERROR(InformeTbHv[[#This Row],[T EFECTIVO]]/InformeTbHv[[#This Row],[Horas disponibles]],0)</f>
        <v>0.84725050916496947</v>
      </c>
      <c r="B64" s="37">
        <f>((InformeTbHv[[#This Row],[T PROGRAMADO]]-InformeTbHv[[#This Row],[HORAS DE OTRAS PARADA]]))/InformeTbHv[[#This Row],[T PROGRAMADO]]</f>
        <v>0.52</v>
      </c>
      <c r="C64" s="113">
        <f>IFERROR(((InformeTbHv[[#This Row],[T PROGRAMADO]]-InformeTbHv[[#This Row],[Ttal P. mec]])/InformeTbHv[[#This Row],[T PROGRAMADO]]),0)</f>
        <v>0.61375000000000002</v>
      </c>
      <c r="D64" s="38">
        <f>IFERROR(ROUND(InformeTbHv[[#This Row],[TOTAL DE ARBOLES]]/InformeTbHv[[#This Row],[T EFECTIVO]],2),"")</f>
        <v>42.31</v>
      </c>
      <c r="E64" s="38">
        <f>(IFERROR(ROUND(InformeTbHv[[#This Row],[M3]]/InformeTbHv[[#This Row],[TOTAL DE ARBOLES]],2),""))</f>
        <v>0.38</v>
      </c>
      <c r="F64" s="39">
        <f>IFERROR(ROUND(InformeTbHv[[#This Row],[M3]]/InformeTbHv[[#This Row],[T EFECTIVO]],2),"")</f>
        <v>16.22</v>
      </c>
      <c r="G64" s="40">
        <f>InformeTbHv[[#This Row],[T PROGRAMADO]]-InformeTbHv[[#This Row],[HORAS DE OTRAS PARADA]]</f>
        <v>4.16</v>
      </c>
      <c r="H64" s="40">
        <f>InformeTbHv[[#This Row],[T PROGRAMADO]]-SUM(InformeTbHv[[#This Row],[T PARADAS MEC]]+InformeTbHv[[#This Row],[ALISTAMIENTO]]+InformeTbHv[[#This Row],[Mantenimiento periódico]])</f>
        <v>4.91</v>
      </c>
      <c r="I64" s="40">
        <f>InformeTbHv[[#This Row],[T PARADAS MEC]]+InformeTbHv[[#This Row],[ALISTAMIENTO]]+InformeTbHv[[#This Row],[Mantenimiento periódico]]</f>
        <v>3.09</v>
      </c>
      <c r="J64" s="40">
        <f>SUMIF(InformeTbHv[[#This Row],[MOTIVO 1]],"Mantenimiento periódico",InformeTbHv[[#This Row],[T OTRA PARADA 1]])</f>
        <v>0</v>
      </c>
      <c r="K64" s="120">
        <f>InformeTbHv[[#This Row],[Mantenimiento periódico]]+InformeTbHv[[#This Row],[ALISTAMIENTO]]</f>
        <v>0.42</v>
      </c>
      <c r="L64" s="120">
        <f>SUM(InformeTbHv[[#This Row],[T OTRA PARADA 1]:[T OTRA PARADA 5]])</f>
        <v>0</v>
      </c>
      <c r="M64" s="116" t="s">
        <v>55</v>
      </c>
      <c r="N64" s="116" t="s">
        <v>1418</v>
      </c>
      <c r="O64" s="246" t="s">
        <v>94</v>
      </c>
      <c r="P64" s="38">
        <v>94269293</v>
      </c>
      <c r="Q64" s="38" t="s">
        <v>43</v>
      </c>
      <c r="R64" s="38" t="s">
        <v>49</v>
      </c>
      <c r="S64" s="41">
        <v>46032</v>
      </c>
      <c r="T64" s="38" t="s">
        <v>62</v>
      </c>
      <c r="U64" s="38"/>
      <c r="V64" s="38"/>
      <c r="W64" s="38"/>
      <c r="X64" s="38"/>
      <c r="Y64" s="38"/>
      <c r="Z64" s="38"/>
      <c r="AA64" s="38"/>
      <c r="AB64" s="38"/>
      <c r="AC64" s="38" t="s">
        <v>1445</v>
      </c>
      <c r="AD64" s="38" t="s">
        <v>1490</v>
      </c>
      <c r="AE64" s="38" t="s">
        <v>1518</v>
      </c>
      <c r="AF64" s="38">
        <v>19.828868083208551</v>
      </c>
      <c r="AG64" s="25" t="s">
        <v>208</v>
      </c>
      <c r="AH64" s="207">
        <v>2</v>
      </c>
      <c r="AI64" s="25" t="s">
        <v>47</v>
      </c>
      <c r="AJ64" s="422">
        <f>VLOOKUP(InformeTbHv[[#This Row],[TURNO]],[1]INFORMEHV!AI$2:AK$184,2,0)</f>
        <v>0.25</v>
      </c>
      <c r="AK64" s="422">
        <f>VLOOKUP(InformeTbHv[[#This Row],[TURNO]],[1]INFORMEHV!AI$2:AK$184,3,0)</f>
        <v>0.58333333333333337</v>
      </c>
      <c r="AL64" s="116">
        <v>26</v>
      </c>
      <c r="AM64" s="38">
        <v>176</v>
      </c>
      <c r="AN64" s="38">
        <v>67.459999999999994</v>
      </c>
      <c r="AO64" s="38">
        <v>19.37</v>
      </c>
      <c r="AP64" s="38">
        <v>5381</v>
      </c>
      <c r="AQ64" s="120">
        <v>26</v>
      </c>
      <c r="AR64" s="116">
        <v>8</v>
      </c>
      <c r="AS64" s="38">
        <v>2.67</v>
      </c>
      <c r="AT64" s="30" t="s">
        <v>328</v>
      </c>
      <c r="AU64" s="49" t="s">
        <v>232</v>
      </c>
      <c r="AV64" s="38">
        <v>0.42</v>
      </c>
      <c r="AW64" s="38">
        <v>0.42</v>
      </c>
      <c r="AX64" s="38">
        <v>0.33</v>
      </c>
      <c r="AY64" s="38">
        <v>8</v>
      </c>
      <c r="AZ64" s="42" t="s">
        <v>57</v>
      </c>
      <c r="BA64" s="38" t="s">
        <v>46</v>
      </c>
      <c r="BB6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3.84</v>
      </c>
      <c r="BC64" s="40"/>
      <c r="BD64" s="40"/>
      <c r="BE64" s="40"/>
      <c r="BF64" s="40"/>
      <c r="BG64" s="43"/>
      <c r="BH64" s="44"/>
      <c r="BI64" s="45"/>
      <c r="BJ64" s="45"/>
      <c r="BK64" s="46"/>
      <c r="BL64" s="47"/>
    </row>
    <row r="65" spans="1:64" ht="18.75" customHeight="1" x14ac:dyDescent="0.3">
      <c r="A65" s="87">
        <f>IFERROR(InformeTbHv[[#This Row],[T EFECTIVO]]/InformeTbHv[[#This Row],[Horas disponibles]],0)</f>
        <v>0.9</v>
      </c>
      <c r="B65" s="87">
        <f>((InformeTbHv[[#This Row],[T PROGRAMADO]]-InformeTbHv[[#This Row],[HORAS DE OTRAS PARADA]]))/InformeTbHv[[#This Row],[T PROGRAMADO]]</f>
        <v>0.5625</v>
      </c>
      <c r="C65" s="216">
        <f>IFERROR(((InformeTbHv[[#This Row],[T PROGRAMADO]]-InformeTbHv[[#This Row],[Ttal P. mec]])/InformeTbHv[[#This Row],[T PROGRAMADO]]),0)</f>
        <v>0.625</v>
      </c>
      <c r="D65" s="88">
        <f>IFERROR(ROUND(InformeTbHv[[#This Row],[TOTAL DE ARBOLES]]/InformeTbHv[[#This Row],[T EFECTIVO]],2),"")</f>
        <v>52.89</v>
      </c>
      <c r="E65" s="88">
        <f>(IFERROR(ROUND(InformeTbHv[[#This Row],[M3]]/InformeTbHv[[#This Row],[TOTAL DE ARBOLES]],2),""))</f>
        <v>0.27</v>
      </c>
      <c r="F65" s="39">
        <f>IFERROR(ROUND(InformeTbHv[[#This Row],[M3]]/InformeTbHv[[#This Row],[T EFECTIVO]],2),"")</f>
        <v>14.11</v>
      </c>
      <c r="G65" s="89">
        <f>InformeTbHv[[#This Row],[T PROGRAMADO]]-InformeTbHv[[#This Row],[HORAS DE OTRAS PARADA]]</f>
        <v>4.5</v>
      </c>
      <c r="H65" s="89">
        <f>InformeTbHv[[#This Row],[T PROGRAMADO]]-SUM(InformeTbHv[[#This Row],[T PARADAS MEC]]+InformeTbHv[[#This Row],[ALISTAMIENTO]]+InformeTbHv[[#This Row],[Mantenimiento periódico]])</f>
        <v>5</v>
      </c>
      <c r="I65" s="89">
        <f>InformeTbHv[[#This Row],[T PARADAS MEC]]+InformeTbHv[[#This Row],[ALISTAMIENTO]]+InformeTbHv[[#This Row],[Mantenimiento periódico]]</f>
        <v>3</v>
      </c>
      <c r="J65" s="89">
        <f>SUMIF(InformeTbHv[[#This Row],[MOTIVO 1]],"Mantenimiento periódico",InformeTbHv[[#This Row],[T OTRA PARADA 1]])</f>
        <v>0</v>
      </c>
      <c r="K65" s="89">
        <f>InformeTbHv[[#This Row],[Mantenimiento periódico]]+InformeTbHv[[#This Row],[ALISTAMIENTO]]</f>
        <v>0</v>
      </c>
      <c r="L65" s="89">
        <f>SUM(InformeTbHv[[#This Row],[T OTRA PARADA 1]:[T OTRA PARADA 5]])</f>
        <v>0</v>
      </c>
      <c r="M65" s="88" t="s">
        <v>86</v>
      </c>
      <c r="N65" s="88" t="s">
        <v>1418</v>
      </c>
      <c r="O65" s="88" t="s">
        <v>93</v>
      </c>
      <c r="P65" s="88">
        <v>1112881624</v>
      </c>
      <c r="Q65" s="88" t="s">
        <v>398</v>
      </c>
      <c r="R65" s="88" t="s">
        <v>74</v>
      </c>
      <c r="S65" s="90">
        <v>46065</v>
      </c>
      <c r="T65" s="88" t="s">
        <v>399</v>
      </c>
      <c r="U65" s="88"/>
      <c r="V65" s="88"/>
      <c r="W65" s="88"/>
      <c r="X65" s="88"/>
      <c r="Y65" s="88"/>
      <c r="Z65" s="88"/>
      <c r="AA65" s="88"/>
      <c r="AB65" s="88"/>
      <c r="AC65" s="88" t="s">
        <v>1430</v>
      </c>
      <c r="AD65" s="88" t="s">
        <v>1475</v>
      </c>
      <c r="AE65" s="88" t="s">
        <v>1517</v>
      </c>
      <c r="AF65" s="88">
        <v>14.957915875223099</v>
      </c>
      <c r="AG65" s="251" t="s">
        <v>205</v>
      </c>
      <c r="AH65" s="206">
        <v>9</v>
      </c>
      <c r="AI65" s="125" t="s">
        <v>45</v>
      </c>
      <c r="AJ65" s="418">
        <f>VLOOKUP(InformeTbHv[[#This Row],[TURNO]],[1]INFORMEHV!AI$2:AK$184,2,0)</f>
        <v>0.58333333333333337</v>
      </c>
      <c r="AK65" s="418">
        <f>VLOOKUP(InformeTbHv[[#This Row],[TURNO]],[1]INFORMEHV!AI$2:AK$184,3,0)</f>
        <v>0.91666666666666663</v>
      </c>
      <c r="AL65" s="205">
        <v>25</v>
      </c>
      <c r="AM65" s="88">
        <v>238</v>
      </c>
      <c r="AN65" s="88">
        <v>63.5</v>
      </c>
      <c r="AO65" s="88">
        <v>11.84</v>
      </c>
      <c r="AP65" s="88"/>
      <c r="AQ65" s="89">
        <v>16.899999999999999</v>
      </c>
      <c r="AR65" s="205">
        <v>8</v>
      </c>
      <c r="AS65" s="88">
        <v>3</v>
      </c>
      <c r="AT65" s="30" t="s">
        <v>328</v>
      </c>
      <c r="AU65" s="88" t="s">
        <v>655</v>
      </c>
      <c r="AV65" s="88"/>
      <c r="AW65" s="88">
        <v>0.2</v>
      </c>
      <c r="AX65" s="88">
        <v>0.3</v>
      </c>
      <c r="AY65" s="88"/>
      <c r="AZ65" s="92" t="s">
        <v>656</v>
      </c>
      <c r="BA65" s="88" t="s">
        <v>46</v>
      </c>
      <c r="BB6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3.5</v>
      </c>
      <c r="BC65" s="89"/>
      <c r="BD65" s="89"/>
      <c r="BE65" s="89"/>
      <c r="BF65" s="89"/>
      <c r="BG65" s="93"/>
      <c r="BH65" s="44"/>
      <c r="BI65" s="45"/>
      <c r="BJ65" s="45"/>
      <c r="BK65" s="46"/>
      <c r="BL65" s="94"/>
    </row>
    <row r="66" spans="1:64" ht="18.75" customHeight="1" x14ac:dyDescent="0.3">
      <c r="A66" s="87">
        <f>IFERROR(InformeTbHv[[#This Row],[T EFECTIVO]]/InformeTbHv[[#This Row],[Horas disponibles]],0)</f>
        <v>0</v>
      </c>
      <c r="B66" s="87">
        <f>((InformeTbHv[[#This Row],[T PROGRAMADO]]-InformeTbHv[[#This Row],[HORAS DE OTRAS PARADA]]))/InformeTbHv[[#This Row],[T PROGRAMADO]]</f>
        <v>0</v>
      </c>
      <c r="C66" s="216">
        <f>IFERROR(((InformeTbHv[[#This Row],[T PROGRAMADO]]-InformeTbHv[[#This Row],[Ttal P. mec]])/InformeTbHv[[#This Row],[T PROGRAMADO]]),0)</f>
        <v>0</v>
      </c>
      <c r="D66" s="88" t="str">
        <f>IFERROR(ROUND(InformeTbHv[[#This Row],[TOTAL DE ARBOLES]]/InformeTbHv[[#This Row],[T EFECTIVO]],2),"")</f>
        <v/>
      </c>
      <c r="E66" s="88" t="str">
        <f>(IFERROR(ROUND(InformeTbHv[[#This Row],[M3]]/InformeTbHv[[#This Row],[TOTAL DE ARBOLES]],2),""))</f>
        <v/>
      </c>
      <c r="F66" s="39" t="str">
        <f>IFERROR(ROUND(InformeTbHv[[#This Row],[M3]]/InformeTbHv[[#This Row],[T EFECTIVO]],2),"")</f>
        <v/>
      </c>
      <c r="G66" s="89">
        <f>InformeTbHv[[#This Row],[T PROGRAMADO]]-InformeTbHv[[#This Row],[HORAS DE OTRAS PARADA]]</f>
        <v>0</v>
      </c>
      <c r="H66" s="89">
        <f>InformeTbHv[[#This Row],[T PROGRAMADO]]-SUM(InformeTbHv[[#This Row],[T PARADAS MEC]]+InformeTbHv[[#This Row],[ALISTAMIENTO]]+InformeTbHv[[#This Row],[Mantenimiento periódico]])</f>
        <v>0</v>
      </c>
      <c r="I66" s="89">
        <f>InformeTbHv[[#This Row],[T PARADAS MEC]]+InformeTbHv[[#This Row],[ALISTAMIENTO]]+InformeTbHv[[#This Row],[Mantenimiento periódico]]</f>
        <v>8</v>
      </c>
      <c r="J66" s="89">
        <f>SUMIF(InformeTbHv[[#This Row],[MOTIVO 1]],"Mantenimiento periódico",InformeTbHv[[#This Row],[T OTRA PARADA 1]])</f>
        <v>0</v>
      </c>
      <c r="K66" s="89">
        <f>InformeTbHv[[#This Row],[Mantenimiento periódico]]+InformeTbHv[[#This Row],[ALISTAMIENTO]]</f>
        <v>0</v>
      </c>
      <c r="L66" s="89">
        <f>SUM(InformeTbHv[[#This Row],[T OTRA PARADA 1]:[T OTRA PARADA 5]])</f>
        <v>0</v>
      </c>
      <c r="M66" s="88" t="s">
        <v>86</v>
      </c>
      <c r="N66" s="88" t="s">
        <v>1418</v>
      </c>
      <c r="O66" s="88" t="s">
        <v>88</v>
      </c>
      <c r="P66" s="88">
        <v>94265708</v>
      </c>
      <c r="Q66" s="88" t="s">
        <v>398</v>
      </c>
      <c r="R66" s="88" t="s">
        <v>74</v>
      </c>
      <c r="S66" s="90">
        <v>46065</v>
      </c>
      <c r="T66" s="88" t="s">
        <v>399</v>
      </c>
      <c r="U66" s="88"/>
      <c r="V66" s="88"/>
      <c r="W66" s="88"/>
      <c r="X66" s="88"/>
      <c r="Y66" s="88"/>
      <c r="Z66" s="88"/>
      <c r="AA66" s="88"/>
      <c r="AB66" s="88"/>
      <c r="AC66" s="88" t="s">
        <v>1430</v>
      </c>
      <c r="AD66" s="88" t="s">
        <v>1475</v>
      </c>
      <c r="AE66" s="88" t="s">
        <v>1517</v>
      </c>
      <c r="AF66" s="88">
        <v>14.957915875223099</v>
      </c>
      <c r="AG66" s="251" t="s">
        <v>205</v>
      </c>
      <c r="AH66" s="206">
        <v>9</v>
      </c>
      <c r="AI66" s="88" t="s">
        <v>47</v>
      </c>
      <c r="AJ66" s="419">
        <f>VLOOKUP(InformeTbHv[[#This Row],[TURNO]],[1]INFORMEHV!AI$2:AK$184,2,0)</f>
        <v>0.25</v>
      </c>
      <c r="AK66" s="419">
        <f>VLOOKUP(InformeTbHv[[#This Row],[TURNO]],[1]INFORMEHV!AI$2:AK$184,3,0)</f>
        <v>0.58333333333333337</v>
      </c>
      <c r="AL66" s="205"/>
      <c r="AM66" s="88"/>
      <c r="AN66" s="88"/>
      <c r="AO66" s="88"/>
      <c r="AP66" s="88"/>
      <c r="AQ66" s="89"/>
      <c r="AR66" s="205">
        <v>8</v>
      </c>
      <c r="AS66" s="88">
        <v>8</v>
      </c>
      <c r="AT66" s="30" t="s">
        <v>328</v>
      </c>
      <c r="AU66" s="88" t="s">
        <v>655</v>
      </c>
      <c r="AV66" s="88"/>
      <c r="AW66" s="88"/>
      <c r="AX66" s="88"/>
      <c r="AY66" s="88"/>
      <c r="AZ66" s="92" t="s">
        <v>657</v>
      </c>
      <c r="BA66" s="88" t="s">
        <v>46</v>
      </c>
      <c r="BB6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66" s="89"/>
      <c r="BD66" s="89"/>
      <c r="BE66" s="89"/>
      <c r="BF66" s="89"/>
      <c r="BG66" s="93"/>
      <c r="BH66" s="44"/>
      <c r="BI66" s="45"/>
      <c r="BJ66" s="45"/>
      <c r="BK66" s="46"/>
      <c r="BL66" s="94"/>
    </row>
    <row r="67" spans="1:64" ht="18.75" customHeight="1" x14ac:dyDescent="0.3">
      <c r="A67" s="87">
        <f>IFERROR(InformeTbHv[[#This Row],[T EFECTIVO]]/InformeTbHv[[#This Row],[Horas disponibles]],0)</f>
        <v>0.97081545064377683</v>
      </c>
      <c r="B67" s="87">
        <f>((InformeTbHv[[#This Row],[T PROGRAMADO]]-InformeTbHv[[#This Row],[HORAS DE OTRAS PARADA]]))/InformeTbHv[[#This Row],[T PROGRAMADO]]</f>
        <v>0.9425</v>
      </c>
      <c r="C67" s="216">
        <f>IFERROR(((InformeTbHv[[#This Row],[T PROGRAMADO]]-InformeTbHv[[#This Row],[Ttal P. mec]])/InformeTbHv[[#This Row],[T PROGRAMADO]]),0)</f>
        <v>0.97083333333333333</v>
      </c>
      <c r="D67" s="88">
        <f>IFERROR(ROUND(InformeTbHv[[#This Row],[TOTAL DE ARBOLES]]/InformeTbHv[[#This Row],[T EFECTIVO]],2),"")</f>
        <v>29.44</v>
      </c>
      <c r="E67" s="88">
        <f>(IFERROR(ROUND(InformeTbHv[[#This Row],[M3]]/InformeTbHv[[#This Row],[TOTAL DE ARBOLES]],2),""))</f>
        <v>0.39</v>
      </c>
      <c r="F67" s="39">
        <f>IFERROR(ROUND(InformeTbHv[[#This Row],[M3]]/InformeTbHv[[#This Row],[T EFECTIVO]],2),"")</f>
        <v>11.36</v>
      </c>
      <c r="G67" s="89">
        <f>InformeTbHv[[#This Row],[T PROGRAMADO]]-InformeTbHv[[#This Row],[HORAS DE OTRAS PARADA]]</f>
        <v>11.31</v>
      </c>
      <c r="H67" s="89">
        <f>InformeTbHv[[#This Row],[T PROGRAMADO]]-SUM(InformeTbHv[[#This Row],[T PARADAS MEC]]+InformeTbHv[[#This Row],[ALISTAMIENTO]]+InformeTbHv[[#This Row],[Mantenimiento periódico]])</f>
        <v>11.65</v>
      </c>
      <c r="I67" s="89">
        <f>InformeTbHv[[#This Row],[T PARADAS MEC]]+InformeTbHv[[#This Row],[ALISTAMIENTO]]+InformeTbHv[[#This Row],[Mantenimiento periódico]]</f>
        <v>0.35000000000000003</v>
      </c>
      <c r="J67" s="89">
        <f>SUMIF(InformeTbHv[[#This Row],[MOTIVO 1]],"Mantenimiento periódico",InformeTbHv[[#This Row],[T OTRA PARADA 1]])</f>
        <v>0</v>
      </c>
      <c r="K67" s="89">
        <f>InformeTbHv[[#This Row],[Mantenimiento periódico]]+InformeTbHv[[#This Row],[ALISTAMIENTO]]</f>
        <v>0.33</v>
      </c>
      <c r="L67" s="89">
        <f>SUM(InformeTbHv[[#This Row],[T OTRA PARADA 1]:[T OTRA PARADA 5]])</f>
        <v>0</v>
      </c>
      <c r="M67" s="88" t="s">
        <v>76</v>
      </c>
      <c r="N67" s="88" t="s">
        <v>1418</v>
      </c>
      <c r="O67" s="88" t="s">
        <v>83</v>
      </c>
      <c r="P67" s="88">
        <v>1116724602</v>
      </c>
      <c r="Q67" s="88" t="s">
        <v>43</v>
      </c>
      <c r="R67" s="88" t="s">
        <v>49</v>
      </c>
      <c r="S67" s="90">
        <v>46089</v>
      </c>
      <c r="T67" s="88" t="s">
        <v>784</v>
      </c>
      <c r="U67" s="88"/>
      <c r="V67" s="88"/>
      <c r="W67" s="88"/>
      <c r="X67" s="88"/>
      <c r="Y67" s="88"/>
      <c r="Z67" s="88"/>
      <c r="AA67" s="88"/>
      <c r="AB67" s="88"/>
      <c r="AC67" s="88" t="s">
        <v>1446</v>
      </c>
      <c r="AD67" s="88" t="s">
        <v>1491</v>
      </c>
      <c r="AE67" s="88" t="s">
        <v>1509</v>
      </c>
      <c r="AF67" s="88">
        <v>26.49579155242149</v>
      </c>
      <c r="AG67" s="251" t="s">
        <v>205</v>
      </c>
      <c r="AH67" s="206">
        <v>4</v>
      </c>
      <c r="AI67" s="88" t="s">
        <v>47</v>
      </c>
      <c r="AJ67" s="419">
        <f>VLOOKUP(InformeTbHv[[#This Row],[TURNO]],[1]INFORMEHV!AI$2:AK$184,2,0)</f>
        <v>0.25</v>
      </c>
      <c r="AK67" s="419">
        <f>VLOOKUP(InformeTbHv[[#This Row],[TURNO]],[1]INFORMEHV!AI$2:AK$184,3,0)</f>
        <v>0.58333333333333337</v>
      </c>
      <c r="AL67" s="205">
        <v>20</v>
      </c>
      <c r="AM67" s="88">
        <v>333</v>
      </c>
      <c r="AN67" s="88">
        <v>128.44</v>
      </c>
      <c r="AO67" s="88">
        <v>13.26</v>
      </c>
      <c r="AP67" s="88"/>
      <c r="AQ67" s="89">
        <v>20</v>
      </c>
      <c r="AR67" s="88">
        <v>12</v>
      </c>
      <c r="AS67" s="88">
        <v>0.02</v>
      </c>
      <c r="AT67" s="88"/>
      <c r="AU67" s="88" t="s">
        <v>507</v>
      </c>
      <c r="AV67" s="88">
        <v>0.33</v>
      </c>
      <c r="AW67" s="88">
        <v>0.17</v>
      </c>
      <c r="AX67" s="88">
        <v>0.17</v>
      </c>
      <c r="AY67" s="88">
        <v>1</v>
      </c>
      <c r="AZ67" s="92"/>
      <c r="BA67" s="88" t="s">
        <v>48</v>
      </c>
      <c r="BB6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0.69000000000000006</v>
      </c>
      <c r="BC67" s="89"/>
      <c r="BD67" s="89"/>
      <c r="BE67" s="89"/>
      <c r="BF67" s="89"/>
      <c r="BG67" s="93"/>
      <c r="BH67" s="44"/>
      <c r="BI67" s="45"/>
      <c r="BJ67" s="45"/>
      <c r="BK67" s="46"/>
      <c r="BL67" s="94"/>
    </row>
    <row r="68" spans="1:64" ht="18.75" customHeight="1" x14ac:dyDescent="0.3">
      <c r="A68" s="87">
        <f>IFERROR(InformeTbHv[[#This Row],[T EFECTIVO]]/InformeTbHv[[#This Row],[Horas disponibles]],0)</f>
        <v>0.91006423982869378</v>
      </c>
      <c r="B68" s="87">
        <f>((InformeTbHv[[#This Row],[T PROGRAMADO]]-InformeTbHv[[#This Row],[HORAS DE OTRAS PARADA]]))/InformeTbHv[[#This Row],[T PROGRAMADO]]</f>
        <v>0.53125</v>
      </c>
      <c r="C68" s="216">
        <f>IFERROR(((InformeTbHv[[#This Row],[T PROGRAMADO]]-InformeTbHv[[#This Row],[Ttal P. mec]])/InformeTbHv[[#This Row],[T PROGRAMADO]]),0)</f>
        <v>0.58374999999999999</v>
      </c>
      <c r="D68" s="88">
        <f>IFERROR(ROUND(InformeTbHv[[#This Row],[TOTAL DE ARBOLES]]/InformeTbHv[[#This Row],[T EFECTIVO]],2),"")</f>
        <v>25.18</v>
      </c>
      <c r="E68" s="88">
        <f>(IFERROR(ROUND(InformeTbHv[[#This Row],[M3]]/InformeTbHv[[#This Row],[TOTAL DE ARBOLES]],2),""))</f>
        <v>0.25</v>
      </c>
      <c r="F68" s="39">
        <f>IFERROR(ROUND(InformeTbHv[[#This Row],[M3]]/InformeTbHv[[#This Row],[T EFECTIVO]],2),"")</f>
        <v>6.18</v>
      </c>
      <c r="G68" s="89">
        <f>InformeTbHv[[#This Row],[T PROGRAMADO]]-InformeTbHv[[#This Row],[HORAS DE OTRAS PARADA]]</f>
        <v>4.25</v>
      </c>
      <c r="H68" s="89">
        <f>InformeTbHv[[#This Row],[T PROGRAMADO]]-SUM(InformeTbHv[[#This Row],[T PARADAS MEC]]+InformeTbHv[[#This Row],[ALISTAMIENTO]]+InformeTbHv[[#This Row],[Mantenimiento periódico]])</f>
        <v>4.67</v>
      </c>
      <c r="I68" s="89">
        <f>InformeTbHv[[#This Row],[T PARADAS MEC]]+InformeTbHv[[#This Row],[ALISTAMIENTO]]+InformeTbHv[[#This Row],[Mantenimiento periódico]]</f>
        <v>3.33</v>
      </c>
      <c r="J68" s="89">
        <f>SUMIF(InformeTbHv[[#This Row],[MOTIVO 1]],"Mantenimiento periódico",InformeTbHv[[#This Row],[T OTRA PARADA 1]])</f>
        <v>0</v>
      </c>
      <c r="K68" s="89">
        <f>InformeTbHv[[#This Row],[Mantenimiento periódico]]+InformeTbHv[[#This Row],[ALISTAMIENTO]]</f>
        <v>0.33</v>
      </c>
      <c r="L68" s="89">
        <f>SUM(InformeTbHv[[#This Row],[T OTRA PARADA 1]:[T OTRA PARADA 5]])</f>
        <v>0</v>
      </c>
      <c r="M68" s="88" t="s">
        <v>76</v>
      </c>
      <c r="N68" s="88" t="s">
        <v>1418</v>
      </c>
      <c r="O68" s="88" t="s">
        <v>83</v>
      </c>
      <c r="P68" s="88">
        <v>1116724602</v>
      </c>
      <c r="Q68" s="88" t="s">
        <v>43</v>
      </c>
      <c r="R68" s="88" t="s">
        <v>49</v>
      </c>
      <c r="S68" s="90">
        <v>46094</v>
      </c>
      <c r="T68" s="88" t="s">
        <v>100</v>
      </c>
      <c r="U68" s="88"/>
      <c r="V68" s="88"/>
      <c r="W68" s="88"/>
      <c r="X68" s="88"/>
      <c r="Y68" s="88"/>
      <c r="Z68" s="88"/>
      <c r="AA68" s="88"/>
      <c r="AB68" s="88"/>
      <c r="AC68" s="88" t="s">
        <v>1447</v>
      </c>
      <c r="AD68" s="88" t="s">
        <v>1492</v>
      </c>
      <c r="AE68" s="88" t="s">
        <v>1509</v>
      </c>
      <c r="AF68" s="88">
        <v>22.377612303778299</v>
      </c>
      <c r="AG68" s="251" t="s">
        <v>205</v>
      </c>
      <c r="AH68" s="206">
        <v>3</v>
      </c>
      <c r="AI68" s="88" t="s">
        <v>47</v>
      </c>
      <c r="AJ68" s="419">
        <f>VLOOKUP(InformeTbHv[[#This Row],[TURNO]],[1]INFORMEHV!AI$2:AK$184,2,0)</f>
        <v>0.25</v>
      </c>
      <c r="AK68" s="419">
        <f>VLOOKUP(InformeTbHv[[#This Row],[TURNO]],[1]INFORMEHV!AI$2:AK$184,3,0)</f>
        <v>0.58333333333333337</v>
      </c>
      <c r="AL68" s="205">
        <v>20</v>
      </c>
      <c r="AM68" s="88">
        <v>107</v>
      </c>
      <c r="AN68" s="88">
        <v>26.27</v>
      </c>
      <c r="AO68" s="88">
        <v>4.25</v>
      </c>
      <c r="AP68" s="88"/>
      <c r="AQ68" s="89">
        <v>20</v>
      </c>
      <c r="AR68" s="88">
        <v>8</v>
      </c>
      <c r="AS68" s="88">
        <v>3</v>
      </c>
      <c r="AT68" s="88"/>
      <c r="AU68" s="88" t="s">
        <v>507</v>
      </c>
      <c r="AV68" s="88">
        <v>0.33</v>
      </c>
      <c r="AW68" s="88">
        <v>0.25</v>
      </c>
      <c r="AX68" s="88">
        <v>0.17</v>
      </c>
      <c r="AY68" s="88"/>
      <c r="AZ68" s="92"/>
      <c r="BA68" s="88" t="s">
        <v>48</v>
      </c>
      <c r="BB6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3.75</v>
      </c>
      <c r="BC68" s="89"/>
      <c r="BD68" s="89"/>
      <c r="BE68" s="89"/>
      <c r="BF68" s="89"/>
      <c r="BG68" s="93"/>
      <c r="BH68" s="44"/>
      <c r="BI68" s="45"/>
      <c r="BJ68" s="45"/>
      <c r="BK68" s="46"/>
      <c r="BL68" s="94"/>
    </row>
    <row r="69" spans="1:64" ht="18.75" customHeight="1" x14ac:dyDescent="0.3">
      <c r="A69" s="87">
        <f>IFERROR(InformeTbHv[[#This Row],[T EFECTIVO]]/InformeTbHv[[#This Row],[Horas disponibles]],0)</f>
        <v>0</v>
      </c>
      <c r="B69" s="87">
        <f>((InformeTbHv[[#This Row],[T PROGRAMADO]]-InformeTbHv[[#This Row],[HORAS DE OTRAS PARADA]]))/InformeTbHv[[#This Row],[T PROGRAMADO]]</f>
        <v>0</v>
      </c>
      <c r="C69" s="216">
        <f>IFERROR(((InformeTbHv[[#This Row],[T PROGRAMADO]]-InformeTbHv[[#This Row],[Ttal P. mec]])/InformeTbHv[[#This Row],[T PROGRAMADO]]),0)</f>
        <v>0</v>
      </c>
      <c r="D69" s="88" t="str">
        <f>IFERROR(ROUND(InformeTbHv[[#This Row],[TOTAL DE ARBOLES]]/InformeTbHv[[#This Row],[T EFECTIVO]],2),"")</f>
        <v/>
      </c>
      <c r="E69" s="88" t="str">
        <f>(IFERROR(ROUND(InformeTbHv[[#This Row],[M3]]/InformeTbHv[[#This Row],[TOTAL DE ARBOLES]],2),""))</f>
        <v/>
      </c>
      <c r="F69" s="39" t="str">
        <f>IFERROR(ROUND(InformeTbHv[[#This Row],[M3]]/InformeTbHv[[#This Row],[T EFECTIVO]],2),"")</f>
        <v/>
      </c>
      <c r="G69" s="89">
        <f>InformeTbHv[[#This Row],[T PROGRAMADO]]-InformeTbHv[[#This Row],[HORAS DE OTRAS PARADA]]</f>
        <v>0</v>
      </c>
      <c r="H69" s="89">
        <f>InformeTbHv[[#This Row],[T PROGRAMADO]]-SUM(InformeTbHv[[#This Row],[T PARADAS MEC]]+InformeTbHv[[#This Row],[ALISTAMIENTO]]+InformeTbHv[[#This Row],[Mantenimiento periódico]])</f>
        <v>0</v>
      </c>
      <c r="I69" s="89">
        <f>InformeTbHv[[#This Row],[T PARADAS MEC]]+InformeTbHv[[#This Row],[ALISTAMIENTO]]+InformeTbHv[[#This Row],[Mantenimiento periódico]]</f>
        <v>8</v>
      </c>
      <c r="J69" s="89">
        <f>SUMIF(InformeTbHv[[#This Row],[MOTIVO 1]],"Mantenimiento periódico",InformeTbHv[[#This Row],[T OTRA PARADA 1]])</f>
        <v>0</v>
      </c>
      <c r="K69" s="89">
        <f>InformeTbHv[[#This Row],[Mantenimiento periódico]]+InformeTbHv[[#This Row],[ALISTAMIENTO]]</f>
        <v>0</v>
      </c>
      <c r="L69" s="89">
        <f>SUM(InformeTbHv[[#This Row],[T OTRA PARADA 1]:[T OTRA PARADA 5]])</f>
        <v>0</v>
      </c>
      <c r="M69" s="88" t="s">
        <v>76</v>
      </c>
      <c r="N69" s="88" t="s">
        <v>1418</v>
      </c>
      <c r="O69" s="88" t="s">
        <v>78</v>
      </c>
      <c r="P69" s="88">
        <v>1006316837</v>
      </c>
      <c r="Q69" s="88" t="s">
        <v>43</v>
      </c>
      <c r="R69" s="88" t="s">
        <v>49</v>
      </c>
      <c r="S69" s="90">
        <v>46099</v>
      </c>
      <c r="T69" s="88" t="s">
        <v>981</v>
      </c>
      <c r="U69" s="88"/>
      <c r="V69" s="88"/>
      <c r="W69" s="88"/>
      <c r="X69" s="88"/>
      <c r="Y69" s="88"/>
      <c r="Z69" s="88"/>
      <c r="AA69" s="88"/>
      <c r="AB69" s="88"/>
      <c r="AC69" s="88" t="s">
        <v>1435</v>
      </c>
      <c r="AD69" s="88" t="s">
        <v>1480</v>
      </c>
      <c r="AE69" s="88" t="s">
        <v>1509</v>
      </c>
      <c r="AF69" s="88">
        <v>21.85343388198622</v>
      </c>
      <c r="AG69" s="251" t="s">
        <v>205</v>
      </c>
      <c r="AH69" s="206">
        <v>5</v>
      </c>
      <c r="AI69" s="125" t="s">
        <v>45</v>
      </c>
      <c r="AJ69" s="418">
        <f>VLOOKUP(InformeTbHv[[#This Row],[TURNO]],[1]INFORMEHV!AI$2:AK$184,2,0)</f>
        <v>0.58333333333333337</v>
      </c>
      <c r="AK69" s="418">
        <f>VLOOKUP(InformeTbHv[[#This Row],[TURNO]],[1]INFORMEHV!AI$2:AK$184,3,0)</f>
        <v>0.91666666666666663</v>
      </c>
      <c r="AL69" s="205"/>
      <c r="AM69" s="88"/>
      <c r="AN69" s="88"/>
      <c r="AO69" s="88"/>
      <c r="AP69" s="88"/>
      <c r="AQ69" s="89"/>
      <c r="AR69" s="88">
        <v>8</v>
      </c>
      <c r="AS69" s="88">
        <v>8</v>
      </c>
      <c r="AT69" s="88">
        <v>0</v>
      </c>
      <c r="AU69" s="88" t="s">
        <v>507</v>
      </c>
      <c r="AV69" s="88"/>
      <c r="AW69" s="88"/>
      <c r="AX69" s="88"/>
      <c r="AY69" s="88"/>
      <c r="AZ69" s="92"/>
      <c r="BA69" s="88" t="s">
        <v>46</v>
      </c>
      <c r="BB6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69" s="89"/>
      <c r="BD69" s="89"/>
      <c r="BE69" s="89"/>
      <c r="BF69" s="89"/>
      <c r="BG69" s="93"/>
      <c r="BH69" s="44"/>
      <c r="BI69" s="45"/>
      <c r="BJ69" s="45"/>
      <c r="BK69" s="46"/>
      <c r="BL69" s="94"/>
    </row>
    <row r="70" spans="1:64" ht="18.75" customHeight="1" x14ac:dyDescent="0.3">
      <c r="A70" s="87">
        <f>IFERROR(InformeTbHv[[#This Row],[T EFECTIVO]]/InformeTbHv[[#This Row],[Horas disponibles]],0)</f>
        <v>0</v>
      </c>
      <c r="B70" s="87">
        <f>((InformeTbHv[[#This Row],[T PROGRAMADO]]-InformeTbHv[[#This Row],[HORAS DE OTRAS PARADA]]))/InformeTbHv[[#This Row],[T PROGRAMADO]]</f>
        <v>0</v>
      </c>
      <c r="C70" s="216">
        <f>IFERROR(((InformeTbHv[[#This Row],[T PROGRAMADO]]-InformeTbHv[[#This Row],[Ttal P. mec]])/InformeTbHv[[#This Row],[T PROGRAMADO]]),0)</f>
        <v>0</v>
      </c>
      <c r="D70" s="88" t="str">
        <f>IFERROR(ROUND(InformeTbHv[[#This Row],[TOTAL DE ARBOLES]]/InformeTbHv[[#This Row],[T EFECTIVO]],2),"")</f>
        <v/>
      </c>
      <c r="E70" s="88" t="str">
        <f>(IFERROR(ROUND(InformeTbHv[[#This Row],[M3]]/InformeTbHv[[#This Row],[TOTAL DE ARBOLES]],2),""))</f>
        <v/>
      </c>
      <c r="F70" s="39" t="str">
        <f>IFERROR(ROUND(InformeTbHv[[#This Row],[M3]]/InformeTbHv[[#This Row],[T EFECTIVO]],2),"")</f>
        <v/>
      </c>
      <c r="G70" s="89">
        <f>InformeTbHv[[#This Row],[T PROGRAMADO]]-InformeTbHv[[#This Row],[HORAS DE OTRAS PARADA]]</f>
        <v>0</v>
      </c>
      <c r="H70" s="89">
        <f>InformeTbHv[[#This Row],[T PROGRAMADO]]-SUM(InformeTbHv[[#This Row],[T PARADAS MEC]]+InformeTbHv[[#This Row],[ALISTAMIENTO]]+InformeTbHv[[#This Row],[Mantenimiento periódico]])</f>
        <v>0</v>
      </c>
      <c r="I70" s="89">
        <f>InformeTbHv[[#This Row],[T PARADAS MEC]]+InformeTbHv[[#This Row],[ALISTAMIENTO]]+InformeTbHv[[#This Row],[Mantenimiento periódico]]</f>
        <v>8</v>
      </c>
      <c r="J70" s="89">
        <f>SUMIF(InformeTbHv[[#This Row],[MOTIVO 1]],"Mantenimiento periódico",InformeTbHv[[#This Row],[T OTRA PARADA 1]])</f>
        <v>0</v>
      </c>
      <c r="K70" s="89">
        <f>InformeTbHv[[#This Row],[Mantenimiento periódico]]+InformeTbHv[[#This Row],[ALISTAMIENTO]]</f>
        <v>0</v>
      </c>
      <c r="L70" s="89">
        <f>SUM(InformeTbHv[[#This Row],[T OTRA PARADA 1]:[T OTRA PARADA 5]])</f>
        <v>0</v>
      </c>
      <c r="M70" s="88" t="s">
        <v>76</v>
      </c>
      <c r="N70" s="88" t="s">
        <v>1418</v>
      </c>
      <c r="O70" s="88" t="s">
        <v>78</v>
      </c>
      <c r="P70" s="88">
        <v>1006316837</v>
      </c>
      <c r="Q70" s="88" t="s">
        <v>43</v>
      </c>
      <c r="R70" s="88" t="s">
        <v>49</v>
      </c>
      <c r="S70" s="90">
        <v>46100</v>
      </c>
      <c r="T70" s="88" t="s">
        <v>981</v>
      </c>
      <c r="U70" s="88"/>
      <c r="V70" s="88"/>
      <c r="W70" s="88"/>
      <c r="X70" s="88"/>
      <c r="Y70" s="88"/>
      <c r="Z70" s="88"/>
      <c r="AA70" s="88"/>
      <c r="AB70" s="88"/>
      <c r="AC70" s="88" t="s">
        <v>1435</v>
      </c>
      <c r="AD70" s="88" t="s">
        <v>1480</v>
      </c>
      <c r="AE70" s="88" t="s">
        <v>1509</v>
      </c>
      <c r="AF70" s="88">
        <v>21.85343388198622</v>
      </c>
      <c r="AG70" s="251" t="s">
        <v>205</v>
      </c>
      <c r="AH70" s="206">
        <v>5</v>
      </c>
      <c r="AI70" s="88" t="s">
        <v>47</v>
      </c>
      <c r="AJ70" s="419">
        <f>VLOOKUP(InformeTbHv[[#This Row],[TURNO]],[1]INFORMEHV!AI$2:AK$184,2,0)</f>
        <v>0.25</v>
      </c>
      <c r="AK70" s="419">
        <f>VLOOKUP(InformeTbHv[[#This Row],[TURNO]],[1]INFORMEHV!AI$2:AK$184,3,0)</f>
        <v>0.58333333333333337</v>
      </c>
      <c r="AL70" s="205"/>
      <c r="AM70" s="88"/>
      <c r="AN70" s="88"/>
      <c r="AO70" s="88"/>
      <c r="AP70" s="88"/>
      <c r="AQ70" s="89"/>
      <c r="AR70" s="88">
        <v>8</v>
      </c>
      <c r="AS70" s="88">
        <v>8</v>
      </c>
      <c r="AT70" s="88">
        <v>0</v>
      </c>
      <c r="AU70" s="88" t="s">
        <v>507</v>
      </c>
      <c r="AV70" s="88"/>
      <c r="AW70" s="88"/>
      <c r="AX70" s="88"/>
      <c r="AY70" s="88"/>
      <c r="AZ70" s="92"/>
      <c r="BA70" s="88" t="s">
        <v>46</v>
      </c>
      <c r="BB7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70" s="89"/>
      <c r="BD70" s="89"/>
      <c r="BE70" s="89"/>
      <c r="BF70" s="89"/>
      <c r="BG70" s="93"/>
      <c r="BH70" s="44"/>
      <c r="BI70" s="45"/>
      <c r="BJ70" s="45"/>
      <c r="BK70" s="46"/>
      <c r="BL70" s="94"/>
    </row>
    <row r="71" spans="1:64" ht="18.75" customHeight="1" x14ac:dyDescent="0.3">
      <c r="A71" s="87">
        <f>IFERROR(InformeTbHv[[#This Row],[T EFECTIVO]]/InformeTbHv[[#This Row],[Horas disponibles]],0)</f>
        <v>0.90266666666666662</v>
      </c>
      <c r="B71" s="87">
        <f>((InformeTbHv[[#This Row],[T PROGRAMADO]]-InformeTbHv[[#This Row],[HORAS DE OTRAS PARADA]]))/InformeTbHv[[#This Row],[T PROGRAMADO]]</f>
        <v>0.56416666666666659</v>
      </c>
      <c r="C71" s="216">
        <f>IFERROR(((InformeTbHv[[#This Row],[T PROGRAMADO]]-InformeTbHv[[#This Row],[Ttal P. mec]])/InformeTbHv[[#This Row],[T PROGRAMADO]]),0)</f>
        <v>0.625</v>
      </c>
      <c r="D71" s="88">
        <f>IFERROR(ROUND(InformeTbHv[[#This Row],[TOTAL DE ARBOLES]]/InformeTbHv[[#This Row],[T EFECTIVO]],2),"")</f>
        <v>36.19</v>
      </c>
      <c r="E71" s="88">
        <f>(IFERROR(ROUND(InformeTbHv[[#This Row],[M3]]/InformeTbHv[[#This Row],[TOTAL DE ARBOLES]],2),""))</f>
        <v>0.33</v>
      </c>
      <c r="F71" s="39">
        <f>IFERROR(ROUND(InformeTbHv[[#This Row],[M3]]/InformeTbHv[[#This Row],[T EFECTIVO]],2),"")</f>
        <v>11.82</v>
      </c>
      <c r="G71" s="89">
        <f>InformeTbHv[[#This Row],[T PROGRAMADO]]-InformeTbHv[[#This Row],[HORAS DE OTRAS PARADA]]</f>
        <v>6.77</v>
      </c>
      <c r="H71" s="89">
        <f>InformeTbHv[[#This Row],[T PROGRAMADO]]-SUM(InformeTbHv[[#This Row],[T PARADAS MEC]]+InformeTbHv[[#This Row],[ALISTAMIENTO]]+InformeTbHv[[#This Row],[Mantenimiento periódico]])</f>
        <v>7.5</v>
      </c>
      <c r="I71" s="89">
        <f>InformeTbHv[[#This Row],[T PARADAS MEC]]+InformeTbHv[[#This Row],[ALISTAMIENTO]]+InformeTbHv[[#This Row],[Mantenimiento periódico]]</f>
        <v>4.5</v>
      </c>
      <c r="J71" s="89">
        <f>SUMIF(InformeTbHv[[#This Row],[MOTIVO 1]],"Mantenimiento periódico",InformeTbHv[[#This Row],[T OTRA PARADA 1]])</f>
        <v>0</v>
      </c>
      <c r="K71" s="89">
        <f>InformeTbHv[[#This Row],[Mantenimiento periódico]]+InformeTbHv[[#This Row],[ALISTAMIENTO]]</f>
        <v>0.5</v>
      </c>
      <c r="L71" s="89">
        <f>SUM(InformeTbHv[[#This Row],[T OTRA PARADA 1]:[T OTRA PARADA 5]])</f>
        <v>0</v>
      </c>
      <c r="M71" s="88" t="s">
        <v>79</v>
      </c>
      <c r="N71" s="88" t="s">
        <v>1417</v>
      </c>
      <c r="O71" s="88" t="s">
        <v>765</v>
      </c>
      <c r="P71" s="88">
        <v>1116275011</v>
      </c>
      <c r="Q71" s="88" t="s">
        <v>43</v>
      </c>
      <c r="R71" s="88" t="s">
        <v>49</v>
      </c>
      <c r="S71" s="90">
        <v>46073</v>
      </c>
      <c r="T71" s="88" t="s">
        <v>62</v>
      </c>
      <c r="U71" s="88"/>
      <c r="V71" s="88"/>
      <c r="W71" s="88"/>
      <c r="X71" s="88"/>
      <c r="Y71" s="88"/>
      <c r="Z71" s="88"/>
      <c r="AA71" s="88"/>
      <c r="AB71" s="88"/>
      <c r="AC71" s="88" t="s">
        <v>1445</v>
      </c>
      <c r="AD71" s="88" t="s">
        <v>1490</v>
      </c>
      <c r="AE71" s="88" t="s">
        <v>1518</v>
      </c>
      <c r="AF71" s="88">
        <v>19.828868083208551</v>
      </c>
      <c r="AG71" s="88" t="s">
        <v>208</v>
      </c>
      <c r="AH71" s="206">
        <v>5</v>
      </c>
      <c r="AI71" s="88" t="s">
        <v>47</v>
      </c>
      <c r="AJ71" s="419">
        <f>VLOOKUP(InformeTbHv[[#This Row],[TURNO]],[1]INFORMEHV!AI$2:AK$184,2,0)</f>
        <v>0.25</v>
      </c>
      <c r="AK71" s="419">
        <f>VLOOKUP(InformeTbHv[[#This Row],[TURNO]],[1]INFORMEHV!AI$2:AK$184,3,0)</f>
        <v>0.58333333333333337</v>
      </c>
      <c r="AL71" s="205">
        <v>32</v>
      </c>
      <c r="AM71" s="88">
        <v>245</v>
      </c>
      <c r="AN71" s="88">
        <v>80</v>
      </c>
      <c r="AO71" s="88">
        <v>10</v>
      </c>
      <c r="AP71" s="88">
        <v>32</v>
      </c>
      <c r="AQ71" s="89">
        <v>23</v>
      </c>
      <c r="AR71" s="205">
        <v>12</v>
      </c>
      <c r="AS71" s="88">
        <v>4</v>
      </c>
      <c r="AT71" s="30" t="s">
        <v>328</v>
      </c>
      <c r="AU71" s="88" t="s">
        <v>767</v>
      </c>
      <c r="AV71" s="88">
        <v>0.5</v>
      </c>
      <c r="AW71" s="88">
        <v>0.4</v>
      </c>
      <c r="AX71" s="88">
        <v>0.33</v>
      </c>
      <c r="AY71" s="88">
        <v>7</v>
      </c>
      <c r="AZ71" s="92"/>
      <c r="BA71" s="88" t="s">
        <v>46</v>
      </c>
      <c r="BB7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5.23</v>
      </c>
      <c r="BC71" s="89"/>
      <c r="BD71" s="89"/>
      <c r="BE71" s="89"/>
      <c r="BF71" s="89"/>
      <c r="BG71" s="93"/>
      <c r="BH71" s="44"/>
      <c r="BI71" s="45"/>
      <c r="BJ71" s="45"/>
      <c r="BK71" s="46"/>
      <c r="BL71" s="94"/>
    </row>
    <row r="72" spans="1:64" ht="18.75" customHeight="1" x14ac:dyDescent="0.3">
      <c r="A72" s="87">
        <f>IFERROR(InformeTbHv[[#This Row],[T EFECTIVO]]/InformeTbHv[[#This Row],[Horas disponibles]],0)</f>
        <v>0.86547811993517021</v>
      </c>
      <c r="B72" s="87">
        <f>((InformeTbHv[[#This Row],[T PROGRAMADO]]-InformeTbHv[[#This Row],[HORAS DE OTRAS PARADA]]))/InformeTbHv[[#This Row],[T PROGRAMADO]]</f>
        <v>0.66749999999999998</v>
      </c>
      <c r="C72" s="216">
        <f>IFERROR(((InformeTbHv[[#This Row],[T PROGRAMADO]]-InformeTbHv[[#This Row],[Ttal P. mec]])/InformeTbHv[[#This Row],[T PROGRAMADO]]),0)</f>
        <v>0.77124999999999999</v>
      </c>
      <c r="D72" s="88">
        <f>IFERROR(ROUND(InformeTbHv[[#This Row],[TOTAL DE ARBOLES]]/InformeTbHv[[#This Row],[T EFECTIVO]],2),"")</f>
        <v>21.72</v>
      </c>
      <c r="E72" s="88">
        <f>(IFERROR(ROUND(InformeTbHv[[#This Row],[M3]]/InformeTbHv[[#This Row],[TOTAL DE ARBOLES]],2),""))</f>
        <v>0.43</v>
      </c>
      <c r="F72" s="39">
        <f>IFERROR(ROUND(InformeTbHv[[#This Row],[M3]]/InformeTbHv[[#This Row],[T EFECTIVO]],2),"")</f>
        <v>9.36</v>
      </c>
      <c r="G72" s="89">
        <f>InformeTbHv[[#This Row],[T PROGRAMADO]]-InformeTbHv[[#This Row],[HORAS DE OTRAS PARADA]]</f>
        <v>5.34</v>
      </c>
      <c r="H72" s="89">
        <f>InformeTbHv[[#This Row],[T PROGRAMADO]]-SUM(InformeTbHv[[#This Row],[T PARADAS MEC]]+InformeTbHv[[#This Row],[ALISTAMIENTO]]+InformeTbHv[[#This Row],[Mantenimiento periódico]])</f>
        <v>6.17</v>
      </c>
      <c r="I72" s="89">
        <f>InformeTbHv[[#This Row],[T PARADAS MEC]]+InformeTbHv[[#This Row],[ALISTAMIENTO]]+InformeTbHv[[#This Row],[Mantenimiento periódico]]</f>
        <v>1.83</v>
      </c>
      <c r="J72" s="89">
        <f>SUMIF(InformeTbHv[[#This Row],[MOTIVO 1]],"Mantenimiento periódico",InformeTbHv[[#This Row],[T OTRA PARADA 1]])</f>
        <v>0</v>
      </c>
      <c r="K72" s="89">
        <f>InformeTbHv[[#This Row],[Mantenimiento periódico]]+InformeTbHv[[#This Row],[ALISTAMIENTO]]</f>
        <v>0.33</v>
      </c>
      <c r="L72" s="89">
        <f>SUM(InformeTbHv[[#This Row],[T OTRA PARADA 1]:[T OTRA PARADA 5]])</f>
        <v>0</v>
      </c>
      <c r="M72" s="88" t="s">
        <v>134</v>
      </c>
      <c r="N72" s="88" t="s">
        <v>1417</v>
      </c>
      <c r="O72" s="88" t="s">
        <v>373</v>
      </c>
      <c r="P72" s="88">
        <v>1022124225</v>
      </c>
      <c r="Q72" s="88" t="s">
        <v>65</v>
      </c>
      <c r="R72" s="88" t="s">
        <v>49</v>
      </c>
      <c r="S72" s="90">
        <v>46051</v>
      </c>
      <c r="T72" s="88" t="s">
        <v>393</v>
      </c>
      <c r="U72" s="88"/>
      <c r="V72" s="88"/>
      <c r="W72" s="88"/>
      <c r="X72" s="88"/>
      <c r="Y72" s="88"/>
      <c r="Z72" s="88"/>
      <c r="AA72" s="88"/>
      <c r="AB72" s="88"/>
      <c r="AC72" s="88" t="s">
        <v>1422</v>
      </c>
      <c r="AD72" s="88" t="s">
        <v>1467</v>
      </c>
      <c r="AE72" s="88" t="s">
        <v>1511</v>
      </c>
      <c r="AF72" s="88">
        <v>16.129333818634041</v>
      </c>
      <c r="AG72" s="25" t="s">
        <v>208</v>
      </c>
      <c r="AH72" s="206">
        <v>6</v>
      </c>
      <c r="AI72" s="205" t="s">
        <v>47</v>
      </c>
      <c r="AJ72" s="416">
        <f>VLOOKUP(InformeTbHv[[#This Row],[TURNO]],[1]INFORMEHV!AI$2:AK$184,2,0)</f>
        <v>0.25</v>
      </c>
      <c r="AK72" s="416">
        <f>VLOOKUP(InformeTbHv[[#This Row],[TURNO]],[1]INFORMEHV!AI$2:AK$184,3,0)</f>
        <v>0.58333333333333337</v>
      </c>
      <c r="AL72" s="205">
        <v>17</v>
      </c>
      <c r="AM72" s="88">
        <v>116</v>
      </c>
      <c r="AN72" s="88">
        <v>50</v>
      </c>
      <c r="AO72" s="88">
        <v>10.8</v>
      </c>
      <c r="AP72" s="88"/>
      <c r="AQ72" s="89">
        <v>35</v>
      </c>
      <c r="AR72" s="205">
        <v>8</v>
      </c>
      <c r="AS72" s="88">
        <v>1.5</v>
      </c>
      <c r="AT72" s="30" t="s">
        <v>328</v>
      </c>
      <c r="AU72" s="30" t="s">
        <v>715</v>
      </c>
      <c r="AV72" s="88">
        <v>0.33</v>
      </c>
      <c r="AW72" s="88">
        <v>0.5</v>
      </c>
      <c r="AX72" s="88">
        <v>0.33</v>
      </c>
      <c r="AY72" s="88">
        <v>1</v>
      </c>
      <c r="AZ72" s="92" t="s">
        <v>510</v>
      </c>
      <c r="BA72" s="88" t="s">
        <v>48</v>
      </c>
      <c r="BB7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2.66</v>
      </c>
      <c r="BC72" s="89"/>
      <c r="BD72" s="89"/>
      <c r="BE72" s="89"/>
      <c r="BF72" s="89"/>
      <c r="BG72" s="93"/>
      <c r="BH72" s="74"/>
      <c r="BI72" s="75"/>
      <c r="BJ72" s="45"/>
      <c r="BK72" s="46"/>
      <c r="BL72" s="94"/>
    </row>
    <row r="73" spans="1:64" ht="18.75" customHeight="1" x14ac:dyDescent="0.3">
      <c r="A73" s="76">
        <f>IFERROR(InformeTbHv[[#This Row],[T EFECTIVO]]/InformeTbHv[[#This Row],[Horas disponibles]],0)</f>
        <v>0.31034482758620635</v>
      </c>
      <c r="B73" s="76">
        <f>((InformeTbHv[[#This Row],[T PROGRAMADO]]-InformeTbHv[[#This Row],[HORAS DE OTRAS PARADA]]))/InformeTbHv[[#This Row],[T PROGRAMADO]]</f>
        <v>2.2499999999999964E-2</v>
      </c>
      <c r="C73" s="217">
        <f>IFERROR(((InformeTbHv[[#This Row],[T PROGRAMADO]]-InformeTbHv[[#This Row],[Ttal P. mec]])/InformeTbHv[[#This Row],[T PROGRAMADO]]),0)</f>
        <v>7.2500000000000009E-2</v>
      </c>
      <c r="D73" s="49">
        <f>IFERROR(ROUND(InformeTbHv[[#This Row],[TOTAL DE ARBOLES]]/InformeTbHv[[#This Row],[T EFECTIVO]],2),"")</f>
        <v>0</v>
      </c>
      <c r="E73" s="49" t="str">
        <f>(IFERROR(ROUND(InformeTbHv[[#This Row],[M3]]/InformeTbHv[[#This Row],[TOTAL DE ARBOLES]],2),""))</f>
        <v/>
      </c>
      <c r="F73" s="39">
        <f>IFERROR(ROUND(InformeTbHv[[#This Row],[M3]]/InformeTbHv[[#This Row],[T EFECTIVO]],2),"")</f>
        <v>0</v>
      </c>
      <c r="G73" s="72">
        <f>InformeTbHv[[#This Row],[T PROGRAMADO]]-InformeTbHv[[#This Row],[HORAS DE OTRAS PARADA]]</f>
        <v>0.17999999999999972</v>
      </c>
      <c r="H73" s="72">
        <f>InformeTbHv[[#This Row],[T PROGRAMADO]]-SUM(InformeTbHv[[#This Row],[T PARADAS MEC]]+InformeTbHv[[#This Row],[ALISTAMIENTO]]+InformeTbHv[[#This Row],[Mantenimiento periódico]])</f>
        <v>0.58000000000000007</v>
      </c>
      <c r="I73" s="72">
        <f>InformeTbHv[[#This Row],[T PARADAS MEC]]+InformeTbHv[[#This Row],[ALISTAMIENTO]]+InformeTbHv[[#This Row],[Mantenimiento periódico]]</f>
        <v>7.42</v>
      </c>
      <c r="J73" s="72">
        <f>SUMIF(InformeTbHv[[#This Row],[MOTIVO 1]],"Mantenimiento periódico",InformeTbHv[[#This Row],[T OTRA PARADA 1]])</f>
        <v>0</v>
      </c>
      <c r="K73" s="72">
        <f>InformeTbHv[[#This Row],[Mantenimiento periódico]]+InformeTbHv[[#This Row],[ALISTAMIENTO]]</f>
        <v>0.25</v>
      </c>
      <c r="L73" s="72">
        <f>SUM(InformeTbHv[[#This Row],[T OTRA PARADA 1]:[T OTRA PARADA 5]])</f>
        <v>0</v>
      </c>
      <c r="M73" s="49" t="s">
        <v>79</v>
      </c>
      <c r="N73" s="49" t="s">
        <v>1417</v>
      </c>
      <c r="O73" s="49" t="s">
        <v>69</v>
      </c>
      <c r="P73" s="49">
        <v>1059706760</v>
      </c>
      <c r="Q73" s="49" t="s">
        <v>43</v>
      </c>
      <c r="R73" s="49" t="s">
        <v>74</v>
      </c>
      <c r="S73" s="77">
        <v>46133</v>
      </c>
      <c r="T73" s="49" t="s">
        <v>102</v>
      </c>
      <c r="U73" s="49"/>
      <c r="V73" s="49"/>
      <c r="W73" s="49"/>
      <c r="X73" s="49"/>
      <c r="Y73" s="49"/>
      <c r="Z73" s="49"/>
      <c r="AA73" s="49"/>
      <c r="AB73" s="49"/>
      <c r="AC73" s="49" t="s">
        <v>1425</v>
      </c>
      <c r="AD73" s="49" t="s">
        <v>1470</v>
      </c>
      <c r="AE73" s="49" t="s">
        <v>1514</v>
      </c>
      <c r="AF73" s="49">
        <v>18.81028029942162</v>
      </c>
      <c r="AG73" s="251" t="s">
        <v>205</v>
      </c>
      <c r="AH73" s="259">
        <v>4</v>
      </c>
      <c r="AI73" s="49" t="s">
        <v>47</v>
      </c>
      <c r="AJ73" s="420">
        <f>VLOOKUP(InformeTbHv[[#This Row],[TURNO]],[1]INFORMEHV!AI$2:AK$184,2,0)</f>
        <v>0.25</v>
      </c>
      <c r="AK73" s="420">
        <f>VLOOKUP(InformeTbHv[[#This Row],[TURNO]],[1]INFORMEHV!AI$2:AK$184,3,0)</f>
        <v>0.58333333333333337</v>
      </c>
      <c r="AL73" s="125"/>
      <c r="AM73" s="49"/>
      <c r="AN73" s="49"/>
      <c r="AO73" s="49"/>
      <c r="AP73" s="49"/>
      <c r="AQ73" s="72"/>
      <c r="AR73" s="49">
        <v>8</v>
      </c>
      <c r="AS73" s="49">
        <v>7.17</v>
      </c>
      <c r="AT73" s="30" t="s">
        <v>327</v>
      </c>
      <c r="AU73" s="49" t="s">
        <v>713</v>
      </c>
      <c r="AV73" s="49">
        <v>0.25</v>
      </c>
      <c r="AW73" s="49"/>
      <c r="AX73" s="49">
        <v>0.4</v>
      </c>
      <c r="AY73" s="49"/>
      <c r="AZ73" s="71" t="s">
        <v>919</v>
      </c>
      <c r="BA73" s="49" t="s">
        <v>48</v>
      </c>
      <c r="BB7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7.82</v>
      </c>
      <c r="BC73" s="72"/>
      <c r="BD73" s="72"/>
      <c r="BE73" s="72"/>
      <c r="BF73" s="72"/>
      <c r="BG73" s="74"/>
      <c r="BH73" s="44"/>
      <c r="BI73" s="45"/>
      <c r="BJ73" s="45"/>
      <c r="BK73" s="46"/>
      <c r="BL73" s="45"/>
    </row>
    <row r="74" spans="1:64" ht="18.75" customHeight="1" x14ac:dyDescent="0.3">
      <c r="A74" s="76">
        <f>IFERROR(InformeTbHv[[#This Row],[T EFECTIVO]]/InformeTbHv[[#This Row],[Horas disponibles]],0)</f>
        <v>0</v>
      </c>
      <c r="B74" s="76">
        <f>((InformeTbHv[[#This Row],[T PROGRAMADO]]-InformeTbHv[[#This Row],[HORAS DE OTRAS PARADA]]))/InformeTbHv[[#This Row],[T PROGRAMADO]]</f>
        <v>0</v>
      </c>
      <c r="C74" s="217">
        <f>IFERROR(((InformeTbHv[[#This Row],[T PROGRAMADO]]-InformeTbHv[[#This Row],[Ttal P. mec]])/InformeTbHv[[#This Row],[T PROGRAMADO]]),0)</f>
        <v>0</v>
      </c>
      <c r="D74" s="49" t="str">
        <f>IFERROR(ROUND(InformeTbHv[[#This Row],[TOTAL DE ARBOLES]]/InformeTbHv[[#This Row],[T EFECTIVO]],2),"")</f>
        <v/>
      </c>
      <c r="E74" s="49" t="str">
        <f>(IFERROR(ROUND(InformeTbHv[[#This Row],[M3]]/InformeTbHv[[#This Row],[TOTAL DE ARBOLES]],2),""))</f>
        <v/>
      </c>
      <c r="F74" s="39" t="str">
        <f>IFERROR(ROUND(InformeTbHv[[#This Row],[M3]]/InformeTbHv[[#This Row],[T EFECTIVO]],2),"")</f>
        <v/>
      </c>
      <c r="G74" s="72">
        <f>InformeTbHv[[#This Row],[T PROGRAMADO]]-InformeTbHv[[#This Row],[HORAS DE OTRAS PARADA]]</f>
        <v>0</v>
      </c>
      <c r="H74" s="72">
        <f>InformeTbHv[[#This Row],[T PROGRAMADO]]-SUM(InformeTbHv[[#This Row],[T PARADAS MEC]]+InformeTbHv[[#This Row],[ALISTAMIENTO]]+InformeTbHv[[#This Row],[Mantenimiento periódico]])</f>
        <v>0</v>
      </c>
      <c r="I74" s="72">
        <f>InformeTbHv[[#This Row],[T PARADAS MEC]]+InformeTbHv[[#This Row],[ALISTAMIENTO]]+InformeTbHv[[#This Row],[Mantenimiento periódico]]</f>
        <v>8</v>
      </c>
      <c r="J74" s="72">
        <f>SUMIF(InformeTbHv[[#This Row],[MOTIVO 1]],"Mantenimiento periódico",InformeTbHv[[#This Row],[T OTRA PARADA 1]])</f>
        <v>0</v>
      </c>
      <c r="K74" s="72">
        <f>InformeTbHv[[#This Row],[Mantenimiento periódico]]+InformeTbHv[[#This Row],[ALISTAMIENTO]]</f>
        <v>0</v>
      </c>
      <c r="L74" s="72">
        <f>SUM(InformeTbHv[[#This Row],[T OTRA PARADA 1]:[T OTRA PARADA 5]])</f>
        <v>0</v>
      </c>
      <c r="M74" s="49" t="s">
        <v>42</v>
      </c>
      <c r="N74" s="49" t="s">
        <v>1418</v>
      </c>
      <c r="O74" s="49" t="s">
        <v>75</v>
      </c>
      <c r="P74" s="49">
        <v>1114481552</v>
      </c>
      <c r="Q74" s="49" t="s">
        <v>43</v>
      </c>
      <c r="R74" s="49" t="s">
        <v>44</v>
      </c>
      <c r="S74" s="77">
        <v>46133</v>
      </c>
      <c r="T74" s="49" t="s">
        <v>1189</v>
      </c>
      <c r="U74" s="49"/>
      <c r="V74" s="49"/>
      <c r="W74" s="49"/>
      <c r="X74" s="49"/>
      <c r="Y74" s="49"/>
      <c r="Z74" s="49"/>
      <c r="AA74" s="49"/>
      <c r="AB74" s="49"/>
      <c r="AC74" s="49" t="s">
        <v>1433</v>
      </c>
      <c r="AD74" s="49" t="s">
        <v>1478</v>
      </c>
      <c r="AE74" s="49" t="s">
        <v>1519</v>
      </c>
      <c r="AF74" s="49">
        <v>29.662077627552875</v>
      </c>
      <c r="AG74" s="49" t="s">
        <v>208</v>
      </c>
      <c r="AH74" s="259">
        <v>1</v>
      </c>
      <c r="AI74" s="49" t="s">
        <v>47</v>
      </c>
      <c r="AJ74" s="420">
        <f>VLOOKUP(InformeTbHv[[#This Row],[TURNO]],[1]INFORMEHV!AI$2:AK$184,2,0)</f>
        <v>0.25</v>
      </c>
      <c r="AK74" s="420">
        <f>VLOOKUP(InformeTbHv[[#This Row],[TURNO]],[1]INFORMEHV!AI$2:AK$184,3,0)</f>
        <v>0.58333333333333337</v>
      </c>
      <c r="AL74" s="125"/>
      <c r="AM74" s="49"/>
      <c r="AN74" s="49"/>
      <c r="AO74" s="49"/>
      <c r="AP74" s="49"/>
      <c r="AQ74" s="72"/>
      <c r="AR74" s="49">
        <v>8</v>
      </c>
      <c r="AS74" s="49">
        <v>8</v>
      </c>
      <c r="AT74" s="49"/>
      <c r="AU74" s="49" t="s">
        <v>713</v>
      </c>
      <c r="AV74" s="49"/>
      <c r="AW74" s="49"/>
      <c r="AX74" s="49"/>
      <c r="AY74" s="49"/>
      <c r="AZ74" s="71" t="s">
        <v>92</v>
      </c>
      <c r="BA74" s="49" t="s">
        <v>46</v>
      </c>
      <c r="BB7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74" s="72"/>
      <c r="BD74" s="72"/>
      <c r="BE74" s="72"/>
      <c r="BF74" s="72"/>
      <c r="BG74" s="74"/>
      <c r="BH74" s="44"/>
      <c r="BI74" s="45"/>
      <c r="BJ74" s="45"/>
      <c r="BK74" s="46"/>
      <c r="BL74" s="45"/>
    </row>
    <row r="75" spans="1:64" ht="18.75" customHeight="1" x14ac:dyDescent="0.3">
      <c r="A75" s="76">
        <f>IFERROR(InformeTbHv[[#This Row],[T EFECTIVO]]/InformeTbHv[[#This Row],[Horas disponibles]],0)</f>
        <v>0</v>
      </c>
      <c r="B75" s="76">
        <f>((InformeTbHv[[#This Row],[T PROGRAMADO]]-InformeTbHv[[#This Row],[HORAS DE OTRAS PARADA]]))/InformeTbHv[[#This Row],[T PROGRAMADO]]</f>
        <v>0</v>
      </c>
      <c r="C75" s="217">
        <f>IFERROR(((InformeTbHv[[#This Row],[T PROGRAMADO]]-InformeTbHv[[#This Row],[Ttal P. mec]])/InformeTbHv[[#This Row],[T PROGRAMADO]]),0)</f>
        <v>0.59375</v>
      </c>
      <c r="D75" s="49" t="str">
        <f>IFERROR(ROUND(InformeTbHv[[#This Row],[TOTAL DE ARBOLES]]/InformeTbHv[[#This Row],[T EFECTIVO]],2),"")</f>
        <v/>
      </c>
      <c r="E75" s="49" t="str">
        <f>(IFERROR(ROUND(InformeTbHv[[#This Row],[M3]]/InformeTbHv[[#This Row],[TOTAL DE ARBOLES]],2),""))</f>
        <v/>
      </c>
      <c r="F75" s="39" t="str">
        <f>IFERROR(ROUND(InformeTbHv[[#This Row],[M3]]/InformeTbHv[[#This Row],[T EFECTIVO]],2),"")</f>
        <v/>
      </c>
      <c r="G75" s="72">
        <f>InformeTbHv[[#This Row],[T PROGRAMADO]]-InformeTbHv[[#This Row],[HORAS DE OTRAS PARADA]]</f>
        <v>0</v>
      </c>
      <c r="H75" s="72">
        <f>InformeTbHv[[#This Row],[T PROGRAMADO]]-SUM(InformeTbHv[[#This Row],[T PARADAS MEC]]+InformeTbHv[[#This Row],[ALISTAMIENTO]]+InformeTbHv[[#This Row],[Mantenimiento periódico]])</f>
        <v>4.75</v>
      </c>
      <c r="I75" s="72">
        <f>InformeTbHv[[#This Row],[T PARADAS MEC]]+InformeTbHv[[#This Row],[ALISTAMIENTO]]+InformeTbHv[[#This Row],[Mantenimiento periódico]]</f>
        <v>3.25</v>
      </c>
      <c r="J75" s="72">
        <f>SUMIF(InformeTbHv[[#This Row],[MOTIVO 1]],"Mantenimiento periódico",InformeTbHv[[#This Row],[T OTRA PARADA 1]])</f>
        <v>0</v>
      </c>
      <c r="K75" s="72">
        <f>InformeTbHv[[#This Row],[Mantenimiento periódico]]+InformeTbHv[[#This Row],[ALISTAMIENTO]]</f>
        <v>0.25</v>
      </c>
      <c r="L75" s="72">
        <f>SUM(InformeTbHv[[#This Row],[T OTRA PARADA 1]:[T OTRA PARADA 5]])</f>
        <v>4.5</v>
      </c>
      <c r="M75" s="49" t="s">
        <v>79</v>
      </c>
      <c r="N75" s="49" t="s">
        <v>1417</v>
      </c>
      <c r="O75" s="49" t="s">
        <v>64</v>
      </c>
      <c r="P75" s="49">
        <v>94282613</v>
      </c>
      <c r="Q75" s="49" t="s">
        <v>43</v>
      </c>
      <c r="R75" s="49" t="s">
        <v>74</v>
      </c>
      <c r="S75" s="77">
        <v>46133</v>
      </c>
      <c r="T75" s="49" t="s">
        <v>102</v>
      </c>
      <c r="U75" s="49"/>
      <c r="V75" s="49"/>
      <c r="W75" s="49"/>
      <c r="X75" s="49"/>
      <c r="Y75" s="49"/>
      <c r="Z75" s="49"/>
      <c r="AA75" s="49"/>
      <c r="AB75" s="49"/>
      <c r="AC75" s="49" t="s">
        <v>1425</v>
      </c>
      <c r="AD75" s="49" t="s">
        <v>1470</v>
      </c>
      <c r="AE75" s="49" t="s">
        <v>1514</v>
      </c>
      <c r="AF75" s="49">
        <v>18.81028029942162</v>
      </c>
      <c r="AG75" s="251" t="s">
        <v>205</v>
      </c>
      <c r="AH75" s="259">
        <v>4</v>
      </c>
      <c r="AI75" s="125" t="s">
        <v>45</v>
      </c>
      <c r="AJ75" s="418">
        <f>VLOOKUP(InformeTbHv[[#This Row],[TURNO]],[1]INFORMEHV!AI$2:AK$184,2,0)</f>
        <v>0.58333333333333337</v>
      </c>
      <c r="AK75" s="418">
        <f>VLOOKUP(InformeTbHv[[#This Row],[TURNO]],[1]INFORMEHV!AI$2:AK$184,3,0)</f>
        <v>0.91666666666666663</v>
      </c>
      <c r="AL75" s="125"/>
      <c r="AM75" s="49"/>
      <c r="AN75" s="49"/>
      <c r="AO75" s="49"/>
      <c r="AP75" s="49"/>
      <c r="AQ75" s="72"/>
      <c r="AR75" s="49">
        <v>8</v>
      </c>
      <c r="AS75" s="49">
        <v>3</v>
      </c>
      <c r="AT75" s="30" t="s">
        <v>327</v>
      </c>
      <c r="AU75" s="49" t="s">
        <v>713</v>
      </c>
      <c r="AV75" s="49">
        <v>0.25</v>
      </c>
      <c r="AW75" s="49"/>
      <c r="AX75" s="49">
        <v>0.25</v>
      </c>
      <c r="AY75" s="49"/>
      <c r="AZ75" s="71" t="s">
        <v>1211</v>
      </c>
      <c r="BA75" s="49" t="s">
        <v>48</v>
      </c>
      <c r="BB7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75" s="72">
        <v>4.5</v>
      </c>
      <c r="BD75" s="72"/>
      <c r="BE75" s="72"/>
      <c r="BF75" s="72"/>
      <c r="BG75" s="74"/>
      <c r="BH75" s="14" t="s">
        <v>236</v>
      </c>
      <c r="BI75" s="45"/>
      <c r="BJ75" s="45"/>
      <c r="BK75" s="46"/>
      <c r="BL75" s="45"/>
    </row>
    <row r="76" spans="1:64" ht="18.75" customHeight="1" x14ac:dyDescent="0.3">
      <c r="A76" s="87">
        <f>IFERROR(InformeTbHv[[#This Row],[T EFECTIVO]]/InformeTbHv[[#This Row],[Horas disponibles]],0)</f>
        <v>0.97702702702702693</v>
      </c>
      <c r="B76" s="87">
        <f>((InformeTbHv[[#This Row],[T PROGRAMADO]]-InformeTbHv[[#This Row],[HORAS DE OTRAS PARADA]]))/InformeTbHv[[#This Row],[T PROGRAMADO]]</f>
        <v>0.90374999999999994</v>
      </c>
      <c r="C76" s="216">
        <f>IFERROR(((InformeTbHv[[#This Row],[T PROGRAMADO]]-InformeTbHv[[#This Row],[Ttal P. mec]])/InformeTbHv[[#This Row],[T PROGRAMADO]]),0)</f>
        <v>0.92500000000000004</v>
      </c>
      <c r="D76" s="88">
        <f>IFERROR(ROUND(InformeTbHv[[#This Row],[TOTAL DE ARBOLES]]/InformeTbHv[[#This Row],[T EFECTIVO]],2),"")</f>
        <v>34.85</v>
      </c>
      <c r="E76" s="88">
        <f>(IFERROR(ROUND(InformeTbHv[[#This Row],[M3]]/InformeTbHv[[#This Row],[TOTAL DE ARBOLES]],2),""))</f>
        <v>0.36</v>
      </c>
      <c r="F76" s="39">
        <f>IFERROR(ROUND(InformeTbHv[[#This Row],[M3]]/InformeTbHv[[#This Row],[T EFECTIVO]],2),"")</f>
        <v>12.69</v>
      </c>
      <c r="G76" s="89">
        <f>InformeTbHv[[#This Row],[T PROGRAMADO]]-InformeTbHv[[#This Row],[HORAS DE OTRAS PARADA]]</f>
        <v>7.2299999999999995</v>
      </c>
      <c r="H76" s="89">
        <f>InformeTbHv[[#This Row],[T PROGRAMADO]]-SUM(InformeTbHv[[#This Row],[T PARADAS MEC]]+InformeTbHv[[#This Row],[ALISTAMIENTO]]+InformeTbHv[[#This Row],[Mantenimiento periódico]])</f>
        <v>7.4</v>
      </c>
      <c r="I76" s="89">
        <f>InformeTbHv[[#This Row],[T PARADAS MEC]]+InformeTbHv[[#This Row],[ALISTAMIENTO]]+InformeTbHv[[#This Row],[Mantenimiento periódico]]</f>
        <v>0.60000000000000009</v>
      </c>
      <c r="J76" s="89">
        <f>SUMIF(InformeTbHv[[#This Row],[MOTIVO 1]],"Mantenimiento periódico",InformeTbHv[[#This Row],[T OTRA PARADA 1]])</f>
        <v>0</v>
      </c>
      <c r="K76" s="89">
        <f>InformeTbHv[[#This Row],[Mantenimiento periódico]]+InformeTbHv[[#This Row],[ALISTAMIENTO]]</f>
        <v>0.32</v>
      </c>
      <c r="L76" s="89">
        <f>SUM(InformeTbHv[[#This Row],[T OTRA PARADA 1]:[T OTRA PARADA 5]])</f>
        <v>0</v>
      </c>
      <c r="M76" s="88" t="s">
        <v>72</v>
      </c>
      <c r="N76" s="88" t="s">
        <v>1418</v>
      </c>
      <c r="O76" s="88" t="s">
        <v>87</v>
      </c>
      <c r="P76" s="88">
        <v>1112300817</v>
      </c>
      <c r="Q76" s="88" t="s">
        <v>43</v>
      </c>
      <c r="R76" s="88" t="s">
        <v>74</v>
      </c>
      <c r="S76" s="90">
        <v>46068</v>
      </c>
      <c r="T76" s="88" t="s">
        <v>99</v>
      </c>
      <c r="U76" s="88"/>
      <c r="V76" s="88"/>
      <c r="W76" s="88"/>
      <c r="X76" s="88"/>
      <c r="Y76" s="88"/>
      <c r="Z76" s="88"/>
      <c r="AA76" s="88"/>
      <c r="AB76" s="88"/>
      <c r="AC76" s="88" t="s">
        <v>1442</v>
      </c>
      <c r="AD76" s="88" t="s">
        <v>1487</v>
      </c>
      <c r="AE76" s="88" t="s">
        <v>1514</v>
      </c>
      <c r="AF76" s="88">
        <v>18.547875311725036</v>
      </c>
      <c r="AG76" s="251" t="s">
        <v>205</v>
      </c>
      <c r="AH76" s="206">
        <v>3</v>
      </c>
      <c r="AI76" s="125" t="s">
        <v>45</v>
      </c>
      <c r="AJ76" s="418">
        <f>VLOOKUP(InformeTbHv[[#This Row],[TURNO]],[1]INFORMEHV!AI$2:AK$184,2,0)</f>
        <v>0.58333333333333337</v>
      </c>
      <c r="AK76" s="418">
        <f>VLOOKUP(InformeTbHv[[#This Row],[TURNO]],[1]INFORMEHV!AI$2:AK$184,3,0)</f>
        <v>0.91666666666666663</v>
      </c>
      <c r="AL76" s="205">
        <v>25</v>
      </c>
      <c r="AM76" s="88">
        <v>252</v>
      </c>
      <c r="AN76" s="88">
        <v>91.75</v>
      </c>
      <c r="AO76" s="88">
        <v>18.22</v>
      </c>
      <c r="AP76" s="88"/>
      <c r="AQ76" s="89">
        <v>21.3</v>
      </c>
      <c r="AR76" s="205">
        <v>8</v>
      </c>
      <c r="AS76" s="88">
        <v>0.28000000000000003</v>
      </c>
      <c r="AT76" s="30" t="s">
        <v>328</v>
      </c>
      <c r="AU76" s="88" t="s">
        <v>675</v>
      </c>
      <c r="AV76" s="88">
        <v>0.32</v>
      </c>
      <c r="AW76" s="88"/>
      <c r="AX76" s="88">
        <v>0.17</v>
      </c>
      <c r="AY76" s="88">
        <v>5</v>
      </c>
      <c r="AZ76" s="92"/>
      <c r="BA76" s="88" t="s">
        <v>48</v>
      </c>
      <c r="BB7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0.77000000000000013</v>
      </c>
      <c r="BC76" s="89"/>
      <c r="BD76" s="89"/>
      <c r="BE76" s="89"/>
      <c r="BF76" s="89"/>
      <c r="BG76" s="93"/>
      <c r="BH76" s="44"/>
      <c r="BI76" s="45"/>
      <c r="BJ76" s="45"/>
      <c r="BK76" s="46"/>
      <c r="BL76" s="94"/>
    </row>
    <row r="77" spans="1:64" s="19" customFormat="1" ht="18.75" customHeight="1" x14ac:dyDescent="0.3">
      <c r="A77" s="97">
        <f>IFERROR(InformeTbHv[[#This Row],[T EFECTIVO]]/InformeTbHv[[#This Row],[Horas disponibles]],0)</f>
        <v>0.84064327485380119</v>
      </c>
      <c r="B77" s="97">
        <f>((InformeTbHv[[#This Row],[T PROGRAMADO]]-InformeTbHv[[#This Row],[HORAS DE OTRAS PARADA]]))/InformeTbHv[[#This Row],[T PROGRAMADO]]</f>
        <v>0.71875</v>
      </c>
      <c r="C77" s="219">
        <f>IFERROR(((InformeTbHv[[#This Row],[T PROGRAMADO]]-InformeTbHv[[#This Row],[Ttal P. mec]])/InformeTbHv[[#This Row],[T PROGRAMADO]]),0)</f>
        <v>0.85499999999999998</v>
      </c>
      <c r="D77" s="98">
        <f>IFERROR(ROUND(InformeTbHv[[#This Row],[TOTAL DE ARBOLES]]/InformeTbHv[[#This Row],[T EFECTIVO]],2),"")</f>
        <v>56.35</v>
      </c>
      <c r="E77" s="98">
        <f>(IFERROR(ROUND(InformeTbHv[[#This Row],[M3]]/InformeTbHv[[#This Row],[TOTAL DE ARBOLES]],2),""))</f>
        <v>0.37</v>
      </c>
      <c r="F77" s="53">
        <f>IFERROR(ROUND(InformeTbHv[[#This Row],[M3]]/InformeTbHv[[#This Row],[T EFECTIVO]],2),"")</f>
        <v>20.72</v>
      </c>
      <c r="G77" s="99">
        <f>InformeTbHv[[#This Row],[T PROGRAMADO]]-InformeTbHv[[#This Row],[HORAS DE OTRAS PARADA]]</f>
        <v>5.75</v>
      </c>
      <c r="H77" s="99">
        <f>InformeTbHv[[#This Row],[T PROGRAMADO]]-SUM(InformeTbHv[[#This Row],[T PARADAS MEC]]+InformeTbHv[[#This Row],[ALISTAMIENTO]]+InformeTbHv[[#This Row],[Mantenimiento periódico]])</f>
        <v>6.84</v>
      </c>
      <c r="I77" s="99">
        <f>InformeTbHv[[#This Row],[T PARADAS MEC]]+InformeTbHv[[#This Row],[ALISTAMIENTO]]+InformeTbHv[[#This Row],[Mantenimiento periódico]]</f>
        <v>1.1599999999999999</v>
      </c>
      <c r="J77" s="99">
        <f>SUMIF(InformeTbHv[[#This Row],[MOTIVO 1]],"Mantenimiento periódico",InformeTbHv[[#This Row],[T OTRA PARADA 1]])</f>
        <v>0</v>
      </c>
      <c r="K77" s="99">
        <f>InformeTbHv[[#This Row],[Mantenimiento periódico]]+InformeTbHv[[#This Row],[ALISTAMIENTO]]</f>
        <v>0.33</v>
      </c>
      <c r="L77" s="99">
        <f>SUM(InformeTbHv[[#This Row],[T OTRA PARADA 1]:[T OTRA PARADA 5]])</f>
        <v>0</v>
      </c>
      <c r="M77" s="88" t="s">
        <v>72</v>
      </c>
      <c r="N77" s="88" t="s">
        <v>1418</v>
      </c>
      <c r="O77" s="88" t="s">
        <v>73</v>
      </c>
      <c r="P77" s="88">
        <v>1116724403</v>
      </c>
      <c r="Q77" s="88" t="s">
        <v>43</v>
      </c>
      <c r="R77" s="88" t="s">
        <v>74</v>
      </c>
      <c r="S77" s="100">
        <v>46069</v>
      </c>
      <c r="T77" s="98" t="s">
        <v>99</v>
      </c>
      <c r="U77" s="98"/>
      <c r="V77" s="98"/>
      <c r="W77" s="98"/>
      <c r="X77" s="98"/>
      <c r="Y77" s="98"/>
      <c r="Z77" s="98"/>
      <c r="AA77" s="98"/>
      <c r="AB77" s="98"/>
      <c r="AC77" s="98" t="s">
        <v>1442</v>
      </c>
      <c r="AD77" s="98" t="s">
        <v>1487</v>
      </c>
      <c r="AE77" s="98" t="s">
        <v>1514</v>
      </c>
      <c r="AF77" s="98">
        <v>18.547875311725036</v>
      </c>
      <c r="AG77" s="251" t="s">
        <v>205</v>
      </c>
      <c r="AH77" s="262">
        <v>3</v>
      </c>
      <c r="AI77" s="88" t="s">
        <v>47</v>
      </c>
      <c r="AJ77" s="423">
        <f>VLOOKUP(InformeTbHv[[#This Row],[TURNO]],[1]INFORMEHV!AI$2:AK$184,2,0)</f>
        <v>0.25</v>
      </c>
      <c r="AK77" s="423">
        <f>VLOOKUP(InformeTbHv[[#This Row],[TURNO]],[1]INFORMEHV!AI$2:AK$184,3,0)</f>
        <v>0.58333333333333337</v>
      </c>
      <c r="AL77" s="212">
        <v>25</v>
      </c>
      <c r="AM77" s="98">
        <v>324</v>
      </c>
      <c r="AN77" s="98">
        <v>119.13</v>
      </c>
      <c r="AO77" s="98">
        <v>23.51</v>
      </c>
      <c r="AP77" s="98"/>
      <c r="AQ77" s="99">
        <v>21</v>
      </c>
      <c r="AR77" s="98">
        <v>8</v>
      </c>
      <c r="AS77" s="98">
        <v>0.83</v>
      </c>
      <c r="AT77" s="30" t="s">
        <v>327</v>
      </c>
      <c r="AU77" s="98" t="s">
        <v>675</v>
      </c>
      <c r="AV77" s="98">
        <v>0.33</v>
      </c>
      <c r="AW77" s="98">
        <v>0.17</v>
      </c>
      <c r="AX77" s="98">
        <v>0.92</v>
      </c>
      <c r="AY77" s="98">
        <v>4</v>
      </c>
      <c r="AZ77" s="101" t="s">
        <v>674</v>
      </c>
      <c r="BA77" s="88" t="s">
        <v>48</v>
      </c>
      <c r="BB7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2.25</v>
      </c>
      <c r="BC77" s="99"/>
      <c r="BD77" s="99"/>
      <c r="BE77" s="99"/>
      <c r="BF77" s="99"/>
      <c r="BG77" s="102"/>
      <c r="BH77" s="58"/>
      <c r="BI77" s="59"/>
      <c r="BJ77" s="59"/>
      <c r="BK77" s="60"/>
      <c r="BL77" s="103"/>
    </row>
    <row r="78" spans="1:64" s="19" customFormat="1" ht="18.75" customHeight="1" x14ac:dyDescent="0.3">
      <c r="A78" s="97">
        <f>IFERROR(InformeTbHv[[#This Row],[T EFECTIVO]]/InformeTbHv[[#This Row],[Horas disponibles]],0)</f>
        <v>0</v>
      </c>
      <c r="B78" s="97">
        <f>((InformeTbHv[[#This Row],[T PROGRAMADO]]-InformeTbHv[[#This Row],[HORAS DE OTRAS PARADA]]))/InformeTbHv[[#This Row],[T PROGRAMADO]]</f>
        <v>0</v>
      </c>
      <c r="C78" s="219">
        <f>IFERROR(((InformeTbHv[[#This Row],[T PROGRAMADO]]-InformeTbHv[[#This Row],[Ttal P. mec]])/InformeTbHv[[#This Row],[T PROGRAMADO]]),0)</f>
        <v>0</v>
      </c>
      <c r="D78" s="98" t="str">
        <f>IFERROR(ROUND(InformeTbHv[[#This Row],[TOTAL DE ARBOLES]]/InformeTbHv[[#This Row],[T EFECTIVO]],2),"")</f>
        <v/>
      </c>
      <c r="E78" s="98" t="str">
        <f>(IFERROR(ROUND(InformeTbHv[[#This Row],[M3]]/InformeTbHv[[#This Row],[TOTAL DE ARBOLES]],2),""))</f>
        <v/>
      </c>
      <c r="F78" s="53" t="str">
        <f>IFERROR(ROUND(InformeTbHv[[#This Row],[M3]]/InformeTbHv[[#This Row],[T EFECTIVO]],2),"")</f>
        <v/>
      </c>
      <c r="G78" s="99">
        <f>InformeTbHv[[#This Row],[T PROGRAMADO]]-InformeTbHv[[#This Row],[HORAS DE OTRAS PARADA]]</f>
        <v>0</v>
      </c>
      <c r="H78" s="99">
        <f>InformeTbHv[[#This Row],[T PROGRAMADO]]-SUM(InformeTbHv[[#This Row],[T PARADAS MEC]]+InformeTbHv[[#This Row],[ALISTAMIENTO]]+InformeTbHv[[#This Row],[Mantenimiento periódico]])</f>
        <v>0</v>
      </c>
      <c r="I78" s="99">
        <f>InformeTbHv[[#This Row],[T PARADAS MEC]]+InformeTbHv[[#This Row],[ALISTAMIENTO]]+InformeTbHv[[#This Row],[Mantenimiento periódico]]</f>
        <v>8</v>
      </c>
      <c r="J78" s="99">
        <f>SUMIF(InformeTbHv[[#This Row],[MOTIVO 1]],"Mantenimiento periódico",InformeTbHv[[#This Row],[T OTRA PARADA 1]])</f>
        <v>0</v>
      </c>
      <c r="K78" s="99">
        <f>InformeTbHv[[#This Row],[Mantenimiento periódico]]+InformeTbHv[[#This Row],[ALISTAMIENTO]]</f>
        <v>0</v>
      </c>
      <c r="L78" s="99">
        <f>SUM(InformeTbHv[[#This Row],[T OTRA PARADA 1]:[T OTRA PARADA 5]])</f>
        <v>0</v>
      </c>
      <c r="M78" s="88" t="s">
        <v>79</v>
      </c>
      <c r="N78" s="98" t="s">
        <v>1417</v>
      </c>
      <c r="O78" s="98" t="s">
        <v>84</v>
      </c>
      <c r="P78" s="98">
        <v>1085247991</v>
      </c>
      <c r="Q78" s="98" t="s">
        <v>65</v>
      </c>
      <c r="R78" s="98" t="s">
        <v>44</v>
      </c>
      <c r="S78" s="100">
        <v>46108</v>
      </c>
      <c r="T78" s="98" t="s">
        <v>960</v>
      </c>
      <c r="U78" s="98"/>
      <c r="V78" s="98"/>
      <c r="W78" s="98"/>
      <c r="X78" s="98"/>
      <c r="Y78" s="98"/>
      <c r="Z78" s="98"/>
      <c r="AA78" s="98"/>
      <c r="AB78" s="98"/>
      <c r="AC78" s="98" t="s">
        <v>1439</v>
      </c>
      <c r="AD78" s="98" t="s">
        <v>1484</v>
      </c>
      <c r="AE78" s="98" t="s">
        <v>1512</v>
      </c>
      <c r="AF78" s="98">
        <v>18.488835725923035</v>
      </c>
      <c r="AG78" s="49" t="s">
        <v>208</v>
      </c>
      <c r="AH78" s="262">
        <v>3</v>
      </c>
      <c r="AI78" s="88" t="s">
        <v>47</v>
      </c>
      <c r="AJ78" s="423">
        <f>VLOOKUP(InformeTbHv[[#This Row],[TURNO]],[1]INFORMEHV!AI$2:AK$184,2,0)</f>
        <v>0.25</v>
      </c>
      <c r="AK78" s="423">
        <f>VLOOKUP(InformeTbHv[[#This Row],[TURNO]],[1]INFORMEHV!AI$2:AK$184,3,0)</f>
        <v>0.58333333333333337</v>
      </c>
      <c r="AL78" s="212"/>
      <c r="AM78" s="98"/>
      <c r="AN78" s="98"/>
      <c r="AO78" s="98"/>
      <c r="AP78" s="98"/>
      <c r="AQ78" s="99"/>
      <c r="AR78" s="212">
        <v>8</v>
      </c>
      <c r="AS78" s="98">
        <v>8</v>
      </c>
      <c r="AT78" s="98">
        <v>0</v>
      </c>
      <c r="AU78" s="98" t="s">
        <v>705</v>
      </c>
      <c r="AV78" s="98"/>
      <c r="AW78" s="98"/>
      <c r="AX78" s="98"/>
      <c r="AY78" s="98"/>
      <c r="AZ78" s="101"/>
      <c r="BA78" s="88" t="s">
        <v>48</v>
      </c>
      <c r="BB7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78" s="99"/>
      <c r="BD78" s="99"/>
      <c r="BE78" s="99"/>
      <c r="BF78" s="99"/>
      <c r="BG78" s="102"/>
      <c r="BH78" s="58"/>
      <c r="BI78" s="59"/>
      <c r="BJ78" s="59"/>
      <c r="BK78" s="60"/>
      <c r="BL78" s="103"/>
    </row>
    <row r="79" spans="1:64" s="19" customFormat="1" ht="18.75" customHeight="1" x14ac:dyDescent="0.3">
      <c r="A79" s="97">
        <f>IFERROR(InformeTbHv[[#This Row],[T EFECTIVO]]/InformeTbHv[[#This Row],[Horas disponibles]],0)</f>
        <v>0.95561357702349869</v>
      </c>
      <c r="B79" s="97">
        <f>((InformeTbHv[[#This Row],[T PROGRAMADO]]-InformeTbHv[[#This Row],[HORAS DE OTRAS PARADA]]))/InformeTbHv[[#This Row],[T PROGRAMADO]]</f>
        <v>0.45750000000000002</v>
      </c>
      <c r="C79" s="219">
        <f>IFERROR(((InformeTbHv[[#This Row],[T PROGRAMADO]]-InformeTbHv[[#This Row],[Ttal P. mec]])/InformeTbHv[[#This Row],[T PROGRAMADO]]),0)</f>
        <v>0.47875000000000001</v>
      </c>
      <c r="D79" s="98">
        <f>IFERROR(ROUND(InformeTbHv[[#This Row],[TOTAL DE ARBOLES]]/InformeTbHv[[#This Row],[T EFECTIVO]],2),"")</f>
        <v>24.04</v>
      </c>
      <c r="E79" s="98">
        <f>(IFERROR(ROUND(InformeTbHv[[#This Row],[M3]]/InformeTbHv[[#This Row],[TOTAL DE ARBOLES]],2),""))</f>
        <v>0.47</v>
      </c>
      <c r="F79" s="53">
        <f>IFERROR(ROUND(InformeTbHv[[#This Row],[M3]]/InformeTbHv[[#This Row],[T EFECTIVO]],2),"")</f>
        <v>11.18</v>
      </c>
      <c r="G79" s="99">
        <f>InformeTbHv[[#This Row],[T PROGRAMADO]]-InformeTbHv[[#This Row],[HORAS DE OTRAS PARADA]]</f>
        <v>3.66</v>
      </c>
      <c r="H79" s="99">
        <f>InformeTbHv[[#This Row],[T PROGRAMADO]]-SUM(InformeTbHv[[#This Row],[T PARADAS MEC]]+InformeTbHv[[#This Row],[ALISTAMIENTO]]+InformeTbHv[[#This Row],[Mantenimiento periódico]])</f>
        <v>3.83</v>
      </c>
      <c r="I79" s="99">
        <f>InformeTbHv[[#This Row],[T PARADAS MEC]]+InformeTbHv[[#This Row],[ALISTAMIENTO]]+InformeTbHv[[#This Row],[Mantenimiento periódico]]</f>
        <v>4.17</v>
      </c>
      <c r="J79" s="99">
        <f>SUMIF(InformeTbHv[[#This Row],[MOTIVO 1]],"Mantenimiento periódico",InformeTbHv[[#This Row],[T OTRA PARADA 1]])</f>
        <v>0</v>
      </c>
      <c r="K79" s="99">
        <f>InformeTbHv[[#This Row],[Mantenimiento periódico]]+InformeTbHv[[#This Row],[ALISTAMIENTO]]</f>
        <v>0.17</v>
      </c>
      <c r="L79" s="99">
        <f>SUM(InformeTbHv[[#This Row],[T OTRA PARADA 1]:[T OTRA PARADA 5]])</f>
        <v>0</v>
      </c>
      <c r="M79" s="98" t="s">
        <v>79</v>
      </c>
      <c r="N79" s="98" t="s">
        <v>1417</v>
      </c>
      <c r="O79" s="98" t="s">
        <v>64</v>
      </c>
      <c r="P79" s="98">
        <v>94282613</v>
      </c>
      <c r="Q79" s="98" t="s">
        <v>65</v>
      </c>
      <c r="R79" s="98" t="s">
        <v>44</v>
      </c>
      <c r="S79" s="100">
        <v>46108</v>
      </c>
      <c r="T79" s="98" t="s">
        <v>960</v>
      </c>
      <c r="U79" s="98"/>
      <c r="V79" s="98"/>
      <c r="W79" s="98"/>
      <c r="X79" s="98"/>
      <c r="Y79" s="98"/>
      <c r="Z79" s="98"/>
      <c r="AA79" s="98"/>
      <c r="AB79" s="98"/>
      <c r="AC79" s="98" t="s">
        <v>1439</v>
      </c>
      <c r="AD79" s="98" t="s">
        <v>1484</v>
      </c>
      <c r="AE79" s="98" t="s">
        <v>1512</v>
      </c>
      <c r="AF79" s="98">
        <v>18.488835725923035</v>
      </c>
      <c r="AG79" s="49" t="s">
        <v>208</v>
      </c>
      <c r="AH79" s="262">
        <v>3</v>
      </c>
      <c r="AI79" s="125" t="s">
        <v>45</v>
      </c>
      <c r="AJ79" s="424">
        <f>VLOOKUP(InformeTbHv[[#This Row],[TURNO]],[1]INFORMEHV!AI$2:AK$184,2,0)</f>
        <v>0.58333333333333337</v>
      </c>
      <c r="AK79" s="424">
        <f>VLOOKUP(InformeTbHv[[#This Row],[TURNO]],[1]INFORMEHV!AI$2:AK$184,3,0)</f>
        <v>0.91666666666666663</v>
      </c>
      <c r="AL79" s="212"/>
      <c r="AM79" s="98">
        <v>88</v>
      </c>
      <c r="AN79" s="98">
        <v>40.92</v>
      </c>
      <c r="AO79" s="98">
        <v>20.3</v>
      </c>
      <c r="AP79" s="98">
        <v>44</v>
      </c>
      <c r="AQ79" s="99"/>
      <c r="AR79" s="212">
        <v>8</v>
      </c>
      <c r="AS79" s="98">
        <v>4</v>
      </c>
      <c r="AT79" s="98"/>
      <c r="AU79" s="98" t="s">
        <v>705</v>
      </c>
      <c r="AV79" s="98">
        <v>0.17</v>
      </c>
      <c r="AW79" s="98"/>
      <c r="AX79" s="98">
        <v>0.17</v>
      </c>
      <c r="AY79" s="98"/>
      <c r="AZ79" s="101"/>
      <c r="BA79" s="88" t="s">
        <v>48</v>
      </c>
      <c r="BB7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4.34</v>
      </c>
      <c r="BC79" s="99"/>
      <c r="BD79" s="99"/>
      <c r="BE79" s="99"/>
      <c r="BF79" s="99"/>
      <c r="BG79" s="102"/>
      <c r="BH79" s="58"/>
      <c r="BI79" s="59"/>
      <c r="BJ79" s="59"/>
      <c r="BK79" s="60"/>
      <c r="BL79" s="103"/>
    </row>
    <row r="80" spans="1:64" s="19" customFormat="1" ht="18.75" customHeight="1" x14ac:dyDescent="0.3">
      <c r="A80" s="104">
        <f>IFERROR(InformeTbHv[[#This Row],[T EFECTIVO]]/InformeTbHv[[#This Row],[Horas disponibles]],0)</f>
        <v>0.88662131519274379</v>
      </c>
      <c r="B80" s="104">
        <f>((InformeTbHv[[#This Row],[T PROGRAMADO]]-InformeTbHv[[#This Row],[HORAS DE OTRAS PARADA]]))/InformeTbHv[[#This Row],[T PROGRAMADO]]</f>
        <v>0.48875000000000002</v>
      </c>
      <c r="C80" s="220">
        <f>IFERROR(((InformeTbHv[[#This Row],[T PROGRAMADO]]-InformeTbHv[[#This Row],[Ttal P. mec]])/InformeTbHv[[#This Row],[T PROGRAMADO]]),0)</f>
        <v>0.55125000000000002</v>
      </c>
      <c r="D80" s="105">
        <f>IFERROR(ROUND(InformeTbHv[[#This Row],[TOTAL DE ARBOLES]]/InformeTbHv[[#This Row],[T EFECTIVO]],2),"")</f>
        <v>56.78</v>
      </c>
      <c r="E80" s="105">
        <f>(IFERROR(ROUND(InformeTbHv[[#This Row],[M3]]/InformeTbHv[[#This Row],[TOTAL DE ARBOLES]],2),""))</f>
        <v>0.57999999999999996</v>
      </c>
      <c r="F80" s="53">
        <f>IFERROR(ROUND(InformeTbHv[[#This Row],[M3]]/InformeTbHv[[#This Row],[T EFECTIVO]],2),"")</f>
        <v>33.07</v>
      </c>
      <c r="G80" s="106">
        <f>InformeTbHv[[#This Row],[T PROGRAMADO]]-InformeTbHv[[#This Row],[HORAS DE OTRAS PARADA]]</f>
        <v>3.91</v>
      </c>
      <c r="H80" s="106">
        <f>InformeTbHv[[#This Row],[T PROGRAMADO]]-SUM(InformeTbHv[[#This Row],[T PARADAS MEC]]+InformeTbHv[[#This Row],[ALISTAMIENTO]]+InformeTbHv[[#This Row],[Mantenimiento periódico]])</f>
        <v>4.41</v>
      </c>
      <c r="I80" s="106">
        <f>InformeTbHv[[#This Row],[T PARADAS MEC]]+InformeTbHv[[#This Row],[ALISTAMIENTO]]+InformeTbHv[[#This Row],[Mantenimiento periódico]]</f>
        <v>3.59</v>
      </c>
      <c r="J80" s="106">
        <f>SUMIF(InformeTbHv[[#This Row],[MOTIVO 1]],"Mantenimiento periódico",InformeTbHv[[#This Row],[T OTRA PARADA 1]])</f>
        <v>0</v>
      </c>
      <c r="K80" s="106">
        <f>InformeTbHv[[#This Row],[Mantenimiento periódico]]+InformeTbHv[[#This Row],[ALISTAMIENTO]]</f>
        <v>0.17</v>
      </c>
      <c r="L80" s="106">
        <f>SUM(InformeTbHv[[#This Row],[T OTRA PARADA 1]:[T OTRA PARADA 5]])</f>
        <v>0</v>
      </c>
      <c r="M80" s="105" t="s">
        <v>79</v>
      </c>
      <c r="N80" s="105" t="s">
        <v>1417</v>
      </c>
      <c r="O80" s="105" t="s">
        <v>84</v>
      </c>
      <c r="P80" s="105">
        <v>1085247991</v>
      </c>
      <c r="Q80" s="105" t="s">
        <v>65</v>
      </c>
      <c r="R80" s="105" t="s">
        <v>44</v>
      </c>
      <c r="S80" s="107">
        <v>46119</v>
      </c>
      <c r="T80" s="105" t="s">
        <v>164</v>
      </c>
      <c r="U80" s="105"/>
      <c r="V80" s="105"/>
      <c r="W80" s="105"/>
      <c r="X80" s="105"/>
      <c r="Y80" s="105"/>
      <c r="Z80" s="105"/>
      <c r="AA80" s="105"/>
      <c r="AB80" s="105"/>
      <c r="AC80" s="105" t="s">
        <v>1426</v>
      </c>
      <c r="AD80" s="105" t="s">
        <v>1471</v>
      </c>
      <c r="AE80" s="105" t="s">
        <v>1512</v>
      </c>
      <c r="AF80" s="105">
        <v>26.520279887958782</v>
      </c>
      <c r="AG80" s="49" t="s">
        <v>1319</v>
      </c>
      <c r="AH80" s="263">
        <v>8</v>
      </c>
      <c r="AI80" s="125" t="s">
        <v>47</v>
      </c>
      <c r="AJ80" s="424">
        <f>VLOOKUP(InformeTbHv[[#This Row],[TURNO]],[1]INFORMEHV!AI$2:AK$184,2,0)</f>
        <v>0.25</v>
      </c>
      <c r="AK80" s="424">
        <f>VLOOKUP(InformeTbHv[[#This Row],[TURNO]],[1]INFORMEHV!AI$2:AK$184,3,0)</f>
        <v>0.58333333333333337</v>
      </c>
      <c r="AL80" s="210"/>
      <c r="AM80" s="105">
        <v>222</v>
      </c>
      <c r="AN80" s="105">
        <v>129.31</v>
      </c>
      <c r="AO80" s="105">
        <v>28.83</v>
      </c>
      <c r="AP80" s="105">
        <v>50</v>
      </c>
      <c r="AQ80" s="106"/>
      <c r="AR80" s="105">
        <v>8</v>
      </c>
      <c r="AS80" s="105">
        <v>3.42</v>
      </c>
      <c r="AT80" s="105"/>
      <c r="AU80" s="105" t="s">
        <v>705</v>
      </c>
      <c r="AV80" s="105">
        <v>0.17</v>
      </c>
      <c r="AW80" s="105">
        <v>0.33</v>
      </c>
      <c r="AX80" s="105">
        <v>0.17</v>
      </c>
      <c r="AY80" s="105"/>
      <c r="AZ80" s="108"/>
      <c r="BA80" s="49" t="s">
        <v>48</v>
      </c>
      <c r="BB8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4.09</v>
      </c>
      <c r="BC80" s="106"/>
      <c r="BD80" s="106"/>
      <c r="BE80" s="106"/>
      <c r="BF80" s="106"/>
      <c r="BG80" s="109"/>
      <c r="BH80" s="58"/>
      <c r="BI80" s="59"/>
      <c r="BJ80" s="59"/>
      <c r="BK80" s="60"/>
      <c r="BL80" s="59"/>
    </row>
    <row r="81" spans="1:64" s="19" customFormat="1" ht="18.75" customHeight="1" x14ac:dyDescent="0.3">
      <c r="A81" s="104">
        <f>IFERROR(InformeTbHv[[#This Row],[T EFECTIVO]]/InformeTbHv[[#This Row],[Horas disponibles]],0)</f>
        <v>1</v>
      </c>
      <c r="B81" s="104">
        <f>((InformeTbHv[[#This Row],[T PROGRAMADO]]-InformeTbHv[[#This Row],[HORAS DE OTRAS PARADA]]))/InformeTbHv[[#This Row],[T PROGRAMADO]]</f>
        <v>0.33374999999999999</v>
      </c>
      <c r="C81" s="220">
        <f>IFERROR(((InformeTbHv[[#This Row],[T PROGRAMADO]]-InformeTbHv[[#This Row],[Ttal P. mec]])/InformeTbHv[[#This Row],[T PROGRAMADO]]),0)</f>
        <v>0.33374999999999999</v>
      </c>
      <c r="D81" s="105">
        <f>IFERROR(ROUND(InformeTbHv[[#This Row],[TOTAL DE ARBOLES]]/InformeTbHv[[#This Row],[T EFECTIVO]],2),"")</f>
        <v>39.33</v>
      </c>
      <c r="E81" s="105">
        <f>(IFERROR(ROUND(InformeTbHv[[#This Row],[M3]]/InformeTbHv[[#This Row],[TOTAL DE ARBOLES]],2),""))</f>
        <v>0.43</v>
      </c>
      <c r="F81" s="53">
        <f>IFERROR(ROUND(InformeTbHv[[#This Row],[M3]]/InformeTbHv[[#This Row],[T EFECTIVO]],2),"")</f>
        <v>16.95</v>
      </c>
      <c r="G81" s="106">
        <f>InformeTbHv[[#This Row],[T PROGRAMADO]]-InformeTbHv[[#This Row],[HORAS DE OTRAS PARADA]]</f>
        <v>2.67</v>
      </c>
      <c r="H81" s="106">
        <f>InformeTbHv[[#This Row],[T PROGRAMADO]]-SUM(InformeTbHv[[#This Row],[T PARADAS MEC]]+InformeTbHv[[#This Row],[ALISTAMIENTO]]+InformeTbHv[[#This Row],[Mantenimiento periódico]])</f>
        <v>2.67</v>
      </c>
      <c r="I81" s="106">
        <f>InformeTbHv[[#This Row],[T PARADAS MEC]]+InformeTbHv[[#This Row],[ALISTAMIENTO]]+InformeTbHv[[#This Row],[Mantenimiento periódico]]</f>
        <v>5.33</v>
      </c>
      <c r="J81" s="106">
        <f>SUMIF(InformeTbHv[[#This Row],[MOTIVO 1]],"Mantenimiento periódico",InformeTbHv[[#This Row],[T OTRA PARADA 1]])</f>
        <v>0</v>
      </c>
      <c r="K81" s="106">
        <f>InformeTbHv[[#This Row],[Mantenimiento periódico]]+InformeTbHv[[#This Row],[ALISTAMIENTO]]</f>
        <v>0.33</v>
      </c>
      <c r="L81" s="106">
        <f>SUM(InformeTbHv[[#This Row],[T OTRA PARADA 1]:[T OTRA PARADA 5]])</f>
        <v>0</v>
      </c>
      <c r="M81" s="105" t="s">
        <v>42</v>
      </c>
      <c r="N81" s="105" t="s">
        <v>1418</v>
      </c>
      <c r="O81" s="105" t="s">
        <v>59</v>
      </c>
      <c r="P81" s="105">
        <v>94269864</v>
      </c>
      <c r="Q81" s="105" t="s">
        <v>43</v>
      </c>
      <c r="R81" s="105" t="s">
        <v>44</v>
      </c>
      <c r="S81" s="107">
        <v>46132</v>
      </c>
      <c r="T81" s="105" t="s">
        <v>1189</v>
      </c>
      <c r="U81" s="105"/>
      <c r="V81" s="105"/>
      <c r="W81" s="105"/>
      <c r="X81" s="105"/>
      <c r="Y81" s="105"/>
      <c r="Z81" s="105"/>
      <c r="AA81" s="105"/>
      <c r="AB81" s="105"/>
      <c r="AC81" s="105" t="s">
        <v>1433</v>
      </c>
      <c r="AD81" s="105" t="s">
        <v>1478</v>
      </c>
      <c r="AE81" s="105" t="s">
        <v>1519</v>
      </c>
      <c r="AF81" s="105">
        <v>29.662077627552875</v>
      </c>
      <c r="AG81" s="49" t="s">
        <v>208</v>
      </c>
      <c r="AH81" s="263">
        <v>1</v>
      </c>
      <c r="AI81" s="125" t="s">
        <v>45</v>
      </c>
      <c r="AJ81" s="424">
        <f>VLOOKUP(InformeTbHv[[#This Row],[TURNO]],[1]INFORMEHV!AI$2:AK$184,2,0)</f>
        <v>0.58333333333333337</v>
      </c>
      <c r="AK81" s="424">
        <f>VLOOKUP(InformeTbHv[[#This Row],[TURNO]],[1]INFORMEHV!AI$2:AK$184,3,0)</f>
        <v>0.91666666666666663</v>
      </c>
      <c r="AL81" s="210">
        <v>30</v>
      </c>
      <c r="AM81" s="105">
        <v>105</v>
      </c>
      <c r="AN81" s="105">
        <v>45.25</v>
      </c>
      <c r="AO81" s="105">
        <v>15.02</v>
      </c>
      <c r="AP81" s="105"/>
      <c r="AQ81" s="106">
        <v>21</v>
      </c>
      <c r="AR81" s="210">
        <v>8</v>
      </c>
      <c r="AS81" s="105">
        <v>5</v>
      </c>
      <c r="AT81" s="30" t="s">
        <v>328</v>
      </c>
      <c r="AU81" s="105" t="s">
        <v>705</v>
      </c>
      <c r="AV81" s="105">
        <v>0.33</v>
      </c>
      <c r="AW81" s="105"/>
      <c r="AX81" s="105"/>
      <c r="AY81" s="105">
        <v>1.5</v>
      </c>
      <c r="AZ81" s="108" t="s">
        <v>92</v>
      </c>
      <c r="BA81" s="49" t="s">
        <v>46</v>
      </c>
      <c r="BB8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5.33</v>
      </c>
      <c r="BC81" s="106"/>
      <c r="BD81" s="106"/>
      <c r="BE81" s="106"/>
      <c r="BF81" s="106"/>
      <c r="BG81" s="109"/>
      <c r="BH81" s="58"/>
      <c r="BI81" s="59"/>
      <c r="BJ81" s="59"/>
      <c r="BK81" s="60"/>
      <c r="BL81" s="59"/>
    </row>
    <row r="82" spans="1:64" ht="18.75" customHeight="1" x14ac:dyDescent="0.3">
      <c r="A82" s="87">
        <f>IFERROR(InformeTbHv[[#This Row],[T EFECTIVO]]/InformeTbHv[[#This Row],[Horas disponibles]],0)</f>
        <v>0.90782122905027929</v>
      </c>
      <c r="B82" s="87">
        <f>((InformeTbHv[[#This Row],[T PROGRAMADO]]-InformeTbHv[[#This Row],[HORAS DE OTRAS PARADA]]))/InformeTbHv[[#This Row],[T PROGRAMADO]]</f>
        <v>0.40625</v>
      </c>
      <c r="C82" s="216">
        <f>IFERROR(((InformeTbHv[[#This Row],[T PROGRAMADO]]-InformeTbHv[[#This Row],[Ttal P. mec]])/InformeTbHv[[#This Row],[T PROGRAMADO]]),0)</f>
        <v>0.44750000000000001</v>
      </c>
      <c r="D82" s="88">
        <f>IFERROR(ROUND(InformeTbHv[[#This Row],[TOTAL DE ARBOLES]]/InformeTbHv[[#This Row],[T EFECTIVO]],2),"")</f>
        <v>15.38</v>
      </c>
      <c r="E82" s="88">
        <f>(IFERROR(ROUND(InformeTbHv[[#This Row],[M3]]/InformeTbHv[[#This Row],[TOTAL DE ARBOLES]],2),""))</f>
        <v>0.4</v>
      </c>
      <c r="F82" s="39">
        <f>IFERROR(ROUND(InformeTbHv[[#This Row],[M3]]/InformeTbHv[[#This Row],[T EFECTIVO]],2),"")</f>
        <v>6.15</v>
      </c>
      <c r="G82" s="89">
        <f>InformeTbHv[[#This Row],[T PROGRAMADO]]-InformeTbHv[[#This Row],[HORAS DE OTRAS PARADA]]</f>
        <v>3.25</v>
      </c>
      <c r="H82" s="89">
        <f>InformeTbHv[[#This Row],[T PROGRAMADO]]-SUM(InformeTbHv[[#This Row],[T PARADAS MEC]]+InformeTbHv[[#This Row],[ALISTAMIENTO]]+InformeTbHv[[#This Row],[Mantenimiento periódico]])</f>
        <v>3.58</v>
      </c>
      <c r="I82" s="89">
        <f>InformeTbHv[[#This Row],[T PARADAS MEC]]+InformeTbHv[[#This Row],[ALISTAMIENTO]]+InformeTbHv[[#This Row],[Mantenimiento periódico]]</f>
        <v>4.42</v>
      </c>
      <c r="J82" s="89">
        <f>SUMIF(InformeTbHv[[#This Row],[MOTIVO 1]],"Mantenimiento periódico",InformeTbHv[[#This Row],[T OTRA PARADA 1]])</f>
        <v>0</v>
      </c>
      <c r="K82" s="89">
        <f>InformeTbHv[[#This Row],[Mantenimiento periódico]]+InformeTbHv[[#This Row],[ALISTAMIENTO]]</f>
        <v>0.42</v>
      </c>
      <c r="L82" s="89">
        <f>SUM(InformeTbHv[[#This Row],[T OTRA PARADA 1]:[T OTRA PARADA 5]])</f>
        <v>0</v>
      </c>
      <c r="M82" s="88" t="s">
        <v>55</v>
      </c>
      <c r="N82" s="88" t="s">
        <v>1418</v>
      </c>
      <c r="O82" s="88" t="s">
        <v>60</v>
      </c>
      <c r="P82" s="88">
        <v>1061791033</v>
      </c>
      <c r="Q82" s="88" t="s">
        <v>43</v>
      </c>
      <c r="R82" s="88" t="s">
        <v>49</v>
      </c>
      <c r="S82" s="90">
        <v>46060</v>
      </c>
      <c r="T82" s="88" t="s">
        <v>62</v>
      </c>
      <c r="U82" s="88"/>
      <c r="V82" s="88"/>
      <c r="W82" s="88"/>
      <c r="X82" s="88"/>
      <c r="Y82" s="88"/>
      <c r="Z82" s="88"/>
      <c r="AA82" s="88"/>
      <c r="AB82" s="88"/>
      <c r="AC82" s="88" t="s">
        <v>1445</v>
      </c>
      <c r="AD82" s="88" t="s">
        <v>1490</v>
      </c>
      <c r="AE82" s="88" t="s">
        <v>1518</v>
      </c>
      <c r="AF82" s="88">
        <v>19.828868083208551</v>
      </c>
      <c r="AG82" s="88" t="s">
        <v>208</v>
      </c>
      <c r="AH82" s="206">
        <v>5</v>
      </c>
      <c r="AI82" s="88" t="s">
        <v>47</v>
      </c>
      <c r="AJ82" s="419">
        <f>VLOOKUP(InformeTbHv[[#This Row],[TURNO]],[1]INFORMEHV!AI$2:AK$184,2,0)</f>
        <v>0.25</v>
      </c>
      <c r="AK82" s="419">
        <f>VLOOKUP(InformeTbHv[[#This Row],[TURNO]],[1]INFORMEHV!AI$2:AK$184,3,0)</f>
        <v>0.58333333333333337</v>
      </c>
      <c r="AL82" s="205">
        <v>22</v>
      </c>
      <c r="AM82" s="88">
        <v>50</v>
      </c>
      <c r="AN82" s="88">
        <v>20</v>
      </c>
      <c r="AO82" s="88">
        <v>11</v>
      </c>
      <c r="AP82" s="88">
        <v>22</v>
      </c>
      <c r="AQ82" s="198">
        <v>23</v>
      </c>
      <c r="AR82" s="88">
        <v>8</v>
      </c>
      <c r="AS82" s="88">
        <v>4</v>
      </c>
      <c r="AT82" s="30" t="s">
        <v>327</v>
      </c>
      <c r="AU82" s="88" t="s">
        <v>597</v>
      </c>
      <c r="AV82" s="88">
        <v>0.42</v>
      </c>
      <c r="AW82" s="88"/>
      <c r="AX82" s="88">
        <v>0.33</v>
      </c>
      <c r="AY82" s="88"/>
      <c r="AZ82" s="92" t="s">
        <v>598</v>
      </c>
      <c r="BA82" s="88" t="s">
        <v>46</v>
      </c>
      <c r="BB8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4.75</v>
      </c>
      <c r="BC82" s="89"/>
      <c r="BD82" s="89"/>
      <c r="BE82" s="89"/>
      <c r="BF82" s="89"/>
      <c r="BG82" s="93"/>
      <c r="BH82" s="44"/>
      <c r="BI82" s="45"/>
      <c r="BJ82" s="45"/>
      <c r="BK82" s="46"/>
      <c r="BL82" s="94"/>
    </row>
    <row r="83" spans="1:64" ht="18.75" customHeight="1" x14ac:dyDescent="0.3">
      <c r="A83" s="87">
        <f>IFERROR(InformeTbHv[[#This Row],[T EFECTIVO]]/InformeTbHv[[#This Row],[Horas disponibles]],0)</f>
        <v>0</v>
      </c>
      <c r="B83" s="87">
        <f>((InformeTbHv[[#This Row],[T PROGRAMADO]]-InformeTbHv[[#This Row],[HORAS DE OTRAS PARADA]]))/InformeTbHv[[#This Row],[T PROGRAMADO]]</f>
        <v>0</v>
      </c>
      <c r="C83" s="216">
        <f>IFERROR(((InformeTbHv[[#This Row],[T PROGRAMADO]]-InformeTbHv[[#This Row],[Ttal P. mec]])/InformeTbHv[[#This Row],[T PROGRAMADO]]),0)</f>
        <v>0</v>
      </c>
      <c r="D83" s="88" t="str">
        <f>IFERROR(ROUND(InformeTbHv[[#This Row],[TOTAL DE ARBOLES]]/InformeTbHv[[#This Row],[T EFECTIVO]],2),"")</f>
        <v/>
      </c>
      <c r="E83" s="88" t="str">
        <f>(IFERROR(ROUND(InformeTbHv[[#This Row],[M3]]/InformeTbHv[[#This Row],[TOTAL DE ARBOLES]],2),""))</f>
        <v/>
      </c>
      <c r="F83" s="39" t="str">
        <f>IFERROR(ROUND(InformeTbHv[[#This Row],[M3]]/InformeTbHv[[#This Row],[T EFECTIVO]],2),"")</f>
        <v/>
      </c>
      <c r="G83" s="89">
        <f>InformeTbHv[[#This Row],[T PROGRAMADO]]-InformeTbHv[[#This Row],[HORAS DE OTRAS PARADA]]</f>
        <v>0</v>
      </c>
      <c r="H83" s="89">
        <f>InformeTbHv[[#This Row],[T PROGRAMADO]]-SUM(InformeTbHv[[#This Row],[T PARADAS MEC]]+InformeTbHv[[#This Row],[ALISTAMIENTO]]+InformeTbHv[[#This Row],[Mantenimiento periódico]])</f>
        <v>0</v>
      </c>
      <c r="I83" s="89">
        <f>InformeTbHv[[#This Row],[T PARADAS MEC]]+InformeTbHv[[#This Row],[ALISTAMIENTO]]+InformeTbHv[[#This Row],[Mantenimiento periódico]]</f>
        <v>8</v>
      </c>
      <c r="J83" s="89">
        <f>SUMIF(InformeTbHv[[#This Row],[MOTIVO 1]],"Mantenimiento periódico",InformeTbHv[[#This Row],[T OTRA PARADA 1]])</f>
        <v>0</v>
      </c>
      <c r="K83" s="89">
        <f>InformeTbHv[[#This Row],[Mantenimiento periódico]]+InformeTbHv[[#This Row],[ALISTAMIENTO]]</f>
        <v>0</v>
      </c>
      <c r="L83" s="89">
        <f>SUM(InformeTbHv[[#This Row],[T OTRA PARADA 1]:[T OTRA PARADA 5]])</f>
        <v>0</v>
      </c>
      <c r="M83" s="88" t="s">
        <v>55</v>
      </c>
      <c r="N83" s="88" t="s">
        <v>1418</v>
      </c>
      <c r="O83" s="88" t="s">
        <v>94</v>
      </c>
      <c r="P83" s="88">
        <v>94269293</v>
      </c>
      <c r="Q83" s="88" t="s">
        <v>43</v>
      </c>
      <c r="R83" s="88" t="s">
        <v>49</v>
      </c>
      <c r="S83" s="90">
        <v>46060</v>
      </c>
      <c r="T83" s="88" t="s">
        <v>62</v>
      </c>
      <c r="U83" s="88"/>
      <c r="V83" s="88"/>
      <c r="W83" s="88"/>
      <c r="X83" s="88"/>
      <c r="Y83" s="88"/>
      <c r="Z83" s="88"/>
      <c r="AA83" s="88"/>
      <c r="AB83" s="88"/>
      <c r="AC83" s="88" t="s">
        <v>1445</v>
      </c>
      <c r="AD83" s="88" t="s">
        <v>1490</v>
      </c>
      <c r="AE83" s="88" t="s">
        <v>1518</v>
      </c>
      <c r="AF83" s="88">
        <v>19.828868083208551</v>
      </c>
      <c r="AG83" s="88" t="s">
        <v>208</v>
      </c>
      <c r="AH83" s="206">
        <v>5</v>
      </c>
      <c r="AI83" s="125" t="s">
        <v>45</v>
      </c>
      <c r="AJ83" s="418">
        <f>VLOOKUP(InformeTbHv[[#This Row],[TURNO]],[1]INFORMEHV!AI$2:AK$184,2,0)</f>
        <v>0.58333333333333337</v>
      </c>
      <c r="AK83" s="418">
        <f>VLOOKUP(InformeTbHv[[#This Row],[TURNO]],[1]INFORMEHV!AI$2:AK$184,3,0)</f>
        <v>0.91666666666666663</v>
      </c>
      <c r="AL83" s="205"/>
      <c r="AM83" s="88"/>
      <c r="AN83" s="88"/>
      <c r="AO83" s="88"/>
      <c r="AP83" s="88"/>
      <c r="AQ83" s="198"/>
      <c r="AR83" s="88">
        <v>8</v>
      </c>
      <c r="AS83" s="88">
        <v>8</v>
      </c>
      <c r="AT83" s="88"/>
      <c r="AU83" s="88" t="s">
        <v>597</v>
      </c>
      <c r="AV83" s="88"/>
      <c r="AW83" s="88"/>
      <c r="AX83" s="88"/>
      <c r="AY83" s="88"/>
      <c r="AZ83" s="92" t="s">
        <v>57</v>
      </c>
      <c r="BA83" s="88" t="s">
        <v>46</v>
      </c>
      <c r="BB8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83" s="89"/>
      <c r="BD83" s="89"/>
      <c r="BE83" s="89"/>
      <c r="BF83" s="89"/>
      <c r="BG83" s="93"/>
      <c r="BH83" s="44"/>
      <c r="BI83" s="45"/>
      <c r="BJ83" s="45"/>
      <c r="BK83" s="46"/>
      <c r="BL83" s="94"/>
    </row>
    <row r="84" spans="1:64" ht="18.75" customHeight="1" x14ac:dyDescent="0.3">
      <c r="A84" s="87">
        <f>IFERROR(InformeTbHv[[#This Row],[T EFECTIVO]]/InformeTbHv[[#This Row],[Horas disponibles]],0)</f>
        <v>0</v>
      </c>
      <c r="B84" s="87">
        <f>((InformeTbHv[[#This Row],[T PROGRAMADO]]-InformeTbHv[[#This Row],[HORAS DE OTRAS PARADA]]))/InformeTbHv[[#This Row],[T PROGRAMADO]]</f>
        <v>0</v>
      </c>
      <c r="C84" s="216">
        <f>IFERROR(((InformeTbHv[[#This Row],[T PROGRAMADO]]-InformeTbHv[[#This Row],[Ttal P. mec]])/InformeTbHv[[#This Row],[T PROGRAMADO]]),0)</f>
        <v>0</v>
      </c>
      <c r="D84" s="88" t="str">
        <f>IFERROR(ROUND(InformeTbHv[[#This Row],[TOTAL DE ARBOLES]]/InformeTbHv[[#This Row],[T EFECTIVO]],2),"")</f>
        <v/>
      </c>
      <c r="E84" s="88" t="str">
        <f>(IFERROR(ROUND(InformeTbHv[[#This Row],[M3]]/InformeTbHv[[#This Row],[TOTAL DE ARBOLES]],2),""))</f>
        <v/>
      </c>
      <c r="F84" s="39" t="str">
        <f>IFERROR(ROUND(InformeTbHv[[#This Row],[M3]]/InformeTbHv[[#This Row],[T EFECTIVO]],2),"")</f>
        <v/>
      </c>
      <c r="G84" s="89">
        <f>InformeTbHv[[#This Row],[T PROGRAMADO]]-InformeTbHv[[#This Row],[HORAS DE OTRAS PARADA]]</f>
        <v>0</v>
      </c>
      <c r="H84" s="89">
        <f>InformeTbHv[[#This Row],[T PROGRAMADO]]-SUM(InformeTbHv[[#This Row],[T PARADAS MEC]]+InformeTbHv[[#This Row],[ALISTAMIENTO]]+InformeTbHv[[#This Row],[Mantenimiento periódico]])</f>
        <v>0</v>
      </c>
      <c r="I84" s="89">
        <f>InformeTbHv[[#This Row],[T PARADAS MEC]]+InformeTbHv[[#This Row],[ALISTAMIENTO]]+InformeTbHv[[#This Row],[Mantenimiento periódico]]</f>
        <v>8</v>
      </c>
      <c r="J84" s="89">
        <f>SUMIF(InformeTbHv[[#This Row],[MOTIVO 1]],"Mantenimiento periódico",InformeTbHv[[#This Row],[T OTRA PARADA 1]])</f>
        <v>0</v>
      </c>
      <c r="K84" s="89">
        <f>InformeTbHv[[#This Row],[Mantenimiento periódico]]+InformeTbHv[[#This Row],[ALISTAMIENTO]]</f>
        <v>0</v>
      </c>
      <c r="L84" s="89">
        <f>SUM(InformeTbHv[[#This Row],[T OTRA PARADA 1]:[T OTRA PARADA 5]])</f>
        <v>0</v>
      </c>
      <c r="M84" s="88" t="s">
        <v>55</v>
      </c>
      <c r="N84" s="88" t="s">
        <v>1418</v>
      </c>
      <c r="O84" s="88" t="s">
        <v>60</v>
      </c>
      <c r="P84" s="88">
        <v>1061791033</v>
      </c>
      <c r="Q84" s="88" t="s">
        <v>43</v>
      </c>
      <c r="R84" s="88" t="s">
        <v>49</v>
      </c>
      <c r="S84" s="90">
        <v>46061</v>
      </c>
      <c r="T84" s="88" t="s">
        <v>62</v>
      </c>
      <c r="U84" s="88"/>
      <c r="V84" s="88"/>
      <c r="W84" s="88"/>
      <c r="X84" s="88"/>
      <c r="Y84" s="88"/>
      <c r="Z84" s="88"/>
      <c r="AA84" s="88"/>
      <c r="AB84" s="88"/>
      <c r="AC84" s="88" t="s">
        <v>1445</v>
      </c>
      <c r="AD84" s="88" t="s">
        <v>1490</v>
      </c>
      <c r="AE84" s="88" t="s">
        <v>1518</v>
      </c>
      <c r="AF84" s="88">
        <v>19.828868083208551</v>
      </c>
      <c r="AG84" s="88" t="s">
        <v>208</v>
      </c>
      <c r="AH84" s="206">
        <v>5</v>
      </c>
      <c r="AI84" s="88" t="s">
        <v>47</v>
      </c>
      <c r="AJ84" s="419">
        <f>VLOOKUP(InformeTbHv[[#This Row],[TURNO]],[1]INFORMEHV!AI$2:AK$184,2,0)</f>
        <v>0.25</v>
      </c>
      <c r="AK84" s="419">
        <f>VLOOKUP(InformeTbHv[[#This Row],[TURNO]],[1]INFORMEHV!AI$2:AK$184,3,0)</f>
        <v>0.58333333333333337</v>
      </c>
      <c r="AL84" s="205"/>
      <c r="AM84" s="88"/>
      <c r="AN84" s="88"/>
      <c r="AO84" s="88"/>
      <c r="AP84" s="88"/>
      <c r="AQ84" s="198"/>
      <c r="AR84" s="88">
        <v>8</v>
      </c>
      <c r="AS84" s="88">
        <v>8</v>
      </c>
      <c r="AT84" s="88"/>
      <c r="AU84" s="88" t="s">
        <v>597</v>
      </c>
      <c r="AV84" s="88"/>
      <c r="AW84" s="88"/>
      <c r="AX84" s="88"/>
      <c r="AY84" s="88"/>
      <c r="AZ84" s="92" t="s">
        <v>610</v>
      </c>
      <c r="BA84" s="88" t="s">
        <v>46</v>
      </c>
      <c r="BB8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84" s="89"/>
      <c r="BD84" s="89"/>
      <c r="BE84" s="89"/>
      <c r="BF84" s="89"/>
      <c r="BG84" s="93"/>
      <c r="BH84" s="44"/>
      <c r="BI84" s="45"/>
      <c r="BJ84" s="45"/>
      <c r="BK84" s="46"/>
      <c r="BL84" s="94"/>
    </row>
    <row r="85" spans="1:64" ht="18.75" customHeight="1" x14ac:dyDescent="0.3">
      <c r="A85" s="87">
        <f>IFERROR(InformeTbHv[[#This Row],[T EFECTIVO]]/InformeTbHv[[#This Row],[Horas disponibles]],0)</f>
        <v>0</v>
      </c>
      <c r="B85" s="87">
        <f>((InformeTbHv[[#This Row],[T PROGRAMADO]]-InformeTbHv[[#This Row],[HORAS DE OTRAS PARADA]]))/InformeTbHv[[#This Row],[T PROGRAMADO]]</f>
        <v>0</v>
      </c>
      <c r="C85" s="216">
        <f>IFERROR(((InformeTbHv[[#This Row],[T PROGRAMADO]]-InformeTbHv[[#This Row],[Ttal P. mec]])/InformeTbHv[[#This Row],[T PROGRAMADO]]),0)</f>
        <v>0</v>
      </c>
      <c r="D85" s="88" t="str">
        <f>IFERROR(ROUND(InformeTbHv[[#This Row],[TOTAL DE ARBOLES]]/InformeTbHv[[#This Row],[T EFECTIVO]],2),"")</f>
        <v/>
      </c>
      <c r="E85" s="88" t="str">
        <f>(IFERROR(ROUND(InformeTbHv[[#This Row],[M3]]/InformeTbHv[[#This Row],[TOTAL DE ARBOLES]],2),""))</f>
        <v/>
      </c>
      <c r="F85" s="39" t="str">
        <f>IFERROR(ROUND(InformeTbHv[[#This Row],[M3]]/InformeTbHv[[#This Row],[T EFECTIVO]],2),"")</f>
        <v/>
      </c>
      <c r="G85" s="89">
        <f>InformeTbHv[[#This Row],[T PROGRAMADO]]-InformeTbHv[[#This Row],[HORAS DE OTRAS PARADA]]</f>
        <v>0</v>
      </c>
      <c r="H85" s="89">
        <f>InformeTbHv[[#This Row],[T PROGRAMADO]]-SUM(InformeTbHv[[#This Row],[T PARADAS MEC]]+InformeTbHv[[#This Row],[ALISTAMIENTO]]+InformeTbHv[[#This Row],[Mantenimiento periódico]])</f>
        <v>0</v>
      </c>
      <c r="I85" s="89">
        <f>InformeTbHv[[#This Row],[T PARADAS MEC]]+InformeTbHv[[#This Row],[ALISTAMIENTO]]+InformeTbHv[[#This Row],[Mantenimiento periódico]]</f>
        <v>8</v>
      </c>
      <c r="J85" s="89">
        <f>SUMIF(InformeTbHv[[#This Row],[MOTIVO 1]],"Mantenimiento periódico",InformeTbHv[[#This Row],[T OTRA PARADA 1]])</f>
        <v>0</v>
      </c>
      <c r="K85" s="89">
        <f>InformeTbHv[[#This Row],[Mantenimiento periódico]]+InformeTbHv[[#This Row],[ALISTAMIENTO]]</f>
        <v>0</v>
      </c>
      <c r="L85" s="89">
        <f>SUM(InformeTbHv[[#This Row],[T OTRA PARADA 1]:[T OTRA PARADA 5]])</f>
        <v>0</v>
      </c>
      <c r="M85" s="88" t="s">
        <v>55</v>
      </c>
      <c r="N85" s="88" t="s">
        <v>1418</v>
      </c>
      <c r="O85" s="88" t="s">
        <v>94</v>
      </c>
      <c r="P85" s="88">
        <v>94269293</v>
      </c>
      <c r="Q85" s="88" t="s">
        <v>43</v>
      </c>
      <c r="R85" s="88" t="s">
        <v>49</v>
      </c>
      <c r="S85" s="90">
        <v>46061</v>
      </c>
      <c r="T85" s="88" t="s">
        <v>62</v>
      </c>
      <c r="U85" s="88"/>
      <c r="V85" s="88"/>
      <c r="W85" s="88"/>
      <c r="X85" s="88"/>
      <c r="Y85" s="88"/>
      <c r="Z85" s="88"/>
      <c r="AA85" s="88"/>
      <c r="AB85" s="88"/>
      <c r="AC85" s="88" t="s">
        <v>1445</v>
      </c>
      <c r="AD85" s="88" t="s">
        <v>1490</v>
      </c>
      <c r="AE85" s="88" t="s">
        <v>1518</v>
      </c>
      <c r="AF85" s="88">
        <v>19.828868083208551</v>
      </c>
      <c r="AG85" s="88" t="s">
        <v>208</v>
      </c>
      <c r="AH85" s="206">
        <v>5</v>
      </c>
      <c r="AI85" s="125" t="s">
        <v>45</v>
      </c>
      <c r="AJ85" s="418">
        <f>VLOOKUP(InformeTbHv[[#This Row],[TURNO]],[1]INFORMEHV!AI$2:AK$184,2,0)</f>
        <v>0.58333333333333337</v>
      </c>
      <c r="AK85" s="418">
        <f>VLOOKUP(InformeTbHv[[#This Row],[TURNO]],[1]INFORMEHV!AI$2:AK$184,3,0)</f>
        <v>0.91666666666666663</v>
      </c>
      <c r="AL85" s="205"/>
      <c r="AM85" s="88"/>
      <c r="AN85" s="88"/>
      <c r="AO85" s="88"/>
      <c r="AP85" s="88"/>
      <c r="AQ85" s="198"/>
      <c r="AR85" s="88">
        <v>8</v>
      </c>
      <c r="AS85" s="88">
        <v>8</v>
      </c>
      <c r="AT85" s="88"/>
      <c r="AU85" s="88" t="s">
        <v>597</v>
      </c>
      <c r="AV85" s="88"/>
      <c r="AW85" s="88"/>
      <c r="AX85" s="88"/>
      <c r="AY85" s="88"/>
      <c r="AZ85" s="92" t="s">
        <v>610</v>
      </c>
      <c r="BA85" s="88" t="s">
        <v>46</v>
      </c>
      <c r="BB8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85" s="89"/>
      <c r="BD85" s="89"/>
      <c r="BE85" s="89"/>
      <c r="BF85" s="89"/>
      <c r="BG85" s="93"/>
      <c r="BH85" s="44"/>
      <c r="BI85" s="45"/>
      <c r="BJ85" s="45"/>
      <c r="BK85" s="46"/>
      <c r="BL85" s="94"/>
    </row>
    <row r="86" spans="1:64" ht="18.75" customHeight="1" x14ac:dyDescent="0.3">
      <c r="A86" s="87">
        <f>IFERROR(InformeTbHv[[#This Row],[T EFECTIVO]]/InformeTbHv[[#This Row],[Horas disponibles]],0)</f>
        <v>0</v>
      </c>
      <c r="B86" s="87">
        <f>((InformeTbHv[[#This Row],[T PROGRAMADO]]-InformeTbHv[[#This Row],[HORAS DE OTRAS PARADA]]))/InformeTbHv[[#This Row],[T PROGRAMADO]]</f>
        <v>0</v>
      </c>
      <c r="C86" s="216">
        <f>IFERROR(((InformeTbHv[[#This Row],[T PROGRAMADO]]-InformeTbHv[[#This Row],[Ttal P. mec]])/InformeTbHv[[#This Row],[T PROGRAMADO]]),0)</f>
        <v>0</v>
      </c>
      <c r="D86" s="88" t="str">
        <f>IFERROR(ROUND(InformeTbHv[[#This Row],[TOTAL DE ARBOLES]]/InformeTbHv[[#This Row],[T EFECTIVO]],2),"")</f>
        <v/>
      </c>
      <c r="E86" s="88" t="str">
        <f>(IFERROR(ROUND(InformeTbHv[[#This Row],[M3]]/InformeTbHv[[#This Row],[TOTAL DE ARBOLES]],2),""))</f>
        <v/>
      </c>
      <c r="F86" s="39" t="str">
        <f>IFERROR(ROUND(InformeTbHv[[#This Row],[M3]]/InformeTbHv[[#This Row],[T EFECTIVO]],2),"")</f>
        <v/>
      </c>
      <c r="G86" s="89">
        <f>InformeTbHv[[#This Row],[T PROGRAMADO]]-InformeTbHv[[#This Row],[HORAS DE OTRAS PARADA]]</f>
        <v>0</v>
      </c>
      <c r="H86" s="89">
        <f>InformeTbHv[[#This Row],[T PROGRAMADO]]-SUM(InformeTbHv[[#This Row],[T PARADAS MEC]]+InformeTbHv[[#This Row],[ALISTAMIENTO]]+InformeTbHv[[#This Row],[Mantenimiento periódico]])</f>
        <v>0</v>
      </c>
      <c r="I86" s="89">
        <f>InformeTbHv[[#This Row],[T PARADAS MEC]]+InformeTbHv[[#This Row],[ALISTAMIENTO]]+InformeTbHv[[#This Row],[Mantenimiento periódico]]</f>
        <v>8</v>
      </c>
      <c r="J86" s="89">
        <f>SUMIF(InformeTbHv[[#This Row],[MOTIVO 1]],"Mantenimiento periódico",InformeTbHv[[#This Row],[T OTRA PARADA 1]])</f>
        <v>0</v>
      </c>
      <c r="K86" s="89">
        <f>InformeTbHv[[#This Row],[Mantenimiento periódico]]+InformeTbHv[[#This Row],[ALISTAMIENTO]]</f>
        <v>0</v>
      </c>
      <c r="L86" s="89">
        <f>SUM(InformeTbHv[[#This Row],[T OTRA PARADA 1]:[T OTRA PARADA 5]])</f>
        <v>0</v>
      </c>
      <c r="M86" s="88" t="s">
        <v>55</v>
      </c>
      <c r="N86" s="88" t="s">
        <v>1418</v>
      </c>
      <c r="O86" s="88" t="s">
        <v>94</v>
      </c>
      <c r="P86" s="88">
        <v>94269293</v>
      </c>
      <c r="Q86" s="88" t="s">
        <v>43</v>
      </c>
      <c r="R86" s="88" t="s">
        <v>49</v>
      </c>
      <c r="S86" s="90">
        <v>46062</v>
      </c>
      <c r="T86" s="88" t="s">
        <v>62</v>
      </c>
      <c r="U86" s="88"/>
      <c r="V86" s="88"/>
      <c r="W86" s="88"/>
      <c r="X86" s="88"/>
      <c r="Y86" s="88"/>
      <c r="Z86" s="88"/>
      <c r="AA86" s="88"/>
      <c r="AB86" s="88"/>
      <c r="AC86" s="88" t="s">
        <v>1445</v>
      </c>
      <c r="AD86" s="88" t="s">
        <v>1490</v>
      </c>
      <c r="AE86" s="88" t="s">
        <v>1518</v>
      </c>
      <c r="AF86" s="88">
        <v>19.828868083208551</v>
      </c>
      <c r="AG86" s="88" t="s">
        <v>208</v>
      </c>
      <c r="AH86" s="206">
        <v>5</v>
      </c>
      <c r="AI86" s="88" t="s">
        <v>47</v>
      </c>
      <c r="AJ86" s="419">
        <f>VLOOKUP(InformeTbHv[[#This Row],[TURNO]],[1]INFORMEHV!AI$2:AK$184,2,0)</f>
        <v>0.25</v>
      </c>
      <c r="AK86" s="419">
        <f>VLOOKUP(InformeTbHv[[#This Row],[TURNO]],[1]INFORMEHV!AI$2:AK$184,3,0)</f>
        <v>0.58333333333333337</v>
      </c>
      <c r="AL86" s="205"/>
      <c r="AM86" s="88"/>
      <c r="AN86" s="88"/>
      <c r="AO86" s="88"/>
      <c r="AP86" s="88"/>
      <c r="AQ86" s="198"/>
      <c r="AR86" s="88">
        <v>8</v>
      </c>
      <c r="AS86" s="88">
        <v>8</v>
      </c>
      <c r="AT86" s="88"/>
      <c r="AU86" s="88" t="s">
        <v>597</v>
      </c>
      <c r="AV86" s="88"/>
      <c r="AW86" s="88"/>
      <c r="AX86" s="88"/>
      <c r="AY86" s="88"/>
      <c r="AZ86" s="92" t="s">
        <v>611</v>
      </c>
      <c r="BA86" s="88" t="s">
        <v>46</v>
      </c>
      <c r="BB8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86" s="89"/>
      <c r="BD86" s="89"/>
      <c r="BE86" s="89"/>
      <c r="BF86" s="89"/>
      <c r="BG86" s="93"/>
      <c r="BH86" s="44"/>
      <c r="BI86" s="45"/>
      <c r="BJ86" s="45"/>
      <c r="BK86" s="46"/>
      <c r="BL86" s="94"/>
    </row>
    <row r="87" spans="1:64" ht="18.75" customHeight="1" x14ac:dyDescent="0.3">
      <c r="A87" s="87">
        <f>IFERROR(InformeTbHv[[#This Row],[T EFECTIVO]]/InformeTbHv[[#This Row],[Horas disponibles]],0)</f>
        <v>0</v>
      </c>
      <c r="B87" s="87">
        <f>((InformeTbHv[[#This Row],[T PROGRAMADO]]-InformeTbHv[[#This Row],[HORAS DE OTRAS PARADA]]))/InformeTbHv[[#This Row],[T PROGRAMADO]]</f>
        <v>0</v>
      </c>
      <c r="C87" s="216">
        <f>IFERROR(((InformeTbHv[[#This Row],[T PROGRAMADO]]-InformeTbHv[[#This Row],[Ttal P. mec]])/InformeTbHv[[#This Row],[T PROGRAMADO]]),0)</f>
        <v>0</v>
      </c>
      <c r="D87" s="88" t="str">
        <f>IFERROR(ROUND(InformeTbHv[[#This Row],[TOTAL DE ARBOLES]]/InformeTbHv[[#This Row],[T EFECTIVO]],2),"")</f>
        <v/>
      </c>
      <c r="E87" s="88" t="str">
        <f>(IFERROR(ROUND(InformeTbHv[[#This Row],[M3]]/InformeTbHv[[#This Row],[TOTAL DE ARBOLES]],2),""))</f>
        <v/>
      </c>
      <c r="F87" s="39" t="str">
        <f>IFERROR(ROUND(InformeTbHv[[#This Row],[M3]]/InformeTbHv[[#This Row],[T EFECTIVO]],2),"")</f>
        <v/>
      </c>
      <c r="G87" s="89">
        <f>InformeTbHv[[#This Row],[T PROGRAMADO]]-InformeTbHv[[#This Row],[HORAS DE OTRAS PARADA]]</f>
        <v>0</v>
      </c>
      <c r="H87" s="89">
        <f>InformeTbHv[[#This Row],[T PROGRAMADO]]-SUM(InformeTbHv[[#This Row],[T PARADAS MEC]]+InformeTbHv[[#This Row],[ALISTAMIENTO]]+InformeTbHv[[#This Row],[Mantenimiento periódico]])</f>
        <v>0</v>
      </c>
      <c r="I87" s="89">
        <f>InformeTbHv[[#This Row],[T PARADAS MEC]]+InformeTbHv[[#This Row],[ALISTAMIENTO]]+InformeTbHv[[#This Row],[Mantenimiento periódico]]</f>
        <v>8</v>
      </c>
      <c r="J87" s="89">
        <f>SUMIF(InformeTbHv[[#This Row],[MOTIVO 1]],"Mantenimiento periódico",InformeTbHv[[#This Row],[T OTRA PARADA 1]])</f>
        <v>0</v>
      </c>
      <c r="K87" s="89">
        <f>InformeTbHv[[#This Row],[Mantenimiento periódico]]+InformeTbHv[[#This Row],[ALISTAMIENTO]]</f>
        <v>0</v>
      </c>
      <c r="L87" s="89">
        <f>SUM(InformeTbHv[[#This Row],[T OTRA PARADA 1]:[T OTRA PARADA 5]])</f>
        <v>0</v>
      </c>
      <c r="M87" s="88" t="s">
        <v>55</v>
      </c>
      <c r="N87" s="88" t="s">
        <v>1418</v>
      </c>
      <c r="O87" s="88" t="s">
        <v>56</v>
      </c>
      <c r="P87" s="88">
        <v>1114480052</v>
      </c>
      <c r="Q87" s="88" t="s">
        <v>43</v>
      </c>
      <c r="R87" s="88" t="s">
        <v>49</v>
      </c>
      <c r="S87" s="90">
        <v>46062</v>
      </c>
      <c r="T87" s="88" t="s">
        <v>62</v>
      </c>
      <c r="U87" s="88"/>
      <c r="V87" s="88"/>
      <c r="W87" s="88"/>
      <c r="X87" s="88"/>
      <c r="Y87" s="88"/>
      <c r="Z87" s="88"/>
      <c r="AA87" s="88"/>
      <c r="AB87" s="88"/>
      <c r="AC87" s="88" t="s">
        <v>1445</v>
      </c>
      <c r="AD87" s="88" t="s">
        <v>1490</v>
      </c>
      <c r="AE87" s="88" t="s">
        <v>1518</v>
      </c>
      <c r="AF87" s="88">
        <v>19.828868083208551</v>
      </c>
      <c r="AG87" s="88" t="s">
        <v>208</v>
      </c>
      <c r="AH87" s="206">
        <v>5</v>
      </c>
      <c r="AI87" s="125" t="s">
        <v>45</v>
      </c>
      <c r="AJ87" s="418">
        <f>VLOOKUP(InformeTbHv[[#This Row],[TURNO]],[1]INFORMEHV!AI$2:AK$184,2,0)</f>
        <v>0.58333333333333337</v>
      </c>
      <c r="AK87" s="418">
        <f>VLOOKUP(InformeTbHv[[#This Row],[TURNO]],[1]INFORMEHV!AI$2:AK$184,3,0)</f>
        <v>0.91666666666666663</v>
      </c>
      <c r="AL87" s="205"/>
      <c r="AM87" s="88"/>
      <c r="AN87" s="88"/>
      <c r="AO87" s="88"/>
      <c r="AP87" s="88"/>
      <c r="AQ87" s="198"/>
      <c r="AR87" s="88">
        <v>8</v>
      </c>
      <c r="AS87" s="88">
        <v>8</v>
      </c>
      <c r="AT87" s="88"/>
      <c r="AU87" s="88" t="s">
        <v>597</v>
      </c>
      <c r="AV87" s="88"/>
      <c r="AW87" s="88"/>
      <c r="AX87" s="88"/>
      <c r="AY87" s="88"/>
      <c r="AZ87" s="92" t="s">
        <v>611</v>
      </c>
      <c r="BA87" s="88" t="s">
        <v>46</v>
      </c>
      <c r="BB8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87" s="89"/>
      <c r="BD87" s="89"/>
      <c r="BE87" s="89"/>
      <c r="BF87" s="89"/>
      <c r="BG87" s="93"/>
      <c r="BH87" s="44"/>
      <c r="BI87" s="45"/>
      <c r="BJ87" s="45"/>
      <c r="BK87" s="46"/>
      <c r="BL87" s="94"/>
    </row>
    <row r="88" spans="1:64" ht="18.75" customHeight="1" x14ac:dyDescent="0.3">
      <c r="A88" s="87">
        <f>IFERROR(InformeTbHv[[#This Row],[T EFECTIVO]]/InformeTbHv[[#This Row],[Horas disponibles]],0)</f>
        <v>0</v>
      </c>
      <c r="B88" s="87">
        <f>((InformeTbHv[[#This Row],[T PROGRAMADO]]-InformeTbHv[[#This Row],[HORAS DE OTRAS PARADA]]))/InformeTbHv[[#This Row],[T PROGRAMADO]]</f>
        <v>0</v>
      </c>
      <c r="C88" s="216">
        <f>IFERROR(((InformeTbHv[[#This Row],[T PROGRAMADO]]-InformeTbHv[[#This Row],[Ttal P. mec]])/InformeTbHv[[#This Row],[T PROGRAMADO]]),0)</f>
        <v>0</v>
      </c>
      <c r="D88" s="88" t="str">
        <f>IFERROR(ROUND(InformeTbHv[[#This Row],[TOTAL DE ARBOLES]]/InformeTbHv[[#This Row],[T EFECTIVO]],2),"")</f>
        <v/>
      </c>
      <c r="E88" s="88" t="str">
        <f>(IFERROR(ROUND(InformeTbHv[[#This Row],[M3]]/InformeTbHv[[#This Row],[TOTAL DE ARBOLES]],2),""))</f>
        <v/>
      </c>
      <c r="F88" s="39" t="str">
        <f>IFERROR(ROUND(InformeTbHv[[#This Row],[M3]]/InformeTbHv[[#This Row],[T EFECTIVO]],2),"")</f>
        <v/>
      </c>
      <c r="G88" s="89">
        <f>InformeTbHv[[#This Row],[T PROGRAMADO]]-InformeTbHv[[#This Row],[HORAS DE OTRAS PARADA]]</f>
        <v>0</v>
      </c>
      <c r="H88" s="89">
        <f>InformeTbHv[[#This Row],[T PROGRAMADO]]-SUM(InformeTbHv[[#This Row],[T PARADAS MEC]]+InformeTbHv[[#This Row],[ALISTAMIENTO]]+InformeTbHv[[#This Row],[Mantenimiento periódico]])</f>
        <v>0</v>
      </c>
      <c r="I88" s="89">
        <f>InformeTbHv[[#This Row],[T PARADAS MEC]]+InformeTbHv[[#This Row],[ALISTAMIENTO]]+InformeTbHv[[#This Row],[Mantenimiento periódico]]</f>
        <v>8</v>
      </c>
      <c r="J88" s="89">
        <f>SUMIF(InformeTbHv[[#This Row],[MOTIVO 1]],"Mantenimiento periódico",InformeTbHv[[#This Row],[T OTRA PARADA 1]])</f>
        <v>0</v>
      </c>
      <c r="K88" s="89">
        <f>InformeTbHv[[#This Row],[Mantenimiento periódico]]+InformeTbHv[[#This Row],[ALISTAMIENTO]]</f>
        <v>0</v>
      </c>
      <c r="L88" s="89">
        <f>SUM(InformeTbHv[[#This Row],[T OTRA PARADA 1]:[T OTRA PARADA 5]])</f>
        <v>0</v>
      </c>
      <c r="M88" s="88" t="s">
        <v>55</v>
      </c>
      <c r="N88" s="88" t="s">
        <v>1418</v>
      </c>
      <c r="O88" s="88" t="s">
        <v>56</v>
      </c>
      <c r="P88" s="88">
        <v>1114480052</v>
      </c>
      <c r="Q88" s="88" t="s">
        <v>43</v>
      </c>
      <c r="R88" s="88" t="s">
        <v>49</v>
      </c>
      <c r="S88" s="90">
        <v>46063</v>
      </c>
      <c r="T88" s="88" t="s">
        <v>62</v>
      </c>
      <c r="U88" s="88"/>
      <c r="V88" s="88"/>
      <c r="W88" s="88"/>
      <c r="X88" s="88"/>
      <c r="Y88" s="88"/>
      <c r="Z88" s="88"/>
      <c r="AA88" s="88"/>
      <c r="AB88" s="88"/>
      <c r="AC88" s="88" t="s">
        <v>1445</v>
      </c>
      <c r="AD88" s="88" t="s">
        <v>1490</v>
      </c>
      <c r="AE88" s="88" t="s">
        <v>1518</v>
      </c>
      <c r="AF88" s="88">
        <v>19.828868083208551</v>
      </c>
      <c r="AG88" s="88" t="s">
        <v>208</v>
      </c>
      <c r="AH88" s="206">
        <v>5</v>
      </c>
      <c r="AI88" s="88" t="s">
        <v>47</v>
      </c>
      <c r="AJ88" s="419">
        <f>VLOOKUP(InformeTbHv[[#This Row],[TURNO]],[1]INFORMEHV!AI$2:AK$184,2,0)</f>
        <v>0.25</v>
      </c>
      <c r="AK88" s="419">
        <f>VLOOKUP(InformeTbHv[[#This Row],[TURNO]],[1]INFORMEHV!AI$2:AK$184,3,0)</f>
        <v>0.58333333333333337</v>
      </c>
      <c r="AL88" s="205"/>
      <c r="AM88" s="88"/>
      <c r="AN88" s="88"/>
      <c r="AO88" s="88"/>
      <c r="AP88" s="88"/>
      <c r="AQ88" s="198"/>
      <c r="AR88" s="88">
        <v>8</v>
      </c>
      <c r="AS88" s="88">
        <v>8</v>
      </c>
      <c r="AT88" s="88"/>
      <c r="AU88" s="88" t="s">
        <v>597</v>
      </c>
      <c r="AV88" s="88"/>
      <c r="AW88" s="88"/>
      <c r="AX88" s="88"/>
      <c r="AY88" s="88"/>
      <c r="AZ88" s="92"/>
      <c r="BA88" s="88" t="s">
        <v>46</v>
      </c>
      <c r="BB8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88" s="89"/>
      <c r="BD88" s="89"/>
      <c r="BE88" s="89"/>
      <c r="BF88" s="89"/>
      <c r="BG88" s="93"/>
      <c r="BH88" s="44"/>
      <c r="BI88" s="45"/>
      <c r="BJ88" s="45"/>
      <c r="BK88" s="46"/>
      <c r="BL88" s="94"/>
    </row>
    <row r="89" spans="1:64" ht="18.75" customHeight="1" x14ac:dyDescent="0.3">
      <c r="A89" s="87">
        <f>IFERROR(InformeTbHv[[#This Row],[T EFECTIVO]]/InformeTbHv[[#This Row],[Horas disponibles]],0)</f>
        <v>0</v>
      </c>
      <c r="B89" s="87">
        <f>((InformeTbHv[[#This Row],[T PROGRAMADO]]-InformeTbHv[[#This Row],[HORAS DE OTRAS PARADA]]))/InformeTbHv[[#This Row],[T PROGRAMADO]]</f>
        <v>0</v>
      </c>
      <c r="C89" s="216">
        <f>IFERROR(((InformeTbHv[[#This Row],[T PROGRAMADO]]-InformeTbHv[[#This Row],[Ttal P. mec]])/InformeTbHv[[#This Row],[T PROGRAMADO]]),0)</f>
        <v>0</v>
      </c>
      <c r="D89" s="88" t="str">
        <f>IFERROR(ROUND(InformeTbHv[[#This Row],[TOTAL DE ARBOLES]]/InformeTbHv[[#This Row],[T EFECTIVO]],2),"")</f>
        <v/>
      </c>
      <c r="E89" s="88" t="str">
        <f>(IFERROR(ROUND(InformeTbHv[[#This Row],[M3]]/InformeTbHv[[#This Row],[TOTAL DE ARBOLES]],2),""))</f>
        <v/>
      </c>
      <c r="F89" s="39" t="str">
        <f>IFERROR(ROUND(InformeTbHv[[#This Row],[M3]]/InformeTbHv[[#This Row],[T EFECTIVO]],2),"")</f>
        <v/>
      </c>
      <c r="G89" s="89">
        <f>InformeTbHv[[#This Row],[T PROGRAMADO]]-InformeTbHv[[#This Row],[HORAS DE OTRAS PARADA]]</f>
        <v>0</v>
      </c>
      <c r="H89" s="89">
        <f>InformeTbHv[[#This Row],[T PROGRAMADO]]-SUM(InformeTbHv[[#This Row],[T PARADAS MEC]]+InformeTbHv[[#This Row],[ALISTAMIENTO]]+InformeTbHv[[#This Row],[Mantenimiento periódico]])</f>
        <v>0</v>
      </c>
      <c r="I89" s="89">
        <f>InformeTbHv[[#This Row],[T PARADAS MEC]]+InformeTbHv[[#This Row],[ALISTAMIENTO]]+InformeTbHv[[#This Row],[Mantenimiento periódico]]</f>
        <v>8</v>
      </c>
      <c r="J89" s="89">
        <f>SUMIF(InformeTbHv[[#This Row],[MOTIVO 1]],"Mantenimiento periódico",InformeTbHv[[#This Row],[T OTRA PARADA 1]])</f>
        <v>0</v>
      </c>
      <c r="K89" s="89">
        <f>InformeTbHv[[#This Row],[Mantenimiento periódico]]+InformeTbHv[[#This Row],[ALISTAMIENTO]]</f>
        <v>0</v>
      </c>
      <c r="L89" s="89">
        <f>SUM(InformeTbHv[[#This Row],[T OTRA PARADA 1]:[T OTRA PARADA 5]])</f>
        <v>0</v>
      </c>
      <c r="M89" s="88" t="s">
        <v>55</v>
      </c>
      <c r="N89" s="88" t="s">
        <v>1418</v>
      </c>
      <c r="O89" s="88" t="s">
        <v>94</v>
      </c>
      <c r="P89" s="88">
        <v>94269293</v>
      </c>
      <c r="Q89" s="88" t="s">
        <v>43</v>
      </c>
      <c r="R89" s="88" t="s">
        <v>49</v>
      </c>
      <c r="S89" s="90">
        <v>46063</v>
      </c>
      <c r="T89" s="88" t="s">
        <v>62</v>
      </c>
      <c r="U89" s="88"/>
      <c r="V89" s="88"/>
      <c r="W89" s="88"/>
      <c r="X89" s="88"/>
      <c r="Y89" s="88"/>
      <c r="Z89" s="88"/>
      <c r="AA89" s="88"/>
      <c r="AB89" s="88"/>
      <c r="AC89" s="88" t="s">
        <v>1445</v>
      </c>
      <c r="AD89" s="88" t="s">
        <v>1490</v>
      </c>
      <c r="AE89" s="88" t="s">
        <v>1518</v>
      </c>
      <c r="AF89" s="88">
        <v>19.828868083208551</v>
      </c>
      <c r="AG89" s="88" t="s">
        <v>208</v>
      </c>
      <c r="AH89" s="206">
        <v>5</v>
      </c>
      <c r="AI89" s="125" t="s">
        <v>45</v>
      </c>
      <c r="AJ89" s="418">
        <f>VLOOKUP(InformeTbHv[[#This Row],[TURNO]],[1]INFORMEHV!AI$2:AK$184,2,0)</f>
        <v>0.58333333333333337</v>
      </c>
      <c r="AK89" s="418">
        <f>VLOOKUP(InformeTbHv[[#This Row],[TURNO]],[1]INFORMEHV!AI$2:AK$184,3,0)</f>
        <v>0.91666666666666663</v>
      </c>
      <c r="AL89" s="205"/>
      <c r="AM89" s="88"/>
      <c r="AN89" s="88"/>
      <c r="AO89" s="88"/>
      <c r="AP89" s="88"/>
      <c r="AQ89" s="198"/>
      <c r="AR89" s="88">
        <v>8</v>
      </c>
      <c r="AS89" s="88">
        <v>8</v>
      </c>
      <c r="AT89" s="88"/>
      <c r="AU89" s="88" t="s">
        <v>597</v>
      </c>
      <c r="AV89" s="88"/>
      <c r="AW89" s="88"/>
      <c r="AX89" s="88"/>
      <c r="AY89" s="88"/>
      <c r="AZ89" s="92"/>
      <c r="BA89" s="88" t="s">
        <v>46</v>
      </c>
      <c r="BB8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89" s="89"/>
      <c r="BD89" s="89"/>
      <c r="BE89" s="89"/>
      <c r="BF89" s="89"/>
      <c r="BG89" s="93"/>
      <c r="BH89" s="44"/>
      <c r="BI89" s="45"/>
      <c r="BJ89" s="45"/>
      <c r="BK89" s="46"/>
      <c r="BL89" s="94"/>
    </row>
    <row r="90" spans="1:64" ht="18.75" customHeight="1" x14ac:dyDescent="0.3">
      <c r="A90" s="87">
        <f>IFERROR(InformeTbHv[[#This Row],[T EFECTIVO]]/InformeTbHv[[#This Row],[Horas disponibles]],0)</f>
        <v>0</v>
      </c>
      <c r="B90" s="87">
        <f>((InformeTbHv[[#This Row],[T PROGRAMADO]]-InformeTbHv[[#This Row],[HORAS DE OTRAS PARADA]]))/InformeTbHv[[#This Row],[T PROGRAMADO]]</f>
        <v>0</v>
      </c>
      <c r="C90" s="216">
        <f>IFERROR(((InformeTbHv[[#This Row],[T PROGRAMADO]]-InformeTbHv[[#This Row],[Ttal P. mec]])/InformeTbHv[[#This Row],[T PROGRAMADO]]),0)</f>
        <v>0</v>
      </c>
      <c r="D90" s="88" t="str">
        <f>IFERROR(ROUND(InformeTbHv[[#This Row],[TOTAL DE ARBOLES]]/InformeTbHv[[#This Row],[T EFECTIVO]],2),"")</f>
        <v/>
      </c>
      <c r="E90" s="88" t="str">
        <f>(IFERROR(ROUND(InformeTbHv[[#This Row],[M3]]/InformeTbHv[[#This Row],[TOTAL DE ARBOLES]],2),""))</f>
        <v/>
      </c>
      <c r="F90" s="39" t="str">
        <f>IFERROR(ROUND(InformeTbHv[[#This Row],[M3]]/InformeTbHv[[#This Row],[T EFECTIVO]],2),"")</f>
        <v/>
      </c>
      <c r="G90" s="89">
        <f>InformeTbHv[[#This Row],[T PROGRAMADO]]-InformeTbHv[[#This Row],[HORAS DE OTRAS PARADA]]</f>
        <v>0</v>
      </c>
      <c r="H90" s="89">
        <f>InformeTbHv[[#This Row],[T PROGRAMADO]]-SUM(InformeTbHv[[#This Row],[T PARADAS MEC]]+InformeTbHv[[#This Row],[ALISTAMIENTO]]+InformeTbHv[[#This Row],[Mantenimiento periódico]])</f>
        <v>0</v>
      </c>
      <c r="I90" s="89">
        <f>InformeTbHv[[#This Row],[T PARADAS MEC]]+InformeTbHv[[#This Row],[ALISTAMIENTO]]+InformeTbHv[[#This Row],[Mantenimiento periódico]]</f>
        <v>8</v>
      </c>
      <c r="J90" s="89">
        <f>SUMIF(InformeTbHv[[#This Row],[MOTIVO 1]],"Mantenimiento periódico",InformeTbHv[[#This Row],[T OTRA PARADA 1]])</f>
        <v>0</v>
      </c>
      <c r="K90" s="89">
        <f>InformeTbHv[[#This Row],[Mantenimiento periódico]]+InformeTbHv[[#This Row],[ALISTAMIENTO]]</f>
        <v>0</v>
      </c>
      <c r="L90" s="89">
        <f>SUM(InformeTbHv[[#This Row],[T OTRA PARADA 1]:[T OTRA PARADA 5]])</f>
        <v>0</v>
      </c>
      <c r="M90" s="88" t="s">
        <v>55</v>
      </c>
      <c r="N90" s="88" t="s">
        <v>1418</v>
      </c>
      <c r="O90" s="88" t="s">
        <v>94</v>
      </c>
      <c r="P90" s="88">
        <v>94269293</v>
      </c>
      <c r="Q90" s="88" t="s">
        <v>43</v>
      </c>
      <c r="R90" s="88" t="s">
        <v>49</v>
      </c>
      <c r="S90" s="90">
        <v>46064</v>
      </c>
      <c r="T90" s="88" t="s">
        <v>62</v>
      </c>
      <c r="U90" s="88"/>
      <c r="V90" s="88"/>
      <c r="W90" s="88"/>
      <c r="X90" s="88"/>
      <c r="Y90" s="88"/>
      <c r="Z90" s="88"/>
      <c r="AA90" s="88"/>
      <c r="AB90" s="88"/>
      <c r="AC90" s="88" t="s">
        <v>1445</v>
      </c>
      <c r="AD90" s="88" t="s">
        <v>1490</v>
      </c>
      <c r="AE90" s="88" t="s">
        <v>1518</v>
      </c>
      <c r="AF90" s="88">
        <v>19.828868083208551</v>
      </c>
      <c r="AG90" s="88" t="s">
        <v>208</v>
      </c>
      <c r="AH90" s="206">
        <v>5</v>
      </c>
      <c r="AI90" s="88" t="s">
        <v>47</v>
      </c>
      <c r="AJ90" s="419">
        <f>VLOOKUP(InformeTbHv[[#This Row],[TURNO]],[1]INFORMEHV!AI$2:AK$184,2,0)</f>
        <v>0.25</v>
      </c>
      <c r="AK90" s="419">
        <f>VLOOKUP(InformeTbHv[[#This Row],[TURNO]],[1]INFORMEHV!AI$2:AK$184,3,0)</f>
        <v>0.58333333333333337</v>
      </c>
      <c r="AL90" s="205"/>
      <c r="AM90" s="88"/>
      <c r="AN90" s="88"/>
      <c r="AO90" s="88"/>
      <c r="AP90" s="88"/>
      <c r="AQ90" s="198"/>
      <c r="AR90" s="88">
        <v>8</v>
      </c>
      <c r="AS90" s="88">
        <v>8</v>
      </c>
      <c r="AT90" s="88"/>
      <c r="AU90" s="88" t="s">
        <v>597</v>
      </c>
      <c r="AV90" s="88"/>
      <c r="AW90" s="88"/>
      <c r="AX90" s="88"/>
      <c r="AY90" s="88"/>
      <c r="AZ90" s="92"/>
      <c r="BA90" s="88" t="s">
        <v>46</v>
      </c>
      <c r="BB9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90" s="89"/>
      <c r="BD90" s="89"/>
      <c r="BE90" s="89"/>
      <c r="BF90" s="89"/>
      <c r="BG90" s="93"/>
      <c r="BH90" s="44"/>
      <c r="BI90" s="45"/>
      <c r="BJ90" s="45"/>
      <c r="BK90" s="46"/>
      <c r="BL90" s="94"/>
    </row>
    <row r="91" spans="1:64" ht="18.75" customHeight="1" x14ac:dyDescent="0.3">
      <c r="A91" s="87">
        <f>IFERROR(InformeTbHv[[#This Row],[T EFECTIVO]]/InformeTbHv[[#This Row],[Horas disponibles]],0)</f>
        <v>1</v>
      </c>
      <c r="B91" s="87">
        <f>((InformeTbHv[[#This Row],[T PROGRAMADO]]-InformeTbHv[[#This Row],[HORAS DE OTRAS PARADA]]))/InformeTbHv[[#This Row],[T PROGRAMADO]]</f>
        <v>0.33374999999999999</v>
      </c>
      <c r="C91" s="216">
        <f>IFERROR(((InformeTbHv[[#This Row],[T PROGRAMADO]]-InformeTbHv[[#This Row],[Ttal P. mec]])/InformeTbHv[[#This Row],[T PROGRAMADO]]),0)</f>
        <v>0.33374999999999999</v>
      </c>
      <c r="D91" s="88">
        <f>IFERROR(ROUND(InformeTbHv[[#This Row],[TOTAL DE ARBOLES]]/InformeTbHv[[#This Row],[T EFECTIVO]],2),"")</f>
        <v>88.39</v>
      </c>
      <c r="E91" s="88">
        <f>(IFERROR(ROUND(InformeTbHv[[#This Row],[M3]]/InformeTbHv[[#This Row],[TOTAL DE ARBOLES]],2),""))</f>
        <v>0.2</v>
      </c>
      <c r="F91" s="39">
        <f>IFERROR(ROUND(InformeTbHv[[#This Row],[M3]]/InformeTbHv[[#This Row],[T EFECTIVO]],2),"")</f>
        <v>17.46</v>
      </c>
      <c r="G91" s="89">
        <f>InformeTbHv[[#This Row],[T PROGRAMADO]]-InformeTbHv[[#This Row],[HORAS DE OTRAS PARADA]]</f>
        <v>2.67</v>
      </c>
      <c r="H91" s="89">
        <f>InformeTbHv[[#This Row],[T PROGRAMADO]]-SUM(InformeTbHv[[#This Row],[T PARADAS MEC]]+InformeTbHv[[#This Row],[ALISTAMIENTO]]+InformeTbHv[[#This Row],[Mantenimiento periódico]])</f>
        <v>2.67</v>
      </c>
      <c r="I91" s="89">
        <f>InformeTbHv[[#This Row],[T PARADAS MEC]]+InformeTbHv[[#This Row],[ALISTAMIENTO]]+InformeTbHv[[#This Row],[Mantenimiento periódico]]</f>
        <v>5.33</v>
      </c>
      <c r="J91" s="89">
        <f>SUMIF(InformeTbHv[[#This Row],[MOTIVO 1]],"Mantenimiento periódico",InformeTbHv[[#This Row],[T OTRA PARADA 1]])</f>
        <v>0</v>
      </c>
      <c r="K91" s="89">
        <f>InformeTbHv[[#This Row],[Mantenimiento periódico]]+InformeTbHv[[#This Row],[ALISTAMIENTO]]</f>
        <v>0.33</v>
      </c>
      <c r="L91" s="89">
        <f>SUM(InformeTbHv[[#This Row],[T OTRA PARADA 1]:[T OTRA PARADA 5]])</f>
        <v>0</v>
      </c>
      <c r="M91" s="88" t="s">
        <v>42</v>
      </c>
      <c r="N91" s="88" t="s">
        <v>1418</v>
      </c>
      <c r="O91" s="88" t="s">
        <v>80</v>
      </c>
      <c r="P91" s="88">
        <v>94270446</v>
      </c>
      <c r="Q91" s="88" t="s">
        <v>43</v>
      </c>
      <c r="R91" s="88" t="s">
        <v>44</v>
      </c>
      <c r="S91" s="90">
        <v>46070</v>
      </c>
      <c r="T91" s="88" t="s">
        <v>452</v>
      </c>
      <c r="U91" s="88"/>
      <c r="V91" s="88"/>
      <c r="W91" s="88"/>
      <c r="X91" s="88"/>
      <c r="Y91" s="88"/>
      <c r="Z91" s="88"/>
      <c r="AA91" s="88"/>
      <c r="AB91" s="88"/>
      <c r="AC91" s="88" t="s">
        <v>1427</v>
      </c>
      <c r="AD91" s="88" t="s">
        <v>1472</v>
      </c>
      <c r="AE91" s="88" t="s">
        <v>1515</v>
      </c>
      <c r="AF91" s="88">
        <v>14.458335518038645</v>
      </c>
      <c r="AG91" s="252" t="s">
        <v>206</v>
      </c>
      <c r="AH91" s="206">
        <v>5</v>
      </c>
      <c r="AI91" s="125" t="s">
        <v>45</v>
      </c>
      <c r="AJ91" s="418">
        <f>VLOOKUP(InformeTbHv[[#This Row],[TURNO]],[1]INFORMEHV!AI$2:AK$184,2,0)</f>
        <v>0.58333333333333337</v>
      </c>
      <c r="AK91" s="418">
        <f>VLOOKUP(InformeTbHv[[#This Row],[TURNO]],[1]INFORMEHV!AI$2:AK$184,3,0)</f>
        <v>0.91666666666666663</v>
      </c>
      <c r="AL91" s="205">
        <v>25</v>
      </c>
      <c r="AM91" s="88">
        <v>236</v>
      </c>
      <c r="AN91" s="88">
        <v>46.61</v>
      </c>
      <c r="AO91" s="88">
        <v>11.43</v>
      </c>
      <c r="AP91" s="88"/>
      <c r="AQ91" s="89">
        <v>13</v>
      </c>
      <c r="AR91" s="88">
        <v>8</v>
      </c>
      <c r="AS91" s="88">
        <v>5</v>
      </c>
      <c r="AT91" s="30" t="s">
        <v>327</v>
      </c>
      <c r="AU91" s="88" t="s">
        <v>689</v>
      </c>
      <c r="AV91" s="88">
        <v>0.33</v>
      </c>
      <c r="AW91" s="88"/>
      <c r="AX91" s="88"/>
      <c r="AY91" s="88"/>
      <c r="AZ91" s="92" t="s">
        <v>92</v>
      </c>
      <c r="BA91" s="88" t="s">
        <v>46</v>
      </c>
      <c r="BB9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5.33</v>
      </c>
      <c r="BC91" s="89"/>
      <c r="BD91" s="89"/>
      <c r="BE91" s="89"/>
      <c r="BF91" s="89"/>
      <c r="BG91" s="93"/>
      <c r="BH91" s="44"/>
      <c r="BI91" s="45"/>
      <c r="BJ91" s="45"/>
      <c r="BK91" s="46"/>
      <c r="BL91" s="94"/>
    </row>
    <row r="92" spans="1:64" ht="18.75" customHeight="1" x14ac:dyDescent="0.3">
      <c r="A92" s="87">
        <f>IFERROR(InformeTbHv[[#This Row],[T EFECTIVO]]/InformeTbHv[[#This Row],[Horas disponibles]],0)</f>
        <v>0.87666666666666659</v>
      </c>
      <c r="B92" s="87">
        <f>((InformeTbHv[[#This Row],[T PROGRAMADO]]-InformeTbHv[[#This Row],[HORAS DE OTRAS PARADA]]))/InformeTbHv[[#This Row],[T PROGRAMADO]]</f>
        <v>0.32874999999999999</v>
      </c>
      <c r="C92" s="216">
        <f>IFERROR(((InformeTbHv[[#This Row],[T PROGRAMADO]]-InformeTbHv[[#This Row],[Ttal P. mec]])/InformeTbHv[[#This Row],[T PROGRAMADO]]),0)</f>
        <v>0.375</v>
      </c>
      <c r="D92" s="88">
        <f>IFERROR(ROUND(InformeTbHv[[#This Row],[TOTAL DE ARBOLES]]/InformeTbHv[[#This Row],[T EFECTIVO]],2),"")</f>
        <v>125.86</v>
      </c>
      <c r="E92" s="88">
        <f>(IFERROR(ROUND(InformeTbHv[[#This Row],[M3]]/InformeTbHv[[#This Row],[TOTAL DE ARBOLES]],2),""))</f>
        <v>0.21</v>
      </c>
      <c r="F92" s="39"/>
      <c r="G92" s="89">
        <f>InformeTbHv[[#This Row],[T PROGRAMADO]]-InformeTbHv[[#This Row],[HORAS DE OTRAS PARADA]]</f>
        <v>2.63</v>
      </c>
      <c r="H92" s="89">
        <f>InformeTbHv[[#This Row],[T PROGRAMADO]]-SUM(InformeTbHv[[#This Row],[T PARADAS MEC]]+InformeTbHv[[#This Row],[ALISTAMIENTO]]+InformeTbHv[[#This Row],[Mantenimiento periódico]])</f>
        <v>3</v>
      </c>
      <c r="I92" s="89">
        <f>InformeTbHv[[#This Row],[T PARADAS MEC]]+InformeTbHv[[#This Row],[ALISTAMIENTO]]+InformeTbHv[[#This Row],[Mantenimiento periódico]]</f>
        <v>5</v>
      </c>
      <c r="J92" s="89">
        <f>SUMIF(InformeTbHv[[#This Row],[MOTIVO 1]],"Mantenimiento periódico",InformeTbHv[[#This Row],[T OTRA PARADA 1]])</f>
        <v>0</v>
      </c>
      <c r="K92" s="89">
        <f>InformeTbHv[[#This Row],[Mantenimiento periódico]]+InformeTbHv[[#This Row],[ALISTAMIENTO]]</f>
        <v>0</v>
      </c>
      <c r="L92" s="89">
        <f>SUM(InformeTbHv[[#This Row],[T OTRA PARADA 1]:[T OTRA PARADA 5]])</f>
        <v>0</v>
      </c>
      <c r="M92" s="88" t="s">
        <v>42</v>
      </c>
      <c r="N92" s="88" t="s">
        <v>1418</v>
      </c>
      <c r="O92" s="88" t="s">
        <v>59</v>
      </c>
      <c r="P92" s="88">
        <v>94269864</v>
      </c>
      <c r="Q92" s="88" t="s">
        <v>43</v>
      </c>
      <c r="R92" s="88" t="s">
        <v>44</v>
      </c>
      <c r="S92" s="90">
        <v>46071</v>
      </c>
      <c r="T92" s="88" t="s">
        <v>452</v>
      </c>
      <c r="U92" s="88"/>
      <c r="V92" s="88"/>
      <c r="W92" s="88"/>
      <c r="X92" s="88"/>
      <c r="Y92" s="88"/>
      <c r="Z92" s="88"/>
      <c r="AA92" s="88"/>
      <c r="AB92" s="88"/>
      <c r="AC92" s="88" t="s">
        <v>1427</v>
      </c>
      <c r="AD92" s="88" t="s">
        <v>1472</v>
      </c>
      <c r="AE92" s="88" t="s">
        <v>1515</v>
      </c>
      <c r="AF92" s="88">
        <v>14.458335518038645</v>
      </c>
      <c r="AG92" s="252" t="s">
        <v>206</v>
      </c>
      <c r="AH92" s="206">
        <v>5</v>
      </c>
      <c r="AI92" s="125" t="s">
        <v>45</v>
      </c>
      <c r="AJ92" s="418">
        <f>VLOOKUP(InformeTbHv[[#This Row],[TURNO]],[1]INFORMEHV!AI$2:AK$184,2,0)</f>
        <v>0.58333333333333337</v>
      </c>
      <c r="AK92" s="418">
        <f>VLOOKUP(InformeTbHv[[#This Row],[TURNO]],[1]INFORMEHV!AI$2:AK$184,3,0)</f>
        <v>0.91666666666666663</v>
      </c>
      <c r="AL92" s="205">
        <v>19</v>
      </c>
      <c r="AM92" s="88">
        <v>331</v>
      </c>
      <c r="AN92" s="88">
        <v>71</v>
      </c>
      <c r="AO92" s="88">
        <v>24</v>
      </c>
      <c r="AP92" s="88">
        <v>122</v>
      </c>
      <c r="AQ92" s="89">
        <v>0.22</v>
      </c>
      <c r="AR92" s="205">
        <v>8</v>
      </c>
      <c r="AS92" s="88">
        <v>5</v>
      </c>
      <c r="AT92" s="30" t="s">
        <v>328</v>
      </c>
      <c r="AU92" s="88" t="s">
        <v>689</v>
      </c>
      <c r="AV92" s="88"/>
      <c r="AW92" s="88">
        <v>0.2</v>
      </c>
      <c r="AX92" s="88">
        <v>0.17</v>
      </c>
      <c r="AY92" s="88"/>
      <c r="AZ92" s="92" t="s">
        <v>706</v>
      </c>
      <c r="BA92" s="88" t="s">
        <v>46</v>
      </c>
      <c r="BB9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5.37</v>
      </c>
      <c r="BC92" s="89"/>
      <c r="BD92" s="89"/>
      <c r="BE92" s="89"/>
      <c r="BF92" s="89"/>
      <c r="BG92" s="93"/>
      <c r="BH92" s="44"/>
      <c r="BI92" s="45"/>
      <c r="BJ92" s="45"/>
      <c r="BK92" s="46"/>
      <c r="BL92" s="94"/>
    </row>
    <row r="93" spans="1:64" ht="18.75" customHeight="1" x14ac:dyDescent="0.3">
      <c r="A93" s="87">
        <f>IFERROR(InformeTbHv[[#This Row],[T EFECTIVO]]/InformeTbHv[[#This Row],[Horas disponibles]],0)</f>
        <v>0</v>
      </c>
      <c r="B93" s="87">
        <f>((InformeTbHv[[#This Row],[T PROGRAMADO]]-InformeTbHv[[#This Row],[HORAS DE OTRAS PARADA]]))/InformeTbHv[[#This Row],[T PROGRAMADO]]</f>
        <v>0</v>
      </c>
      <c r="C93" s="216">
        <f>IFERROR(((InformeTbHv[[#This Row],[T PROGRAMADO]]-InformeTbHv[[#This Row],[Ttal P. mec]])/InformeTbHv[[#This Row],[T PROGRAMADO]]),0)</f>
        <v>0</v>
      </c>
      <c r="D93" s="88" t="str">
        <f>IFERROR(ROUND(InformeTbHv[[#This Row],[TOTAL DE ARBOLES]]/InformeTbHv[[#This Row],[T EFECTIVO]],2),"")</f>
        <v/>
      </c>
      <c r="E93" s="88" t="str">
        <f>(IFERROR(ROUND(InformeTbHv[[#This Row],[M3]]/InformeTbHv[[#This Row],[TOTAL DE ARBOLES]],2),""))</f>
        <v/>
      </c>
      <c r="F93" s="39" t="str">
        <f>IFERROR(ROUND(InformeTbHv[[#This Row],[M3]]/InformeTbHv[[#This Row],[T EFECTIVO]],2),"")</f>
        <v/>
      </c>
      <c r="G93" s="89">
        <f>InformeTbHv[[#This Row],[T PROGRAMADO]]-InformeTbHv[[#This Row],[HORAS DE OTRAS PARADA]]</f>
        <v>0</v>
      </c>
      <c r="H93" s="89">
        <f>InformeTbHv[[#This Row],[T PROGRAMADO]]-SUM(InformeTbHv[[#This Row],[T PARADAS MEC]]+InformeTbHv[[#This Row],[ALISTAMIENTO]]+InformeTbHv[[#This Row],[Mantenimiento periódico]])</f>
        <v>0</v>
      </c>
      <c r="I93" s="89">
        <f>InformeTbHv[[#This Row],[T PARADAS MEC]]+InformeTbHv[[#This Row],[ALISTAMIENTO]]+InformeTbHv[[#This Row],[Mantenimiento periódico]]</f>
        <v>8</v>
      </c>
      <c r="J93" s="89">
        <f>SUMIF(InformeTbHv[[#This Row],[MOTIVO 1]],"Mantenimiento periódico",InformeTbHv[[#This Row],[T OTRA PARADA 1]])</f>
        <v>0</v>
      </c>
      <c r="K93" s="89">
        <f>InformeTbHv[[#This Row],[Mantenimiento periódico]]+InformeTbHv[[#This Row],[ALISTAMIENTO]]</f>
        <v>0</v>
      </c>
      <c r="L93" s="89">
        <f>SUM(InformeTbHv[[#This Row],[T OTRA PARADA 1]:[T OTRA PARADA 5]])</f>
        <v>0</v>
      </c>
      <c r="M93" s="88" t="s">
        <v>72</v>
      </c>
      <c r="N93" s="88" t="s">
        <v>1418</v>
      </c>
      <c r="O93" s="88" t="s">
        <v>73</v>
      </c>
      <c r="P93" s="88">
        <v>1116724403</v>
      </c>
      <c r="Q93" s="88" t="s">
        <v>43</v>
      </c>
      <c r="R93" s="88" t="s">
        <v>74</v>
      </c>
      <c r="S93" s="90">
        <v>46083</v>
      </c>
      <c r="T93" s="88" t="s">
        <v>99</v>
      </c>
      <c r="U93" s="88"/>
      <c r="V93" s="88"/>
      <c r="W93" s="88"/>
      <c r="X93" s="88"/>
      <c r="Y93" s="88"/>
      <c r="Z93" s="88"/>
      <c r="AA93" s="88"/>
      <c r="AB93" s="88"/>
      <c r="AC93" s="88" t="s">
        <v>1442</v>
      </c>
      <c r="AD93" s="88" t="s">
        <v>1487</v>
      </c>
      <c r="AE93" s="88" t="s">
        <v>1514</v>
      </c>
      <c r="AF93" s="88">
        <v>18.547875311725036</v>
      </c>
      <c r="AG93" s="251" t="s">
        <v>205</v>
      </c>
      <c r="AH93" s="206">
        <v>3</v>
      </c>
      <c r="AI93" s="88" t="s">
        <v>47</v>
      </c>
      <c r="AJ93" s="419">
        <f>VLOOKUP(InformeTbHv[[#This Row],[TURNO]],[1]INFORMEHV!AI$2:AK$184,2,0)</f>
        <v>0.25</v>
      </c>
      <c r="AK93" s="419">
        <f>VLOOKUP(InformeTbHv[[#This Row],[TURNO]],[1]INFORMEHV!AI$2:AK$184,3,0)</f>
        <v>0.58333333333333337</v>
      </c>
      <c r="AL93" s="205"/>
      <c r="AM93" s="88"/>
      <c r="AN93" s="88"/>
      <c r="AO93" s="88"/>
      <c r="AP93" s="88"/>
      <c r="AQ93" s="89"/>
      <c r="AR93" s="88">
        <v>8</v>
      </c>
      <c r="AS93" s="88">
        <v>8</v>
      </c>
      <c r="AT93" s="88">
        <v>0</v>
      </c>
      <c r="AU93" s="88" t="s">
        <v>689</v>
      </c>
      <c r="AV93" s="88"/>
      <c r="AW93" s="88"/>
      <c r="AX93" s="88"/>
      <c r="AY93" s="88"/>
      <c r="AZ93" s="92" t="s">
        <v>103</v>
      </c>
      <c r="BA93" s="88" t="s">
        <v>46</v>
      </c>
      <c r="BB9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93" s="89"/>
      <c r="BD93" s="89"/>
      <c r="BE93" s="89"/>
      <c r="BF93" s="89"/>
      <c r="BG93" s="93"/>
      <c r="BH93" s="44"/>
      <c r="BI93" s="45"/>
      <c r="BJ93" s="45"/>
      <c r="BK93" s="46"/>
      <c r="BL93" s="94"/>
    </row>
    <row r="94" spans="1:64" ht="18.75" customHeight="1" x14ac:dyDescent="0.3">
      <c r="A94" s="87">
        <f>IFERROR(InformeTbHv[[#This Row],[T EFECTIVO]]/InformeTbHv[[#This Row],[Horas disponibles]],0)</f>
        <v>0</v>
      </c>
      <c r="B94" s="87">
        <f>((InformeTbHv[[#This Row],[T PROGRAMADO]]-InformeTbHv[[#This Row],[HORAS DE OTRAS PARADA]]))/InformeTbHv[[#This Row],[T PROGRAMADO]]</f>
        <v>0</v>
      </c>
      <c r="C94" s="216">
        <f>IFERROR(((InformeTbHv[[#This Row],[T PROGRAMADO]]-InformeTbHv[[#This Row],[Ttal P. mec]])/InformeTbHv[[#This Row],[T PROGRAMADO]]),0)</f>
        <v>0</v>
      </c>
      <c r="D94" s="88" t="str">
        <f>IFERROR(ROUND(InformeTbHv[[#This Row],[TOTAL DE ARBOLES]]/InformeTbHv[[#This Row],[T EFECTIVO]],2),"")</f>
        <v/>
      </c>
      <c r="E94" s="88" t="str">
        <f>(IFERROR(ROUND(InformeTbHv[[#This Row],[M3]]/InformeTbHv[[#This Row],[TOTAL DE ARBOLES]],2),""))</f>
        <v/>
      </c>
      <c r="F94" s="39" t="str">
        <f>IFERROR(ROUND(InformeTbHv[[#This Row],[M3]]/InformeTbHv[[#This Row],[T EFECTIVO]],2),"")</f>
        <v/>
      </c>
      <c r="G94" s="89">
        <f>InformeTbHv[[#This Row],[T PROGRAMADO]]-InformeTbHv[[#This Row],[HORAS DE OTRAS PARADA]]</f>
        <v>0</v>
      </c>
      <c r="H94" s="89">
        <f>InformeTbHv[[#This Row],[T PROGRAMADO]]-SUM(InformeTbHv[[#This Row],[T PARADAS MEC]]+InformeTbHv[[#This Row],[ALISTAMIENTO]]+InformeTbHv[[#This Row],[Mantenimiento periódico]])</f>
        <v>0</v>
      </c>
      <c r="I94" s="89">
        <f>InformeTbHv[[#This Row],[T PARADAS MEC]]+InformeTbHv[[#This Row],[ALISTAMIENTO]]+InformeTbHv[[#This Row],[Mantenimiento periódico]]</f>
        <v>8</v>
      </c>
      <c r="J94" s="89">
        <f>SUMIF(InformeTbHv[[#This Row],[MOTIVO 1]],"Mantenimiento periódico",InformeTbHv[[#This Row],[T OTRA PARADA 1]])</f>
        <v>0</v>
      </c>
      <c r="K94" s="89">
        <f>InformeTbHv[[#This Row],[Mantenimiento periódico]]+InformeTbHv[[#This Row],[ALISTAMIENTO]]</f>
        <v>0</v>
      </c>
      <c r="L94" s="89">
        <f>SUM(InformeTbHv[[#This Row],[T OTRA PARADA 1]:[T OTRA PARADA 5]])</f>
        <v>0</v>
      </c>
      <c r="M94" s="88" t="s">
        <v>72</v>
      </c>
      <c r="N94" s="88" t="s">
        <v>1418</v>
      </c>
      <c r="O94" s="88" t="s">
        <v>87</v>
      </c>
      <c r="P94" s="88">
        <v>1112300817</v>
      </c>
      <c r="Q94" s="88" t="s">
        <v>43</v>
      </c>
      <c r="R94" s="88" t="s">
        <v>74</v>
      </c>
      <c r="S94" s="90">
        <v>46083</v>
      </c>
      <c r="T94" s="88" t="s">
        <v>99</v>
      </c>
      <c r="U94" s="88"/>
      <c r="V94" s="88"/>
      <c r="W94" s="88"/>
      <c r="X94" s="88"/>
      <c r="Y94" s="88"/>
      <c r="Z94" s="88"/>
      <c r="AA94" s="88"/>
      <c r="AB94" s="88"/>
      <c r="AC94" s="88" t="s">
        <v>1442</v>
      </c>
      <c r="AD94" s="88" t="s">
        <v>1487</v>
      </c>
      <c r="AE94" s="88" t="s">
        <v>1514</v>
      </c>
      <c r="AF94" s="88">
        <v>18.547875311725036</v>
      </c>
      <c r="AG94" s="251" t="s">
        <v>205</v>
      </c>
      <c r="AH94" s="206">
        <v>3</v>
      </c>
      <c r="AI94" s="125" t="s">
        <v>45</v>
      </c>
      <c r="AJ94" s="418">
        <f>VLOOKUP(InformeTbHv[[#This Row],[TURNO]],[1]INFORMEHV!AI$2:AK$184,2,0)</f>
        <v>0.58333333333333337</v>
      </c>
      <c r="AK94" s="418">
        <f>VLOOKUP(InformeTbHv[[#This Row],[TURNO]],[1]INFORMEHV!AI$2:AK$184,3,0)</f>
        <v>0.91666666666666663</v>
      </c>
      <c r="AL94" s="205"/>
      <c r="AM94" s="88"/>
      <c r="AN94" s="88"/>
      <c r="AO94" s="88"/>
      <c r="AP94" s="88"/>
      <c r="AQ94" s="89"/>
      <c r="AR94" s="88">
        <v>8</v>
      </c>
      <c r="AS94" s="88">
        <v>8</v>
      </c>
      <c r="AT94" s="88">
        <v>0</v>
      </c>
      <c r="AU94" s="88" t="s">
        <v>689</v>
      </c>
      <c r="AV94" s="88"/>
      <c r="AW94" s="88"/>
      <c r="AX94" s="88"/>
      <c r="AY94" s="88"/>
      <c r="AZ94" s="92"/>
      <c r="BA94" s="88" t="s">
        <v>46</v>
      </c>
      <c r="BB9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94" s="89"/>
      <c r="BD94" s="89"/>
      <c r="BE94" s="89"/>
      <c r="BF94" s="89"/>
      <c r="BG94" s="93"/>
      <c r="BH94" s="44"/>
      <c r="BI94" s="45"/>
      <c r="BJ94" s="45"/>
      <c r="BK94" s="46"/>
      <c r="BL94" s="94"/>
    </row>
    <row r="95" spans="1:64" ht="18.75" customHeight="1" x14ac:dyDescent="0.3">
      <c r="A95" s="87">
        <f>IFERROR(InformeTbHv[[#This Row],[T EFECTIVO]]/InformeTbHv[[#This Row],[Horas disponibles]],0)</f>
        <v>0</v>
      </c>
      <c r="B95" s="87">
        <f>((InformeTbHv[[#This Row],[T PROGRAMADO]]-InformeTbHv[[#This Row],[HORAS DE OTRAS PARADA]]))/InformeTbHv[[#This Row],[T PROGRAMADO]]</f>
        <v>0</v>
      </c>
      <c r="C95" s="216">
        <f>IFERROR(((InformeTbHv[[#This Row],[T PROGRAMADO]]-InformeTbHv[[#This Row],[Ttal P. mec]])/InformeTbHv[[#This Row],[T PROGRAMADO]]),0)</f>
        <v>0</v>
      </c>
      <c r="D95" s="88" t="str">
        <f>IFERROR(ROUND(InformeTbHv[[#This Row],[TOTAL DE ARBOLES]]/InformeTbHv[[#This Row],[T EFECTIVO]],2),"")</f>
        <v/>
      </c>
      <c r="E95" s="88" t="str">
        <f>(IFERROR(ROUND(InformeTbHv[[#This Row],[M3]]/InformeTbHv[[#This Row],[TOTAL DE ARBOLES]],2),""))</f>
        <v/>
      </c>
      <c r="F95" s="39" t="str">
        <f>IFERROR(ROUND(InformeTbHv[[#This Row],[M3]]/InformeTbHv[[#This Row],[T EFECTIVO]],2),"")</f>
        <v/>
      </c>
      <c r="G95" s="89">
        <f>InformeTbHv[[#This Row],[T PROGRAMADO]]-InformeTbHv[[#This Row],[HORAS DE OTRAS PARADA]]</f>
        <v>0</v>
      </c>
      <c r="H95" s="89">
        <f>InformeTbHv[[#This Row],[T PROGRAMADO]]-SUM(InformeTbHv[[#This Row],[T PARADAS MEC]]+InformeTbHv[[#This Row],[ALISTAMIENTO]]+InformeTbHv[[#This Row],[Mantenimiento periódico]])</f>
        <v>0</v>
      </c>
      <c r="I95" s="89">
        <f>InformeTbHv[[#This Row],[T PARADAS MEC]]+InformeTbHv[[#This Row],[ALISTAMIENTO]]+InformeTbHv[[#This Row],[Mantenimiento periódico]]</f>
        <v>8</v>
      </c>
      <c r="J95" s="89">
        <f>SUMIF(InformeTbHv[[#This Row],[MOTIVO 1]],"Mantenimiento periódico",InformeTbHv[[#This Row],[T OTRA PARADA 1]])</f>
        <v>0</v>
      </c>
      <c r="K95" s="89">
        <f>InformeTbHv[[#This Row],[Mantenimiento periódico]]+InformeTbHv[[#This Row],[ALISTAMIENTO]]</f>
        <v>0</v>
      </c>
      <c r="L95" s="89">
        <f>SUM(InformeTbHv[[#This Row],[T OTRA PARADA 1]:[T OTRA PARADA 5]])</f>
        <v>0</v>
      </c>
      <c r="M95" s="88" t="s">
        <v>72</v>
      </c>
      <c r="N95" s="88" t="s">
        <v>1418</v>
      </c>
      <c r="O95" s="88" t="s">
        <v>87</v>
      </c>
      <c r="P95" s="88">
        <v>1112300817</v>
      </c>
      <c r="Q95" s="88" t="s">
        <v>43</v>
      </c>
      <c r="R95" s="88" t="s">
        <v>74</v>
      </c>
      <c r="S95" s="90">
        <v>46084</v>
      </c>
      <c r="T95" s="88" t="s">
        <v>99</v>
      </c>
      <c r="U95" s="88"/>
      <c r="V95" s="88"/>
      <c r="W95" s="88"/>
      <c r="X95" s="88"/>
      <c r="Y95" s="88"/>
      <c r="Z95" s="88"/>
      <c r="AA95" s="88"/>
      <c r="AB95" s="88"/>
      <c r="AC95" s="88" t="s">
        <v>1442</v>
      </c>
      <c r="AD95" s="88" t="s">
        <v>1487</v>
      </c>
      <c r="AE95" s="88" t="s">
        <v>1514</v>
      </c>
      <c r="AF95" s="88">
        <v>18.547875311725036</v>
      </c>
      <c r="AG95" s="251" t="s">
        <v>205</v>
      </c>
      <c r="AH95" s="206">
        <v>3</v>
      </c>
      <c r="AI95" s="88" t="s">
        <v>47</v>
      </c>
      <c r="AJ95" s="419">
        <f>VLOOKUP(InformeTbHv[[#This Row],[TURNO]],[1]INFORMEHV!AI$2:AK$184,2,0)</f>
        <v>0.25</v>
      </c>
      <c r="AK95" s="419">
        <f>VLOOKUP(InformeTbHv[[#This Row],[TURNO]],[1]INFORMEHV!AI$2:AK$184,3,0)</f>
        <v>0.58333333333333337</v>
      </c>
      <c r="AL95" s="205"/>
      <c r="AM95" s="88"/>
      <c r="AN95" s="88"/>
      <c r="AO95" s="88"/>
      <c r="AP95" s="88"/>
      <c r="AQ95" s="89"/>
      <c r="AR95" s="88">
        <v>8</v>
      </c>
      <c r="AS95" s="88">
        <v>8</v>
      </c>
      <c r="AT95" s="88"/>
      <c r="AU95" s="88" t="s">
        <v>689</v>
      </c>
      <c r="AV95" s="88"/>
      <c r="AW95" s="88"/>
      <c r="AX95" s="88"/>
      <c r="AY95" s="88"/>
      <c r="AZ95" s="92" t="s">
        <v>838</v>
      </c>
      <c r="BA95" s="88" t="s">
        <v>46</v>
      </c>
      <c r="BB9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95" s="89"/>
      <c r="BD95" s="89"/>
      <c r="BE95" s="89"/>
      <c r="BF95" s="89"/>
      <c r="BG95" s="93"/>
      <c r="BH95" s="44"/>
      <c r="BI95" s="45"/>
      <c r="BJ95" s="45"/>
      <c r="BK95" s="46"/>
      <c r="BL95" s="94"/>
    </row>
    <row r="96" spans="1:64" ht="18.75" customHeight="1" x14ac:dyDescent="0.3">
      <c r="A96" s="87">
        <f>IFERROR(InformeTbHv[[#This Row],[T EFECTIVO]]/InformeTbHv[[#This Row],[Horas disponibles]],0)</f>
        <v>0</v>
      </c>
      <c r="B96" s="87">
        <f>((InformeTbHv[[#This Row],[T PROGRAMADO]]-InformeTbHv[[#This Row],[HORAS DE OTRAS PARADA]]))/InformeTbHv[[#This Row],[T PROGRAMADO]]</f>
        <v>0</v>
      </c>
      <c r="C96" s="216">
        <f>IFERROR(((InformeTbHv[[#This Row],[T PROGRAMADO]]-InformeTbHv[[#This Row],[Ttal P. mec]])/InformeTbHv[[#This Row],[T PROGRAMADO]]),0)</f>
        <v>0</v>
      </c>
      <c r="D96" s="88" t="str">
        <f>IFERROR(ROUND(InformeTbHv[[#This Row],[TOTAL DE ARBOLES]]/InformeTbHv[[#This Row],[T EFECTIVO]],2),"")</f>
        <v/>
      </c>
      <c r="E96" s="88" t="str">
        <f>(IFERROR(ROUND(InformeTbHv[[#This Row],[M3]]/InformeTbHv[[#This Row],[TOTAL DE ARBOLES]],2),""))</f>
        <v/>
      </c>
      <c r="F96" s="39" t="str">
        <f>IFERROR(ROUND(InformeTbHv[[#This Row],[M3]]/InformeTbHv[[#This Row],[T EFECTIVO]],2),"")</f>
        <v/>
      </c>
      <c r="G96" s="89">
        <f>InformeTbHv[[#This Row],[T PROGRAMADO]]-InformeTbHv[[#This Row],[HORAS DE OTRAS PARADA]]</f>
        <v>0</v>
      </c>
      <c r="H96" s="89">
        <f>InformeTbHv[[#This Row],[T PROGRAMADO]]-SUM(InformeTbHv[[#This Row],[T PARADAS MEC]]+InformeTbHv[[#This Row],[ALISTAMIENTO]]+InformeTbHv[[#This Row],[Mantenimiento periódico]])</f>
        <v>0</v>
      </c>
      <c r="I96" s="89">
        <f>InformeTbHv[[#This Row],[T PARADAS MEC]]+InformeTbHv[[#This Row],[ALISTAMIENTO]]+InformeTbHv[[#This Row],[Mantenimiento periódico]]</f>
        <v>8</v>
      </c>
      <c r="J96" s="89">
        <f>SUMIF(InformeTbHv[[#This Row],[MOTIVO 1]],"Mantenimiento periódico",InformeTbHv[[#This Row],[T OTRA PARADA 1]])</f>
        <v>0</v>
      </c>
      <c r="K96" s="89">
        <f>InformeTbHv[[#This Row],[Mantenimiento periódico]]+InformeTbHv[[#This Row],[ALISTAMIENTO]]</f>
        <v>0</v>
      </c>
      <c r="L96" s="89">
        <f>SUM(InformeTbHv[[#This Row],[T OTRA PARADA 1]:[T OTRA PARADA 5]])</f>
        <v>0</v>
      </c>
      <c r="M96" s="88" t="s">
        <v>55</v>
      </c>
      <c r="N96" s="88" t="s">
        <v>1418</v>
      </c>
      <c r="O96" s="88" t="s">
        <v>60</v>
      </c>
      <c r="P96" s="88">
        <v>1061791033</v>
      </c>
      <c r="Q96" s="88" t="s">
        <v>43</v>
      </c>
      <c r="R96" s="88" t="s">
        <v>49</v>
      </c>
      <c r="S96" s="90">
        <v>46102</v>
      </c>
      <c r="T96" s="88" t="s">
        <v>62</v>
      </c>
      <c r="U96" s="88"/>
      <c r="V96" s="88"/>
      <c r="W96" s="88"/>
      <c r="X96" s="88"/>
      <c r="Y96" s="88"/>
      <c r="Z96" s="88"/>
      <c r="AA96" s="88"/>
      <c r="AB96" s="88"/>
      <c r="AC96" s="88" t="s">
        <v>1445</v>
      </c>
      <c r="AD96" s="88" t="s">
        <v>1490</v>
      </c>
      <c r="AE96" s="88" t="s">
        <v>1518</v>
      </c>
      <c r="AF96" s="88">
        <v>19.828868083208551</v>
      </c>
      <c r="AG96" s="49" t="s">
        <v>208</v>
      </c>
      <c r="AH96" s="206">
        <v>5</v>
      </c>
      <c r="AI96" s="88" t="s">
        <v>47</v>
      </c>
      <c r="AJ96" s="419">
        <f>VLOOKUP(InformeTbHv[[#This Row],[TURNO]],[1]INFORMEHV!AI$2:AK$184,2,0)</f>
        <v>0.25</v>
      </c>
      <c r="AK96" s="419">
        <f>VLOOKUP(InformeTbHv[[#This Row],[TURNO]],[1]INFORMEHV!AI$2:AK$184,3,0)</f>
        <v>0.58333333333333337</v>
      </c>
      <c r="AL96" s="205"/>
      <c r="AM96" s="88"/>
      <c r="AN96" s="88"/>
      <c r="AO96" s="88"/>
      <c r="AP96" s="88"/>
      <c r="AQ96" s="198"/>
      <c r="AR96" s="205">
        <v>8</v>
      </c>
      <c r="AS96" s="88">
        <v>8</v>
      </c>
      <c r="AT96" s="30" t="s">
        <v>328</v>
      </c>
      <c r="AU96" s="88" t="s">
        <v>998</v>
      </c>
      <c r="AV96" s="88"/>
      <c r="AW96" s="88"/>
      <c r="AX96" s="88"/>
      <c r="AY96" s="88"/>
      <c r="AZ96" s="92" t="s">
        <v>999</v>
      </c>
      <c r="BA96" s="88" t="s">
        <v>46</v>
      </c>
      <c r="BB9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96" s="89"/>
      <c r="BD96" s="89"/>
      <c r="BE96" s="89"/>
      <c r="BF96" s="89"/>
      <c r="BG96" s="93"/>
      <c r="BH96" s="44"/>
      <c r="BI96" s="45"/>
      <c r="BJ96" s="45"/>
      <c r="BK96" s="46"/>
      <c r="BL96" s="94"/>
    </row>
    <row r="97" spans="1:64" ht="18.75" customHeight="1" x14ac:dyDescent="0.3">
      <c r="A97" s="76">
        <f>IFERROR(InformeTbHv[[#This Row],[T EFECTIVO]]/InformeTbHv[[#This Row],[Horas disponibles]],0)</f>
        <v>0.83682008368200833</v>
      </c>
      <c r="B97" s="76">
        <f>((InformeTbHv[[#This Row],[T PROGRAMADO]]-InformeTbHv[[#This Row],[HORAS DE OTRAS PARADA]]))/InformeTbHv[[#This Row],[T PROGRAMADO]]</f>
        <v>0.75</v>
      </c>
      <c r="C97" s="217">
        <f>IFERROR(((InformeTbHv[[#This Row],[T PROGRAMADO]]-InformeTbHv[[#This Row],[Ttal P. mec]])/InformeTbHv[[#This Row],[T PROGRAMADO]]),0)</f>
        <v>0.89624999999999999</v>
      </c>
      <c r="D97" s="49">
        <f>IFERROR(ROUND(InformeTbHv[[#This Row],[TOTAL DE ARBOLES]]/InformeTbHv[[#This Row],[T EFECTIVO]],2),"")</f>
        <v>26.83</v>
      </c>
      <c r="E97" s="49">
        <f>(IFERROR(ROUND(InformeTbHv[[#This Row],[M3]]/InformeTbHv[[#This Row],[TOTAL DE ARBOLES]],2),""))</f>
        <v>0.42</v>
      </c>
      <c r="F97" s="39">
        <f>IFERROR(ROUND(InformeTbHv[[#This Row],[M3]]/InformeTbHv[[#This Row],[T EFECTIVO]],2),"")</f>
        <v>11.27</v>
      </c>
      <c r="G97" s="72">
        <f>InformeTbHv[[#This Row],[T PROGRAMADO]]-InformeTbHv[[#This Row],[HORAS DE OTRAS PARADA]]</f>
        <v>6</v>
      </c>
      <c r="H97" s="72">
        <f>InformeTbHv[[#This Row],[T PROGRAMADO]]-SUM(InformeTbHv[[#This Row],[T PARADAS MEC]]+InformeTbHv[[#This Row],[ALISTAMIENTO]]+InformeTbHv[[#This Row],[Mantenimiento periódico]])</f>
        <v>7.17</v>
      </c>
      <c r="I97" s="72">
        <f>InformeTbHv[[#This Row],[T PARADAS MEC]]+InformeTbHv[[#This Row],[ALISTAMIENTO]]+InformeTbHv[[#This Row],[Mantenimiento periódico]]</f>
        <v>0.83</v>
      </c>
      <c r="J97" s="72">
        <f>SUMIF(InformeTbHv[[#This Row],[MOTIVO 1]],"Mantenimiento periódico",InformeTbHv[[#This Row],[T OTRA PARADA 1]])</f>
        <v>0</v>
      </c>
      <c r="K97" s="72">
        <f>InformeTbHv[[#This Row],[Mantenimiento periódico]]+InformeTbHv[[#This Row],[ALISTAMIENTO]]</f>
        <v>0.25</v>
      </c>
      <c r="L97" s="72">
        <f>SUM(InformeTbHv[[#This Row],[T OTRA PARADA 1]:[T OTRA PARADA 5]])</f>
        <v>1</v>
      </c>
      <c r="M97" s="49" t="s">
        <v>42</v>
      </c>
      <c r="N97" s="49" t="s">
        <v>1418</v>
      </c>
      <c r="O97" s="49" t="s">
        <v>80</v>
      </c>
      <c r="P97" s="49">
        <v>94270446</v>
      </c>
      <c r="Q97" s="49" t="s">
        <v>43</v>
      </c>
      <c r="R97" s="49" t="s">
        <v>44</v>
      </c>
      <c r="S97" s="77">
        <v>46133</v>
      </c>
      <c r="T97" s="49" t="s">
        <v>1189</v>
      </c>
      <c r="U97" s="49"/>
      <c r="V97" s="49"/>
      <c r="W97" s="49"/>
      <c r="X97" s="49"/>
      <c r="Y97" s="49"/>
      <c r="Z97" s="49"/>
      <c r="AA97" s="49"/>
      <c r="AB97" s="49"/>
      <c r="AC97" s="49" t="s">
        <v>1433</v>
      </c>
      <c r="AD97" s="49" t="s">
        <v>1478</v>
      </c>
      <c r="AE97" s="49" t="s">
        <v>1519</v>
      </c>
      <c r="AF97" s="49">
        <v>29.662077627552875</v>
      </c>
      <c r="AG97" s="49" t="s">
        <v>208</v>
      </c>
      <c r="AH97" s="259">
        <v>1</v>
      </c>
      <c r="AI97" s="49" t="s">
        <v>61</v>
      </c>
      <c r="AJ97" s="420">
        <f>VLOOKUP(InformeTbHv[[#This Row],[TURNO]],[1]INFORMEHV!AI$2:AK$184,2,0)</f>
        <v>0.91666666666666663</v>
      </c>
      <c r="AK97" s="420">
        <f>VLOOKUP(InformeTbHv[[#This Row],[TURNO]],[1]INFORMEHV!AI$2:AK$184,3,0)</f>
        <v>0.25</v>
      </c>
      <c r="AL97" s="125">
        <v>21</v>
      </c>
      <c r="AM97" s="49">
        <v>161</v>
      </c>
      <c r="AN97" s="49">
        <v>67.62</v>
      </c>
      <c r="AO97" s="49">
        <v>11.38</v>
      </c>
      <c r="AP97" s="49"/>
      <c r="AQ97" s="72">
        <v>21</v>
      </c>
      <c r="AR97" s="125">
        <v>8</v>
      </c>
      <c r="AS97" s="49">
        <v>0.57999999999999996</v>
      </c>
      <c r="AT97" s="30" t="s">
        <v>328</v>
      </c>
      <c r="AU97" s="49" t="s">
        <v>1209</v>
      </c>
      <c r="AV97" s="49">
        <v>0.25</v>
      </c>
      <c r="AW97" s="49">
        <v>0.17</v>
      </c>
      <c r="AX97" s="49"/>
      <c r="AY97" s="49">
        <v>1</v>
      </c>
      <c r="AZ97" s="71" t="s">
        <v>1210</v>
      </c>
      <c r="BA97" s="49" t="s">
        <v>46</v>
      </c>
      <c r="BB9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v>
      </c>
      <c r="BC97" s="72">
        <v>1</v>
      </c>
      <c r="BD97" s="72"/>
      <c r="BE97" s="72"/>
      <c r="BF97" s="72"/>
      <c r="BG97" s="74"/>
      <c r="BH97" s="44" t="s">
        <v>255</v>
      </c>
      <c r="BI97" s="45"/>
      <c r="BJ97" s="45"/>
      <c r="BK97" s="46"/>
      <c r="BL97" s="45"/>
    </row>
    <row r="98" spans="1:64" ht="18.75" customHeight="1" x14ac:dyDescent="0.3">
      <c r="A98" s="87">
        <f>IFERROR(InformeTbHv[[#This Row],[T EFECTIVO]]/InformeTbHv[[#This Row],[Horas disponibles]],0)</f>
        <v>0.94894894894894899</v>
      </c>
      <c r="B98" s="87">
        <f>((InformeTbHv[[#This Row],[T PROGRAMADO]]-InformeTbHv[[#This Row],[HORAS DE OTRAS PARADA]]))/InformeTbHv[[#This Row],[T PROGRAMADO]]</f>
        <v>0.48615384615384616</v>
      </c>
      <c r="C98" s="216">
        <f>IFERROR(((InformeTbHv[[#This Row],[T PROGRAMADO]]-InformeTbHv[[#This Row],[Ttal P. mec]])/InformeTbHv[[#This Row],[T PROGRAMADO]]),0)</f>
        <v>0.51230769230769235</v>
      </c>
      <c r="D98" s="88">
        <f>IFERROR(ROUND(InformeTbHv[[#This Row],[TOTAL DE ARBOLES]]/InformeTbHv[[#This Row],[T EFECTIVO]],2),"")</f>
        <v>39.869999999999997</v>
      </c>
      <c r="E98" s="88">
        <f>(IFERROR(ROUND(InformeTbHv[[#This Row],[M3]]/InformeTbHv[[#This Row],[TOTAL DE ARBOLES]],2),""))</f>
        <v>0.28000000000000003</v>
      </c>
      <c r="F98" s="39">
        <f>IFERROR(ROUND(InformeTbHv[[#This Row],[M3]]/InformeTbHv[[#This Row],[T EFECTIVO]],2),"")</f>
        <v>11.32</v>
      </c>
      <c r="G98" s="89">
        <f>InformeTbHv[[#This Row],[T PROGRAMADO]]-InformeTbHv[[#This Row],[HORAS DE OTRAS PARADA]]</f>
        <v>3.16</v>
      </c>
      <c r="H98" s="89">
        <f>InformeTbHv[[#This Row],[T PROGRAMADO]]-SUM(InformeTbHv[[#This Row],[T PARADAS MEC]]+InformeTbHv[[#This Row],[ALISTAMIENTO]]+InformeTbHv[[#This Row],[Mantenimiento periódico]])</f>
        <v>3.33</v>
      </c>
      <c r="I98" s="89">
        <f>InformeTbHv[[#This Row],[T PARADAS MEC]]+InformeTbHv[[#This Row],[ALISTAMIENTO]]+InformeTbHv[[#This Row],[Mantenimiento periódico]]</f>
        <v>3.17</v>
      </c>
      <c r="J98" s="89">
        <f>SUMIF(InformeTbHv[[#This Row],[MOTIVO 1]],"Mantenimiento periódico",InformeTbHv[[#This Row],[T OTRA PARADA 1]])</f>
        <v>0</v>
      </c>
      <c r="K98" s="89">
        <f>InformeTbHv[[#This Row],[Mantenimiento periódico]]+InformeTbHv[[#This Row],[ALISTAMIENTO]]</f>
        <v>0.17</v>
      </c>
      <c r="L98" s="89">
        <f>SUM(InformeTbHv[[#This Row],[T OTRA PARADA 1]:[T OTRA PARADA 5]])</f>
        <v>0</v>
      </c>
      <c r="M98" s="88" t="s">
        <v>68</v>
      </c>
      <c r="N98" s="88" t="s">
        <v>1417</v>
      </c>
      <c r="O98" s="88" t="s">
        <v>69</v>
      </c>
      <c r="P98" s="88">
        <v>1059706760</v>
      </c>
      <c r="Q98" s="88" t="s">
        <v>65</v>
      </c>
      <c r="R98" s="88" t="s">
        <v>44</v>
      </c>
      <c r="S98" s="90">
        <v>46110</v>
      </c>
      <c r="T98" s="88" t="s">
        <v>1020</v>
      </c>
      <c r="U98" s="88"/>
      <c r="V98" s="88"/>
      <c r="W98" s="88"/>
      <c r="X98" s="88"/>
      <c r="Y98" s="88"/>
      <c r="Z98" s="88"/>
      <c r="AA98" s="88"/>
      <c r="AB98" s="88"/>
      <c r="AC98" s="88" t="s">
        <v>1448</v>
      </c>
      <c r="AD98" s="88" t="s">
        <v>1493</v>
      </c>
      <c r="AE98" s="88" t="s">
        <v>1512</v>
      </c>
      <c r="AF98" s="88">
        <v>26.509835108450897</v>
      </c>
      <c r="AG98" s="251" t="s">
        <v>205</v>
      </c>
      <c r="AH98" s="206">
        <v>2</v>
      </c>
      <c r="AI98" s="125" t="s">
        <v>45</v>
      </c>
      <c r="AJ98" s="418">
        <f>VLOOKUP(InformeTbHv[[#This Row],[TURNO]],[1]INFORMEHV!AI$2:AK$184,2,0)</f>
        <v>0.58333333333333337</v>
      </c>
      <c r="AK98" s="418">
        <f>VLOOKUP(InformeTbHv[[#This Row],[TURNO]],[1]INFORMEHV!AI$2:AK$184,3,0)</f>
        <v>0.91666666666666663</v>
      </c>
      <c r="AL98" s="205"/>
      <c r="AM98" s="88">
        <v>126</v>
      </c>
      <c r="AN98" s="88">
        <v>35.78</v>
      </c>
      <c r="AO98" s="88">
        <v>20.18</v>
      </c>
      <c r="AP98" s="88">
        <v>71</v>
      </c>
      <c r="AQ98" s="89"/>
      <c r="AR98" s="88">
        <v>6.5</v>
      </c>
      <c r="AS98" s="88">
        <v>3</v>
      </c>
      <c r="AT98" s="88"/>
      <c r="AU98" s="88" t="s">
        <v>1070</v>
      </c>
      <c r="AV98" s="88">
        <v>0.17</v>
      </c>
      <c r="AW98" s="88"/>
      <c r="AX98" s="88">
        <v>0.17</v>
      </c>
      <c r="AY98" s="88"/>
      <c r="AZ98" s="92"/>
      <c r="BA98" s="88" t="s">
        <v>48</v>
      </c>
      <c r="BB9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3.34</v>
      </c>
      <c r="BC98" s="89"/>
      <c r="BD98" s="89"/>
      <c r="BE98" s="89"/>
      <c r="BF98" s="89"/>
      <c r="BG98" s="93"/>
      <c r="BH98" s="44"/>
      <c r="BI98" s="45"/>
      <c r="BJ98" s="45"/>
      <c r="BK98" s="46"/>
      <c r="BL98" s="94"/>
    </row>
    <row r="99" spans="1:64" ht="18.75" customHeight="1" x14ac:dyDescent="0.3">
      <c r="A99" s="87">
        <f>IFERROR(InformeTbHv[[#This Row],[T EFECTIVO]]/InformeTbHv[[#This Row],[Horas disponibles]],0)</f>
        <v>0.88235294117647056</v>
      </c>
      <c r="B99" s="87">
        <f>((InformeTbHv[[#This Row],[T PROGRAMADO]]-InformeTbHv[[#This Row],[HORAS DE OTRAS PARADA]]))/InformeTbHv[[#This Row],[T PROGRAMADO]]</f>
        <v>0.625</v>
      </c>
      <c r="C99" s="216">
        <f>IFERROR(((InformeTbHv[[#This Row],[T PROGRAMADO]]-InformeTbHv[[#This Row],[Ttal P. mec]])/InformeTbHv[[#This Row],[T PROGRAMADO]]),0)</f>
        <v>0.70833333333333337</v>
      </c>
      <c r="D99" s="88">
        <f>IFERROR(ROUND(InformeTbHv[[#This Row],[TOTAL DE ARBOLES]]/InformeTbHv[[#This Row],[T EFECTIVO]],2),"")</f>
        <v>20.27</v>
      </c>
      <c r="E99" s="88">
        <f>(IFERROR(ROUND(InformeTbHv[[#This Row],[M3]]/InformeTbHv[[#This Row],[TOTAL DE ARBOLES]],2),""))</f>
        <v>0.28000000000000003</v>
      </c>
      <c r="F99" s="39">
        <f>IFERROR(ROUND(InformeTbHv[[#This Row],[M3]]/InformeTbHv[[#This Row],[T EFECTIVO]],2),"")</f>
        <v>5.6</v>
      </c>
      <c r="G99" s="89">
        <f>InformeTbHv[[#This Row],[T PROGRAMADO]]-InformeTbHv[[#This Row],[HORAS DE OTRAS PARADA]]</f>
        <v>7.5</v>
      </c>
      <c r="H99" s="89">
        <f>InformeTbHv[[#This Row],[T PROGRAMADO]]-SUM(InformeTbHv[[#This Row],[T PARADAS MEC]]+InformeTbHv[[#This Row],[ALISTAMIENTO]]+InformeTbHv[[#This Row],[Mantenimiento periódico]])</f>
        <v>8.5</v>
      </c>
      <c r="I99" s="89">
        <f>InformeTbHv[[#This Row],[T PARADAS MEC]]+InformeTbHv[[#This Row],[ALISTAMIENTO]]+InformeTbHv[[#This Row],[Mantenimiento periódico]]</f>
        <v>3.5</v>
      </c>
      <c r="J99" s="89">
        <f>SUMIF(InformeTbHv[[#This Row],[MOTIVO 1]],"Mantenimiento periódico",InformeTbHv[[#This Row],[T OTRA PARADA 1]])</f>
        <v>0</v>
      </c>
      <c r="K99" s="89">
        <f>InformeTbHv[[#This Row],[Mantenimiento periódico]]+InformeTbHv[[#This Row],[ALISTAMIENTO]]</f>
        <v>0.5</v>
      </c>
      <c r="L99" s="89">
        <f>SUM(InformeTbHv[[#This Row],[T OTRA PARADA 1]:[T OTRA PARADA 5]])</f>
        <v>0</v>
      </c>
      <c r="M99" s="88" t="s">
        <v>79</v>
      </c>
      <c r="N99" s="88" t="s">
        <v>1417</v>
      </c>
      <c r="O99" s="88" t="s">
        <v>84</v>
      </c>
      <c r="P99" s="88">
        <v>1085247991</v>
      </c>
      <c r="Q99" s="88" t="s">
        <v>43</v>
      </c>
      <c r="R99" s="88" t="s">
        <v>49</v>
      </c>
      <c r="S99" s="90">
        <v>46055</v>
      </c>
      <c r="T99" s="88" t="s">
        <v>324</v>
      </c>
      <c r="U99" s="88"/>
      <c r="V99" s="88"/>
      <c r="W99" s="88"/>
      <c r="X99" s="88"/>
      <c r="Y99" s="88"/>
      <c r="Z99" s="88"/>
      <c r="AA99" s="88"/>
      <c r="AB99" s="88"/>
      <c r="AC99" s="88" t="s">
        <v>1429</v>
      </c>
      <c r="AD99" s="88" t="s">
        <v>1474</v>
      </c>
      <c r="AE99" s="88" t="s">
        <v>1509</v>
      </c>
      <c r="AF99" s="88">
        <v>28.324549850778098</v>
      </c>
      <c r="AG99" s="251" t="s">
        <v>205</v>
      </c>
      <c r="AH99" s="206">
        <v>2</v>
      </c>
      <c r="AI99" s="88" t="s">
        <v>47</v>
      </c>
      <c r="AJ99" s="419">
        <f>VLOOKUP(InformeTbHv[[#This Row],[TURNO]],[1]INFORMEHV!AI$2:AK$184,2,0)</f>
        <v>0.25</v>
      </c>
      <c r="AK99" s="419">
        <f>VLOOKUP(InformeTbHv[[#This Row],[TURNO]],[1]INFORMEHV!AI$2:AK$184,3,0)</f>
        <v>0.58333333333333337</v>
      </c>
      <c r="AL99" s="205">
        <v>30</v>
      </c>
      <c r="AM99" s="88">
        <v>152</v>
      </c>
      <c r="AN99" s="88">
        <v>42</v>
      </c>
      <c r="AO99" s="88">
        <v>9.3000000000000007</v>
      </c>
      <c r="AP99" s="88">
        <v>34</v>
      </c>
      <c r="AQ99" s="89">
        <v>18</v>
      </c>
      <c r="AR99" s="88">
        <v>12</v>
      </c>
      <c r="AS99" s="88">
        <v>3</v>
      </c>
      <c r="AT99" s="30" t="s">
        <v>327</v>
      </c>
      <c r="AU99" s="88" t="s">
        <v>717</v>
      </c>
      <c r="AV99" s="88">
        <v>0.5</v>
      </c>
      <c r="AW99" s="88">
        <v>0.25</v>
      </c>
      <c r="AX99" s="88">
        <v>0.75</v>
      </c>
      <c r="AY99" s="88">
        <v>6</v>
      </c>
      <c r="AZ99" s="92"/>
      <c r="BA99" s="88" t="s">
        <v>48</v>
      </c>
      <c r="BB9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4.5</v>
      </c>
      <c r="BC99" s="89"/>
      <c r="BD99" s="89"/>
      <c r="BE99" s="89"/>
      <c r="BF99" s="89"/>
      <c r="BG99" s="93"/>
      <c r="BH99" s="44"/>
      <c r="BI99" s="45"/>
      <c r="BJ99" s="45"/>
      <c r="BK99" s="46"/>
      <c r="BL99" s="94"/>
    </row>
    <row r="100" spans="1:64" ht="18.75" customHeight="1" x14ac:dyDescent="0.3">
      <c r="A100" s="87">
        <f>IFERROR(InformeTbHv[[#This Row],[T EFECTIVO]]/InformeTbHv[[#This Row],[Horas disponibles]],0)</f>
        <v>0</v>
      </c>
      <c r="B100" s="87">
        <f>((InformeTbHv[[#This Row],[T PROGRAMADO]]-InformeTbHv[[#This Row],[HORAS DE OTRAS PARADA]]))/InformeTbHv[[#This Row],[T PROGRAMADO]]</f>
        <v>0</v>
      </c>
      <c r="C100" s="216">
        <f>IFERROR(((InformeTbHv[[#This Row],[T PROGRAMADO]]-InformeTbHv[[#This Row],[Ttal P. mec]])/InformeTbHv[[#This Row],[T PROGRAMADO]]),0)</f>
        <v>0</v>
      </c>
      <c r="D100" s="88" t="str">
        <f>IFERROR(ROUND(InformeTbHv[[#This Row],[TOTAL DE ARBOLES]]/InformeTbHv[[#This Row],[T EFECTIVO]],2),"")</f>
        <v/>
      </c>
      <c r="E100" s="88" t="str">
        <f>(IFERROR(ROUND(InformeTbHv[[#This Row],[M3]]/InformeTbHv[[#This Row],[TOTAL DE ARBOLES]],2),""))</f>
        <v/>
      </c>
      <c r="F100" s="39" t="str">
        <f>IFERROR(ROUND(InformeTbHv[[#This Row],[M3]]/InformeTbHv[[#This Row],[T EFECTIVO]],2),"")</f>
        <v/>
      </c>
      <c r="G100" s="89">
        <f>InformeTbHv[[#This Row],[T PROGRAMADO]]-InformeTbHv[[#This Row],[HORAS DE OTRAS PARADA]]</f>
        <v>0</v>
      </c>
      <c r="H100" s="89">
        <f>InformeTbHv[[#This Row],[T PROGRAMADO]]-SUM(InformeTbHv[[#This Row],[T PARADAS MEC]]+InformeTbHv[[#This Row],[ALISTAMIENTO]]+InformeTbHv[[#This Row],[Mantenimiento periódico]])</f>
        <v>0</v>
      </c>
      <c r="I100" s="89">
        <f>InformeTbHv[[#This Row],[T PARADAS MEC]]+InformeTbHv[[#This Row],[ALISTAMIENTO]]+InformeTbHv[[#This Row],[Mantenimiento periódico]]</f>
        <v>12</v>
      </c>
      <c r="J100" s="89">
        <f>SUMIF(InformeTbHv[[#This Row],[MOTIVO 1]],"Mantenimiento periódico",InformeTbHv[[#This Row],[T OTRA PARADA 1]])</f>
        <v>0</v>
      </c>
      <c r="K100" s="89">
        <f>InformeTbHv[[#This Row],[Mantenimiento periódico]]+InformeTbHv[[#This Row],[ALISTAMIENTO]]</f>
        <v>0</v>
      </c>
      <c r="L100" s="89">
        <f>SUM(InformeTbHv[[#This Row],[T OTRA PARADA 1]:[T OTRA PARADA 5]])</f>
        <v>0</v>
      </c>
      <c r="M100" s="88" t="s">
        <v>79</v>
      </c>
      <c r="N100" s="88" t="s">
        <v>1417</v>
      </c>
      <c r="O100" s="88" t="s">
        <v>84</v>
      </c>
      <c r="P100" s="88">
        <v>1085247991</v>
      </c>
      <c r="Q100" s="88" t="s">
        <v>43</v>
      </c>
      <c r="R100" s="88" t="s">
        <v>49</v>
      </c>
      <c r="S100" s="90">
        <v>46057</v>
      </c>
      <c r="T100" s="88" t="s">
        <v>324</v>
      </c>
      <c r="U100" s="88"/>
      <c r="V100" s="88"/>
      <c r="W100" s="88"/>
      <c r="X100" s="88"/>
      <c r="Y100" s="88"/>
      <c r="Z100" s="88"/>
      <c r="AA100" s="88"/>
      <c r="AB100" s="88"/>
      <c r="AC100" s="88" t="s">
        <v>1429</v>
      </c>
      <c r="AD100" s="88" t="s">
        <v>1474</v>
      </c>
      <c r="AE100" s="88" t="s">
        <v>1509</v>
      </c>
      <c r="AF100" s="88">
        <v>28.324549850778098</v>
      </c>
      <c r="AG100" s="251" t="s">
        <v>205</v>
      </c>
      <c r="AH100" s="206">
        <v>2</v>
      </c>
      <c r="AI100" s="88" t="s">
        <v>47</v>
      </c>
      <c r="AJ100" s="419">
        <f>VLOOKUP(InformeTbHv[[#This Row],[TURNO]],[1]INFORMEHV!AI$2:AK$184,2,0)</f>
        <v>0.25</v>
      </c>
      <c r="AK100" s="419">
        <f>VLOOKUP(InformeTbHv[[#This Row],[TURNO]],[1]INFORMEHV!AI$2:AK$184,3,0)</f>
        <v>0.58333333333333337</v>
      </c>
      <c r="AL100" s="205"/>
      <c r="AM100" s="88"/>
      <c r="AN100" s="88"/>
      <c r="AO100" s="88"/>
      <c r="AP100" s="88"/>
      <c r="AQ100" s="89"/>
      <c r="AR100" s="88">
        <v>12</v>
      </c>
      <c r="AS100" s="88">
        <v>12</v>
      </c>
      <c r="AT100" s="88"/>
      <c r="AU100" s="88" t="s">
        <v>717</v>
      </c>
      <c r="AV100" s="88"/>
      <c r="AW100" s="88"/>
      <c r="AX100" s="88"/>
      <c r="AY100" s="88"/>
      <c r="AZ100" s="92" t="s">
        <v>581</v>
      </c>
      <c r="BA100" s="88" t="s">
        <v>48</v>
      </c>
      <c r="BB10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12</v>
      </c>
      <c r="BC100" s="89"/>
      <c r="BD100" s="89"/>
      <c r="BE100" s="89"/>
      <c r="BF100" s="89"/>
      <c r="BG100" s="93"/>
      <c r="BH100" s="44"/>
      <c r="BI100" s="45"/>
      <c r="BJ100" s="45"/>
      <c r="BK100" s="46"/>
      <c r="BL100" s="94"/>
    </row>
    <row r="101" spans="1:64" ht="18.75" customHeight="1" x14ac:dyDescent="0.3">
      <c r="A101" s="87">
        <f>IFERROR(InformeTbHv[[#This Row],[T EFECTIVO]]/InformeTbHv[[#This Row],[Horas disponibles]],0)</f>
        <v>0</v>
      </c>
      <c r="B101" s="87">
        <f>((InformeTbHv[[#This Row],[T PROGRAMADO]]-InformeTbHv[[#This Row],[HORAS DE OTRAS PARADA]]))/InformeTbHv[[#This Row],[T PROGRAMADO]]</f>
        <v>0</v>
      </c>
      <c r="C101" s="216">
        <f>IFERROR(((InformeTbHv[[#This Row],[T PROGRAMADO]]-InformeTbHv[[#This Row],[Ttal P. mec]])/InformeTbHv[[#This Row],[T PROGRAMADO]]),0)</f>
        <v>0</v>
      </c>
      <c r="D101" s="88" t="str">
        <f>IFERROR(ROUND(InformeTbHv[[#This Row],[TOTAL DE ARBOLES]]/InformeTbHv[[#This Row],[T EFECTIVO]],2),"")</f>
        <v/>
      </c>
      <c r="E101" s="88" t="str">
        <f>(IFERROR(ROUND(InformeTbHv[[#This Row],[M3]]/InformeTbHv[[#This Row],[TOTAL DE ARBOLES]],2),""))</f>
        <v/>
      </c>
      <c r="F101" s="39" t="str">
        <f>IFERROR(ROUND(InformeTbHv[[#This Row],[M3]]/InformeTbHv[[#This Row],[T EFECTIVO]],2),"")</f>
        <v/>
      </c>
      <c r="G101" s="89">
        <f>InformeTbHv[[#This Row],[T PROGRAMADO]]-InformeTbHv[[#This Row],[HORAS DE OTRAS PARADA]]</f>
        <v>0</v>
      </c>
      <c r="H101" s="89">
        <f>InformeTbHv[[#This Row],[T PROGRAMADO]]-SUM(InformeTbHv[[#This Row],[T PARADAS MEC]]+InformeTbHv[[#This Row],[ALISTAMIENTO]]+InformeTbHv[[#This Row],[Mantenimiento periódico]])</f>
        <v>0</v>
      </c>
      <c r="I101" s="89">
        <f>InformeTbHv[[#This Row],[T PARADAS MEC]]+InformeTbHv[[#This Row],[ALISTAMIENTO]]+InformeTbHv[[#This Row],[Mantenimiento periódico]]</f>
        <v>12</v>
      </c>
      <c r="J101" s="89">
        <f>SUMIF(InformeTbHv[[#This Row],[MOTIVO 1]],"Mantenimiento periódico",InformeTbHv[[#This Row],[T OTRA PARADA 1]])</f>
        <v>0</v>
      </c>
      <c r="K101" s="89">
        <f>InformeTbHv[[#This Row],[Mantenimiento periódico]]+InformeTbHv[[#This Row],[ALISTAMIENTO]]</f>
        <v>0</v>
      </c>
      <c r="L101" s="89">
        <f>SUM(InformeTbHv[[#This Row],[T OTRA PARADA 1]:[T OTRA PARADA 5]])</f>
        <v>0</v>
      </c>
      <c r="M101" s="88" t="s">
        <v>79</v>
      </c>
      <c r="N101" s="88" t="s">
        <v>1417</v>
      </c>
      <c r="O101" s="88" t="s">
        <v>190</v>
      </c>
      <c r="P101" s="88">
        <v>4582961</v>
      </c>
      <c r="Q101" s="88" t="s">
        <v>43</v>
      </c>
      <c r="R101" s="88" t="s">
        <v>49</v>
      </c>
      <c r="S101" s="90">
        <v>46058</v>
      </c>
      <c r="T101" s="88" t="s">
        <v>324</v>
      </c>
      <c r="U101" s="88"/>
      <c r="V101" s="88"/>
      <c r="W101" s="88"/>
      <c r="X101" s="88"/>
      <c r="Y101" s="88"/>
      <c r="Z101" s="88"/>
      <c r="AA101" s="88"/>
      <c r="AB101" s="88"/>
      <c r="AC101" s="88" t="s">
        <v>1429</v>
      </c>
      <c r="AD101" s="88" t="s">
        <v>1474</v>
      </c>
      <c r="AE101" s="88" t="s">
        <v>1509</v>
      </c>
      <c r="AF101" s="88">
        <v>28.324549850778098</v>
      </c>
      <c r="AG101" s="251" t="s">
        <v>205</v>
      </c>
      <c r="AH101" s="206">
        <v>2</v>
      </c>
      <c r="AI101" s="88" t="s">
        <v>47</v>
      </c>
      <c r="AJ101" s="419">
        <f>VLOOKUP(InformeTbHv[[#This Row],[TURNO]],[1]INFORMEHV!AI$2:AK$184,2,0)</f>
        <v>0.25</v>
      </c>
      <c r="AK101" s="419">
        <f>VLOOKUP(InformeTbHv[[#This Row],[TURNO]],[1]INFORMEHV!AI$2:AK$184,3,0)</f>
        <v>0.58333333333333337</v>
      </c>
      <c r="AL101" s="205"/>
      <c r="AM101" s="88"/>
      <c r="AN101" s="88"/>
      <c r="AO101" s="88"/>
      <c r="AP101" s="88"/>
      <c r="AQ101" s="89"/>
      <c r="AR101" s="88">
        <v>12</v>
      </c>
      <c r="AS101" s="88">
        <v>12</v>
      </c>
      <c r="AT101" s="88"/>
      <c r="AU101" s="88" t="s">
        <v>717</v>
      </c>
      <c r="AV101" s="88"/>
      <c r="AW101" s="88"/>
      <c r="AX101" s="88"/>
      <c r="AY101" s="88"/>
      <c r="AZ101" s="92" t="s">
        <v>583</v>
      </c>
      <c r="BA101" s="88" t="s">
        <v>48</v>
      </c>
      <c r="BB10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12</v>
      </c>
      <c r="BC101" s="89"/>
      <c r="BD101" s="89"/>
      <c r="BE101" s="89"/>
      <c r="BF101" s="89"/>
      <c r="BG101" s="93"/>
      <c r="BH101" s="44"/>
      <c r="BI101" s="45"/>
      <c r="BJ101" s="45"/>
      <c r="BK101" s="46"/>
      <c r="BL101" s="94"/>
    </row>
    <row r="102" spans="1:64" ht="18.75" customHeight="1" x14ac:dyDescent="0.3">
      <c r="A102" s="37">
        <f>IFERROR(InformeTbHv[[#This Row],[T EFECTIVO]]/InformeTbHv[[#This Row],[Horas disponibles]],0)</f>
        <v>1</v>
      </c>
      <c r="B102" s="37">
        <f>((InformeTbHv[[#This Row],[T PROGRAMADO]]-InformeTbHv[[#This Row],[HORAS DE OTRAS PARADA]]))/InformeTbHv[[#This Row],[T PROGRAMADO]]</f>
        <v>0.34375</v>
      </c>
      <c r="C102" s="113">
        <f>IFERROR(((InformeTbHv[[#This Row],[T PROGRAMADO]]-InformeTbHv[[#This Row],[Ttal P. mec]])/InformeTbHv[[#This Row],[T PROGRAMADO]]),0)</f>
        <v>0.34375</v>
      </c>
      <c r="D102" s="38">
        <f>IFERROR(ROUND(InformeTbHv[[#This Row],[TOTAL DE ARBOLES]]/InformeTbHv[[#This Row],[T EFECTIVO]],2),"")</f>
        <v>78.180000000000007</v>
      </c>
      <c r="E102" s="38">
        <f>(IFERROR(ROUND(InformeTbHv[[#This Row],[M3]]/InformeTbHv[[#This Row],[TOTAL DE ARBOLES]],2),""))</f>
        <v>0.23</v>
      </c>
      <c r="F102" s="39">
        <f>IFERROR(ROUND(InformeTbHv[[#This Row],[M3]]/InformeTbHv[[#This Row],[T EFECTIVO]],2),"")</f>
        <v>17.88</v>
      </c>
      <c r="G102" s="40">
        <f>InformeTbHv[[#This Row],[T PROGRAMADO]]-InformeTbHv[[#This Row],[HORAS DE OTRAS PARADA]]</f>
        <v>2.75</v>
      </c>
      <c r="H102" s="40">
        <f>InformeTbHv[[#This Row],[T PROGRAMADO]]-SUM(InformeTbHv[[#This Row],[T PARADAS MEC]]+InformeTbHv[[#This Row],[ALISTAMIENTO]]+InformeTbHv[[#This Row],[Mantenimiento periódico]])</f>
        <v>2.75</v>
      </c>
      <c r="I102" s="40">
        <f>InformeTbHv[[#This Row],[T PARADAS MEC]]+InformeTbHv[[#This Row],[ALISTAMIENTO]]+InformeTbHv[[#This Row],[Mantenimiento periódico]]</f>
        <v>5.25</v>
      </c>
      <c r="J102" s="40">
        <f>SUMIF(InformeTbHv[[#This Row],[MOTIVO 1]],"Mantenimiento periódico",InformeTbHv[[#This Row],[T OTRA PARADA 1]])</f>
        <v>0</v>
      </c>
      <c r="K102" s="120">
        <f>InformeTbHv[[#This Row],[Mantenimiento periódico]]+InformeTbHv[[#This Row],[ALISTAMIENTO]]</f>
        <v>0.5</v>
      </c>
      <c r="L102" s="120">
        <f>SUM(InformeTbHv[[#This Row],[T OTRA PARADA 1]:[T OTRA PARADA 5]])</f>
        <v>0</v>
      </c>
      <c r="M102" s="116" t="s">
        <v>63</v>
      </c>
      <c r="N102" s="116" t="s">
        <v>1417</v>
      </c>
      <c r="O102" s="246" t="s">
        <v>67</v>
      </c>
      <c r="P102" s="38">
        <v>4516297</v>
      </c>
      <c r="Q102" s="38" t="s">
        <v>65</v>
      </c>
      <c r="R102" s="38" t="s">
        <v>44</v>
      </c>
      <c r="S102" s="41">
        <v>46032</v>
      </c>
      <c r="T102" s="38" t="s">
        <v>66</v>
      </c>
      <c r="U102" s="38"/>
      <c r="V102" s="38"/>
      <c r="W102" s="38"/>
      <c r="X102" s="38"/>
      <c r="Y102" s="38"/>
      <c r="Z102" s="38"/>
      <c r="AA102" s="38"/>
      <c r="AB102" s="38"/>
      <c r="AC102" s="38" t="s">
        <v>1443</v>
      </c>
      <c r="AD102" s="38" t="s">
        <v>1488</v>
      </c>
      <c r="AE102" s="38" t="s">
        <v>1512</v>
      </c>
      <c r="AF102" s="38">
        <v>29.074793843043448</v>
      </c>
      <c r="AG102" s="251" t="s">
        <v>205</v>
      </c>
      <c r="AH102" s="207">
        <v>15</v>
      </c>
      <c r="AI102" s="25" t="s">
        <v>47</v>
      </c>
      <c r="AJ102" s="422">
        <f>VLOOKUP(InformeTbHv[[#This Row],[TURNO]],[1]INFORMEHV!AI$2:AK$184,2,0)</f>
        <v>0.25</v>
      </c>
      <c r="AK102" s="422">
        <f>VLOOKUP(InformeTbHv[[#This Row],[TURNO]],[1]INFORMEHV!AI$2:AK$184,3,0)</f>
        <v>0.58333333333333337</v>
      </c>
      <c r="AL102" s="116">
        <v>29</v>
      </c>
      <c r="AM102" s="38">
        <v>215</v>
      </c>
      <c r="AN102" s="38">
        <v>49.16</v>
      </c>
      <c r="AO102" s="38">
        <v>17.93</v>
      </c>
      <c r="AP102" s="38">
        <v>78</v>
      </c>
      <c r="AQ102" s="40"/>
      <c r="AR102" s="38">
        <v>8</v>
      </c>
      <c r="AS102" s="38">
        <v>4.75</v>
      </c>
      <c r="AT102" s="30" t="s">
        <v>327</v>
      </c>
      <c r="AU102" s="49" t="s">
        <v>224</v>
      </c>
      <c r="AV102" s="38">
        <v>0.5</v>
      </c>
      <c r="AW102" s="38"/>
      <c r="AX102" s="38"/>
      <c r="AY102" s="38"/>
      <c r="AZ102" s="42" t="s">
        <v>146</v>
      </c>
      <c r="BA102" s="38" t="s">
        <v>48</v>
      </c>
      <c r="BB10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5.25</v>
      </c>
      <c r="BC102" s="40"/>
      <c r="BD102" s="40"/>
      <c r="BE102" s="40"/>
      <c r="BF102" s="40"/>
      <c r="BG102" s="43"/>
      <c r="BH102" s="44"/>
      <c r="BI102" s="45"/>
      <c r="BJ102" s="45"/>
      <c r="BK102" s="46"/>
      <c r="BL102" s="47"/>
    </row>
    <row r="103" spans="1:64" ht="18.75" customHeight="1" x14ac:dyDescent="0.3">
      <c r="A103" s="37">
        <f>IFERROR(InformeTbHv[[#This Row],[T EFECTIVO]]/InformeTbHv[[#This Row],[Horas disponibles]],0)</f>
        <v>1</v>
      </c>
      <c r="B103" s="37">
        <f>((InformeTbHv[[#This Row],[T PROGRAMADO]]-InformeTbHv[[#This Row],[HORAS DE OTRAS PARADA]]))/InformeTbHv[[#This Row],[T PROGRAMADO]]</f>
        <v>0.73857142857142855</v>
      </c>
      <c r="C103" s="113">
        <f>IFERROR(((InformeTbHv[[#This Row],[T PROGRAMADO]]-InformeTbHv[[#This Row],[Ttal P. mec]])/InformeTbHv[[#This Row],[T PROGRAMADO]]),0)</f>
        <v>0.73857142857142855</v>
      </c>
      <c r="D103" s="38">
        <f>IFERROR(ROUND(InformeTbHv[[#This Row],[TOTAL DE ARBOLES]]/InformeTbHv[[#This Row],[T EFECTIVO]],2),"")</f>
        <v>27.66</v>
      </c>
      <c r="E103" s="38">
        <f>(IFERROR(ROUND(InformeTbHv[[#This Row],[M3]]/InformeTbHv[[#This Row],[TOTAL DE ARBOLES]],2),""))</f>
        <v>0.32</v>
      </c>
      <c r="F103" s="39">
        <f>IFERROR(ROUND(InformeTbHv[[#This Row],[M3]]/InformeTbHv[[#This Row],[T EFECTIVO]],2),"")</f>
        <v>8.9700000000000006</v>
      </c>
      <c r="G103" s="40">
        <f>InformeTbHv[[#This Row],[T PROGRAMADO]]-InformeTbHv[[#This Row],[HORAS DE OTRAS PARADA]]</f>
        <v>5.17</v>
      </c>
      <c r="H103" s="40">
        <f>InformeTbHv[[#This Row],[T PROGRAMADO]]-SUM(InformeTbHv[[#This Row],[T PARADAS MEC]]+InformeTbHv[[#This Row],[ALISTAMIENTO]]+InformeTbHv[[#This Row],[Mantenimiento periódico]])</f>
        <v>5.17</v>
      </c>
      <c r="I103" s="40">
        <f>InformeTbHv[[#This Row],[T PARADAS MEC]]+InformeTbHv[[#This Row],[ALISTAMIENTO]]+InformeTbHv[[#This Row],[Mantenimiento periódico]]</f>
        <v>1.83</v>
      </c>
      <c r="J103" s="40">
        <f>SUMIF(InformeTbHv[[#This Row],[MOTIVO 1]],"Mantenimiento periódico",InformeTbHv[[#This Row],[T OTRA PARADA 1]])</f>
        <v>0</v>
      </c>
      <c r="K103" s="40">
        <f>InformeTbHv[[#This Row],[Mantenimiento periódico]]+InformeTbHv[[#This Row],[ALISTAMIENTO]]</f>
        <v>0.33</v>
      </c>
      <c r="L103" s="40">
        <f>SUM(InformeTbHv[[#This Row],[T OTRA PARADA 1]:[T OTRA PARADA 5]])</f>
        <v>0</v>
      </c>
      <c r="M103" s="38" t="s">
        <v>63</v>
      </c>
      <c r="N103" s="38" t="s">
        <v>1417</v>
      </c>
      <c r="O103" s="38" t="s">
        <v>85</v>
      </c>
      <c r="P103" s="38">
        <v>15961194</v>
      </c>
      <c r="Q103" s="38" t="s">
        <v>65</v>
      </c>
      <c r="R103" s="38" t="s">
        <v>44</v>
      </c>
      <c r="S103" s="41">
        <v>46032</v>
      </c>
      <c r="T103" s="38" t="s">
        <v>66</v>
      </c>
      <c r="U103" s="38"/>
      <c r="V103" s="38"/>
      <c r="W103" s="38"/>
      <c r="X103" s="38"/>
      <c r="Y103" s="38"/>
      <c r="Z103" s="38"/>
      <c r="AA103" s="38"/>
      <c r="AB103" s="38"/>
      <c r="AC103" s="38" t="s">
        <v>1443</v>
      </c>
      <c r="AD103" s="38" t="s">
        <v>1488</v>
      </c>
      <c r="AE103" s="38" t="s">
        <v>1512</v>
      </c>
      <c r="AF103" s="38">
        <v>29.074793843043448</v>
      </c>
      <c r="AG103" s="251" t="s">
        <v>205</v>
      </c>
      <c r="AH103" s="207">
        <v>15</v>
      </c>
      <c r="AI103" s="125" t="s">
        <v>45</v>
      </c>
      <c r="AJ103" s="418">
        <f>VLOOKUP(InformeTbHv[[#This Row],[TURNO]],[1]INFORMEHV!AI$2:AK$184,2,0)</f>
        <v>0.58333333333333337</v>
      </c>
      <c r="AK103" s="418">
        <f>VLOOKUP(InformeTbHv[[#This Row],[TURNO]],[1]INFORMEHV!AI$2:AK$184,3,0)</f>
        <v>0.91666666666666663</v>
      </c>
      <c r="AL103" s="116">
        <v>29</v>
      </c>
      <c r="AM103" s="38">
        <v>143</v>
      </c>
      <c r="AN103" s="38">
        <v>46.4</v>
      </c>
      <c r="AO103" s="38">
        <v>12.45</v>
      </c>
      <c r="AP103" s="38">
        <v>39</v>
      </c>
      <c r="AQ103" s="40"/>
      <c r="AR103" s="38">
        <v>7</v>
      </c>
      <c r="AS103" s="38">
        <v>1.5</v>
      </c>
      <c r="AT103" s="30" t="s">
        <v>327</v>
      </c>
      <c r="AU103" s="49" t="s">
        <v>224</v>
      </c>
      <c r="AV103" s="38">
        <v>0.33</v>
      </c>
      <c r="AW103" s="38"/>
      <c r="AX103" s="38"/>
      <c r="AY103" s="38"/>
      <c r="AZ103" s="42" t="s">
        <v>147</v>
      </c>
      <c r="BA103" s="38" t="s">
        <v>48</v>
      </c>
      <c r="BB10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1.83</v>
      </c>
      <c r="BC103" s="40"/>
      <c r="BD103" s="40"/>
      <c r="BE103" s="40"/>
      <c r="BF103" s="40"/>
      <c r="BG103" s="43"/>
      <c r="BH103" s="44"/>
      <c r="BI103" s="45"/>
      <c r="BJ103" s="45"/>
      <c r="BK103" s="46"/>
      <c r="BL103" s="47"/>
    </row>
    <row r="104" spans="1:64" ht="18.75" customHeight="1" x14ac:dyDescent="0.3">
      <c r="A104" s="37">
        <f>IFERROR(InformeTbHv[[#This Row],[T EFECTIVO]]/InformeTbHv[[#This Row],[Horas disponibles]],0)</f>
        <v>1</v>
      </c>
      <c r="B104" s="37">
        <f>((InformeTbHv[[#This Row],[T PROGRAMADO]]-InformeTbHv[[#This Row],[HORAS DE OTRAS PARADA]]))/InformeTbHv[[#This Row],[T PROGRAMADO]]</f>
        <v>0.58374999999999999</v>
      </c>
      <c r="C104" s="113">
        <f>IFERROR(((InformeTbHv[[#This Row],[T PROGRAMADO]]-InformeTbHv[[#This Row],[Ttal P. mec]])/InformeTbHv[[#This Row],[T PROGRAMADO]]),0)</f>
        <v>0.58374999999999999</v>
      </c>
      <c r="D104" s="38">
        <f>IFERROR(ROUND(InformeTbHv[[#This Row],[TOTAL DE ARBOLES]]/InformeTbHv[[#This Row],[T EFECTIVO]],2),"")</f>
        <v>54.6</v>
      </c>
      <c r="E104" s="38">
        <f>(IFERROR(ROUND(InformeTbHv[[#This Row],[M3]]/InformeTbHv[[#This Row],[TOTAL DE ARBOLES]],2),""))</f>
        <v>0.15</v>
      </c>
      <c r="F104" s="39">
        <f>IFERROR(ROUND(InformeTbHv[[#This Row],[M3]]/InformeTbHv[[#This Row],[T EFECTIVO]],2),"")</f>
        <v>7.92</v>
      </c>
      <c r="G104" s="40">
        <f>InformeTbHv[[#This Row],[T PROGRAMADO]]-InformeTbHv[[#This Row],[HORAS DE OTRAS PARADA]]</f>
        <v>4.67</v>
      </c>
      <c r="H104" s="40">
        <f>InformeTbHv[[#This Row],[T PROGRAMADO]]-SUM(InformeTbHv[[#This Row],[T PARADAS MEC]]+InformeTbHv[[#This Row],[ALISTAMIENTO]]+InformeTbHv[[#This Row],[Mantenimiento periódico]])</f>
        <v>4.67</v>
      </c>
      <c r="I104" s="40">
        <f>InformeTbHv[[#This Row],[T PARADAS MEC]]+InformeTbHv[[#This Row],[ALISTAMIENTO]]+InformeTbHv[[#This Row],[Mantenimiento periódico]]</f>
        <v>3.33</v>
      </c>
      <c r="J104" s="40">
        <f>SUMIF(InformeTbHv[[#This Row],[MOTIVO 1]],"Mantenimiento periódico",InformeTbHv[[#This Row],[T OTRA PARADA 1]])</f>
        <v>0</v>
      </c>
      <c r="K104" s="40">
        <f>InformeTbHv[[#This Row],[Mantenimiento periódico]]+InformeTbHv[[#This Row],[ALISTAMIENTO]]</f>
        <v>0</v>
      </c>
      <c r="L104" s="40">
        <f>SUM(InformeTbHv[[#This Row],[T OTRA PARADA 1]:[T OTRA PARADA 5]])</f>
        <v>0</v>
      </c>
      <c r="M104" s="38" t="s">
        <v>63</v>
      </c>
      <c r="N104" s="38" t="s">
        <v>1417</v>
      </c>
      <c r="O104" s="38" t="s">
        <v>67</v>
      </c>
      <c r="P104" s="38">
        <v>4516297</v>
      </c>
      <c r="Q104" s="38" t="s">
        <v>65</v>
      </c>
      <c r="R104" s="38" t="s">
        <v>44</v>
      </c>
      <c r="S104" s="41">
        <v>46033</v>
      </c>
      <c r="T104" s="38" t="s">
        <v>150</v>
      </c>
      <c r="U104" s="38"/>
      <c r="V104" s="38"/>
      <c r="W104" s="38"/>
      <c r="X104" s="38"/>
      <c r="Y104" s="38"/>
      <c r="Z104" s="38"/>
      <c r="AA104" s="38"/>
      <c r="AB104" s="38"/>
      <c r="AC104" s="38" t="s">
        <v>1444</v>
      </c>
      <c r="AD104" s="38" t="s">
        <v>1489</v>
      </c>
      <c r="AE104" s="38" t="s">
        <v>1512</v>
      </c>
      <c r="AF104" s="38">
        <v>22.805263629590204</v>
      </c>
      <c r="AG104" s="251" t="s">
        <v>205</v>
      </c>
      <c r="AH104" s="207">
        <v>8</v>
      </c>
      <c r="AI104" s="116" t="s">
        <v>47</v>
      </c>
      <c r="AJ104" s="415">
        <f>VLOOKUP(InformeTbHv[[#This Row],[TURNO]],[1]INFORMEHV!AI$2:AK$184,2,0)</f>
        <v>0.25</v>
      </c>
      <c r="AK104" s="415">
        <f>VLOOKUP(InformeTbHv[[#This Row],[TURNO]],[1]INFORMEHV!AI$2:AK$184,3,0)</f>
        <v>0.58333333333333337</v>
      </c>
      <c r="AL104" s="116">
        <v>25</v>
      </c>
      <c r="AM104" s="38">
        <v>255</v>
      </c>
      <c r="AN104" s="38">
        <v>36.979999999999997</v>
      </c>
      <c r="AO104" s="38">
        <v>10.130000000000001</v>
      </c>
      <c r="AP104" s="38">
        <v>69</v>
      </c>
      <c r="AQ104" s="40"/>
      <c r="AR104" s="38">
        <v>8</v>
      </c>
      <c r="AS104" s="38">
        <v>3.33</v>
      </c>
      <c r="AT104" s="30" t="s">
        <v>327</v>
      </c>
      <c r="AU104" s="49" t="s">
        <v>224</v>
      </c>
      <c r="AV104" s="38"/>
      <c r="AW104" s="38"/>
      <c r="AX104" s="38"/>
      <c r="AY104" s="38"/>
      <c r="AZ104" s="42" t="s">
        <v>151</v>
      </c>
      <c r="BA104" s="38" t="s">
        <v>46</v>
      </c>
      <c r="BB10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3.33</v>
      </c>
      <c r="BC104" s="40"/>
      <c r="BD104" s="40"/>
      <c r="BE104" s="40"/>
      <c r="BF104" s="40"/>
      <c r="BG104" s="43"/>
      <c r="BH104" s="44"/>
      <c r="BI104" s="45"/>
      <c r="BJ104" s="45"/>
      <c r="BK104" s="46"/>
      <c r="BL104" s="47"/>
    </row>
    <row r="105" spans="1:64" ht="18.75" customHeight="1" x14ac:dyDescent="0.3">
      <c r="A105" s="79">
        <f>IFERROR(InformeTbHv[[#This Row],[T EFECTIVO]]/InformeTbHv[[#This Row],[Horas disponibles]],0)</f>
        <v>0.97447447447447444</v>
      </c>
      <c r="B105" s="79">
        <f>((InformeTbHv[[#This Row],[T PROGRAMADO]]-InformeTbHv[[#This Row],[HORAS DE OTRAS PARADA]]))/InformeTbHv[[#This Row],[T PROGRAMADO]]</f>
        <v>0.81125000000000003</v>
      </c>
      <c r="C105" s="218">
        <f>IFERROR(((InformeTbHv[[#This Row],[T PROGRAMADO]]-InformeTbHv[[#This Row],[Ttal P. mec]])/InformeTbHv[[#This Row],[T PROGRAMADO]]),0)</f>
        <v>0.83250000000000002</v>
      </c>
      <c r="D105" s="80">
        <f>IFERROR(ROUND(InformeTbHv[[#This Row],[TOTAL DE ARBOLES]]/InformeTbHv[[#This Row],[T EFECTIVO]],2),"")</f>
        <v>49.31</v>
      </c>
      <c r="E105" s="80">
        <f>(IFERROR(ROUND(InformeTbHv[[#This Row],[M3]]/InformeTbHv[[#This Row],[TOTAL DE ARBOLES]],2),""))</f>
        <v>0.16</v>
      </c>
      <c r="F105" s="39">
        <f>IFERROR(ROUND(InformeTbHv[[#This Row],[M3]]/InformeTbHv[[#This Row],[T EFECTIVO]],2),"")</f>
        <v>7.72</v>
      </c>
      <c r="G105" s="81">
        <f>InformeTbHv[[#This Row],[T PROGRAMADO]]-InformeTbHv[[#This Row],[HORAS DE OTRAS PARADA]]</f>
        <v>6.49</v>
      </c>
      <c r="H105" s="81">
        <f>InformeTbHv[[#This Row],[T PROGRAMADO]]-SUM(InformeTbHv[[#This Row],[T PARADAS MEC]]+InformeTbHv[[#This Row],[ALISTAMIENTO]]+InformeTbHv[[#This Row],[Mantenimiento periódico]])</f>
        <v>6.66</v>
      </c>
      <c r="I105" s="81">
        <f>InformeTbHv[[#This Row],[T PARADAS MEC]]+InformeTbHv[[#This Row],[ALISTAMIENTO]]+InformeTbHv[[#This Row],[Mantenimiento periódico]]</f>
        <v>1.3399999999999999</v>
      </c>
      <c r="J105" s="81">
        <f>SUMIF(InformeTbHv[[#This Row],[MOTIVO 1]],"Mantenimiento periódico",InformeTbHv[[#This Row],[T OTRA PARADA 1]])</f>
        <v>0</v>
      </c>
      <c r="K105" s="81">
        <f>InformeTbHv[[#This Row],[Mantenimiento periódico]]+InformeTbHv[[#This Row],[ALISTAMIENTO]]</f>
        <v>0.17</v>
      </c>
      <c r="L105" s="81">
        <f>SUM(InformeTbHv[[#This Row],[T OTRA PARADA 1]:[T OTRA PARADA 5]])</f>
        <v>0</v>
      </c>
      <c r="M105" s="80" t="s">
        <v>63</v>
      </c>
      <c r="N105" s="80" t="s">
        <v>1417</v>
      </c>
      <c r="O105" s="80" t="s">
        <v>85</v>
      </c>
      <c r="P105" s="80">
        <v>15961194</v>
      </c>
      <c r="Q105" s="80" t="s">
        <v>65</v>
      </c>
      <c r="R105" s="80" t="s">
        <v>44</v>
      </c>
      <c r="S105" s="82">
        <v>46047</v>
      </c>
      <c r="T105" s="80" t="s">
        <v>150</v>
      </c>
      <c r="U105" s="80"/>
      <c r="V105" s="80"/>
      <c r="W105" s="80"/>
      <c r="X105" s="80"/>
      <c r="Y105" s="80"/>
      <c r="Z105" s="80"/>
      <c r="AA105" s="80"/>
      <c r="AB105" s="80"/>
      <c r="AC105" s="80" t="s">
        <v>1444</v>
      </c>
      <c r="AD105" s="80" t="s">
        <v>1489</v>
      </c>
      <c r="AE105" s="80" t="s">
        <v>1512</v>
      </c>
      <c r="AF105" s="80">
        <v>22.805263629590204</v>
      </c>
      <c r="AG105" s="251" t="s">
        <v>205</v>
      </c>
      <c r="AH105" s="261">
        <v>8</v>
      </c>
      <c r="AI105" s="211" t="s">
        <v>47</v>
      </c>
      <c r="AJ105" s="425">
        <f>VLOOKUP(InformeTbHv[[#This Row],[TURNO]],[1]INFORMEHV!AI$2:AK$184,2,0)</f>
        <v>0.25</v>
      </c>
      <c r="AK105" s="425">
        <f>VLOOKUP(InformeTbHv[[#This Row],[TURNO]],[1]INFORMEHV!AI$2:AK$184,3,0)</f>
        <v>0.58333333333333337</v>
      </c>
      <c r="AL105" s="211">
        <v>20</v>
      </c>
      <c r="AM105" s="80">
        <v>320</v>
      </c>
      <c r="AN105" s="80">
        <v>50.12</v>
      </c>
      <c r="AO105" s="80">
        <v>7.86</v>
      </c>
      <c r="AP105" s="80"/>
      <c r="AQ105" s="81"/>
      <c r="AR105" s="211">
        <v>8</v>
      </c>
      <c r="AS105" s="80">
        <v>1.17</v>
      </c>
      <c r="AT105" s="30" t="s">
        <v>328</v>
      </c>
      <c r="AU105" s="49" t="s">
        <v>224</v>
      </c>
      <c r="AV105" s="80">
        <v>0.17</v>
      </c>
      <c r="AW105" s="80">
        <v>0.17</v>
      </c>
      <c r="AX105" s="80"/>
      <c r="AY105" s="80"/>
      <c r="AZ105" s="84" t="s">
        <v>440</v>
      </c>
      <c r="BA105" s="80" t="s">
        <v>48</v>
      </c>
      <c r="BB10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1.5099999999999998</v>
      </c>
      <c r="BC105" s="81"/>
      <c r="BD105" s="81"/>
      <c r="BE105" s="81"/>
      <c r="BF105" s="81"/>
      <c r="BG105" s="85"/>
      <c r="BH105" s="74"/>
      <c r="BI105" s="75"/>
      <c r="BJ105" s="45"/>
      <c r="BK105" s="46"/>
      <c r="BL105" s="86"/>
    </row>
    <row r="106" spans="1:64" ht="18.75" customHeight="1" x14ac:dyDescent="0.3">
      <c r="A106" s="87">
        <f>IFERROR(InformeTbHv[[#This Row],[T EFECTIVO]]/InformeTbHv[[#This Row],[Horas disponibles]],0)</f>
        <v>0.73987538940809972</v>
      </c>
      <c r="B106" s="87">
        <f>((InformeTbHv[[#This Row],[T PROGRAMADO]]-InformeTbHv[[#This Row],[HORAS DE OTRAS PARADA]]))/InformeTbHv[[#This Row],[T PROGRAMADO]]</f>
        <v>0.59375</v>
      </c>
      <c r="C106" s="216">
        <f>IFERROR(((InformeTbHv[[#This Row],[T PROGRAMADO]]-InformeTbHv[[#This Row],[Ttal P. mec]])/InformeTbHv[[#This Row],[T PROGRAMADO]]),0)</f>
        <v>0.80249999999999999</v>
      </c>
      <c r="D106" s="88">
        <f>IFERROR(ROUND(InformeTbHv[[#This Row],[TOTAL DE ARBOLES]]/InformeTbHv[[#This Row],[T EFECTIVO]],2),"")</f>
        <v>24.21</v>
      </c>
      <c r="E106" s="88">
        <f>(IFERROR(ROUND(InformeTbHv[[#This Row],[M3]]/InformeTbHv[[#This Row],[TOTAL DE ARBOLES]],2),""))</f>
        <v>0.49</v>
      </c>
      <c r="F106" s="39">
        <f>IFERROR(ROUND(InformeTbHv[[#This Row],[M3]]/InformeTbHv[[#This Row],[T EFECTIVO]],2),"")</f>
        <v>11.98</v>
      </c>
      <c r="G106" s="89">
        <f>InformeTbHv[[#This Row],[T PROGRAMADO]]-InformeTbHv[[#This Row],[HORAS DE OTRAS PARADA]]</f>
        <v>4.75</v>
      </c>
      <c r="H106" s="89">
        <f>InformeTbHv[[#This Row],[T PROGRAMADO]]-SUM(InformeTbHv[[#This Row],[T PARADAS MEC]]+InformeTbHv[[#This Row],[ALISTAMIENTO]]+InformeTbHv[[#This Row],[Mantenimiento periódico]])</f>
        <v>6.42</v>
      </c>
      <c r="I106" s="89">
        <f>InformeTbHv[[#This Row],[T PARADAS MEC]]+InformeTbHv[[#This Row],[ALISTAMIENTO]]+InformeTbHv[[#This Row],[Mantenimiento periódico]]</f>
        <v>1.58</v>
      </c>
      <c r="J106" s="89">
        <f>SUMIF(InformeTbHv[[#This Row],[MOTIVO 1]],"Mantenimiento periódico",InformeTbHv[[#This Row],[T OTRA PARADA 1]])</f>
        <v>0</v>
      </c>
      <c r="K106" s="89">
        <f>InformeTbHv[[#This Row],[Mantenimiento periódico]]+InformeTbHv[[#This Row],[ALISTAMIENTO]]</f>
        <v>0.57999999999999996</v>
      </c>
      <c r="L106" s="89">
        <f>SUM(InformeTbHv[[#This Row],[T OTRA PARADA 1]:[T OTRA PARADA 5]])</f>
        <v>1.5</v>
      </c>
      <c r="M106" s="88" t="s">
        <v>63</v>
      </c>
      <c r="N106" s="88" t="s">
        <v>1417</v>
      </c>
      <c r="O106" s="88" t="s">
        <v>85</v>
      </c>
      <c r="P106" s="88">
        <v>15961194</v>
      </c>
      <c r="Q106" s="88" t="s">
        <v>65</v>
      </c>
      <c r="R106" s="88" t="s">
        <v>44</v>
      </c>
      <c r="S106" s="90">
        <v>46091</v>
      </c>
      <c r="T106" s="88" t="s">
        <v>818</v>
      </c>
      <c r="U106" s="88"/>
      <c r="V106" s="88"/>
      <c r="W106" s="88"/>
      <c r="X106" s="88"/>
      <c r="Y106" s="88"/>
      <c r="Z106" s="88"/>
      <c r="AA106" s="88"/>
      <c r="AB106" s="88"/>
      <c r="AC106" s="88" t="s">
        <v>1423</v>
      </c>
      <c r="AD106" s="88" t="s">
        <v>1468</v>
      </c>
      <c r="AE106" s="88" t="s">
        <v>1512</v>
      </c>
      <c r="AF106" s="88">
        <v>35.086777202388227</v>
      </c>
      <c r="AG106" s="49" t="s">
        <v>208</v>
      </c>
      <c r="AH106" s="206">
        <v>6</v>
      </c>
      <c r="AI106" s="125" t="s">
        <v>45</v>
      </c>
      <c r="AJ106" s="418">
        <f>VLOOKUP(InformeTbHv[[#This Row],[TURNO]],[1]INFORMEHV!AI$2:AK$184,2,0)</f>
        <v>0.58333333333333337</v>
      </c>
      <c r="AK106" s="418">
        <f>VLOOKUP(InformeTbHv[[#This Row],[TURNO]],[1]INFORMEHV!AI$2:AK$184,3,0)</f>
        <v>0.91666666666666663</v>
      </c>
      <c r="AL106" s="205"/>
      <c r="AM106" s="88">
        <v>115</v>
      </c>
      <c r="AN106" s="88">
        <v>56.91</v>
      </c>
      <c r="AO106" s="88">
        <v>19.260000000000002</v>
      </c>
      <c r="AP106" s="88"/>
      <c r="AQ106" s="89"/>
      <c r="AR106" s="205">
        <v>8</v>
      </c>
      <c r="AS106" s="88">
        <v>1</v>
      </c>
      <c r="AT106" s="30" t="s">
        <v>328</v>
      </c>
      <c r="AU106" s="88" t="s">
        <v>224</v>
      </c>
      <c r="AV106" s="88">
        <v>0.57999999999999996</v>
      </c>
      <c r="AW106" s="88"/>
      <c r="AX106" s="88">
        <v>0.17</v>
      </c>
      <c r="AY106" s="88"/>
      <c r="AZ106" s="92"/>
      <c r="BA106" s="88" t="s">
        <v>48</v>
      </c>
      <c r="BB10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3.25</v>
      </c>
      <c r="BC106" s="89">
        <v>1.5</v>
      </c>
      <c r="BD106" s="89"/>
      <c r="BE106" s="89"/>
      <c r="BF106" s="89"/>
      <c r="BG106" s="93"/>
      <c r="BH106" s="14" t="s">
        <v>236</v>
      </c>
      <c r="BI106" s="45"/>
      <c r="BJ106" s="45"/>
      <c r="BK106" s="46"/>
      <c r="BL106" s="94"/>
    </row>
    <row r="107" spans="1:64" ht="18.75" customHeight="1" x14ac:dyDescent="0.3">
      <c r="A107" s="87">
        <f>IFERROR(InformeTbHv[[#This Row],[T EFECTIVO]]/InformeTbHv[[#This Row],[Horas disponibles]],0)</f>
        <v>0.96458923512747874</v>
      </c>
      <c r="B107" s="87">
        <f>((InformeTbHv[[#This Row],[T PROGRAMADO]]-InformeTbHv[[#This Row],[HORAS DE OTRAS PARADA]]))/InformeTbHv[[#This Row],[T PROGRAMADO]]</f>
        <v>0.85125000000000006</v>
      </c>
      <c r="C107" s="216">
        <f>IFERROR(((InformeTbHv[[#This Row],[T PROGRAMADO]]-InformeTbHv[[#This Row],[Ttal P. mec]])/InformeTbHv[[#This Row],[T PROGRAMADO]]),0)</f>
        <v>0.88250000000000006</v>
      </c>
      <c r="D107" s="88">
        <f>IFERROR(ROUND(InformeTbHv[[#This Row],[TOTAL DE ARBOLES]]/InformeTbHv[[#This Row],[T EFECTIVO]],2),"")</f>
        <v>47.58</v>
      </c>
      <c r="E107" s="88">
        <f>(IFERROR(ROUND(InformeTbHv[[#This Row],[M3]]/InformeTbHv[[#This Row],[TOTAL DE ARBOLES]],2),""))</f>
        <v>0.38</v>
      </c>
      <c r="F107" s="39">
        <f>IFERROR(ROUND(InformeTbHv[[#This Row],[M3]]/InformeTbHv[[#This Row],[T EFECTIVO]],2),"")</f>
        <v>18.18</v>
      </c>
      <c r="G107" s="89">
        <f>InformeTbHv[[#This Row],[T PROGRAMADO]]-InformeTbHv[[#This Row],[HORAS DE OTRAS PARADA]]</f>
        <v>6.8100000000000005</v>
      </c>
      <c r="H107" s="89">
        <f>InformeTbHv[[#This Row],[T PROGRAMADO]]-SUM(InformeTbHv[[#This Row],[T PARADAS MEC]]+InformeTbHv[[#This Row],[ALISTAMIENTO]]+InformeTbHv[[#This Row],[Mantenimiento periódico]])</f>
        <v>7.0600000000000005</v>
      </c>
      <c r="I107" s="89">
        <f>InformeTbHv[[#This Row],[T PARADAS MEC]]+InformeTbHv[[#This Row],[ALISTAMIENTO]]+InformeTbHv[[#This Row],[Mantenimiento periódico]]</f>
        <v>0.94</v>
      </c>
      <c r="J107" s="89">
        <f>SUMIF(InformeTbHv[[#This Row],[MOTIVO 1]],"Mantenimiento periódico",InformeTbHv[[#This Row],[T OTRA PARADA 1]])</f>
        <v>0</v>
      </c>
      <c r="K107" s="89">
        <f>InformeTbHv[[#This Row],[Mantenimiento periódico]]+InformeTbHv[[#This Row],[ALISTAMIENTO]]</f>
        <v>0.11</v>
      </c>
      <c r="L107" s="89">
        <f>SUM(InformeTbHv[[#This Row],[T OTRA PARADA 1]:[T OTRA PARADA 5]])</f>
        <v>0</v>
      </c>
      <c r="M107" s="88" t="s">
        <v>42</v>
      </c>
      <c r="N107" s="88" t="s">
        <v>1418</v>
      </c>
      <c r="O107" s="88" t="s">
        <v>80</v>
      </c>
      <c r="P107" s="88">
        <v>94270446</v>
      </c>
      <c r="Q107" s="88" t="s">
        <v>43</v>
      </c>
      <c r="R107" s="88" t="s">
        <v>44</v>
      </c>
      <c r="S107" s="90">
        <v>46089</v>
      </c>
      <c r="T107" s="88" t="s">
        <v>815</v>
      </c>
      <c r="U107" s="88"/>
      <c r="V107" s="88"/>
      <c r="W107" s="88"/>
      <c r="X107" s="88"/>
      <c r="Y107" s="88"/>
      <c r="Z107" s="88"/>
      <c r="AA107" s="88"/>
      <c r="AB107" s="88"/>
      <c r="AC107" s="88" t="s">
        <v>1434</v>
      </c>
      <c r="AD107" s="88" t="s">
        <v>1479</v>
      </c>
      <c r="AE107" s="88" t="s">
        <v>1519</v>
      </c>
      <c r="AF107" s="88">
        <v>17.88641072711232</v>
      </c>
      <c r="AG107" s="49" t="s">
        <v>208</v>
      </c>
      <c r="AH107" s="206">
        <v>2</v>
      </c>
      <c r="AI107" s="88" t="s">
        <v>47</v>
      </c>
      <c r="AJ107" s="419">
        <f>VLOOKUP(InformeTbHv[[#This Row],[TURNO]],[1]INFORMEHV!AI$2:AK$184,2,0)</f>
        <v>0.25</v>
      </c>
      <c r="AK107" s="419">
        <f>VLOOKUP(InformeTbHv[[#This Row],[TURNO]],[1]INFORMEHV!AI$2:AK$184,3,0)</f>
        <v>0.58333333333333337</v>
      </c>
      <c r="AL107" s="205">
        <v>28</v>
      </c>
      <c r="AM107" s="88">
        <v>324</v>
      </c>
      <c r="AN107" s="88">
        <v>123.83</v>
      </c>
      <c r="AO107" s="88">
        <v>20.16</v>
      </c>
      <c r="AP107" s="88"/>
      <c r="AQ107" s="89">
        <v>21</v>
      </c>
      <c r="AR107" s="205">
        <v>8</v>
      </c>
      <c r="AS107" s="88">
        <v>0.83</v>
      </c>
      <c r="AT107" s="30" t="s">
        <v>328</v>
      </c>
      <c r="AU107" s="88" t="s">
        <v>872</v>
      </c>
      <c r="AV107" s="88">
        <v>0.11</v>
      </c>
      <c r="AW107" s="88"/>
      <c r="AX107" s="88">
        <v>0.25</v>
      </c>
      <c r="AY107" s="88">
        <v>3</v>
      </c>
      <c r="AZ107" s="92" t="s">
        <v>92</v>
      </c>
      <c r="BA107" s="88" t="s">
        <v>46</v>
      </c>
      <c r="BB10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1.19</v>
      </c>
      <c r="BC107" s="89"/>
      <c r="BD107" s="89"/>
      <c r="BE107" s="89"/>
      <c r="BF107" s="89"/>
      <c r="BG107" s="93"/>
      <c r="BH107" s="44"/>
      <c r="BI107" s="45"/>
      <c r="BJ107" s="45"/>
      <c r="BK107" s="46"/>
      <c r="BL107" s="94"/>
    </row>
    <row r="108" spans="1:64" ht="18.75" customHeight="1" x14ac:dyDescent="0.3">
      <c r="A108" s="76">
        <f>IFERROR(InformeTbHv[[#This Row],[T EFECTIVO]]/InformeTbHv[[#This Row],[Horas disponibles]],0)</f>
        <v>0.94000000000000006</v>
      </c>
      <c r="B108" s="76">
        <f>((InformeTbHv[[#This Row],[T PROGRAMADO]]-InformeTbHv[[#This Row],[HORAS DE OTRAS PARADA]]))/InformeTbHv[[#This Row],[T PROGRAMADO]]</f>
        <v>0.82250000000000001</v>
      </c>
      <c r="C108" s="217">
        <f>IFERROR(((InformeTbHv[[#This Row],[T PROGRAMADO]]-InformeTbHv[[#This Row],[Ttal P. mec]])/InformeTbHv[[#This Row],[T PROGRAMADO]]),0)</f>
        <v>0.875</v>
      </c>
      <c r="D108" s="49">
        <f>IFERROR(ROUND(InformeTbHv[[#This Row],[TOTAL DE ARBOLES]]/InformeTbHv[[#This Row],[T EFECTIVO]],2),"")</f>
        <v>43.47</v>
      </c>
      <c r="E108" s="49">
        <f>(IFERROR(ROUND(InformeTbHv[[#This Row],[M3]]/InformeTbHv[[#This Row],[TOTAL DE ARBOLES]],2),""))</f>
        <v>0.41</v>
      </c>
      <c r="F108" s="39">
        <f>IFERROR(ROUND(InformeTbHv[[#This Row],[M3]]/InformeTbHv[[#This Row],[T EFECTIVO]],2),"")</f>
        <v>17.72</v>
      </c>
      <c r="G108" s="72">
        <f>InformeTbHv[[#This Row],[T PROGRAMADO]]-InformeTbHv[[#This Row],[HORAS DE OTRAS PARADA]]</f>
        <v>6.58</v>
      </c>
      <c r="H108" s="72">
        <f>InformeTbHv[[#This Row],[T PROGRAMADO]]-SUM(InformeTbHv[[#This Row],[T PARADAS MEC]]+InformeTbHv[[#This Row],[ALISTAMIENTO]]+InformeTbHv[[#This Row],[Mantenimiento periódico]])</f>
        <v>7</v>
      </c>
      <c r="I108" s="72">
        <f>InformeTbHv[[#This Row],[T PARADAS MEC]]+InformeTbHv[[#This Row],[ALISTAMIENTO]]+InformeTbHv[[#This Row],[Mantenimiento periódico]]</f>
        <v>1</v>
      </c>
      <c r="J108" s="72">
        <f>SUMIF(InformeTbHv[[#This Row],[MOTIVO 1]],"Mantenimiento periódico",InformeTbHv[[#This Row],[T OTRA PARADA 1]])</f>
        <v>0</v>
      </c>
      <c r="K108" s="72">
        <f>InformeTbHv[[#This Row],[Mantenimiento periódico]]+InformeTbHv[[#This Row],[ALISTAMIENTO]]</f>
        <v>0.25</v>
      </c>
      <c r="L108" s="72">
        <f>SUM(InformeTbHv[[#This Row],[T OTRA PARADA 1]:[T OTRA PARADA 5]])</f>
        <v>0</v>
      </c>
      <c r="M108" s="49" t="s">
        <v>42</v>
      </c>
      <c r="N108" s="49" t="s">
        <v>1418</v>
      </c>
      <c r="O108" s="49" t="s">
        <v>59</v>
      </c>
      <c r="P108" s="49">
        <v>94269864</v>
      </c>
      <c r="Q108" s="49" t="s">
        <v>43</v>
      </c>
      <c r="R108" s="49" t="s">
        <v>44</v>
      </c>
      <c r="S108" s="77">
        <v>46133</v>
      </c>
      <c r="T108" s="49" t="s">
        <v>1189</v>
      </c>
      <c r="U108" s="49"/>
      <c r="V108" s="49"/>
      <c r="W108" s="49"/>
      <c r="X108" s="49"/>
      <c r="Y108" s="49"/>
      <c r="Z108" s="49"/>
      <c r="AA108" s="49"/>
      <c r="AB108" s="49"/>
      <c r="AC108" s="49" t="s">
        <v>1433</v>
      </c>
      <c r="AD108" s="49" t="s">
        <v>1478</v>
      </c>
      <c r="AE108" s="49" t="s">
        <v>1519</v>
      </c>
      <c r="AF108" s="49">
        <v>29.662077627552875</v>
      </c>
      <c r="AG108" s="49" t="s">
        <v>208</v>
      </c>
      <c r="AH108" s="259">
        <v>1</v>
      </c>
      <c r="AI108" s="125" t="s">
        <v>45</v>
      </c>
      <c r="AJ108" s="418">
        <f>VLOOKUP(InformeTbHv[[#This Row],[TURNO]],[1]INFORMEHV!AI$2:AK$184,2,0)</f>
        <v>0.58333333333333337</v>
      </c>
      <c r="AK108" s="418">
        <f>VLOOKUP(InformeTbHv[[#This Row],[TURNO]],[1]INFORMEHV!AI$2:AK$184,3,0)</f>
        <v>0.91666666666666663</v>
      </c>
      <c r="AL108" s="125">
        <v>32</v>
      </c>
      <c r="AM108" s="49">
        <v>286</v>
      </c>
      <c r="AN108" s="49">
        <v>116.61</v>
      </c>
      <c r="AO108" s="49">
        <v>17.21</v>
      </c>
      <c r="AP108" s="49"/>
      <c r="AQ108" s="72">
        <v>21</v>
      </c>
      <c r="AR108" s="125">
        <v>8</v>
      </c>
      <c r="AS108" s="49">
        <v>0.75</v>
      </c>
      <c r="AT108" s="30" t="s">
        <v>328</v>
      </c>
      <c r="AU108" s="49" t="s">
        <v>1212</v>
      </c>
      <c r="AV108" s="49">
        <v>0.25</v>
      </c>
      <c r="AW108" s="49">
        <v>0.25</v>
      </c>
      <c r="AX108" s="49">
        <v>0.17</v>
      </c>
      <c r="AY108" s="49">
        <v>4</v>
      </c>
      <c r="AZ108" s="71" t="s">
        <v>92</v>
      </c>
      <c r="BA108" s="49" t="s">
        <v>46</v>
      </c>
      <c r="BB10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1.42</v>
      </c>
      <c r="BC108" s="72"/>
      <c r="BD108" s="72"/>
      <c r="BE108" s="72"/>
      <c r="BF108" s="72"/>
      <c r="BG108" s="74"/>
      <c r="BH108" s="44"/>
      <c r="BI108" s="45"/>
      <c r="BJ108" s="45"/>
      <c r="BK108" s="46"/>
      <c r="BL108" s="45"/>
    </row>
    <row r="109" spans="1:64" ht="18.75" customHeight="1" x14ac:dyDescent="0.3">
      <c r="A109" s="87">
        <f>IFERROR(InformeTbHv[[#This Row],[T EFECTIVO]]/InformeTbHv[[#This Row],[Horas disponibles]],0)</f>
        <v>0.93043478260869561</v>
      </c>
      <c r="B109" s="87">
        <f>((InformeTbHv[[#This Row],[T PROGRAMADO]]-InformeTbHv[[#This Row],[HORAS DE OTRAS PARADA]]))/InformeTbHv[[#This Row],[T PROGRAMADO]]</f>
        <v>0.66874999999999996</v>
      </c>
      <c r="C109" s="216">
        <f>IFERROR(((InformeTbHv[[#This Row],[T PROGRAMADO]]-InformeTbHv[[#This Row],[Ttal P. mec]])/InformeTbHv[[#This Row],[T PROGRAMADO]]),0)</f>
        <v>0.71875</v>
      </c>
      <c r="D109" s="88">
        <f>IFERROR(ROUND(InformeTbHv[[#This Row],[TOTAL DE ARBOLES]]/InformeTbHv[[#This Row],[T EFECTIVO]],2),"")</f>
        <v>72.34</v>
      </c>
      <c r="E109" s="88">
        <f>(IFERROR(ROUND(InformeTbHv[[#This Row],[M3]]/InformeTbHv[[#This Row],[TOTAL DE ARBOLES]],2),""))</f>
        <v>0.32</v>
      </c>
      <c r="F109" s="39">
        <f>IFERROR(ROUND(InformeTbHv[[#This Row],[M3]]/InformeTbHv[[#This Row],[T EFECTIVO]],2),"")</f>
        <v>22.8</v>
      </c>
      <c r="G109" s="89">
        <f>InformeTbHv[[#This Row],[T PROGRAMADO]]-InformeTbHv[[#This Row],[HORAS DE OTRAS PARADA]]</f>
        <v>5.35</v>
      </c>
      <c r="H109" s="89">
        <f>InformeTbHv[[#This Row],[T PROGRAMADO]]-SUM(InformeTbHv[[#This Row],[T PARADAS MEC]]+InformeTbHv[[#This Row],[ALISTAMIENTO]]+InformeTbHv[[#This Row],[Mantenimiento periódico]])</f>
        <v>5.75</v>
      </c>
      <c r="I109" s="89">
        <f>InformeTbHv[[#This Row],[T PARADAS MEC]]+InformeTbHv[[#This Row],[ALISTAMIENTO]]+InformeTbHv[[#This Row],[Mantenimiento periódico]]</f>
        <v>2.25</v>
      </c>
      <c r="J109" s="89">
        <f>SUMIF(InformeTbHv[[#This Row],[MOTIVO 1]],"Mantenimiento periódico",InformeTbHv[[#This Row],[T OTRA PARADA 1]])</f>
        <v>0</v>
      </c>
      <c r="K109" s="89">
        <f>InformeTbHv[[#This Row],[Mantenimiento periódico]]+InformeTbHv[[#This Row],[ALISTAMIENTO]]</f>
        <v>0.25</v>
      </c>
      <c r="L109" s="89">
        <f>SUM(InformeTbHv[[#This Row],[T OTRA PARADA 1]:[T OTRA PARADA 5]])</f>
        <v>0</v>
      </c>
      <c r="M109" s="88" t="s">
        <v>79</v>
      </c>
      <c r="N109" s="88" t="s">
        <v>1417</v>
      </c>
      <c r="O109" s="88" t="s">
        <v>190</v>
      </c>
      <c r="P109" s="88">
        <v>4582961</v>
      </c>
      <c r="Q109" s="88" t="s">
        <v>43</v>
      </c>
      <c r="R109" s="88" t="s">
        <v>49</v>
      </c>
      <c r="S109" s="90">
        <v>46063</v>
      </c>
      <c r="T109" s="88" t="s">
        <v>62</v>
      </c>
      <c r="U109" s="88"/>
      <c r="V109" s="88"/>
      <c r="W109" s="88"/>
      <c r="X109" s="88"/>
      <c r="Y109" s="88"/>
      <c r="Z109" s="88"/>
      <c r="AA109" s="88"/>
      <c r="AB109" s="88"/>
      <c r="AC109" s="88" t="s">
        <v>1445</v>
      </c>
      <c r="AD109" s="88" t="s">
        <v>1490</v>
      </c>
      <c r="AE109" s="88" t="s">
        <v>1518</v>
      </c>
      <c r="AF109" s="88">
        <v>19.828868083208551</v>
      </c>
      <c r="AG109" s="88" t="s">
        <v>208</v>
      </c>
      <c r="AH109" s="206">
        <v>5</v>
      </c>
      <c r="AI109" s="125" t="s">
        <v>45</v>
      </c>
      <c r="AJ109" s="418">
        <f>VLOOKUP(InformeTbHv[[#This Row],[TURNO]],[1]INFORMEHV!AI$2:AK$184,2,0)</f>
        <v>0.58333333333333337</v>
      </c>
      <c r="AK109" s="418">
        <f>VLOOKUP(InformeTbHv[[#This Row],[TURNO]],[1]INFORMEHV!AI$2:AK$184,3,0)</f>
        <v>0.91666666666666663</v>
      </c>
      <c r="AL109" s="205">
        <v>28</v>
      </c>
      <c r="AM109" s="88">
        <v>387</v>
      </c>
      <c r="AN109" s="88">
        <v>122</v>
      </c>
      <c r="AO109" s="88">
        <v>15.65</v>
      </c>
      <c r="AP109" s="88"/>
      <c r="AQ109" s="89">
        <v>20.100000000000001</v>
      </c>
      <c r="AR109" s="205">
        <v>8</v>
      </c>
      <c r="AS109" s="88">
        <v>2</v>
      </c>
      <c r="AT109" s="30" t="s">
        <v>328</v>
      </c>
      <c r="AU109" s="88" t="s">
        <v>648</v>
      </c>
      <c r="AV109" s="88">
        <v>0.25</v>
      </c>
      <c r="AW109" s="88">
        <v>0.23</v>
      </c>
      <c r="AX109" s="88">
        <v>0.17</v>
      </c>
      <c r="AY109" s="88"/>
      <c r="AZ109" s="92"/>
      <c r="BA109" s="88" t="s">
        <v>46</v>
      </c>
      <c r="BB10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2.65</v>
      </c>
      <c r="BC109" s="89"/>
      <c r="BD109" s="89"/>
      <c r="BE109" s="89"/>
      <c r="BF109" s="89"/>
      <c r="BG109" s="93"/>
      <c r="BH109" s="44"/>
      <c r="BI109" s="45"/>
      <c r="BJ109" s="45"/>
      <c r="BK109" s="46"/>
      <c r="BL109" s="94"/>
    </row>
    <row r="110" spans="1:64" ht="18.75" customHeight="1" x14ac:dyDescent="0.3">
      <c r="A110" s="87">
        <f>IFERROR(InformeTbHv[[#This Row],[T EFECTIVO]]/InformeTbHv[[#This Row],[Horas disponibles]],0)</f>
        <v>0.78419452887537999</v>
      </c>
      <c r="B110" s="87">
        <f>((InformeTbHv[[#This Row],[T PROGRAMADO]]-InformeTbHv[[#This Row],[HORAS DE OTRAS PARADA]]))/InformeTbHv[[#This Row],[T PROGRAMADO]]</f>
        <v>0.43</v>
      </c>
      <c r="C110" s="216">
        <f>IFERROR(((InformeTbHv[[#This Row],[T PROGRAMADO]]-InformeTbHv[[#This Row],[Ttal P. mec]])/InformeTbHv[[#This Row],[T PROGRAMADO]]),0)</f>
        <v>0.54833333333333334</v>
      </c>
      <c r="D110" s="88">
        <f>IFERROR(ROUND(InformeTbHv[[#This Row],[TOTAL DE ARBOLES]]/InformeTbHv[[#This Row],[T EFECTIVO]],2),"")</f>
        <v>39.15</v>
      </c>
      <c r="E110" s="88">
        <f>(IFERROR(ROUND(InformeTbHv[[#This Row],[M3]]/InformeTbHv[[#This Row],[TOTAL DE ARBOLES]],2),""))</f>
        <v>0.36</v>
      </c>
      <c r="F110" s="39">
        <f>IFERROR(ROUND(InformeTbHv[[#This Row],[M3]]/InformeTbHv[[#This Row],[T EFECTIVO]],2),"")</f>
        <v>14.15</v>
      </c>
      <c r="G110" s="89">
        <f>InformeTbHv[[#This Row],[T PROGRAMADO]]-InformeTbHv[[#This Row],[HORAS DE OTRAS PARADA]]</f>
        <v>5.16</v>
      </c>
      <c r="H110" s="89">
        <f>InformeTbHv[[#This Row],[T PROGRAMADO]]-SUM(InformeTbHv[[#This Row],[T PARADAS MEC]]+InformeTbHv[[#This Row],[ALISTAMIENTO]]+InformeTbHv[[#This Row],[Mantenimiento periódico]])</f>
        <v>6.58</v>
      </c>
      <c r="I110" s="89">
        <f>InformeTbHv[[#This Row],[T PARADAS MEC]]+InformeTbHv[[#This Row],[ALISTAMIENTO]]+InformeTbHv[[#This Row],[Mantenimiento periódico]]</f>
        <v>5.42</v>
      </c>
      <c r="J110" s="89">
        <f>SUMIF(InformeTbHv[[#This Row],[MOTIVO 1]],"Mantenimiento periódico",InformeTbHv[[#This Row],[T OTRA PARADA 1]])</f>
        <v>0</v>
      </c>
      <c r="K110" s="89">
        <f>InformeTbHv[[#This Row],[Mantenimiento periódico]]+InformeTbHv[[#This Row],[ALISTAMIENTO]]</f>
        <v>0.42</v>
      </c>
      <c r="L110" s="89">
        <f>SUM(InformeTbHv[[#This Row],[T OTRA PARADA 1]:[T OTRA PARADA 5]])</f>
        <v>0</v>
      </c>
      <c r="M110" s="88" t="s">
        <v>79</v>
      </c>
      <c r="N110" s="88" t="s">
        <v>1417</v>
      </c>
      <c r="O110" s="88" t="s">
        <v>381</v>
      </c>
      <c r="P110" s="88">
        <v>1007605468</v>
      </c>
      <c r="Q110" s="88" t="s">
        <v>43</v>
      </c>
      <c r="R110" s="88" t="s">
        <v>49</v>
      </c>
      <c r="S110" s="90">
        <v>46090</v>
      </c>
      <c r="T110" s="88" t="s">
        <v>62</v>
      </c>
      <c r="U110" s="88"/>
      <c r="V110" s="88"/>
      <c r="W110" s="88"/>
      <c r="X110" s="88"/>
      <c r="Y110" s="88"/>
      <c r="Z110" s="88"/>
      <c r="AA110" s="88"/>
      <c r="AB110" s="88"/>
      <c r="AC110" s="88" t="s">
        <v>1445</v>
      </c>
      <c r="AD110" s="88" t="s">
        <v>1490</v>
      </c>
      <c r="AE110" s="88" t="s">
        <v>1518</v>
      </c>
      <c r="AF110" s="88">
        <v>19.828868083208551</v>
      </c>
      <c r="AG110" s="49" t="s">
        <v>208</v>
      </c>
      <c r="AH110" s="206">
        <v>5</v>
      </c>
      <c r="AI110" s="88" t="s">
        <v>47</v>
      </c>
      <c r="AJ110" s="419">
        <f>VLOOKUP(InformeTbHv[[#This Row],[TURNO]],[1]INFORMEHV!AI$2:AK$184,2,0)</f>
        <v>0.25</v>
      </c>
      <c r="AK110" s="419">
        <f>VLOOKUP(InformeTbHv[[#This Row],[TURNO]],[1]INFORMEHV!AI$2:AK$184,3,0)</f>
        <v>0.58333333333333337</v>
      </c>
      <c r="AL110" s="205">
        <v>28</v>
      </c>
      <c r="AM110" s="88">
        <v>202</v>
      </c>
      <c r="AN110" s="88">
        <v>73</v>
      </c>
      <c r="AO110" s="88">
        <v>16</v>
      </c>
      <c r="AP110" s="88">
        <v>46</v>
      </c>
      <c r="AQ110" s="89">
        <v>26</v>
      </c>
      <c r="AR110" s="205">
        <v>12</v>
      </c>
      <c r="AS110" s="88">
        <v>5</v>
      </c>
      <c r="AT110" s="30" t="s">
        <v>328</v>
      </c>
      <c r="AU110" s="88" t="s">
        <v>914</v>
      </c>
      <c r="AV110" s="88">
        <v>0.42</v>
      </c>
      <c r="AW110" s="88">
        <v>0.42</v>
      </c>
      <c r="AX110" s="88">
        <v>1</v>
      </c>
      <c r="AY110" s="88">
        <v>4</v>
      </c>
      <c r="AZ110" s="92" t="s">
        <v>57</v>
      </c>
      <c r="BA110" s="88" t="s">
        <v>46</v>
      </c>
      <c r="BB11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6.84</v>
      </c>
      <c r="BC110" s="89"/>
      <c r="BD110" s="89"/>
      <c r="BE110" s="89"/>
      <c r="BF110" s="89"/>
      <c r="BG110" s="93"/>
      <c r="BH110" s="44"/>
      <c r="BI110" s="45"/>
      <c r="BJ110" s="45"/>
      <c r="BK110" s="46"/>
      <c r="BL110" s="94"/>
    </row>
    <row r="111" spans="1:64" ht="18.75" customHeight="1" x14ac:dyDescent="0.3">
      <c r="A111" s="87">
        <f>IFERROR(InformeTbHv[[#This Row],[T EFECTIVO]]/InformeTbHv[[#This Row],[Horas disponibles]],0)</f>
        <v>0.81333333333333346</v>
      </c>
      <c r="B111" s="87">
        <f>((InformeTbHv[[#This Row],[T PROGRAMADO]]-InformeTbHv[[#This Row],[HORAS DE OTRAS PARADA]]))/InformeTbHv[[#This Row],[T PROGRAMADO]]</f>
        <v>0.63541666666666674</v>
      </c>
      <c r="C111" s="216">
        <f>IFERROR(((InformeTbHv[[#This Row],[T PROGRAMADO]]-InformeTbHv[[#This Row],[Ttal P. mec]])/InformeTbHv[[#This Row],[T PROGRAMADO]]),0)</f>
        <v>0.78125</v>
      </c>
      <c r="D111" s="88">
        <f>IFERROR(ROUND(InformeTbHv[[#This Row],[TOTAL DE ARBOLES]]/InformeTbHv[[#This Row],[T EFECTIVO]],2),"")</f>
        <v>20.46</v>
      </c>
      <c r="E111" s="88">
        <f>(IFERROR(ROUND(InformeTbHv[[#This Row],[M3]]/InformeTbHv[[#This Row],[TOTAL DE ARBOLES]],2),""))</f>
        <v>0.64</v>
      </c>
      <c r="F111" s="39">
        <f>IFERROR(ROUND(InformeTbHv[[#This Row],[M3]]/InformeTbHv[[#This Row],[T EFECTIVO]],2),"")</f>
        <v>13.18</v>
      </c>
      <c r="G111" s="89">
        <f>InformeTbHv[[#This Row],[T PROGRAMADO]]-InformeTbHv[[#This Row],[HORAS DE OTRAS PARADA]]</f>
        <v>5.0833333333333339</v>
      </c>
      <c r="H111" s="89">
        <f>InformeTbHv[[#This Row],[T PROGRAMADO]]-SUM(InformeTbHv[[#This Row],[T PARADAS MEC]]+InformeTbHv[[#This Row],[ALISTAMIENTO]]+InformeTbHv[[#This Row],[Mantenimiento periódico]])</f>
        <v>6.25</v>
      </c>
      <c r="I111" s="89">
        <f>InformeTbHv[[#This Row],[T PARADAS MEC]]+InformeTbHv[[#This Row],[ALISTAMIENTO]]+InformeTbHv[[#This Row],[Mantenimiento periódico]]</f>
        <v>1.75</v>
      </c>
      <c r="J111" s="89">
        <f>SUMIF(InformeTbHv[[#This Row],[MOTIVO 1]],"Mantenimiento periódico",InformeTbHv[[#This Row],[T OTRA PARADA 1]])</f>
        <v>0</v>
      </c>
      <c r="K111" s="89">
        <f>InformeTbHv[[#This Row],[Mantenimiento periódico]]+InformeTbHv[[#This Row],[ALISTAMIENTO]]</f>
        <v>0.25</v>
      </c>
      <c r="L111" s="89">
        <f>SUM(InformeTbHv[[#This Row],[T OTRA PARADA 1]:[T OTRA PARADA 5]])</f>
        <v>0.66666666666666596</v>
      </c>
      <c r="M111" s="88" t="s">
        <v>72</v>
      </c>
      <c r="N111" s="88" t="s">
        <v>1418</v>
      </c>
      <c r="O111" s="88" t="s">
        <v>73</v>
      </c>
      <c r="P111" s="88">
        <v>1116724403</v>
      </c>
      <c r="Q111" s="88" t="s">
        <v>43</v>
      </c>
      <c r="R111" s="88" t="s">
        <v>74</v>
      </c>
      <c r="S111" s="90">
        <v>46093</v>
      </c>
      <c r="T111" s="88" t="s">
        <v>99</v>
      </c>
      <c r="U111" s="88"/>
      <c r="V111" s="88"/>
      <c r="W111" s="88"/>
      <c r="X111" s="88"/>
      <c r="Y111" s="88"/>
      <c r="Z111" s="88"/>
      <c r="AA111" s="88"/>
      <c r="AB111" s="88"/>
      <c r="AC111" s="88" t="s">
        <v>1442</v>
      </c>
      <c r="AD111" s="88" t="s">
        <v>1487</v>
      </c>
      <c r="AE111" s="88" t="s">
        <v>1514</v>
      </c>
      <c r="AF111" s="88">
        <v>18.547875311725036</v>
      </c>
      <c r="AG111" s="25" t="s">
        <v>207</v>
      </c>
      <c r="AH111" s="206">
        <v>4</v>
      </c>
      <c r="AI111" s="88" t="s">
        <v>47</v>
      </c>
      <c r="AJ111" s="419">
        <f>VLOOKUP(InformeTbHv[[#This Row],[TURNO]],[1]INFORMEHV!AI$2:AK$184,2,0)</f>
        <v>0.25</v>
      </c>
      <c r="AK111" s="419">
        <f>VLOOKUP(InformeTbHv[[#This Row],[TURNO]],[1]INFORMEHV!AI$2:AK$184,3,0)</f>
        <v>0.58333333333333337</v>
      </c>
      <c r="AL111" s="205">
        <v>28</v>
      </c>
      <c r="AM111" s="88">
        <v>104</v>
      </c>
      <c r="AN111" s="88">
        <v>67</v>
      </c>
      <c r="AO111" s="88">
        <v>14</v>
      </c>
      <c r="AP111" s="88">
        <v>22</v>
      </c>
      <c r="AQ111" s="89">
        <v>25</v>
      </c>
      <c r="AR111" s="205">
        <v>8</v>
      </c>
      <c r="AS111" s="88">
        <v>1.5</v>
      </c>
      <c r="AT111" s="30" t="s">
        <v>328</v>
      </c>
      <c r="AU111" s="88" t="s">
        <v>924</v>
      </c>
      <c r="AV111" s="88">
        <v>0.25</v>
      </c>
      <c r="AW111" s="88"/>
      <c r="AX111" s="88">
        <v>0.5</v>
      </c>
      <c r="AY111" s="88">
        <v>4</v>
      </c>
      <c r="AZ111" s="92" t="s">
        <v>81</v>
      </c>
      <c r="BA111" s="88" t="s">
        <v>48</v>
      </c>
      <c r="BB11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2.9166666666666661</v>
      </c>
      <c r="BC111" s="89">
        <v>0.66666666666666596</v>
      </c>
      <c r="BD111" s="89"/>
      <c r="BE111" s="89"/>
      <c r="BF111" s="89"/>
      <c r="BG111" s="93"/>
      <c r="BH111" s="14" t="s">
        <v>236</v>
      </c>
      <c r="BI111" s="45"/>
      <c r="BJ111" s="45"/>
      <c r="BK111" s="46"/>
      <c r="BL111" s="94"/>
    </row>
    <row r="112" spans="1:64" ht="18.75" customHeight="1" x14ac:dyDescent="0.3">
      <c r="A112" s="87">
        <f>IFERROR(InformeTbHv[[#This Row],[T EFECTIVO]]/InformeTbHv[[#This Row],[Horas disponibles]],0)</f>
        <v>0</v>
      </c>
      <c r="B112" s="87">
        <f>((InformeTbHv[[#This Row],[T PROGRAMADO]]-InformeTbHv[[#This Row],[HORAS DE OTRAS PARADA]]))/InformeTbHv[[#This Row],[T PROGRAMADO]]</f>
        <v>0</v>
      </c>
      <c r="C112" s="216">
        <f>IFERROR(((InformeTbHv[[#This Row],[T PROGRAMADO]]-InformeTbHv[[#This Row],[Ttal P. mec]])/InformeTbHv[[#This Row],[T PROGRAMADO]]),0)</f>
        <v>0.5</v>
      </c>
      <c r="D112" s="88" t="str">
        <f>IFERROR(ROUND(InformeTbHv[[#This Row],[TOTAL DE ARBOLES]]/InformeTbHv[[#This Row],[T EFECTIVO]],2),"")</f>
        <v/>
      </c>
      <c r="E112" s="88" t="str">
        <f>(IFERROR(ROUND(InformeTbHv[[#This Row],[M3]]/InformeTbHv[[#This Row],[TOTAL DE ARBOLES]],2),""))</f>
        <v/>
      </c>
      <c r="F112" s="39" t="str">
        <f>IFERROR(ROUND(InformeTbHv[[#This Row],[M3]]/InformeTbHv[[#This Row],[T EFECTIVO]],2),"")</f>
        <v/>
      </c>
      <c r="G112" s="89">
        <f>InformeTbHv[[#This Row],[T PROGRAMADO]]-InformeTbHv[[#This Row],[HORAS DE OTRAS PARADA]]</f>
        <v>0</v>
      </c>
      <c r="H112" s="89">
        <f>InformeTbHv[[#This Row],[T PROGRAMADO]]-SUM(InformeTbHv[[#This Row],[T PARADAS MEC]]+InformeTbHv[[#This Row],[ALISTAMIENTO]]+InformeTbHv[[#This Row],[Mantenimiento periódico]])</f>
        <v>4</v>
      </c>
      <c r="I112" s="89">
        <f>InformeTbHv[[#This Row],[T PARADAS MEC]]+InformeTbHv[[#This Row],[ALISTAMIENTO]]+InformeTbHv[[#This Row],[Mantenimiento periódico]]</f>
        <v>4</v>
      </c>
      <c r="J112" s="89">
        <f>SUMIF(InformeTbHv[[#This Row],[MOTIVO 1]],"Mantenimiento periódico",InformeTbHv[[#This Row],[T OTRA PARADA 1]])</f>
        <v>0</v>
      </c>
      <c r="K112" s="89">
        <f>InformeTbHv[[#This Row],[Mantenimiento periódico]]+InformeTbHv[[#This Row],[ALISTAMIENTO]]</f>
        <v>0</v>
      </c>
      <c r="L112" s="89">
        <f>SUM(InformeTbHv[[#This Row],[T OTRA PARADA 1]:[T OTRA PARADA 5]])</f>
        <v>4</v>
      </c>
      <c r="M112" s="88" t="s">
        <v>42</v>
      </c>
      <c r="N112" s="88" t="s">
        <v>1418</v>
      </c>
      <c r="O112" s="88" t="s">
        <v>80</v>
      </c>
      <c r="P112" s="88">
        <v>94270446</v>
      </c>
      <c r="Q112" s="88" t="s">
        <v>43</v>
      </c>
      <c r="R112" s="88" t="s">
        <v>44</v>
      </c>
      <c r="S112" s="90">
        <v>46093</v>
      </c>
      <c r="T112" s="88" t="s">
        <v>815</v>
      </c>
      <c r="U112" s="88"/>
      <c r="V112" s="88"/>
      <c r="W112" s="88"/>
      <c r="X112" s="88"/>
      <c r="Y112" s="88"/>
      <c r="Z112" s="88"/>
      <c r="AA112" s="88"/>
      <c r="AB112" s="88"/>
      <c r="AC112" s="88" t="s">
        <v>1434</v>
      </c>
      <c r="AD112" s="88" t="s">
        <v>1479</v>
      </c>
      <c r="AE112" s="88" t="s">
        <v>1519</v>
      </c>
      <c r="AF112" s="88">
        <v>17.88641072711232</v>
      </c>
      <c r="AG112" s="49" t="s">
        <v>208</v>
      </c>
      <c r="AH112" s="206">
        <v>2</v>
      </c>
      <c r="AI112" s="88" t="s">
        <v>47</v>
      </c>
      <c r="AJ112" s="419">
        <f>VLOOKUP(InformeTbHv[[#This Row],[TURNO]],[1]INFORMEHV!AI$2:AK$184,2,0)</f>
        <v>0.25</v>
      </c>
      <c r="AK112" s="419">
        <f>VLOOKUP(InformeTbHv[[#This Row],[TURNO]],[1]INFORMEHV!AI$2:AK$184,3,0)</f>
        <v>0.58333333333333337</v>
      </c>
      <c r="AL112" s="205"/>
      <c r="AM112" s="88"/>
      <c r="AN112" s="88"/>
      <c r="AO112" s="88"/>
      <c r="AP112" s="88"/>
      <c r="AQ112" s="89"/>
      <c r="AR112" s="88">
        <v>8</v>
      </c>
      <c r="AS112" s="88">
        <v>4</v>
      </c>
      <c r="AT112" s="30" t="s">
        <v>327</v>
      </c>
      <c r="AU112" s="88" t="s">
        <v>924</v>
      </c>
      <c r="AV112" s="88"/>
      <c r="AW112" s="88"/>
      <c r="AX112" s="88"/>
      <c r="AY112" s="88"/>
      <c r="AZ112" s="92"/>
      <c r="BA112" s="88" t="s">
        <v>46</v>
      </c>
      <c r="BB11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112" s="89">
        <v>4</v>
      </c>
      <c r="BD112" s="89"/>
      <c r="BE112" s="89"/>
      <c r="BF112" s="89"/>
      <c r="BG112" s="93"/>
      <c r="BH112" s="44" t="s">
        <v>841</v>
      </c>
      <c r="BI112" s="45"/>
      <c r="BJ112" s="45"/>
      <c r="BK112" s="46"/>
      <c r="BL112" s="94"/>
    </row>
    <row r="113" spans="1:64" ht="18.75" customHeight="1" x14ac:dyDescent="0.3">
      <c r="A113" s="87">
        <f>IFERROR(InformeTbHv[[#This Row],[T EFECTIVO]]/InformeTbHv[[#This Row],[Horas disponibles]],0)</f>
        <v>0.94499999999999995</v>
      </c>
      <c r="B113" s="87">
        <f>((InformeTbHv[[#This Row],[T PROGRAMADO]]-InformeTbHv[[#This Row],[HORAS DE OTRAS PARADA]]))/InformeTbHv[[#This Row],[T PROGRAMADO]]</f>
        <v>0.70874999999999999</v>
      </c>
      <c r="C113" s="216">
        <f>IFERROR(((InformeTbHv[[#This Row],[T PROGRAMADO]]-InformeTbHv[[#This Row],[Ttal P. mec]])/InformeTbHv[[#This Row],[T PROGRAMADO]]),0)</f>
        <v>0.75</v>
      </c>
      <c r="D113" s="88">
        <f>IFERROR(ROUND(InformeTbHv[[#This Row],[TOTAL DE ARBOLES]]/InformeTbHv[[#This Row],[T EFECTIVO]],2),"")</f>
        <v>61.2</v>
      </c>
      <c r="E113" s="88">
        <f>(IFERROR(ROUND(InformeTbHv[[#This Row],[M3]]/InformeTbHv[[#This Row],[TOTAL DE ARBOLES]],2),""))</f>
        <v>0.26</v>
      </c>
      <c r="F113" s="39">
        <f>IFERROR(ROUND(InformeTbHv[[#This Row],[M3]]/InformeTbHv[[#This Row],[T EFECTIVO]],2),"")</f>
        <v>16.14</v>
      </c>
      <c r="G113" s="89">
        <f>InformeTbHv[[#This Row],[T PROGRAMADO]]-InformeTbHv[[#This Row],[HORAS DE OTRAS PARADA]]</f>
        <v>5.67</v>
      </c>
      <c r="H113" s="89">
        <f>InformeTbHv[[#This Row],[T PROGRAMADO]]-SUM(InformeTbHv[[#This Row],[T PARADAS MEC]]+InformeTbHv[[#This Row],[ALISTAMIENTO]]+InformeTbHv[[#This Row],[Mantenimiento periódico]])</f>
        <v>6</v>
      </c>
      <c r="I113" s="89">
        <f>InformeTbHv[[#This Row],[T PARADAS MEC]]+InformeTbHv[[#This Row],[ALISTAMIENTO]]+InformeTbHv[[#This Row],[Mantenimiento periódico]]</f>
        <v>2</v>
      </c>
      <c r="J113" s="89">
        <f>SUMIF(InformeTbHv[[#This Row],[MOTIVO 1]],"Mantenimiento periódico",InformeTbHv[[#This Row],[T OTRA PARADA 1]])</f>
        <v>0</v>
      </c>
      <c r="K113" s="89">
        <f>InformeTbHv[[#This Row],[Mantenimiento periódico]]+InformeTbHv[[#This Row],[ALISTAMIENTO]]</f>
        <v>0</v>
      </c>
      <c r="L113" s="89">
        <f>SUM(InformeTbHv[[#This Row],[T OTRA PARADA 1]:[T OTRA PARADA 5]])</f>
        <v>0</v>
      </c>
      <c r="M113" s="88" t="s">
        <v>86</v>
      </c>
      <c r="N113" s="88" t="s">
        <v>1418</v>
      </c>
      <c r="O113" s="88" t="s">
        <v>88</v>
      </c>
      <c r="P113" s="88">
        <v>94265708</v>
      </c>
      <c r="Q113" s="88" t="s">
        <v>398</v>
      </c>
      <c r="R113" s="88" t="s">
        <v>74</v>
      </c>
      <c r="S113" s="90">
        <v>46063</v>
      </c>
      <c r="T113" s="88" t="s">
        <v>399</v>
      </c>
      <c r="U113" s="88"/>
      <c r="V113" s="88"/>
      <c r="W113" s="88"/>
      <c r="X113" s="88"/>
      <c r="Y113" s="88"/>
      <c r="Z113" s="88"/>
      <c r="AA113" s="88"/>
      <c r="AB113" s="88"/>
      <c r="AC113" s="88" t="s">
        <v>1430</v>
      </c>
      <c r="AD113" s="88" t="s">
        <v>1475</v>
      </c>
      <c r="AE113" s="88" t="s">
        <v>1517</v>
      </c>
      <c r="AF113" s="88">
        <v>14.957915875223099</v>
      </c>
      <c r="AG113" s="251" t="s">
        <v>205</v>
      </c>
      <c r="AH113" s="206">
        <v>9</v>
      </c>
      <c r="AI113" s="125" t="s">
        <v>45</v>
      </c>
      <c r="AJ113" s="418">
        <f>VLOOKUP(InformeTbHv[[#This Row],[TURNO]],[1]INFORMEHV!AI$2:AK$184,2,0)</f>
        <v>0.58333333333333337</v>
      </c>
      <c r="AK113" s="418">
        <f>VLOOKUP(InformeTbHv[[#This Row],[TURNO]],[1]INFORMEHV!AI$2:AK$184,3,0)</f>
        <v>0.91666666666666663</v>
      </c>
      <c r="AL113" s="205">
        <v>24</v>
      </c>
      <c r="AM113" s="88">
        <v>347</v>
      </c>
      <c r="AN113" s="88">
        <v>91.51</v>
      </c>
      <c r="AO113" s="88">
        <v>8.3800000000000008</v>
      </c>
      <c r="AP113" s="88"/>
      <c r="AQ113" s="89">
        <v>17.3</v>
      </c>
      <c r="AR113" s="205">
        <v>8</v>
      </c>
      <c r="AS113" s="88">
        <v>2</v>
      </c>
      <c r="AT113" s="30" t="s">
        <v>328</v>
      </c>
      <c r="AU113" s="88" t="s">
        <v>627</v>
      </c>
      <c r="AV113" s="88"/>
      <c r="AW113" s="88"/>
      <c r="AX113" s="88">
        <v>0.33</v>
      </c>
      <c r="AY113" s="88"/>
      <c r="AZ113" s="92" t="s">
        <v>628</v>
      </c>
      <c r="BA113" s="88" t="s">
        <v>48</v>
      </c>
      <c r="BB11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2.33</v>
      </c>
      <c r="BC113" s="89"/>
      <c r="BD113" s="89"/>
      <c r="BE113" s="89"/>
      <c r="BF113" s="89"/>
      <c r="BG113" s="93"/>
      <c r="BH113" s="44"/>
      <c r="BI113" s="45"/>
      <c r="BJ113" s="45"/>
      <c r="BK113" s="46"/>
      <c r="BL113" s="94"/>
    </row>
    <row r="114" spans="1:64" ht="18.75" customHeight="1" x14ac:dyDescent="0.3">
      <c r="A114" s="87">
        <f>IFERROR(InformeTbHv[[#This Row],[T EFECTIVO]]/InformeTbHv[[#This Row],[Horas disponibles]],0)</f>
        <v>0.7142857142857143</v>
      </c>
      <c r="B114" s="87">
        <f>((InformeTbHv[[#This Row],[T PROGRAMADO]]-InformeTbHv[[#This Row],[HORAS DE OTRAS PARADA]]))/InformeTbHv[[#This Row],[T PROGRAMADO]]</f>
        <v>0.27777777777777779</v>
      </c>
      <c r="C114" s="216">
        <f>IFERROR(((InformeTbHv[[#This Row],[T PROGRAMADO]]-InformeTbHv[[#This Row],[Ttal P. mec]])/InformeTbHv[[#This Row],[T PROGRAMADO]]),0)</f>
        <v>0.3888888888888889</v>
      </c>
      <c r="D114" s="88">
        <f>IFERROR(ROUND(InformeTbHv[[#This Row],[TOTAL DE ARBOLES]]/InformeTbHv[[#This Row],[T EFECTIVO]],2),"")</f>
        <v>16</v>
      </c>
      <c r="E114" s="88">
        <f>(IFERROR(ROUND(InformeTbHv[[#This Row],[M3]]/InformeTbHv[[#This Row],[TOTAL DE ARBOLES]],2),""))</f>
        <v>0.4</v>
      </c>
      <c r="F114" s="39">
        <f>IFERROR(ROUND(InformeTbHv[[#This Row],[M3]]/InformeTbHv[[#This Row],[T EFECTIVO]],2),"")</f>
        <v>6.48</v>
      </c>
      <c r="G114" s="89">
        <f>InformeTbHv[[#This Row],[T PROGRAMADO]]-InformeTbHv[[#This Row],[HORAS DE OTRAS PARADA]]</f>
        <v>2.5</v>
      </c>
      <c r="H114" s="89">
        <f>InformeTbHv[[#This Row],[T PROGRAMADO]]-SUM(InformeTbHv[[#This Row],[T PARADAS MEC]]+InformeTbHv[[#This Row],[ALISTAMIENTO]]+InformeTbHv[[#This Row],[Mantenimiento periódico]])</f>
        <v>3.5</v>
      </c>
      <c r="I114" s="89">
        <f>InformeTbHv[[#This Row],[T PARADAS MEC]]+InformeTbHv[[#This Row],[ALISTAMIENTO]]+InformeTbHv[[#This Row],[Mantenimiento periódico]]</f>
        <v>5.5</v>
      </c>
      <c r="J114" s="89">
        <f>SUMIF(InformeTbHv[[#This Row],[MOTIVO 1]],"Mantenimiento periódico",InformeTbHv[[#This Row],[T OTRA PARADA 1]])</f>
        <v>0</v>
      </c>
      <c r="K114" s="89">
        <f>InformeTbHv[[#This Row],[Mantenimiento periódico]]+InformeTbHv[[#This Row],[ALISTAMIENTO]]</f>
        <v>0</v>
      </c>
      <c r="L114" s="89">
        <f>SUM(InformeTbHv[[#This Row],[T OTRA PARADA 1]:[T OTRA PARADA 5]])</f>
        <v>0</v>
      </c>
      <c r="M114" s="88" t="s">
        <v>136</v>
      </c>
      <c r="N114" s="88" t="s">
        <v>1417</v>
      </c>
      <c r="O114" s="88" t="s">
        <v>373</v>
      </c>
      <c r="P114" s="88">
        <v>1113312568</v>
      </c>
      <c r="Q114" s="88" t="s">
        <v>65</v>
      </c>
      <c r="R114" s="88" t="s">
        <v>49</v>
      </c>
      <c r="S114" s="90">
        <v>46082</v>
      </c>
      <c r="T114" s="88" t="s">
        <v>393</v>
      </c>
      <c r="U114" s="88"/>
      <c r="V114" s="88"/>
      <c r="W114" s="88"/>
      <c r="X114" s="88"/>
      <c r="Y114" s="88"/>
      <c r="Z114" s="88"/>
      <c r="AA114" s="88"/>
      <c r="AB114" s="88"/>
      <c r="AC114" s="88" t="s">
        <v>1422</v>
      </c>
      <c r="AD114" s="88" t="s">
        <v>1467</v>
      </c>
      <c r="AE114" s="88" t="s">
        <v>1511</v>
      </c>
      <c r="AF114" s="88">
        <v>16.129333818634041</v>
      </c>
      <c r="AG114" s="49" t="s">
        <v>208</v>
      </c>
      <c r="AH114" s="206">
        <v>6</v>
      </c>
      <c r="AI114" s="88" t="s">
        <v>47</v>
      </c>
      <c r="AJ114" s="419">
        <f>VLOOKUP(InformeTbHv[[#This Row],[TURNO]],[1]INFORMEHV!AI$2:AK$184,2,0)</f>
        <v>0.25</v>
      </c>
      <c r="AK114" s="419">
        <f>VLOOKUP(InformeTbHv[[#This Row],[TURNO]],[1]INFORMEHV!AI$2:AK$184,3,0)</f>
        <v>0.58333333333333337</v>
      </c>
      <c r="AL114" s="205">
        <v>3</v>
      </c>
      <c r="AM114" s="88">
        <v>40</v>
      </c>
      <c r="AN114" s="88">
        <v>16.190000000000001</v>
      </c>
      <c r="AO114" s="88">
        <v>3.21</v>
      </c>
      <c r="AP114" s="88">
        <v>8</v>
      </c>
      <c r="AQ114" s="89">
        <v>30</v>
      </c>
      <c r="AR114" s="205">
        <v>9</v>
      </c>
      <c r="AS114" s="88">
        <v>5.5</v>
      </c>
      <c r="AT114" s="30" t="s">
        <v>328</v>
      </c>
      <c r="AU114" s="88" t="s">
        <v>903</v>
      </c>
      <c r="AV114" s="88"/>
      <c r="AW114" s="88"/>
      <c r="AX114" s="88">
        <v>1</v>
      </c>
      <c r="AY114" s="88">
        <v>5.5</v>
      </c>
      <c r="AZ114" s="92" t="s">
        <v>904</v>
      </c>
      <c r="BA114" s="88" t="s">
        <v>46</v>
      </c>
      <c r="BB11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6.5</v>
      </c>
      <c r="BC114" s="89"/>
      <c r="BD114" s="89"/>
      <c r="BE114" s="89"/>
      <c r="BF114" s="89"/>
      <c r="BG114" s="93"/>
      <c r="BH114" s="44"/>
      <c r="BI114" s="45"/>
      <c r="BJ114" s="45"/>
      <c r="BK114" s="46"/>
      <c r="BL114" s="94"/>
    </row>
    <row r="115" spans="1:64" ht="18.75" customHeight="1" x14ac:dyDescent="0.3">
      <c r="A115" s="87">
        <f>IFERROR(InformeTbHv[[#This Row],[T EFECTIVO]]/InformeTbHv[[#This Row],[Horas disponibles]],0)</f>
        <v>0.68524590163934429</v>
      </c>
      <c r="B115" s="87">
        <f>((InformeTbHv[[#This Row],[T PROGRAMADO]]-InformeTbHv[[#This Row],[HORAS DE OTRAS PARADA]]))/InformeTbHv[[#This Row],[T PROGRAMADO]]</f>
        <v>0.52249999999999996</v>
      </c>
      <c r="C115" s="216">
        <f>IFERROR(((InformeTbHv[[#This Row],[T PROGRAMADO]]-InformeTbHv[[#This Row],[Ttal P. mec]])/InformeTbHv[[#This Row],[T PROGRAMADO]]),0)</f>
        <v>0.76249999999999996</v>
      </c>
      <c r="D115" s="88">
        <f>IFERROR(ROUND(InformeTbHv[[#This Row],[TOTAL DE ARBOLES]]/InformeTbHv[[#This Row],[T EFECTIVO]],2),"")</f>
        <v>92.11</v>
      </c>
      <c r="E115" s="88">
        <f>(IFERROR(ROUND(InformeTbHv[[#This Row],[M3]]/InformeTbHv[[#This Row],[TOTAL DE ARBOLES]],2),""))</f>
        <v>0.32</v>
      </c>
      <c r="F115" s="39"/>
      <c r="G115" s="89">
        <f>InformeTbHv[[#This Row],[T PROGRAMADO]]-InformeTbHv[[#This Row],[HORAS DE OTRAS PARADA]]</f>
        <v>4.18</v>
      </c>
      <c r="H115" s="89">
        <f>InformeTbHv[[#This Row],[T PROGRAMADO]]-SUM(InformeTbHv[[#This Row],[T PARADAS MEC]]+InformeTbHv[[#This Row],[ALISTAMIENTO]]+InformeTbHv[[#This Row],[Mantenimiento periódico]])</f>
        <v>6.1</v>
      </c>
      <c r="I115" s="89">
        <f>InformeTbHv[[#This Row],[T PARADAS MEC]]+InformeTbHv[[#This Row],[ALISTAMIENTO]]+InformeTbHv[[#This Row],[Mantenimiento periódico]]</f>
        <v>1.9</v>
      </c>
      <c r="J115" s="89">
        <f>SUMIF(InformeTbHv[[#This Row],[MOTIVO 1]],"Mantenimiento periódico",InformeTbHv[[#This Row],[T OTRA PARADA 1]])</f>
        <v>0</v>
      </c>
      <c r="K115" s="89">
        <f>InformeTbHv[[#This Row],[Mantenimiento periódico]]+InformeTbHv[[#This Row],[ALISTAMIENTO]]</f>
        <v>0.4</v>
      </c>
      <c r="L115" s="89">
        <f>SUM(InformeTbHv[[#This Row],[T OTRA PARADA 1]:[T OTRA PARADA 5]])</f>
        <v>1.5</v>
      </c>
      <c r="M115" s="88" t="s">
        <v>42</v>
      </c>
      <c r="N115" s="88" t="s">
        <v>1418</v>
      </c>
      <c r="O115" s="88" t="s">
        <v>58</v>
      </c>
      <c r="P115" s="88">
        <v>6343935</v>
      </c>
      <c r="Q115" s="88" t="s">
        <v>43</v>
      </c>
      <c r="R115" s="88" t="s">
        <v>44</v>
      </c>
      <c r="S115" s="90">
        <v>46095</v>
      </c>
      <c r="T115" s="88" t="s">
        <v>815</v>
      </c>
      <c r="U115" s="88"/>
      <c r="V115" s="88"/>
      <c r="W115" s="88"/>
      <c r="X115" s="88"/>
      <c r="Y115" s="88"/>
      <c r="Z115" s="88"/>
      <c r="AA115" s="88"/>
      <c r="AB115" s="88"/>
      <c r="AC115" s="88" t="s">
        <v>1434</v>
      </c>
      <c r="AD115" s="88" t="s">
        <v>1479</v>
      </c>
      <c r="AE115" s="88" t="s">
        <v>1519</v>
      </c>
      <c r="AF115" s="88">
        <v>17.88641072711232</v>
      </c>
      <c r="AG115" s="49" t="s">
        <v>208</v>
      </c>
      <c r="AH115" s="206">
        <v>2</v>
      </c>
      <c r="AI115" s="125" t="s">
        <v>45</v>
      </c>
      <c r="AJ115" s="418">
        <f>VLOOKUP(InformeTbHv[[#This Row],[TURNO]],[1]INFORMEHV!AI$2:AK$184,2,0)</f>
        <v>0.58333333333333337</v>
      </c>
      <c r="AK115" s="418">
        <f>VLOOKUP(InformeTbHv[[#This Row],[TURNO]],[1]INFORMEHV!AI$2:AK$184,3,0)</f>
        <v>0.91666666666666663</v>
      </c>
      <c r="AL115" s="205">
        <v>29</v>
      </c>
      <c r="AM115" s="88">
        <v>385</v>
      </c>
      <c r="AN115" s="88">
        <v>125</v>
      </c>
      <c r="AO115" s="88">
        <v>17</v>
      </c>
      <c r="AP115" s="88">
        <v>73</v>
      </c>
      <c r="AQ115" s="89">
        <v>0.33</v>
      </c>
      <c r="AR115" s="88">
        <v>8</v>
      </c>
      <c r="AS115" s="88">
        <v>1.5</v>
      </c>
      <c r="AT115" s="88"/>
      <c r="AU115" s="88" t="s">
        <v>957</v>
      </c>
      <c r="AV115" s="88">
        <v>0.4</v>
      </c>
      <c r="AW115" s="88">
        <v>0.2</v>
      </c>
      <c r="AX115" s="88">
        <v>0.22</v>
      </c>
      <c r="AY115" s="88">
        <v>4</v>
      </c>
      <c r="AZ115" s="92" t="s">
        <v>958</v>
      </c>
      <c r="BA115" s="88" t="s">
        <v>46</v>
      </c>
      <c r="BB11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3.8200000000000003</v>
      </c>
      <c r="BC115" s="89">
        <v>1.5</v>
      </c>
      <c r="BD115" s="89"/>
      <c r="BE115" s="89"/>
      <c r="BF115" s="89"/>
      <c r="BG115" s="93"/>
      <c r="BH115" s="44"/>
      <c r="BI115" s="45"/>
      <c r="BJ115" s="45"/>
      <c r="BK115" s="46"/>
      <c r="BL115" s="94"/>
    </row>
    <row r="116" spans="1:64" ht="18.75" customHeight="1" x14ac:dyDescent="0.3">
      <c r="A116" s="37">
        <f>IFERROR(InformeTbHv[[#This Row],[T EFECTIVO]]/InformeTbHv[[#This Row],[Horas disponibles]],0)</f>
        <v>0.96705426356589153</v>
      </c>
      <c r="B116" s="37">
        <f>((InformeTbHv[[#This Row],[T PROGRAMADO]]-InformeTbHv[[#This Row],[HORAS DE OTRAS PARADA]]))/InformeTbHv[[#This Row],[T PROGRAMADO]]</f>
        <v>0.62375000000000003</v>
      </c>
      <c r="C116" s="113">
        <f>IFERROR(((InformeTbHv[[#This Row],[T PROGRAMADO]]-InformeTbHv[[#This Row],[Ttal P. mec]])/InformeTbHv[[#This Row],[T PROGRAMADO]]),0)</f>
        <v>0.64500000000000002</v>
      </c>
      <c r="D116" s="38">
        <f>IFERROR(ROUND(InformeTbHv[[#This Row],[TOTAL DE ARBOLES]]/InformeTbHv[[#This Row],[T EFECTIVO]],2),"")</f>
        <v>75.95</v>
      </c>
      <c r="E116" s="38">
        <f>(IFERROR(ROUND(InformeTbHv[[#This Row],[M3]]/InformeTbHv[[#This Row],[TOTAL DE ARBOLES]],2),""))</f>
        <v>7.0000000000000007E-2</v>
      </c>
      <c r="F116" s="39">
        <f>IFERROR(ROUND(InformeTbHv[[#This Row],[M3]]/InformeTbHv[[#This Row],[T EFECTIVO]],2),"")</f>
        <v>5.13</v>
      </c>
      <c r="G116" s="40">
        <f>InformeTbHv[[#This Row],[T PROGRAMADO]]-InformeTbHv[[#This Row],[HORAS DE OTRAS PARADA]]</f>
        <v>4.99</v>
      </c>
      <c r="H116" s="40">
        <f>InformeTbHv[[#This Row],[T PROGRAMADO]]-SUM(InformeTbHv[[#This Row],[T PARADAS MEC]]+InformeTbHv[[#This Row],[ALISTAMIENTO]]+InformeTbHv[[#This Row],[Mantenimiento periódico]])</f>
        <v>5.16</v>
      </c>
      <c r="I116" s="40">
        <f>InformeTbHv[[#This Row],[T PARADAS MEC]]+InformeTbHv[[#This Row],[ALISTAMIENTO]]+InformeTbHv[[#This Row],[Mantenimiento periódico]]</f>
        <v>2.84</v>
      </c>
      <c r="J116" s="40">
        <f>SUMIF(InformeTbHv[[#This Row],[MOTIVO 1]],"Mantenimiento periódico",InformeTbHv[[#This Row],[T OTRA PARADA 1]])</f>
        <v>0</v>
      </c>
      <c r="K116" s="40">
        <f>InformeTbHv[[#This Row],[Mantenimiento periódico]]+InformeTbHv[[#This Row],[ALISTAMIENTO]]</f>
        <v>0.17</v>
      </c>
      <c r="L116" s="40">
        <f>SUM(InformeTbHv[[#This Row],[T OTRA PARADA 1]:[T OTRA PARADA 5]])</f>
        <v>0</v>
      </c>
      <c r="M116" s="38" t="s">
        <v>68</v>
      </c>
      <c r="N116" s="38" t="s">
        <v>1417</v>
      </c>
      <c r="O116" s="38" t="s">
        <v>82</v>
      </c>
      <c r="P116" s="38">
        <v>94266396</v>
      </c>
      <c r="Q116" s="38" t="s">
        <v>65</v>
      </c>
      <c r="R116" s="38" t="s">
        <v>44</v>
      </c>
      <c r="S116" s="41">
        <v>46038</v>
      </c>
      <c r="T116" s="38" t="s">
        <v>164</v>
      </c>
      <c r="U116" s="38"/>
      <c r="V116" s="38"/>
      <c r="W116" s="38"/>
      <c r="X116" s="38"/>
      <c r="Y116" s="38"/>
      <c r="Z116" s="38"/>
      <c r="AA116" s="38"/>
      <c r="AB116" s="38"/>
      <c r="AC116" s="38" t="s">
        <v>1426</v>
      </c>
      <c r="AD116" s="38" t="s">
        <v>1471</v>
      </c>
      <c r="AE116" s="38" t="s">
        <v>1512</v>
      </c>
      <c r="AF116" s="38">
        <v>26.520279887958782</v>
      </c>
      <c r="AG116" s="25" t="s">
        <v>207</v>
      </c>
      <c r="AH116" s="207">
        <v>6</v>
      </c>
      <c r="AI116" s="116" t="s">
        <v>47</v>
      </c>
      <c r="AJ116" s="415">
        <f>VLOOKUP(InformeTbHv[[#This Row],[TURNO]],[1]INFORMEHV!AI$2:AK$184,2,0)</f>
        <v>0.25</v>
      </c>
      <c r="AK116" s="415">
        <f>VLOOKUP(InformeTbHv[[#This Row],[TURNO]],[1]INFORMEHV!AI$2:AK$184,3,0)</f>
        <v>0.58333333333333337</v>
      </c>
      <c r="AL116" s="116">
        <v>15</v>
      </c>
      <c r="AM116" s="38">
        <v>379</v>
      </c>
      <c r="AN116" s="38">
        <v>25.59</v>
      </c>
      <c r="AO116" s="38">
        <v>45.2</v>
      </c>
      <c r="AP116" s="38"/>
      <c r="AQ116" s="40"/>
      <c r="AR116" s="116">
        <v>8</v>
      </c>
      <c r="AS116" s="38">
        <v>2.67</v>
      </c>
      <c r="AT116" s="30" t="s">
        <v>328</v>
      </c>
      <c r="AU116" s="49" t="s">
        <v>332</v>
      </c>
      <c r="AV116" s="38">
        <v>0.17</v>
      </c>
      <c r="AW116" s="38"/>
      <c r="AX116" s="38">
        <v>0.17</v>
      </c>
      <c r="AY116" s="38"/>
      <c r="AZ116" s="42" t="s">
        <v>142</v>
      </c>
      <c r="BA116" s="38" t="s">
        <v>48</v>
      </c>
      <c r="BB11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3.01</v>
      </c>
      <c r="BC116" s="40"/>
      <c r="BD116" s="40"/>
      <c r="BE116" s="40"/>
      <c r="BF116" s="40"/>
      <c r="BG116" s="43"/>
      <c r="BH116" s="44"/>
      <c r="BI116" s="45"/>
      <c r="BJ116" s="45"/>
      <c r="BK116" s="46"/>
      <c r="BL116" s="47"/>
    </row>
    <row r="117" spans="1:64" ht="18.75" customHeight="1" x14ac:dyDescent="0.3">
      <c r="A117" s="87">
        <f>IFERROR(InformeTbHv[[#This Row],[T EFECTIVO]]/InformeTbHv[[#This Row],[Horas disponibles]],0)</f>
        <v>0.78586723768736622</v>
      </c>
      <c r="B117" s="87">
        <f>((InformeTbHv[[#This Row],[T PROGRAMADO]]-InformeTbHv[[#This Row],[HORAS DE OTRAS PARADA]]))/InformeTbHv[[#This Row],[T PROGRAMADO]]</f>
        <v>0.45874999999999999</v>
      </c>
      <c r="C117" s="216">
        <f>IFERROR(((InformeTbHv[[#This Row],[T PROGRAMADO]]-InformeTbHv[[#This Row],[Ttal P. mec]])/InformeTbHv[[#This Row],[T PROGRAMADO]]),0)</f>
        <v>0.58374999999999999</v>
      </c>
      <c r="D117" s="88">
        <f>IFERROR(ROUND(InformeTbHv[[#This Row],[TOTAL DE ARBOLES]]/InformeTbHv[[#This Row],[T EFECTIVO]],2),"")</f>
        <v>60.76</v>
      </c>
      <c r="E117" s="88">
        <f>(IFERROR(ROUND(InformeTbHv[[#This Row],[M3]]/InformeTbHv[[#This Row],[TOTAL DE ARBOLES]],2),""))</f>
        <v>0.16</v>
      </c>
      <c r="F117" s="39">
        <f>IFERROR(ROUND(InformeTbHv[[#This Row],[M3]]/InformeTbHv[[#This Row],[T EFECTIVO]],2),"")</f>
        <v>9.86</v>
      </c>
      <c r="G117" s="89">
        <f>InformeTbHv[[#This Row],[T PROGRAMADO]]-InformeTbHv[[#This Row],[HORAS DE OTRAS PARADA]]</f>
        <v>3.67</v>
      </c>
      <c r="H117" s="89">
        <f>InformeTbHv[[#This Row],[T PROGRAMADO]]-SUM(InformeTbHv[[#This Row],[T PARADAS MEC]]+InformeTbHv[[#This Row],[ALISTAMIENTO]]+InformeTbHv[[#This Row],[Mantenimiento periódico]])</f>
        <v>4.67</v>
      </c>
      <c r="I117" s="89">
        <f>InformeTbHv[[#This Row],[T PARADAS MEC]]+InformeTbHv[[#This Row],[ALISTAMIENTO]]+InformeTbHv[[#This Row],[Mantenimiento periódico]]</f>
        <v>3.33</v>
      </c>
      <c r="J117" s="89">
        <f>SUMIF(InformeTbHv[[#This Row],[MOTIVO 1]],"Mantenimiento periódico",InformeTbHv[[#This Row],[T OTRA PARADA 1]])</f>
        <v>0</v>
      </c>
      <c r="K117" s="89">
        <f>InformeTbHv[[#This Row],[Mantenimiento periódico]]+InformeTbHv[[#This Row],[ALISTAMIENTO]]</f>
        <v>0.33</v>
      </c>
      <c r="L117" s="89">
        <f>SUM(InformeTbHv[[#This Row],[T OTRA PARADA 1]:[T OTRA PARADA 5]])</f>
        <v>0.5</v>
      </c>
      <c r="M117" s="88" t="s">
        <v>134</v>
      </c>
      <c r="N117" s="88" t="s">
        <v>1417</v>
      </c>
      <c r="O117" s="88" t="s">
        <v>367</v>
      </c>
      <c r="P117" s="88">
        <v>18435730</v>
      </c>
      <c r="Q117" s="88" t="s">
        <v>65</v>
      </c>
      <c r="R117" s="88" t="s">
        <v>49</v>
      </c>
      <c r="S117" s="90">
        <v>46110</v>
      </c>
      <c r="T117" s="88" t="s">
        <v>941</v>
      </c>
      <c r="U117" s="88"/>
      <c r="V117" s="88"/>
      <c r="W117" s="88"/>
      <c r="X117" s="88"/>
      <c r="Y117" s="88"/>
      <c r="Z117" s="88"/>
      <c r="AA117" s="88"/>
      <c r="AB117" s="88"/>
      <c r="AC117" s="88" t="s">
        <v>1424</v>
      </c>
      <c r="AD117" s="88" t="s">
        <v>1469</v>
      </c>
      <c r="AE117" s="88" t="s">
        <v>1513</v>
      </c>
      <c r="AF117" s="88">
        <v>17.094631593058232</v>
      </c>
      <c r="AG117" s="252" t="s">
        <v>206</v>
      </c>
      <c r="AH117" s="206">
        <v>2</v>
      </c>
      <c r="AI117" s="88" t="s">
        <v>47</v>
      </c>
      <c r="AJ117" s="419">
        <f>VLOOKUP(InformeTbHv[[#This Row],[TURNO]],[1]INFORMEHV!AI$2:AK$184,2,0)</f>
        <v>0.25</v>
      </c>
      <c r="AK117" s="419">
        <f>VLOOKUP(InformeTbHv[[#This Row],[TURNO]],[1]INFORMEHV!AI$2:AK$184,3,0)</f>
        <v>0.58333333333333337</v>
      </c>
      <c r="AL117" s="205">
        <v>29</v>
      </c>
      <c r="AM117" s="88">
        <v>223</v>
      </c>
      <c r="AN117" s="88">
        <v>36.200000000000003</v>
      </c>
      <c r="AO117" s="88">
        <v>9.6999999999999993</v>
      </c>
      <c r="AP117" s="88"/>
      <c r="AQ117" s="89">
        <v>14</v>
      </c>
      <c r="AR117" s="205">
        <v>8</v>
      </c>
      <c r="AS117" s="88">
        <v>3</v>
      </c>
      <c r="AT117" s="30" t="s">
        <v>328</v>
      </c>
      <c r="AU117" s="88" t="s">
        <v>1062</v>
      </c>
      <c r="AV117" s="88">
        <v>0.33</v>
      </c>
      <c r="AW117" s="88"/>
      <c r="AX117" s="88">
        <v>0.5</v>
      </c>
      <c r="AY117" s="88">
        <v>3</v>
      </c>
      <c r="AZ117" s="92"/>
      <c r="BA117" s="88" t="s">
        <v>48</v>
      </c>
      <c r="BB11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4.33</v>
      </c>
      <c r="BC117" s="89">
        <v>0.5</v>
      </c>
      <c r="BD117" s="89"/>
      <c r="BE117" s="89"/>
      <c r="BF117" s="89"/>
      <c r="BG117" s="93"/>
      <c r="BH117" s="14" t="s">
        <v>236</v>
      </c>
      <c r="BI117" s="45"/>
      <c r="BJ117" s="45"/>
      <c r="BK117" s="46"/>
      <c r="BL117" s="94"/>
    </row>
    <row r="118" spans="1:64" ht="18.75" customHeight="1" x14ac:dyDescent="0.3">
      <c r="A118" s="37">
        <f>IFERROR(InformeTbHv[[#This Row],[T EFECTIVO]]/InformeTbHv[[#This Row],[Horas disponibles]],0)</f>
        <v>0.89500000000000002</v>
      </c>
      <c r="B118" s="37">
        <f>((InformeTbHv[[#This Row],[T PROGRAMADO]]-InformeTbHv[[#This Row],[HORAS DE OTRAS PARADA]]))/InformeTbHv[[#This Row],[T PROGRAMADO]]</f>
        <v>0.59666666666666668</v>
      </c>
      <c r="C118" s="113">
        <f>IFERROR(((InformeTbHv[[#This Row],[T PROGRAMADO]]-InformeTbHv[[#This Row],[Ttal P. mec]])/InformeTbHv[[#This Row],[T PROGRAMADO]]),0)</f>
        <v>0.66666666666666663</v>
      </c>
      <c r="D118" s="38">
        <f>IFERROR(ROUND(InformeTbHv[[#This Row],[TOTAL DE ARBOLES]]/InformeTbHv[[#This Row],[T EFECTIVO]],2),"")</f>
        <v>21.51</v>
      </c>
      <c r="E118" s="38">
        <f>(IFERROR(ROUND(InformeTbHv[[#This Row],[M3]]/InformeTbHv[[#This Row],[TOTAL DE ARBOLES]],2),""))</f>
        <v>0.56000000000000005</v>
      </c>
      <c r="F118" s="39">
        <f>IFERROR(ROUND(InformeTbHv[[#This Row],[M3]]/InformeTbHv[[#This Row],[T EFECTIVO]],2),"")</f>
        <v>12.1</v>
      </c>
      <c r="G118" s="40">
        <f>InformeTbHv[[#This Row],[T PROGRAMADO]]-InformeTbHv[[#This Row],[HORAS DE OTRAS PARADA]]</f>
        <v>3.58</v>
      </c>
      <c r="H118" s="40">
        <f>InformeTbHv[[#This Row],[T PROGRAMADO]]-SUM(InformeTbHv[[#This Row],[T PARADAS MEC]]+InformeTbHv[[#This Row],[ALISTAMIENTO]]+InformeTbHv[[#This Row],[Mantenimiento periódico]])</f>
        <v>4</v>
      </c>
      <c r="I118" s="40">
        <f>InformeTbHv[[#This Row],[T PARADAS MEC]]+InformeTbHv[[#This Row],[ALISTAMIENTO]]+InformeTbHv[[#This Row],[Mantenimiento periódico]]</f>
        <v>2</v>
      </c>
      <c r="J118" s="40">
        <f>SUMIF(InformeTbHv[[#This Row],[MOTIVO 1]],"Mantenimiento periódico",InformeTbHv[[#This Row],[T OTRA PARADA 1]])</f>
        <v>0</v>
      </c>
      <c r="K118" s="40">
        <f>InformeTbHv[[#This Row],[Mantenimiento periódico]]+InformeTbHv[[#This Row],[ALISTAMIENTO]]</f>
        <v>0</v>
      </c>
      <c r="L118" s="40">
        <f>SUM(InformeTbHv[[#This Row],[T OTRA PARADA 1]:[T OTRA PARADA 5]])</f>
        <v>0</v>
      </c>
      <c r="M118" s="38" t="s">
        <v>76</v>
      </c>
      <c r="N118" s="38" t="s">
        <v>1418</v>
      </c>
      <c r="O118" s="38" t="s">
        <v>78</v>
      </c>
      <c r="P118" s="38">
        <v>1006316837</v>
      </c>
      <c r="Q118" s="38" t="s">
        <v>43</v>
      </c>
      <c r="R118" s="38" t="s">
        <v>49</v>
      </c>
      <c r="S118" s="41">
        <v>46036</v>
      </c>
      <c r="T118" s="38" t="s">
        <v>191</v>
      </c>
      <c r="U118" s="38"/>
      <c r="V118" s="38"/>
      <c r="W118" s="38"/>
      <c r="X118" s="38"/>
      <c r="Y118" s="38"/>
      <c r="Z118" s="38"/>
      <c r="AA118" s="38"/>
      <c r="AB118" s="38"/>
      <c r="AC118" s="38" t="s">
        <v>1449</v>
      </c>
      <c r="AD118" s="38" t="s">
        <v>1494</v>
      </c>
      <c r="AE118" s="38" t="s">
        <v>1509</v>
      </c>
      <c r="AF118" s="38">
        <v>44.025076459199035</v>
      </c>
      <c r="AG118" s="252" t="s">
        <v>206</v>
      </c>
      <c r="AH118" s="207">
        <v>2</v>
      </c>
      <c r="AI118" s="125" t="s">
        <v>45</v>
      </c>
      <c r="AJ118" s="418">
        <f>VLOOKUP(InformeTbHv[[#This Row],[TURNO]],[1]INFORMEHV!AI$2:AK$184,2,0)</f>
        <v>0.58333333333333337</v>
      </c>
      <c r="AK118" s="418">
        <f>VLOOKUP(InformeTbHv[[#This Row],[TURNO]],[1]INFORMEHV!AI$2:AK$184,3,0)</f>
        <v>0.91666666666666663</v>
      </c>
      <c r="AL118" s="116">
        <v>28</v>
      </c>
      <c r="AM118" s="38">
        <v>77</v>
      </c>
      <c r="AN118" s="38">
        <v>43.31</v>
      </c>
      <c r="AO118" s="38">
        <v>13.13</v>
      </c>
      <c r="AP118" s="38"/>
      <c r="AQ118" s="40">
        <v>22</v>
      </c>
      <c r="AR118" s="116">
        <v>6</v>
      </c>
      <c r="AS118" s="38">
        <v>2</v>
      </c>
      <c r="AT118" s="30" t="s">
        <v>328</v>
      </c>
      <c r="AU118" s="49" t="s">
        <v>234</v>
      </c>
      <c r="AV118" s="38"/>
      <c r="AW118" s="38"/>
      <c r="AX118" s="38">
        <v>0.42</v>
      </c>
      <c r="AY118" s="38">
        <v>3</v>
      </c>
      <c r="AZ118" s="42"/>
      <c r="BA118" s="38" t="s">
        <v>48</v>
      </c>
      <c r="BB11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2.42</v>
      </c>
      <c r="BC118" s="40"/>
      <c r="BD118" s="40"/>
      <c r="BE118" s="40"/>
      <c r="BF118" s="40"/>
      <c r="BG118" s="43"/>
      <c r="BH118" s="44"/>
      <c r="BI118" s="45"/>
      <c r="BJ118" s="45"/>
      <c r="BK118" s="46"/>
      <c r="BL118" s="47"/>
    </row>
    <row r="119" spans="1:64" ht="18.75" customHeight="1" x14ac:dyDescent="0.3">
      <c r="A119" s="63">
        <f>IFERROR(InformeTbHv[[#This Row],[T EFECTIVO]]/InformeTbHv[[#This Row],[Horas disponibles]],0)</f>
        <v>0.70930232558139539</v>
      </c>
      <c r="B119" s="63">
        <f>((InformeTbHv[[#This Row],[T PROGRAMADO]]-InformeTbHv[[#This Row],[HORAS DE OTRAS PARADA]]))/InformeTbHv[[#This Row],[T PROGRAMADO]]</f>
        <v>0.22875000000000001</v>
      </c>
      <c r="C119" s="215">
        <f>IFERROR(((InformeTbHv[[#This Row],[T PROGRAMADO]]-InformeTbHv[[#This Row],[Ttal P. mec]])/InformeTbHv[[#This Row],[T PROGRAMADO]]),0)</f>
        <v>0.32250000000000001</v>
      </c>
      <c r="D119" s="64">
        <f>IFERROR(ROUND(InformeTbHv[[#This Row],[TOTAL DE ARBOLES]]/InformeTbHv[[#This Row],[T EFECTIVO]],2),"")</f>
        <v>8.74</v>
      </c>
      <c r="E119" s="64">
        <f>(IFERROR(ROUND(InformeTbHv[[#This Row],[M3]]/InformeTbHv[[#This Row],[TOTAL DE ARBOLES]],2),""))</f>
        <v>0.28999999999999998</v>
      </c>
      <c r="F119" s="39">
        <f>IFERROR(ROUND(InformeTbHv[[#This Row],[M3]]/InformeTbHv[[#This Row],[T EFECTIVO]],2),"")</f>
        <v>2.57</v>
      </c>
      <c r="G119" s="65">
        <f>InformeTbHv[[#This Row],[T PROGRAMADO]]-InformeTbHv[[#This Row],[HORAS DE OTRAS PARADA]]</f>
        <v>1.83</v>
      </c>
      <c r="H119" s="65">
        <f>InformeTbHv[[#This Row],[T PROGRAMADO]]-SUM(InformeTbHv[[#This Row],[T PARADAS MEC]]+InformeTbHv[[#This Row],[ALISTAMIENTO]]+InformeTbHv[[#This Row],[Mantenimiento periódico]])</f>
        <v>2.58</v>
      </c>
      <c r="I119" s="65">
        <f>InformeTbHv[[#This Row],[T PARADAS MEC]]+InformeTbHv[[#This Row],[ALISTAMIENTO]]+InformeTbHv[[#This Row],[Mantenimiento periódico]]</f>
        <v>5.42</v>
      </c>
      <c r="J119" s="65">
        <f>SUMIF(InformeTbHv[[#This Row],[MOTIVO 1]],"Mantenimiento periódico",InformeTbHv[[#This Row],[T OTRA PARADA 1]])</f>
        <v>0</v>
      </c>
      <c r="K119" s="65">
        <f>InformeTbHv[[#This Row],[Mantenimiento periódico]]+InformeTbHv[[#This Row],[ALISTAMIENTO]]</f>
        <v>0.42</v>
      </c>
      <c r="L119" s="65">
        <f>SUM(InformeTbHv[[#This Row],[T OTRA PARADA 1]:[T OTRA PARADA 5]])</f>
        <v>0</v>
      </c>
      <c r="M119" s="64" t="s">
        <v>55</v>
      </c>
      <c r="N119" s="64" t="s">
        <v>1418</v>
      </c>
      <c r="O119" s="64" t="s">
        <v>60</v>
      </c>
      <c r="P119" s="64">
        <v>1061791033</v>
      </c>
      <c r="Q119" s="64" t="s">
        <v>43</v>
      </c>
      <c r="R119" s="64" t="s">
        <v>49</v>
      </c>
      <c r="S119" s="66">
        <v>46042</v>
      </c>
      <c r="T119" s="64" t="s">
        <v>62</v>
      </c>
      <c r="U119" s="64"/>
      <c r="V119" s="64"/>
      <c r="W119" s="64"/>
      <c r="X119" s="64"/>
      <c r="Y119" s="64"/>
      <c r="Z119" s="64"/>
      <c r="AA119" s="64"/>
      <c r="AB119" s="64"/>
      <c r="AC119" s="64" t="s">
        <v>1445</v>
      </c>
      <c r="AD119" s="64" t="s">
        <v>1490</v>
      </c>
      <c r="AE119" s="64" t="s">
        <v>1518</v>
      </c>
      <c r="AF119" s="64">
        <v>19.828868083208551</v>
      </c>
      <c r="AG119" s="25" t="s">
        <v>208</v>
      </c>
      <c r="AH119" s="258">
        <v>2</v>
      </c>
      <c r="AI119" s="209" t="s">
        <v>47</v>
      </c>
      <c r="AJ119" s="417">
        <f>VLOOKUP(InformeTbHv[[#This Row],[TURNO]],[1]INFORMEHV!AI$2:AK$184,2,0)</f>
        <v>0.25</v>
      </c>
      <c r="AK119" s="417">
        <f>VLOOKUP(InformeTbHv[[#This Row],[TURNO]],[1]INFORMEHV!AI$2:AK$184,3,0)</f>
        <v>0.58333333333333337</v>
      </c>
      <c r="AL119" s="209">
        <v>26</v>
      </c>
      <c r="AM119" s="64">
        <v>16</v>
      </c>
      <c r="AN119" s="64">
        <v>4.7</v>
      </c>
      <c r="AO119" s="64">
        <v>0.79</v>
      </c>
      <c r="AP119" s="64"/>
      <c r="AQ119" s="199">
        <v>26</v>
      </c>
      <c r="AR119" s="209">
        <v>8</v>
      </c>
      <c r="AS119" s="64">
        <v>5</v>
      </c>
      <c r="AT119" s="30" t="s">
        <v>328</v>
      </c>
      <c r="AU119" s="49" t="s">
        <v>234</v>
      </c>
      <c r="AV119" s="64">
        <v>0.42</v>
      </c>
      <c r="AW119" s="64">
        <v>0.42</v>
      </c>
      <c r="AX119" s="64">
        <v>0.33</v>
      </c>
      <c r="AY119" s="64"/>
      <c r="AZ119" s="67" t="s">
        <v>357</v>
      </c>
      <c r="BA119" s="64" t="s">
        <v>46</v>
      </c>
      <c r="BB11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6.17</v>
      </c>
      <c r="BC119" s="65"/>
      <c r="BD119" s="65"/>
      <c r="BE119" s="65"/>
      <c r="BF119" s="65"/>
      <c r="BG119" s="68"/>
      <c r="BH119" s="44"/>
      <c r="BI119" s="45"/>
      <c r="BJ119" s="45"/>
      <c r="BK119" s="46"/>
      <c r="BL119" s="69"/>
    </row>
    <row r="120" spans="1:64" ht="18.75" customHeight="1" x14ac:dyDescent="0.3">
      <c r="A120" s="63">
        <f>IFERROR(InformeTbHv[[#This Row],[T EFECTIVO]]/InformeTbHv[[#This Row],[Horas disponibles]],0)</f>
        <v>0.95923261390887293</v>
      </c>
      <c r="B120" s="63">
        <f>((InformeTbHv[[#This Row],[T PROGRAMADO]]-InformeTbHv[[#This Row],[HORAS DE OTRAS PARADA]]))/InformeTbHv[[#This Row],[T PROGRAMADO]]</f>
        <v>0.5714285714285714</v>
      </c>
      <c r="C120" s="215">
        <f>IFERROR(((InformeTbHv[[#This Row],[T PROGRAMADO]]-InformeTbHv[[#This Row],[Ttal P. mec]])/InformeTbHv[[#This Row],[T PROGRAMADO]]),0)</f>
        <v>0.59571428571428575</v>
      </c>
      <c r="D120" s="64">
        <f>IFERROR(ROUND(InformeTbHv[[#This Row],[TOTAL DE ARBOLES]]/InformeTbHv[[#This Row],[T EFECTIVO]],2),"")</f>
        <v>56.75</v>
      </c>
      <c r="E120" s="64">
        <f>(IFERROR(ROUND(InformeTbHv[[#This Row],[M3]]/InformeTbHv[[#This Row],[TOTAL DE ARBOLES]],2),""))</f>
        <v>0.28000000000000003</v>
      </c>
      <c r="F120" s="39">
        <f>IFERROR(ROUND(InformeTbHv[[#This Row],[M3]]/InformeTbHv[[#This Row],[T EFECTIVO]],2),"")</f>
        <v>16.059999999999999</v>
      </c>
      <c r="G120" s="65">
        <f>InformeTbHv[[#This Row],[T PROGRAMADO]]-InformeTbHv[[#This Row],[HORAS DE OTRAS PARADA]]</f>
        <v>4</v>
      </c>
      <c r="H120" s="65">
        <f>InformeTbHv[[#This Row],[T PROGRAMADO]]-SUM(InformeTbHv[[#This Row],[T PARADAS MEC]]+InformeTbHv[[#This Row],[ALISTAMIENTO]]+InformeTbHv[[#This Row],[Mantenimiento periódico]])</f>
        <v>4.17</v>
      </c>
      <c r="I120" s="65">
        <f>InformeTbHv[[#This Row],[T PARADAS MEC]]+InformeTbHv[[#This Row],[ALISTAMIENTO]]+InformeTbHv[[#This Row],[Mantenimiento periódico]]</f>
        <v>2.83</v>
      </c>
      <c r="J120" s="65">
        <f>SUMIF(InformeTbHv[[#This Row],[MOTIVO 1]],"Mantenimiento periódico",InformeTbHv[[#This Row],[T OTRA PARADA 1]])</f>
        <v>0</v>
      </c>
      <c r="K120" s="65">
        <f>InformeTbHv[[#This Row],[Mantenimiento periódico]]+InformeTbHv[[#This Row],[ALISTAMIENTO]]</f>
        <v>0</v>
      </c>
      <c r="L120" s="65">
        <f>SUM(InformeTbHv[[#This Row],[T OTRA PARADA 1]:[T OTRA PARADA 5]])</f>
        <v>0</v>
      </c>
      <c r="M120" s="64" t="s">
        <v>63</v>
      </c>
      <c r="N120" s="64" t="s">
        <v>1417</v>
      </c>
      <c r="O120" s="64" t="s">
        <v>67</v>
      </c>
      <c r="P120" s="64">
        <v>4516297</v>
      </c>
      <c r="Q120" s="64" t="s">
        <v>65</v>
      </c>
      <c r="R120" s="64" t="s">
        <v>44</v>
      </c>
      <c r="S120" s="66">
        <v>46041</v>
      </c>
      <c r="T120" s="64" t="s">
        <v>150</v>
      </c>
      <c r="U120" s="64"/>
      <c r="V120" s="64"/>
      <c r="W120" s="64"/>
      <c r="X120" s="64"/>
      <c r="Y120" s="64"/>
      <c r="Z120" s="64"/>
      <c r="AA120" s="64"/>
      <c r="AB120" s="64"/>
      <c r="AC120" s="64" t="s">
        <v>1444</v>
      </c>
      <c r="AD120" s="64" t="s">
        <v>1489</v>
      </c>
      <c r="AE120" s="64" t="s">
        <v>1512</v>
      </c>
      <c r="AF120" s="64">
        <v>22.805263629590204</v>
      </c>
      <c r="AG120" s="251" t="s">
        <v>205</v>
      </c>
      <c r="AH120" s="258">
        <v>8</v>
      </c>
      <c r="AI120" s="125" t="s">
        <v>45</v>
      </c>
      <c r="AJ120" s="418">
        <f>VLOOKUP(InformeTbHv[[#This Row],[TURNO]],[1]INFORMEHV!AI$2:AK$184,2,0)</f>
        <v>0.58333333333333337</v>
      </c>
      <c r="AK120" s="418">
        <f>VLOOKUP(InformeTbHv[[#This Row],[TURNO]],[1]INFORMEHV!AI$2:AK$184,3,0)</f>
        <v>0.91666666666666663</v>
      </c>
      <c r="AL120" s="209">
        <v>20</v>
      </c>
      <c r="AM120" s="64">
        <v>227</v>
      </c>
      <c r="AN120" s="64">
        <v>64.23</v>
      </c>
      <c r="AO120" s="64">
        <v>16.059999999999999</v>
      </c>
      <c r="AP120" s="64"/>
      <c r="AQ120" s="65"/>
      <c r="AR120" s="209">
        <v>7</v>
      </c>
      <c r="AS120" s="64">
        <v>2.83</v>
      </c>
      <c r="AT120" s="30" t="s">
        <v>328</v>
      </c>
      <c r="AU120" s="49" t="s">
        <v>234</v>
      </c>
      <c r="AV120" s="64"/>
      <c r="AW120" s="64"/>
      <c r="AX120" s="64">
        <v>0.17</v>
      </c>
      <c r="AY120" s="64"/>
      <c r="AZ120" s="67" t="s">
        <v>358</v>
      </c>
      <c r="BA120" s="64" t="s">
        <v>46</v>
      </c>
      <c r="BB12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v>
      </c>
      <c r="BC120" s="65"/>
      <c r="BD120" s="65"/>
      <c r="BE120" s="65"/>
      <c r="BF120" s="65"/>
      <c r="BG120" s="68"/>
      <c r="BH120" s="44"/>
      <c r="BI120" s="45"/>
      <c r="BJ120" s="45"/>
      <c r="BK120" s="46"/>
      <c r="BL120" s="69"/>
    </row>
    <row r="121" spans="1:64" ht="18.75" customHeight="1" x14ac:dyDescent="0.3">
      <c r="A121" s="63">
        <f>IFERROR(InformeTbHv[[#This Row],[T EFECTIVO]]/InformeTbHv[[#This Row],[Horas disponibles]],0)</f>
        <v>0.95355191256830607</v>
      </c>
      <c r="B121" s="63">
        <f>((InformeTbHv[[#This Row],[T PROGRAMADO]]-InformeTbHv[[#This Row],[HORAS DE OTRAS PARADA]]))/InformeTbHv[[#This Row],[T PROGRAMADO]]</f>
        <v>0.49857142857142861</v>
      </c>
      <c r="C121" s="215">
        <f>IFERROR(((InformeTbHv[[#This Row],[T PROGRAMADO]]-InformeTbHv[[#This Row],[Ttal P. mec]])/InformeTbHv[[#This Row],[T PROGRAMADO]]),0)</f>
        <v>0.52285714285714291</v>
      </c>
      <c r="D121" s="64">
        <f>IFERROR(ROUND(InformeTbHv[[#This Row],[TOTAL DE ARBOLES]]/InformeTbHv[[#This Row],[T EFECTIVO]],2),"")</f>
        <v>11.75</v>
      </c>
      <c r="E121" s="64">
        <f>(IFERROR(ROUND(InformeTbHv[[#This Row],[M3]]/InformeTbHv[[#This Row],[TOTAL DE ARBOLES]],2),""))</f>
        <v>0.95</v>
      </c>
      <c r="F121" s="39">
        <f>IFERROR(ROUND(InformeTbHv[[#This Row],[M3]]/InformeTbHv[[#This Row],[T EFECTIVO]],2),"")</f>
        <v>11.14</v>
      </c>
      <c r="G121" s="65">
        <f>InformeTbHv[[#This Row],[T PROGRAMADO]]-InformeTbHv[[#This Row],[HORAS DE OTRAS PARADA]]</f>
        <v>3.49</v>
      </c>
      <c r="H121" s="65">
        <f>InformeTbHv[[#This Row],[T PROGRAMADO]]-SUM(InformeTbHv[[#This Row],[T PARADAS MEC]]+InformeTbHv[[#This Row],[ALISTAMIENTO]]+InformeTbHv[[#This Row],[Mantenimiento periódico]])</f>
        <v>3.66</v>
      </c>
      <c r="I121" s="65">
        <f>InformeTbHv[[#This Row],[T PARADAS MEC]]+InformeTbHv[[#This Row],[ALISTAMIENTO]]+InformeTbHv[[#This Row],[Mantenimiento periódico]]</f>
        <v>3.34</v>
      </c>
      <c r="J121" s="65">
        <f>SUMIF(InformeTbHv[[#This Row],[MOTIVO 1]],"Mantenimiento periódico",InformeTbHv[[#This Row],[T OTRA PARADA 1]])</f>
        <v>0</v>
      </c>
      <c r="K121" s="65">
        <f>InformeTbHv[[#This Row],[Mantenimiento periódico]]+InformeTbHv[[#This Row],[ALISTAMIENTO]]</f>
        <v>0.17</v>
      </c>
      <c r="L121" s="65">
        <f>SUM(InformeTbHv[[#This Row],[T OTRA PARADA 1]:[T OTRA PARADA 5]])</f>
        <v>0</v>
      </c>
      <c r="M121" s="64" t="s">
        <v>68</v>
      </c>
      <c r="N121" s="64" t="s">
        <v>1417</v>
      </c>
      <c r="O121" s="64" t="s">
        <v>91</v>
      </c>
      <c r="P121" s="64">
        <v>1114338868</v>
      </c>
      <c r="Q121" s="64" t="s">
        <v>65</v>
      </c>
      <c r="R121" s="64" t="s">
        <v>44</v>
      </c>
      <c r="S121" s="66">
        <v>46041</v>
      </c>
      <c r="T121" s="64" t="s">
        <v>164</v>
      </c>
      <c r="U121" s="64"/>
      <c r="V121" s="64"/>
      <c r="W121" s="64"/>
      <c r="X121" s="64"/>
      <c r="Y121" s="64"/>
      <c r="Z121" s="64"/>
      <c r="AA121" s="64"/>
      <c r="AB121" s="64"/>
      <c r="AC121" s="64" t="s">
        <v>1426</v>
      </c>
      <c r="AD121" s="64" t="s">
        <v>1471</v>
      </c>
      <c r="AE121" s="64" t="s">
        <v>1512</v>
      </c>
      <c r="AF121" s="64">
        <v>26.520279887958782</v>
      </c>
      <c r="AG121" s="25" t="s">
        <v>207</v>
      </c>
      <c r="AH121" s="258">
        <v>6</v>
      </c>
      <c r="AI121" s="125" t="s">
        <v>45</v>
      </c>
      <c r="AJ121" s="418">
        <f>VLOOKUP(InformeTbHv[[#This Row],[TURNO]],[1]INFORMEHV!AI$2:AK$184,2,0)</f>
        <v>0.58333333333333337</v>
      </c>
      <c r="AK121" s="418">
        <f>VLOOKUP(InformeTbHv[[#This Row],[TURNO]],[1]INFORMEHV!AI$2:AK$184,3,0)</f>
        <v>0.91666666666666663</v>
      </c>
      <c r="AL121" s="209">
        <v>24</v>
      </c>
      <c r="AM121" s="64">
        <v>41</v>
      </c>
      <c r="AN121" s="64">
        <v>38.880000000000003</v>
      </c>
      <c r="AO121" s="64">
        <v>12.18</v>
      </c>
      <c r="AP121" s="64"/>
      <c r="AQ121" s="65"/>
      <c r="AR121" s="64">
        <v>7</v>
      </c>
      <c r="AS121" s="64">
        <v>3.17</v>
      </c>
      <c r="AT121" s="30" t="s">
        <v>327</v>
      </c>
      <c r="AU121" s="49" t="s">
        <v>234</v>
      </c>
      <c r="AV121" s="64">
        <v>0.17</v>
      </c>
      <c r="AW121" s="64"/>
      <c r="AX121" s="64">
        <v>0.17</v>
      </c>
      <c r="AY121" s="64"/>
      <c r="AZ121" s="67" t="s">
        <v>142</v>
      </c>
      <c r="BA121" s="64" t="s">
        <v>46</v>
      </c>
      <c r="BB12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3.51</v>
      </c>
      <c r="BC121" s="65"/>
      <c r="BD121" s="65"/>
      <c r="BE121" s="65"/>
      <c r="BF121" s="65"/>
      <c r="BG121" s="68"/>
      <c r="BH121" s="44"/>
      <c r="BI121" s="45"/>
      <c r="BJ121" s="45"/>
      <c r="BK121" s="46"/>
      <c r="BL121" s="69"/>
    </row>
    <row r="122" spans="1:64" ht="18.75" customHeight="1" x14ac:dyDescent="0.3">
      <c r="A122" s="63">
        <f>IFERROR(InformeTbHv[[#This Row],[T EFECTIVO]]/InformeTbHv[[#This Row],[Horas disponibles]],0)</f>
        <v>0.74436090225563922</v>
      </c>
      <c r="B122" s="63">
        <f>((InformeTbHv[[#This Row],[T PROGRAMADO]]-InformeTbHv[[#This Row],[HORAS DE OTRAS PARADA]]))/InformeTbHv[[#This Row],[T PROGRAMADO]]</f>
        <v>0.12375000000000003</v>
      </c>
      <c r="C122" s="215">
        <f>IFERROR(((InformeTbHv[[#This Row],[T PROGRAMADO]]-InformeTbHv[[#This Row],[Ttal P. mec]])/InformeTbHv[[#This Row],[T PROGRAMADO]]),0)</f>
        <v>0.16625000000000001</v>
      </c>
      <c r="D122" s="64">
        <f>IFERROR(ROUND(InformeTbHv[[#This Row],[TOTAL DE ARBOLES]]/InformeTbHv[[#This Row],[T EFECTIVO]],2),"")</f>
        <v>21.21</v>
      </c>
      <c r="E122" s="64">
        <f>(IFERROR(ROUND(InformeTbHv[[#This Row],[M3]]/InformeTbHv[[#This Row],[TOTAL DE ARBOLES]],2),""))</f>
        <v>0.24</v>
      </c>
      <c r="F122" s="39">
        <f>IFERROR(ROUND(InformeTbHv[[#This Row],[M3]]/InformeTbHv[[#This Row],[T EFECTIVO]],2),"")</f>
        <v>5.03</v>
      </c>
      <c r="G122" s="65">
        <f>InformeTbHv[[#This Row],[T PROGRAMADO]]-InformeTbHv[[#This Row],[HORAS DE OTRAS PARADA]]</f>
        <v>0.99000000000000021</v>
      </c>
      <c r="H122" s="65">
        <f>InformeTbHv[[#This Row],[T PROGRAMADO]]-SUM(InformeTbHv[[#This Row],[T PARADAS MEC]]+InformeTbHv[[#This Row],[ALISTAMIENTO]]+InformeTbHv[[#This Row],[Mantenimiento periódico]])</f>
        <v>1.33</v>
      </c>
      <c r="I122" s="65">
        <f>InformeTbHv[[#This Row],[T PARADAS MEC]]+InformeTbHv[[#This Row],[ALISTAMIENTO]]+InformeTbHv[[#This Row],[Mantenimiento periódico]]</f>
        <v>6.67</v>
      </c>
      <c r="J122" s="65">
        <f>SUMIF(InformeTbHv[[#This Row],[MOTIVO 1]],"Mantenimiento periódico",InformeTbHv[[#This Row],[T OTRA PARADA 1]])</f>
        <v>0</v>
      </c>
      <c r="K122" s="65">
        <f>InformeTbHv[[#This Row],[Mantenimiento periódico]]+InformeTbHv[[#This Row],[ALISTAMIENTO]]</f>
        <v>0.17</v>
      </c>
      <c r="L122" s="65">
        <f>SUM(InformeTbHv[[#This Row],[T OTRA PARADA 1]:[T OTRA PARADA 5]])</f>
        <v>0</v>
      </c>
      <c r="M122" s="64" t="s">
        <v>68</v>
      </c>
      <c r="N122" s="64" t="s">
        <v>1417</v>
      </c>
      <c r="O122" s="64" t="s">
        <v>69</v>
      </c>
      <c r="P122" s="64">
        <v>1059706760</v>
      </c>
      <c r="Q122" s="64" t="s">
        <v>65</v>
      </c>
      <c r="R122" s="64" t="s">
        <v>44</v>
      </c>
      <c r="S122" s="66">
        <v>46042</v>
      </c>
      <c r="T122" s="64" t="s">
        <v>164</v>
      </c>
      <c r="U122" s="64"/>
      <c r="V122" s="64"/>
      <c r="W122" s="64"/>
      <c r="X122" s="64"/>
      <c r="Y122" s="64"/>
      <c r="Z122" s="64"/>
      <c r="AA122" s="64"/>
      <c r="AB122" s="64"/>
      <c r="AC122" s="64" t="s">
        <v>1426</v>
      </c>
      <c r="AD122" s="64" t="s">
        <v>1471</v>
      </c>
      <c r="AE122" s="64" t="s">
        <v>1512</v>
      </c>
      <c r="AF122" s="64">
        <v>26.520279887958782</v>
      </c>
      <c r="AG122" s="25" t="s">
        <v>207</v>
      </c>
      <c r="AH122" s="258">
        <v>6</v>
      </c>
      <c r="AI122" s="209" t="s">
        <v>47</v>
      </c>
      <c r="AJ122" s="417">
        <f>VLOOKUP(InformeTbHv[[#This Row],[TURNO]],[1]INFORMEHV!AI$2:AK$184,2,0)</f>
        <v>0.25</v>
      </c>
      <c r="AK122" s="417">
        <f>VLOOKUP(InformeTbHv[[#This Row],[TURNO]],[1]INFORMEHV!AI$2:AK$184,3,0)</f>
        <v>0.58333333333333337</v>
      </c>
      <c r="AL122" s="209">
        <v>15</v>
      </c>
      <c r="AM122" s="64">
        <v>21</v>
      </c>
      <c r="AN122" s="64">
        <v>4.9800000000000004</v>
      </c>
      <c r="AO122" s="64">
        <v>9.9499999999999993</v>
      </c>
      <c r="AP122" s="64"/>
      <c r="AQ122" s="65"/>
      <c r="AR122" s="64">
        <v>8</v>
      </c>
      <c r="AS122" s="64">
        <v>6.5</v>
      </c>
      <c r="AT122" s="30" t="s">
        <v>327</v>
      </c>
      <c r="AU122" s="49" t="s">
        <v>234</v>
      </c>
      <c r="AV122" s="64">
        <v>0.17</v>
      </c>
      <c r="AW122" s="64">
        <v>0.17</v>
      </c>
      <c r="AX122" s="64">
        <v>0.17</v>
      </c>
      <c r="AY122" s="64"/>
      <c r="AZ122" s="67" t="s">
        <v>362</v>
      </c>
      <c r="BA122" s="64" t="s">
        <v>46</v>
      </c>
      <c r="BB12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7.01</v>
      </c>
      <c r="BC122" s="65"/>
      <c r="BD122" s="65"/>
      <c r="BE122" s="65"/>
      <c r="BF122" s="65"/>
      <c r="BG122" s="68"/>
      <c r="BH122" s="44"/>
      <c r="BI122" s="45"/>
      <c r="BJ122" s="45"/>
      <c r="BK122" s="46"/>
      <c r="BL122" s="69"/>
    </row>
    <row r="123" spans="1:64" ht="18.75" customHeight="1" x14ac:dyDescent="0.3">
      <c r="A123" s="63">
        <f>IFERROR(InformeTbHv[[#This Row],[T EFECTIVO]]/InformeTbHv[[#This Row],[Horas disponibles]],0)</f>
        <v>0.81615598885793872</v>
      </c>
      <c r="B123" s="63">
        <f>((InformeTbHv[[#This Row],[T PROGRAMADO]]-InformeTbHv[[#This Row],[HORAS DE OTRAS PARADA]]))/InformeTbHv[[#This Row],[T PROGRAMADO]]</f>
        <v>0.58599999999999997</v>
      </c>
      <c r="C123" s="215">
        <f>IFERROR(((InformeTbHv[[#This Row],[T PROGRAMADO]]-InformeTbHv[[#This Row],[Ttal P. mec]])/InformeTbHv[[#This Row],[T PROGRAMADO]]),0)</f>
        <v>0.71799999999999997</v>
      </c>
      <c r="D123" s="64">
        <f>IFERROR(ROUND(InformeTbHv[[#This Row],[TOTAL DE ARBOLES]]/InformeTbHv[[#This Row],[T EFECTIVO]],2),"")</f>
        <v>0</v>
      </c>
      <c r="E123" s="64" t="str">
        <f>(IFERROR(ROUND(InformeTbHv[[#This Row],[M3]]/InformeTbHv[[#This Row],[TOTAL DE ARBOLES]],2),""))</f>
        <v/>
      </c>
      <c r="F123" s="39">
        <f>IFERROR(ROUND(InformeTbHv[[#This Row],[M3]]/InformeTbHv[[#This Row],[T EFECTIVO]],2),"")</f>
        <v>0</v>
      </c>
      <c r="G123" s="65">
        <f>InformeTbHv[[#This Row],[T PROGRAMADO]]-InformeTbHv[[#This Row],[HORAS DE OTRAS PARADA]]</f>
        <v>2.9299999999999997</v>
      </c>
      <c r="H123" s="65">
        <f>InformeTbHv[[#This Row],[T PROGRAMADO]]-SUM(InformeTbHv[[#This Row],[T PARADAS MEC]]+InformeTbHv[[#This Row],[ALISTAMIENTO]]+InformeTbHv[[#This Row],[Mantenimiento periódico]])</f>
        <v>3.59</v>
      </c>
      <c r="I123" s="65">
        <f>InformeTbHv[[#This Row],[T PARADAS MEC]]+InformeTbHv[[#This Row],[ALISTAMIENTO]]+InformeTbHv[[#This Row],[Mantenimiento periódico]]</f>
        <v>1.4100000000000001</v>
      </c>
      <c r="J123" s="65">
        <f>SUMIF(InformeTbHv[[#This Row],[MOTIVO 1]],"Mantenimiento periódico",InformeTbHv[[#This Row],[T OTRA PARADA 1]])</f>
        <v>0</v>
      </c>
      <c r="K123" s="65">
        <f>InformeTbHv[[#This Row],[Mantenimiento periódico]]+InformeTbHv[[#This Row],[ALISTAMIENTO]]</f>
        <v>0.33</v>
      </c>
      <c r="L123" s="65">
        <f>SUM(InformeTbHv[[#This Row],[T OTRA PARADA 1]:[T OTRA PARADA 5]])</f>
        <v>0</v>
      </c>
      <c r="M123" s="64" t="s">
        <v>136</v>
      </c>
      <c r="N123" s="64" t="s">
        <v>1417</v>
      </c>
      <c r="O123" s="64" t="s">
        <v>375</v>
      </c>
      <c r="P123" s="64">
        <v>1127213532</v>
      </c>
      <c r="Q123" s="64" t="s">
        <v>65</v>
      </c>
      <c r="R123" s="64" t="s">
        <v>49</v>
      </c>
      <c r="S123" s="66">
        <v>46041</v>
      </c>
      <c r="T123" s="64" t="s">
        <v>135</v>
      </c>
      <c r="U123" s="64"/>
      <c r="V123" s="64"/>
      <c r="W123" s="64"/>
      <c r="X123" s="64"/>
      <c r="Y123" s="64"/>
      <c r="Z123" s="64"/>
      <c r="AA123" s="64"/>
      <c r="AB123" s="64"/>
      <c r="AC123" s="64" t="s">
        <v>1421</v>
      </c>
      <c r="AD123" s="64" t="s">
        <v>1466</v>
      </c>
      <c r="AE123" s="64" t="s">
        <v>1510</v>
      </c>
      <c r="AF123" s="64">
        <v>17.432111584245501</v>
      </c>
      <c r="AG123" s="251" t="s">
        <v>205</v>
      </c>
      <c r="AH123" s="258">
        <v>7</v>
      </c>
      <c r="AI123" s="125" t="s">
        <v>45</v>
      </c>
      <c r="AJ123" s="418">
        <f>VLOOKUP(InformeTbHv[[#This Row],[TURNO]],[1]INFORMEHV!AI$2:AK$184,2,0)</f>
        <v>0.58333333333333337</v>
      </c>
      <c r="AK123" s="418">
        <f>VLOOKUP(InformeTbHv[[#This Row],[TURNO]],[1]INFORMEHV!AI$2:AK$184,3,0)</f>
        <v>0.91666666666666663</v>
      </c>
      <c r="AL123" s="209"/>
      <c r="AM123" s="64"/>
      <c r="AN123" s="64"/>
      <c r="AO123" s="64"/>
      <c r="AP123" s="64"/>
      <c r="AQ123" s="65"/>
      <c r="AR123" s="64">
        <v>5</v>
      </c>
      <c r="AS123" s="64">
        <v>1.08</v>
      </c>
      <c r="AT123" s="30" t="s">
        <v>327</v>
      </c>
      <c r="AU123" s="49" t="s">
        <v>234</v>
      </c>
      <c r="AV123" s="64">
        <v>0.33</v>
      </c>
      <c r="AW123" s="64">
        <v>0.33</v>
      </c>
      <c r="AX123" s="64">
        <v>0.33</v>
      </c>
      <c r="AY123" s="64"/>
      <c r="AZ123" s="67" t="s">
        <v>380</v>
      </c>
      <c r="BA123" s="64" t="s">
        <v>46</v>
      </c>
      <c r="BB12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2.0700000000000003</v>
      </c>
      <c r="BC123" s="65"/>
      <c r="BD123" s="65"/>
      <c r="BE123" s="65"/>
      <c r="BF123" s="65"/>
      <c r="BG123" s="68"/>
      <c r="BH123" s="44"/>
      <c r="BI123" s="45"/>
      <c r="BJ123" s="45"/>
      <c r="BK123" s="46"/>
      <c r="BL123" s="69"/>
    </row>
    <row r="124" spans="1:64" ht="18.75" customHeight="1" x14ac:dyDescent="0.3">
      <c r="A124" s="63">
        <f>IFERROR(InformeTbHv[[#This Row],[T EFECTIVO]]/InformeTbHv[[#This Row],[Horas disponibles]],0)</f>
        <v>1</v>
      </c>
      <c r="B124" s="63">
        <f>((InformeTbHv[[#This Row],[T PROGRAMADO]]-InformeTbHv[[#This Row],[HORAS DE OTRAS PARADA]]))/InformeTbHv[[#This Row],[T PROGRAMADO]]</f>
        <v>0.25</v>
      </c>
      <c r="C124" s="215">
        <f>IFERROR(((InformeTbHv[[#This Row],[T PROGRAMADO]]-InformeTbHv[[#This Row],[Ttal P. mec]])/InformeTbHv[[#This Row],[T PROGRAMADO]]),0)</f>
        <v>0.25</v>
      </c>
      <c r="D124" s="64">
        <f>IFERROR(ROUND(InformeTbHv[[#This Row],[TOTAL DE ARBOLES]]/InformeTbHv[[#This Row],[T EFECTIVO]],2),"")</f>
        <v>65</v>
      </c>
      <c r="E124" s="64">
        <f>(IFERROR(ROUND(InformeTbHv[[#This Row],[M3]]/InformeTbHv[[#This Row],[TOTAL DE ARBOLES]],2),""))</f>
        <v>0.31</v>
      </c>
      <c r="F124" s="39">
        <f>IFERROR(ROUND(InformeTbHv[[#This Row],[M3]]/InformeTbHv[[#This Row],[T EFECTIVO]],2),"")</f>
        <v>20</v>
      </c>
      <c r="G124" s="65">
        <f>InformeTbHv[[#This Row],[T PROGRAMADO]]-InformeTbHv[[#This Row],[HORAS DE OTRAS PARADA]]</f>
        <v>2</v>
      </c>
      <c r="H124" s="65">
        <f>InformeTbHv[[#This Row],[T PROGRAMADO]]-SUM(InformeTbHv[[#This Row],[T PARADAS MEC]]+InformeTbHv[[#This Row],[ALISTAMIENTO]]+InformeTbHv[[#This Row],[Mantenimiento periódico]])</f>
        <v>2</v>
      </c>
      <c r="I124" s="65">
        <f>InformeTbHv[[#This Row],[T PARADAS MEC]]+InformeTbHv[[#This Row],[ALISTAMIENTO]]+InformeTbHv[[#This Row],[Mantenimiento periódico]]</f>
        <v>6</v>
      </c>
      <c r="J124" s="65">
        <f>SUMIF(InformeTbHv[[#This Row],[MOTIVO 1]],"Mantenimiento periódico",InformeTbHv[[#This Row],[T OTRA PARADA 1]])</f>
        <v>0</v>
      </c>
      <c r="K124" s="65">
        <f>InformeTbHv[[#This Row],[Mantenimiento periódico]]+InformeTbHv[[#This Row],[ALISTAMIENTO]]</f>
        <v>0</v>
      </c>
      <c r="L124" s="65">
        <f>SUM(InformeTbHv[[#This Row],[T OTRA PARADA 1]:[T OTRA PARADA 5]])</f>
        <v>0</v>
      </c>
      <c r="M124" s="64" t="s">
        <v>136</v>
      </c>
      <c r="N124" s="64" t="s">
        <v>1417</v>
      </c>
      <c r="O124" s="64" t="s">
        <v>381</v>
      </c>
      <c r="P124" s="64">
        <v>1007605468</v>
      </c>
      <c r="Q124" s="64" t="s">
        <v>65</v>
      </c>
      <c r="R124" s="64" t="s">
        <v>49</v>
      </c>
      <c r="S124" s="66">
        <v>46043</v>
      </c>
      <c r="T124" s="64" t="s">
        <v>135</v>
      </c>
      <c r="U124" s="64"/>
      <c r="V124" s="64"/>
      <c r="W124" s="64"/>
      <c r="X124" s="64"/>
      <c r="Y124" s="64"/>
      <c r="Z124" s="64"/>
      <c r="AA124" s="64"/>
      <c r="AB124" s="64"/>
      <c r="AC124" s="64" t="s">
        <v>1421</v>
      </c>
      <c r="AD124" s="64" t="s">
        <v>1466</v>
      </c>
      <c r="AE124" s="64" t="s">
        <v>1510</v>
      </c>
      <c r="AF124" s="64">
        <v>17.432111584245501</v>
      </c>
      <c r="AG124" s="251" t="s">
        <v>205</v>
      </c>
      <c r="AH124" s="258">
        <v>7</v>
      </c>
      <c r="AI124" s="209" t="s">
        <v>47</v>
      </c>
      <c r="AJ124" s="417">
        <f>VLOOKUP(InformeTbHv[[#This Row],[TURNO]],[1]INFORMEHV!AI$2:AK$184,2,0)</f>
        <v>0.25</v>
      </c>
      <c r="AK124" s="417">
        <f>VLOOKUP(InformeTbHv[[#This Row],[TURNO]],[1]INFORMEHV!AI$2:AK$184,3,0)</f>
        <v>0.58333333333333337</v>
      </c>
      <c r="AL124" s="209">
        <v>20</v>
      </c>
      <c r="AM124" s="64">
        <v>130</v>
      </c>
      <c r="AN124" s="64">
        <v>40</v>
      </c>
      <c r="AO124" s="64">
        <v>6.6</v>
      </c>
      <c r="AP124" s="64"/>
      <c r="AQ124" s="65">
        <v>17</v>
      </c>
      <c r="AR124" s="209">
        <v>8</v>
      </c>
      <c r="AS124" s="64">
        <v>6</v>
      </c>
      <c r="AT124" s="30" t="s">
        <v>328</v>
      </c>
      <c r="AU124" s="49" t="s">
        <v>234</v>
      </c>
      <c r="AV124" s="64"/>
      <c r="AW124" s="64"/>
      <c r="AX124" s="64"/>
      <c r="AY124" s="64"/>
      <c r="AZ124" s="67" t="s">
        <v>388</v>
      </c>
      <c r="BA124" s="64" t="s">
        <v>46</v>
      </c>
      <c r="BB12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6</v>
      </c>
      <c r="BC124" s="65"/>
      <c r="BD124" s="65"/>
      <c r="BE124" s="65"/>
      <c r="BF124" s="65"/>
      <c r="BG124" s="68"/>
      <c r="BH124" s="44"/>
      <c r="BI124" s="45"/>
      <c r="BJ124" s="45"/>
      <c r="BK124" s="46"/>
      <c r="BL124" s="69"/>
    </row>
    <row r="125" spans="1:64" ht="18.75" customHeight="1" x14ac:dyDescent="0.3">
      <c r="A125" s="63">
        <f>IFERROR(InformeTbHv[[#This Row],[T EFECTIVO]]/InformeTbHv[[#This Row],[Horas disponibles]],0)</f>
        <v>0.88250000000000006</v>
      </c>
      <c r="B125" s="63">
        <f>((InformeTbHv[[#This Row],[T PROGRAMADO]]-InformeTbHv[[#This Row],[HORAS DE OTRAS PARADA]]))/InformeTbHv[[#This Row],[T PROGRAMADO]]</f>
        <v>0.44125000000000003</v>
      </c>
      <c r="C125" s="215">
        <f>IFERROR(((InformeTbHv[[#This Row],[T PROGRAMADO]]-InformeTbHv[[#This Row],[Ttal P. mec]])/InformeTbHv[[#This Row],[T PROGRAMADO]]),0)</f>
        <v>0.5</v>
      </c>
      <c r="D125" s="64">
        <f>IFERROR(ROUND(InformeTbHv[[#This Row],[TOTAL DE ARBOLES]]/InformeTbHv[[#This Row],[T EFECTIVO]],2),"")</f>
        <v>50.99</v>
      </c>
      <c r="E125" s="64">
        <f>(IFERROR(ROUND(InformeTbHv[[#This Row],[M3]]/InformeTbHv[[#This Row],[TOTAL DE ARBOLES]],2),""))</f>
        <v>0.17</v>
      </c>
      <c r="F125" s="39">
        <f>IFERROR(ROUND(InformeTbHv[[#This Row],[M3]]/InformeTbHv[[#This Row],[T EFECTIVO]],2),"")</f>
        <v>8.5</v>
      </c>
      <c r="G125" s="65">
        <f>InformeTbHv[[#This Row],[T PROGRAMADO]]-InformeTbHv[[#This Row],[HORAS DE OTRAS PARADA]]</f>
        <v>3.5300000000000002</v>
      </c>
      <c r="H125" s="65">
        <f>InformeTbHv[[#This Row],[T PROGRAMADO]]-SUM(InformeTbHv[[#This Row],[T PARADAS MEC]]+InformeTbHv[[#This Row],[ALISTAMIENTO]]+InformeTbHv[[#This Row],[Mantenimiento periódico]])</f>
        <v>4</v>
      </c>
      <c r="I125" s="65">
        <f>InformeTbHv[[#This Row],[T PARADAS MEC]]+InformeTbHv[[#This Row],[ALISTAMIENTO]]+InformeTbHv[[#This Row],[Mantenimiento periódico]]</f>
        <v>4</v>
      </c>
      <c r="J125" s="65">
        <f>SUMIF(InformeTbHv[[#This Row],[MOTIVO 1]],"Mantenimiento periódico",InformeTbHv[[#This Row],[T OTRA PARADA 1]])</f>
        <v>0</v>
      </c>
      <c r="K125" s="65">
        <f>InformeTbHv[[#This Row],[Mantenimiento periódico]]+InformeTbHv[[#This Row],[ALISTAMIENTO]]</f>
        <v>0</v>
      </c>
      <c r="L125" s="65">
        <f>SUM(InformeTbHv[[#This Row],[T OTRA PARADA 1]:[T OTRA PARADA 5]])</f>
        <v>0</v>
      </c>
      <c r="M125" s="64" t="s">
        <v>86</v>
      </c>
      <c r="N125" s="64" t="s">
        <v>1418</v>
      </c>
      <c r="O125" s="64" t="s">
        <v>87</v>
      </c>
      <c r="P125" s="64">
        <v>1112300817</v>
      </c>
      <c r="Q125" s="64" t="s">
        <v>398</v>
      </c>
      <c r="R125" s="64" t="s">
        <v>74</v>
      </c>
      <c r="S125" s="66">
        <v>46043</v>
      </c>
      <c r="T125" s="64" t="s">
        <v>399</v>
      </c>
      <c r="U125" s="64"/>
      <c r="V125" s="64"/>
      <c r="W125" s="64"/>
      <c r="X125" s="64"/>
      <c r="Y125" s="64"/>
      <c r="Z125" s="64"/>
      <c r="AA125" s="64"/>
      <c r="AB125" s="64"/>
      <c r="AC125" s="64" t="s">
        <v>1430</v>
      </c>
      <c r="AD125" s="64" t="s">
        <v>1475</v>
      </c>
      <c r="AE125" s="64" t="s">
        <v>1517</v>
      </c>
      <c r="AF125" s="64">
        <v>14.957915875223099</v>
      </c>
      <c r="AG125" s="251" t="s">
        <v>205</v>
      </c>
      <c r="AH125" s="258">
        <v>1</v>
      </c>
      <c r="AI125" s="125" t="s">
        <v>45</v>
      </c>
      <c r="AJ125" s="418">
        <f>VLOOKUP(InformeTbHv[[#This Row],[TURNO]],[1]INFORMEHV!AI$2:AK$184,2,0)</f>
        <v>0.58333333333333337</v>
      </c>
      <c r="AK125" s="418">
        <f>VLOOKUP(InformeTbHv[[#This Row],[TURNO]],[1]INFORMEHV!AI$2:AK$184,3,0)</f>
        <v>0.91666666666666663</v>
      </c>
      <c r="AL125" s="209">
        <v>20</v>
      </c>
      <c r="AM125" s="64">
        <v>180</v>
      </c>
      <c r="AN125" s="64">
        <v>30</v>
      </c>
      <c r="AO125" s="64">
        <v>15</v>
      </c>
      <c r="AP125" s="64">
        <v>85</v>
      </c>
      <c r="AQ125" s="65">
        <v>14</v>
      </c>
      <c r="AR125" s="209">
        <v>8</v>
      </c>
      <c r="AS125" s="64">
        <v>4</v>
      </c>
      <c r="AT125" s="30" t="s">
        <v>328</v>
      </c>
      <c r="AU125" s="49" t="s">
        <v>234</v>
      </c>
      <c r="AV125" s="64"/>
      <c r="AW125" s="64">
        <v>0.25</v>
      </c>
      <c r="AX125" s="64">
        <v>0.22</v>
      </c>
      <c r="AY125" s="64"/>
      <c r="AZ125" s="67" t="s">
        <v>81</v>
      </c>
      <c r="BA125" s="64" t="s">
        <v>46</v>
      </c>
      <c r="BB12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4.47</v>
      </c>
      <c r="BC125" s="65"/>
      <c r="BD125" s="65"/>
      <c r="BE125" s="65"/>
      <c r="BF125" s="65"/>
      <c r="BG125" s="68"/>
      <c r="BH125" s="74"/>
      <c r="BI125" s="75"/>
      <c r="BJ125" s="45"/>
      <c r="BK125" s="46"/>
      <c r="BL125" s="69"/>
    </row>
    <row r="126" spans="1:64" ht="18.75" customHeight="1" x14ac:dyDescent="0.3">
      <c r="A126" s="76">
        <f>IFERROR(InformeTbHv[[#This Row],[T EFECTIVO]]/InformeTbHv[[#This Row],[Horas disponibles]],0)</f>
        <v>0.90000000000000013</v>
      </c>
      <c r="B126" s="76">
        <f>((InformeTbHv[[#This Row],[T PROGRAMADO]]-InformeTbHv[[#This Row],[HORAS DE OTRAS PARADA]]))/InformeTbHv[[#This Row],[T PROGRAMADO]]</f>
        <v>0.24750000000000005</v>
      </c>
      <c r="C126" s="217">
        <f>IFERROR(((InformeTbHv[[#This Row],[T PROGRAMADO]]-InformeTbHv[[#This Row],[Ttal P. mec]])/InformeTbHv[[#This Row],[T PROGRAMADO]]),0)</f>
        <v>0.27500000000000002</v>
      </c>
      <c r="D126" s="49">
        <f>IFERROR(ROUND(InformeTbHv[[#This Row],[TOTAL DE ARBOLES]]/InformeTbHv[[#This Row],[T EFECTIVO]],2),"")</f>
        <v>34.340000000000003</v>
      </c>
      <c r="E126" s="49">
        <f>(IFERROR(ROUND(InformeTbHv[[#This Row],[M3]]/InformeTbHv[[#This Row],[TOTAL DE ARBOLES]],2),""))</f>
        <v>0.27</v>
      </c>
      <c r="F126" s="39">
        <f>IFERROR(ROUND(InformeTbHv[[#This Row],[M3]]/InformeTbHv[[#This Row],[T EFECTIVO]],2),"")</f>
        <v>9.24</v>
      </c>
      <c r="G126" s="72">
        <f>InformeTbHv[[#This Row],[T PROGRAMADO]]-InformeTbHv[[#This Row],[HORAS DE OTRAS PARADA]]</f>
        <v>1.9800000000000004</v>
      </c>
      <c r="H126" s="72">
        <f>InformeTbHv[[#This Row],[T PROGRAMADO]]-SUM(InformeTbHv[[#This Row],[T PARADAS MEC]]+InformeTbHv[[#This Row],[ALISTAMIENTO]]+InformeTbHv[[#This Row],[Mantenimiento periódico]])</f>
        <v>2.2000000000000002</v>
      </c>
      <c r="I126" s="72">
        <f>InformeTbHv[[#This Row],[T PARADAS MEC]]+InformeTbHv[[#This Row],[ALISTAMIENTO]]+InformeTbHv[[#This Row],[Mantenimiento periódico]]</f>
        <v>5.8</v>
      </c>
      <c r="J126" s="72">
        <f>SUMIF(InformeTbHv[[#This Row],[MOTIVO 1]],"Mantenimiento periódico",InformeTbHv[[#This Row],[T OTRA PARADA 1]])</f>
        <v>0</v>
      </c>
      <c r="K126" s="72">
        <f>InformeTbHv[[#This Row],[Mantenimiento periódico]]+InformeTbHv[[#This Row],[ALISTAMIENTO]]</f>
        <v>0.3</v>
      </c>
      <c r="L126" s="72">
        <f>SUM(InformeTbHv[[#This Row],[T OTRA PARADA 1]:[T OTRA PARADA 5]])</f>
        <v>0</v>
      </c>
      <c r="M126" s="49" t="s">
        <v>86</v>
      </c>
      <c r="N126" s="49" t="s">
        <v>1418</v>
      </c>
      <c r="O126" s="49" t="s">
        <v>87</v>
      </c>
      <c r="P126" s="49">
        <v>1112300817</v>
      </c>
      <c r="Q126" s="49" t="s">
        <v>398</v>
      </c>
      <c r="R126" s="49" t="s">
        <v>74</v>
      </c>
      <c r="S126" s="77">
        <v>46044</v>
      </c>
      <c r="T126" s="49" t="s">
        <v>399</v>
      </c>
      <c r="U126" s="49"/>
      <c r="V126" s="49"/>
      <c r="W126" s="49"/>
      <c r="X126" s="49"/>
      <c r="Y126" s="49"/>
      <c r="Z126" s="49"/>
      <c r="AA126" s="49"/>
      <c r="AB126" s="49"/>
      <c r="AC126" s="49" t="s">
        <v>1430</v>
      </c>
      <c r="AD126" s="49" t="s">
        <v>1475</v>
      </c>
      <c r="AE126" s="49" t="s">
        <v>1517</v>
      </c>
      <c r="AF126" s="49">
        <v>14.957915875223099</v>
      </c>
      <c r="AG126" s="251" t="s">
        <v>205</v>
      </c>
      <c r="AH126" s="259">
        <v>1</v>
      </c>
      <c r="AI126" s="125" t="s">
        <v>47</v>
      </c>
      <c r="AJ126" s="418">
        <f>VLOOKUP(InformeTbHv[[#This Row],[TURNO]],[1]INFORMEHV!AI$2:AK$184,2,0)</f>
        <v>0.25</v>
      </c>
      <c r="AK126" s="418">
        <f>VLOOKUP(InformeTbHv[[#This Row],[TURNO]],[1]INFORMEHV!AI$2:AK$184,3,0)</f>
        <v>0.58333333333333337</v>
      </c>
      <c r="AL126" s="125">
        <v>20</v>
      </c>
      <c r="AM126" s="49">
        <v>68</v>
      </c>
      <c r="AN126" s="49">
        <v>18.3</v>
      </c>
      <c r="AO126" s="49">
        <v>12</v>
      </c>
      <c r="AP126" s="49">
        <v>53</v>
      </c>
      <c r="AQ126" s="72">
        <v>19</v>
      </c>
      <c r="AR126" s="49">
        <v>8</v>
      </c>
      <c r="AS126" s="49">
        <v>5.5</v>
      </c>
      <c r="AT126" s="30" t="s">
        <v>327</v>
      </c>
      <c r="AU126" s="49" t="s">
        <v>234</v>
      </c>
      <c r="AV126" s="49">
        <v>0.3</v>
      </c>
      <c r="AW126" s="49"/>
      <c r="AX126" s="49">
        <v>0.22</v>
      </c>
      <c r="AY126" s="49"/>
      <c r="AZ126" s="71" t="s">
        <v>416</v>
      </c>
      <c r="BA126" s="49" t="s">
        <v>46</v>
      </c>
      <c r="BB12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6.02</v>
      </c>
      <c r="BC126" s="72"/>
      <c r="BD126" s="72"/>
      <c r="BE126" s="72"/>
      <c r="BF126" s="72"/>
      <c r="BG126" s="74"/>
      <c r="BH126" s="74"/>
      <c r="BI126" s="75"/>
      <c r="BJ126" s="45"/>
      <c r="BK126" s="46"/>
      <c r="BL126" s="45"/>
    </row>
    <row r="127" spans="1:64" ht="18.75" customHeight="1" x14ac:dyDescent="0.3">
      <c r="A127" s="76">
        <f>IFERROR(InformeTbHv[[#This Row],[T EFECTIVO]]/InformeTbHv[[#This Row],[Horas disponibles]],0)</f>
        <v>0.95634379263301494</v>
      </c>
      <c r="B127" s="76">
        <f>((InformeTbHv[[#This Row],[T PROGRAMADO]]-InformeTbHv[[#This Row],[HORAS DE OTRAS PARADA]]))/InformeTbHv[[#This Row],[T PROGRAMADO]]</f>
        <v>0.87624999999999997</v>
      </c>
      <c r="C127" s="217">
        <f>IFERROR(((InformeTbHv[[#This Row],[T PROGRAMADO]]-InformeTbHv[[#This Row],[Ttal P. mec]])/InformeTbHv[[#This Row],[T PROGRAMADO]]),0)</f>
        <v>0.91625000000000001</v>
      </c>
      <c r="D127" s="49">
        <f>IFERROR(ROUND(InformeTbHv[[#This Row],[TOTAL DE ARBOLES]]/InformeTbHv[[#This Row],[T EFECTIVO]],2),"")</f>
        <v>0</v>
      </c>
      <c r="E127" s="49" t="str">
        <f>(IFERROR(ROUND(InformeTbHv[[#This Row],[M3]]/InformeTbHv[[#This Row],[TOTAL DE ARBOLES]],2),""))</f>
        <v/>
      </c>
      <c r="F127" s="39">
        <f>IFERROR(ROUND(InformeTbHv[[#This Row],[M3]]/InformeTbHv[[#This Row],[T EFECTIVO]],2),"")</f>
        <v>14.27</v>
      </c>
      <c r="G127" s="72">
        <f>InformeTbHv[[#This Row],[T PROGRAMADO]]-InformeTbHv[[#This Row],[HORAS DE OTRAS PARADA]]</f>
        <v>7.01</v>
      </c>
      <c r="H127" s="72">
        <f>InformeTbHv[[#This Row],[T PROGRAMADO]]-SUM(InformeTbHv[[#This Row],[T PARADAS MEC]]+InformeTbHv[[#This Row],[ALISTAMIENTO]]+InformeTbHv[[#This Row],[Mantenimiento periódico]])</f>
        <v>7.33</v>
      </c>
      <c r="I127" s="72">
        <f>InformeTbHv[[#This Row],[T PARADAS MEC]]+InformeTbHv[[#This Row],[ALISTAMIENTO]]+InformeTbHv[[#This Row],[Mantenimiento periódico]]</f>
        <v>0.67</v>
      </c>
      <c r="J127" s="72">
        <f>SUMIF(InformeTbHv[[#This Row],[MOTIVO 1]],"Mantenimiento periódico",InformeTbHv[[#This Row],[T OTRA PARADA 1]])</f>
        <v>0</v>
      </c>
      <c r="K127" s="72">
        <f>InformeTbHv[[#This Row],[Mantenimiento periódico]]+InformeTbHv[[#This Row],[ALISTAMIENTO]]</f>
        <v>0</v>
      </c>
      <c r="L127" s="72">
        <f>SUM(InformeTbHv[[#This Row],[T OTRA PARADA 1]:[T OTRA PARADA 5]])</f>
        <v>0</v>
      </c>
      <c r="M127" s="49" t="s">
        <v>86</v>
      </c>
      <c r="N127" s="49" t="s">
        <v>1418</v>
      </c>
      <c r="O127" s="49" t="s">
        <v>95</v>
      </c>
      <c r="P127" s="49">
        <v>6135776</v>
      </c>
      <c r="Q127" s="49" t="s">
        <v>398</v>
      </c>
      <c r="R127" s="49" t="s">
        <v>74</v>
      </c>
      <c r="S127" s="77">
        <v>46044</v>
      </c>
      <c r="T127" s="49" t="s">
        <v>399</v>
      </c>
      <c r="U127" s="49"/>
      <c r="V127" s="49"/>
      <c r="W127" s="49"/>
      <c r="X127" s="49"/>
      <c r="Y127" s="49"/>
      <c r="Z127" s="49"/>
      <c r="AA127" s="49"/>
      <c r="AB127" s="49"/>
      <c r="AC127" s="49" t="s">
        <v>1430</v>
      </c>
      <c r="AD127" s="49" t="s">
        <v>1475</v>
      </c>
      <c r="AE127" s="49" t="s">
        <v>1517</v>
      </c>
      <c r="AF127" s="49">
        <v>14.957915875223099</v>
      </c>
      <c r="AG127" s="251" t="s">
        <v>205</v>
      </c>
      <c r="AH127" s="259">
        <v>1</v>
      </c>
      <c r="AI127" s="125" t="s">
        <v>45</v>
      </c>
      <c r="AJ127" s="418">
        <f>VLOOKUP(InformeTbHv[[#This Row],[TURNO]],[1]INFORMEHV!AI$2:AK$184,2,0)</f>
        <v>0.58333333333333337</v>
      </c>
      <c r="AK127" s="418">
        <f>VLOOKUP(InformeTbHv[[#This Row],[TURNO]],[1]INFORMEHV!AI$2:AK$184,3,0)</f>
        <v>0.91666666666666663</v>
      </c>
      <c r="AL127" s="125"/>
      <c r="AM127" s="49"/>
      <c r="AN127" s="49">
        <v>100</v>
      </c>
      <c r="AO127" s="49"/>
      <c r="AP127" s="49"/>
      <c r="AQ127" s="72"/>
      <c r="AR127" s="125">
        <v>8</v>
      </c>
      <c r="AS127" s="49">
        <v>0.67</v>
      </c>
      <c r="AT127" s="30" t="s">
        <v>328</v>
      </c>
      <c r="AU127" s="49" t="s">
        <v>234</v>
      </c>
      <c r="AV127" s="49"/>
      <c r="AW127" s="49"/>
      <c r="AX127" s="49">
        <v>0.32</v>
      </c>
      <c r="AY127" s="49"/>
      <c r="AZ127" s="71" t="s">
        <v>417</v>
      </c>
      <c r="BA127" s="49" t="s">
        <v>46</v>
      </c>
      <c r="BB12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0.99</v>
      </c>
      <c r="BC127" s="72"/>
      <c r="BD127" s="72"/>
      <c r="BE127" s="72"/>
      <c r="BF127" s="72"/>
      <c r="BG127" s="74"/>
      <c r="BH127" s="74"/>
      <c r="BI127" s="75"/>
      <c r="BJ127" s="45"/>
      <c r="BK127" s="46"/>
      <c r="BL127" s="45"/>
    </row>
    <row r="128" spans="1:64" ht="18.75" customHeight="1" x14ac:dyDescent="0.3">
      <c r="A128" s="76">
        <f>IFERROR(InformeTbHv[[#This Row],[T EFECTIVO]]/InformeTbHv[[#This Row],[Horas disponibles]],0)</f>
        <v>0.89302325581395325</v>
      </c>
      <c r="B128" s="76">
        <f>((InformeTbHv[[#This Row],[T PROGRAMADO]]-InformeTbHv[[#This Row],[HORAS DE OTRAS PARADA]]))/InformeTbHv[[#This Row],[T PROGRAMADO]]</f>
        <v>0.24</v>
      </c>
      <c r="C128" s="217">
        <f>IFERROR(((InformeTbHv[[#This Row],[T PROGRAMADO]]-InformeTbHv[[#This Row],[Ttal P. mec]])/InformeTbHv[[#This Row],[T PROGRAMADO]]),0)</f>
        <v>0.26875000000000004</v>
      </c>
      <c r="D128" s="49">
        <f>IFERROR(ROUND(InformeTbHv[[#This Row],[TOTAL DE ARBOLES]]/InformeTbHv[[#This Row],[T EFECTIVO]],2),"")</f>
        <v>0</v>
      </c>
      <c r="E128" s="49" t="str">
        <f>(IFERROR(ROUND(InformeTbHv[[#This Row],[M3]]/InformeTbHv[[#This Row],[TOTAL DE ARBOLES]],2),""))</f>
        <v/>
      </c>
      <c r="F128" s="39">
        <f>IFERROR(ROUND(InformeTbHv[[#This Row],[M3]]/InformeTbHv[[#This Row],[T EFECTIVO]],2),"")</f>
        <v>15.63</v>
      </c>
      <c r="G128" s="72">
        <f>InformeTbHv[[#This Row],[T PROGRAMADO]]-InformeTbHv[[#This Row],[HORAS DE OTRAS PARADA]]</f>
        <v>1.92</v>
      </c>
      <c r="H128" s="72">
        <f>InformeTbHv[[#This Row],[T PROGRAMADO]]-SUM(InformeTbHv[[#This Row],[T PARADAS MEC]]+InformeTbHv[[#This Row],[ALISTAMIENTO]]+InformeTbHv[[#This Row],[Mantenimiento periódico]])</f>
        <v>2.1500000000000004</v>
      </c>
      <c r="I128" s="72">
        <f>InformeTbHv[[#This Row],[T PARADAS MEC]]+InformeTbHv[[#This Row],[ALISTAMIENTO]]+InformeTbHv[[#This Row],[Mantenimiento periódico]]</f>
        <v>5.85</v>
      </c>
      <c r="J128" s="72">
        <f>SUMIF(InformeTbHv[[#This Row],[MOTIVO 1]],"Mantenimiento periódico",InformeTbHv[[#This Row],[T OTRA PARADA 1]])</f>
        <v>0</v>
      </c>
      <c r="K128" s="72">
        <f>InformeTbHv[[#This Row],[Mantenimiento periódico]]+InformeTbHv[[#This Row],[ALISTAMIENTO]]</f>
        <v>0.18</v>
      </c>
      <c r="L128" s="72">
        <f>SUM(InformeTbHv[[#This Row],[T OTRA PARADA 1]:[T OTRA PARADA 5]])</f>
        <v>0</v>
      </c>
      <c r="M128" s="49" t="s">
        <v>86</v>
      </c>
      <c r="N128" s="49" t="s">
        <v>1418</v>
      </c>
      <c r="O128" s="49" t="s">
        <v>87</v>
      </c>
      <c r="P128" s="49">
        <v>1112300817</v>
      </c>
      <c r="Q128" s="49" t="s">
        <v>398</v>
      </c>
      <c r="R128" s="49" t="s">
        <v>74</v>
      </c>
      <c r="S128" s="77">
        <v>46045</v>
      </c>
      <c r="T128" s="49" t="s">
        <v>399</v>
      </c>
      <c r="U128" s="49"/>
      <c r="V128" s="49"/>
      <c r="W128" s="49"/>
      <c r="X128" s="49"/>
      <c r="Y128" s="49"/>
      <c r="Z128" s="49"/>
      <c r="AA128" s="49"/>
      <c r="AB128" s="49"/>
      <c r="AC128" s="49" t="s">
        <v>1430</v>
      </c>
      <c r="AD128" s="49" t="s">
        <v>1475</v>
      </c>
      <c r="AE128" s="49" t="s">
        <v>1517</v>
      </c>
      <c r="AF128" s="49">
        <v>14.957915875223099</v>
      </c>
      <c r="AG128" s="251" t="s">
        <v>205</v>
      </c>
      <c r="AH128" s="259">
        <v>1</v>
      </c>
      <c r="AI128" s="125" t="s">
        <v>47</v>
      </c>
      <c r="AJ128" s="418">
        <f>VLOOKUP(InformeTbHv[[#This Row],[TURNO]],[1]INFORMEHV!AI$2:AK$184,2,0)</f>
        <v>0.25</v>
      </c>
      <c r="AK128" s="418">
        <f>VLOOKUP(InformeTbHv[[#This Row],[TURNO]],[1]INFORMEHV!AI$2:AK$184,3,0)</f>
        <v>0.58333333333333337</v>
      </c>
      <c r="AL128" s="125"/>
      <c r="AM128" s="49"/>
      <c r="AN128" s="49">
        <v>30</v>
      </c>
      <c r="AO128" s="49"/>
      <c r="AP128" s="49"/>
      <c r="AQ128" s="72"/>
      <c r="AR128" s="125">
        <v>8</v>
      </c>
      <c r="AS128" s="49">
        <v>5.67</v>
      </c>
      <c r="AT128" s="30" t="s">
        <v>328</v>
      </c>
      <c r="AU128" s="49" t="s">
        <v>234</v>
      </c>
      <c r="AV128" s="49">
        <v>0.18</v>
      </c>
      <c r="AW128" s="49"/>
      <c r="AX128" s="49">
        <v>0.23</v>
      </c>
      <c r="AY128" s="49"/>
      <c r="AZ128" s="71" t="s">
        <v>418</v>
      </c>
      <c r="BA128" s="49" t="s">
        <v>46</v>
      </c>
      <c r="BB12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6.08</v>
      </c>
      <c r="BC128" s="72"/>
      <c r="BD128" s="72"/>
      <c r="BE128" s="72"/>
      <c r="BF128" s="72"/>
      <c r="BG128" s="74"/>
      <c r="BH128" s="74"/>
      <c r="BI128" s="75"/>
      <c r="BJ128" s="45"/>
      <c r="BK128" s="46"/>
      <c r="BL128" s="45"/>
    </row>
    <row r="129" spans="1:64" ht="18.75" customHeight="1" x14ac:dyDescent="0.3">
      <c r="A129" s="76">
        <f>IFERROR(InformeTbHv[[#This Row],[T EFECTIVO]]/InformeTbHv[[#This Row],[Horas disponibles]],0)</f>
        <v>0.93287671232876723</v>
      </c>
      <c r="B129" s="76">
        <f>((InformeTbHv[[#This Row],[T PROGRAMADO]]-InformeTbHv[[#This Row],[HORAS DE OTRAS PARADA]]))/InformeTbHv[[#This Row],[T PROGRAMADO]]</f>
        <v>0.85125000000000006</v>
      </c>
      <c r="C129" s="217">
        <f>IFERROR(((InformeTbHv[[#This Row],[T PROGRAMADO]]-InformeTbHv[[#This Row],[Ttal P. mec]])/InformeTbHv[[#This Row],[T PROGRAMADO]]),0)</f>
        <v>0.91249999999999998</v>
      </c>
      <c r="D129" s="49">
        <f>IFERROR(ROUND(InformeTbHv[[#This Row],[TOTAL DE ARBOLES]]/InformeTbHv[[#This Row],[T EFECTIVO]],2),"")</f>
        <v>0</v>
      </c>
      <c r="E129" s="49" t="str">
        <f>(IFERROR(ROUND(InformeTbHv[[#This Row],[M3]]/InformeTbHv[[#This Row],[TOTAL DE ARBOLES]],2),""))</f>
        <v/>
      </c>
      <c r="F129" s="39">
        <f>IFERROR(ROUND(InformeTbHv[[#This Row],[M3]]/InformeTbHv[[#This Row],[T EFECTIVO]],2),"")</f>
        <v>14.39</v>
      </c>
      <c r="G129" s="72">
        <f>InformeTbHv[[#This Row],[T PROGRAMADO]]-InformeTbHv[[#This Row],[HORAS DE OTRAS PARADA]]</f>
        <v>6.8100000000000005</v>
      </c>
      <c r="H129" s="72">
        <f>InformeTbHv[[#This Row],[T PROGRAMADO]]-SUM(InformeTbHv[[#This Row],[T PARADAS MEC]]+InformeTbHv[[#This Row],[ALISTAMIENTO]]+InformeTbHv[[#This Row],[Mantenimiento periódico]])</f>
        <v>7.3</v>
      </c>
      <c r="I129" s="72">
        <f>InformeTbHv[[#This Row],[T PARADAS MEC]]+InformeTbHv[[#This Row],[ALISTAMIENTO]]+InformeTbHv[[#This Row],[Mantenimiento periódico]]</f>
        <v>0.7</v>
      </c>
      <c r="J129" s="72">
        <f>SUMIF(InformeTbHv[[#This Row],[MOTIVO 1]],"Mantenimiento periódico",InformeTbHv[[#This Row],[T OTRA PARADA 1]])</f>
        <v>0</v>
      </c>
      <c r="K129" s="72">
        <f>InformeTbHv[[#This Row],[Mantenimiento periódico]]+InformeTbHv[[#This Row],[ALISTAMIENTO]]</f>
        <v>0.2</v>
      </c>
      <c r="L129" s="72">
        <f>SUM(InformeTbHv[[#This Row],[T OTRA PARADA 1]:[T OTRA PARADA 5]])</f>
        <v>0</v>
      </c>
      <c r="M129" s="49" t="s">
        <v>86</v>
      </c>
      <c r="N129" s="49" t="s">
        <v>1418</v>
      </c>
      <c r="O129" s="49" t="s">
        <v>95</v>
      </c>
      <c r="P129" s="49">
        <v>6135776</v>
      </c>
      <c r="Q129" s="49" t="s">
        <v>398</v>
      </c>
      <c r="R129" s="49" t="s">
        <v>74</v>
      </c>
      <c r="S129" s="77">
        <v>46045</v>
      </c>
      <c r="T129" s="49" t="s">
        <v>399</v>
      </c>
      <c r="U129" s="49"/>
      <c r="V129" s="49"/>
      <c r="W129" s="49"/>
      <c r="X129" s="49"/>
      <c r="Y129" s="49"/>
      <c r="Z129" s="49"/>
      <c r="AA129" s="49"/>
      <c r="AB129" s="49"/>
      <c r="AC129" s="49" t="s">
        <v>1430</v>
      </c>
      <c r="AD129" s="49" t="s">
        <v>1475</v>
      </c>
      <c r="AE129" s="49" t="s">
        <v>1517</v>
      </c>
      <c r="AF129" s="49">
        <v>14.957915875223099</v>
      </c>
      <c r="AG129" s="251" t="s">
        <v>205</v>
      </c>
      <c r="AH129" s="259">
        <v>1</v>
      </c>
      <c r="AI129" s="125" t="s">
        <v>45</v>
      </c>
      <c r="AJ129" s="418">
        <f>VLOOKUP(InformeTbHv[[#This Row],[TURNO]],[1]INFORMEHV!AI$2:AK$184,2,0)</f>
        <v>0.58333333333333337</v>
      </c>
      <c r="AK129" s="418">
        <f>VLOOKUP(InformeTbHv[[#This Row],[TURNO]],[1]INFORMEHV!AI$2:AK$184,3,0)</f>
        <v>0.91666666666666663</v>
      </c>
      <c r="AL129" s="125"/>
      <c r="AM129" s="49"/>
      <c r="AN129" s="49">
        <v>98</v>
      </c>
      <c r="AO129" s="49"/>
      <c r="AP129" s="49"/>
      <c r="AQ129" s="72"/>
      <c r="AR129" s="125">
        <v>8</v>
      </c>
      <c r="AS129" s="49">
        <v>0.5</v>
      </c>
      <c r="AT129" s="30" t="s">
        <v>328</v>
      </c>
      <c r="AU129" s="49" t="s">
        <v>234</v>
      </c>
      <c r="AV129" s="49">
        <v>0.2</v>
      </c>
      <c r="AW129" s="49">
        <v>0.17</v>
      </c>
      <c r="AX129" s="49">
        <v>0.32</v>
      </c>
      <c r="AY129" s="49"/>
      <c r="AZ129" s="71" t="s">
        <v>419</v>
      </c>
      <c r="BA129" s="49" t="s">
        <v>46</v>
      </c>
      <c r="BB12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1.19</v>
      </c>
      <c r="BC129" s="72"/>
      <c r="BD129" s="72"/>
      <c r="BE129" s="72"/>
      <c r="BF129" s="72"/>
      <c r="BG129" s="74"/>
      <c r="BH129" s="74"/>
      <c r="BI129" s="75"/>
      <c r="BJ129" s="45"/>
      <c r="BK129" s="46"/>
      <c r="BL129" s="45"/>
    </row>
    <row r="130" spans="1:64" ht="18.75" customHeight="1" x14ac:dyDescent="0.3">
      <c r="A130" s="76">
        <f>IFERROR(InformeTbHv[[#This Row],[T EFECTIVO]]/InformeTbHv[[#This Row],[Horas disponibles]],0)</f>
        <v>0.9497307001795332</v>
      </c>
      <c r="B130" s="76">
        <f>((InformeTbHv[[#This Row],[T PROGRAMADO]]-InformeTbHv[[#This Row],[HORAS DE OTRAS PARADA]]))/InformeTbHv[[#This Row],[T PROGRAMADO]]</f>
        <v>0.66125</v>
      </c>
      <c r="C130" s="217">
        <f>IFERROR(((InformeTbHv[[#This Row],[T PROGRAMADO]]-InformeTbHv[[#This Row],[Ttal P. mec]])/InformeTbHv[[#This Row],[T PROGRAMADO]]),0)</f>
        <v>0.69625000000000004</v>
      </c>
      <c r="D130" s="49">
        <f>IFERROR(ROUND(InformeTbHv[[#This Row],[TOTAL DE ARBOLES]]/InformeTbHv[[#This Row],[T EFECTIVO]],2),"")</f>
        <v>0</v>
      </c>
      <c r="E130" s="49" t="str">
        <f>(IFERROR(ROUND(InformeTbHv[[#This Row],[M3]]/InformeTbHv[[#This Row],[TOTAL DE ARBOLES]],2),""))</f>
        <v/>
      </c>
      <c r="F130" s="39">
        <f>IFERROR(ROUND(InformeTbHv[[#This Row],[M3]]/InformeTbHv[[#This Row],[T EFECTIVO]],2),"")</f>
        <v>13.23</v>
      </c>
      <c r="G130" s="72">
        <f>InformeTbHv[[#This Row],[T PROGRAMADO]]-InformeTbHv[[#This Row],[HORAS DE OTRAS PARADA]]</f>
        <v>5.29</v>
      </c>
      <c r="H130" s="72">
        <f>InformeTbHv[[#This Row],[T PROGRAMADO]]-SUM(InformeTbHv[[#This Row],[T PARADAS MEC]]+InformeTbHv[[#This Row],[ALISTAMIENTO]]+InformeTbHv[[#This Row],[Mantenimiento periódico]])</f>
        <v>5.57</v>
      </c>
      <c r="I130" s="72">
        <f>InformeTbHv[[#This Row],[T PARADAS MEC]]+InformeTbHv[[#This Row],[ALISTAMIENTO]]+InformeTbHv[[#This Row],[Mantenimiento periódico]]</f>
        <v>2.4300000000000002</v>
      </c>
      <c r="J130" s="72">
        <f>SUMIF(InformeTbHv[[#This Row],[MOTIVO 1]],"Mantenimiento periódico",InformeTbHv[[#This Row],[T OTRA PARADA 1]])</f>
        <v>0</v>
      </c>
      <c r="K130" s="72">
        <f>InformeTbHv[[#This Row],[Mantenimiento periódico]]+InformeTbHv[[#This Row],[ALISTAMIENTO]]</f>
        <v>0.43</v>
      </c>
      <c r="L130" s="72">
        <f>SUM(InformeTbHv[[#This Row],[T OTRA PARADA 1]:[T OTRA PARADA 5]])</f>
        <v>0</v>
      </c>
      <c r="M130" s="49" t="s">
        <v>86</v>
      </c>
      <c r="N130" s="49" t="s">
        <v>1418</v>
      </c>
      <c r="O130" s="49" t="s">
        <v>87</v>
      </c>
      <c r="P130" s="49">
        <v>1112300817</v>
      </c>
      <c r="Q130" s="49" t="s">
        <v>398</v>
      </c>
      <c r="R130" s="49" t="s">
        <v>74</v>
      </c>
      <c r="S130" s="77">
        <v>46046</v>
      </c>
      <c r="T130" s="49" t="s">
        <v>399</v>
      </c>
      <c r="U130" s="49"/>
      <c r="V130" s="49"/>
      <c r="W130" s="49"/>
      <c r="X130" s="49"/>
      <c r="Y130" s="49"/>
      <c r="Z130" s="49"/>
      <c r="AA130" s="49"/>
      <c r="AB130" s="49"/>
      <c r="AC130" s="49" t="s">
        <v>1430</v>
      </c>
      <c r="AD130" s="49" t="s">
        <v>1475</v>
      </c>
      <c r="AE130" s="49" t="s">
        <v>1517</v>
      </c>
      <c r="AF130" s="49">
        <v>14.957915875223099</v>
      </c>
      <c r="AG130" s="251" t="s">
        <v>205</v>
      </c>
      <c r="AH130" s="259">
        <v>1</v>
      </c>
      <c r="AI130" s="125" t="s">
        <v>47</v>
      </c>
      <c r="AJ130" s="418">
        <f>VLOOKUP(InformeTbHv[[#This Row],[TURNO]],[1]INFORMEHV!AI$2:AK$184,2,0)</f>
        <v>0.25</v>
      </c>
      <c r="AK130" s="418">
        <f>VLOOKUP(InformeTbHv[[#This Row],[TURNO]],[1]INFORMEHV!AI$2:AK$184,3,0)</f>
        <v>0.58333333333333337</v>
      </c>
      <c r="AL130" s="125"/>
      <c r="AM130" s="49"/>
      <c r="AN130" s="49">
        <v>70</v>
      </c>
      <c r="AO130" s="49"/>
      <c r="AP130" s="49"/>
      <c r="AQ130" s="72"/>
      <c r="AR130" s="125">
        <v>8</v>
      </c>
      <c r="AS130" s="49">
        <v>2</v>
      </c>
      <c r="AT130" s="30" t="s">
        <v>328</v>
      </c>
      <c r="AU130" s="49" t="s">
        <v>234</v>
      </c>
      <c r="AV130" s="49">
        <v>0.43</v>
      </c>
      <c r="AW130" s="49"/>
      <c r="AX130" s="49">
        <v>0.28000000000000003</v>
      </c>
      <c r="AY130" s="49"/>
      <c r="AZ130" s="71" t="s">
        <v>81</v>
      </c>
      <c r="BA130" s="49" t="s">
        <v>46</v>
      </c>
      <c r="BB13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2.71</v>
      </c>
      <c r="BC130" s="72"/>
      <c r="BD130" s="72"/>
      <c r="BE130" s="72"/>
      <c r="BF130" s="72"/>
      <c r="BG130" s="74"/>
      <c r="BH130" s="74"/>
      <c r="BI130" s="75"/>
      <c r="BJ130" s="45"/>
      <c r="BK130" s="46"/>
      <c r="BL130" s="45"/>
    </row>
    <row r="131" spans="1:64" ht="18.75" customHeight="1" x14ac:dyDescent="0.3">
      <c r="A131" s="76">
        <f>IFERROR(InformeTbHv[[#This Row],[T EFECTIVO]]/InformeTbHv[[#This Row],[Horas disponibles]],0)</f>
        <v>0.92857142857142849</v>
      </c>
      <c r="B131" s="76">
        <f>((InformeTbHv[[#This Row],[T PROGRAMADO]]-InformeTbHv[[#This Row],[HORAS DE OTRAS PARADA]]))/InformeTbHv[[#This Row],[T PROGRAMADO]]</f>
        <v>0.86124999999999996</v>
      </c>
      <c r="C131" s="217">
        <f>IFERROR(((InformeTbHv[[#This Row],[T PROGRAMADO]]-InformeTbHv[[#This Row],[Ttal P. mec]])/InformeTbHv[[#This Row],[T PROGRAMADO]]),0)</f>
        <v>0.92749999999999999</v>
      </c>
      <c r="D131" s="49">
        <f>IFERROR(ROUND(InformeTbHv[[#This Row],[TOTAL DE ARBOLES]]/InformeTbHv[[#This Row],[T EFECTIVO]],2),"")</f>
        <v>83.6</v>
      </c>
      <c r="E131" s="49">
        <f>(IFERROR(ROUND(InformeTbHv[[#This Row],[M3]]/InformeTbHv[[#This Row],[TOTAL DE ARBOLES]],2),""))</f>
        <v>0.25</v>
      </c>
      <c r="F131" s="39">
        <f>IFERROR(ROUND(InformeTbHv[[#This Row],[M3]]/InformeTbHv[[#This Row],[T EFECTIVO]],2),"")</f>
        <v>21.19</v>
      </c>
      <c r="G131" s="72">
        <f>InformeTbHv[[#This Row],[T PROGRAMADO]]-InformeTbHv[[#This Row],[HORAS DE OTRAS PARADA]]</f>
        <v>6.89</v>
      </c>
      <c r="H131" s="72">
        <f>InformeTbHv[[#This Row],[T PROGRAMADO]]-SUM(InformeTbHv[[#This Row],[T PARADAS MEC]]+InformeTbHv[[#This Row],[ALISTAMIENTO]]+InformeTbHv[[#This Row],[Mantenimiento periódico]])</f>
        <v>7.42</v>
      </c>
      <c r="I131" s="72">
        <f>InformeTbHv[[#This Row],[T PARADAS MEC]]+InformeTbHv[[#This Row],[ALISTAMIENTO]]+InformeTbHv[[#This Row],[Mantenimiento periódico]]</f>
        <v>0.58000000000000007</v>
      </c>
      <c r="J131" s="72">
        <f>SUMIF(InformeTbHv[[#This Row],[MOTIVO 1]],"Mantenimiento periódico",InformeTbHv[[#This Row],[T OTRA PARADA 1]])</f>
        <v>0</v>
      </c>
      <c r="K131" s="72">
        <f>InformeTbHv[[#This Row],[Mantenimiento periódico]]+InformeTbHv[[#This Row],[ALISTAMIENTO]]</f>
        <v>0.33</v>
      </c>
      <c r="L131" s="72">
        <f>SUM(InformeTbHv[[#This Row],[T OTRA PARADA 1]:[T OTRA PARADA 5]])</f>
        <v>0</v>
      </c>
      <c r="M131" s="49" t="s">
        <v>86</v>
      </c>
      <c r="N131" s="49" t="s">
        <v>1418</v>
      </c>
      <c r="O131" s="49" t="s">
        <v>95</v>
      </c>
      <c r="P131" s="49">
        <v>6135776</v>
      </c>
      <c r="Q131" s="49" t="s">
        <v>398</v>
      </c>
      <c r="R131" s="49" t="s">
        <v>74</v>
      </c>
      <c r="S131" s="77">
        <v>46046</v>
      </c>
      <c r="T131" s="49" t="s">
        <v>399</v>
      </c>
      <c r="U131" s="49"/>
      <c r="V131" s="49"/>
      <c r="W131" s="49"/>
      <c r="X131" s="49"/>
      <c r="Y131" s="49"/>
      <c r="Z131" s="49"/>
      <c r="AA131" s="49"/>
      <c r="AB131" s="49"/>
      <c r="AC131" s="49" t="s">
        <v>1430</v>
      </c>
      <c r="AD131" s="49" t="s">
        <v>1475</v>
      </c>
      <c r="AE131" s="49" t="s">
        <v>1517</v>
      </c>
      <c r="AF131" s="49">
        <v>14.957915875223099</v>
      </c>
      <c r="AG131" s="251" t="s">
        <v>205</v>
      </c>
      <c r="AH131" s="259">
        <v>1</v>
      </c>
      <c r="AI131" s="125" t="s">
        <v>45</v>
      </c>
      <c r="AJ131" s="418">
        <f>VLOOKUP(InformeTbHv[[#This Row],[TURNO]],[1]INFORMEHV!AI$2:AK$184,2,0)</f>
        <v>0.58333333333333337</v>
      </c>
      <c r="AK131" s="418">
        <f>VLOOKUP(InformeTbHv[[#This Row],[TURNO]],[1]INFORMEHV!AI$2:AK$184,3,0)</f>
        <v>0.91666666666666663</v>
      </c>
      <c r="AL131" s="125">
        <v>16</v>
      </c>
      <c r="AM131" s="49">
        <v>576</v>
      </c>
      <c r="AN131" s="49">
        <v>146</v>
      </c>
      <c r="AO131" s="49">
        <v>18.13</v>
      </c>
      <c r="AP131" s="49"/>
      <c r="AQ131" s="72">
        <v>18</v>
      </c>
      <c r="AR131" s="125">
        <v>8</v>
      </c>
      <c r="AS131" s="49">
        <v>0.25</v>
      </c>
      <c r="AT131" s="30" t="s">
        <v>328</v>
      </c>
      <c r="AU131" s="49" t="s">
        <v>234</v>
      </c>
      <c r="AV131" s="49">
        <v>0.33</v>
      </c>
      <c r="AW131" s="49">
        <v>0.23</v>
      </c>
      <c r="AX131" s="49">
        <v>0.3</v>
      </c>
      <c r="AY131" s="49"/>
      <c r="AZ131" s="71" t="s">
        <v>81</v>
      </c>
      <c r="BA131" s="49" t="s">
        <v>46</v>
      </c>
      <c r="BB13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1.1100000000000001</v>
      </c>
      <c r="BC131" s="72"/>
      <c r="BD131" s="72"/>
      <c r="BE131" s="72"/>
      <c r="BF131" s="72"/>
      <c r="BG131" s="74"/>
      <c r="BH131" s="74"/>
      <c r="BI131" s="75"/>
      <c r="BJ131" s="45"/>
      <c r="BK131" s="46"/>
      <c r="BL131" s="45"/>
    </row>
    <row r="132" spans="1:64" ht="18.75" customHeight="1" x14ac:dyDescent="0.3">
      <c r="A132" s="76">
        <f>IFERROR(InformeTbHv[[#This Row],[T EFECTIVO]]/InformeTbHv[[#This Row],[Horas disponibles]],0)</f>
        <v>0.43283582089552247</v>
      </c>
      <c r="B132" s="76">
        <f>((InformeTbHv[[#This Row],[T PROGRAMADO]]-InformeTbHv[[#This Row],[HORAS DE OTRAS PARADA]]))/InformeTbHv[[#This Row],[T PROGRAMADO]]</f>
        <v>3.6250000000000004E-2</v>
      </c>
      <c r="C132" s="217">
        <f>IFERROR(((InformeTbHv[[#This Row],[T PROGRAMADO]]-InformeTbHv[[#This Row],[Ttal P. mec]])/InformeTbHv[[#This Row],[T PROGRAMADO]]),0)</f>
        <v>8.3749999999999991E-2</v>
      </c>
      <c r="D132" s="49">
        <f>IFERROR(ROUND(InformeTbHv[[#This Row],[TOTAL DE ARBOLES]]/InformeTbHv[[#This Row],[T EFECTIVO]],2),"")</f>
        <v>0</v>
      </c>
      <c r="E132" s="49" t="str">
        <f>(IFERROR(ROUND(InformeTbHv[[#This Row],[M3]]/InformeTbHv[[#This Row],[TOTAL DE ARBOLES]],2),""))</f>
        <v/>
      </c>
      <c r="F132" s="39">
        <f>IFERROR(ROUND(InformeTbHv[[#This Row],[M3]]/InformeTbHv[[#This Row],[T EFECTIVO]],2),"")</f>
        <v>0</v>
      </c>
      <c r="G132" s="72">
        <f>InformeTbHv[[#This Row],[T PROGRAMADO]]-InformeTbHv[[#This Row],[HORAS DE OTRAS PARADA]]</f>
        <v>0.29000000000000004</v>
      </c>
      <c r="H132" s="72">
        <f>InformeTbHv[[#This Row],[T PROGRAMADO]]-SUM(InformeTbHv[[#This Row],[T PARADAS MEC]]+InformeTbHv[[#This Row],[ALISTAMIENTO]]+InformeTbHv[[#This Row],[Mantenimiento periódico]])</f>
        <v>0.66999999999999993</v>
      </c>
      <c r="I132" s="72">
        <f>InformeTbHv[[#This Row],[T PARADAS MEC]]+InformeTbHv[[#This Row],[ALISTAMIENTO]]+InformeTbHv[[#This Row],[Mantenimiento periódico]]</f>
        <v>7.33</v>
      </c>
      <c r="J132" s="72">
        <f>SUMIF(InformeTbHv[[#This Row],[MOTIVO 1]],"Mantenimiento periódico",InformeTbHv[[#This Row],[T OTRA PARADA 1]])</f>
        <v>0</v>
      </c>
      <c r="K132" s="72">
        <f>InformeTbHv[[#This Row],[Mantenimiento periódico]]+InformeTbHv[[#This Row],[ALISTAMIENTO]]</f>
        <v>0.33</v>
      </c>
      <c r="L132" s="72">
        <f>SUM(InformeTbHv[[#This Row],[T OTRA PARADA 1]:[T OTRA PARADA 5]])</f>
        <v>0</v>
      </c>
      <c r="M132" s="49" t="s">
        <v>86</v>
      </c>
      <c r="N132" s="49" t="s">
        <v>1418</v>
      </c>
      <c r="O132" s="49" t="s">
        <v>95</v>
      </c>
      <c r="P132" s="49">
        <v>6135776</v>
      </c>
      <c r="Q132" s="49" t="s">
        <v>398</v>
      </c>
      <c r="R132" s="49" t="s">
        <v>74</v>
      </c>
      <c r="S132" s="77">
        <v>46050</v>
      </c>
      <c r="T132" s="49" t="s">
        <v>399</v>
      </c>
      <c r="U132" s="49"/>
      <c r="V132" s="49"/>
      <c r="W132" s="49"/>
      <c r="X132" s="49"/>
      <c r="Y132" s="49"/>
      <c r="Z132" s="49"/>
      <c r="AA132" s="49"/>
      <c r="AB132" s="49"/>
      <c r="AC132" s="49" t="s">
        <v>1430</v>
      </c>
      <c r="AD132" s="49" t="s">
        <v>1475</v>
      </c>
      <c r="AE132" s="49" t="s">
        <v>1517</v>
      </c>
      <c r="AF132" s="49">
        <v>14.957915875223099</v>
      </c>
      <c r="AG132" s="251" t="s">
        <v>205</v>
      </c>
      <c r="AH132" s="259">
        <v>9</v>
      </c>
      <c r="AI132" s="125" t="s">
        <v>47</v>
      </c>
      <c r="AJ132" s="418">
        <f>VLOOKUP(InformeTbHv[[#This Row],[TURNO]],[1]INFORMEHV!AI$2:AK$184,2,0)</f>
        <v>0.25</v>
      </c>
      <c r="AK132" s="418">
        <f>VLOOKUP(InformeTbHv[[#This Row],[TURNO]],[1]INFORMEHV!AI$2:AK$184,3,0)</f>
        <v>0.58333333333333337</v>
      </c>
      <c r="AL132" s="125"/>
      <c r="AM132" s="49"/>
      <c r="AN132" s="49"/>
      <c r="AO132" s="49"/>
      <c r="AP132" s="49"/>
      <c r="AQ132" s="72"/>
      <c r="AR132" s="125">
        <v>8</v>
      </c>
      <c r="AS132" s="49">
        <v>7</v>
      </c>
      <c r="AT132" s="30" t="s">
        <v>328</v>
      </c>
      <c r="AU132" s="49" t="s">
        <v>234</v>
      </c>
      <c r="AV132" s="49">
        <v>0.33</v>
      </c>
      <c r="AW132" s="49">
        <v>0.38</v>
      </c>
      <c r="AX132" s="49"/>
      <c r="AY132" s="49"/>
      <c r="AZ132" s="71" t="s">
        <v>203</v>
      </c>
      <c r="BA132" s="49" t="s">
        <v>48</v>
      </c>
      <c r="BB13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7.71</v>
      </c>
      <c r="BC132" s="72"/>
      <c r="BD132" s="72"/>
      <c r="BE132" s="72"/>
      <c r="BF132" s="72"/>
      <c r="BG132" s="74"/>
      <c r="BH132" s="74"/>
      <c r="BI132" s="75"/>
      <c r="BJ132" s="45"/>
      <c r="BK132" s="46"/>
      <c r="BL132" s="45"/>
    </row>
    <row r="133" spans="1:64" ht="18.75" customHeight="1" x14ac:dyDescent="0.3">
      <c r="A133" s="76">
        <f>IFERROR(InformeTbHv[[#This Row],[T EFECTIVO]]/InformeTbHv[[#This Row],[Horas disponibles]],0)</f>
        <v>0.95454545454545459</v>
      </c>
      <c r="B133" s="76">
        <f>((InformeTbHv[[#This Row],[T PROGRAMADO]]-InformeTbHv[[#This Row],[HORAS DE OTRAS PARADA]]))/InformeTbHv[[#This Row],[T PROGRAMADO]]</f>
        <v>0.65625</v>
      </c>
      <c r="C133" s="217">
        <f>IFERROR(((InformeTbHv[[#This Row],[T PROGRAMADO]]-InformeTbHv[[#This Row],[Ttal P. mec]])/InformeTbHv[[#This Row],[T PROGRAMADO]]),0)</f>
        <v>0.6875</v>
      </c>
      <c r="D133" s="49">
        <f>IFERROR(ROUND(InformeTbHv[[#This Row],[TOTAL DE ARBOLES]]/InformeTbHv[[#This Row],[T EFECTIVO]],2),"")</f>
        <v>60.76</v>
      </c>
      <c r="E133" s="49">
        <f>(IFERROR(ROUND(InformeTbHv[[#This Row],[M3]]/InformeTbHv[[#This Row],[TOTAL DE ARBOLES]],2),""))</f>
        <v>0.28000000000000003</v>
      </c>
      <c r="F133" s="39">
        <f>IFERROR(ROUND(InformeTbHv[[#This Row],[M3]]/InformeTbHv[[#This Row],[T EFECTIVO]],2),"")</f>
        <v>16.88</v>
      </c>
      <c r="G133" s="72">
        <f>InformeTbHv[[#This Row],[T PROGRAMADO]]-InformeTbHv[[#This Row],[HORAS DE OTRAS PARADA]]</f>
        <v>5.25</v>
      </c>
      <c r="H133" s="72">
        <f>InformeTbHv[[#This Row],[T PROGRAMADO]]-SUM(InformeTbHv[[#This Row],[T PARADAS MEC]]+InformeTbHv[[#This Row],[ALISTAMIENTO]]+InformeTbHv[[#This Row],[Mantenimiento periódico]])</f>
        <v>5.5</v>
      </c>
      <c r="I133" s="72">
        <f>InformeTbHv[[#This Row],[T PARADAS MEC]]+InformeTbHv[[#This Row],[ALISTAMIENTO]]+InformeTbHv[[#This Row],[Mantenimiento periódico]]</f>
        <v>2.5</v>
      </c>
      <c r="J133" s="72">
        <f>SUMIF(InformeTbHv[[#This Row],[MOTIVO 1]],"Mantenimiento periódico",InformeTbHv[[#This Row],[T OTRA PARADA 1]])</f>
        <v>0</v>
      </c>
      <c r="K133" s="72">
        <f>InformeTbHv[[#This Row],[Mantenimiento periódico]]+InformeTbHv[[#This Row],[ALISTAMIENTO]]</f>
        <v>0</v>
      </c>
      <c r="L133" s="72">
        <f>SUM(InformeTbHv[[#This Row],[T OTRA PARADA 1]:[T OTRA PARADA 5]])</f>
        <v>0</v>
      </c>
      <c r="M133" s="49" t="s">
        <v>86</v>
      </c>
      <c r="N133" s="49" t="s">
        <v>1418</v>
      </c>
      <c r="O133" s="49" t="s">
        <v>88</v>
      </c>
      <c r="P133" s="49">
        <v>94265708</v>
      </c>
      <c r="Q133" s="49" t="s">
        <v>398</v>
      </c>
      <c r="R133" s="49" t="s">
        <v>74</v>
      </c>
      <c r="S133" s="77">
        <v>46050</v>
      </c>
      <c r="T133" s="49" t="s">
        <v>399</v>
      </c>
      <c r="U133" s="49"/>
      <c r="V133" s="49"/>
      <c r="W133" s="49"/>
      <c r="X133" s="49"/>
      <c r="Y133" s="49"/>
      <c r="Z133" s="49"/>
      <c r="AA133" s="49"/>
      <c r="AB133" s="49"/>
      <c r="AC133" s="49" t="s">
        <v>1430</v>
      </c>
      <c r="AD133" s="49" t="s">
        <v>1475</v>
      </c>
      <c r="AE133" s="49" t="s">
        <v>1517</v>
      </c>
      <c r="AF133" s="49">
        <v>14.957915875223099</v>
      </c>
      <c r="AG133" s="251" t="s">
        <v>205</v>
      </c>
      <c r="AH133" s="259">
        <v>9</v>
      </c>
      <c r="AI133" s="125" t="s">
        <v>45</v>
      </c>
      <c r="AJ133" s="418">
        <f>VLOOKUP(InformeTbHv[[#This Row],[TURNO]],[1]INFORMEHV!AI$2:AK$184,2,0)</f>
        <v>0.58333333333333337</v>
      </c>
      <c r="AK133" s="418">
        <f>VLOOKUP(InformeTbHv[[#This Row],[TURNO]],[1]INFORMEHV!AI$2:AK$184,3,0)</f>
        <v>0.91666666666666663</v>
      </c>
      <c r="AL133" s="125">
        <v>13</v>
      </c>
      <c r="AM133" s="49">
        <v>319</v>
      </c>
      <c r="AN133" s="49">
        <v>88.64</v>
      </c>
      <c r="AO133" s="49">
        <v>13</v>
      </c>
      <c r="AP133" s="49"/>
      <c r="AQ133" s="72">
        <v>18.600000000000001</v>
      </c>
      <c r="AR133" s="125">
        <v>8</v>
      </c>
      <c r="AS133" s="49">
        <v>2.5</v>
      </c>
      <c r="AT133" s="30" t="s">
        <v>328</v>
      </c>
      <c r="AU133" s="49" t="s">
        <v>234</v>
      </c>
      <c r="AV133" s="49"/>
      <c r="AW133" s="49"/>
      <c r="AX133" s="49">
        <v>0.25</v>
      </c>
      <c r="AY133" s="49"/>
      <c r="AZ133" s="71" t="s">
        <v>203</v>
      </c>
      <c r="BA133" s="49" t="s">
        <v>48</v>
      </c>
      <c r="BB13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2.75</v>
      </c>
      <c r="BC133" s="72"/>
      <c r="BD133" s="72"/>
      <c r="BE133" s="72"/>
      <c r="BF133" s="72"/>
      <c r="BG133" s="74"/>
      <c r="BH133" s="74"/>
      <c r="BI133" s="75"/>
      <c r="BJ133" s="45"/>
      <c r="BK133" s="46"/>
      <c r="BL133" s="45"/>
    </row>
    <row r="134" spans="1:64" ht="18.75" customHeight="1" x14ac:dyDescent="0.3">
      <c r="A134" s="87">
        <f>IFERROR(InformeTbHv[[#This Row],[T EFECTIVO]]/InformeTbHv[[#This Row],[Horas disponibles]],0)</f>
        <v>0.96996996996996998</v>
      </c>
      <c r="B134" s="87">
        <f>((InformeTbHv[[#This Row],[T PROGRAMADO]]-InformeTbHv[[#This Row],[HORAS DE OTRAS PARADA]]))/InformeTbHv[[#This Row],[T PROGRAMADO]]</f>
        <v>0.8075</v>
      </c>
      <c r="C134" s="216">
        <f>IFERROR(((InformeTbHv[[#This Row],[T PROGRAMADO]]-InformeTbHv[[#This Row],[Ttal P. mec]])/InformeTbHv[[#This Row],[T PROGRAMADO]]),0)</f>
        <v>0.83250000000000002</v>
      </c>
      <c r="D134" s="88">
        <f>IFERROR(ROUND(InformeTbHv[[#This Row],[TOTAL DE ARBOLES]]/InformeTbHv[[#This Row],[T EFECTIVO]],2),"")</f>
        <v>37.93</v>
      </c>
      <c r="E134" s="88">
        <f>(IFERROR(ROUND(InformeTbHv[[#This Row],[M3]]/InformeTbHv[[#This Row],[TOTAL DE ARBOLES]],2),""))</f>
        <v>0.3</v>
      </c>
      <c r="F134" s="39">
        <f>IFERROR(ROUND(InformeTbHv[[#This Row],[M3]]/InformeTbHv[[#This Row],[T EFECTIVO]],2),"")</f>
        <v>11.38</v>
      </c>
      <c r="G134" s="89">
        <f>InformeTbHv[[#This Row],[T PROGRAMADO]]-InformeTbHv[[#This Row],[HORAS DE OTRAS PARADA]]</f>
        <v>6.46</v>
      </c>
      <c r="H134" s="89">
        <f>InformeTbHv[[#This Row],[T PROGRAMADO]]-SUM(InformeTbHv[[#This Row],[T PARADAS MEC]]+InformeTbHv[[#This Row],[ALISTAMIENTO]]+InformeTbHv[[#This Row],[Mantenimiento periódico]])</f>
        <v>6.66</v>
      </c>
      <c r="I134" s="89">
        <f>InformeTbHv[[#This Row],[T PARADAS MEC]]+InformeTbHv[[#This Row],[ALISTAMIENTO]]+InformeTbHv[[#This Row],[Mantenimiento periódico]]</f>
        <v>1.34</v>
      </c>
      <c r="J134" s="89">
        <f>SUMIF(InformeTbHv[[#This Row],[MOTIVO 1]],"Mantenimiento periódico",InformeTbHv[[#This Row],[T OTRA PARADA 1]])</f>
        <v>0</v>
      </c>
      <c r="K134" s="89">
        <f>InformeTbHv[[#This Row],[Mantenimiento periódico]]+InformeTbHv[[#This Row],[ALISTAMIENTO]]</f>
        <v>0.67</v>
      </c>
      <c r="L134" s="89">
        <f>SUM(InformeTbHv[[#This Row],[T OTRA PARADA 1]:[T OTRA PARADA 5]])</f>
        <v>0</v>
      </c>
      <c r="M134" s="88" t="s">
        <v>55</v>
      </c>
      <c r="N134" s="88" t="s">
        <v>1418</v>
      </c>
      <c r="O134" s="88" t="s">
        <v>60</v>
      </c>
      <c r="P134" s="88">
        <v>1061791033</v>
      </c>
      <c r="Q134" s="88" t="s">
        <v>43</v>
      </c>
      <c r="R134" s="88" t="s">
        <v>49</v>
      </c>
      <c r="S134" s="90">
        <v>46072</v>
      </c>
      <c r="T134" s="88" t="s">
        <v>62</v>
      </c>
      <c r="U134" s="88"/>
      <c r="V134" s="88"/>
      <c r="W134" s="88"/>
      <c r="X134" s="88"/>
      <c r="Y134" s="88"/>
      <c r="Z134" s="88"/>
      <c r="AA134" s="88"/>
      <c r="AB134" s="88"/>
      <c r="AC134" s="88" t="s">
        <v>1445</v>
      </c>
      <c r="AD134" s="88" t="s">
        <v>1490</v>
      </c>
      <c r="AE134" s="88" t="s">
        <v>1518</v>
      </c>
      <c r="AF134" s="88">
        <v>19.828868083208551</v>
      </c>
      <c r="AG134" s="88" t="s">
        <v>208</v>
      </c>
      <c r="AH134" s="206">
        <v>5</v>
      </c>
      <c r="AI134" s="88" t="s">
        <v>47</v>
      </c>
      <c r="AJ134" s="419">
        <f>VLOOKUP(InformeTbHv[[#This Row],[TURNO]],[1]INFORMEHV!AI$2:AK$184,2,0)</f>
        <v>0.25</v>
      </c>
      <c r="AK134" s="419">
        <f>VLOOKUP(InformeTbHv[[#This Row],[TURNO]],[1]INFORMEHV!AI$2:AK$184,3,0)</f>
        <v>0.58333333333333337</v>
      </c>
      <c r="AL134" s="205">
        <v>28</v>
      </c>
      <c r="AM134" s="88">
        <v>245</v>
      </c>
      <c r="AN134" s="88">
        <v>73.52</v>
      </c>
      <c r="AO134" s="88">
        <v>11.31</v>
      </c>
      <c r="AP134" s="88"/>
      <c r="AQ134" s="95">
        <v>21.3</v>
      </c>
      <c r="AR134" s="205">
        <v>8</v>
      </c>
      <c r="AS134" s="88">
        <v>0.67</v>
      </c>
      <c r="AT134" s="30" t="s">
        <v>328</v>
      </c>
      <c r="AU134" s="88" t="s">
        <v>234</v>
      </c>
      <c r="AV134" s="88">
        <v>0.67</v>
      </c>
      <c r="AW134" s="88"/>
      <c r="AX134" s="88">
        <v>0.2</v>
      </c>
      <c r="AY134" s="88"/>
      <c r="AZ134" s="92" t="s">
        <v>652</v>
      </c>
      <c r="BA134" s="88" t="s">
        <v>46</v>
      </c>
      <c r="BB13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1.54</v>
      </c>
      <c r="BC134" s="89"/>
      <c r="BD134" s="89"/>
      <c r="BE134" s="89"/>
      <c r="BF134" s="89"/>
      <c r="BG134" s="93"/>
      <c r="BH134" s="44"/>
      <c r="BI134" s="45"/>
      <c r="BJ134" s="45"/>
      <c r="BK134" s="46"/>
      <c r="BL134" s="94"/>
    </row>
    <row r="135" spans="1:64" ht="18.75" customHeight="1" x14ac:dyDescent="0.3">
      <c r="A135" s="87">
        <f>IFERROR(InformeTbHv[[#This Row],[T EFECTIVO]]/InformeTbHv[[#This Row],[Horas disponibles]],0)</f>
        <v>0</v>
      </c>
      <c r="B135" s="87">
        <f>((InformeTbHv[[#This Row],[T PROGRAMADO]]-InformeTbHv[[#This Row],[HORAS DE OTRAS PARADA]]))/InformeTbHv[[#This Row],[T PROGRAMADO]]</f>
        <v>0</v>
      </c>
      <c r="C135" s="216">
        <f>IFERROR(((InformeTbHv[[#This Row],[T PROGRAMADO]]-InformeTbHv[[#This Row],[Ttal P. mec]])/InformeTbHv[[#This Row],[T PROGRAMADO]]),0)</f>
        <v>0</v>
      </c>
      <c r="D135" s="88" t="str">
        <f>IFERROR(ROUND(InformeTbHv[[#This Row],[TOTAL DE ARBOLES]]/InformeTbHv[[#This Row],[T EFECTIVO]],2),"")</f>
        <v/>
      </c>
      <c r="E135" s="88" t="str">
        <f>(IFERROR(ROUND(InformeTbHv[[#This Row],[M3]]/InformeTbHv[[#This Row],[TOTAL DE ARBOLES]],2),""))</f>
        <v/>
      </c>
      <c r="F135" s="39" t="str">
        <f>IFERROR(ROUND(InformeTbHv[[#This Row],[M3]]/InformeTbHv[[#This Row],[T EFECTIVO]],2),"")</f>
        <v/>
      </c>
      <c r="G135" s="89">
        <f>InformeTbHv[[#This Row],[T PROGRAMADO]]-InformeTbHv[[#This Row],[HORAS DE OTRAS PARADA]]</f>
        <v>0</v>
      </c>
      <c r="H135" s="89">
        <f>InformeTbHv[[#This Row],[T PROGRAMADO]]-SUM(InformeTbHv[[#This Row],[T PARADAS MEC]]+InformeTbHv[[#This Row],[ALISTAMIENTO]]+InformeTbHv[[#This Row],[Mantenimiento periódico]])</f>
        <v>0</v>
      </c>
      <c r="I135" s="89">
        <f>InformeTbHv[[#This Row],[T PARADAS MEC]]+InformeTbHv[[#This Row],[ALISTAMIENTO]]+InformeTbHv[[#This Row],[Mantenimiento periódico]]</f>
        <v>6.75</v>
      </c>
      <c r="J135" s="89">
        <f>SUMIF(InformeTbHv[[#This Row],[MOTIVO 1]],"Mantenimiento periódico",InformeTbHv[[#This Row],[T OTRA PARADA 1]])</f>
        <v>0</v>
      </c>
      <c r="K135" s="89">
        <f>InformeTbHv[[#This Row],[Mantenimiento periódico]]+InformeTbHv[[#This Row],[ALISTAMIENTO]]</f>
        <v>0</v>
      </c>
      <c r="L135" s="89">
        <f>SUM(InformeTbHv[[#This Row],[T OTRA PARADA 1]:[T OTRA PARADA 5]])</f>
        <v>0</v>
      </c>
      <c r="M135" s="88" t="s">
        <v>76</v>
      </c>
      <c r="N135" s="88" t="s">
        <v>1418</v>
      </c>
      <c r="O135" s="88" t="s">
        <v>78</v>
      </c>
      <c r="P135" s="88">
        <v>1006316837</v>
      </c>
      <c r="Q135" s="88" t="s">
        <v>43</v>
      </c>
      <c r="R135" s="88" t="s">
        <v>49</v>
      </c>
      <c r="S135" s="90">
        <v>46071</v>
      </c>
      <c r="T135" s="88" t="s">
        <v>324</v>
      </c>
      <c r="U135" s="88"/>
      <c r="V135" s="88"/>
      <c r="W135" s="88"/>
      <c r="X135" s="88"/>
      <c r="Y135" s="88"/>
      <c r="Z135" s="88"/>
      <c r="AA135" s="88"/>
      <c r="AB135" s="88"/>
      <c r="AC135" s="88" t="s">
        <v>1429</v>
      </c>
      <c r="AD135" s="88" t="s">
        <v>1474</v>
      </c>
      <c r="AE135" s="88" t="s">
        <v>1509</v>
      </c>
      <c r="AF135" s="88">
        <v>28.324549850778098</v>
      </c>
      <c r="AG135" s="251" t="s">
        <v>205</v>
      </c>
      <c r="AH135" s="206">
        <v>2</v>
      </c>
      <c r="AI135" s="88" t="s">
        <v>47</v>
      </c>
      <c r="AJ135" s="419">
        <f>VLOOKUP(InformeTbHv[[#This Row],[TURNO]],[1]INFORMEHV!AI$2:AK$184,2,0)</f>
        <v>0.25</v>
      </c>
      <c r="AK135" s="419">
        <f>VLOOKUP(InformeTbHv[[#This Row],[TURNO]],[1]INFORMEHV!AI$2:AK$184,3,0)</f>
        <v>0.58333333333333337</v>
      </c>
      <c r="AL135" s="205"/>
      <c r="AM135" s="88"/>
      <c r="AN135" s="88"/>
      <c r="AO135" s="88"/>
      <c r="AP135" s="88"/>
      <c r="AQ135" s="89"/>
      <c r="AR135" s="88">
        <v>6.75</v>
      </c>
      <c r="AS135" s="88">
        <v>6.75</v>
      </c>
      <c r="AT135" s="88"/>
      <c r="AU135" s="88" t="s">
        <v>234</v>
      </c>
      <c r="AV135" s="88"/>
      <c r="AW135" s="88"/>
      <c r="AX135" s="88"/>
      <c r="AY135" s="88"/>
      <c r="AZ135" s="92" t="s">
        <v>762</v>
      </c>
      <c r="BA135" s="88" t="s">
        <v>48</v>
      </c>
      <c r="BB13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6.75</v>
      </c>
      <c r="BC135" s="89"/>
      <c r="BD135" s="89"/>
      <c r="BE135" s="89"/>
      <c r="BF135" s="89"/>
      <c r="BG135" s="93"/>
      <c r="BH135" s="44"/>
      <c r="BI135" s="45"/>
      <c r="BJ135" s="45"/>
      <c r="BK135" s="46"/>
      <c r="BL135" s="94"/>
    </row>
    <row r="136" spans="1:64" ht="18.75" customHeight="1" x14ac:dyDescent="0.3">
      <c r="A136" s="87">
        <f>IFERROR(InformeTbHv[[#This Row],[T EFECTIVO]]/InformeTbHv[[#This Row],[Horas disponibles]],0)</f>
        <v>0.97510980966325034</v>
      </c>
      <c r="B136" s="87">
        <f>((InformeTbHv[[#This Row],[T PROGRAMADO]]-InformeTbHv[[#This Row],[HORAS DE OTRAS PARADA]]))/InformeTbHv[[#This Row],[T PROGRAMADO]]</f>
        <v>0.83250000000000002</v>
      </c>
      <c r="C136" s="216">
        <f>IFERROR(((InformeTbHv[[#This Row],[T PROGRAMADO]]-InformeTbHv[[#This Row],[Ttal P. mec]])/InformeTbHv[[#This Row],[T PROGRAMADO]]),0)</f>
        <v>0.85375000000000001</v>
      </c>
      <c r="D136" s="88">
        <f>IFERROR(ROUND(InformeTbHv[[#This Row],[TOTAL DE ARBOLES]]/InformeTbHv[[#This Row],[T EFECTIVO]],2),"")</f>
        <v>39.19</v>
      </c>
      <c r="E136" s="88">
        <f>(IFERROR(ROUND(InformeTbHv[[#This Row],[M3]]/InformeTbHv[[#This Row],[TOTAL DE ARBOLES]],2),""))</f>
        <v>0.52</v>
      </c>
      <c r="F136" s="39">
        <f>IFERROR(ROUND(InformeTbHv[[#This Row],[M3]]/InformeTbHv[[#This Row],[T EFECTIVO]],2),"")</f>
        <v>20.22</v>
      </c>
      <c r="G136" s="89">
        <f>InformeTbHv[[#This Row],[T PROGRAMADO]]-InformeTbHv[[#This Row],[HORAS DE OTRAS PARADA]]</f>
        <v>6.66</v>
      </c>
      <c r="H136" s="89">
        <f>InformeTbHv[[#This Row],[T PROGRAMADO]]-SUM(InformeTbHv[[#This Row],[T PARADAS MEC]]+InformeTbHv[[#This Row],[ALISTAMIENTO]]+InformeTbHv[[#This Row],[Mantenimiento periódico]])</f>
        <v>6.83</v>
      </c>
      <c r="I136" s="89">
        <f>InformeTbHv[[#This Row],[T PARADAS MEC]]+InformeTbHv[[#This Row],[ALISTAMIENTO]]+InformeTbHv[[#This Row],[Mantenimiento periódico]]</f>
        <v>1.17</v>
      </c>
      <c r="J136" s="89">
        <f>SUMIF(InformeTbHv[[#This Row],[MOTIVO 1]],"Mantenimiento periódico",InformeTbHv[[#This Row],[T OTRA PARADA 1]])</f>
        <v>0</v>
      </c>
      <c r="K136" s="89">
        <f>InformeTbHv[[#This Row],[Mantenimiento periódico]]+InformeTbHv[[#This Row],[ALISTAMIENTO]]</f>
        <v>0.17</v>
      </c>
      <c r="L136" s="89">
        <f>SUM(InformeTbHv[[#This Row],[T OTRA PARADA 1]:[T OTRA PARADA 5]])</f>
        <v>0</v>
      </c>
      <c r="M136" s="88" t="s">
        <v>79</v>
      </c>
      <c r="N136" s="88" t="s">
        <v>1417</v>
      </c>
      <c r="O136" s="88" t="s">
        <v>64</v>
      </c>
      <c r="P136" s="88">
        <v>94282613</v>
      </c>
      <c r="Q136" s="88" t="s">
        <v>65</v>
      </c>
      <c r="R136" s="88" t="s">
        <v>44</v>
      </c>
      <c r="S136" s="90">
        <v>46107</v>
      </c>
      <c r="T136" s="88" t="s">
        <v>960</v>
      </c>
      <c r="U136" s="88"/>
      <c r="V136" s="88"/>
      <c r="W136" s="88"/>
      <c r="X136" s="88"/>
      <c r="Y136" s="88"/>
      <c r="Z136" s="88"/>
      <c r="AA136" s="88"/>
      <c r="AB136" s="88"/>
      <c r="AC136" s="88" t="s">
        <v>1439</v>
      </c>
      <c r="AD136" s="88" t="s">
        <v>1484</v>
      </c>
      <c r="AE136" s="88" t="s">
        <v>1512</v>
      </c>
      <c r="AF136" s="88">
        <v>18.488835725923035</v>
      </c>
      <c r="AG136" s="49" t="s">
        <v>208</v>
      </c>
      <c r="AH136" s="206">
        <v>3</v>
      </c>
      <c r="AI136" s="125" t="s">
        <v>45</v>
      </c>
      <c r="AJ136" s="418">
        <f>VLOOKUP(InformeTbHv[[#This Row],[TURNO]],[1]INFORMEHV!AI$2:AK$184,2,0)</f>
        <v>0.58333333333333337</v>
      </c>
      <c r="AK136" s="418">
        <f>VLOOKUP(InformeTbHv[[#This Row],[TURNO]],[1]INFORMEHV!AI$2:AK$184,3,0)</f>
        <v>0.91666666666666663</v>
      </c>
      <c r="AL136" s="205"/>
      <c r="AM136" s="88">
        <v>261</v>
      </c>
      <c r="AN136" s="88">
        <v>134.65</v>
      </c>
      <c r="AO136" s="88">
        <v>24.16</v>
      </c>
      <c r="AP136" s="88">
        <v>47</v>
      </c>
      <c r="AQ136" s="89"/>
      <c r="AR136" s="88">
        <v>8</v>
      </c>
      <c r="AS136" s="88">
        <v>1</v>
      </c>
      <c r="AT136" s="88"/>
      <c r="AU136" s="88" t="s">
        <v>234</v>
      </c>
      <c r="AV136" s="88">
        <v>0.17</v>
      </c>
      <c r="AW136" s="88"/>
      <c r="AX136" s="88">
        <v>0.17</v>
      </c>
      <c r="AY136" s="88"/>
      <c r="AZ136" s="92"/>
      <c r="BA136" s="88" t="s">
        <v>48</v>
      </c>
      <c r="BB13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1.3399999999999999</v>
      </c>
      <c r="BC136" s="89"/>
      <c r="BD136" s="89"/>
      <c r="BE136" s="89"/>
      <c r="BF136" s="89"/>
      <c r="BG136" s="93"/>
      <c r="BH136" s="44"/>
      <c r="BI136" s="45"/>
      <c r="BJ136" s="45"/>
      <c r="BK136" s="46"/>
      <c r="BL136" s="94"/>
    </row>
    <row r="137" spans="1:64" ht="18.75" customHeight="1" x14ac:dyDescent="0.3">
      <c r="A137" s="76">
        <f>IFERROR(InformeTbHv[[#This Row],[T EFECTIVO]]/InformeTbHv[[#This Row],[Horas disponibles]],0)</f>
        <v>0.13793103448275873</v>
      </c>
      <c r="B137" s="76">
        <f>((InformeTbHv[[#This Row],[T PROGRAMADO]]-InformeTbHv[[#This Row],[HORAS DE OTRAS PARADA]]))/InformeTbHv[[#This Row],[T PROGRAMADO]]</f>
        <v>2.0000000000000018E-2</v>
      </c>
      <c r="C137" s="217">
        <f>IFERROR(((InformeTbHv[[#This Row],[T PROGRAMADO]]-InformeTbHv[[#This Row],[Ttal P. mec]])/InformeTbHv[[#This Row],[T PROGRAMADO]]),0)</f>
        <v>0.14500000000000002</v>
      </c>
      <c r="D137" s="49">
        <f>IFERROR(ROUND(InformeTbHv[[#This Row],[TOTAL DE ARBOLES]]/InformeTbHv[[#This Row],[T EFECTIVO]],2),"")</f>
        <v>0</v>
      </c>
      <c r="E137" s="49" t="str">
        <f>(IFERROR(ROUND(InformeTbHv[[#This Row],[M3]]/InformeTbHv[[#This Row],[TOTAL DE ARBOLES]],2),""))</f>
        <v/>
      </c>
      <c r="F137" s="39">
        <f>IFERROR(ROUND(InformeTbHv[[#This Row],[M3]]/InformeTbHv[[#This Row],[T EFECTIVO]],2),"")</f>
        <v>0</v>
      </c>
      <c r="G137" s="72">
        <f>InformeTbHv[[#This Row],[T PROGRAMADO]]-InformeTbHv[[#This Row],[HORAS DE OTRAS PARADA]]</f>
        <v>0.16000000000000014</v>
      </c>
      <c r="H137" s="72">
        <f>InformeTbHv[[#This Row],[T PROGRAMADO]]-SUM(InformeTbHv[[#This Row],[T PARADAS MEC]]+InformeTbHv[[#This Row],[ALISTAMIENTO]]+InformeTbHv[[#This Row],[Mantenimiento periódico]])</f>
        <v>1.1600000000000001</v>
      </c>
      <c r="I137" s="72">
        <f>InformeTbHv[[#This Row],[T PARADAS MEC]]+InformeTbHv[[#This Row],[ALISTAMIENTO]]+InformeTbHv[[#This Row],[Mantenimiento periódico]]</f>
        <v>6.84</v>
      </c>
      <c r="J137" s="72">
        <f>SUMIF(InformeTbHv[[#This Row],[MOTIVO 1]],"Mantenimiento periódico",InformeTbHv[[#This Row],[T OTRA PARADA 1]])</f>
        <v>0</v>
      </c>
      <c r="K137" s="72">
        <f>InformeTbHv[[#This Row],[Mantenimiento periódico]]+InformeTbHv[[#This Row],[ALISTAMIENTO]]</f>
        <v>0.17</v>
      </c>
      <c r="L137" s="72">
        <f>SUM(InformeTbHv[[#This Row],[T OTRA PARADA 1]:[T OTRA PARADA 5]])</f>
        <v>1</v>
      </c>
      <c r="M137" s="49" t="s">
        <v>136</v>
      </c>
      <c r="N137" s="49" t="s">
        <v>1417</v>
      </c>
      <c r="O137" s="49" t="s">
        <v>190</v>
      </c>
      <c r="P137" s="49">
        <v>1113312568</v>
      </c>
      <c r="Q137" s="49" t="s">
        <v>65</v>
      </c>
      <c r="R137" s="49" t="s">
        <v>49</v>
      </c>
      <c r="S137" s="77">
        <v>46125</v>
      </c>
      <c r="T137" s="49" t="s">
        <v>941</v>
      </c>
      <c r="U137" s="49"/>
      <c r="V137" s="49"/>
      <c r="W137" s="49"/>
      <c r="X137" s="49"/>
      <c r="Y137" s="49"/>
      <c r="Z137" s="49"/>
      <c r="AA137" s="49"/>
      <c r="AB137" s="49"/>
      <c r="AC137" s="49" t="s">
        <v>1424</v>
      </c>
      <c r="AD137" s="49" t="s">
        <v>1469</v>
      </c>
      <c r="AE137" s="49" t="s">
        <v>1513</v>
      </c>
      <c r="AF137" s="49">
        <v>17.094631593058232</v>
      </c>
      <c r="AG137" s="251" t="s">
        <v>205</v>
      </c>
      <c r="AH137" s="259">
        <v>4</v>
      </c>
      <c r="AI137" s="125" t="s">
        <v>45</v>
      </c>
      <c r="AJ137" s="418">
        <f>VLOOKUP(InformeTbHv[[#This Row],[TURNO]],[1]INFORMEHV!AI$2:AK$184,2,0)</f>
        <v>0.58333333333333337</v>
      </c>
      <c r="AK137" s="418">
        <f>VLOOKUP(InformeTbHv[[#This Row],[TURNO]],[1]INFORMEHV!AI$2:AK$184,3,0)</f>
        <v>0.91666666666666663</v>
      </c>
      <c r="AL137" s="125"/>
      <c r="AM137" s="49"/>
      <c r="AN137" s="49"/>
      <c r="AO137" s="49"/>
      <c r="AP137" s="49"/>
      <c r="AQ137" s="72"/>
      <c r="AR137" s="49">
        <v>8</v>
      </c>
      <c r="AS137" s="49">
        <v>6.67</v>
      </c>
      <c r="AT137" s="30" t="s">
        <v>327</v>
      </c>
      <c r="AU137" s="49" t="s">
        <v>234</v>
      </c>
      <c r="AV137" s="49">
        <v>0.17</v>
      </c>
      <c r="AW137" s="49"/>
      <c r="AX137" s="49"/>
      <c r="AY137" s="49"/>
      <c r="AZ137" s="71" t="s">
        <v>1003</v>
      </c>
      <c r="BA137" s="49" t="s">
        <v>48</v>
      </c>
      <c r="BB13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7.84</v>
      </c>
      <c r="BC137" s="72">
        <v>1</v>
      </c>
      <c r="BD137" s="72"/>
      <c r="BE137" s="72"/>
      <c r="BF137" s="72"/>
      <c r="BG137" s="74"/>
      <c r="BH137" s="14" t="s">
        <v>236</v>
      </c>
      <c r="BI137" s="45"/>
      <c r="BJ137" s="45"/>
      <c r="BK137" s="46"/>
      <c r="BL137" s="45"/>
    </row>
    <row r="138" spans="1:64" ht="18.75" customHeight="1" x14ac:dyDescent="0.3">
      <c r="A138" s="76">
        <f>IFERROR(InformeTbHv[[#This Row],[T EFECTIVO]]/InformeTbHv[[#This Row],[Horas disponibles]],0)</f>
        <v>0.89770723104056438</v>
      </c>
      <c r="B138" s="76">
        <f>((InformeTbHv[[#This Row],[T PROGRAMADO]]-InformeTbHv[[#This Row],[HORAS DE OTRAS PARADA]]))/InformeTbHv[[#This Row],[T PROGRAMADO]]</f>
        <v>0.63624999999999998</v>
      </c>
      <c r="C138" s="217">
        <f>IFERROR(((InformeTbHv[[#This Row],[T PROGRAMADO]]-InformeTbHv[[#This Row],[Ttal P. mec]])/InformeTbHv[[#This Row],[T PROGRAMADO]]),0)</f>
        <v>0.70874999999999999</v>
      </c>
      <c r="D138" s="49">
        <f>IFERROR(ROUND(InformeTbHv[[#This Row],[TOTAL DE ARBOLES]]/InformeTbHv[[#This Row],[T EFECTIVO]],2),"")</f>
        <v>45.58</v>
      </c>
      <c r="E138" s="49">
        <f>(IFERROR(ROUND(InformeTbHv[[#This Row],[M3]]/InformeTbHv[[#This Row],[TOTAL DE ARBOLES]],2),""))</f>
        <v>0.11</v>
      </c>
      <c r="F138" s="39">
        <f>IFERROR(ROUND(InformeTbHv[[#This Row],[M3]]/InformeTbHv[[#This Row],[T EFECTIVO]],2),"")</f>
        <v>4.92</v>
      </c>
      <c r="G138" s="72">
        <f>InformeTbHv[[#This Row],[T PROGRAMADO]]-InformeTbHv[[#This Row],[HORAS DE OTRAS PARADA]]</f>
        <v>5.09</v>
      </c>
      <c r="H138" s="72">
        <f>InformeTbHv[[#This Row],[T PROGRAMADO]]-SUM(InformeTbHv[[#This Row],[T PARADAS MEC]]+InformeTbHv[[#This Row],[ALISTAMIENTO]]+InformeTbHv[[#This Row],[Mantenimiento periódico]])</f>
        <v>5.67</v>
      </c>
      <c r="I138" s="72">
        <f>InformeTbHv[[#This Row],[T PARADAS MEC]]+InformeTbHv[[#This Row],[ALISTAMIENTO]]+InformeTbHv[[#This Row],[Mantenimiento periódico]]</f>
        <v>2.33</v>
      </c>
      <c r="J138" s="72">
        <f>SUMIF(InformeTbHv[[#This Row],[MOTIVO 1]],"Mantenimiento periódico",InformeTbHv[[#This Row],[T OTRA PARADA 1]])</f>
        <v>0</v>
      </c>
      <c r="K138" s="72">
        <f>InformeTbHv[[#This Row],[Mantenimiento periódico]]+InformeTbHv[[#This Row],[ALISTAMIENTO]]</f>
        <v>0.33</v>
      </c>
      <c r="L138" s="72">
        <f>SUM(InformeTbHv[[#This Row],[T OTRA PARADA 1]:[T OTRA PARADA 5]])</f>
        <v>0</v>
      </c>
      <c r="M138" s="49" t="s">
        <v>134</v>
      </c>
      <c r="N138" s="49" t="s">
        <v>1417</v>
      </c>
      <c r="O138" s="49" t="s">
        <v>373</v>
      </c>
      <c r="P138" s="49">
        <v>1022124225</v>
      </c>
      <c r="Q138" s="49" t="s">
        <v>65</v>
      </c>
      <c r="R138" s="49" t="s">
        <v>49</v>
      </c>
      <c r="S138" s="77">
        <v>46129</v>
      </c>
      <c r="T138" s="49" t="s">
        <v>941</v>
      </c>
      <c r="U138" s="49"/>
      <c r="V138" s="49"/>
      <c r="W138" s="49"/>
      <c r="X138" s="49"/>
      <c r="Y138" s="49"/>
      <c r="Z138" s="49"/>
      <c r="AA138" s="49"/>
      <c r="AB138" s="49"/>
      <c r="AC138" s="49" t="s">
        <v>1424</v>
      </c>
      <c r="AD138" s="49" t="s">
        <v>1469</v>
      </c>
      <c r="AE138" s="49" t="s">
        <v>1513</v>
      </c>
      <c r="AF138" s="49">
        <v>17.094631593058232</v>
      </c>
      <c r="AG138" s="252" t="s">
        <v>206</v>
      </c>
      <c r="AH138" s="259">
        <v>4</v>
      </c>
      <c r="AI138" s="125" t="s">
        <v>45</v>
      </c>
      <c r="AJ138" s="418">
        <f>VLOOKUP(InformeTbHv[[#This Row],[TURNO]],[1]INFORMEHV!AI$2:AK$184,2,0)</f>
        <v>0.58333333333333337</v>
      </c>
      <c r="AK138" s="418">
        <f>VLOOKUP(InformeTbHv[[#This Row],[TURNO]],[1]INFORMEHV!AI$2:AK$184,3,0)</f>
        <v>0.91666666666666663</v>
      </c>
      <c r="AL138" s="125">
        <v>12</v>
      </c>
      <c r="AM138" s="49">
        <v>232</v>
      </c>
      <c r="AN138" s="49">
        <v>25.03</v>
      </c>
      <c r="AO138" s="49">
        <v>3.9</v>
      </c>
      <c r="AP138" s="49"/>
      <c r="AQ138" s="72">
        <v>13</v>
      </c>
      <c r="AR138" s="125">
        <v>8</v>
      </c>
      <c r="AS138" s="49">
        <v>2</v>
      </c>
      <c r="AT138" s="30" t="s">
        <v>328</v>
      </c>
      <c r="AU138" s="49" t="s">
        <v>234</v>
      </c>
      <c r="AV138" s="49">
        <v>0.33</v>
      </c>
      <c r="AW138" s="49">
        <v>0.33</v>
      </c>
      <c r="AX138" s="49">
        <v>0.25</v>
      </c>
      <c r="AY138" s="49">
        <v>7</v>
      </c>
      <c r="AZ138" s="71"/>
      <c r="BA138" s="49" t="s">
        <v>48</v>
      </c>
      <c r="BB13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2.91</v>
      </c>
      <c r="BC138" s="72"/>
      <c r="BD138" s="72"/>
      <c r="BE138" s="72"/>
      <c r="BF138" s="72"/>
      <c r="BG138" s="74"/>
      <c r="BH138" s="44"/>
      <c r="BI138" s="45"/>
      <c r="BJ138" s="45"/>
      <c r="BK138" s="46"/>
      <c r="BL138" s="45"/>
    </row>
    <row r="139" spans="1:64" ht="18.75" customHeight="1" x14ac:dyDescent="0.3">
      <c r="A139" s="76">
        <f>IFERROR(InformeTbHv[[#This Row],[T EFECTIVO]]/InformeTbHv[[#This Row],[Horas disponibles]],0)</f>
        <v>0.9065550906555091</v>
      </c>
      <c r="B139" s="76">
        <f>((InformeTbHv[[#This Row],[T PROGRAMADO]]-InformeTbHv[[#This Row],[HORAS DE OTRAS PARADA]]))/InformeTbHv[[#This Row],[T PROGRAMADO]]</f>
        <v>0.8125</v>
      </c>
      <c r="C139" s="217">
        <f>IFERROR(((InformeTbHv[[#This Row],[T PROGRAMADO]]-InformeTbHv[[#This Row],[Ttal P. mec]])/InformeTbHv[[#This Row],[T PROGRAMADO]]),0)</f>
        <v>0.89624999999999999</v>
      </c>
      <c r="D139" s="49">
        <f>IFERROR(ROUND(InformeTbHv[[#This Row],[TOTAL DE ARBOLES]]/InformeTbHv[[#This Row],[T EFECTIVO]],2),"")</f>
        <v>81.38</v>
      </c>
      <c r="E139" s="49">
        <f>(IFERROR(ROUND(InformeTbHv[[#This Row],[M3]]/InformeTbHv[[#This Row],[TOTAL DE ARBOLES]],2),""))</f>
        <v>0.11</v>
      </c>
      <c r="F139" s="39">
        <f>IFERROR(ROUND(InformeTbHv[[#This Row],[M3]]/InformeTbHv[[#This Row],[T EFECTIVO]],2),"")</f>
        <v>8.7200000000000006</v>
      </c>
      <c r="G139" s="72">
        <f>InformeTbHv[[#This Row],[T PROGRAMADO]]-InformeTbHv[[#This Row],[HORAS DE OTRAS PARADA]]</f>
        <v>6.5</v>
      </c>
      <c r="H139" s="72">
        <f>InformeTbHv[[#This Row],[T PROGRAMADO]]-SUM(InformeTbHv[[#This Row],[T PARADAS MEC]]+InformeTbHv[[#This Row],[ALISTAMIENTO]]+InformeTbHv[[#This Row],[Mantenimiento periódico]])</f>
        <v>7.17</v>
      </c>
      <c r="I139" s="72">
        <f>InformeTbHv[[#This Row],[T PARADAS MEC]]+InformeTbHv[[#This Row],[ALISTAMIENTO]]+InformeTbHv[[#This Row],[Mantenimiento periódico]]</f>
        <v>0.83000000000000007</v>
      </c>
      <c r="J139" s="72">
        <f>SUMIF(InformeTbHv[[#This Row],[MOTIVO 1]],"Mantenimiento periódico",InformeTbHv[[#This Row],[T OTRA PARADA 1]])</f>
        <v>0</v>
      </c>
      <c r="K139" s="72">
        <f>InformeTbHv[[#This Row],[Mantenimiento periódico]]+InformeTbHv[[#This Row],[ALISTAMIENTO]]</f>
        <v>0.33</v>
      </c>
      <c r="L139" s="72">
        <f>SUM(InformeTbHv[[#This Row],[T OTRA PARADA 1]:[T OTRA PARADA 5]])</f>
        <v>0</v>
      </c>
      <c r="M139" s="49" t="s">
        <v>134</v>
      </c>
      <c r="N139" s="49" t="s">
        <v>1417</v>
      </c>
      <c r="O139" s="49" t="s">
        <v>367</v>
      </c>
      <c r="P139" s="49">
        <v>18435730</v>
      </c>
      <c r="Q139" s="49" t="s">
        <v>65</v>
      </c>
      <c r="R139" s="49" t="s">
        <v>49</v>
      </c>
      <c r="S139" s="77">
        <v>46130</v>
      </c>
      <c r="T139" s="49" t="s">
        <v>941</v>
      </c>
      <c r="U139" s="49"/>
      <c r="V139" s="49"/>
      <c r="W139" s="49"/>
      <c r="X139" s="49"/>
      <c r="Y139" s="49"/>
      <c r="Z139" s="49"/>
      <c r="AA139" s="49"/>
      <c r="AB139" s="49"/>
      <c r="AC139" s="49" t="s">
        <v>1424</v>
      </c>
      <c r="AD139" s="49" t="s">
        <v>1469</v>
      </c>
      <c r="AE139" s="49" t="s">
        <v>1513</v>
      </c>
      <c r="AF139" s="49">
        <v>17.094631593058232</v>
      </c>
      <c r="AG139" s="252" t="s">
        <v>206</v>
      </c>
      <c r="AH139" s="259">
        <v>4</v>
      </c>
      <c r="AI139" s="49" t="s">
        <v>47</v>
      </c>
      <c r="AJ139" s="420">
        <f>VLOOKUP(InformeTbHv[[#This Row],[TURNO]],[1]INFORMEHV!AI$2:AK$184,2,0)</f>
        <v>0.25</v>
      </c>
      <c r="AK139" s="420">
        <f>VLOOKUP(InformeTbHv[[#This Row],[TURNO]],[1]INFORMEHV!AI$2:AK$184,3,0)</f>
        <v>0.58333333333333337</v>
      </c>
      <c r="AL139" s="125">
        <v>23</v>
      </c>
      <c r="AM139" s="49">
        <v>529</v>
      </c>
      <c r="AN139" s="49">
        <v>56.7</v>
      </c>
      <c r="AO139" s="49">
        <v>9.8000000000000007</v>
      </c>
      <c r="AP139" s="49"/>
      <c r="AQ139" s="72">
        <v>14</v>
      </c>
      <c r="AR139" s="125">
        <v>8</v>
      </c>
      <c r="AS139" s="49">
        <v>0.5</v>
      </c>
      <c r="AT139" s="30" t="s">
        <v>328</v>
      </c>
      <c r="AU139" s="49" t="s">
        <v>234</v>
      </c>
      <c r="AV139" s="49">
        <v>0.33</v>
      </c>
      <c r="AW139" s="49">
        <v>0.17</v>
      </c>
      <c r="AX139" s="49">
        <v>0.5</v>
      </c>
      <c r="AY139" s="49">
        <v>5</v>
      </c>
      <c r="AZ139" s="71"/>
      <c r="BA139" s="49" t="s">
        <v>48</v>
      </c>
      <c r="BB13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1.5</v>
      </c>
      <c r="BC139" s="72"/>
      <c r="BD139" s="72"/>
      <c r="BE139" s="72"/>
      <c r="BF139" s="72"/>
      <c r="BG139" s="74"/>
      <c r="BH139" s="44"/>
      <c r="BI139" s="45"/>
      <c r="BJ139" s="45"/>
      <c r="BK139" s="46"/>
      <c r="BL139" s="45"/>
    </row>
    <row r="140" spans="1:64" ht="18.75" customHeight="1" x14ac:dyDescent="0.3">
      <c r="A140" s="76">
        <f>IFERROR(InformeTbHv[[#This Row],[T EFECTIVO]]/InformeTbHv[[#This Row],[Horas disponibles]],0)</f>
        <v>0</v>
      </c>
      <c r="B140" s="76">
        <f>((InformeTbHv[[#This Row],[T PROGRAMADO]]-InformeTbHv[[#This Row],[HORAS DE OTRAS PARADA]]))/InformeTbHv[[#This Row],[T PROGRAMADO]]</f>
        <v>0</v>
      </c>
      <c r="C140" s="217">
        <f>IFERROR(((InformeTbHv[[#This Row],[T PROGRAMADO]]-InformeTbHv[[#This Row],[Ttal P. mec]])/InformeTbHv[[#This Row],[T PROGRAMADO]]),0)</f>
        <v>0</v>
      </c>
      <c r="D140" s="49" t="str">
        <f>IFERROR(ROUND(InformeTbHv[[#This Row],[TOTAL DE ARBOLES]]/InformeTbHv[[#This Row],[T EFECTIVO]],2),"")</f>
        <v/>
      </c>
      <c r="E140" s="49" t="str">
        <f>(IFERROR(ROUND(InformeTbHv[[#This Row],[M3]]/InformeTbHv[[#This Row],[TOTAL DE ARBOLES]],2),""))</f>
        <v/>
      </c>
      <c r="F140" s="39" t="str">
        <f>IFERROR(ROUND(InformeTbHv[[#This Row],[M3]]/InformeTbHv[[#This Row],[T EFECTIVO]],2),"")</f>
        <v/>
      </c>
      <c r="G140" s="72">
        <f>InformeTbHv[[#This Row],[T PROGRAMADO]]-InformeTbHv[[#This Row],[HORAS DE OTRAS PARADA]]</f>
        <v>0</v>
      </c>
      <c r="H140" s="72">
        <f>InformeTbHv[[#This Row],[T PROGRAMADO]]-SUM(InformeTbHv[[#This Row],[T PARADAS MEC]]+InformeTbHv[[#This Row],[ALISTAMIENTO]]+InformeTbHv[[#This Row],[Mantenimiento periódico]])</f>
        <v>0</v>
      </c>
      <c r="I140" s="72">
        <f>InformeTbHv[[#This Row],[T PARADAS MEC]]+InformeTbHv[[#This Row],[ALISTAMIENTO]]+InformeTbHv[[#This Row],[Mantenimiento periódico]]</f>
        <v>8</v>
      </c>
      <c r="J140" s="72">
        <f>SUMIF(InformeTbHv[[#This Row],[MOTIVO 1]],"Mantenimiento periódico",InformeTbHv[[#This Row],[T OTRA PARADA 1]])</f>
        <v>0</v>
      </c>
      <c r="K140" s="72">
        <f>InformeTbHv[[#This Row],[Mantenimiento periódico]]+InformeTbHv[[#This Row],[ALISTAMIENTO]]</f>
        <v>0</v>
      </c>
      <c r="L140" s="72">
        <f>SUM(InformeTbHv[[#This Row],[T OTRA PARADA 1]:[T OTRA PARADA 5]])</f>
        <v>0</v>
      </c>
      <c r="M140" s="49" t="s">
        <v>79</v>
      </c>
      <c r="N140" s="49" t="s">
        <v>1417</v>
      </c>
      <c r="O140" s="49" t="s">
        <v>69</v>
      </c>
      <c r="P140" s="49">
        <v>1059706760</v>
      </c>
      <c r="Q140" s="49" t="s">
        <v>43</v>
      </c>
      <c r="R140" s="49" t="s">
        <v>74</v>
      </c>
      <c r="S140" s="77">
        <v>46132</v>
      </c>
      <c r="T140" s="49" t="s">
        <v>102</v>
      </c>
      <c r="U140" s="49"/>
      <c r="V140" s="49"/>
      <c r="W140" s="49"/>
      <c r="X140" s="49"/>
      <c r="Y140" s="49"/>
      <c r="Z140" s="49"/>
      <c r="AA140" s="49"/>
      <c r="AB140" s="49"/>
      <c r="AC140" s="49" t="s">
        <v>1425</v>
      </c>
      <c r="AD140" s="49" t="s">
        <v>1470</v>
      </c>
      <c r="AE140" s="49" t="s">
        <v>1514</v>
      </c>
      <c r="AF140" s="49">
        <v>18.81028029942162</v>
      </c>
      <c r="AG140" s="251" t="s">
        <v>205</v>
      </c>
      <c r="AH140" s="259">
        <v>4</v>
      </c>
      <c r="AI140" s="49" t="s">
        <v>47</v>
      </c>
      <c r="AJ140" s="420">
        <f>VLOOKUP(InformeTbHv[[#This Row],[TURNO]],[1]INFORMEHV!AI$2:AK$184,2,0)</f>
        <v>0.25</v>
      </c>
      <c r="AK140" s="420">
        <f>VLOOKUP(InformeTbHv[[#This Row],[TURNO]],[1]INFORMEHV!AI$2:AK$184,3,0)</f>
        <v>0.58333333333333337</v>
      </c>
      <c r="AL140" s="125"/>
      <c r="AM140" s="49"/>
      <c r="AN140" s="49"/>
      <c r="AO140" s="49"/>
      <c r="AP140" s="49"/>
      <c r="AQ140" s="72"/>
      <c r="AR140" s="49">
        <v>8</v>
      </c>
      <c r="AS140" s="49">
        <v>8</v>
      </c>
      <c r="AT140" s="49"/>
      <c r="AU140" s="49" t="s">
        <v>234</v>
      </c>
      <c r="AV140" s="49"/>
      <c r="AW140" s="49"/>
      <c r="AX140" s="49"/>
      <c r="AY140" s="49"/>
      <c r="AZ140" s="71" t="s">
        <v>573</v>
      </c>
      <c r="BA140" s="49" t="s">
        <v>48</v>
      </c>
      <c r="BB14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140" s="72"/>
      <c r="BD140" s="72"/>
      <c r="BE140" s="72"/>
      <c r="BF140" s="72"/>
      <c r="BG140" s="74"/>
      <c r="BH140" s="44"/>
      <c r="BI140" s="45"/>
      <c r="BJ140" s="45"/>
      <c r="BK140" s="46"/>
      <c r="BL140" s="45"/>
    </row>
    <row r="141" spans="1:64" ht="18.75" customHeight="1" x14ac:dyDescent="0.3">
      <c r="A141" s="76">
        <f>IFERROR(InformeTbHv[[#This Row],[T EFECTIVO]]/InformeTbHv[[#This Row],[Horas disponibles]],0)</f>
        <v>0.93818181818181823</v>
      </c>
      <c r="B141" s="76">
        <f>((InformeTbHv[[#This Row],[T PROGRAMADO]]-InformeTbHv[[#This Row],[HORAS DE OTRAS PARADA]]))/InformeTbHv[[#This Row],[T PROGRAMADO]]</f>
        <v>0.32250000000000001</v>
      </c>
      <c r="C141" s="217">
        <f>IFERROR(((InformeTbHv[[#This Row],[T PROGRAMADO]]-InformeTbHv[[#This Row],[Ttal P. mec]])/InformeTbHv[[#This Row],[T PROGRAMADO]]),0)</f>
        <v>0.34375</v>
      </c>
      <c r="D141" s="49">
        <f>IFERROR(ROUND(InformeTbHv[[#This Row],[TOTAL DE ARBOLES]]/InformeTbHv[[#This Row],[T EFECTIVO]],2),"")</f>
        <v>35.659999999999997</v>
      </c>
      <c r="E141" s="49">
        <f>(IFERROR(ROUND(InformeTbHv[[#This Row],[M3]]/InformeTbHv[[#This Row],[TOTAL DE ARBOLES]],2),""))</f>
        <v>0.15</v>
      </c>
      <c r="F141" s="39">
        <f>IFERROR(ROUND(InformeTbHv[[#This Row],[M3]]/InformeTbHv[[#This Row],[T EFECTIVO]],2),"")</f>
        <v>5.46</v>
      </c>
      <c r="G141" s="72">
        <f>InformeTbHv[[#This Row],[T PROGRAMADO]]-InformeTbHv[[#This Row],[HORAS DE OTRAS PARADA]]</f>
        <v>2.58</v>
      </c>
      <c r="H141" s="72">
        <f>InformeTbHv[[#This Row],[T PROGRAMADO]]-SUM(InformeTbHv[[#This Row],[T PARADAS MEC]]+InformeTbHv[[#This Row],[ALISTAMIENTO]]+InformeTbHv[[#This Row],[Mantenimiento periódico]])</f>
        <v>2.75</v>
      </c>
      <c r="I141" s="72">
        <f>InformeTbHv[[#This Row],[T PARADAS MEC]]+InformeTbHv[[#This Row],[ALISTAMIENTO]]+InformeTbHv[[#This Row],[Mantenimiento periódico]]</f>
        <v>5.25</v>
      </c>
      <c r="J141" s="72">
        <f>SUMIF(InformeTbHv[[#This Row],[MOTIVO 1]],"Mantenimiento periódico",InformeTbHv[[#This Row],[T OTRA PARADA 1]])</f>
        <v>0</v>
      </c>
      <c r="K141" s="72">
        <f>InformeTbHv[[#This Row],[Mantenimiento periódico]]+InformeTbHv[[#This Row],[ALISTAMIENTO]]</f>
        <v>0.25</v>
      </c>
      <c r="L141" s="72">
        <f>SUM(InformeTbHv[[#This Row],[T OTRA PARADA 1]:[T OTRA PARADA 5]])</f>
        <v>0</v>
      </c>
      <c r="M141" s="49" t="s">
        <v>79</v>
      </c>
      <c r="N141" s="49" t="s">
        <v>1417</v>
      </c>
      <c r="O141" s="49" t="s">
        <v>64</v>
      </c>
      <c r="P141" s="49">
        <v>94282613</v>
      </c>
      <c r="Q141" s="49" t="s">
        <v>43</v>
      </c>
      <c r="R141" s="49" t="s">
        <v>74</v>
      </c>
      <c r="S141" s="77">
        <v>46132</v>
      </c>
      <c r="T141" s="49" t="s">
        <v>102</v>
      </c>
      <c r="U141" s="49"/>
      <c r="V141" s="49"/>
      <c r="W141" s="49"/>
      <c r="X141" s="49"/>
      <c r="Y141" s="49"/>
      <c r="Z141" s="49"/>
      <c r="AA141" s="49"/>
      <c r="AB141" s="49"/>
      <c r="AC141" s="49" t="s">
        <v>1425</v>
      </c>
      <c r="AD141" s="49" t="s">
        <v>1470</v>
      </c>
      <c r="AE141" s="49" t="s">
        <v>1514</v>
      </c>
      <c r="AF141" s="49">
        <v>18.81028029942162</v>
      </c>
      <c r="AG141" s="251" t="s">
        <v>205</v>
      </c>
      <c r="AH141" s="259">
        <v>4</v>
      </c>
      <c r="AI141" s="125" t="s">
        <v>45</v>
      </c>
      <c r="AJ141" s="418">
        <f>VLOOKUP(InformeTbHv[[#This Row],[TURNO]],[1]INFORMEHV!AI$2:AK$184,2,0)</f>
        <v>0.58333333333333337</v>
      </c>
      <c r="AK141" s="418">
        <f>VLOOKUP(InformeTbHv[[#This Row],[TURNO]],[1]INFORMEHV!AI$2:AK$184,3,0)</f>
        <v>0.91666666666666663</v>
      </c>
      <c r="AL141" s="125">
        <v>30</v>
      </c>
      <c r="AM141" s="49">
        <v>92</v>
      </c>
      <c r="AN141" s="49">
        <v>14.08</v>
      </c>
      <c r="AO141" s="49">
        <v>4.74</v>
      </c>
      <c r="AP141" s="49">
        <v>31</v>
      </c>
      <c r="AQ141" s="72">
        <v>18</v>
      </c>
      <c r="AR141" s="49">
        <v>8</v>
      </c>
      <c r="AS141" s="49">
        <v>5</v>
      </c>
      <c r="AT141" s="30" t="s">
        <v>327</v>
      </c>
      <c r="AU141" s="49" t="s">
        <v>234</v>
      </c>
      <c r="AV141" s="49">
        <v>0.25</v>
      </c>
      <c r="AW141" s="49"/>
      <c r="AX141" s="49">
        <v>0.17</v>
      </c>
      <c r="AY141" s="49"/>
      <c r="AZ141" s="71" t="s">
        <v>1205</v>
      </c>
      <c r="BA141" s="49" t="s">
        <v>48</v>
      </c>
      <c r="BB14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5.42</v>
      </c>
      <c r="BC141" s="72"/>
      <c r="BD141" s="72"/>
      <c r="BE141" s="72"/>
      <c r="BF141" s="72"/>
      <c r="BG141" s="74"/>
      <c r="BH141" s="44"/>
      <c r="BI141" s="45"/>
      <c r="BJ141" s="45"/>
      <c r="BK141" s="46"/>
      <c r="BL141" s="45"/>
    </row>
    <row r="142" spans="1:64" ht="18.75" customHeight="1" x14ac:dyDescent="0.3">
      <c r="A142" s="20">
        <f>IFERROR(InformeTbHv[[#This Row],[T EFECTIVO]]/InformeTbHv[[#This Row],[Horas disponibles]],0)</f>
        <v>0</v>
      </c>
      <c r="B142" s="20">
        <f>((InformeTbHv[[#This Row],[T PROGRAMADO]]-InformeTbHv[[#This Row],[HORAS DE OTRAS PARADA]]))/InformeTbHv[[#This Row],[T PROGRAMADO]]</f>
        <v>0</v>
      </c>
      <c r="C142" s="21">
        <f>IFERROR(((InformeTbHv[[#This Row],[T PROGRAMADO]]-InformeTbHv[[#This Row],[Ttal P. mec]])/InformeTbHv[[#This Row],[T PROGRAMADO]]),0)</f>
        <v>0</v>
      </c>
      <c r="D142" s="22" t="str">
        <f>IFERROR(ROUND(InformeTbHv[[#This Row],[TOTAL DE ARBOLES]]/InformeTbHv[[#This Row],[T EFECTIVO]],2),"")</f>
        <v/>
      </c>
      <c r="E142" s="22" t="str">
        <f>(IFERROR(ROUND(InformeTbHv[[#This Row],[M3]]/InformeTbHv[[#This Row],[TOTAL DE ARBOLES]],2),""))</f>
        <v/>
      </c>
      <c r="F142" s="13" t="str">
        <f>IFERROR(ROUND(InformeTbHv[[#This Row],[M3]]/InformeTbHv[[#This Row],[T EFECTIVO]],2),"")</f>
        <v/>
      </c>
      <c r="G142" s="23">
        <f>InformeTbHv[[#This Row],[T PROGRAMADO]]-InformeTbHv[[#This Row],[HORAS DE OTRAS PARADA]]</f>
        <v>0</v>
      </c>
      <c r="H142" s="24">
        <f>InformeTbHv[[#This Row],[T PROGRAMADO]]-SUM(InformeTbHv[[#This Row],[T PARADAS MEC]]+InformeTbHv[[#This Row],[ALISTAMIENTO]]+InformeTbHv[[#This Row],[Mantenimiento periódico]])</f>
        <v>0</v>
      </c>
      <c r="I142" s="24">
        <f>InformeTbHv[[#This Row],[T PARADAS MEC]]+InformeTbHv[[#This Row],[ALISTAMIENTO]]+InformeTbHv[[#This Row],[Mantenimiento periódico]]</f>
        <v>8</v>
      </c>
      <c r="J142" s="24">
        <f>SUMIF(InformeTbHv[[#This Row],[MOTIVO 1]],"Mantenimiento periódico",InformeTbHv[[#This Row],[T OTRA PARADA 1]])</f>
        <v>0</v>
      </c>
      <c r="K142" s="24">
        <f>InformeTbHv[[#This Row],[Mantenimiento periódico]]+InformeTbHv[[#This Row],[ALISTAMIENTO]]</f>
        <v>0</v>
      </c>
      <c r="L142" s="24">
        <f>SUM(InformeTbHv[[#This Row],[T OTRA PARADA 1]:[T OTRA PARADA 5]])</f>
        <v>0</v>
      </c>
      <c r="M142" s="25" t="s">
        <v>72</v>
      </c>
      <c r="N142" s="25" t="s">
        <v>1418</v>
      </c>
      <c r="O142" s="25" t="s">
        <v>75</v>
      </c>
      <c r="P142" s="25">
        <v>1114481552</v>
      </c>
      <c r="Q142" s="25" t="s">
        <v>43</v>
      </c>
      <c r="R142" s="25" t="s">
        <v>74</v>
      </c>
      <c r="S142" s="26">
        <v>46027</v>
      </c>
      <c r="T142" s="25" t="s">
        <v>102</v>
      </c>
      <c r="U142" s="25"/>
      <c r="V142" s="25"/>
      <c r="W142" s="25"/>
      <c r="X142" s="25"/>
      <c r="Y142" s="25"/>
      <c r="Z142" s="25"/>
      <c r="AA142" s="25"/>
      <c r="AB142" s="25"/>
      <c r="AC142" s="25" t="s">
        <v>1425</v>
      </c>
      <c r="AD142" s="25" t="s">
        <v>1470</v>
      </c>
      <c r="AE142" s="25" t="s">
        <v>1514</v>
      </c>
      <c r="AF142" s="25">
        <v>18.81028029942162</v>
      </c>
      <c r="AG142" s="251" t="s">
        <v>205</v>
      </c>
      <c r="AH142" s="260">
        <v>1</v>
      </c>
      <c r="AI142" s="125" t="s">
        <v>45</v>
      </c>
      <c r="AJ142" s="418">
        <f>VLOOKUP(InformeTbHv[[#This Row],[TURNO]],[1]INFORMEHV!AI$2:AK$184,2,0)</f>
        <v>0.58333333333333337</v>
      </c>
      <c r="AK142" s="418">
        <f>VLOOKUP(InformeTbHv[[#This Row],[TURNO]],[1]INFORMEHV!AI$2:AK$184,3,0)</f>
        <v>0.91666666666666663</v>
      </c>
      <c r="AL142" s="25"/>
      <c r="AM142" s="25"/>
      <c r="AN142" s="25"/>
      <c r="AO142" s="25"/>
      <c r="AP142" s="25"/>
      <c r="AQ142" s="24"/>
      <c r="AR142" s="25">
        <v>8</v>
      </c>
      <c r="AS142" s="25">
        <v>8</v>
      </c>
      <c r="AT142" s="25"/>
      <c r="AU142" s="30" t="s">
        <v>212</v>
      </c>
      <c r="AV142" s="25"/>
      <c r="AW142" s="25"/>
      <c r="AX142" s="25"/>
      <c r="AY142" s="25"/>
      <c r="AZ142" s="25" t="s">
        <v>119</v>
      </c>
      <c r="BA142" s="25" t="s">
        <v>48</v>
      </c>
      <c r="BB14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142" s="24"/>
      <c r="BD142" s="24"/>
      <c r="BE142" s="23"/>
      <c r="BF142" s="23"/>
      <c r="BG142" s="27"/>
      <c r="BH142" s="14"/>
      <c r="BI142" s="15"/>
      <c r="BJ142" s="15"/>
      <c r="BK142" s="16"/>
      <c r="BL142" s="28"/>
    </row>
    <row r="143" spans="1:64" ht="18.75" customHeight="1" x14ac:dyDescent="0.3">
      <c r="A143" s="20">
        <f>IFERROR(InformeTbHv[[#This Row],[T EFECTIVO]]/InformeTbHv[[#This Row],[Horas disponibles]],0)</f>
        <v>0</v>
      </c>
      <c r="B143" s="20">
        <f>((InformeTbHv[[#This Row],[T PROGRAMADO]]-InformeTbHv[[#This Row],[HORAS DE OTRAS PARADA]]))/InformeTbHv[[#This Row],[T PROGRAMADO]]</f>
        <v>0</v>
      </c>
      <c r="C143" s="21">
        <f>IFERROR(((InformeTbHv[[#This Row],[T PROGRAMADO]]-InformeTbHv[[#This Row],[Ttal P. mec]])/InformeTbHv[[#This Row],[T PROGRAMADO]]),0)</f>
        <v>0</v>
      </c>
      <c r="D143" s="22" t="str">
        <f>IFERROR(ROUND(InformeTbHv[[#This Row],[TOTAL DE ARBOLES]]/InformeTbHv[[#This Row],[T EFECTIVO]],2),"")</f>
        <v/>
      </c>
      <c r="E143" s="22" t="str">
        <f>(IFERROR(ROUND(InformeTbHv[[#This Row],[M3]]/InformeTbHv[[#This Row],[TOTAL DE ARBOLES]],2),""))</f>
        <v/>
      </c>
      <c r="F143" s="13" t="str">
        <f>IFERROR(ROUND(InformeTbHv[[#This Row],[M3]]/InformeTbHv[[#This Row],[T EFECTIVO]],2),"")</f>
        <v/>
      </c>
      <c r="G143" s="23">
        <f>InformeTbHv[[#This Row],[T PROGRAMADO]]-InformeTbHv[[#This Row],[HORAS DE OTRAS PARADA]]</f>
        <v>0</v>
      </c>
      <c r="H143" s="24">
        <f>InformeTbHv[[#This Row],[T PROGRAMADO]]-SUM(InformeTbHv[[#This Row],[T PARADAS MEC]]+InformeTbHv[[#This Row],[ALISTAMIENTO]]+InformeTbHv[[#This Row],[Mantenimiento periódico]])</f>
        <v>0</v>
      </c>
      <c r="I143" s="24">
        <f>InformeTbHv[[#This Row],[T PARADAS MEC]]+InformeTbHv[[#This Row],[ALISTAMIENTO]]+InformeTbHv[[#This Row],[Mantenimiento periódico]]</f>
        <v>8</v>
      </c>
      <c r="J143" s="24">
        <f>SUMIF(InformeTbHv[[#This Row],[MOTIVO 1]],"Mantenimiento periódico",InformeTbHv[[#This Row],[T OTRA PARADA 1]])</f>
        <v>0</v>
      </c>
      <c r="K143" s="24">
        <f>InformeTbHv[[#This Row],[Mantenimiento periódico]]+InformeTbHv[[#This Row],[ALISTAMIENTO]]</f>
        <v>0</v>
      </c>
      <c r="L143" s="24">
        <f>SUM(InformeTbHv[[#This Row],[T OTRA PARADA 1]:[T OTRA PARADA 5]])</f>
        <v>0</v>
      </c>
      <c r="M143" s="25" t="s">
        <v>72</v>
      </c>
      <c r="N143" s="25" t="s">
        <v>1418</v>
      </c>
      <c r="O143" s="29" t="s">
        <v>93</v>
      </c>
      <c r="P143" s="25">
        <v>1112881624</v>
      </c>
      <c r="Q143" s="25" t="s">
        <v>43</v>
      </c>
      <c r="R143" s="25" t="s">
        <v>74</v>
      </c>
      <c r="S143" s="26">
        <v>46027</v>
      </c>
      <c r="T143" s="25" t="s">
        <v>102</v>
      </c>
      <c r="U143" s="25"/>
      <c r="V143" s="25"/>
      <c r="W143" s="25"/>
      <c r="X143" s="25"/>
      <c r="Y143" s="25"/>
      <c r="Z143" s="25"/>
      <c r="AA143" s="25"/>
      <c r="AB143" s="25"/>
      <c r="AC143" s="25" t="s">
        <v>1425</v>
      </c>
      <c r="AD143" s="25" t="s">
        <v>1470</v>
      </c>
      <c r="AE143" s="25" t="s">
        <v>1514</v>
      </c>
      <c r="AF143" s="25">
        <v>18.81028029942162</v>
      </c>
      <c r="AG143" s="251" t="s">
        <v>205</v>
      </c>
      <c r="AH143" s="260">
        <v>1</v>
      </c>
      <c r="AI143" s="25" t="s">
        <v>47</v>
      </c>
      <c r="AJ143" s="422">
        <f>VLOOKUP(InformeTbHv[[#This Row],[TURNO]],[1]INFORMEHV!AI$2:AK$184,2,0)</f>
        <v>0.25</v>
      </c>
      <c r="AK143" s="422">
        <f>VLOOKUP(InformeTbHv[[#This Row],[TURNO]],[1]INFORMEHV!AI$2:AK$184,3,0)</f>
        <v>0.58333333333333337</v>
      </c>
      <c r="AL143" s="25"/>
      <c r="AM143" s="25"/>
      <c r="AN143" s="25"/>
      <c r="AO143" s="25"/>
      <c r="AP143" s="25"/>
      <c r="AQ143" s="24"/>
      <c r="AR143" s="25">
        <v>8</v>
      </c>
      <c r="AS143" s="25">
        <v>8</v>
      </c>
      <c r="AT143" s="25"/>
      <c r="AU143" s="30" t="s">
        <v>212</v>
      </c>
      <c r="AV143" s="25"/>
      <c r="AW143" s="25"/>
      <c r="AX143" s="25"/>
      <c r="AY143" s="25"/>
      <c r="AZ143" s="25" t="s">
        <v>96</v>
      </c>
      <c r="BA143" s="25" t="s">
        <v>48</v>
      </c>
      <c r="BB14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143" s="24"/>
      <c r="BD143" s="24"/>
      <c r="BE143" s="23"/>
      <c r="BF143" s="23"/>
      <c r="BG143" s="27"/>
      <c r="BH143" s="14"/>
      <c r="BI143" s="15"/>
      <c r="BJ143" s="15"/>
      <c r="BK143" s="16"/>
      <c r="BL143" s="28"/>
    </row>
    <row r="144" spans="1:64" ht="18.75" customHeight="1" x14ac:dyDescent="0.3">
      <c r="A144" s="20">
        <f>IFERROR(InformeTbHv[[#This Row],[T EFECTIVO]]/InformeTbHv[[#This Row],[Horas disponibles]],0)</f>
        <v>0</v>
      </c>
      <c r="B144" s="20">
        <f>((InformeTbHv[[#This Row],[T PROGRAMADO]]-InformeTbHv[[#This Row],[HORAS DE OTRAS PARADA]]))/InformeTbHv[[#This Row],[T PROGRAMADO]]</f>
        <v>0</v>
      </c>
      <c r="C144" s="21">
        <f>IFERROR(((InformeTbHv[[#This Row],[T PROGRAMADO]]-InformeTbHv[[#This Row],[Ttal P. mec]])/InformeTbHv[[#This Row],[T PROGRAMADO]]),0)</f>
        <v>0</v>
      </c>
      <c r="D144" s="22" t="str">
        <f>IFERROR(ROUND(InformeTbHv[[#This Row],[TOTAL DE ARBOLES]]/InformeTbHv[[#This Row],[T EFECTIVO]],2),"")</f>
        <v/>
      </c>
      <c r="E144" s="22" t="str">
        <f>(IFERROR(ROUND(InformeTbHv[[#This Row],[M3]]/InformeTbHv[[#This Row],[TOTAL DE ARBOLES]],2),""))</f>
        <v/>
      </c>
      <c r="F144" s="13" t="str">
        <f>IFERROR(ROUND(InformeTbHv[[#This Row],[M3]]/InformeTbHv[[#This Row],[T EFECTIVO]],2),"")</f>
        <v/>
      </c>
      <c r="G144" s="23">
        <f>InformeTbHv[[#This Row],[T PROGRAMADO]]-InformeTbHv[[#This Row],[HORAS DE OTRAS PARADA]]</f>
        <v>0</v>
      </c>
      <c r="H144" s="24">
        <f>InformeTbHv[[#This Row],[T PROGRAMADO]]-SUM(InformeTbHv[[#This Row],[T PARADAS MEC]]+InformeTbHv[[#This Row],[ALISTAMIENTO]]+InformeTbHv[[#This Row],[Mantenimiento periódico]])</f>
        <v>0</v>
      </c>
      <c r="I144" s="24">
        <f>InformeTbHv[[#This Row],[T PARADAS MEC]]+InformeTbHv[[#This Row],[ALISTAMIENTO]]+InformeTbHv[[#This Row],[Mantenimiento periódico]]</f>
        <v>8</v>
      </c>
      <c r="J144" s="24">
        <f>SUMIF(InformeTbHv[[#This Row],[MOTIVO 1]],"Mantenimiento periódico",InformeTbHv[[#This Row],[T OTRA PARADA 1]])</f>
        <v>0</v>
      </c>
      <c r="K144" s="24">
        <f>InformeTbHv[[#This Row],[Mantenimiento periódico]]+InformeTbHv[[#This Row],[ALISTAMIENTO]]</f>
        <v>0</v>
      </c>
      <c r="L144" s="24">
        <f>SUM(InformeTbHv[[#This Row],[T OTRA PARADA 1]:[T OTRA PARADA 5]])</f>
        <v>0</v>
      </c>
      <c r="M144" s="25" t="s">
        <v>72</v>
      </c>
      <c r="N144" s="25" t="s">
        <v>1418</v>
      </c>
      <c r="O144" s="29" t="s">
        <v>75</v>
      </c>
      <c r="P144" s="25">
        <v>1114481552</v>
      </c>
      <c r="Q144" s="25" t="s">
        <v>43</v>
      </c>
      <c r="R144" s="25" t="s">
        <v>74</v>
      </c>
      <c r="S144" s="26">
        <v>46028</v>
      </c>
      <c r="T144" s="25" t="s">
        <v>102</v>
      </c>
      <c r="U144" s="25"/>
      <c r="V144" s="25"/>
      <c r="W144" s="25"/>
      <c r="X144" s="25"/>
      <c r="Y144" s="25"/>
      <c r="Z144" s="25"/>
      <c r="AA144" s="25"/>
      <c r="AB144" s="25"/>
      <c r="AC144" s="25" t="s">
        <v>1425</v>
      </c>
      <c r="AD144" s="25" t="s">
        <v>1470</v>
      </c>
      <c r="AE144" s="25" t="s">
        <v>1514</v>
      </c>
      <c r="AF144" s="25">
        <v>18.81028029942162</v>
      </c>
      <c r="AG144" s="251" t="s">
        <v>205</v>
      </c>
      <c r="AH144" s="260">
        <v>1</v>
      </c>
      <c r="AI144" s="25" t="s">
        <v>47</v>
      </c>
      <c r="AJ144" s="422">
        <f>VLOOKUP(InformeTbHv[[#This Row],[TURNO]],[1]INFORMEHV!AI$2:AK$184,2,0)</f>
        <v>0.25</v>
      </c>
      <c r="AK144" s="422">
        <f>VLOOKUP(InformeTbHv[[#This Row],[TURNO]],[1]INFORMEHV!AI$2:AK$184,3,0)</f>
        <v>0.58333333333333337</v>
      </c>
      <c r="AL144" s="25"/>
      <c r="AM144" s="25"/>
      <c r="AN144" s="25"/>
      <c r="AO144" s="25"/>
      <c r="AP144" s="25"/>
      <c r="AQ144" s="24"/>
      <c r="AR144" s="25">
        <v>8</v>
      </c>
      <c r="AS144" s="25">
        <v>8</v>
      </c>
      <c r="AT144" s="25"/>
      <c r="AU144" s="30" t="s">
        <v>212</v>
      </c>
      <c r="AV144" s="25"/>
      <c r="AW144" s="25"/>
      <c r="AX144" s="25"/>
      <c r="AY144" s="25"/>
      <c r="AZ144" s="25" t="s">
        <v>125</v>
      </c>
      <c r="BA144" s="25" t="s">
        <v>48</v>
      </c>
      <c r="BB14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144" s="24"/>
      <c r="BD144" s="24"/>
      <c r="BE144" s="23"/>
      <c r="BF144" s="23"/>
      <c r="BG144" s="27"/>
      <c r="BH144" s="14"/>
      <c r="BI144" s="15"/>
      <c r="BJ144" s="15"/>
      <c r="BK144" s="16"/>
      <c r="BL144" s="28"/>
    </row>
    <row r="145" spans="1:64" ht="18.75" customHeight="1" x14ac:dyDescent="0.3">
      <c r="A145" s="20">
        <f>IFERROR(InformeTbHv[[#This Row],[T EFECTIVO]]/InformeTbHv[[#This Row],[Horas disponibles]],0)</f>
        <v>0</v>
      </c>
      <c r="B145" s="20">
        <f>((InformeTbHv[[#This Row],[T PROGRAMADO]]-InformeTbHv[[#This Row],[HORAS DE OTRAS PARADA]]))/InformeTbHv[[#This Row],[T PROGRAMADO]]</f>
        <v>0</v>
      </c>
      <c r="C145" s="21">
        <f>IFERROR(((InformeTbHv[[#This Row],[T PROGRAMADO]]-InformeTbHv[[#This Row],[Ttal P. mec]])/InformeTbHv[[#This Row],[T PROGRAMADO]]),0)</f>
        <v>0</v>
      </c>
      <c r="D145" s="22" t="str">
        <f>IFERROR(ROUND(InformeTbHv[[#This Row],[TOTAL DE ARBOLES]]/InformeTbHv[[#This Row],[T EFECTIVO]],2),"")</f>
        <v/>
      </c>
      <c r="E145" s="22" t="str">
        <f>(IFERROR(ROUND(InformeTbHv[[#This Row],[M3]]/InformeTbHv[[#This Row],[TOTAL DE ARBOLES]],2),""))</f>
        <v/>
      </c>
      <c r="F145" s="13" t="str">
        <f>IFERROR(ROUND(InformeTbHv[[#This Row],[M3]]/InformeTbHv[[#This Row],[T EFECTIVO]],2),"")</f>
        <v/>
      </c>
      <c r="G145" s="23">
        <f>InformeTbHv[[#This Row],[T PROGRAMADO]]-InformeTbHv[[#This Row],[HORAS DE OTRAS PARADA]]</f>
        <v>0</v>
      </c>
      <c r="H145" s="24">
        <f>InformeTbHv[[#This Row],[T PROGRAMADO]]-SUM(InformeTbHv[[#This Row],[T PARADAS MEC]]+InformeTbHv[[#This Row],[ALISTAMIENTO]]+InformeTbHv[[#This Row],[Mantenimiento periódico]])</f>
        <v>0</v>
      </c>
      <c r="I145" s="24">
        <f>InformeTbHv[[#This Row],[T PARADAS MEC]]+InformeTbHv[[#This Row],[ALISTAMIENTO]]+InformeTbHv[[#This Row],[Mantenimiento periódico]]</f>
        <v>8</v>
      </c>
      <c r="J145" s="24">
        <f>SUMIF(InformeTbHv[[#This Row],[MOTIVO 1]],"Mantenimiento periódico",InformeTbHv[[#This Row],[T OTRA PARADA 1]])</f>
        <v>0</v>
      </c>
      <c r="K145" s="24">
        <f>InformeTbHv[[#This Row],[Mantenimiento periódico]]+InformeTbHv[[#This Row],[ALISTAMIENTO]]</f>
        <v>0</v>
      </c>
      <c r="L145" s="24">
        <f>SUM(InformeTbHv[[#This Row],[T OTRA PARADA 1]:[T OTRA PARADA 5]])</f>
        <v>0</v>
      </c>
      <c r="M145" s="25" t="s">
        <v>72</v>
      </c>
      <c r="N145" s="25" t="s">
        <v>1418</v>
      </c>
      <c r="O145" s="25" t="s">
        <v>73</v>
      </c>
      <c r="P145" s="25">
        <v>1116724403</v>
      </c>
      <c r="Q145" s="25" t="s">
        <v>43</v>
      </c>
      <c r="R145" s="25" t="s">
        <v>74</v>
      </c>
      <c r="S145" s="26">
        <v>46028</v>
      </c>
      <c r="T145" s="25" t="s">
        <v>102</v>
      </c>
      <c r="U145" s="25"/>
      <c r="V145" s="25"/>
      <c r="W145" s="25"/>
      <c r="X145" s="25"/>
      <c r="Y145" s="25"/>
      <c r="Z145" s="25"/>
      <c r="AA145" s="25"/>
      <c r="AB145" s="25"/>
      <c r="AC145" s="25" t="s">
        <v>1425</v>
      </c>
      <c r="AD145" s="25" t="s">
        <v>1470</v>
      </c>
      <c r="AE145" s="25" t="s">
        <v>1514</v>
      </c>
      <c r="AF145" s="25">
        <v>18.81028029942162</v>
      </c>
      <c r="AG145" s="251" t="s">
        <v>205</v>
      </c>
      <c r="AH145" s="260">
        <v>1</v>
      </c>
      <c r="AI145" s="125" t="s">
        <v>45</v>
      </c>
      <c r="AJ145" s="418">
        <f>VLOOKUP(InformeTbHv[[#This Row],[TURNO]],[1]INFORMEHV!AI$2:AK$184,2,0)</f>
        <v>0.58333333333333337</v>
      </c>
      <c r="AK145" s="418">
        <f>VLOOKUP(InformeTbHv[[#This Row],[TURNO]],[1]INFORMEHV!AI$2:AK$184,3,0)</f>
        <v>0.91666666666666663</v>
      </c>
      <c r="AL145" s="25"/>
      <c r="AM145" s="25"/>
      <c r="AN145" s="25"/>
      <c r="AO145" s="25"/>
      <c r="AP145" s="25"/>
      <c r="AQ145" s="24"/>
      <c r="AR145" s="25">
        <v>8</v>
      </c>
      <c r="AS145" s="25">
        <v>8</v>
      </c>
      <c r="AT145" s="25"/>
      <c r="AU145" s="30" t="s">
        <v>212</v>
      </c>
      <c r="AV145" s="25"/>
      <c r="AW145" s="25"/>
      <c r="AX145" s="25"/>
      <c r="AY145" s="25"/>
      <c r="AZ145" s="25" t="s">
        <v>126</v>
      </c>
      <c r="BA145" s="25" t="s">
        <v>48</v>
      </c>
      <c r="BB14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145" s="24"/>
      <c r="BD145" s="24"/>
      <c r="BE145" s="23"/>
      <c r="BF145" s="23"/>
      <c r="BG145" s="27"/>
      <c r="BH145" s="14"/>
      <c r="BI145" s="15"/>
      <c r="BJ145" s="15"/>
      <c r="BK145" s="16"/>
      <c r="BL145" s="28"/>
    </row>
    <row r="146" spans="1:64" ht="18.75" customHeight="1" x14ac:dyDescent="0.3">
      <c r="A146" s="76">
        <f>IFERROR(InformeTbHv[[#This Row],[T EFECTIVO]]/InformeTbHv[[#This Row],[Horas disponibles]],0)</f>
        <v>0</v>
      </c>
      <c r="B146" s="76">
        <f>((InformeTbHv[[#This Row],[T PROGRAMADO]]-InformeTbHv[[#This Row],[HORAS DE OTRAS PARADA]]))/InformeTbHv[[#This Row],[T PROGRAMADO]]</f>
        <v>0</v>
      </c>
      <c r="C146" s="217">
        <f>IFERROR(((InformeTbHv[[#This Row],[T PROGRAMADO]]-InformeTbHv[[#This Row],[Ttal P. mec]])/InformeTbHv[[#This Row],[T PROGRAMADO]]),0)</f>
        <v>0</v>
      </c>
      <c r="D146" s="49" t="str">
        <f>IFERROR(ROUND(InformeTbHv[[#This Row],[TOTAL DE ARBOLES]]/InformeTbHv[[#This Row],[T EFECTIVO]],2),"")</f>
        <v/>
      </c>
      <c r="E146" s="49" t="str">
        <f>(IFERROR(ROUND(InformeTbHv[[#This Row],[M3]]/InformeTbHv[[#This Row],[TOTAL DE ARBOLES]],2),""))</f>
        <v/>
      </c>
      <c r="F146" s="39" t="str">
        <f>IFERROR(ROUND(InformeTbHv[[#This Row],[M3]]/InformeTbHv[[#This Row],[T EFECTIVO]],2),"")</f>
        <v/>
      </c>
      <c r="G146" s="72">
        <f>InformeTbHv[[#This Row],[T PROGRAMADO]]-InformeTbHv[[#This Row],[HORAS DE OTRAS PARADA]]</f>
        <v>0</v>
      </c>
      <c r="H146" s="72">
        <f>InformeTbHv[[#This Row],[T PROGRAMADO]]-SUM(InformeTbHv[[#This Row],[T PARADAS MEC]]+InformeTbHv[[#This Row],[ALISTAMIENTO]]+InformeTbHv[[#This Row],[Mantenimiento periódico]])</f>
        <v>0</v>
      </c>
      <c r="I146" s="72">
        <f>InformeTbHv[[#This Row],[T PARADAS MEC]]+InformeTbHv[[#This Row],[ALISTAMIENTO]]+InformeTbHv[[#This Row],[Mantenimiento periódico]]</f>
        <v>8</v>
      </c>
      <c r="J146" s="72">
        <f>SUMIF(InformeTbHv[[#This Row],[MOTIVO 1]],"Mantenimiento periódico",InformeTbHv[[#This Row],[T OTRA PARADA 1]])</f>
        <v>0</v>
      </c>
      <c r="K146" s="72">
        <f>InformeTbHv[[#This Row],[Mantenimiento periódico]]+InformeTbHv[[#This Row],[ALISTAMIENTO]]</f>
        <v>8</v>
      </c>
      <c r="L146" s="72">
        <f>SUM(InformeTbHv[[#This Row],[T OTRA PARADA 1]:[T OTRA PARADA 5]])</f>
        <v>0</v>
      </c>
      <c r="M146" s="49" t="s">
        <v>72</v>
      </c>
      <c r="N146" s="49" t="s">
        <v>1418</v>
      </c>
      <c r="O146" s="49" t="s">
        <v>93</v>
      </c>
      <c r="P146" s="49">
        <v>1112881624</v>
      </c>
      <c r="Q146" s="49" t="s">
        <v>43</v>
      </c>
      <c r="R146" s="49" t="s">
        <v>74</v>
      </c>
      <c r="S146" s="77">
        <v>46045</v>
      </c>
      <c r="T146" s="49" t="s">
        <v>198</v>
      </c>
      <c r="U146" s="49"/>
      <c r="V146" s="49"/>
      <c r="W146" s="49"/>
      <c r="X146" s="49"/>
      <c r="Y146" s="49"/>
      <c r="Z146" s="49"/>
      <c r="AA146" s="49"/>
      <c r="AB146" s="49"/>
      <c r="AC146" s="49" t="s">
        <v>1450</v>
      </c>
      <c r="AD146" s="49" t="s">
        <v>1495</v>
      </c>
      <c r="AE146" s="49" t="s">
        <v>1514</v>
      </c>
      <c r="AF146" s="49">
        <v>16.86453723236896</v>
      </c>
      <c r="AG146" s="25" t="s">
        <v>208</v>
      </c>
      <c r="AH146" s="259">
        <v>1</v>
      </c>
      <c r="AI146" s="125" t="s">
        <v>45</v>
      </c>
      <c r="AJ146" s="418">
        <f>VLOOKUP(InformeTbHv[[#This Row],[TURNO]],[1]INFORMEHV!AI$2:AK$184,2,0)</f>
        <v>0.58333333333333337</v>
      </c>
      <c r="AK146" s="418">
        <f>VLOOKUP(InformeTbHv[[#This Row],[TURNO]],[1]INFORMEHV!AI$2:AK$184,3,0)</f>
        <v>0.91666666666666663</v>
      </c>
      <c r="AL146" s="125"/>
      <c r="AM146" s="49"/>
      <c r="AN146" s="49"/>
      <c r="AO146" s="49"/>
      <c r="AP146" s="49"/>
      <c r="AQ146" s="72"/>
      <c r="AR146" s="49">
        <v>8</v>
      </c>
      <c r="AS146" s="49"/>
      <c r="AT146" s="30" t="s">
        <v>327</v>
      </c>
      <c r="AU146" s="30" t="s">
        <v>212</v>
      </c>
      <c r="AV146" s="49">
        <v>8</v>
      </c>
      <c r="AW146" s="49"/>
      <c r="AX146" s="49"/>
      <c r="AY146" s="49"/>
      <c r="AZ146" s="71" t="s">
        <v>96</v>
      </c>
      <c r="BA146" s="49" t="s">
        <v>48</v>
      </c>
      <c r="BB14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146" s="72"/>
      <c r="BD146" s="72"/>
      <c r="BE146" s="72"/>
      <c r="BF146" s="72"/>
      <c r="BG146" s="74"/>
      <c r="BH146" s="74"/>
      <c r="BI146" s="75"/>
      <c r="BJ146" s="45"/>
      <c r="BK146" s="46"/>
      <c r="BL146" s="45"/>
    </row>
    <row r="147" spans="1:64" ht="18.75" customHeight="1" x14ac:dyDescent="0.3">
      <c r="A147" s="87">
        <f>IFERROR(InformeTbHv[[#This Row],[T EFECTIVO]]/InformeTbHv[[#This Row],[Horas disponibles]],0)</f>
        <v>0</v>
      </c>
      <c r="B147" s="87">
        <f>((InformeTbHv[[#This Row],[T PROGRAMADO]]-InformeTbHv[[#This Row],[HORAS DE OTRAS PARADA]]))/InformeTbHv[[#This Row],[T PROGRAMADO]]</f>
        <v>0</v>
      </c>
      <c r="C147" s="216">
        <f>IFERROR(((InformeTbHv[[#This Row],[T PROGRAMADO]]-InformeTbHv[[#This Row],[Ttal P. mec]])/InformeTbHv[[#This Row],[T PROGRAMADO]]),0)</f>
        <v>0</v>
      </c>
      <c r="D147" s="88" t="str">
        <f>IFERROR(ROUND(InformeTbHv[[#This Row],[TOTAL DE ARBOLES]]/InformeTbHv[[#This Row],[T EFECTIVO]],2),"")</f>
        <v/>
      </c>
      <c r="E147" s="88" t="str">
        <f>(IFERROR(ROUND(InformeTbHv[[#This Row],[M3]]/InformeTbHv[[#This Row],[TOTAL DE ARBOLES]],2),""))</f>
        <v/>
      </c>
      <c r="F147" s="39" t="str">
        <f>IFERROR(ROUND(InformeTbHv[[#This Row],[M3]]/InformeTbHv[[#This Row],[T EFECTIVO]],2),"")</f>
        <v/>
      </c>
      <c r="G147" s="89">
        <f>InformeTbHv[[#This Row],[T PROGRAMADO]]-InformeTbHv[[#This Row],[HORAS DE OTRAS PARADA]]</f>
        <v>0</v>
      </c>
      <c r="H147" s="89">
        <f>InformeTbHv[[#This Row],[T PROGRAMADO]]-SUM(InformeTbHv[[#This Row],[T PARADAS MEC]]+InformeTbHv[[#This Row],[ALISTAMIENTO]]+InformeTbHv[[#This Row],[Mantenimiento periódico]])</f>
        <v>0</v>
      </c>
      <c r="I147" s="89">
        <f>InformeTbHv[[#This Row],[T PARADAS MEC]]+InformeTbHv[[#This Row],[ALISTAMIENTO]]+InformeTbHv[[#This Row],[Mantenimiento periódico]]</f>
        <v>8</v>
      </c>
      <c r="J147" s="89">
        <f>SUMIF(InformeTbHv[[#This Row],[MOTIVO 1]],"Mantenimiento periódico",InformeTbHv[[#This Row],[T OTRA PARADA 1]])</f>
        <v>0</v>
      </c>
      <c r="K147" s="89">
        <f>InformeTbHv[[#This Row],[Mantenimiento periódico]]+InformeTbHv[[#This Row],[ALISTAMIENTO]]</f>
        <v>0</v>
      </c>
      <c r="L147" s="89">
        <f>SUM(InformeTbHv[[#This Row],[T OTRA PARADA 1]:[T OTRA PARADA 5]])</f>
        <v>0</v>
      </c>
      <c r="M147" s="88" t="s">
        <v>42</v>
      </c>
      <c r="N147" s="88" t="s">
        <v>1418</v>
      </c>
      <c r="O147" s="88" t="s">
        <v>59</v>
      </c>
      <c r="P147" s="88">
        <v>94269864</v>
      </c>
      <c r="Q147" s="88" t="s">
        <v>43</v>
      </c>
      <c r="R147" s="88" t="s">
        <v>44</v>
      </c>
      <c r="S147" s="90">
        <v>46042</v>
      </c>
      <c r="T147" s="88" t="s">
        <v>196</v>
      </c>
      <c r="U147" s="88"/>
      <c r="V147" s="88"/>
      <c r="W147" s="88"/>
      <c r="X147" s="88"/>
      <c r="Y147" s="88"/>
      <c r="Z147" s="88"/>
      <c r="AA147" s="88"/>
      <c r="AB147" s="88"/>
      <c r="AC147" s="88" t="s">
        <v>1428</v>
      </c>
      <c r="AD147" s="88" t="s">
        <v>1473</v>
      </c>
      <c r="AE147" s="88" t="s">
        <v>1516</v>
      </c>
      <c r="AF147" s="88">
        <v>15.805091929583492</v>
      </c>
      <c r="AG147" s="251" t="s">
        <v>205</v>
      </c>
      <c r="AH147" s="206">
        <v>2</v>
      </c>
      <c r="AI147" s="125" t="s">
        <v>45</v>
      </c>
      <c r="AJ147" s="418">
        <f>VLOOKUP(InformeTbHv[[#This Row],[TURNO]],[1]INFORMEHV!AI$2:AK$184,2,0)</f>
        <v>0.58333333333333337</v>
      </c>
      <c r="AK147" s="418">
        <f>VLOOKUP(InformeTbHv[[#This Row],[TURNO]],[1]INFORMEHV!AI$2:AK$184,3,0)</f>
        <v>0.91666666666666663</v>
      </c>
      <c r="AL147" s="205"/>
      <c r="AM147" s="88"/>
      <c r="AN147" s="88"/>
      <c r="AO147" s="88"/>
      <c r="AP147" s="88"/>
      <c r="AQ147" s="89"/>
      <c r="AR147" s="88">
        <v>8</v>
      </c>
      <c r="AS147" s="88">
        <v>8</v>
      </c>
      <c r="AT147" s="88"/>
      <c r="AU147" s="30" t="s">
        <v>489</v>
      </c>
      <c r="AV147" s="88"/>
      <c r="AW147" s="88"/>
      <c r="AX147" s="88"/>
      <c r="AY147" s="88"/>
      <c r="AZ147" s="92" t="s">
        <v>480</v>
      </c>
      <c r="BA147" s="88" t="s">
        <v>46</v>
      </c>
      <c r="BB14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147" s="89"/>
      <c r="BD147" s="89"/>
      <c r="BE147" s="89"/>
      <c r="BF147" s="89"/>
      <c r="BG147" s="93"/>
      <c r="BH147" s="74"/>
      <c r="BI147" s="75"/>
      <c r="BJ147" s="45"/>
      <c r="BK147" s="46"/>
      <c r="BL147" s="94"/>
    </row>
    <row r="148" spans="1:64" ht="18.75" customHeight="1" x14ac:dyDescent="0.3">
      <c r="A148" s="87">
        <f>IFERROR(InformeTbHv[[#This Row],[T EFECTIVO]]/InformeTbHv[[#This Row],[Horas disponibles]],0)</f>
        <v>0</v>
      </c>
      <c r="B148" s="87">
        <f>((InformeTbHv[[#This Row],[T PROGRAMADO]]-InformeTbHv[[#This Row],[HORAS DE OTRAS PARADA]]))/InformeTbHv[[#This Row],[T PROGRAMADO]]</f>
        <v>0</v>
      </c>
      <c r="C148" s="216">
        <f>IFERROR(((InformeTbHv[[#This Row],[T PROGRAMADO]]-InformeTbHv[[#This Row],[Ttal P. mec]])/InformeTbHv[[#This Row],[T PROGRAMADO]]),0)</f>
        <v>0</v>
      </c>
      <c r="D148" s="88" t="str">
        <f>IFERROR(ROUND(InformeTbHv[[#This Row],[TOTAL DE ARBOLES]]/InformeTbHv[[#This Row],[T EFECTIVO]],2),"")</f>
        <v/>
      </c>
      <c r="E148" s="88" t="str">
        <f>(IFERROR(ROUND(InformeTbHv[[#This Row],[M3]]/InformeTbHv[[#This Row],[TOTAL DE ARBOLES]],2),""))</f>
        <v/>
      </c>
      <c r="F148" s="39" t="str">
        <f>IFERROR(ROUND(InformeTbHv[[#This Row],[M3]]/InformeTbHv[[#This Row],[T EFECTIVO]],2),"")</f>
        <v/>
      </c>
      <c r="G148" s="89">
        <f>InformeTbHv[[#This Row],[T PROGRAMADO]]-InformeTbHv[[#This Row],[HORAS DE OTRAS PARADA]]</f>
        <v>0</v>
      </c>
      <c r="H148" s="89">
        <f>InformeTbHv[[#This Row],[T PROGRAMADO]]-SUM(InformeTbHv[[#This Row],[T PARADAS MEC]]+InformeTbHv[[#This Row],[ALISTAMIENTO]]+InformeTbHv[[#This Row],[Mantenimiento periódico]])</f>
        <v>0</v>
      </c>
      <c r="I148" s="89">
        <f>InformeTbHv[[#This Row],[T PARADAS MEC]]+InformeTbHv[[#This Row],[ALISTAMIENTO]]+InformeTbHv[[#This Row],[Mantenimiento periódico]]</f>
        <v>8</v>
      </c>
      <c r="J148" s="89">
        <f>SUMIF(InformeTbHv[[#This Row],[MOTIVO 1]],"Mantenimiento periódico",InformeTbHv[[#This Row],[T OTRA PARADA 1]])</f>
        <v>0</v>
      </c>
      <c r="K148" s="89">
        <f>InformeTbHv[[#This Row],[Mantenimiento periódico]]+InformeTbHv[[#This Row],[ALISTAMIENTO]]</f>
        <v>0</v>
      </c>
      <c r="L148" s="89">
        <f>SUM(InformeTbHv[[#This Row],[T OTRA PARADA 1]:[T OTRA PARADA 5]])</f>
        <v>0</v>
      </c>
      <c r="M148" s="88" t="s">
        <v>42</v>
      </c>
      <c r="N148" s="88" t="s">
        <v>1418</v>
      </c>
      <c r="O148" s="88" t="s">
        <v>59</v>
      </c>
      <c r="P148" s="88">
        <v>94269864</v>
      </c>
      <c r="Q148" s="88" t="s">
        <v>43</v>
      </c>
      <c r="R148" s="88" t="s">
        <v>44</v>
      </c>
      <c r="S148" s="90">
        <v>46043</v>
      </c>
      <c r="T148" s="88" t="s">
        <v>196</v>
      </c>
      <c r="U148" s="88"/>
      <c r="V148" s="88"/>
      <c r="W148" s="88"/>
      <c r="X148" s="88"/>
      <c r="Y148" s="88"/>
      <c r="Z148" s="88"/>
      <c r="AA148" s="88"/>
      <c r="AB148" s="88"/>
      <c r="AC148" s="88" t="s">
        <v>1428</v>
      </c>
      <c r="AD148" s="88" t="s">
        <v>1473</v>
      </c>
      <c r="AE148" s="88" t="s">
        <v>1516</v>
      </c>
      <c r="AF148" s="88">
        <v>15.805091929583492</v>
      </c>
      <c r="AG148" s="251" t="s">
        <v>205</v>
      </c>
      <c r="AH148" s="206">
        <v>2</v>
      </c>
      <c r="AI148" s="205" t="s">
        <v>47</v>
      </c>
      <c r="AJ148" s="416">
        <f>VLOOKUP(InformeTbHv[[#This Row],[TURNO]],[1]INFORMEHV!AI$2:AK$184,2,0)</f>
        <v>0.25</v>
      </c>
      <c r="AK148" s="416">
        <f>VLOOKUP(InformeTbHv[[#This Row],[TURNO]],[1]INFORMEHV!AI$2:AK$184,3,0)</f>
        <v>0.58333333333333337</v>
      </c>
      <c r="AL148" s="205"/>
      <c r="AM148" s="88"/>
      <c r="AN148" s="88"/>
      <c r="AO148" s="88"/>
      <c r="AP148" s="88"/>
      <c r="AQ148" s="89"/>
      <c r="AR148" s="88">
        <v>8</v>
      </c>
      <c r="AS148" s="88">
        <v>8</v>
      </c>
      <c r="AT148" s="88"/>
      <c r="AU148" s="30" t="s">
        <v>489</v>
      </c>
      <c r="AV148" s="88"/>
      <c r="AW148" s="88"/>
      <c r="AX148" s="88"/>
      <c r="AY148" s="88"/>
      <c r="AZ148" s="92" t="s">
        <v>481</v>
      </c>
      <c r="BA148" s="88" t="s">
        <v>46</v>
      </c>
      <c r="BB14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148" s="89"/>
      <c r="BD148" s="89"/>
      <c r="BE148" s="89"/>
      <c r="BF148" s="89"/>
      <c r="BG148" s="93"/>
      <c r="BH148" s="74"/>
      <c r="BI148" s="75"/>
      <c r="BJ148" s="45"/>
      <c r="BK148" s="46"/>
      <c r="BL148" s="94"/>
    </row>
    <row r="149" spans="1:64" ht="18.75" customHeight="1" x14ac:dyDescent="0.3">
      <c r="A149" s="87">
        <f>IFERROR(InformeTbHv[[#This Row],[T EFECTIVO]]/InformeTbHv[[#This Row],[Horas disponibles]],0)</f>
        <v>0</v>
      </c>
      <c r="B149" s="87">
        <f>((InformeTbHv[[#This Row],[T PROGRAMADO]]-InformeTbHv[[#This Row],[HORAS DE OTRAS PARADA]]))/InformeTbHv[[#This Row],[T PROGRAMADO]]</f>
        <v>0</v>
      </c>
      <c r="C149" s="216">
        <f>IFERROR(((InformeTbHv[[#This Row],[T PROGRAMADO]]-InformeTbHv[[#This Row],[Ttal P. mec]])/InformeTbHv[[#This Row],[T PROGRAMADO]]),0)</f>
        <v>0</v>
      </c>
      <c r="D149" s="88" t="str">
        <f>IFERROR(ROUND(InformeTbHv[[#This Row],[TOTAL DE ARBOLES]]/InformeTbHv[[#This Row],[T EFECTIVO]],2),"")</f>
        <v/>
      </c>
      <c r="E149" s="88" t="str">
        <f>(IFERROR(ROUND(InformeTbHv[[#This Row],[M3]]/InformeTbHv[[#This Row],[TOTAL DE ARBOLES]],2),""))</f>
        <v/>
      </c>
      <c r="F149" s="39" t="str">
        <f>IFERROR(ROUND(InformeTbHv[[#This Row],[M3]]/InformeTbHv[[#This Row],[T EFECTIVO]],2),"")</f>
        <v/>
      </c>
      <c r="G149" s="89">
        <f>InformeTbHv[[#This Row],[T PROGRAMADO]]-InformeTbHv[[#This Row],[HORAS DE OTRAS PARADA]]</f>
        <v>0</v>
      </c>
      <c r="H149" s="89">
        <f>InformeTbHv[[#This Row],[T PROGRAMADO]]-SUM(InformeTbHv[[#This Row],[T PARADAS MEC]]+InformeTbHv[[#This Row],[ALISTAMIENTO]]+InformeTbHv[[#This Row],[Mantenimiento periódico]])</f>
        <v>0</v>
      </c>
      <c r="I149" s="89">
        <f>InformeTbHv[[#This Row],[T PARADAS MEC]]+InformeTbHv[[#This Row],[ALISTAMIENTO]]+InformeTbHv[[#This Row],[Mantenimiento periódico]]</f>
        <v>8</v>
      </c>
      <c r="J149" s="89">
        <f>SUMIF(InformeTbHv[[#This Row],[MOTIVO 1]],"Mantenimiento periódico",InformeTbHv[[#This Row],[T OTRA PARADA 1]])</f>
        <v>0</v>
      </c>
      <c r="K149" s="89">
        <f>InformeTbHv[[#This Row],[Mantenimiento periódico]]+InformeTbHv[[#This Row],[ALISTAMIENTO]]</f>
        <v>0</v>
      </c>
      <c r="L149" s="89">
        <f>SUM(InformeTbHv[[#This Row],[T OTRA PARADA 1]:[T OTRA PARADA 5]])</f>
        <v>0</v>
      </c>
      <c r="M149" s="88" t="s">
        <v>42</v>
      </c>
      <c r="N149" s="88" t="s">
        <v>1418</v>
      </c>
      <c r="O149" s="88" t="s">
        <v>58</v>
      </c>
      <c r="P149" s="88">
        <v>6343935</v>
      </c>
      <c r="Q149" s="88" t="s">
        <v>43</v>
      </c>
      <c r="R149" s="88" t="s">
        <v>44</v>
      </c>
      <c r="S149" s="90">
        <v>46043</v>
      </c>
      <c r="T149" s="88" t="s">
        <v>196</v>
      </c>
      <c r="U149" s="88"/>
      <c r="V149" s="88"/>
      <c r="W149" s="88"/>
      <c r="X149" s="88"/>
      <c r="Y149" s="88"/>
      <c r="Z149" s="88"/>
      <c r="AA149" s="88"/>
      <c r="AB149" s="88"/>
      <c r="AC149" s="88" t="s">
        <v>1428</v>
      </c>
      <c r="AD149" s="88" t="s">
        <v>1473</v>
      </c>
      <c r="AE149" s="88" t="s">
        <v>1516</v>
      </c>
      <c r="AF149" s="88">
        <v>15.805091929583492</v>
      </c>
      <c r="AG149" s="251" t="s">
        <v>205</v>
      </c>
      <c r="AH149" s="206">
        <v>2</v>
      </c>
      <c r="AI149" s="125" t="s">
        <v>45</v>
      </c>
      <c r="AJ149" s="418">
        <f>VLOOKUP(InformeTbHv[[#This Row],[TURNO]],[1]INFORMEHV!AI$2:AK$184,2,0)</f>
        <v>0.58333333333333337</v>
      </c>
      <c r="AK149" s="418">
        <f>VLOOKUP(InformeTbHv[[#This Row],[TURNO]],[1]INFORMEHV!AI$2:AK$184,3,0)</f>
        <v>0.91666666666666663</v>
      </c>
      <c r="AL149" s="205"/>
      <c r="AM149" s="88"/>
      <c r="AN149" s="88"/>
      <c r="AO149" s="88"/>
      <c r="AP149" s="88"/>
      <c r="AQ149" s="89"/>
      <c r="AR149" s="88">
        <v>8</v>
      </c>
      <c r="AS149" s="88">
        <v>8</v>
      </c>
      <c r="AT149" s="88"/>
      <c r="AU149" s="30" t="s">
        <v>489</v>
      </c>
      <c r="AV149" s="88"/>
      <c r="AW149" s="88"/>
      <c r="AX149" s="88"/>
      <c r="AY149" s="88"/>
      <c r="AZ149" s="92" t="s">
        <v>481</v>
      </c>
      <c r="BA149" s="88" t="s">
        <v>46</v>
      </c>
      <c r="BB14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149" s="89"/>
      <c r="BD149" s="89"/>
      <c r="BE149" s="89"/>
      <c r="BF149" s="89"/>
      <c r="BG149" s="93"/>
      <c r="BH149" s="74"/>
      <c r="BI149" s="75"/>
      <c r="BJ149" s="45"/>
      <c r="BK149" s="46"/>
      <c r="BL149" s="94"/>
    </row>
    <row r="150" spans="1:64" ht="18.75" customHeight="1" x14ac:dyDescent="0.3">
      <c r="A150" s="87">
        <f>IFERROR(InformeTbHv[[#This Row],[T EFECTIVO]]/InformeTbHv[[#This Row],[Horas disponibles]],0)</f>
        <v>0</v>
      </c>
      <c r="B150" s="87">
        <f>((InformeTbHv[[#This Row],[T PROGRAMADO]]-InformeTbHv[[#This Row],[HORAS DE OTRAS PARADA]]))/InformeTbHv[[#This Row],[T PROGRAMADO]]</f>
        <v>0</v>
      </c>
      <c r="C150" s="216">
        <f>IFERROR(((InformeTbHv[[#This Row],[T PROGRAMADO]]-InformeTbHv[[#This Row],[Ttal P. mec]])/InformeTbHv[[#This Row],[T PROGRAMADO]]),0)</f>
        <v>0</v>
      </c>
      <c r="D150" s="88" t="str">
        <f>IFERROR(ROUND(InformeTbHv[[#This Row],[TOTAL DE ARBOLES]]/InformeTbHv[[#This Row],[T EFECTIVO]],2),"")</f>
        <v/>
      </c>
      <c r="E150" s="88" t="str">
        <f>(IFERROR(ROUND(InformeTbHv[[#This Row],[M3]]/InformeTbHv[[#This Row],[TOTAL DE ARBOLES]],2),""))</f>
        <v/>
      </c>
      <c r="F150" s="39" t="str">
        <f>IFERROR(ROUND(InformeTbHv[[#This Row],[M3]]/InformeTbHv[[#This Row],[T EFECTIVO]],2),"")</f>
        <v/>
      </c>
      <c r="G150" s="89">
        <f>InformeTbHv[[#This Row],[T PROGRAMADO]]-InformeTbHv[[#This Row],[HORAS DE OTRAS PARADA]]</f>
        <v>0</v>
      </c>
      <c r="H150" s="89">
        <f>InformeTbHv[[#This Row],[T PROGRAMADO]]-SUM(InformeTbHv[[#This Row],[T PARADAS MEC]]+InformeTbHv[[#This Row],[ALISTAMIENTO]]+InformeTbHv[[#This Row],[Mantenimiento periódico]])</f>
        <v>0</v>
      </c>
      <c r="I150" s="89">
        <f>InformeTbHv[[#This Row],[T PARADAS MEC]]+InformeTbHv[[#This Row],[ALISTAMIENTO]]+InformeTbHv[[#This Row],[Mantenimiento periódico]]</f>
        <v>8</v>
      </c>
      <c r="J150" s="89">
        <f>SUMIF(InformeTbHv[[#This Row],[MOTIVO 1]],"Mantenimiento periódico",InformeTbHv[[#This Row],[T OTRA PARADA 1]])</f>
        <v>0</v>
      </c>
      <c r="K150" s="89">
        <f>InformeTbHv[[#This Row],[Mantenimiento periódico]]+InformeTbHv[[#This Row],[ALISTAMIENTO]]</f>
        <v>0</v>
      </c>
      <c r="L150" s="89">
        <f>SUM(InformeTbHv[[#This Row],[T OTRA PARADA 1]:[T OTRA PARADA 5]])</f>
        <v>0</v>
      </c>
      <c r="M150" s="88" t="s">
        <v>42</v>
      </c>
      <c r="N150" s="88" t="s">
        <v>1418</v>
      </c>
      <c r="O150" s="88" t="s">
        <v>80</v>
      </c>
      <c r="P150" s="88">
        <v>94270446</v>
      </c>
      <c r="Q150" s="88" t="s">
        <v>43</v>
      </c>
      <c r="R150" s="88" t="s">
        <v>44</v>
      </c>
      <c r="S150" s="90">
        <v>46044</v>
      </c>
      <c r="T150" s="88" t="s">
        <v>196</v>
      </c>
      <c r="U150" s="88"/>
      <c r="V150" s="88"/>
      <c r="W150" s="88"/>
      <c r="X150" s="88"/>
      <c r="Y150" s="88"/>
      <c r="Z150" s="88"/>
      <c r="AA150" s="88"/>
      <c r="AB150" s="88"/>
      <c r="AC150" s="88" t="s">
        <v>1428</v>
      </c>
      <c r="AD150" s="88" t="s">
        <v>1473</v>
      </c>
      <c r="AE150" s="88" t="s">
        <v>1516</v>
      </c>
      <c r="AF150" s="88">
        <v>15.805091929583492</v>
      </c>
      <c r="AG150" s="251" t="s">
        <v>205</v>
      </c>
      <c r="AH150" s="206">
        <v>2</v>
      </c>
      <c r="AI150" s="205" t="s">
        <v>47</v>
      </c>
      <c r="AJ150" s="416">
        <f>VLOOKUP(InformeTbHv[[#This Row],[TURNO]],[1]INFORMEHV!AI$2:AK$184,2,0)</f>
        <v>0.25</v>
      </c>
      <c r="AK150" s="416">
        <f>VLOOKUP(InformeTbHv[[#This Row],[TURNO]],[1]INFORMEHV!AI$2:AK$184,3,0)</f>
        <v>0.58333333333333337</v>
      </c>
      <c r="AL150" s="205"/>
      <c r="AM150" s="88"/>
      <c r="AN150" s="88"/>
      <c r="AO150" s="88"/>
      <c r="AP150" s="88"/>
      <c r="AQ150" s="89"/>
      <c r="AR150" s="88">
        <v>8</v>
      </c>
      <c r="AS150" s="88">
        <v>8</v>
      </c>
      <c r="AT150" s="88"/>
      <c r="AU150" s="30" t="s">
        <v>489</v>
      </c>
      <c r="AV150" s="88"/>
      <c r="AW150" s="88"/>
      <c r="AX150" s="88"/>
      <c r="AY150" s="88"/>
      <c r="AZ150" s="92" t="s">
        <v>481</v>
      </c>
      <c r="BA150" s="88" t="s">
        <v>46</v>
      </c>
      <c r="BB15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150" s="89"/>
      <c r="BD150" s="89"/>
      <c r="BE150" s="89"/>
      <c r="BF150" s="89"/>
      <c r="BG150" s="93"/>
      <c r="BH150" s="74"/>
      <c r="BI150" s="75"/>
      <c r="BJ150" s="45"/>
      <c r="BK150" s="46"/>
      <c r="BL150" s="94"/>
    </row>
    <row r="151" spans="1:64" ht="18.75" customHeight="1" x14ac:dyDescent="0.3">
      <c r="A151" s="20">
        <f>IFERROR(InformeTbHv[[#This Row],[T EFECTIVO]]/InformeTbHv[[#This Row],[Horas disponibles]],0)</f>
        <v>0.93103448275862066</v>
      </c>
      <c r="B151" s="20">
        <f>((InformeTbHv[[#This Row],[T PROGRAMADO]]-InformeTbHv[[#This Row],[HORAS DE OTRAS PARADA]]))/InformeTbHv[[#This Row],[T PROGRAMADO]]</f>
        <v>0.84375</v>
      </c>
      <c r="C151" s="21">
        <f>IFERROR(((InformeTbHv[[#This Row],[T PROGRAMADO]]-InformeTbHv[[#This Row],[Ttal P. mec]])/InformeTbHv[[#This Row],[T PROGRAMADO]]),0)</f>
        <v>0.90625</v>
      </c>
      <c r="D151" s="22">
        <f>IFERROR(ROUND(InformeTbHv[[#This Row],[TOTAL DE ARBOLES]]/InformeTbHv[[#This Row],[T EFECTIVO]],2),"")</f>
        <v>118.81</v>
      </c>
      <c r="E151" s="22">
        <f>(IFERROR(ROUND(InformeTbHv[[#This Row],[M3]]/InformeTbHv[[#This Row],[TOTAL DE ARBOLES]],2),""))</f>
        <v>0.22</v>
      </c>
      <c r="F151" s="13">
        <f>IFERROR(ROUND(InformeTbHv[[#This Row],[M3]]/InformeTbHv[[#This Row],[T EFECTIVO]],2),"")</f>
        <v>26.31</v>
      </c>
      <c r="G151" s="23">
        <f>InformeTbHv[[#This Row],[T PROGRAMADO]]-InformeTbHv[[#This Row],[HORAS DE OTRAS PARADA]]</f>
        <v>6.75</v>
      </c>
      <c r="H151" s="24">
        <f>InformeTbHv[[#This Row],[T PROGRAMADO]]-SUM(InformeTbHv[[#This Row],[T PARADAS MEC]]+InformeTbHv[[#This Row],[ALISTAMIENTO]]+InformeTbHv[[#This Row],[Mantenimiento periódico]])</f>
        <v>7.25</v>
      </c>
      <c r="I151" s="24">
        <f>InformeTbHv[[#This Row],[T PARADAS MEC]]+InformeTbHv[[#This Row],[ALISTAMIENTO]]+InformeTbHv[[#This Row],[Mantenimiento periódico]]</f>
        <v>0.75</v>
      </c>
      <c r="J151" s="24">
        <f>SUMIF(InformeTbHv[[#This Row],[MOTIVO 1]],"Mantenimiento periódico",InformeTbHv[[#This Row],[T OTRA PARADA 1]])</f>
        <v>0</v>
      </c>
      <c r="K151" s="24">
        <f>InformeTbHv[[#This Row],[Mantenimiento periódico]]+InformeTbHv[[#This Row],[ALISTAMIENTO]]</f>
        <v>0.25</v>
      </c>
      <c r="L151" s="24">
        <f>SUM(InformeTbHv[[#This Row],[T OTRA PARADA 1]:[T OTRA PARADA 5]])</f>
        <v>0</v>
      </c>
      <c r="M151" s="25" t="s">
        <v>42</v>
      </c>
      <c r="N151" s="25" t="s">
        <v>1418</v>
      </c>
      <c r="O151" s="29" t="s">
        <v>59</v>
      </c>
      <c r="P151" s="25">
        <v>94269864</v>
      </c>
      <c r="Q151" s="25" t="s">
        <v>43</v>
      </c>
      <c r="R151" s="25" t="s">
        <v>44</v>
      </c>
      <c r="S151" s="26">
        <v>46028</v>
      </c>
      <c r="T151" s="25" t="s">
        <v>98</v>
      </c>
      <c r="U151" s="25"/>
      <c r="V151" s="25"/>
      <c r="W151" s="25"/>
      <c r="X151" s="25"/>
      <c r="Y151" s="25"/>
      <c r="Z151" s="25"/>
      <c r="AA151" s="25"/>
      <c r="AB151" s="25"/>
      <c r="AC151" s="25" t="s">
        <v>1441</v>
      </c>
      <c r="AD151" s="25" t="s">
        <v>1486</v>
      </c>
      <c r="AE151" s="25" t="s">
        <v>1515</v>
      </c>
      <c r="AF151" s="25">
        <v>15.119228228528785</v>
      </c>
      <c r="AG151" s="252" t="s">
        <v>206</v>
      </c>
      <c r="AH151" s="260">
        <v>18</v>
      </c>
      <c r="AI151" s="25" t="s">
        <v>47</v>
      </c>
      <c r="AJ151" s="422">
        <f>VLOOKUP(InformeTbHv[[#This Row],[TURNO]],[1]INFORMEHV!AI$2:AK$184,2,0)</f>
        <v>0.25</v>
      </c>
      <c r="AK151" s="422">
        <f>VLOOKUP(InformeTbHv[[#This Row],[TURNO]],[1]INFORMEHV!AI$2:AK$184,3,0)</f>
        <v>0.58333333333333337</v>
      </c>
      <c r="AL151" s="25">
        <v>20</v>
      </c>
      <c r="AM151" s="25">
        <v>802</v>
      </c>
      <c r="AN151" s="25">
        <v>177.58</v>
      </c>
      <c r="AO151" s="25">
        <v>24.38</v>
      </c>
      <c r="AP151" s="25"/>
      <c r="AQ151" s="24">
        <v>15</v>
      </c>
      <c r="AR151" s="25">
        <v>8</v>
      </c>
      <c r="AS151" s="25">
        <v>0.5</v>
      </c>
      <c r="AT151" s="30" t="s">
        <v>328</v>
      </c>
      <c r="AU151" s="30" t="s">
        <v>217</v>
      </c>
      <c r="AV151" s="25">
        <v>0.25</v>
      </c>
      <c r="AW151" s="25">
        <v>0.17</v>
      </c>
      <c r="AX151" s="25">
        <v>0.33</v>
      </c>
      <c r="AY151" s="25"/>
      <c r="AZ151" s="25" t="s">
        <v>92</v>
      </c>
      <c r="BA151" s="25" t="s">
        <v>48</v>
      </c>
      <c r="BB15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1.25</v>
      </c>
      <c r="BC151" s="24"/>
      <c r="BD151" s="24"/>
      <c r="BE151" s="23"/>
      <c r="BF151" s="23"/>
      <c r="BG151" s="27"/>
      <c r="BH151" s="14"/>
      <c r="BI151" s="15"/>
      <c r="BJ151" s="15"/>
      <c r="BK151" s="16"/>
      <c r="BL151" s="28"/>
    </row>
    <row r="152" spans="1:64" ht="18.75" customHeight="1" x14ac:dyDescent="0.3">
      <c r="A152" s="87">
        <f>IFERROR(InformeTbHv[[#This Row],[T EFECTIVO]]/InformeTbHv[[#This Row],[Horas disponibles]],0)</f>
        <v>0.79986746189529501</v>
      </c>
      <c r="B152" s="87">
        <f>((InformeTbHv[[#This Row],[T PROGRAMADO]]-InformeTbHv[[#This Row],[HORAS DE OTRAS PARADA]]))/InformeTbHv[[#This Row],[T PROGRAMADO]]</f>
        <v>0.50291666666666679</v>
      </c>
      <c r="C152" s="216">
        <f>IFERROR(((InformeTbHv[[#This Row],[T PROGRAMADO]]-InformeTbHv[[#This Row],[Ttal P. mec]])/InformeTbHv[[#This Row],[T PROGRAMADO]]),0)</f>
        <v>0.62875000000000003</v>
      </c>
      <c r="D152" s="88">
        <f>IFERROR(ROUND(InformeTbHv[[#This Row],[TOTAL DE ARBOLES]]/InformeTbHv[[#This Row],[T EFECTIVO]],2),"")</f>
        <v>47.47</v>
      </c>
      <c r="E152" s="88">
        <f>(IFERROR(ROUND(InformeTbHv[[#This Row],[M3]]/InformeTbHv[[#This Row],[TOTAL DE ARBOLES]],2),""))</f>
        <v>0.36</v>
      </c>
      <c r="F152" s="39">
        <f>IFERROR(ROUND(InformeTbHv[[#This Row],[M3]]/InformeTbHv[[#This Row],[T EFECTIVO]],2),"")</f>
        <v>17.28</v>
      </c>
      <c r="G152" s="89">
        <f>InformeTbHv[[#This Row],[T PROGRAMADO]]-InformeTbHv[[#This Row],[HORAS DE OTRAS PARADA]]</f>
        <v>4.0233333333333343</v>
      </c>
      <c r="H152" s="89">
        <f>InformeTbHv[[#This Row],[T PROGRAMADO]]-SUM(InformeTbHv[[#This Row],[T PARADAS MEC]]+InformeTbHv[[#This Row],[ALISTAMIENTO]]+InformeTbHv[[#This Row],[Mantenimiento periódico]])</f>
        <v>5.03</v>
      </c>
      <c r="I152" s="89">
        <f>InformeTbHv[[#This Row],[T PARADAS MEC]]+InformeTbHv[[#This Row],[ALISTAMIENTO]]+InformeTbHv[[#This Row],[Mantenimiento periódico]]</f>
        <v>2.9699999999999998</v>
      </c>
      <c r="J152" s="89">
        <f>SUMIF(InformeTbHv[[#This Row],[MOTIVO 1]],"Mantenimiento periódico",InformeTbHv[[#This Row],[T OTRA PARADA 1]])</f>
        <v>0</v>
      </c>
      <c r="K152" s="89">
        <f>InformeTbHv[[#This Row],[Mantenimiento periódico]]+InformeTbHv[[#This Row],[ALISTAMIENTO]]</f>
        <v>0.47</v>
      </c>
      <c r="L152" s="89">
        <f>SUM(InformeTbHv[[#This Row],[T OTRA PARADA 1]:[T OTRA PARADA 5]])</f>
        <v>0.66666666666666596</v>
      </c>
      <c r="M152" s="88" t="s">
        <v>68</v>
      </c>
      <c r="N152" s="88" t="s">
        <v>1417</v>
      </c>
      <c r="O152" s="88" t="s">
        <v>91</v>
      </c>
      <c r="P152" s="88">
        <v>1114338868</v>
      </c>
      <c r="Q152" s="88" t="s">
        <v>65</v>
      </c>
      <c r="R152" s="88" t="s">
        <v>44</v>
      </c>
      <c r="S152" s="90">
        <v>46079</v>
      </c>
      <c r="T152" s="88" t="s">
        <v>164</v>
      </c>
      <c r="U152" s="88"/>
      <c r="V152" s="88"/>
      <c r="W152" s="88"/>
      <c r="X152" s="88"/>
      <c r="Y152" s="88"/>
      <c r="Z152" s="88"/>
      <c r="AA152" s="88"/>
      <c r="AB152" s="88"/>
      <c r="AC152" s="88" t="s">
        <v>1426</v>
      </c>
      <c r="AD152" s="88" t="s">
        <v>1471</v>
      </c>
      <c r="AE152" s="88" t="s">
        <v>1512</v>
      </c>
      <c r="AF152" s="88">
        <v>26.520279887958782</v>
      </c>
      <c r="AG152" s="49" t="s">
        <v>1319</v>
      </c>
      <c r="AH152" s="206">
        <v>7</v>
      </c>
      <c r="AI152" s="125" t="s">
        <v>45</v>
      </c>
      <c r="AJ152" s="418">
        <f>VLOOKUP(InformeTbHv[[#This Row],[TURNO]],[1]INFORMEHV!AI$2:AK$184,2,0)</f>
        <v>0.58333333333333337</v>
      </c>
      <c r="AK152" s="418">
        <f>VLOOKUP(InformeTbHv[[#This Row],[TURNO]],[1]INFORMEHV!AI$2:AK$184,3,0)</f>
        <v>0.91666666666666663</v>
      </c>
      <c r="AL152" s="205">
        <v>20</v>
      </c>
      <c r="AM152" s="88">
        <v>191</v>
      </c>
      <c r="AN152" s="88">
        <v>69.510000000000005</v>
      </c>
      <c r="AO152" s="88">
        <v>14.6</v>
      </c>
      <c r="AP152" s="88"/>
      <c r="AQ152" s="89"/>
      <c r="AR152" s="205">
        <v>8</v>
      </c>
      <c r="AS152" s="88">
        <v>2.5</v>
      </c>
      <c r="AT152" s="30" t="s">
        <v>328</v>
      </c>
      <c r="AU152" s="88" t="s">
        <v>217</v>
      </c>
      <c r="AV152" s="88">
        <v>0.47</v>
      </c>
      <c r="AW152" s="88">
        <v>0.17</v>
      </c>
      <c r="AX152" s="88">
        <v>0.17</v>
      </c>
      <c r="AY152" s="88"/>
      <c r="AZ152" s="92" t="s">
        <v>803</v>
      </c>
      <c r="BA152" s="88" t="s">
        <v>48</v>
      </c>
      <c r="BB15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3.9766666666666657</v>
      </c>
      <c r="BC152" s="89">
        <v>0.66666666666666596</v>
      </c>
      <c r="BD152" s="89"/>
      <c r="BE152" s="89"/>
      <c r="BF152" s="89"/>
      <c r="BG152" s="93"/>
      <c r="BH152" s="44" t="s">
        <v>355</v>
      </c>
      <c r="BI152" s="45"/>
      <c r="BJ152" s="45"/>
      <c r="BK152" s="46"/>
      <c r="BL152" s="94"/>
    </row>
    <row r="153" spans="1:64" ht="18.75" customHeight="1" x14ac:dyDescent="0.3">
      <c r="A153" s="87">
        <f>IFERROR(InformeTbHv[[#This Row],[T EFECTIVO]]/InformeTbHv[[#This Row],[Horas disponibles]],0)</f>
        <v>0</v>
      </c>
      <c r="B153" s="87">
        <f>((InformeTbHv[[#This Row],[T PROGRAMADO]]-InformeTbHv[[#This Row],[HORAS DE OTRAS PARADA]]))/InformeTbHv[[#This Row],[T PROGRAMADO]]</f>
        <v>0</v>
      </c>
      <c r="C153" s="216">
        <f>IFERROR(((InformeTbHv[[#This Row],[T PROGRAMADO]]-InformeTbHv[[#This Row],[Ttal P. mec]])/InformeTbHv[[#This Row],[T PROGRAMADO]]),0)</f>
        <v>0</v>
      </c>
      <c r="D153" s="88" t="str">
        <f>IFERROR(ROUND(InformeTbHv[[#This Row],[TOTAL DE ARBOLES]]/InformeTbHv[[#This Row],[T EFECTIVO]],2),"")</f>
        <v/>
      </c>
      <c r="E153" s="88" t="str">
        <f>(IFERROR(ROUND(InformeTbHv[[#This Row],[M3]]/InformeTbHv[[#This Row],[TOTAL DE ARBOLES]],2),""))</f>
        <v/>
      </c>
      <c r="F153" s="39" t="str">
        <f>IFERROR(ROUND(InformeTbHv[[#This Row],[M3]]/InformeTbHv[[#This Row],[T EFECTIVO]],2),"")</f>
        <v/>
      </c>
      <c r="G153" s="89">
        <f>InformeTbHv[[#This Row],[T PROGRAMADO]]-InformeTbHv[[#This Row],[HORAS DE OTRAS PARADA]]</f>
        <v>0</v>
      </c>
      <c r="H153" s="89">
        <f>InformeTbHv[[#This Row],[T PROGRAMADO]]-SUM(InformeTbHv[[#This Row],[T PARADAS MEC]]+InformeTbHv[[#This Row],[ALISTAMIENTO]]+InformeTbHv[[#This Row],[Mantenimiento periódico]])</f>
        <v>0</v>
      </c>
      <c r="I153" s="89">
        <f>InformeTbHv[[#This Row],[T PARADAS MEC]]+InformeTbHv[[#This Row],[ALISTAMIENTO]]+InformeTbHv[[#This Row],[Mantenimiento periódico]]</f>
        <v>8</v>
      </c>
      <c r="J153" s="89">
        <f>SUMIF(InformeTbHv[[#This Row],[MOTIVO 1]],"Mantenimiento periódico",InformeTbHv[[#This Row],[T OTRA PARADA 1]])</f>
        <v>0</v>
      </c>
      <c r="K153" s="89">
        <f>InformeTbHv[[#This Row],[Mantenimiento periódico]]+InformeTbHv[[#This Row],[ALISTAMIENTO]]</f>
        <v>0</v>
      </c>
      <c r="L153" s="89">
        <f>SUM(InformeTbHv[[#This Row],[T OTRA PARADA 1]:[T OTRA PARADA 5]])</f>
        <v>0</v>
      </c>
      <c r="M153" s="88" t="s">
        <v>63</v>
      </c>
      <c r="N153" s="88" t="s">
        <v>1417</v>
      </c>
      <c r="O153" s="88" t="s">
        <v>67</v>
      </c>
      <c r="P153" s="88">
        <v>4516297</v>
      </c>
      <c r="Q153" s="88" t="s">
        <v>65</v>
      </c>
      <c r="R153" s="88" t="s">
        <v>44</v>
      </c>
      <c r="S153" s="90">
        <v>46080</v>
      </c>
      <c r="T153" s="88" t="s">
        <v>164</v>
      </c>
      <c r="U153" s="88"/>
      <c r="V153" s="88"/>
      <c r="W153" s="88"/>
      <c r="X153" s="88"/>
      <c r="Y153" s="88"/>
      <c r="Z153" s="88"/>
      <c r="AA153" s="88"/>
      <c r="AB153" s="88"/>
      <c r="AC153" s="88" t="s">
        <v>1426</v>
      </c>
      <c r="AD153" s="88" t="s">
        <v>1471</v>
      </c>
      <c r="AE153" s="88" t="s">
        <v>1512</v>
      </c>
      <c r="AF153" s="88">
        <v>26.520279887958782</v>
      </c>
      <c r="AG153" s="49" t="s">
        <v>1319</v>
      </c>
      <c r="AH153" s="206">
        <v>7</v>
      </c>
      <c r="AI153" s="205" t="s">
        <v>47</v>
      </c>
      <c r="AJ153" s="416">
        <f>VLOOKUP(InformeTbHv[[#This Row],[TURNO]],[1]INFORMEHV!AI$2:AK$184,2,0)</f>
        <v>0.25</v>
      </c>
      <c r="AK153" s="416">
        <f>VLOOKUP(InformeTbHv[[#This Row],[TURNO]],[1]INFORMEHV!AI$2:AK$184,3,0)</f>
        <v>0.58333333333333337</v>
      </c>
      <c r="AL153" s="205"/>
      <c r="AM153" s="88"/>
      <c r="AN153" s="88"/>
      <c r="AO153" s="88"/>
      <c r="AP153" s="88"/>
      <c r="AQ153" s="89"/>
      <c r="AR153" s="88">
        <v>8</v>
      </c>
      <c r="AS153" s="88">
        <v>8</v>
      </c>
      <c r="AT153" s="88"/>
      <c r="AU153" s="88" t="s">
        <v>217</v>
      </c>
      <c r="AV153" s="88"/>
      <c r="AW153" s="88"/>
      <c r="AX153" s="88"/>
      <c r="AY153" s="88"/>
      <c r="AZ153" s="92" t="s">
        <v>810</v>
      </c>
      <c r="BA153" s="88" t="s">
        <v>48</v>
      </c>
      <c r="BB15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153" s="89"/>
      <c r="BD153" s="89"/>
      <c r="BE153" s="89"/>
      <c r="BF153" s="89"/>
      <c r="BG153" s="93"/>
      <c r="BH153" s="44"/>
      <c r="BI153" s="45"/>
      <c r="BJ153" s="45"/>
      <c r="BK153" s="46"/>
      <c r="BL153" s="94"/>
    </row>
    <row r="154" spans="1:64" ht="18.75" customHeight="1" x14ac:dyDescent="0.3">
      <c r="A154" s="87">
        <f>IFERROR(InformeTbHv[[#This Row],[T EFECTIVO]]/InformeTbHv[[#This Row],[Horas disponibles]],0)</f>
        <v>0</v>
      </c>
      <c r="B154" s="87">
        <f>((InformeTbHv[[#This Row],[T PROGRAMADO]]-InformeTbHv[[#This Row],[HORAS DE OTRAS PARADA]]))/InformeTbHv[[#This Row],[T PROGRAMADO]]</f>
        <v>0</v>
      </c>
      <c r="C154" s="216">
        <f>IFERROR(((InformeTbHv[[#This Row],[T PROGRAMADO]]-InformeTbHv[[#This Row],[Ttal P. mec]])/InformeTbHv[[#This Row],[T PROGRAMADO]]),0)</f>
        <v>0.5714285714285714</v>
      </c>
      <c r="D154" s="88" t="str">
        <f>IFERROR(ROUND(InformeTbHv[[#This Row],[TOTAL DE ARBOLES]]/InformeTbHv[[#This Row],[T EFECTIVO]],2),"")</f>
        <v/>
      </c>
      <c r="E154" s="88" t="str">
        <f>(IFERROR(ROUND(InformeTbHv[[#This Row],[M3]]/InformeTbHv[[#This Row],[TOTAL DE ARBOLES]],2),""))</f>
        <v/>
      </c>
      <c r="F154" s="39" t="str">
        <f>IFERROR(ROUND(InformeTbHv[[#This Row],[M3]]/InformeTbHv[[#This Row],[T EFECTIVO]],2),"")</f>
        <v/>
      </c>
      <c r="G154" s="89">
        <f>InformeTbHv[[#This Row],[T PROGRAMADO]]-InformeTbHv[[#This Row],[HORAS DE OTRAS PARADA]]</f>
        <v>0</v>
      </c>
      <c r="H154" s="89">
        <f>InformeTbHv[[#This Row],[T PROGRAMADO]]-SUM(InformeTbHv[[#This Row],[T PARADAS MEC]]+InformeTbHv[[#This Row],[ALISTAMIENTO]]+InformeTbHv[[#This Row],[Mantenimiento periódico]])</f>
        <v>4</v>
      </c>
      <c r="I154" s="89">
        <f>InformeTbHv[[#This Row],[T PARADAS MEC]]+InformeTbHv[[#This Row],[ALISTAMIENTO]]+InformeTbHv[[#This Row],[Mantenimiento periódico]]</f>
        <v>3</v>
      </c>
      <c r="J154" s="89">
        <f>SUMIF(InformeTbHv[[#This Row],[MOTIVO 1]],"Mantenimiento periódico",InformeTbHv[[#This Row],[T OTRA PARADA 1]])</f>
        <v>0</v>
      </c>
      <c r="K154" s="89">
        <f>InformeTbHv[[#This Row],[Mantenimiento periódico]]+InformeTbHv[[#This Row],[ALISTAMIENTO]]</f>
        <v>0</v>
      </c>
      <c r="L154" s="89">
        <f>SUM(InformeTbHv[[#This Row],[T OTRA PARADA 1]:[T OTRA PARADA 5]])</f>
        <v>4</v>
      </c>
      <c r="M154" s="88" t="s">
        <v>63</v>
      </c>
      <c r="N154" s="88" t="s">
        <v>1417</v>
      </c>
      <c r="O154" s="88" t="s">
        <v>85</v>
      </c>
      <c r="P154" s="88">
        <v>15961194</v>
      </c>
      <c r="Q154" s="88" t="s">
        <v>65</v>
      </c>
      <c r="R154" s="88" t="s">
        <v>44</v>
      </c>
      <c r="S154" s="90">
        <v>46080</v>
      </c>
      <c r="T154" s="88" t="s">
        <v>164</v>
      </c>
      <c r="U154" s="88"/>
      <c r="V154" s="88"/>
      <c r="W154" s="88"/>
      <c r="X154" s="88"/>
      <c r="Y154" s="88"/>
      <c r="Z154" s="88"/>
      <c r="AA154" s="88"/>
      <c r="AB154" s="88"/>
      <c r="AC154" s="88" t="s">
        <v>1426</v>
      </c>
      <c r="AD154" s="88" t="s">
        <v>1471</v>
      </c>
      <c r="AE154" s="88" t="s">
        <v>1512</v>
      </c>
      <c r="AF154" s="88">
        <v>26.520279887958782</v>
      </c>
      <c r="AG154" s="49" t="s">
        <v>1319</v>
      </c>
      <c r="AH154" s="206">
        <v>7</v>
      </c>
      <c r="AI154" s="125" t="s">
        <v>45</v>
      </c>
      <c r="AJ154" s="418">
        <f>VLOOKUP(InformeTbHv[[#This Row],[TURNO]],[1]INFORMEHV!AI$2:AK$184,2,0)</f>
        <v>0.58333333333333337</v>
      </c>
      <c r="AK154" s="418">
        <f>VLOOKUP(InformeTbHv[[#This Row],[TURNO]],[1]INFORMEHV!AI$2:AK$184,3,0)</f>
        <v>0.91666666666666663</v>
      </c>
      <c r="AL154" s="205"/>
      <c r="AM154" s="88"/>
      <c r="AN154" s="88"/>
      <c r="AO154" s="88"/>
      <c r="AP154" s="88"/>
      <c r="AQ154" s="89"/>
      <c r="AR154" s="88">
        <v>7</v>
      </c>
      <c r="AS154" s="88">
        <v>3</v>
      </c>
      <c r="AT154" s="88"/>
      <c r="AU154" s="88" t="s">
        <v>217</v>
      </c>
      <c r="AV154" s="88"/>
      <c r="AW154" s="88"/>
      <c r="AX154" s="88"/>
      <c r="AY154" s="88"/>
      <c r="AZ154" s="92" t="s">
        <v>811</v>
      </c>
      <c r="BA154" s="88" t="s">
        <v>48</v>
      </c>
      <c r="BB15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7</v>
      </c>
      <c r="BC154" s="89">
        <v>4</v>
      </c>
      <c r="BD154" s="89"/>
      <c r="BE154" s="89"/>
      <c r="BF154" s="89"/>
      <c r="BG154" s="93"/>
      <c r="BH154" s="44" t="s">
        <v>812</v>
      </c>
      <c r="BI154" s="45"/>
      <c r="BJ154" s="45"/>
      <c r="BK154" s="46"/>
      <c r="BL154" s="94"/>
    </row>
    <row r="155" spans="1:64" ht="18.75" customHeight="1" x14ac:dyDescent="0.3">
      <c r="A155" s="87">
        <f>IFERROR(InformeTbHv[[#This Row],[T EFECTIVO]]/InformeTbHv[[#This Row],[Horas disponibles]],0)</f>
        <v>0.94179894179894175</v>
      </c>
      <c r="B155" s="87">
        <f>((InformeTbHv[[#This Row],[T PROGRAMADO]]-InformeTbHv[[#This Row],[HORAS DE OTRAS PARADA]]))/InformeTbHv[[#This Row],[T PROGRAMADO]]</f>
        <v>0.66749999999999998</v>
      </c>
      <c r="C155" s="216">
        <f>IFERROR(((InformeTbHv[[#This Row],[T PROGRAMADO]]-InformeTbHv[[#This Row],[Ttal P. mec]])/InformeTbHv[[#This Row],[T PROGRAMADO]]),0)</f>
        <v>0.70874999999999999</v>
      </c>
      <c r="D155" s="88">
        <f>IFERROR(ROUND(InformeTbHv[[#This Row],[TOTAL DE ARBOLES]]/InformeTbHv[[#This Row],[T EFECTIVO]],2),"")</f>
        <v>2.4300000000000002</v>
      </c>
      <c r="E155" s="88">
        <f>(IFERROR(ROUND(InformeTbHv[[#This Row],[M3]]/InformeTbHv[[#This Row],[TOTAL DE ARBOLES]],2),""))</f>
        <v>0.55000000000000004</v>
      </c>
      <c r="F155" s="39">
        <f>IFERROR(ROUND(InformeTbHv[[#This Row],[M3]]/InformeTbHv[[#This Row],[T EFECTIVO]],2),"")</f>
        <v>1.33</v>
      </c>
      <c r="G155" s="89">
        <f>InformeTbHv[[#This Row],[T PROGRAMADO]]-InformeTbHv[[#This Row],[HORAS DE OTRAS PARADA]]</f>
        <v>5.34</v>
      </c>
      <c r="H155" s="89">
        <f>InformeTbHv[[#This Row],[T PROGRAMADO]]-SUM(InformeTbHv[[#This Row],[T PARADAS MEC]]+InformeTbHv[[#This Row],[ALISTAMIENTO]]+InformeTbHv[[#This Row],[Mantenimiento periódico]])</f>
        <v>5.67</v>
      </c>
      <c r="I155" s="89">
        <f>InformeTbHv[[#This Row],[T PARADAS MEC]]+InformeTbHv[[#This Row],[ALISTAMIENTO]]+InformeTbHv[[#This Row],[Mantenimiento periódico]]</f>
        <v>2.33</v>
      </c>
      <c r="J155" s="89">
        <f>SUMIF(InformeTbHv[[#This Row],[MOTIVO 1]],"Mantenimiento periódico",InformeTbHv[[#This Row],[T OTRA PARADA 1]])</f>
        <v>0</v>
      </c>
      <c r="K155" s="89">
        <f>InformeTbHv[[#This Row],[Mantenimiento periódico]]+InformeTbHv[[#This Row],[ALISTAMIENTO]]</f>
        <v>0.33</v>
      </c>
      <c r="L155" s="89">
        <f>SUM(InformeTbHv[[#This Row],[T OTRA PARADA 1]:[T OTRA PARADA 5]])</f>
        <v>0</v>
      </c>
      <c r="M155" s="88" t="s">
        <v>134</v>
      </c>
      <c r="N155" s="88" t="s">
        <v>1417</v>
      </c>
      <c r="O155" s="88" t="s">
        <v>535</v>
      </c>
      <c r="P155" s="88">
        <v>1022124225</v>
      </c>
      <c r="Q155" s="88" t="s">
        <v>65</v>
      </c>
      <c r="R155" s="88" t="s">
        <v>49</v>
      </c>
      <c r="S155" s="203">
        <v>46088</v>
      </c>
      <c r="T155" s="88" t="s">
        <v>833</v>
      </c>
      <c r="U155" s="88"/>
      <c r="V155" s="88"/>
      <c r="W155" s="88"/>
      <c r="X155" s="88"/>
      <c r="Y155" s="88"/>
      <c r="Z155" s="88"/>
      <c r="AA155" s="88"/>
      <c r="AB155" s="88"/>
      <c r="AC155" s="88" t="s">
        <v>1451</v>
      </c>
      <c r="AD155" s="88" t="s">
        <v>1496</v>
      </c>
      <c r="AE155" s="88" t="s">
        <v>1511</v>
      </c>
      <c r="AF155" s="88">
        <v>21.380352760168222</v>
      </c>
      <c r="AG155" s="25" t="s">
        <v>207</v>
      </c>
      <c r="AH155" s="206">
        <v>4</v>
      </c>
      <c r="AI155" s="125" t="s">
        <v>45</v>
      </c>
      <c r="AJ155" s="418">
        <f>VLOOKUP(InformeTbHv[[#This Row],[TURNO]],[1]INFORMEHV!AI$2:AK$184,2,0)</f>
        <v>0.58333333333333337</v>
      </c>
      <c r="AK155" s="418">
        <f>VLOOKUP(InformeTbHv[[#This Row],[TURNO]],[1]INFORMEHV!AI$2:AK$184,3,0)</f>
        <v>0.91666666666666663</v>
      </c>
      <c r="AL155" s="205">
        <v>24</v>
      </c>
      <c r="AM155" s="88">
        <v>13</v>
      </c>
      <c r="AN155" s="88">
        <v>7.1</v>
      </c>
      <c r="AO155" s="88">
        <v>6.36</v>
      </c>
      <c r="AP155" s="88"/>
      <c r="AQ155" s="89">
        <v>40</v>
      </c>
      <c r="AR155" s="205">
        <v>8</v>
      </c>
      <c r="AS155" s="88">
        <v>2</v>
      </c>
      <c r="AT155" s="30" t="s">
        <v>328</v>
      </c>
      <c r="AU155" s="88" t="s">
        <v>217</v>
      </c>
      <c r="AV155" s="88">
        <v>0.33</v>
      </c>
      <c r="AW155" s="88"/>
      <c r="AX155" s="88">
        <v>0.33</v>
      </c>
      <c r="AY155" s="88"/>
      <c r="AZ155" s="92" t="s">
        <v>869</v>
      </c>
      <c r="BA155" s="88" t="s">
        <v>48</v>
      </c>
      <c r="BB15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2.66</v>
      </c>
      <c r="BC155" s="89"/>
      <c r="BD155" s="89"/>
      <c r="BE155" s="89"/>
      <c r="BF155" s="89"/>
      <c r="BG155" s="93"/>
      <c r="BH155" s="44"/>
      <c r="BI155" s="45"/>
      <c r="BJ155" s="45"/>
      <c r="BK155" s="46"/>
      <c r="BL155" s="94"/>
    </row>
    <row r="156" spans="1:64" ht="18.75" customHeight="1" x14ac:dyDescent="0.3">
      <c r="A156" s="76">
        <f>IFERROR(InformeTbHv[[#This Row],[T EFECTIVO]]/InformeTbHv[[#This Row],[Horas disponibles]],0)</f>
        <v>0.96480331262939956</v>
      </c>
      <c r="B156" s="76">
        <f>((InformeTbHv[[#This Row],[T PROGRAMADO]]-InformeTbHv[[#This Row],[HORAS DE OTRAS PARADA]]))/InformeTbHv[[#This Row],[T PROGRAMADO]]</f>
        <v>0.716923076923077</v>
      </c>
      <c r="C156" s="217">
        <f>IFERROR(((InformeTbHv[[#This Row],[T PROGRAMADO]]-InformeTbHv[[#This Row],[Ttal P. mec]])/InformeTbHv[[#This Row],[T PROGRAMADO]]),0)</f>
        <v>0.74307692307692308</v>
      </c>
      <c r="D156" s="49">
        <f>IFERROR(ROUND(InformeTbHv[[#This Row],[TOTAL DE ARBOLES]]/InformeTbHv[[#This Row],[T EFECTIVO]],2),"")</f>
        <v>58.58</v>
      </c>
      <c r="E156" s="49">
        <f>(IFERROR(ROUND(InformeTbHv[[#This Row],[M3]]/InformeTbHv[[#This Row],[TOTAL DE ARBOLES]],2),""))</f>
        <v>0.44</v>
      </c>
      <c r="F156" s="39">
        <f>IFERROR(ROUND(InformeTbHv[[#This Row],[M3]]/InformeTbHv[[#This Row],[T EFECTIVO]],2),"")</f>
        <v>25.82</v>
      </c>
      <c r="G156" s="72">
        <f>InformeTbHv[[#This Row],[T PROGRAMADO]]-InformeTbHv[[#This Row],[HORAS DE OTRAS PARADA]]</f>
        <v>4.66</v>
      </c>
      <c r="H156" s="72">
        <f>InformeTbHv[[#This Row],[T PROGRAMADO]]-SUM(InformeTbHv[[#This Row],[T PARADAS MEC]]+InformeTbHv[[#This Row],[ALISTAMIENTO]]+InformeTbHv[[#This Row],[Mantenimiento periódico]])</f>
        <v>4.83</v>
      </c>
      <c r="I156" s="72">
        <f>InformeTbHv[[#This Row],[T PARADAS MEC]]+InformeTbHv[[#This Row],[ALISTAMIENTO]]+InformeTbHv[[#This Row],[Mantenimiento periódico]]</f>
        <v>1.67</v>
      </c>
      <c r="J156" s="72">
        <f>SUMIF(InformeTbHv[[#This Row],[MOTIVO 1]],"Mantenimiento periódico",InformeTbHv[[#This Row],[T OTRA PARADA 1]])</f>
        <v>0</v>
      </c>
      <c r="K156" s="72">
        <f>InformeTbHv[[#This Row],[Mantenimiento periódico]]+InformeTbHv[[#This Row],[ALISTAMIENTO]]</f>
        <v>0.17</v>
      </c>
      <c r="L156" s="72">
        <f>SUM(InformeTbHv[[#This Row],[T OTRA PARADA 1]:[T OTRA PARADA 5]])</f>
        <v>0</v>
      </c>
      <c r="M156" s="49" t="s">
        <v>79</v>
      </c>
      <c r="N156" s="49" t="s">
        <v>1417</v>
      </c>
      <c r="O156" s="49" t="s">
        <v>381</v>
      </c>
      <c r="P156" s="49">
        <v>1007605468</v>
      </c>
      <c r="Q156" s="49" t="s">
        <v>65</v>
      </c>
      <c r="R156" s="49" t="s">
        <v>44</v>
      </c>
      <c r="S156" s="77">
        <v>46115</v>
      </c>
      <c r="T156" s="49" t="s">
        <v>164</v>
      </c>
      <c r="U156" s="49"/>
      <c r="V156" s="49"/>
      <c r="W156" s="49"/>
      <c r="X156" s="49"/>
      <c r="Y156" s="49"/>
      <c r="Z156" s="49"/>
      <c r="AA156" s="49"/>
      <c r="AB156" s="49"/>
      <c r="AC156" s="49" t="s">
        <v>1426</v>
      </c>
      <c r="AD156" s="49" t="s">
        <v>1471</v>
      </c>
      <c r="AE156" s="49" t="s">
        <v>1512</v>
      </c>
      <c r="AF156" s="49">
        <v>26.520279887958782</v>
      </c>
      <c r="AG156" s="49" t="s">
        <v>1319</v>
      </c>
      <c r="AH156" s="259">
        <v>8</v>
      </c>
      <c r="AI156" s="125" t="s">
        <v>47</v>
      </c>
      <c r="AJ156" s="418">
        <f>VLOOKUP(InformeTbHv[[#This Row],[TURNO]],[1]INFORMEHV!AI$2:AK$184,2,0)</f>
        <v>0.25</v>
      </c>
      <c r="AK156" s="418">
        <f>VLOOKUP(InformeTbHv[[#This Row],[TURNO]],[1]INFORMEHV!AI$2:AK$184,3,0)</f>
        <v>0.58333333333333337</v>
      </c>
      <c r="AL156" s="125"/>
      <c r="AM156" s="49">
        <v>273</v>
      </c>
      <c r="AN156" s="49">
        <v>120.31</v>
      </c>
      <c r="AO156" s="49">
        <v>29.66</v>
      </c>
      <c r="AP156" s="49"/>
      <c r="AQ156" s="72"/>
      <c r="AR156" s="49">
        <v>6.5</v>
      </c>
      <c r="AS156" s="49">
        <v>1.5</v>
      </c>
      <c r="AT156" s="49"/>
      <c r="AU156" s="49" t="s">
        <v>217</v>
      </c>
      <c r="AV156" s="49">
        <v>0.17</v>
      </c>
      <c r="AW156" s="49"/>
      <c r="AX156" s="49">
        <v>0.17</v>
      </c>
      <c r="AY156" s="49"/>
      <c r="AZ156" s="71"/>
      <c r="BA156" s="49" t="s">
        <v>48</v>
      </c>
      <c r="BB15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1.8399999999999999</v>
      </c>
      <c r="BC156" s="72"/>
      <c r="BD156" s="72"/>
      <c r="BE156" s="72"/>
      <c r="BF156" s="72"/>
      <c r="BG156" s="74"/>
      <c r="BH156" s="44"/>
      <c r="BI156" s="45"/>
      <c r="BJ156" s="45"/>
      <c r="BK156" s="46"/>
      <c r="BL156" s="45"/>
    </row>
    <row r="157" spans="1:64" ht="18.75" customHeight="1" x14ac:dyDescent="0.3">
      <c r="A157" s="87">
        <f>IFERROR(InformeTbHv[[#This Row],[T EFECTIVO]]/InformeTbHv[[#This Row],[Horas disponibles]],0)</f>
        <v>0</v>
      </c>
      <c r="B157" s="87">
        <f>((InformeTbHv[[#This Row],[T PROGRAMADO]]-InformeTbHv[[#This Row],[HORAS DE OTRAS PARADA]]))/InformeTbHv[[#This Row],[T PROGRAMADO]]</f>
        <v>0</v>
      </c>
      <c r="C157" s="216">
        <f>IFERROR(((InformeTbHv[[#This Row],[T PROGRAMADO]]-InformeTbHv[[#This Row],[Ttal P. mec]])/InformeTbHv[[#This Row],[T PROGRAMADO]]),0)</f>
        <v>0</v>
      </c>
      <c r="D157" s="88" t="str">
        <f>IFERROR(ROUND(InformeTbHv[[#This Row],[TOTAL DE ARBOLES]]/InformeTbHv[[#This Row],[T EFECTIVO]],2),"")</f>
        <v/>
      </c>
      <c r="E157" s="88" t="str">
        <f>(IFERROR(ROUND(InformeTbHv[[#This Row],[M3]]/InformeTbHv[[#This Row],[TOTAL DE ARBOLES]],2),""))</f>
        <v/>
      </c>
      <c r="F157" s="39" t="str">
        <f>IFERROR(ROUND(InformeTbHv[[#This Row],[M3]]/InformeTbHv[[#This Row],[T EFECTIVO]],2),"")</f>
        <v/>
      </c>
      <c r="G157" s="89">
        <f>InformeTbHv[[#This Row],[T PROGRAMADO]]-InformeTbHv[[#This Row],[HORAS DE OTRAS PARADA]]</f>
        <v>0</v>
      </c>
      <c r="H157" s="89">
        <f>InformeTbHv[[#This Row],[T PROGRAMADO]]-SUM(InformeTbHv[[#This Row],[T PARADAS MEC]]+InformeTbHv[[#This Row],[ALISTAMIENTO]]+InformeTbHv[[#This Row],[Mantenimiento periódico]])</f>
        <v>0</v>
      </c>
      <c r="I157" s="89">
        <f>InformeTbHv[[#This Row],[T PARADAS MEC]]+InformeTbHv[[#This Row],[ALISTAMIENTO]]+InformeTbHv[[#This Row],[Mantenimiento periódico]]</f>
        <v>8</v>
      </c>
      <c r="J157" s="89">
        <f>SUMIF(InformeTbHv[[#This Row],[MOTIVO 1]],"Mantenimiento periódico",InformeTbHv[[#This Row],[T OTRA PARADA 1]])</f>
        <v>0</v>
      </c>
      <c r="K157" s="89">
        <f>InformeTbHv[[#This Row],[Mantenimiento periódico]]+InformeTbHv[[#This Row],[ALISTAMIENTO]]</f>
        <v>0</v>
      </c>
      <c r="L157" s="89">
        <f>SUM(InformeTbHv[[#This Row],[T OTRA PARADA 1]:[T OTRA PARADA 5]])</f>
        <v>0</v>
      </c>
      <c r="M157" s="88" t="s">
        <v>134</v>
      </c>
      <c r="N157" s="88" t="s">
        <v>1417</v>
      </c>
      <c r="O157" s="88" t="s">
        <v>367</v>
      </c>
      <c r="P157" s="88">
        <v>18435730</v>
      </c>
      <c r="Q157" s="88" t="s">
        <v>65</v>
      </c>
      <c r="R157" s="88" t="s">
        <v>49</v>
      </c>
      <c r="S157" s="90">
        <v>46108</v>
      </c>
      <c r="T157" s="88" t="s">
        <v>941</v>
      </c>
      <c r="U157" s="88"/>
      <c r="V157" s="88"/>
      <c r="W157" s="88"/>
      <c r="X157" s="88"/>
      <c r="Y157" s="88"/>
      <c r="Z157" s="88"/>
      <c r="AA157" s="88"/>
      <c r="AB157" s="88"/>
      <c r="AC157" s="88" t="s">
        <v>1424</v>
      </c>
      <c r="AD157" s="88" t="s">
        <v>1469</v>
      </c>
      <c r="AE157" s="88" t="s">
        <v>1513</v>
      </c>
      <c r="AF157" s="88">
        <v>17.094631593058232</v>
      </c>
      <c r="AG157" s="252" t="s">
        <v>206</v>
      </c>
      <c r="AH157" s="206">
        <v>2</v>
      </c>
      <c r="AI157" s="88" t="s">
        <v>47</v>
      </c>
      <c r="AJ157" s="419">
        <f>VLOOKUP(InformeTbHv[[#This Row],[TURNO]],[1]INFORMEHV!AI$2:AK$184,2,0)</f>
        <v>0.25</v>
      </c>
      <c r="AK157" s="419">
        <f>VLOOKUP(InformeTbHv[[#This Row],[TURNO]],[1]INFORMEHV!AI$2:AK$184,3,0)</f>
        <v>0.58333333333333337</v>
      </c>
      <c r="AL157" s="205"/>
      <c r="AM157" s="88"/>
      <c r="AN157" s="88"/>
      <c r="AO157" s="88"/>
      <c r="AP157" s="88"/>
      <c r="AQ157" s="89"/>
      <c r="AR157" s="205">
        <v>8</v>
      </c>
      <c r="AS157" s="88">
        <v>8</v>
      </c>
      <c r="AT157" s="88">
        <v>0</v>
      </c>
      <c r="AU157" s="88" t="s">
        <v>1049</v>
      </c>
      <c r="AV157" s="88"/>
      <c r="AW157" s="88"/>
      <c r="AX157" s="88"/>
      <c r="AY157" s="88"/>
      <c r="AZ157" s="92"/>
      <c r="BA157" s="88" t="s">
        <v>48</v>
      </c>
      <c r="BB15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157" s="89"/>
      <c r="BD157" s="89"/>
      <c r="BE157" s="89"/>
      <c r="BF157" s="89"/>
      <c r="BG157" s="93"/>
      <c r="BH157" s="44"/>
      <c r="BI157" s="45"/>
      <c r="BJ157" s="45"/>
      <c r="BK157" s="46"/>
      <c r="BL157" s="94"/>
    </row>
    <row r="158" spans="1:64" ht="18.75" customHeight="1" x14ac:dyDescent="0.3">
      <c r="A158" s="87">
        <f>IFERROR(InformeTbHv[[#This Row],[T EFECTIVO]]/InformeTbHv[[#This Row],[Horas disponibles]],0)</f>
        <v>0.90104947526236878</v>
      </c>
      <c r="B158" s="87">
        <f>((InformeTbHv[[#This Row],[T PROGRAMADO]]-InformeTbHv[[#This Row],[HORAS DE OTRAS PARADA]]))/InformeTbHv[[#This Row],[T PROGRAMADO]]</f>
        <v>0.75124999999999997</v>
      </c>
      <c r="C158" s="216">
        <f>IFERROR(((InformeTbHv[[#This Row],[T PROGRAMADO]]-InformeTbHv[[#This Row],[Ttal P. mec]])/InformeTbHv[[#This Row],[T PROGRAMADO]]),0)</f>
        <v>0.83374999999999999</v>
      </c>
      <c r="D158" s="88">
        <f>IFERROR(ROUND(InformeTbHv[[#This Row],[TOTAL DE ARBOLES]]/InformeTbHv[[#This Row],[T EFECTIVO]],2),"")</f>
        <v>55.07</v>
      </c>
      <c r="E158" s="88">
        <f>(IFERROR(ROUND(InformeTbHv[[#This Row],[M3]]/InformeTbHv[[#This Row],[TOTAL DE ARBOLES]],2),""))</f>
        <v>0.43</v>
      </c>
      <c r="F158" s="39">
        <f>IFERROR(ROUND(InformeTbHv[[#This Row],[M3]]/InformeTbHv[[#This Row],[T EFECTIVO]],2),"")</f>
        <v>23.79</v>
      </c>
      <c r="G158" s="89">
        <f>InformeTbHv[[#This Row],[T PROGRAMADO]]-InformeTbHv[[#This Row],[HORAS DE OTRAS PARADA]]</f>
        <v>6.01</v>
      </c>
      <c r="H158" s="89">
        <f>InformeTbHv[[#This Row],[T PROGRAMADO]]-SUM(InformeTbHv[[#This Row],[T PARADAS MEC]]+InformeTbHv[[#This Row],[ALISTAMIENTO]]+InformeTbHv[[#This Row],[Mantenimiento periódico]])</f>
        <v>6.67</v>
      </c>
      <c r="I158" s="89">
        <f>InformeTbHv[[#This Row],[T PARADAS MEC]]+InformeTbHv[[#This Row],[ALISTAMIENTO]]+InformeTbHv[[#This Row],[Mantenimiento periódico]]</f>
        <v>1.33</v>
      </c>
      <c r="J158" s="89">
        <f>SUMIF(InformeTbHv[[#This Row],[MOTIVO 1]],"Mantenimiento periódico",InformeTbHv[[#This Row],[T OTRA PARADA 1]])</f>
        <v>0</v>
      </c>
      <c r="K158" s="89">
        <f>InformeTbHv[[#This Row],[Mantenimiento periódico]]+InformeTbHv[[#This Row],[ALISTAMIENTO]]</f>
        <v>0.33</v>
      </c>
      <c r="L158" s="89">
        <f>SUM(InformeTbHv[[#This Row],[T OTRA PARADA 1]:[T OTRA PARADA 5]])</f>
        <v>0</v>
      </c>
      <c r="M158" s="88" t="s">
        <v>55</v>
      </c>
      <c r="N158" s="88" t="s">
        <v>1418</v>
      </c>
      <c r="O158" s="88" t="s">
        <v>56</v>
      </c>
      <c r="P158" s="88">
        <v>1114480052</v>
      </c>
      <c r="Q158" s="88" t="s">
        <v>43</v>
      </c>
      <c r="R158" s="88" t="s">
        <v>49</v>
      </c>
      <c r="S158" s="90">
        <v>46047</v>
      </c>
      <c r="T158" s="88" t="s">
        <v>62</v>
      </c>
      <c r="U158" s="88"/>
      <c r="V158" s="88"/>
      <c r="W158" s="88"/>
      <c r="X158" s="88"/>
      <c r="Y158" s="88"/>
      <c r="Z158" s="88"/>
      <c r="AA158" s="88"/>
      <c r="AB158" s="88"/>
      <c r="AC158" s="88" t="s">
        <v>1445</v>
      </c>
      <c r="AD158" s="88" t="s">
        <v>1490</v>
      </c>
      <c r="AE158" s="88" t="s">
        <v>1518</v>
      </c>
      <c r="AF158" s="88">
        <v>19.828868083208551</v>
      </c>
      <c r="AG158" s="25" t="s">
        <v>208</v>
      </c>
      <c r="AH158" s="206">
        <v>2</v>
      </c>
      <c r="AI158" s="125" t="s">
        <v>45</v>
      </c>
      <c r="AJ158" s="418">
        <f>VLOOKUP(InformeTbHv[[#This Row],[TURNO]],[1]INFORMEHV!AI$2:AK$184,2,0)</f>
        <v>0.58333333333333337</v>
      </c>
      <c r="AK158" s="418">
        <f>VLOOKUP(InformeTbHv[[#This Row],[TURNO]],[1]INFORMEHV!AI$2:AK$184,3,0)</f>
        <v>0.91666666666666663</v>
      </c>
      <c r="AL158" s="205">
        <v>26</v>
      </c>
      <c r="AM158" s="88">
        <v>331</v>
      </c>
      <c r="AN158" s="88">
        <v>143</v>
      </c>
      <c r="AO158" s="88">
        <v>26.06</v>
      </c>
      <c r="AP158" s="88"/>
      <c r="AQ158" s="198">
        <v>26</v>
      </c>
      <c r="AR158" s="205">
        <v>8</v>
      </c>
      <c r="AS158" s="88">
        <v>1</v>
      </c>
      <c r="AT158" s="30" t="s">
        <v>328</v>
      </c>
      <c r="AU158" s="30" t="s">
        <v>442</v>
      </c>
      <c r="AV158" s="88">
        <v>0.33</v>
      </c>
      <c r="AW158" s="88">
        <v>0.33</v>
      </c>
      <c r="AX158" s="88">
        <v>0.33</v>
      </c>
      <c r="AY158" s="88">
        <v>5</v>
      </c>
      <c r="AZ158" s="92"/>
      <c r="BA158" s="88" t="s">
        <v>46</v>
      </c>
      <c r="BB15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1.9900000000000002</v>
      </c>
      <c r="BC158" s="89"/>
      <c r="BD158" s="89"/>
      <c r="BE158" s="89"/>
      <c r="BF158" s="89"/>
      <c r="BG158" s="93"/>
      <c r="BH158" s="74"/>
      <c r="BI158" s="75"/>
      <c r="BJ158" s="45"/>
      <c r="BK158" s="46"/>
      <c r="BL158" s="94"/>
    </row>
    <row r="159" spans="1:64" ht="18.75" customHeight="1" x14ac:dyDescent="0.3">
      <c r="A159" s="87">
        <f>IFERROR(InformeTbHv[[#This Row],[T EFECTIVO]]/InformeTbHv[[#This Row],[Horas disponibles]],0)</f>
        <v>0.94289897510980969</v>
      </c>
      <c r="B159" s="87">
        <f>((InformeTbHv[[#This Row],[T PROGRAMADO]]-InformeTbHv[[#This Row],[HORAS DE OTRAS PARADA]]))/InformeTbHv[[#This Row],[T PROGRAMADO]]</f>
        <v>0.80500000000000005</v>
      </c>
      <c r="C159" s="216">
        <f>IFERROR(((InformeTbHv[[#This Row],[T PROGRAMADO]]-InformeTbHv[[#This Row],[Ttal P. mec]])/InformeTbHv[[#This Row],[T PROGRAMADO]]),0)</f>
        <v>0.85375000000000001</v>
      </c>
      <c r="D159" s="88">
        <f>IFERROR(ROUND(InformeTbHv[[#This Row],[TOTAL DE ARBOLES]]/InformeTbHv[[#This Row],[T EFECTIVO]],2),"")</f>
        <v>25.78</v>
      </c>
      <c r="E159" s="88">
        <f>(IFERROR(ROUND(InformeTbHv[[#This Row],[M3]]/InformeTbHv[[#This Row],[TOTAL DE ARBOLES]],2),""))</f>
        <v>0.51</v>
      </c>
      <c r="F159" s="39">
        <f>IFERROR(ROUND(InformeTbHv[[#This Row],[M3]]/InformeTbHv[[#This Row],[T EFECTIVO]],2),"")</f>
        <v>13.12</v>
      </c>
      <c r="G159" s="89">
        <f>InformeTbHv[[#This Row],[T PROGRAMADO]]-InformeTbHv[[#This Row],[HORAS DE OTRAS PARADA]]</f>
        <v>6.44</v>
      </c>
      <c r="H159" s="89">
        <f>InformeTbHv[[#This Row],[T PROGRAMADO]]-SUM(InformeTbHv[[#This Row],[T PARADAS MEC]]+InformeTbHv[[#This Row],[ALISTAMIENTO]]+InformeTbHv[[#This Row],[Mantenimiento periódico]])</f>
        <v>6.83</v>
      </c>
      <c r="I159" s="89">
        <f>InformeTbHv[[#This Row],[T PARADAS MEC]]+InformeTbHv[[#This Row],[ALISTAMIENTO]]+InformeTbHv[[#This Row],[Mantenimiento periódico]]</f>
        <v>1.17</v>
      </c>
      <c r="J159" s="89">
        <f>SUMIF(InformeTbHv[[#This Row],[MOTIVO 1]],"Mantenimiento periódico",InformeTbHv[[#This Row],[T OTRA PARADA 1]])</f>
        <v>0</v>
      </c>
      <c r="K159" s="89">
        <f>InformeTbHv[[#This Row],[Mantenimiento periódico]]+InformeTbHv[[#This Row],[ALISTAMIENTO]]</f>
        <v>0.17</v>
      </c>
      <c r="L159" s="89">
        <f>SUM(InformeTbHv[[#This Row],[T OTRA PARADA 1]:[T OTRA PARADA 5]])</f>
        <v>0</v>
      </c>
      <c r="M159" s="88" t="s">
        <v>68</v>
      </c>
      <c r="N159" s="88" t="s">
        <v>1417</v>
      </c>
      <c r="O159" s="88" t="s">
        <v>82</v>
      </c>
      <c r="P159" s="88">
        <v>94266396</v>
      </c>
      <c r="Q159" s="88" t="s">
        <v>65</v>
      </c>
      <c r="R159" s="88" t="s">
        <v>44</v>
      </c>
      <c r="S159" s="90">
        <v>46073</v>
      </c>
      <c r="T159" s="88" t="s">
        <v>70</v>
      </c>
      <c r="U159" s="88"/>
      <c r="V159" s="88"/>
      <c r="W159" s="88"/>
      <c r="X159" s="88"/>
      <c r="Y159" s="88"/>
      <c r="Z159" s="88"/>
      <c r="AA159" s="88"/>
      <c r="AB159" s="88"/>
      <c r="AC159" s="88" t="s">
        <v>1440</v>
      </c>
      <c r="AD159" s="88" t="s">
        <v>1485</v>
      </c>
      <c r="AE159" s="88" t="s">
        <v>1512</v>
      </c>
      <c r="AF159" s="88">
        <v>35.031496222898902</v>
      </c>
      <c r="AG159" s="49" t="s">
        <v>1319</v>
      </c>
      <c r="AH159" s="206">
        <v>7</v>
      </c>
      <c r="AI159" s="205" t="s">
        <v>47</v>
      </c>
      <c r="AJ159" s="416">
        <f>VLOOKUP(InformeTbHv[[#This Row],[TURNO]],[1]INFORMEHV!AI$2:AK$184,2,0)</f>
        <v>0.25</v>
      </c>
      <c r="AK159" s="416">
        <f>VLOOKUP(InformeTbHv[[#This Row],[TURNO]],[1]INFORMEHV!AI$2:AK$184,3,0)</f>
        <v>0.58333333333333337</v>
      </c>
      <c r="AL159" s="205">
        <v>20</v>
      </c>
      <c r="AM159" s="88">
        <v>166</v>
      </c>
      <c r="AN159" s="88">
        <v>84.47</v>
      </c>
      <c r="AO159" s="88">
        <v>16.97</v>
      </c>
      <c r="AP159" s="88">
        <v>166</v>
      </c>
      <c r="AQ159" s="89"/>
      <c r="AR159" s="88">
        <v>8</v>
      </c>
      <c r="AS159" s="88">
        <v>1</v>
      </c>
      <c r="AT159" s="88"/>
      <c r="AU159" s="88" t="s">
        <v>442</v>
      </c>
      <c r="AV159" s="88">
        <v>0.17</v>
      </c>
      <c r="AW159" s="88">
        <v>0.17</v>
      </c>
      <c r="AX159" s="88">
        <v>0.22</v>
      </c>
      <c r="AY159" s="88"/>
      <c r="AZ159" s="92" t="s">
        <v>752</v>
      </c>
      <c r="BA159" s="88" t="s">
        <v>48</v>
      </c>
      <c r="BB15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1.5599999999999998</v>
      </c>
      <c r="BC159" s="89"/>
      <c r="BD159" s="89"/>
      <c r="BE159" s="89"/>
      <c r="BF159" s="89"/>
      <c r="BG159" s="93"/>
      <c r="BH159" s="44"/>
      <c r="BI159" s="45"/>
      <c r="BJ159" s="45"/>
      <c r="BK159" s="46"/>
      <c r="BL159" s="94"/>
    </row>
    <row r="160" spans="1:64" ht="18.75" customHeight="1" x14ac:dyDescent="0.3">
      <c r="A160" s="87">
        <f>IFERROR(InformeTbHv[[#This Row],[T EFECTIVO]]/InformeTbHv[[#This Row],[Horas disponibles]],0)</f>
        <v>0.91006423982869378</v>
      </c>
      <c r="B160" s="87">
        <f>((InformeTbHv[[#This Row],[T PROGRAMADO]]-InformeTbHv[[#This Row],[HORAS DE OTRAS PARADA]]))/InformeTbHv[[#This Row],[T PROGRAMADO]]</f>
        <v>0.53125</v>
      </c>
      <c r="C160" s="216">
        <f>IFERROR(((InformeTbHv[[#This Row],[T PROGRAMADO]]-InformeTbHv[[#This Row],[Ttal P. mec]])/InformeTbHv[[#This Row],[T PROGRAMADO]]),0)</f>
        <v>0.58374999999999999</v>
      </c>
      <c r="D160" s="88">
        <f>IFERROR(ROUND(InformeTbHv[[#This Row],[TOTAL DE ARBOLES]]/InformeTbHv[[#This Row],[T EFECTIVO]],2),"")</f>
        <v>39.76</v>
      </c>
      <c r="E160" s="88">
        <f>(IFERROR(ROUND(InformeTbHv[[#This Row],[M3]]/InformeTbHv[[#This Row],[TOTAL DE ARBOLES]],2),""))</f>
        <v>0.28999999999999998</v>
      </c>
      <c r="F160" s="39">
        <f>IFERROR(ROUND(InformeTbHv[[#This Row],[M3]]/InformeTbHv[[#This Row],[T EFECTIVO]],2),"")</f>
        <v>11.43</v>
      </c>
      <c r="G160" s="89">
        <f>InformeTbHv[[#This Row],[T PROGRAMADO]]-InformeTbHv[[#This Row],[HORAS DE OTRAS PARADA]]</f>
        <v>4.25</v>
      </c>
      <c r="H160" s="89">
        <f>InformeTbHv[[#This Row],[T PROGRAMADO]]-SUM(InformeTbHv[[#This Row],[T PARADAS MEC]]+InformeTbHv[[#This Row],[ALISTAMIENTO]]+InformeTbHv[[#This Row],[Mantenimiento periódico]])</f>
        <v>4.67</v>
      </c>
      <c r="I160" s="89">
        <f>InformeTbHv[[#This Row],[T PARADAS MEC]]+InformeTbHv[[#This Row],[ALISTAMIENTO]]+InformeTbHv[[#This Row],[Mantenimiento periódico]]</f>
        <v>3.33</v>
      </c>
      <c r="J160" s="89">
        <f>SUMIF(InformeTbHv[[#This Row],[MOTIVO 1]],"Mantenimiento periódico",InformeTbHv[[#This Row],[T OTRA PARADA 1]])</f>
        <v>0</v>
      </c>
      <c r="K160" s="89">
        <f>InformeTbHv[[#This Row],[Mantenimiento periódico]]+InformeTbHv[[#This Row],[ALISTAMIENTO]]</f>
        <v>0.33</v>
      </c>
      <c r="L160" s="89">
        <f>SUM(InformeTbHv[[#This Row],[T OTRA PARADA 1]:[T OTRA PARADA 5]])</f>
        <v>0</v>
      </c>
      <c r="M160" s="88" t="s">
        <v>76</v>
      </c>
      <c r="N160" s="88" t="s">
        <v>1418</v>
      </c>
      <c r="O160" s="88" t="s">
        <v>77</v>
      </c>
      <c r="P160" s="88">
        <v>1010092842</v>
      </c>
      <c r="Q160" s="88" t="s">
        <v>43</v>
      </c>
      <c r="R160" s="88" t="s">
        <v>49</v>
      </c>
      <c r="S160" s="90">
        <v>46092</v>
      </c>
      <c r="T160" s="88" t="s">
        <v>100</v>
      </c>
      <c r="U160" s="88"/>
      <c r="V160" s="88"/>
      <c r="W160" s="88"/>
      <c r="X160" s="88"/>
      <c r="Y160" s="88"/>
      <c r="Z160" s="88"/>
      <c r="AA160" s="88"/>
      <c r="AB160" s="88"/>
      <c r="AC160" s="88" t="s">
        <v>1447</v>
      </c>
      <c r="AD160" s="88" t="s">
        <v>1492</v>
      </c>
      <c r="AE160" s="88" t="s">
        <v>1509</v>
      </c>
      <c r="AF160" s="88">
        <v>22.377612303778299</v>
      </c>
      <c r="AG160" s="251" t="s">
        <v>205</v>
      </c>
      <c r="AH160" s="206">
        <v>3</v>
      </c>
      <c r="AI160" s="125" t="s">
        <v>45</v>
      </c>
      <c r="AJ160" s="418">
        <f>VLOOKUP(InformeTbHv[[#This Row],[TURNO]],[1]INFORMEHV!AI$2:AK$184,2,0)</f>
        <v>0.58333333333333337</v>
      </c>
      <c r="AK160" s="418">
        <f>VLOOKUP(InformeTbHv[[#This Row],[TURNO]],[1]INFORMEHV!AI$2:AK$184,3,0)</f>
        <v>0.91666666666666663</v>
      </c>
      <c r="AL160" s="205">
        <v>20</v>
      </c>
      <c r="AM160" s="88">
        <v>169</v>
      </c>
      <c r="AN160" s="88">
        <v>48.57</v>
      </c>
      <c r="AO160" s="88">
        <v>8.7899999999999991</v>
      </c>
      <c r="AP160" s="88"/>
      <c r="AQ160" s="89">
        <v>20</v>
      </c>
      <c r="AR160" s="88">
        <v>8</v>
      </c>
      <c r="AS160" s="88">
        <v>3</v>
      </c>
      <c r="AT160" s="88"/>
      <c r="AU160" s="88" t="s">
        <v>917</v>
      </c>
      <c r="AV160" s="88">
        <v>0.33</v>
      </c>
      <c r="AW160" s="88">
        <v>0.25</v>
      </c>
      <c r="AX160" s="88">
        <v>0.17</v>
      </c>
      <c r="AY160" s="88"/>
      <c r="AZ160" s="92"/>
      <c r="BA160" s="88" t="s">
        <v>48</v>
      </c>
      <c r="BB16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3.75</v>
      </c>
      <c r="BC160" s="89"/>
      <c r="BD160" s="89"/>
      <c r="BE160" s="89"/>
      <c r="BF160" s="89"/>
      <c r="BG160" s="93"/>
      <c r="BH160" s="44"/>
      <c r="BI160" s="45"/>
      <c r="BJ160" s="45"/>
      <c r="BK160" s="46"/>
      <c r="BL160" s="94"/>
    </row>
    <row r="161" spans="1:64" ht="18.75" customHeight="1" x14ac:dyDescent="0.3">
      <c r="A161" s="87">
        <f>IFERROR(InformeTbHv[[#This Row],[T EFECTIVO]]/InformeTbHv[[#This Row],[Horas disponibles]],0)</f>
        <v>0.9236363636363637</v>
      </c>
      <c r="B161" s="87">
        <f>((InformeTbHv[[#This Row],[T PROGRAMADO]]-InformeTbHv[[#This Row],[HORAS DE OTRAS PARADA]]))/InformeTbHv[[#This Row],[T PROGRAMADO]]</f>
        <v>0.78153846153846152</v>
      </c>
      <c r="C161" s="216">
        <f>IFERROR(((InformeTbHv[[#This Row],[T PROGRAMADO]]-InformeTbHv[[#This Row],[Ttal P. mec]])/InformeTbHv[[#This Row],[T PROGRAMADO]]),0)</f>
        <v>0.84615384615384615</v>
      </c>
      <c r="D161" s="88">
        <f>IFERROR(ROUND(InformeTbHv[[#This Row],[TOTAL DE ARBOLES]]/InformeTbHv[[#This Row],[T EFECTIVO]],2),"")</f>
        <v>73.23</v>
      </c>
      <c r="E161" s="88">
        <f>(IFERROR(ROUND(InformeTbHv[[#This Row],[M3]]/InformeTbHv[[#This Row],[TOTAL DE ARBOLES]],2),""))</f>
        <v>0.36</v>
      </c>
      <c r="F161" s="39">
        <f>IFERROR(ROUND(InformeTbHv[[#This Row],[M3]]/InformeTbHv[[#This Row],[T EFECTIVO]],2),"")</f>
        <v>26.68</v>
      </c>
      <c r="G161" s="89">
        <f>InformeTbHv[[#This Row],[T PROGRAMADO]]-InformeTbHv[[#This Row],[HORAS DE OTRAS PARADA]]</f>
        <v>5.08</v>
      </c>
      <c r="H161" s="89">
        <f>InformeTbHv[[#This Row],[T PROGRAMADO]]-SUM(InformeTbHv[[#This Row],[T PARADAS MEC]]+InformeTbHv[[#This Row],[ALISTAMIENTO]]+InformeTbHv[[#This Row],[Mantenimiento periódico]])</f>
        <v>5.5</v>
      </c>
      <c r="I161" s="89">
        <f>InformeTbHv[[#This Row],[T PARADAS MEC]]+InformeTbHv[[#This Row],[ALISTAMIENTO]]+InformeTbHv[[#This Row],[Mantenimiento periódico]]</f>
        <v>1</v>
      </c>
      <c r="J161" s="89">
        <f>SUMIF(InformeTbHv[[#This Row],[MOTIVO 1]],"Mantenimiento periódico",InformeTbHv[[#This Row],[T OTRA PARADA 1]])</f>
        <v>0</v>
      </c>
      <c r="K161" s="89">
        <f>InformeTbHv[[#This Row],[Mantenimiento periódico]]+InformeTbHv[[#This Row],[ALISTAMIENTO]]</f>
        <v>0.25</v>
      </c>
      <c r="L161" s="89">
        <f>SUM(InformeTbHv[[#This Row],[T OTRA PARADA 1]:[T OTRA PARADA 5]])</f>
        <v>0</v>
      </c>
      <c r="M161" s="88" t="s">
        <v>42</v>
      </c>
      <c r="N161" s="88" t="s">
        <v>1418</v>
      </c>
      <c r="O161" s="88" t="s">
        <v>59</v>
      </c>
      <c r="P161" s="88">
        <v>94269864</v>
      </c>
      <c r="Q161" s="88" t="s">
        <v>43</v>
      </c>
      <c r="R161" s="88" t="s">
        <v>44</v>
      </c>
      <c r="S161" s="90">
        <v>46096</v>
      </c>
      <c r="T161" s="88" t="s">
        <v>815</v>
      </c>
      <c r="U161" s="88"/>
      <c r="V161" s="88"/>
      <c r="W161" s="88"/>
      <c r="X161" s="88"/>
      <c r="Y161" s="88"/>
      <c r="Z161" s="88"/>
      <c r="AA161" s="88"/>
      <c r="AB161" s="88"/>
      <c r="AC161" s="88" t="s">
        <v>1434</v>
      </c>
      <c r="AD161" s="88" t="s">
        <v>1479</v>
      </c>
      <c r="AE161" s="88" t="s">
        <v>1519</v>
      </c>
      <c r="AF161" s="88">
        <v>17.88641072711232</v>
      </c>
      <c r="AG161" s="49" t="s">
        <v>208</v>
      </c>
      <c r="AH161" s="206">
        <v>2</v>
      </c>
      <c r="AI161" s="125" t="s">
        <v>45</v>
      </c>
      <c r="AJ161" s="418">
        <f>VLOOKUP(InformeTbHv[[#This Row],[TURNO]],[1]INFORMEHV!AI$2:AK$184,2,0)</f>
        <v>0.58333333333333337</v>
      </c>
      <c r="AK161" s="418">
        <f>VLOOKUP(InformeTbHv[[#This Row],[TURNO]],[1]INFORMEHV!AI$2:AK$184,3,0)</f>
        <v>0.91666666666666663</v>
      </c>
      <c r="AL161" s="205">
        <v>28</v>
      </c>
      <c r="AM161" s="88">
        <v>372</v>
      </c>
      <c r="AN161" s="88">
        <v>135.52000000000001</v>
      </c>
      <c r="AO161" s="88">
        <v>19.52</v>
      </c>
      <c r="AP161" s="88"/>
      <c r="AQ161" s="89">
        <v>20</v>
      </c>
      <c r="AR161" s="205">
        <v>6.5</v>
      </c>
      <c r="AS161" s="88">
        <v>0.75</v>
      </c>
      <c r="AT161" s="30" t="s">
        <v>328</v>
      </c>
      <c r="AU161" s="88" t="s">
        <v>917</v>
      </c>
      <c r="AV161" s="88">
        <v>0.25</v>
      </c>
      <c r="AW161" s="88">
        <v>0.17</v>
      </c>
      <c r="AX161" s="88">
        <v>0.25</v>
      </c>
      <c r="AY161" s="88">
        <v>4</v>
      </c>
      <c r="AZ161" s="92" t="s">
        <v>92</v>
      </c>
      <c r="BA161" s="88" t="s">
        <v>46</v>
      </c>
      <c r="BB16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1.42</v>
      </c>
      <c r="BC161" s="89"/>
      <c r="BD161" s="89"/>
      <c r="BE161" s="89"/>
      <c r="BF161" s="89"/>
      <c r="BG161" s="93"/>
      <c r="BH161" s="44"/>
      <c r="BI161" s="45"/>
      <c r="BJ161" s="45"/>
      <c r="BK161" s="46"/>
      <c r="BL161" s="94"/>
    </row>
    <row r="162" spans="1:64" ht="18.75" customHeight="1" x14ac:dyDescent="0.3">
      <c r="A162" s="76">
        <f>IFERROR(InformeTbHv[[#This Row],[T EFECTIVO]]/InformeTbHv[[#This Row],[Horas disponibles]],0)</f>
        <v>0.97451274362818596</v>
      </c>
      <c r="B162" s="76">
        <f>((InformeTbHv[[#This Row],[T PROGRAMADO]]-InformeTbHv[[#This Row],[HORAS DE OTRAS PARADA]]))/InformeTbHv[[#This Row],[T PROGRAMADO]]</f>
        <v>0.8125</v>
      </c>
      <c r="C162" s="217">
        <f>IFERROR(((InformeTbHv[[#This Row],[T PROGRAMADO]]-InformeTbHv[[#This Row],[Ttal P. mec]])/InformeTbHv[[#This Row],[T PROGRAMADO]]),0)</f>
        <v>0.83374999999999999</v>
      </c>
      <c r="D162" s="49">
        <f>IFERROR(ROUND(InformeTbHv[[#This Row],[TOTAL DE ARBOLES]]/InformeTbHv[[#This Row],[T EFECTIVO]],2),"")</f>
        <v>60.92</v>
      </c>
      <c r="E162" s="49">
        <f>(IFERROR(ROUND(InformeTbHv[[#This Row],[M3]]/InformeTbHv[[#This Row],[TOTAL DE ARBOLES]],2),""))</f>
        <v>0.4</v>
      </c>
      <c r="F162" s="39">
        <f>IFERROR(ROUND(InformeTbHv[[#This Row],[M3]]/InformeTbHv[[#This Row],[T EFECTIVO]],2),"")</f>
        <v>24.23</v>
      </c>
      <c r="G162" s="72">
        <f>InformeTbHv[[#This Row],[T PROGRAMADO]]-InformeTbHv[[#This Row],[HORAS DE OTRAS PARADA]]</f>
        <v>6.5</v>
      </c>
      <c r="H162" s="72">
        <f>InformeTbHv[[#This Row],[T PROGRAMADO]]-SUM(InformeTbHv[[#This Row],[T PARADAS MEC]]+InformeTbHv[[#This Row],[ALISTAMIENTO]]+InformeTbHv[[#This Row],[Mantenimiento periódico]])</f>
        <v>6.67</v>
      </c>
      <c r="I162" s="72">
        <f>InformeTbHv[[#This Row],[T PARADAS MEC]]+InformeTbHv[[#This Row],[ALISTAMIENTO]]+InformeTbHv[[#This Row],[Mantenimiento periódico]]</f>
        <v>1.33</v>
      </c>
      <c r="J162" s="72">
        <f>SUMIF(InformeTbHv[[#This Row],[MOTIVO 1]],"Mantenimiento periódico",InformeTbHv[[#This Row],[T OTRA PARADA 1]])</f>
        <v>0</v>
      </c>
      <c r="K162" s="72">
        <f>InformeTbHv[[#This Row],[Mantenimiento periódico]]+InformeTbHv[[#This Row],[ALISTAMIENTO]]</f>
        <v>0.33</v>
      </c>
      <c r="L162" s="72">
        <f>SUM(InformeTbHv[[#This Row],[T OTRA PARADA 1]:[T OTRA PARADA 5]])</f>
        <v>0</v>
      </c>
      <c r="M162" s="49" t="s">
        <v>42</v>
      </c>
      <c r="N162" s="49" t="s">
        <v>1418</v>
      </c>
      <c r="O162" s="49" t="s">
        <v>80</v>
      </c>
      <c r="P162" s="49">
        <v>94270446</v>
      </c>
      <c r="Q162" s="49" t="s">
        <v>43</v>
      </c>
      <c r="R162" s="49" t="s">
        <v>44</v>
      </c>
      <c r="S162" s="77">
        <v>46119</v>
      </c>
      <c r="T162" s="49" t="s">
        <v>1075</v>
      </c>
      <c r="U162" s="49"/>
      <c r="V162" s="49"/>
      <c r="W162" s="49"/>
      <c r="X162" s="49"/>
      <c r="Y162" s="49"/>
      <c r="Z162" s="49"/>
      <c r="AA162" s="49"/>
      <c r="AB162" s="49"/>
      <c r="AC162" s="49" t="s">
        <v>1437</v>
      </c>
      <c r="AD162" s="49" t="s">
        <v>1482</v>
      </c>
      <c r="AE162" s="49" t="s">
        <v>1519</v>
      </c>
      <c r="AF162" s="49">
        <v>25.440823396499322</v>
      </c>
      <c r="AG162" s="49" t="s">
        <v>208</v>
      </c>
      <c r="AH162" s="259">
        <v>1</v>
      </c>
      <c r="AI162" s="125" t="s">
        <v>45</v>
      </c>
      <c r="AJ162" s="418">
        <f>VLOOKUP(InformeTbHv[[#This Row],[TURNO]],[1]INFORMEHV!AI$2:AK$184,2,0)</f>
        <v>0.58333333333333337</v>
      </c>
      <c r="AK162" s="418">
        <f>VLOOKUP(InformeTbHv[[#This Row],[TURNO]],[1]INFORMEHV!AI$2:AK$184,3,0)</f>
        <v>0.91666666666666663</v>
      </c>
      <c r="AL162" s="125">
        <v>28</v>
      </c>
      <c r="AM162" s="49">
        <v>396</v>
      </c>
      <c r="AN162" s="49">
        <v>157.47999999999999</v>
      </c>
      <c r="AO162" s="49">
        <v>26.09</v>
      </c>
      <c r="AP162" s="49"/>
      <c r="AQ162" s="72">
        <v>21</v>
      </c>
      <c r="AR162" s="125">
        <v>8</v>
      </c>
      <c r="AS162" s="49">
        <v>1</v>
      </c>
      <c r="AT162" s="30" t="s">
        <v>328</v>
      </c>
      <c r="AU162" s="49" t="s">
        <v>442</v>
      </c>
      <c r="AV162" s="49">
        <v>0.33</v>
      </c>
      <c r="AW162" s="49">
        <v>0.17</v>
      </c>
      <c r="AX162" s="49"/>
      <c r="AY162" s="49"/>
      <c r="AZ162" s="71" t="s">
        <v>92</v>
      </c>
      <c r="BA162" s="49" t="s">
        <v>46</v>
      </c>
      <c r="BB16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1.5</v>
      </c>
      <c r="BC162" s="72"/>
      <c r="BD162" s="72"/>
      <c r="BE162" s="72"/>
      <c r="BF162" s="72"/>
      <c r="BG162" s="74"/>
      <c r="BH162" s="44"/>
      <c r="BI162" s="45"/>
      <c r="BJ162" s="45"/>
      <c r="BK162" s="46"/>
      <c r="BL162" s="45"/>
    </row>
    <row r="163" spans="1:64" ht="18.75" customHeight="1" x14ac:dyDescent="0.3">
      <c r="A163" s="76">
        <f>IFERROR(InformeTbHv[[#This Row],[T EFECTIVO]]/InformeTbHv[[#This Row],[Horas disponibles]],0)</f>
        <v>0.92191142191142195</v>
      </c>
      <c r="B163" s="76">
        <f>((InformeTbHv[[#This Row],[T PROGRAMADO]]-InformeTbHv[[#This Row],[HORAS DE OTRAS PARADA]]))/InformeTbHv[[#This Row],[T PROGRAMADO]]</f>
        <v>0.65916666666666668</v>
      </c>
      <c r="C163" s="217">
        <f>IFERROR(((InformeTbHv[[#This Row],[T PROGRAMADO]]-InformeTbHv[[#This Row],[Ttal P. mec]])/InformeTbHv[[#This Row],[T PROGRAMADO]]),0)</f>
        <v>0.71499999999999997</v>
      </c>
      <c r="D163" s="49">
        <f>IFERROR(ROUND(InformeTbHv[[#This Row],[TOTAL DE ARBOLES]]/InformeTbHv[[#This Row],[T EFECTIVO]],2),"")</f>
        <v>34.130000000000003</v>
      </c>
      <c r="E163" s="49">
        <f>(IFERROR(ROUND(InformeTbHv[[#This Row],[M3]]/InformeTbHv[[#This Row],[TOTAL DE ARBOLES]],2),""))</f>
        <v>0.26</v>
      </c>
      <c r="F163" s="39">
        <f>IFERROR(ROUND(InformeTbHv[[#This Row],[M3]]/InformeTbHv[[#This Row],[T EFECTIVO]],2),"")</f>
        <v>8.85</v>
      </c>
      <c r="G163" s="72">
        <f>InformeTbHv[[#This Row],[T PROGRAMADO]]-InformeTbHv[[#This Row],[HORAS DE OTRAS PARADA]]</f>
        <v>7.91</v>
      </c>
      <c r="H163" s="72">
        <f>InformeTbHv[[#This Row],[T PROGRAMADO]]-SUM(InformeTbHv[[#This Row],[T PARADAS MEC]]+InformeTbHv[[#This Row],[ALISTAMIENTO]]+InformeTbHv[[#This Row],[Mantenimiento periódico]])</f>
        <v>8.58</v>
      </c>
      <c r="I163" s="72">
        <f>InformeTbHv[[#This Row],[T PARADAS MEC]]+InformeTbHv[[#This Row],[ALISTAMIENTO]]+InformeTbHv[[#This Row],[Mantenimiento periódico]]</f>
        <v>3.42</v>
      </c>
      <c r="J163" s="72">
        <f>SUMIF(InformeTbHv[[#This Row],[MOTIVO 1]],"Mantenimiento periódico",InformeTbHv[[#This Row],[T OTRA PARADA 1]])</f>
        <v>0</v>
      </c>
      <c r="K163" s="72">
        <f>InformeTbHv[[#This Row],[Mantenimiento periódico]]+InformeTbHv[[#This Row],[ALISTAMIENTO]]</f>
        <v>0.42</v>
      </c>
      <c r="L163" s="72">
        <f>SUM(InformeTbHv[[#This Row],[T OTRA PARADA 1]:[T OTRA PARADA 5]])</f>
        <v>0</v>
      </c>
      <c r="M163" s="49" t="s">
        <v>55</v>
      </c>
      <c r="N163" s="49" t="s">
        <v>1418</v>
      </c>
      <c r="O163" s="49" t="s">
        <v>60</v>
      </c>
      <c r="P163" s="49">
        <v>1061791033</v>
      </c>
      <c r="Q163" s="49" t="s">
        <v>43</v>
      </c>
      <c r="R163" s="49" t="s">
        <v>49</v>
      </c>
      <c r="S163" s="77">
        <v>46131</v>
      </c>
      <c r="T163" s="49" t="s">
        <v>518</v>
      </c>
      <c r="U163" s="49"/>
      <c r="V163" s="49"/>
      <c r="W163" s="49"/>
      <c r="X163" s="49"/>
      <c r="Y163" s="49"/>
      <c r="Z163" s="49"/>
      <c r="AA163" s="49"/>
      <c r="AB163" s="49"/>
      <c r="AC163" s="49" t="s">
        <v>1431</v>
      </c>
      <c r="AD163" s="49" t="s">
        <v>1476</v>
      </c>
      <c r="AE163" s="49" t="s">
        <v>1518</v>
      </c>
      <c r="AF163" s="49">
        <v>19.234154182394327</v>
      </c>
      <c r="AG163" s="49" t="s">
        <v>1318</v>
      </c>
      <c r="AH163" s="259">
        <v>15</v>
      </c>
      <c r="AI163" s="49" t="s">
        <v>47</v>
      </c>
      <c r="AJ163" s="420">
        <f>VLOOKUP(InformeTbHv[[#This Row],[TURNO]],[1]INFORMEHV!AI$2:AK$184,2,0)</f>
        <v>0.25</v>
      </c>
      <c r="AK163" s="420">
        <f>VLOOKUP(InformeTbHv[[#This Row],[TURNO]],[1]INFORMEHV!AI$2:AK$184,3,0)</f>
        <v>0.58333333333333337</v>
      </c>
      <c r="AL163" s="125">
        <v>28</v>
      </c>
      <c r="AM163" s="49">
        <v>270</v>
      </c>
      <c r="AN163" s="49">
        <v>70</v>
      </c>
      <c r="AO163" s="49">
        <v>12</v>
      </c>
      <c r="AP163" s="49">
        <v>33</v>
      </c>
      <c r="AQ163" s="197">
        <v>26</v>
      </c>
      <c r="AR163" s="125">
        <v>12</v>
      </c>
      <c r="AS163" s="49">
        <v>3</v>
      </c>
      <c r="AT163" s="30" t="s">
        <v>328</v>
      </c>
      <c r="AU163" s="49" t="s">
        <v>442</v>
      </c>
      <c r="AV163" s="49">
        <v>0.42</v>
      </c>
      <c r="AW163" s="49">
        <v>0.42</v>
      </c>
      <c r="AX163" s="49">
        <v>0.25</v>
      </c>
      <c r="AY163" s="49">
        <v>2</v>
      </c>
      <c r="AZ163" s="71" t="s">
        <v>1195</v>
      </c>
      <c r="BA163" s="49" t="s">
        <v>46</v>
      </c>
      <c r="BB16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4.09</v>
      </c>
      <c r="BC163" s="72"/>
      <c r="BD163" s="72"/>
      <c r="BE163" s="72"/>
      <c r="BF163" s="72"/>
      <c r="BG163" s="74"/>
      <c r="BH163" s="44"/>
      <c r="BI163" s="45"/>
      <c r="BJ163" s="45"/>
      <c r="BK163" s="46"/>
      <c r="BL163" s="45"/>
    </row>
    <row r="164" spans="1:64" ht="18.75" customHeight="1" x14ac:dyDescent="0.3">
      <c r="A164" s="87">
        <f>IFERROR(InformeTbHv[[#This Row],[T EFECTIVO]]/InformeTbHv[[#This Row],[Horas disponibles]],0)</f>
        <v>0.87556221889055474</v>
      </c>
      <c r="B164" s="87">
        <f>((InformeTbHv[[#This Row],[T PROGRAMADO]]-InformeTbHv[[#This Row],[HORAS DE OTRAS PARADA]]))/InformeTbHv[[#This Row],[T PROGRAMADO]]</f>
        <v>0.73</v>
      </c>
      <c r="C164" s="216">
        <f>IFERROR(((InformeTbHv[[#This Row],[T PROGRAMADO]]-InformeTbHv[[#This Row],[Ttal P. mec]])/InformeTbHv[[#This Row],[T PROGRAMADO]]),0)</f>
        <v>0.83374999999999999</v>
      </c>
      <c r="D164" s="88">
        <f>IFERROR(ROUND(InformeTbHv[[#This Row],[TOTAL DE ARBOLES]]/InformeTbHv[[#This Row],[T EFECTIVO]],2),"")</f>
        <v>58.56</v>
      </c>
      <c r="E164" s="88">
        <f>(IFERROR(ROUND(InformeTbHv[[#This Row],[M3]]/InformeTbHv[[#This Row],[TOTAL DE ARBOLES]],2),""))</f>
        <v>0.3</v>
      </c>
      <c r="F164" s="39">
        <f>IFERROR(ROUND(InformeTbHv[[#This Row],[M3]]/InformeTbHv[[#This Row],[T EFECTIVO]],2),"")</f>
        <v>17.64</v>
      </c>
      <c r="G164" s="89">
        <f>InformeTbHv[[#This Row],[T PROGRAMADO]]-InformeTbHv[[#This Row],[HORAS DE OTRAS PARADA]]</f>
        <v>5.84</v>
      </c>
      <c r="H164" s="89">
        <f>InformeTbHv[[#This Row],[T PROGRAMADO]]-SUM(InformeTbHv[[#This Row],[T PARADAS MEC]]+InformeTbHv[[#This Row],[ALISTAMIENTO]]+InformeTbHv[[#This Row],[Mantenimiento periódico]])</f>
        <v>6.67</v>
      </c>
      <c r="I164" s="89">
        <f>InformeTbHv[[#This Row],[T PARADAS MEC]]+InformeTbHv[[#This Row],[ALISTAMIENTO]]+InformeTbHv[[#This Row],[Mantenimiento periódico]]</f>
        <v>1.33</v>
      </c>
      <c r="J164" s="89">
        <f>SUMIF(InformeTbHv[[#This Row],[MOTIVO 1]],"Mantenimiento periódico",InformeTbHv[[#This Row],[T OTRA PARADA 1]])</f>
        <v>0</v>
      </c>
      <c r="K164" s="89">
        <f>InformeTbHv[[#This Row],[Mantenimiento periódico]]+InformeTbHv[[#This Row],[ALISTAMIENTO]]</f>
        <v>0.33</v>
      </c>
      <c r="L164" s="89">
        <f>SUM(InformeTbHv[[#This Row],[T OTRA PARADA 1]:[T OTRA PARADA 5]])</f>
        <v>0</v>
      </c>
      <c r="M164" s="88" t="s">
        <v>86</v>
      </c>
      <c r="N164" s="88" t="s">
        <v>1418</v>
      </c>
      <c r="O164" s="88" t="s">
        <v>93</v>
      </c>
      <c r="P164" s="88">
        <v>1112881624</v>
      </c>
      <c r="Q164" s="88" t="s">
        <v>398</v>
      </c>
      <c r="R164" s="88" t="s">
        <v>74</v>
      </c>
      <c r="S164" s="90">
        <v>46066</v>
      </c>
      <c r="T164" s="88" t="s">
        <v>399</v>
      </c>
      <c r="U164" s="88"/>
      <c r="V164" s="88"/>
      <c r="W164" s="88"/>
      <c r="X164" s="88"/>
      <c r="Y164" s="88"/>
      <c r="Z164" s="88"/>
      <c r="AA164" s="88"/>
      <c r="AB164" s="88"/>
      <c r="AC164" s="88" t="s">
        <v>1430</v>
      </c>
      <c r="AD164" s="88" t="s">
        <v>1475</v>
      </c>
      <c r="AE164" s="88" t="s">
        <v>1517</v>
      </c>
      <c r="AF164" s="88">
        <v>14.957915875223099</v>
      </c>
      <c r="AG164" s="251" t="s">
        <v>205</v>
      </c>
      <c r="AH164" s="206">
        <v>9</v>
      </c>
      <c r="AI164" s="125" t="s">
        <v>45</v>
      </c>
      <c r="AJ164" s="418">
        <f>VLOOKUP(InformeTbHv[[#This Row],[TURNO]],[1]INFORMEHV!AI$2:AK$184,2,0)</f>
        <v>0.58333333333333337</v>
      </c>
      <c r="AK164" s="418">
        <f>VLOOKUP(InformeTbHv[[#This Row],[TURNO]],[1]INFORMEHV!AI$2:AK$184,3,0)</f>
        <v>0.91666666666666663</v>
      </c>
      <c r="AL164" s="205">
        <v>19</v>
      </c>
      <c r="AM164" s="88">
        <v>342</v>
      </c>
      <c r="AN164" s="88">
        <v>103.04</v>
      </c>
      <c r="AO164" s="88">
        <v>14.09</v>
      </c>
      <c r="AP164" s="88"/>
      <c r="AQ164" s="89">
        <v>19.5</v>
      </c>
      <c r="AR164" s="205">
        <v>8</v>
      </c>
      <c r="AS164" s="88">
        <v>1</v>
      </c>
      <c r="AT164" s="30" t="s">
        <v>328</v>
      </c>
      <c r="AU164" s="88" t="s">
        <v>723</v>
      </c>
      <c r="AV164" s="88">
        <v>0.33</v>
      </c>
      <c r="AW164" s="88">
        <v>0.4</v>
      </c>
      <c r="AX164" s="88">
        <v>0.43</v>
      </c>
      <c r="AY164" s="88"/>
      <c r="AZ164" s="92" t="s">
        <v>629</v>
      </c>
      <c r="BA164" s="88" t="s">
        <v>48</v>
      </c>
      <c r="BB16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2.16</v>
      </c>
      <c r="BC164" s="89"/>
      <c r="BD164" s="89"/>
      <c r="BE164" s="89"/>
      <c r="BF164" s="89"/>
      <c r="BG164" s="93"/>
      <c r="BH164" s="44"/>
      <c r="BI164" s="45"/>
      <c r="BJ164" s="45"/>
      <c r="BK164" s="46"/>
      <c r="BL164" s="94"/>
    </row>
    <row r="165" spans="1:64" ht="18.75" customHeight="1" x14ac:dyDescent="0.3">
      <c r="A165" s="37">
        <f>IFERROR(InformeTbHv[[#This Row],[T EFECTIVO]]/InformeTbHv[[#This Row],[Horas disponibles]],0)</f>
        <v>0.7777777777777779</v>
      </c>
      <c r="B165" s="37">
        <f>((InformeTbHv[[#This Row],[T PROGRAMADO]]-InformeTbHv[[#This Row],[HORAS DE OTRAS PARADA]]))/InformeTbHv[[#This Row],[T PROGRAMADO]]</f>
        <v>0.26250000000000007</v>
      </c>
      <c r="C165" s="113">
        <f>IFERROR(((InformeTbHv[[#This Row],[T PROGRAMADO]]-InformeTbHv[[#This Row],[Ttal P. mec]])/InformeTbHv[[#This Row],[T PROGRAMADO]]),0)</f>
        <v>0.33750000000000002</v>
      </c>
      <c r="D165" s="38">
        <f>IFERROR(ROUND(InformeTbHv[[#This Row],[TOTAL DE ARBOLES]]/InformeTbHv[[#This Row],[T EFECTIVO]],2),"")</f>
        <v>82.86</v>
      </c>
      <c r="E165" s="38">
        <f>(IFERROR(ROUND(InformeTbHv[[#This Row],[M3]]/InformeTbHv[[#This Row],[TOTAL DE ARBOLES]],2),""))</f>
        <v>0.23</v>
      </c>
      <c r="F165" s="39">
        <f>IFERROR(ROUND(InformeTbHv[[#This Row],[M3]]/InformeTbHv[[#This Row],[T EFECTIVO]],2),"")</f>
        <v>19.05</v>
      </c>
      <c r="G165" s="40">
        <f>InformeTbHv[[#This Row],[T PROGRAMADO]]-InformeTbHv[[#This Row],[HORAS DE OTRAS PARADA]]</f>
        <v>2.1000000000000005</v>
      </c>
      <c r="H165" s="40">
        <f>InformeTbHv[[#This Row],[T PROGRAMADO]]-SUM(InformeTbHv[[#This Row],[T PARADAS MEC]]+InformeTbHv[[#This Row],[ALISTAMIENTO]]+InformeTbHv[[#This Row],[Mantenimiento periódico]])</f>
        <v>2.7</v>
      </c>
      <c r="I165" s="40">
        <f>InformeTbHv[[#This Row],[T PARADAS MEC]]+InformeTbHv[[#This Row],[ALISTAMIENTO]]+InformeTbHv[[#This Row],[Mantenimiento periódico]]</f>
        <v>5.3</v>
      </c>
      <c r="J165" s="40">
        <f>SUMIF(InformeTbHv[[#This Row],[MOTIVO 1]],"Mantenimiento periódico",InformeTbHv[[#This Row],[T OTRA PARADA 1]])</f>
        <v>0</v>
      </c>
      <c r="K165" s="40">
        <f>InformeTbHv[[#This Row],[Mantenimiento periódico]]+InformeTbHv[[#This Row],[ALISTAMIENTO]]</f>
        <v>0.3</v>
      </c>
      <c r="L165" s="40">
        <f>SUM(InformeTbHv[[#This Row],[T OTRA PARADA 1]:[T OTRA PARADA 5]])</f>
        <v>0</v>
      </c>
      <c r="M165" s="38" t="s">
        <v>136</v>
      </c>
      <c r="N165" s="38" t="s">
        <v>1417</v>
      </c>
      <c r="O165" s="38" t="s">
        <v>260</v>
      </c>
      <c r="P165" s="38">
        <v>1113312568</v>
      </c>
      <c r="Q165" s="38" t="s">
        <v>257</v>
      </c>
      <c r="R165" s="38" t="s">
        <v>49</v>
      </c>
      <c r="S165" s="41">
        <v>46031</v>
      </c>
      <c r="T165" s="38" t="s">
        <v>135</v>
      </c>
      <c r="U165" s="38"/>
      <c r="V165" s="38"/>
      <c r="W165" s="38"/>
      <c r="X165" s="38"/>
      <c r="Y165" s="38"/>
      <c r="Z165" s="38"/>
      <c r="AA165" s="38"/>
      <c r="AB165" s="38"/>
      <c r="AC165" s="38" t="s">
        <v>1421</v>
      </c>
      <c r="AD165" s="38" t="s">
        <v>1466</v>
      </c>
      <c r="AE165" s="38" t="s">
        <v>1510</v>
      </c>
      <c r="AF165" s="38">
        <v>17.432111584245501</v>
      </c>
      <c r="AG165" s="251" t="s">
        <v>205</v>
      </c>
      <c r="AH165" s="207">
        <v>7</v>
      </c>
      <c r="AI165" s="125" t="s">
        <v>45</v>
      </c>
      <c r="AJ165" s="418">
        <f>VLOOKUP(InformeTbHv[[#This Row],[TURNO]],[1]INFORMEHV!AI$2:AK$184,2,0)</f>
        <v>0.58333333333333337</v>
      </c>
      <c r="AK165" s="418">
        <f>VLOOKUP(InformeTbHv[[#This Row],[TURNO]],[1]INFORMEHV!AI$2:AK$184,3,0)</f>
        <v>0.91666666666666663</v>
      </c>
      <c r="AL165" s="116">
        <v>25</v>
      </c>
      <c r="AM165" s="38">
        <v>174</v>
      </c>
      <c r="AN165" s="38">
        <v>40</v>
      </c>
      <c r="AO165" s="38">
        <v>10.92</v>
      </c>
      <c r="AP165" s="38">
        <v>54</v>
      </c>
      <c r="AQ165" s="40">
        <v>25</v>
      </c>
      <c r="AR165" s="116">
        <v>8</v>
      </c>
      <c r="AS165" s="38">
        <v>5</v>
      </c>
      <c r="AT165" s="30" t="s">
        <v>328</v>
      </c>
      <c r="AU165" s="38" t="s">
        <v>290</v>
      </c>
      <c r="AV165" s="38">
        <v>0.3</v>
      </c>
      <c r="AW165" s="38">
        <v>0.3</v>
      </c>
      <c r="AX165" s="38">
        <v>0.3</v>
      </c>
      <c r="AY165" s="38">
        <v>0</v>
      </c>
      <c r="AZ165" s="42" t="s">
        <v>291</v>
      </c>
      <c r="BA165" s="38" t="s">
        <v>259</v>
      </c>
      <c r="BB16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5.8999999999999995</v>
      </c>
      <c r="BC165" s="40"/>
      <c r="BD165" s="40"/>
      <c r="BE165" s="40"/>
      <c r="BF165" s="40"/>
      <c r="BG165" s="43"/>
      <c r="BH165" s="44"/>
      <c r="BI165" s="45"/>
      <c r="BJ165" s="45"/>
      <c r="BK165" s="46"/>
      <c r="BL165" s="47"/>
    </row>
    <row r="166" spans="1:64" ht="18.75" customHeight="1" x14ac:dyDescent="0.3">
      <c r="A166" s="37">
        <f>IFERROR(InformeTbHv[[#This Row],[T EFECTIVO]]/InformeTbHv[[#This Row],[Horas disponibles]],0)</f>
        <v>0.89473684210526327</v>
      </c>
      <c r="B166" s="37">
        <f>((InformeTbHv[[#This Row],[T PROGRAMADO]]-InformeTbHv[[#This Row],[HORAS DE OTRAS PARADA]]))/InformeTbHv[[#This Row],[T PROGRAMADO]]</f>
        <v>0.63750000000000007</v>
      </c>
      <c r="C166" s="113">
        <f>IFERROR(((InformeTbHv[[#This Row],[T PROGRAMADO]]-InformeTbHv[[#This Row],[Ttal P. mec]])/InformeTbHv[[#This Row],[T PROGRAMADO]]),0)</f>
        <v>0.71250000000000002</v>
      </c>
      <c r="D166" s="38">
        <f>IFERROR(ROUND(InformeTbHv[[#This Row],[TOTAL DE ARBOLES]]/InformeTbHv[[#This Row],[T EFECTIVO]],2),"")</f>
        <v>39.22</v>
      </c>
      <c r="E166" s="38">
        <f>(IFERROR(ROUND(InformeTbHv[[#This Row],[M3]]/InformeTbHv[[#This Row],[TOTAL DE ARBOLES]],2),""))</f>
        <v>0.26</v>
      </c>
      <c r="F166" s="39">
        <f>IFERROR(ROUND(InformeTbHv[[#This Row],[M3]]/InformeTbHv[[#This Row],[T EFECTIVO]],2),"")</f>
        <v>10.199999999999999</v>
      </c>
      <c r="G166" s="40">
        <f>InformeTbHv[[#This Row],[T PROGRAMADO]]-InformeTbHv[[#This Row],[HORAS DE OTRAS PARADA]]</f>
        <v>5.1000000000000005</v>
      </c>
      <c r="H166" s="40">
        <f>InformeTbHv[[#This Row],[T PROGRAMADO]]-SUM(InformeTbHv[[#This Row],[T PARADAS MEC]]+InformeTbHv[[#This Row],[ALISTAMIENTO]]+InformeTbHv[[#This Row],[Mantenimiento periódico]])</f>
        <v>5.7</v>
      </c>
      <c r="I166" s="40">
        <f>InformeTbHv[[#This Row],[T PARADAS MEC]]+InformeTbHv[[#This Row],[ALISTAMIENTO]]+InformeTbHv[[#This Row],[Mantenimiento periódico]]</f>
        <v>2.2999999999999998</v>
      </c>
      <c r="J166" s="40">
        <f>SUMIF(InformeTbHv[[#This Row],[MOTIVO 1]],"Mantenimiento periódico",InformeTbHv[[#This Row],[T OTRA PARADA 1]])</f>
        <v>0</v>
      </c>
      <c r="K166" s="120">
        <f>InformeTbHv[[#This Row],[Mantenimiento periódico]]+InformeTbHv[[#This Row],[ALISTAMIENTO]]</f>
        <v>0.3</v>
      </c>
      <c r="L166" s="120">
        <f>SUM(InformeTbHv[[#This Row],[T OTRA PARADA 1]:[T OTRA PARADA 5]])</f>
        <v>0</v>
      </c>
      <c r="M166" s="116" t="s">
        <v>134</v>
      </c>
      <c r="N166" s="116" t="s">
        <v>1417</v>
      </c>
      <c r="O166" s="246" t="s">
        <v>267</v>
      </c>
      <c r="P166" s="38">
        <v>1022124531</v>
      </c>
      <c r="Q166" s="38" t="s">
        <v>257</v>
      </c>
      <c r="R166" s="38" t="s">
        <v>49</v>
      </c>
      <c r="S166" s="41">
        <v>46031</v>
      </c>
      <c r="T166" s="38" t="s">
        <v>135</v>
      </c>
      <c r="U166" s="38"/>
      <c r="V166" s="38"/>
      <c r="W166" s="38"/>
      <c r="X166" s="38"/>
      <c r="Y166" s="38"/>
      <c r="Z166" s="38"/>
      <c r="AA166" s="38"/>
      <c r="AB166" s="38"/>
      <c r="AC166" s="38" t="s">
        <v>1421</v>
      </c>
      <c r="AD166" s="38" t="s">
        <v>1466</v>
      </c>
      <c r="AE166" s="38" t="s">
        <v>1510</v>
      </c>
      <c r="AF166" s="38">
        <v>17.432111584245501</v>
      </c>
      <c r="AG166" s="251" t="s">
        <v>205</v>
      </c>
      <c r="AH166" s="207">
        <v>8</v>
      </c>
      <c r="AI166" s="25" t="s">
        <v>47</v>
      </c>
      <c r="AJ166" s="422">
        <f>VLOOKUP(InformeTbHv[[#This Row],[TURNO]],[1]INFORMEHV!AI$2:AK$184,2,0)</f>
        <v>0.25</v>
      </c>
      <c r="AK166" s="422">
        <f>VLOOKUP(InformeTbHv[[#This Row],[TURNO]],[1]INFORMEHV!AI$2:AK$184,3,0)</f>
        <v>0.58333333333333337</v>
      </c>
      <c r="AL166" s="116">
        <v>30</v>
      </c>
      <c r="AM166" s="38">
        <v>200</v>
      </c>
      <c r="AN166" s="38">
        <v>52</v>
      </c>
      <c r="AO166" s="38">
        <v>10.4</v>
      </c>
      <c r="AP166" s="38">
        <v>32</v>
      </c>
      <c r="AQ166" s="40">
        <v>24</v>
      </c>
      <c r="AR166" s="116">
        <v>8</v>
      </c>
      <c r="AS166" s="38">
        <v>2</v>
      </c>
      <c r="AT166" s="30" t="s">
        <v>328</v>
      </c>
      <c r="AU166" s="38" t="s">
        <v>290</v>
      </c>
      <c r="AV166" s="38">
        <v>0.3</v>
      </c>
      <c r="AW166" s="38">
        <v>0.3</v>
      </c>
      <c r="AX166" s="38">
        <v>0.3</v>
      </c>
      <c r="AY166" s="38">
        <v>4</v>
      </c>
      <c r="AZ166" s="42" t="s">
        <v>293</v>
      </c>
      <c r="BA166" s="38" t="s">
        <v>259</v>
      </c>
      <c r="BB16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2.8999999999999995</v>
      </c>
      <c r="BC166" s="40"/>
      <c r="BD166" s="40"/>
      <c r="BE166" s="40"/>
      <c r="BF166" s="40"/>
      <c r="BG166" s="43"/>
      <c r="BH166" s="44"/>
      <c r="BI166" s="45"/>
      <c r="BJ166" s="45"/>
      <c r="BK166" s="46"/>
      <c r="BL166" s="47"/>
    </row>
    <row r="167" spans="1:64" ht="18.75" customHeight="1" x14ac:dyDescent="0.3">
      <c r="A167" s="76">
        <f>IFERROR(InformeTbHv[[#This Row],[T EFECTIVO]]/InformeTbHv[[#This Row],[Horas disponibles]],0)</f>
        <v>0.88135593220338981</v>
      </c>
      <c r="B167" s="76">
        <f>((InformeTbHv[[#This Row],[T PROGRAMADO]]-InformeTbHv[[#This Row],[HORAS DE OTRAS PARADA]]))/InformeTbHv[[#This Row],[T PROGRAMADO]]</f>
        <v>0.78</v>
      </c>
      <c r="C167" s="217">
        <f>IFERROR(((InformeTbHv[[#This Row],[T PROGRAMADO]]-InformeTbHv[[#This Row],[Ttal P. mec]])/InformeTbHv[[#This Row],[T PROGRAMADO]]),0)</f>
        <v>0.88500000000000001</v>
      </c>
      <c r="D167" s="49">
        <f>IFERROR(ROUND(InformeTbHv[[#This Row],[TOTAL DE ARBOLES]]/InformeTbHv[[#This Row],[T EFECTIVO]],2),"")</f>
        <v>0</v>
      </c>
      <c r="E167" s="49" t="str">
        <f>(IFERROR(ROUND(InformeTbHv[[#This Row],[M3]]/InformeTbHv[[#This Row],[TOTAL DE ARBOLES]],2),""))</f>
        <v/>
      </c>
      <c r="F167" s="39">
        <f>IFERROR(ROUND(InformeTbHv[[#This Row],[M3]]/InformeTbHv[[#This Row],[T EFECTIVO]],2),"")</f>
        <v>36.54</v>
      </c>
      <c r="G167" s="72">
        <f>InformeTbHv[[#This Row],[T PROGRAMADO]]-InformeTbHv[[#This Row],[HORAS DE OTRAS PARADA]]</f>
        <v>6.24</v>
      </c>
      <c r="H167" s="72">
        <f>InformeTbHv[[#This Row],[T PROGRAMADO]]-SUM(InformeTbHv[[#This Row],[T PARADAS MEC]]+InformeTbHv[[#This Row],[ALISTAMIENTO]]+InformeTbHv[[#This Row],[Mantenimiento periódico]])</f>
        <v>7.08</v>
      </c>
      <c r="I167" s="72">
        <f>InformeTbHv[[#This Row],[T PARADAS MEC]]+InformeTbHv[[#This Row],[ALISTAMIENTO]]+InformeTbHv[[#This Row],[Mantenimiento periódico]]</f>
        <v>0.91999999999999993</v>
      </c>
      <c r="J167" s="72">
        <f>SUMIF(InformeTbHv[[#This Row],[MOTIVO 1]],"Mantenimiento periódico",InformeTbHv[[#This Row],[T OTRA PARADA 1]])</f>
        <v>0</v>
      </c>
      <c r="K167" s="72">
        <f>InformeTbHv[[#This Row],[Mantenimiento periódico]]+InformeTbHv[[#This Row],[ALISTAMIENTO]]</f>
        <v>0.42</v>
      </c>
      <c r="L167" s="72">
        <f>SUM(InformeTbHv[[#This Row],[T OTRA PARADA 1]:[T OTRA PARADA 5]])</f>
        <v>0</v>
      </c>
      <c r="M167" s="49" t="s">
        <v>55</v>
      </c>
      <c r="N167" s="49" t="s">
        <v>1418</v>
      </c>
      <c r="O167" s="49" t="s">
        <v>60</v>
      </c>
      <c r="P167" s="49">
        <v>1061791033</v>
      </c>
      <c r="Q167" s="49" t="s">
        <v>43</v>
      </c>
      <c r="R167" s="49" t="s">
        <v>49</v>
      </c>
      <c r="S167" s="77">
        <v>46128</v>
      </c>
      <c r="T167" s="49" t="s">
        <v>518</v>
      </c>
      <c r="U167" s="49"/>
      <c r="V167" s="49"/>
      <c r="W167" s="49"/>
      <c r="X167" s="49"/>
      <c r="Y167" s="49"/>
      <c r="Z167" s="49"/>
      <c r="AA167" s="49"/>
      <c r="AB167" s="49"/>
      <c r="AC167" s="49" t="s">
        <v>1431</v>
      </c>
      <c r="AD167" s="49" t="s">
        <v>1476</v>
      </c>
      <c r="AE167" s="49" t="s">
        <v>1518</v>
      </c>
      <c r="AF167" s="49">
        <v>19.234154182394327</v>
      </c>
      <c r="AG167" s="49" t="s">
        <v>1318</v>
      </c>
      <c r="AH167" s="259">
        <v>15</v>
      </c>
      <c r="AI167" s="125" t="s">
        <v>45</v>
      </c>
      <c r="AJ167" s="418">
        <f>VLOOKUP(InformeTbHv[[#This Row],[TURNO]],[1]INFORMEHV!AI$2:AK$184,2,0)</f>
        <v>0.58333333333333337</v>
      </c>
      <c r="AK167" s="418">
        <f>VLOOKUP(InformeTbHv[[#This Row],[TURNO]],[1]INFORMEHV!AI$2:AK$184,3,0)</f>
        <v>0.91666666666666663</v>
      </c>
      <c r="AL167" s="125">
        <v>28</v>
      </c>
      <c r="AM167" s="49"/>
      <c r="AN167" s="49">
        <v>228</v>
      </c>
      <c r="AO167" s="49">
        <v>12</v>
      </c>
      <c r="AP167" s="49">
        <v>38</v>
      </c>
      <c r="AQ167" s="197">
        <v>26</v>
      </c>
      <c r="AR167" s="125">
        <v>8</v>
      </c>
      <c r="AS167" s="49">
        <v>0.5</v>
      </c>
      <c r="AT167" s="30" t="s">
        <v>328</v>
      </c>
      <c r="AU167" s="49" t="s">
        <v>1165</v>
      </c>
      <c r="AV167" s="49">
        <v>0.42</v>
      </c>
      <c r="AW167" s="49">
        <v>0.42</v>
      </c>
      <c r="AX167" s="49">
        <v>0.42</v>
      </c>
      <c r="AY167" s="49">
        <v>2</v>
      </c>
      <c r="AZ167" s="71" t="s">
        <v>1166</v>
      </c>
      <c r="BA167" s="49" t="s">
        <v>46</v>
      </c>
      <c r="BB16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1.7599999999999998</v>
      </c>
      <c r="BC167" s="72"/>
      <c r="BD167" s="72"/>
      <c r="BE167" s="72"/>
      <c r="BF167" s="72"/>
      <c r="BG167" s="74"/>
      <c r="BH167" s="44"/>
      <c r="BI167" s="45"/>
      <c r="BJ167" s="45"/>
      <c r="BK167" s="46"/>
      <c r="BL167" s="45"/>
    </row>
    <row r="168" spans="1:64" ht="18.75" customHeight="1" x14ac:dyDescent="0.3">
      <c r="A168" s="37">
        <f>IFERROR(InformeTbHv[[#This Row],[T EFECTIVO]]/InformeTbHv[[#This Row],[Horas disponibles]],0)</f>
        <v>0.80142857142857149</v>
      </c>
      <c r="B168" s="37">
        <f>((InformeTbHv[[#This Row],[T PROGRAMADO]]-InformeTbHv[[#This Row],[HORAS DE OTRAS PARADA]]))/InformeTbHv[[#This Row],[T PROGRAMADO]]</f>
        <v>0.70125000000000004</v>
      </c>
      <c r="C168" s="113">
        <f>IFERROR(((InformeTbHv[[#This Row],[T PROGRAMADO]]-InformeTbHv[[#This Row],[Ttal P. mec]])/InformeTbHv[[#This Row],[T PROGRAMADO]]),0)</f>
        <v>0.875</v>
      </c>
      <c r="D168" s="38">
        <f>IFERROR(ROUND(InformeTbHv[[#This Row],[TOTAL DE ARBOLES]]/InformeTbHv[[#This Row],[T EFECTIVO]],2),"")</f>
        <v>32.090000000000003</v>
      </c>
      <c r="E168" s="38">
        <f>(IFERROR(ROUND(InformeTbHv[[#This Row],[M3]]/InformeTbHv[[#This Row],[TOTAL DE ARBOLES]],2),""))</f>
        <v>0.31</v>
      </c>
      <c r="F168" s="39">
        <f>IFERROR(ROUND(InformeTbHv[[#This Row],[M3]]/InformeTbHv[[#This Row],[T EFECTIVO]],2),"")</f>
        <v>9.8000000000000007</v>
      </c>
      <c r="G168" s="40">
        <f>InformeTbHv[[#This Row],[T PROGRAMADO]]-InformeTbHv[[#This Row],[HORAS DE OTRAS PARADA]]</f>
        <v>5.61</v>
      </c>
      <c r="H168" s="40">
        <f>InformeTbHv[[#This Row],[T PROGRAMADO]]-SUM(InformeTbHv[[#This Row],[T PARADAS MEC]]+InformeTbHv[[#This Row],[ALISTAMIENTO]]+InformeTbHv[[#This Row],[Mantenimiento periódico]])</f>
        <v>7</v>
      </c>
      <c r="I168" s="40">
        <f>InformeTbHv[[#This Row],[T PARADAS MEC]]+InformeTbHv[[#This Row],[ALISTAMIENTO]]+InformeTbHv[[#This Row],[Mantenimiento periódico]]</f>
        <v>1</v>
      </c>
      <c r="J168" s="40">
        <f>SUMIF(InformeTbHv[[#This Row],[MOTIVO 1]],"Mantenimiento periódico",InformeTbHv[[#This Row],[T OTRA PARADA 1]])</f>
        <v>0</v>
      </c>
      <c r="K168" s="40">
        <f>InformeTbHv[[#This Row],[Mantenimiento periódico]]+InformeTbHv[[#This Row],[ALISTAMIENTO]]</f>
        <v>0.25</v>
      </c>
      <c r="L168" s="40">
        <f>SUM(InformeTbHv[[#This Row],[T OTRA PARADA 1]:[T OTRA PARADA 5]])</f>
        <v>0.5</v>
      </c>
      <c r="M168" s="38" t="s">
        <v>72</v>
      </c>
      <c r="N168" s="38" t="s">
        <v>1418</v>
      </c>
      <c r="O168" s="38" t="s">
        <v>93</v>
      </c>
      <c r="P168" s="38">
        <v>1112881624</v>
      </c>
      <c r="Q168" s="38" t="s">
        <v>43</v>
      </c>
      <c r="R168" s="38" t="s">
        <v>74</v>
      </c>
      <c r="S168" s="41">
        <v>46033</v>
      </c>
      <c r="T168" s="38" t="s">
        <v>102</v>
      </c>
      <c r="U168" s="38"/>
      <c r="V168" s="38"/>
      <c r="W168" s="38"/>
      <c r="X168" s="38"/>
      <c r="Y168" s="38"/>
      <c r="Z168" s="38"/>
      <c r="AA168" s="38"/>
      <c r="AB168" s="38"/>
      <c r="AC168" s="38" t="s">
        <v>1425</v>
      </c>
      <c r="AD168" s="38" t="s">
        <v>1470</v>
      </c>
      <c r="AE168" s="38" t="s">
        <v>1514</v>
      </c>
      <c r="AF168" s="38">
        <v>18.81028029942162</v>
      </c>
      <c r="AG168" s="251" t="s">
        <v>205</v>
      </c>
      <c r="AH168" s="207">
        <v>2</v>
      </c>
      <c r="AI168" s="125" t="s">
        <v>45</v>
      </c>
      <c r="AJ168" s="418">
        <f>VLOOKUP(InformeTbHv[[#This Row],[TURNO]],[1]INFORMEHV!AI$2:AK$184,2,0)</f>
        <v>0.58333333333333337</v>
      </c>
      <c r="AK168" s="418">
        <f>VLOOKUP(InformeTbHv[[#This Row],[TURNO]],[1]INFORMEHV!AI$2:AK$184,3,0)</f>
        <v>0.91666666666666663</v>
      </c>
      <c r="AL168" s="116">
        <v>32</v>
      </c>
      <c r="AM168" s="38">
        <v>180</v>
      </c>
      <c r="AN168" s="38">
        <v>55</v>
      </c>
      <c r="AO168" s="38">
        <v>10</v>
      </c>
      <c r="AP168" s="38">
        <v>33</v>
      </c>
      <c r="AQ168" s="40">
        <v>23</v>
      </c>
      <c r="AR168" s="116">
        <v>8</v>
      </c>
      <c r="AS168" s="38">
        <v>0.75</v>
      </c>
      <c r="AT168" s="30" t="s">
        <v>328</v>
      </c>
      <c r="AU168" s="49" t="s">
        <v>229</v>
      </c>
      <c r="AV168" s="38">
        <v>0.25</v>
      </c>
      <c r="AW168" s="38">
        <v>0.67</v>
      </c>
      <c r="AX168" s="38">
        <v>0.22</v>
      </c>
      <c r="AY168" s="38">
        <v>5</v>
      </c>
      <c r="AZ168" s="42" t="s">
        <v>81</v>
      </c>
      <c r="BA168" s="38" t="s">
        <v>48</v>
      </c>
      <c r="BB16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2.3899999999999997</v>
      </c>
      <c r="BC168" s="40">
        <v>0.5</v>
      </c>
      <c r="BD168" s="40"/>
      <c r="BE168" s="40"/>
      <c r="BF168" s="40"/>
      <c r="BG168" s="43"/>
      <c r="BH168" s="14" t="s">
        <v>236</v>
      </c>
      <c r="BI168" s="45"/>
      <c r="BJ168" s="45"/>
      <c r="BK168" s="46"/>
      <c r="BL168" s="47"/>
    </row>
    <row r="169" spans="1:64" ht="18.75" customHeight="1" x14ac:dyDescent="0.3">
      <c r="A169" s="63">
        <f>IFERROR(InformeTbHv[[#This Row],[T EFECTIVO]]/InformeTbHv[[#This Row],[Horas disponibles]],0)</f>
        <v>1</v>
      </c>
      <c r="B169" s="63">
        <f>((InformeTbHv[[#This Row],[T PROGRAMADO]]-InformeTbHv[[#This Row],[HORAS DE OTRAS PARADA]]))/InformeTbHv[[#This Row],[T PROGRAMADO]]</f>
        <v>0.2857142857142857</v>
      </c>
      <c r="C169" s="215">
        <f>IFERROR(((InformeTbHv[[#This Row],[T PROGRAMADO]]-InformeTbHv[[#This Row],[Ttal P. mec]])/InformeTbHv[[#This Row],[T PROGRAMADO]]),0)</f>
        <v>0.2857142857142857</v>
      </c>
      <c r="D169" s="64">
        <f>IFERROR(ROUND(InformeTbHv[[#This Row],[TOTAL DE ARBOLES]]/InformeTbHv[[#This Row],[T EFECTIVO]],2),"")</f>
        <v>28</v>
      </c>
      <c r="E169" s="64">
        <f>(IFERROR(ROUND(InformeTbHv[[#This Row],[M3]]/InformeTbHv[[#This Row],[TOTAL DE ARBOLES]],2),""))</f>
        <v>0.24</v>
      </c>
      <c r="F169" s="39">
        <f>IFERROR(ROUND(InformeTbHv[[#This Row],[M3]]/InformeTbHv[[#This Row],[T EFECTIVO]],2),"")</f>
        <v>6.6</v>
      </c>
      <c r="G169" s="65">
        <f>InformeTbHv[[#This Row],[T PROGRAMADO]]-InformeTbHv[[#This Row],[HORAS DE OTRAS PARADA]]</f>
        <v>2</v>
      </c>
      <c r="H169" s="65">
        <f>InformeTbHv[[#This Row],[T PROGRAMADO]]-SUM(InformeTbHv[[#This Row],[T PARADAS MEC]]+InformeTbHv[[#This Row],[ALISTAMIENTO]]+InformeTbHv[[#This Row],[Mantenimiento periódico]])</f>
        <v>2</v>
      </c>
      <c r="I169" s="65">
        <f>InformeTbHv[[#This Row],[T PARADAS MEC]]+InformeTbHv[[#This Row],[ALISTAMIENTO]]+InformeTbHv[[#This Row],[Mantenimiento periódico]]</f>
        <v>5</v>
      </c>
      <c r="J169" s="65">
        <f>SUMIF(InformeTbHv[[#This Row],[MOTIVO 1]],"Mantenimiento periódico",InformeTbHv[[#This Row],[T OTRA PARADA 1]])</f>
        <v>0</v>
      </c>
      <c r="K169" s="65">
        <f>InformeTbHv[[#This Row],[Mantenimiento periódico]]+InformeTbHv[[#This Row],[ALISTAMIENTO]]</f>
        <v>0</v>
      </c>
      <c r="L169" s="65">
        <f>SUM(InformeTbHv[[#This Row],[T OTRA PARADA 1]:[T OTRA PARADA 5]])</f>
        <v>0</v>
      </c>
      <c r="M169" s="64" t="s">
        <v>63</v>
      </c>
      <c r="N169" s="64" t="s">
        <v>1417</v>
      </c>
      <c r="O169" s="64" t="s">
        <v>85</v>
      </c>
      <c r="P169" s="64">
        <v>15961194</v>
      </c>
      <c r="Q169" s="64" t="s">
        <v>65</v>
      </c>
      <c r="R169" s="64" t="s">
        <v>44</v>
      </c>
      <c r="S169" s="66">
        <v>46044</v>
      </c>
      <c r="T169" s="64" t="s">
        <v>150</v>
      </c>
      <c r="U169" s="64"/>
      <c r="V169" s="64"/>
      <c r="W169" s="64"/>
      <c r="X169" s="64"/>
      <c r="Y169" s="64"/>
      <c r="Z169" s="64"/>
      <c r="AA169" s="64"/>
      <c r="AB169" s="64"/>
      <c r="AC169" s="64" t="s">
        <v>1444</v>
      </c>
      <c r="AD169" s="64" t="s">
        <v>1489</v>
      </c>
      <c r="AE169" s="64" t="s">
        <v>1512</v>
      </c>
      <c r="AF169" s="64">
        <v>22.805263629590204</v>
      </c>
      <c r="AG169" s="251" t="s">
        <v>205</v>
      </c>
      <c r="AH169" s="258">
        <v>8</v>
      </c>
      <c r="AI169" s="125" t="s">
        <v>45</v>
      </c>
      <c r="AJ169" s="418">
        <f>VLOOKUP(InformeTbHv[[#This Row],[TURNO]],[1]INFORMEHV!AI$2:AK$184,2,0)</f>
        <v>0.58333333333333337</v>
      </c>
      <c r="AK169" s="418">
        <f>VLOOKUP(InformeTbHv[[#This Row],[TURNO]],[1]INFORMEHV!AI$2:AK$184,3,0)</f>
        <v>0.91666666666666663</v>
      </c>
      <c r="AL169" s="209">
        <v>22</v>
      </c>
      <c r="AM169" s="64">
        <v>56</v>
      </c>
      <c r="AN169" s="64">
        <v>13.2</v>
      </c>
      <c r="AO169" s="64">
        <v>11.87</v>
      </c>
      <c r="AP169" s="64">
        <v>50</v>
      </c>
      <c r="AQ169" s="65"/>
      <c r="AR169" s="64">
        <v>7</v>
      </c>
      <c r="AS169" s="64">
        <v>5</v>
      </c>
      <c r="AT169" s="30" t="s">
        <v>327</v>
      </c>
      <c r="AU169" s="49" t="s">
        <v>229</v>
      </c>
      <c r="AV169" s="64"/>
      <c r="AW169" s="64"/>
      <c r="AX169" s="64"/>
      <c r="AY169" s="64">
        <v>1</v>
      </c>
      <c r="AZ169" s="67" t="s">
        <v>402</v>
      </c>
      <c r="BA169" s="64" t="s">
        <v>48</v>
      </c>
      <c r="BB16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5</v>
      </c>
      <c r="BC169" s="65"/>
      <c r="BD169" s="65"/>
      <c r="BE169" s="65"/>
      <c r="BF169" s="65"/>
      <c r="BG169" s="68"/>
      <c r="BH169" s="74"/>
      <c r="BI169" s="75"/>
      <c r="BJ169" s="45"/>
      <c r="BK169" s="46"/>
      <c r="BL169" s="69"/>
    </row>
    <row r="170" spans="1:64" ht="18.75" customHeight="1" x14ac:dyDescent="0.3">
      <c r="A170" s="87">
        <f>IFERROR(InformeTbHv[[#This Row],[T EFECTIVO]]/InformeTbHv[[#This Row],[Horas disponibles]],0)</f>
        <v>0.86255924170616105</v>
      </c>
      <c r="B170" s="87">
        <f>((InformeTbHv[[#This Row],[T PROGRAMADO]]-InformeTbHv[[#This Row],[HORAS DE OTRAS PARADA]]))/InformeTbHv[[#This Row],[T PROGRAMADO]]</f>
        <v>0.7583333333333333</v>
      </c>
      <c r="C170" s="216">
        <f>IFERROR(((InformeTbHv[[#This Row],[T PROGRAMADO]]-InformeTbHv[[#This Row],[Ttal P. mec]])/InformeTbHv[[#This Row],[T PROGRAMADO]]),0)</f>
        <v>0.87916666666666676</v>
      </c>
      <c r="D170" s="88">
        <f>IFERROR(ROUND(InformeTbHv[[#This Row],[TOTAL DE ARBOLES]]/InformeTbHv[[#This Row],[T EFECTIVO]],2),"")</f>
        <v>0</v>
      </c>
      <c r="E170" s="88" t="str">
        <f>(IFERROR(ROUND(InformeTbHv[[#This Row],[M3]]/InformeTbHv[[#This Row],[TOTAL DE ARBOLES]],2),""))</f>
        <v/>
      </c>
      <c r="F170" s="39">
        <f>IFERROR(ROUND(InformeTbHv[[#This Row],[M3]]/InformeTbHv[[#This Row],[T EFECTIVO]],2),"")</f>
        <v>13.19</v>
      </c>
      <c r="G170" s="89">
        <f>InformeTbHv[[#This Row],[T PROGRAMADO]]-InformeTbHv[[#This Row],[HORAS DE OTRAS PARADA]]</f>
        <v>9.1</v>
      </c>
      <c r="H170" s="89">
        <f>InformeTbHv[[#This Row],[T PROGRAMADO]]-SUM(InformeTbHv[[#This Row],[T PARADAS MEC]]+InformeTbHv[[#This Row],[ALISTAMIENTO]]+InformeTbHv[[#This Row],[Mantenimiento periódico]])</f>
        <v>10.55</v>
      </c>
      <c r="I170" s="89">
        <f>InformeTbHv[[#This Row],[T PARADAS MEC]]+InformeTbHv[[#This Row],[ALISTAMIENTO]]+InformeTbHv[[#This Row],[Mantenimiento periódico]]</f>
        <v>1.45</v>
      </c>
      <c r="J170" s="89">
        <f>SUMIF(InformeTbHv[[#This Row],[MOTIVO 1]],"Mantenimiento periódico",InformeTbHv[[#This Row],[T OTRA PARADA 1]])</f>
        <v>0</v>
      </c>
      <c r="K170" s="89">
        <f>InformeTbHv[[#This Row],[Mantenimiento periódico]]+InformeTbHv[[#This Row],[ALISTAMIENTO]]</f>
        <v>0.75</v>
      </c>
      <c r="L170" s="89">
        <f>SUM(InformeTbHv[[#This Row],[T OTRA PARADA 1]:[T OTRA PARADA 5]])</f>
        <v>0</v>
      </c>
      <c r="M170" s="88" t="s">
        <v>76</v>
      </c>
      <c r="N170" s="88" t="s">
        <v>1418</v>
      </c>
      <c r="O170" s="88" t="s">
        <v>78</v>
      </c>
      <c r="P170" s="88">
        <v>1006316837</v>
      </c>
      <c r="Q170" s="88" t="s">
        <v>43</v>
      </c>
      <c r="R170" s="88" t="s">
        <v>49</v>
      </c>
      <c r="S170" s="90">
        <v>46056</v>
      </c>
      <c r="T170" s="88" t="s">
        <v>324</v>
      </c>
      <c r="U170" s="88"/>
      <c r="V170" s="88"/>
      <c r="W170" s="88"/>
      <c r="X170" s="88"/>
      <c r="Y170" s="88"/>
      <c r="Z170" s="88"/>
      <c r="AA170" s="88"/>
      <c r="AB170" s="88"/>
      <c r="AC170" s="88" t="s">
        <v>1429</v>
      </c>
      <c r="AD170" s="88" t="s">
        <v>1474</v>
      </c>
      <c r="AE170" s="88" t="s">
        <v>1509</v>
      </c>
      <c r="AF170" s="88">
        <v>28.324549850778098</v>
      </c>
      <c r="AG170" s="251" t="s">
        <v>205</v>
      </c>
      <c r="AH170" s="206">
        <v>1</v>
      </c>
      <c r="AI170" s="88" t="s">
        <v>47</v>
      </c>
      <c r="AJ170" s="419">
        <f>VLOOKUP(InformeTbHv[[#This Row],[TURNO]],[1]INFORMEHV!AI$2:AK$184,2,0)</f>
        <v>0.25</v>
      </c>
      <c r="AK170" s="419">
        <f>VLOOKUP(InformeTbHv[[#This Row],[TURNO]],[1]INFORMEHV!AI$2:AK$184,3,0)</f>
        <v>0.58333333333333337</v>
      </c>
      <c r="AL170" s="205">
        <v>25</v>
      </c>
      <c r="AM170" s="88"/>
      <c r="AN170" s="88">
        <v>120</v>
      </c>
      <c r="AO170" s="88"/>
      <c r="AP170" s="88"/>
      <c r="AQ170" s="89"/>
      <c r="AR170" s="205">
        <v>12</v>
      </c>
      <c r="AS170" s="88">
        <v>0.7</v>
      </c>
      <c r="AT170" s="30" t="s">
        <v>328</v>
      </c>
      <c r="AU170" s="88" t="s">
        <v>718</v>
      </c>
      <c r="AV170" s="88">
        <v>0.75</v>
      </c>
      <c r="AW170" s="88">
        <v>0.37</v>
      </c>
      <c r="AX170" s="88">
        <v>1.08</v>
      </c>
      <c r="AY170" s="88">
        <v>3</v>
      </c>
      <c r="AZ170" s="92" t="s">
        <v>565</v>
      </c>
      <c r="BA170" s="88" t="s">
        <v>48</v>
      </c>
      <c r="BB17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2.9</v>
      </c>
      <c r="BC170" s="89"/>
      <c r="BD170" s="89"/>
      <c r="BE170" s="89"/>
      <c r="BF170" s="89"/>
      <c r="BG170" s="93"/>
      <c r="BH170" s="44"/>
      <c r="BI170" s="45"/>
      <c r="BJ170" s="45"/>
      <c r="BK170" s="46"/>
      <c r="BL170" s="94"/>
    </row>
    <row r="171" spans="1:64" s="50" customFormat="1" ht="18.75" customHeight="1" x14ac:dyDescent="0.3">
      <c r="A171" s="104">
        <f>IFERROR(InformeTbHv[[#This Row],[T EFECTIVO]]/InformeTbHv[[#This Row],[Horas disponibles]],0)</f>
        <v>1</v>
      </c>
      <c r="B171" s="104">
        <f>((InformeTbHv[[#This Row],[T PROGRAMADO]]-InformeTbHv[[#This Row],[HORAS DE OTRAS PARADA]]))/InformeTbHv[[#This Row],[T PROGRAMADO]]</f>
        <v>0.79625000000000001</v>
      </c>
      <c r="C171" s="220">
        <f>IFERROR(((InformeTbHv[[#This Row],[T PROGRAMADO]]-InformeTbHv[[#This Row],[Ttal P. mec]])/InformeTbHv[[#This Row],[T PROGRAMADO]]),0)</f>
        <v>0.79625000000000001</v>
      </c>
      <c r="D171" s="105">
        <f>IFERROR(ROUND(InformeTbHv[[#This Row],[TOTAL DE ARBOLES]]/InformeTbHv[[#This Row],[T EFECTIVO]],2),"")</f>
        <v>27.16</v>
      </c>
      <c r="E171" s="105">
        <f>(IFERROR(ROUND(InformeTbHv[[#This Row],[M3]]/InformeTbHv[[#This Row],[TOTAL DE ARBOLES]],2),""))</f>
        <v>1.1200000000000001</v>
      </c>
      <c r="F171" s="53">
        <f>IFERROR(ROUND(InformeTbHv[[#This Row],[M3]]/InformeTbHv[[#This Row],[T EFECTIVO]],2),"")</f>
        <v>30.32</v>
      </c>
      <c r="G171" s="106">
        <f>InformeTbHv[[#This Row],[T PROGRAMADO]]-InformeTbHv[[#This Row],[HORAS DE OTRAS PARADA]]</f>
        <v>6.37</v>
      </c>
      <c r="H171" s="106">
        <f>InformeTbHv[[#This Row],[T PROGRAMADO]]-SUM(InformeTbHv[[#This Row],[T PARADAS MEC]]+InformeTbHv[[#This Row],[ALISTAMIENTO]]+InformeTbHv[[#This Row],[Mantenimiento periódico]])</f>
        <v>6.37</v>
      </c>
      <c r="I171" s="106">
        <f>InformeTbHv[[#This Row],[T PARADAS MEC]]+InformeTbHv[[#This Row],[ALISTAMIENTO]]+InformeTbHv[[#This Row],[Mantenimiento periódico]]</f>
        <v>1.63</v>
      </c>
      <c r="J171" s="106">
        <f>SUMIF(InformeTbHv[[#This Row],[MOTIVO 1]],"Mantenimiento periódico",InformeTbHv[[#This Row],[T OTRA PARADA 1]])</f>
        <v>0</v>
      </c>
      <c r="K171" s="106">
        <f>InformeTbHv[[#This Row],[Mantenimiento periódico]]+InformeTbHv[[#This Row],[ALISTAMIENTO]]</f>
        <v>0.25</v>
      </c>
      <c r="L171" s="106">
        <f>SUM(InformeTbHv[[#This Row],[T OTRA PARADA 1]:[T OTRA PARADA 5]])</f>
        <v>0</v>
      </c>
      <c r="M171" s="105" t="s">
        <v>72</v>
      </c>
      <c r="N171" s="105" t="s">
        <v>1418</v>
      </c>
      <c r="O171" s="105" t="s">
        <v>93</v>
      </c>
      <c r="P171" s="105">
        <v>1112881624</v>
      </c>
      <c r="Q171" s="105" t="s">
        <v>43</v>
      </c>
      <c r="R171" s="105" t="s">
        <v>74</v>
      </c>
      <c r="S171" s="107">
        <v>46046</v>
      </c>
      <c r="T171" s="105" t="s">
        <v>198</v>
      </c>
      <c r="U171" s="105"/>
      <c r="V171" s="105"/>
      <c r="W171" s="105"/>
      <c r="X171" s="105"/>
      <c r="Y171" s="105"/>
      <c r="Z171" s="105"/>
      <c r="AA171" s="105"/>
      <c r="AB171" s="105"/>
      <c r="AC171" s="105" t="s">
        <v>1450</v>
      </c>
      <c r="AD171" s="105" t="s">
        <v>1495</v>
      </c>
      <c r="AE171" s="105" t="s">
        <v>1514</v>
      </c>
      <c r="AF171" s="105">
        <v>16.86453723236896</v>
      </c>
      <c r="AG171" s="25" t="s">
        <v>208</v>
      </c>
      <c r="AH171" s="263">
        <v>1</v>
      </c>
      <c r="AI171" s="125" t="s">
        <v>45</v>
      </c>
      <c r="AJ171" s="424">
        <f>VLOOKUP(InformeTbHv[[#This Row],[TURNO]],[1]INFORMEHV!AI$2:AK$184,2,0)</f>
        <v>0.58333333333333337</v>
      </c>
      <c r="AK171" s="424">
        <f>VLOOKUP(InformeTbHv[[#This Row],[TURNO]],[1]INFORMEHV!AI$2:AK$184,3,0)</f>
        <v>0.91666666666666663</v>
      </c>
      <c r="AL171" s="210">
        <v>25</v>
      </c>
      <c r="AM171" s="105">
        <v>173</v>
      </c>
      <c r="AN171" s="105">
        <v>193.16</v>
      </c>
      <c r="AO171" s="105">
        <v>29.94</v>
      </c>
      <c r="AP171" s="105"/>
      <c r="AQ171" s="106">
        <v>33</v>
      </c>
      <c r="AR171" s="210">
        <v>8</v>
      </c>
      <c r="AS171" s="105">
        <v>1.38</v>
      </c>
      <c r="AT171" s="30" t="s">
        <v>328</v>
      </c>
      <c r="AU171" s="31" t="s">
        <v>421</v>
      </c>
      <c r="AV171" s="105">
        <v>0.25</v>
      </c>
      <c r="AW171" s="105"/>
      <c r="AX171" s="105"/>
      <c r="AY171" s="105">
        <v>1</v>
      </c>
      <c r="AZ171" s="108" t="s">
        <v>420</v>
      </c>
      <c r="BA171" s="105" t="s">
        <v>48</v>
      </c>
      <c r="BB17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1.63</v>
      </c>
      <c r="BC171" s="106"/>
      <c r="BD171" s="106"/>
      <c r="BE171" s="106"/>
      <c r="BF171" s="106"/>
      <c r="BG171" s="109"/>
      <c r="BH171" s="74"/>
      <c r="BI171" s="133"/>
      <c r="BJ171" s="59"/>
      <c r="BK171" s="60"/>
      <c r="BL171" s="59"/>
    </row>
    <row r="172" spans="1:64" ht="18.75" customHeight="1" x14ac:dyDescent="0.3">
      <c r="A172" s="20">
        <f>IFERROR(InformeTbHv[[#This Row],[T EFECTIVO]]/InformeTbHv[[#This Row],[Horas disponibles]],0)</f>
        <v>0.82432432432432434</v>
      </c>
      <c r="B172" s="20">
        <f>((InformeTbHv[[#This Row],[T PROGRAMADO]]-InformeTbHv[[#This Row],[HORAS DE OTRAS PARADA]]))/InformeTbHv[[#This Row],[T PROGRAMADO]]</f>
        <v>0.78428571428571436</v>
      </c>
      <c r="C172" s="21">
        <f>IFERROR(((InformeTbHv[[#This Row],[T PROGRAMADO]]-InformeTbHv[[#This Row],[Ttal P. mec]])/InformeTbHv[[#This Row],[T PROGRAMADO]]),0)</f>
        <v>0.9514285714285714</v>
      </c>
      <c r="D172" s="22">
        <f>IFERROR(ROUND(InformeTbHv[[#This Row],[TOTAL DE ARBOLES]]/InformeTbHv[[#This Row],[T EFECTIVO]],2),"")</f>
        <v>26.96</v>
      </c>
      <c r="E172" s="22">
        <f>(IFERROR(ROUND(InformeTbHv[[#This Row],[M3]]/InformeTbHv[[#This Row],[TOTAL DE ARBOLES]],2),""))</f>
        <v>0.53</v>
      </c>
      <c r="F172" s="13">
        <f>IFERROR(ROUND(InformeTbHv[[#This Row],[M3]]/InformeTbHv[[#This Row],[T EFECTIVO]],2),"")</f>
        <v>14.28</v>
      </c>
      <c r="G172" s="23">
        <f>InformeTbHv[[#This Row],[T PROGRAMADO]]-InformeTbHv[[#This Row],[HORAS DE OTRAS PARADA]]</f>
        <v>5.49</v>
      </c>
      <c r="H172" s="24">
        <f>InformeTbHv[[#This Row],[T PROGRAMADO]]-SUM(InformeTbHv[[#This Row],[T PARADAS MEC]]+InformeTbHv[[#This Row],[ALISTAMIENTO]]+InformeTbHv[[#This Row],[Mantenimiento periódico]])</f>
        <v>6.66</v>
      </c>
      <c r="I172" s="24">
        <f>InformeTbHv[[#This Row],[T PARADAS MEC]]+InformeTbHv[[#This Row],[ALISTAMIENTO]]+InformeTbHv[[#This Row],[Mantenimiento periódico]]</f>
        <v>0.34</v>
      </c>
      <c r="J172" s="24">
        <f>SUMIF(InformeTbHv[[#This Row],[MOTIVO 1]],"Mantenimiento periódico",InformeTbHv[[#This Row],[T OTRA PARADA 1]])</f>
        <v>0</v>
      </c>
      <c r="K172" s="24">
        <f>InformeTbHv[[#This Row],[Mantenimiento periódico]]+InformeTbHv[[#This Row],[ALISTAMIENTO]]</f>
        <v>0.17</v>
      </c>
      <c r="L172" s="24">
        <f>SUM(InformeTbHv[[#This Row],[T OTRA PARADA 1]:[T OTRA PARADA 5]])</f>
        <v>1</v>
      </c>
      <c r="M172" s="25" t="s">
        <v>68</v>
      </c>
      <c r="N172" s="25" t="s">
        <v>1417</v>
      </c>
      <c r="O172" s="25" t="s">
        <v>71</v>
      </c>
      <c r="P172" s="25">
        <v>1116723741</v>
      </c>
      <c r="Q172" s="25" t="s">
        <v>65</v>
      </c>
      <c r="R172" s="25" t="s">
        <v>44</v>
      </c>
      <c r="S172" s="26">
        <v>46027</v>
      </c>
      <c r="T172" s="25" t="s">
        <v>70</v>
      </c>
      <c r="U172" s="25"/>
      <c r="V172" s="25"/>
      <c r="W172" s="25"/>
      <c r="X172" s="25"/>
      <c r="Y172" s="25"/>
      <c r="Z172" s="25"/>
      <c r="AA172" s="25"/>
      <c r="AB172" s="25"/>
      <c r="AC172" s="25" t="s">
        <v>1440</v>
      </c>
      <c r="AD172" s="25" t="s">
        <v>1485</v>
      </c>
      <c r="AE172" s="25" t="s">
        <v>1512</v>
      </c>
      <c r="AF172" s="25">
        <v>35.031496222898902</v>
      </c>
      <c r="AG172" s="25" t="s">
        <v>207</v>
      </c>
      <c r="AH172" s="260">
        <v>8</v>
      </c>
      <c r="AI172" s="125" t="s">
        <v>45</v>
      </c>
      <c r="AJ172" s="418">
        <f>VLOOKUP(InformeTbHv[[#This Row],[TURNO]],[1]INFORMEHV!AI$2:AK$184,2,0)</f>
        <v>0.58333333333333337</v>
      </c>
      <c r="AK172" s="418">
        <f>VLOOKUP(InformeTbHv[[#This Row],[TURNO]],[1]INFORMEHV!AI$2:AK$184,3,0)</f>
        <v>0.91666666666666663</v>
      </c>
      <c r="AL172" s="25">
        <v>27</v>
      </c>
      <c r="AM172" s="25">
        <v>148</v>
      </c>
      <c r="AN172" s="25">
        <v>78.42</v>
      </c>
      <c r="AO172" s="25">
        <v>29</v>
      </c>
      <c r="AP172" s="25"/>
      <c r="AQ172" s="24"/>
      <c r="AR172" s="25">
        <v>7</v>
      </c>
      <c r="AS172" s="25">
        <v>0.17</v>
      </c>
      <c r="AT172" s="30" t="s">
        <v>328</v>
      </c>
      <c r="AU172" s="30" t="s">
        <v>214</v>
      </c>
      <c r="AV172" s="25">
        <v>0.17</v>
      </c>
      <c r="AW172" s="25"/>
      <c r="AX172" s="25">
        <v>0.17</v>
      </c>
      <c r="AY172" s="25">
        <v>0.5</v>
      </c>
      <c r="AZ172" s="25" t="s">
        <v>124</v>
      </c>
      <c r="BA172" s="25" t="s">
        <v>48</v>
      </c>
      <c r="BB17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1.51</v>
      </c>
      <c r="BC172" s="24">
        <v>1</v>
      </c>
      <c r="BD172" s="24"/>
      <c r="BE172" s="23"/>
      <c r="BF172" s="23"/>
      <c r="BG172" s="27"/>
      <c r="BH172" s="14" t="s">
        <v>236</v>
      </c>
      <c r="BI172" s="15"/>
      <c r="BJ172" s="15"/>
      <c r="BK172" s="16"/>
      <c r="BL172" s="28"/>
    </row>
    <row r="173" spans="1:64" s="70" customFormat="1" ht="18.75" customHeight="1" x14ac:dyDescent="0.3">
      <c r="A173" s="37">
        <f>IFERROR(InformeTbHv[[#This Row],[T EFECTIVO]]/InformeTbHv[[#This Row],[Horas disponibles]],0)</f>
        <v>0.95361527967257842</v>
      </c>
      <c r="B173" s="37">
        <f>((InformeTbHv[[#This Row],[T PROGRAMADO]]-InformeTbHv[[#This Row],[HORAS DE OTRAS PARADA]]))/InformeTbHv[[#This Row],[T PROGRAMADO]]</f>
        <v>0.87375000000000003</v>
      </c>
      <c r="C173" s="113">
        <f>IFERROR(((InformeTbHv[[#This Row],[T PROGRAMADO]]-InformeTbHv[[#This Row],[Ttal P. mec]])/InformeTbHv[[#This Row],[T PROGRAMADO]]),0)</f>
        <v>0.91625000000000001</v>
      </c>
      <c r="D173" s="38">
        <f>IFERROR(ROUND(InformeTbHv[[#This Row],[TOTAL DE ARBOLES]]/InformeTbHv[[#This Row],[T EFECTIVO]],2),"")</f>
        <v>35.340000000000003</v>
      </c>
      <c r="E173" s="38">
        <f>(IFERROR(ROUND(InformeTbHv[[#This Row],[M3]]/InformeTbHv[[#This Row],[TOTAL DE ARBOLES]],2),""))</f>
        <v>0.42</v>
      </c>
      <c r="F173" s="39">
        <f>IFERROR(ROUND(InformeTbHv[[#This Row],[M3]]/InformeTbHv[[#This Row],[T EFECTIVO]],2),"")</f>
        <v>14.79</v>
      </c>
      <c r="G173" s="40">
        <f>InformeTbHv[[#This Row],[T PROGRAMADO]]-InformeTbHv[[#This Row],[HORAS DE OTRAS PARADA]]</f>
        <v>6.99</v>
      </c>
      <c r="H173" s="40">
        <f>InformeTbHv[[#This Row],[T PROGRAMADO]]-SUM(InformeTbHv[[#This Row],[T PARADAS MEC]]+InformeTbHv[[#This Row],[ALISTAMIENTO]]+InformeTbHv[[#This Row],[Mantenimiento periódico]])</f>
        <v>7.33</v>
      </c>
      <c r="I173" s="40">
        <f>InformeTbHv[[#This Row],[T PARADAS MEC]]+InformeTbHv[[#This Row],[ALISTAMIENTO]]+InformeTbHv[[#This Row],[Mantenimiento periódico]]</f>
        <v>0.67</v>
      </c>
      <c r="J173" s="40">
        <f>SUMIF(InformeTbHv[[#This Row],[MOTIVO 1]],"Mantenimiento periódico",InformeTbHv[[#This Row],[T OTRA PARADA 1]])</f>
        <v>0</v>
      </c>
      <c r="K173" s="120">
        <f>InformeTbHv[[#This Row],[Mantenimiento periódico]]+InformeTbHv[[#This Row],[ALISTAMIENTO]]</f>
        <v>0.17</v>
      </c>
      <c r="L173" s="120">
        <f>SUM(InformeTbHv[[#This Row],[T OTRA PARADA 1]:[T OTRA PARADA 5]])</f>
        <v>0</v>
      </c>
      <c r="M173" s="116" t="s">
        <v>68</v>
      </c>
      <c r="N173" s="116" t="s">
        <v>1417</v>
      </c>
      <c r="O173" s="246" t="s">
        <v>69</v>
      </c>
      <c r="P173" s="38">
        <v>1059706760</v>
      </c>
      <c r="Q173" s="38" t="s">
        <v>65</v>
      </c>
      <c r="R173" s="38" t="s">
        <v>44</v>
      </c>
      <c r="S173" s="41">
        <v>46028</v>
      </c>
      <c r="T173" s="38" t="s">
        <v>70</v>
      </c>
      <c r="U173" s="38"/>
      <c r="V173" s="38"/>
      <c r="W173" s="38"/>
      <c r="X173" s="38"/>
      <c r="Y173" s="38"/>
      <c r="Z173" s="38"/>
      <c r="AA173" s="38"/>
      <c r="AB173" s="38"/>
      <c r="AC173" s="38" t="s">
        <v>1440</v>
      </c>
      <c r="AD173" s="38" t="s">
        <v>1485</v>
      </c>
      <c r="AE173" s="38" t="s">
        <v>1512</v>
      </c>
      <c r="AF173" s="38">
        <v>35.031496222898902</v>
      </c>
      <c r="AG173" s="25" t="s">
        <v>207</v>
      </c>
      <c r="AH173" s="207">
        <v>8</v>
      </c>
      <c r="AI173" s="25" t="s">
        <v>47</v>
      </c>
      <c r="AJ173" s="422">
        <f>VLOOKUP(InformeTbHv[[#This Row],[TURNO]],[1]INFORMEHV!AI$2:AK$184,2,0)</f>
        <v>0.25</v>
      </c>
      <c r="AK173" s="422">
        <f>VLOOKUP(InformeTbHv[[#This Row],[TURNO]],[1]INFORMEHV!AI$2:AK$184,3,0)</f>
        <v>0.58333333333333337</v>
      </c>
      <c r="AL173" s="116">
        <v>27</v>
      </c>
      <c r="AM173" s="38">
        <v>247</v>
      </c>
      <c r="AN173" s="38">
        <v>103.4</v>
      </c>
      <c r="AO173" s="38">
        <v>45.7</v>
      </c>
      <c r="AP173" s="38"/>
      <c r="AQ173" s="40"/>
      <c r="AR173" s="116">
        <v>8</v>
      </c>
      <c r="AS173" s="38">
        <v>0.5</v>
      </c>
      <c r="AT173" s="30" t="s">
        <v>328</v>
      </c>
      <c r="AU173" s="49" t="s">
        <v>214</v>
      </c>
      <c r="AV173" s="38">
        <v>0.17</v>
      </c>
      <c r="AW173" s="38">
        <v>0.17</v>
      </c>
      <c r="AX173" s="38">
        <v>0.17</v>
      </c>
      <c r="AY173" s="38">
        <v>1.5</v>
      </c>
      <c r="AZ173" s="42" t="s">
        <v>115</v>
      </c>
      <c r="BA173" s="38" t="s">
        <v>48</v>
      </c>
      <c r="BB17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1.01</v>
      </c>
      <c r="BC173" s="40"/>
      <c r="BD173" s="40"/>
      <c r="BE173" s="40"/>
      <c r="BF173" s="40"/>
      <c r="BG173" s="43"/>
      <c r="BH173" s="44"/>
      <c r="BI173" s="45"/>
      <c r="BJ173" s="45"/>
      <c r="BK173" s="46"/>
      <c r="BL173" s="47"/>
    </row>
    <row r="174" spans="1:64" ht="18.75" customHeight="1" x14ac:dyDescent="0.3">
      <c r="A174" s="37">
        <f>IFERROR(InformeTbHv[[#This Row],[T EFECTIVO]]/InformeTbHv[[#This Row],[Horas disponibles]],0)</f>
        <v>0.90730337078651679</v>
      </c>
      <c r="B174" s="37">
        <f>((InformeTbHv[[#This Row],[T PROGRAMADO]]-InformeTbHv[[#This Row],[HORAS DE OTRAS PARADA]]))/InformeTbHv[[#This Row],[T PROGRAMADO]]</f>
        <v>0.8075</v>
      </c>
      <c r="C174" s="113">
        <f>IFERROR(((InformeTbHv[[#This Row],[T PROGRAMADO]]-InformeTbHv[[#This Row],[Ttal P. mec]])/InformeTbHv[[#This Row],[T PROGRAMADO]]),0)</f>
        <v>0.89</v>
      </c>
      <c r="D174" s="38">
        <f>IFERROR(ROUND(InformeTbHv[[#This Row],[TOTAL DE ARBOLES]]/InformeTbHv[[#This Row],[T EFECTIVO]],2),"")</f>
        <v>33.9</v>
      </c>
      <c r="E174" s="38">
        <f>(IFERROR(ROUND(InformeTbHv[[#This Row],[M3]]/InformeTbHv[[#This Row],[TOTAL DE ARBOLES]],2),""))</f>
        <v>0.68</v>
      </c>
      <c r="F174" s="39">
        <f>IFERROR(ROUND(InformeTbHv[[#This Row],[M3]]/InformeTbHv[[#This Row],[T EFECTIVO]],2),"")</f>
        <v>22.89</v>
      </c>
      <c r="G174" s="40">
        <f>InformeTbHv[[#This Row],[T PROGRAMADO]]-InformeTbHv[[#This Row],[HORAS DE OTRAS PARADA]]</f>
        <v>6.46</v>
      </c>
      <c r="H174" s="40">
        <f>InformeTbHv[[#This Row],[T PROGRAMADO]]-SUM(InformeTbHv[[#This Row],[T PARADAS MEC]]+InformeTbHv[[#This Row],[ALISTAMIENTO]]+InformeTbHv[[#This Row],[Mantenimiento periódico]])</f>
        <v>7.12</v>
      </c>
      <c r="I174" s="40">
        <f>InformeTbHv[[#This Row],[T PARADAS MEC]]+InformeTbHv[[#This Row],[ALISTAMIENTO]]+InformeTbHv[[#This Row],[Mantenimiento periódico]]</f>
        <v>0.88000000000000012</v>
      </c>
      <c r="J174" s="40">
        <f>SUMIF(InformeTbHv[[#This Row],[MOTIVO 1]],"Mantenimiento periódico",InformeTbHv[[#This Row],[T OTRA PARADA 1]])</f>
        <v>0</v>
      </c>
      <c r="K174" s="40">
        <f>InformeTbHv[[#This Row],[Mantenimiento periódico]]+InformeTbHv[[#This Row],[ALISTAMIENTO]]</f>
        <v>0.33</v>
      </c>
      <c r="L174" s="40">
        <f>SUM(InformeTbHv[[#This Row],[T OTRA PARADA 1]:[T OTRA PARADA 5]])</f>
        <v>0</v>
      </c>
      <c r="M174" s="38" t="s">
        <v>68</v>
      </c>
      <c r="N174" s="38" t="s">
        <v>1417</v>
      </c>
      <c r="O174" s="38" t="s">
        <v>82</v>
      </c>
      <c r="P174" s="38">
        <v>94266396</v>
      </c>
      <c r="Q174" s="38" t="s">
        <v>65</v>
      </c>
      <c r="R174" s="38" t="s">
        <v>44</v>
      </c>
      <c r="S174" s="41">
        <v>46037</v>
      </c>
      <c r="T174" s="38" t="s">
        <v>70</v>
      </c>
      <c r="U174" s="38"/>
      <c r="V174" s="38"/>
      <c r="W174" s="38"/>
      <c r="X174" s="38"/>
      <c r="Y174" s="38"/>
      <c r="Z174" s="38"/>
      <c r="AA174" s="38"/>
      <c r="AB174" s="38"/>
      <c r="AC174" s="38" t="s">
        <v>1440</v>
      </c>
      <c r="AD174" s="38" t="s">
        <v>1485</v>
      </c>
      <c r="AE174" s="38" t="s">
        <v>1512</v>
      </c>
      <c r="AF174" s="38">
        <v>35.031496222898902</v>
      </c>
      <c r="AG174" s="25" t="s">
        <v>207</v>
      </c>
      <c r="AH174" s="207">
        <v>8</v>
      </c>
      <c r="AI174" s="116" t="s">
        <v>47</v>
      </c>
      <c r="AJ174" s="415">
        <f>VLOOKUP(InformeTbHv[[#This Row],[TURNO]],[1]INFORMEHV!AI$2:AK$184,2,0)</f>
        <v>0.25</v>
      </c>
      <c r="AK174" s="415">
        <f>VLOOKUP(InformeTbHv[[#This Row],[TURNO]],[1]INFORMEHV!AI$2:AK$184,3,0)</f>
        <v>0.58333333333333337</v>
      </c>
      <c r="AL174" s="116">
        <v>26</v>
      </c>
      <c r="AM174" s="38">
        <v>219</v>
      </c>
      <c r="AN174" s="38">
        <v>147.88</v>
      </c>
      <c r="AO174" s="38">
        <v>26.33</v>
      </c>
      <c r="AP174" s="38">
        <v>39</v>
      </c>
      <c r="AQ174" s="40"/>
      <c r="AR174" s="116">
        <v>8</v>
      </c>
      <c r="AS174" s="38">
        <v>0.55000000000000004</v>
      </c>
      <c r="AT174" s="30" t="s">
        <v>328</v>
      </c>
      <c r="AU174" s="49" t="s">
        <v>214</v>
      </c>
      <c r="AV174" s="38">
        <v>0.33</v>
      </c>
      <c r="AW174" s="38">
        <v>0.33</v>
      </c>
      <c r="AX174" s="38">
        <v>0.33</v>
      </c>
      <c r="AY174" s="38">
        <v>0.5</v>
      </c>
      <c r="AZ174" s="42" t="s">
        <v>162</v>
      </c>
      <c r="BA174" s="38" t="s">
        <v>48</v>
      </c>
      <c r="BB17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1.5400000000000003</v>
      </c>
      <c r="BC174" s="40"/>
      <c r="BD174" s="40"/>
      <c r="BE174" s="40"/>
      <c r="BF174" s="40"/>
      <c r="BG174" s="43"/>
      <c r="BH174" s="44"/>
      <c r="BI174" s="45"/>
      <c r="BJ174" s="45"/>
      <c r="BK174" s="46"/>
      <c r="BL174" s="47"/>
    </row>
    <row r="175" spans="1:64" ht="18.75" customHeight="1" x14ac:dyDescent="0.3">
      <c r="A175" s="37">
        <f>IFERROR(InformeTbHv[[#This Row],[T EFECTIVO]]/InformeTbHv[[#This Row],[Horas disponibles]],0)</f>
        <v>0.94000000000000006</v>
      </c>
      <c r="B175" s="37">
        <f>((InformeTbHv[[#This Row],[T PROGRAMADO]]-InformeTbHv[[#This Row],[HORAS DE OTRAS PARADA]]))/InformeTbHv[[#This Row],[T PROGRAMADO]]</f>
        <v>0.82250000000000001</v>
      </c>
      <c r="C175" s="113">
        <f>IFERROR(((InformeTbHv[[#This Row],[T PROGRAMADO]]-InformeTbHv[[#This Row],[Ttal P. mec]])/InformeTbHv[[#This Row],[T PROGRAMADO]]),0)</f>
        <v>0.875</v>
      </c>
      <c r="D175" s="38">
        <f>IFERROR(ROUND(InformeTbHv[[#This Row],[TOTAL DE ARBOLES]]/InformeTbHv[[#This Row],[T EFECTIVO]],2),"")</f>
        <v>103.04</v>
      </c>
      <c r="E175" s="38">
        <f>(IFERROR(ROUND(InformeTbHv[[#This Row],[M3]]/InformeTbHv[[#This Row],[TOTAL DE ARBOLES]],2),""))</f>
        <v>0.28999999999999998</v>
      </c>
      <c r="F175" s="39"/>
      <c r="G175" s="40">
        <f>InformeTbHv[[#This Row],[T PROGRAMADO]]-InformeTbHv[[#This Row],[HORAS DE OTRAS PARADA]]</f>
        <v>6.58</v>
      </c>
      <c r="H175" s="40">
        <f>InformeTbHv[[#This Row],[T PROGRAMADO]]-SUM(InformeTbHv[[#This Row],[T PARADAS MEC]]+InformeTbHv[[#This Row],[ALISTAMIENTO]]+InformeTbHv[[#This Row],[Mantenimiento periódico]])</f>
        <v>7</v>
      </c>
      <c r="I175" s="40">
        <f>InformeTbHv[[#This Row],[T PARADAS MEC]]+InformeTbHv[[#This Row],[ALISTAMIENTO]]+InformeTbHv[[#This Row],[Mantenimiento periódico]]</f>
        <v>1</v>
      </c>
      <c r="J175" s="40">
        <f>SUMIF(InformeTbHv[[#This Row],[MOTIVO 1]],"Mantenimiento periódico",InformeTbHv[[#This Row],[T OTRA PARADA 1]])</f>
        <v>0</v>
      </c>
      <c r="K175" s="40">
        <f>InformeTbHv[[#This Row],[Mantenimiento periódico]]+InformeTbHv[[#This Row],[ALISTAMIENTO]]</f>
        <v>0.25</v>
      </c>
      <c r="L175" s="40">
        <f>SUM(InformeTbHv[[#This Row],[T OTRA PARADA 1]:[T OTRA PARADA 5]])</f>
        <v>0</v>
      </c>
      <c r="M175" s="38" t="s">
        <v>42</v>
      </c>
      <c r="N175" s="38" t="s">
        <v>1418</v>
      </c>
      <c r="O175" s="38" t="s">
        <v>58</v>
      </c>
      <c r="P175" s="38">
        <v>6343935</v>
      </c>
      <c r="Q175" s="38" t="s">
        <v>43</v>
      </c>
      <c r="R175" s="38" t="s">
        <v>44</v>
      </c>
      <c r="S175" s="41">
        <v>46039</v>
      </c>
      <c r="T175" s="38" t="s">
        <v>196</v>
      </c>
      <c r="U175" s="38"/>
      <c r="V175" s="38"/>
      <c r="W175" s="38"/>
      <c r="X175" s="38"/>
      <c r="Y175" s="38"/>
      <c r="Z175" s="38"/>
      <c r="AA175" s="38"/>
      <c r="AB175" s="38"/>
      <c r="AC175" s="38" t="s">
        <v>1428</v>
      </c>
      <c r="AD175" s="38" t="s">
        <v>1473</v>
      </c>
      <c r="AE175" s="38" t="s">
        <v>1516</v>
      </c>
      <c r="AF175" s="38">
        <v>15.805091929583492</v>
      </c>
      <c r="AG175" s="251" t="s">
        <v>205</v>
      </c>
      <c r="AH175" s="207">
        <v>2</v>
      </c>
      <c r="AI175" s="116" t="s">
        <v>47</v>
      </c>
      <c r="AJ175" s="415">
        <f>VLOOKUP(InformeTbHv[[#This Row],[TURNO]],[1]INFORMEHV!AI$2:AK$184,2,0)</f>
        <v>0.25</v>
      </c>
      <c r="AK175" s="415">
        <f>VLOOKUP(InformeTbHv[[#This Row],[TURNO]],[1]INFORMEHV!AI$2:AK$184,3,0)</f>
        <v>0.58333333333333337</v>
      </c>
      <c r="AL175" s="116">
        <v>20</v>
      </c>
      <c r="AM175" s="38">
        <v>678</v>
      </c>
      <c r="AN175" s="38">
        <v>197.33</v>
      </c>
      <c r="AO175" s="38">
        <v>28.91</v>
      </c>
      <c r="AP175" s="38"/>
      <c r="AQ175" s="40">
        <v>16</v>
      </c>
      <c r="AR175" s="116">
        <v>8</v>
      </c>
      <c r="AS175" s="38">
        <v>0.75</v>
      </c>
      <c r="AT175" s="30" t="s">
        <v>328</v>
      </c>
      <c r="AU175" s="49" t="s">
        <v>336</v>
      </c>
      <c r="AV175" s="38">
        <v>0.25</v>
      </c>
      <c r="AW175" s="38">
        <v>0.17</v>
      </c>
      <c r="AX175" s="38">
        <v>0.25</v>
      </c>
      <c r="AY175" s="38"/>
      <c r="AZ175" s="42" t="s">
        <v>92</v>
      </c>
      <c r="BA175" s="38" t="s">
        <v>46</v>
      </c>
      <c r="BB17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1.42</v>
      </c>
      <c r="BC175" s="40"/>
      <c r="BD175" s="40"/>
      <c r="BE175" s="40"/>
      <c r="BF175" s="40"/>
      <c r="BG175" s="43"/>
      <c r="BH175" s="44"/>
      <c r="BI175" s="45"/>
      <c r="BJ175" s="45"/>
      <c r="BK175" s="46"/>
      <c r="BL175" s="47"/>
    </row>
    <row r="176" spans="1:64" ht="18.75" customHeight="1" x14ac:dyDescent="0.3">
      <c r="A176" s="76">
        <f>IFERROR(InformeTbHv[[#This Row],[T EFECTIVO]]/InformeTbHv[[#This Row],[Horas disponibles]],0)</f>
        <v>0.8835978835978836</v>
      </c>
      <c r="B176" s="76">
        <f>((InformeTbHv[[#This Row],[T PROGRAMADO]]-InformeTbHv[[#This Row],[HORAS DE OTRAS PARADA]]))/InformeTbHv[[#This Row],[T PROGRAMADO]]</f>
        <v>0.62624999999999997</v>
      </c>
      <c r="C176" s="217">
        <f>IFERROR(((InformeTbHv[[#This Row],[T PROGRAMADO]]-InformeTbHv[[#This Row],[Ttal P. mec]])/InformeTbHv[[#This Row],[T PROGRAMADO]]),0)</f>
        <v>0.70874999999999999</v>
      </c>
      <c r="D176" s="49">
        <f>IFERROR(ROUND(InformeTbHv[[#This Row],[TOTAL DE ARBOLES]]/InformeTbHv[[#This Row],[T EFECTIVO]],2),"")</f>
        <v>60.68</v>
      </c>
      <c r="E176" s="49">
        <f>(IFERROR(ROUND(InformeTbHv[[#This Row],[M3]]/InformeTbHv[[#This Row],[TOTAL DE ARBOLES]],2),""))</f>
        <v>0.43</v>
      </c>
      <c r="F176" s="39">
        <f>IFERROR(ROUND(InformeTbHv[[#This Row],[M3]]/InformeTbHv[[#This Row],[T EFECTIVO]],2),"")</f>
        <v>26.27</v>
      </c>
      <c r="G176" s="72">
        <f>InformeTbHv[[#This Row],[T PROGRAMADO]]-InformeTbHv[[#This Row],[HORAS DE OTRAS PARADA]]</f>
        <v>5.01</v>
      </c>
      <c r="H176" s="72">
        <f>InformeTbHv[[#This Row],[T PROGRAMADO]]-SUM(InformeTbHv[[#This Row],[T PARADAS MEC]]+InformeTbHv[[#This Row],[ALISTAMIENTO]]+InformeTbHv[[#This Row],[Mantenimiento periódico]])</f>
        <v>5.67</v>
      </c>
      <c r="I176" s="72">
        <f>InformeTbHv[[#This Row],[T PARADAS MEC]]+InformeTbHv[[#This Row],[ALISTAMIENTO]]+InformeTbHv[[#This Row],[Mantenimiento periódico]]</f>
        <v>2.33</v>
      </c>
      <c r="J176" s="72">
        <f>SUMIF(InformeTbHv[[#This Row],[MOTIVO 1]],"Mantenimiento periódico",InformeTbHv[[#This Row],[T OTRA PARADA 1]])</f>
        <v>0</v>
      </c>
      <c r="K176" s="72">
        <f>InformeTbHv[[#This Row],[Mantenimiento periódico]]+InformeTbHv[[#This Row],[ALISTAMIENTO]]</f>
        <v>0.33</v>
      </c>
      <c r="L176" s="72">
        <f>SUM(InformeTbHv[[#This Row],[T OTRA PARADA 1]:[T OTRA PARADA 5]])</f>
        <v>0</v>
      </c>
      <c r="M176" s="49" t="s">
        <v>68</v>
      </c>
      <c r="N176" s="49" t="s">
        <v>1417</v>
      </c>
      <c r="O176" s="49" t="s">
        <v>381</v>
      </c>
      <c r="P176" s="49">
        <v>1007605468</v>
      </c>
      <c r="Q176" s="49" t="s">
        <v>65</v>
      </c>
      <c r="R176" s="49" t="s">
        <v>44</v>
      </c>
      <c r="S176" s="77">
        <v>46126</v>
      </c>
      <c r="T176" s="49" t="s">
        <v>164</v>
      </c>
      <c r="U176" s="49"/>
      <c r="V176" s="49"/>
      <c r="W176" s="49"/>
      <c r="X176" s="49"/>
      <c r="Y176" s="49"/>
      <c r="Z176" s="49"/>
      <c r="AA176" s="49"/>
      <c r="AB176" s="49"/>
      <c r="AC176" s="49" t="s">
        <v>1426</v>
      </c>
      <c r="AD176" s="49" t="s">
        <v>1471</v>
      </c>
      <c r="AE176" s="49" t="s">
        <v>1512</v>
      </c>
      <c r="AF176" s="49">
        <v>26.520279887958782</v>
      </c>
      <c r="AG176" s="49" t="s">
        <v>1319</v>
      </c>
      <c r="AH176" s="259">
        <v>8</v>
      </c>
      <c r="AI176" s="125" t="s">
        <v>45</v>
      </c>
      <c r="AJ176" s="418">
        <f>VLOOKUP(InformeTbHv[[#This Row],[TURNO]],[1]INFORMEHV!AI$2:AK$184,2,0)</f>
        <v>0.58333333333333337</v>
      </c>
      <c r="AK176" s="418">
        <f>VLOOKUP(InformeTbHv[[#This Row],[TURNO]],[1]INFORMEHV!AI$2:AK$184,3,0)</f>
        <v>0.91666666666666663</v>
      </c>
      <c r="AL176" s="125">
        <v>24</v>
      </c>
      <c r="AM176" s="49">
        <v>304</v>
      </c>
      <c r="AN176" s="49">
        <v>131.62</v>
      </c>
      <c r="AO176" s="49">
        <v>26.37</v>
      </c>
      <c r="AP176" s="49"/>
      <c r="AQ176" s="72"/>
      <c r="AR176" s="49">
        <v>8</v>
      </c>
      <c r="AS176" s="49">
        <v>2</v>
      </c>
      <c r="AT176" s="49"/>
      <c r="AU176" s="49" t="s">
        <v>1175</v>
      </c>
      <c r="AV176" s="49">
        <v>0.33</v>
      </c>
      <c r="AW176" s="49">
        <v>0.33</v>
      </c>
      <c r="AX176" s="49">
        <v>0.33</v>
      </c>
      <c r="AY176" s="49"/>
      <c r="AZ176" s="71" t="s">
        <v>1176</v>
      </c>
      <c r="BA176" s="49" t="s">
        <v>48</v>
      </c>
      <c r="BB17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2.99</v>
      </c>
      <c r="BC176" s="72"/>
      <c r="BD176" s="72"/>
      <c r="BE176" s="72"/>
      <c r="BF176" s="72"/>
      <c r="BG176" s="74"/>
      <c r="BH176" s="44"/>
      <c r="BI176" s="45"/>
      <c r="BJ176" s="45"/>
      <c r="BK176" s="46"/>
      <c r="BL176" s="45"/>
    </row>
    <row r="177" spans="1:64" ht="18.75" customHeight="1" x14ac:dyDescent="0.3">
      <c r="A177" s="76">
        <f>IFERROR(InformeTbHv[[#This Row],[T EFECTIVO]]/InformeTbHv[[#This Row],[Horas disponibles]],0)</f>
        <v>0.87307692307692308</v>
      </c>
      <c r="B177" s="76">
        <f>((InformeTbHv[[#This Row],[T PROGRAMADO]]-InformeTbHv[[#This Row],[HORAS DE OTRAS PARADA]]))/InformeTbHv[[#This Row],[T PROGRAMADO]]</f>
        <v>0.56749999999999989</v>
      </c>
      <c r="C177" s="217">
        <f>IFERROR(((InformeTbHv[[#This Row],[T PROGRAMADO]]-InformeTbHv[[#This Row],[Ttal P. mec]])/InformeTbHv[[#This Row],[T PROGRAMADO]]),0)</f>
        <v>0.64999999999999991</v>
      </c>
      <c r="D177" s="49">
        <f>IFERROR(ROUND(InformeTbHv[[#This Row],[TOTAL DE ARBOLES]]/InformeTbHv[[#This Row],[T EFECTIVO]],2),"")</f>
        <v>20.93</v>
      </c>
      <c r="E177" s="49">
        <f>(IFERROR(ROUND(InformeTbHv[[#This Row],[M3]]/InformeTbHv[[#This Row],[TOTAL DE ARBOLES]],2),""))</f>
        <v>0.52</v>
      </c>
      <c r="F177" s="39">
        <f>IFERROR(ROUND(InformeTbHv[[#This Row],[M3]]/InformeTbHv[[#This Row],[T EFECTIVO]],2),"")</f>
        <v>10.8</v>
      </c>
      <c r="G177" s="72">
        <f>InformeTbHv[[#This Row],[T PROGRAMADO]]-InformeTbHv[[#This Row],[HORAS DE OTRAS PARADA]]</f>
        <v>4.5399999999999991</v>
      </c>
      <c r="H177" s="72">
        <f>InformeTbHv[[#This Row],[T PROGRAMADO]]-SUM(InformeTbHv[[#This Row],[T PARADAS MEC]]+InformeTbHv[[#This Row],[ALISTAMIENTO]]+InformeTbHv[[#This Row],[Mantenimiento periódico]])</f>
        <v>5.1999999999999993</v>
      </c>
      <c r="I177" s="72">
        <f>InformeTbHv[[#This Row],[T PARADAS MEC]]+InformeTbHv[[#This Row],[ALISTAMIENTO]]+InformeTbHv[[#This Row],[Mantenimiento periódico]]</f>
        <v>2.8000000000000003</v>
      </c>
      <c r="J177" s="72">
        <f>SUMIF(InformeTbHv[[#This Row],[MOTIVO 1]],"Mantenimiento periódico",InformeTbHv[[#This Row],[T OTRA PARADA 1]])</f>
        <v>0</v>
      </c>
      <c r="K177" s="72">
        <f>InformeTbHv[[#This Row],[Mantenimiento periódico]]+InformeTbHv[[#This Row],[ALISTAMIENTO]]</f>
        <v>0.33</v>
      </c>
      <c r="L177" s="72">
        <f>SUM(InformeTbHv[[#This Row],[T OTRA PARADA 1]:[T OTRA PARADA 5]])</f>
        <v>0</v>
      </c>
      <c r="M177" s="49" t="s">
        <v>68</v>
      </c>
      <c r="N177" s="49" t="s">
        <v>1417</v>
      </c>
      <c r="O177" s="49" t="s">
        <v>82</v>
      </c>
      <c r="P177" s="49">
        <v>94266396</v>
      </c>
      <c r="Q177" s="49" t="s">
        <v>65</v>
      </c>
      <c r="R177" s="49" t="s">
        <v>44</v>
      </c>
      <c r="S177" s="77">
        <v>46140</v>
      </c>
      <c r="T177" s="49" t="s">
        <v>164</v>
      </c>
      <c r="U177" s="49"/>
      <c r="V177" s="49"/>
      <c r="W177" s="49"/>
      <c r="X177" s="49"/>
      <c r="Y177" s="49"/>
      <c r="Z177" s="49"/>
      <c r="AA177" s="49"/>
      <c r="AB177" s="49"/>
      <c r="AC177" s="49" t="s">
        <v>1426</v>
      </c>
      <c r="AD177" s="49" t="s">
        <v>1471</v>
      </c>
      <c r="AE177" s="49" t="s">
        <v>1512</v>
      </c>
      <c r="AF177" s="49">
        <v>26.520279887958782</v>
      </c>
      <c r="AG177" s="49" t="s">
        <v>1319</v>
      </c>
      <c r="AH177" s="259">
        <v>8</v>
      </c>
      <c r="AI177" s="125" t="s">
        <v>47</v>
      </c>
      <c r="AJ177" s="418">
        <f>VLOOKUP(InformeTbHv[[#This Row],[TURNO]],[1]INFORMEHV!AI$2:AK$184,2,0)</f>
        <v>0.25</v>
      </c>
      <c r="AK177" s="418">
        <f>VLOOKUP(InformeTbHv[[#This Row],[TURNO]],[1]INFORMEHV!AI$2:AK$184,3,0)</f>
        <v>0.58333333333333337</v>
      </c>
      <c r="AL177" s="125">
        <v>27</v>
      </c>
      <c r="AM177" s="49">
        <v>95</v>
      </c>
      <c r="AN177" s="49">
        <v>49.02</v>
      </c>
      <c r="AO177" s="49">
        <v>261</v>
      </c>
      <c r="AP177" s="49"/>
      <c r="AQ177" s="72"/>
      <c r="AR177" s="49">
        <v>8</v>
      </c>
      <c r="AS177" s="49">
        <v>2.4700000000000002</v>
      </c>
      <c r="AT177" s="30" t="s">
        <v>327</v>
      </c>
      <c r="AU177" s="49" t="s">
        <v>1252</v>
      </c>
      <c r="AV177" s="49">
        <v>0.33</v>
      </c>
      <c r="AW177" s="49">
        <v>0.33</v>
      </c>
      <c r="AX177" s="49">
        <v>0.33</v>
      </c>
      <c r="AY177" s="49">
        <v>2</v>
      </c>
      <c r="AZ177" s="71" t="s">
        <v>1253</v>
      </c>
      <c r="BA177" s="49" t="s">
        <v>48</v>
      </c>
      <c r="BB17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3.4600000000000004</v>
      </c>
      <c r="BC177" s="72"/>
      <c r="BD177" s="72"/>
      <c r="BE177" s="72"/>
      <c r="BF177" s="72"/>
      <c r="BG177" s="74"/>
      <c r="BH177" s="44"/>
      <c r="BI177" s="45"/>
      <c r="BJ177" s="45"/>
      <c r="BK177" s="46"/>
      <c r="BL177" s="45"/>
    </row>
    <row r="178" spans="1:64" ht="18.75" customHeight="1" x14ac:dyDescent="0.3">
      <c r="A178" s="87">
        <f>IFERROR(InformeTbHv[[#This Row],[T EFECTIVO]]/InformeTbHv[[#This Row],[Horas disponibles]],0)</f>
        <v>0.81764438381082394</v>
      </c>
      <c r="B178" s="87">
        <f>((InformeTbHv[[#This Row],[T PROGRAMADO]]-InformeTbHv[[#This Row],[HORAS DE OTRAS PARADA]]))/InformeTbHv[[#This Row],[T PROGRAMADO]]</f>
        <v>0.74916666666666742</v>
      </c>
      <c r="C178" s="216">
        <f>IFERROR(((InformeTbHv[[#This Row],[T PROGRAMADO]]-InformeTbHv[[#This Row],[Ttal P. mec]])/InformeTbHv[[#This Row],[T PROGRAMADO]]),0)</f>
        <v>0.91625000000000001</v>
      </c>
      <c r="D178" s="88">
        <f>IFERROR(ROUND(InformeTbHv[[#This Row],[TOTAL DE ARBOLES]]/InformeTbHv[[#This Row],[T EFECTIVO]],2),"")</f>
        <v>20.86</v>
      </c>
      <c r="E178" s="88">
        <f>(IFERROR(ROUND(InformeTbHv[[#This Row],[M3]]/InformeTbHv[[#This Row],[TOTAL DE ARBOLES]],2),""))</f>
        <v>0.42</v>
      </c>
      <c r="F178" s="39">
        <f>IFERROR(ROUND(InformeTbHv[[#This Row],[M3]]/InformeTbHv[[#This Row],[T EFECTIVO]],2),"")</f>
        <v>8.84</v>
      </c>
      <c r="G178" s="89">
        <f>InformeTbHv[[#This Row],[T PROGRAMADO]]-InformeTbHv[[#This Row],[HORAS DE OTRAS PARADA]]</f>
        <v>5.9933333333333394</v>
      </c>
      <c r="H178" s="89">
        <f>InformeTbHv[[#This Row],[T PROGRAMADO]]-SUM(InformeTbHv[[#This Row],[T PARADAS MEC]]+InformeTbHv[[#This Row],[ALISTAMIENTO]]+InformeTbHv[[#This Row],[Mantenimiento periódico]])</f>
        <v>7.33</v>
      </c>
      <c r="I178" s="89">
        <f>InformeTbHv[[#This Row],[T PARADAS MEC]]+InformeTbHv[[#This Row],[ALISTAMIENTO]]+InformeTbHv[[#This Row],[Mantenimiento periódico]]</f>
        <v>0.66999999999999993</v>
      </c>
      <c r="J178" s="89">
        <f>SUMIF(InformeTbHv[[#This Row],[MOTIVO 1]],"Mantenimiento periódico",InformeTbHv[[#This Row],[T OTRA PARADA 1]])</f>
        <v>0</v>
      </c>
      <c r="K178" s="89">
        <f>InformeTbHv[[#This Row],[Mantenimiento periódico]]+InformeTbHv[[#This Row],[ALISTAMIENTO]]</f>
        <v>0.25</v>
      </c>
      <c r="L178" s="89">
        <f>SUM(InformeTbHv[[#This Row],[T OTRA PARADA 1]:[T OTRA PARADA 5]])</f>
        <v>1.1666666666666601</v>
      </c>
      <c r="M178" s="88" t="s">
        <v>55</v>
      </c>
      <c r="N178" s="88" t="s">
        <v>1418</v>
      </c>
      <c r="O178" s="88" t="s">
        <v>56</v>
      </c>
      <c r="P178" s="88">
        <v>1114480052</v>
      </c>
      <c r="Q178" s="88" t="s">
        <v>43</v>
      </c>
      <c r="R178" s="88" t="s">
        <v>49</v>
      </c>
      <c r="S178" s="90">
        <v>46064</v>
      </c>
      <c r="T178" s="88" t="s">
        <v>62</v>
      </c>
      <c r="U178" s="88"/>
      <c r="V178" s="88"/>
      <c r="W178" s="88"/>
      <c r="X178" s="88"/>
      <c r="Y178" s="88"/>
      <c r="Z178" s="88"/>
      <c r="AA178" s="88"/>
      <c r="AB178" s="88"/>
      <c r="AC178" s="88" t="s">
        <v>1445</v>
      </c>
      <c r="AD178" s="88" t="s">
        <v>1490</v>
      </c>
      <c r="AE178" s="88" t="s">
        <v>1518</v>
      </c>
      <c r="AF178" s="88">
        <v>19.828868083208551</v>
      </c>
      <c r="AG178" s="88" t="s">
        <v>208</v>
      </c>
      <c r="AH178" s="206">
        <v>5</v>
      </c>
      <c r="AI178" s="125" t="s">
        <v>45</v>
      </c>
      <c r="AJ178" s="418">
        <f>VLOOKUP(InformeTbHv[[#This Row],[TURNO]],[1]INFORMEHV!AI$2:AK$184,2,0)</f>
        <v>0.58333333333333337</v>
      </c>
      <c r="AK178" s="418">
        <f>VLOOKUP(InformeTbHv[[#This Row],[TURNO]],[1]INFORMEHV!AI$2:AK$184,3,0)</f>
        <v>0.91666666666666663</v>
      </c>
      <c r="AL178" s="205">
        <v>27</v>
      </c>
      <c r="AM178" s="88">
        <v>125</v>
      </c>
      <c r="AN178" s="88">
        <v>53</v>
      </c>
      <c r="AO178" s="88">
        <v>15.69</v>
      </c>
      <c r="AP178" s="88"/>
      <c r="AQ178" s="95">
        <v>24.2</v>
      </c>
      <c r="AR178" s="205">
        <v>8</v>
      </c>
      <c r="AS178" s="88">
        <v>0.42</v>
      </c>
      <c r="AT178" s="30" t="s">
        <v>328</v>
      </c>
      <c r="AU178" s="88" t="s">
        <v>722</v>
      </c>
      <c r="AV178" s="88">
        <v>0.25</v>
      </c>
      <c r="AW178" s="88"/>
      <c r="AX178" s="88">
        <v>0.17</v>
      </c>
      <c r="AY178" s="88"/>
      <c r="AZ178" s="92"/>
      <c r="BA178" s="88" t="s">
        <v>46</v>
      </c>
      <c r="BB17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2.0066666666666602</v>
      </c>
      <c r="BC178" s="89">
        <v>1.1666666666666601</v>
      </c>
      <c r="BD178" s="89"/>
      <c r="BE178" s="89"/>
      <c r="BF178" s="89"/>
      <c r="BG178" s="93"/>
      <c r="BH178" s="44" t="s">
        <v>238</v>
      </c>
      <c r="BI178" s="45"/>
      <c r="BJ178" s="45"/>
      <c r="BK178" s="46"/>
      <c r="BL178" s="94"/>
    </row>
    <row r="179" spans="1:64" ht="18.75" customHeight="1" x14ac:dyDescent="0.3">
      <c r="A179" s="76">
        <f>IFERROR(InformeTbHv[[#This Row],[T EFECTIVO]]/InformeTbHv[[#This Row],[Horas disponibles]],0)</f>
        <v>0.95052473763118439</v>
      </c>
      <c r="B179" s="76">
        <f>((InformeTbHv[[#This Row],[T PROGRAMADO]]-InformeTbHv[[#This Row],[HORAS DE OTRAS PARADA]]))/InformeTbHv[[#This Row],[T PROGRAMADO]]</f>
        <v>0.79249999999999998</v>
      </c>
      <c r="C179" s="217">
        <f>IFERROR(((InformeTbHv[[#This Row],[T PROGRAMADO]]-InformeTbHv[[#This Row],[Ttal P. mec]])/InformeTbHv[[#This Row],[T PROGRAMADO]]),0)</f>
        <v>0.83374999999999999</v>
      </c>
      <c r="D179" s="49">
        <f>IFERROR(ROUND(InformeTbHv[[#This Row],[TOTAL DE ARBOLES]]/InformeTbHv[[#This Row],[T EFECTIVO]],2),"")</f>
        <v>73.5</v>
      </c>
      <c r="E179" s="49">
        <f>(IFERROR(ROUND(InformeTbHv[[#This Row],[M3]]/InformeTbHv[[#This Row],[TOTAL DE ARBOLES]],2),""))</f>
        <v>0.4</v>
      </c>
      <c r="F179" s="39">
        <f>IFERROR(ROUND(InformeTbHv[[#This Row],[M3]]/InformeTbHv[[#This Row],[T EFECTIVO]],2),"")</f>
        <v>29.68</v>
      </c>
      <c r="G179" s="72">
        <f>InformeTbHv[[#This Row],[T PROGRAMADO]]-InformeTbHv[[#This Row],[HORAS DE OTRAS PARADA]]</f>
        <v>6.34</v>
      </c>
      <c r="H179" s="72">
        <f>InformeTbHv[[#This Row],[T PROGRAMADO]]-SUM(InformeTbHv[[#This Row],[T PARADAS MEC]]+InformeTbHv[[#This Row],[ALISTAMIENTO]]+InformeTbHv[[#This Row],[Mantenimiento periódico]])</f>
        <v>6.67</v>
      </c>
      <c r="I179" s="72">
        <f>InformeTbHv[[#This Row],[T PARADAS MEC]]+InformeTbHv[[#This Row],[ALISTAMIENTO]]+InformeTbHv[[#This Row],[Mantenimiento periódico]]</f>
        <v>1.33</v>
      </c>
      <c r="J179" s="72">
        <f>SUMIF(InformeTbHv[[#This Row],[MOTIVO 1]],"Mantenimiento periódico",InformeTbHv[[#This Row],[T OTRA PARADA 1]])</f>
        <v>0</v>
      </c>
      <c r="K179" s="72">
        <f>InformeTbHv[[#This Row],[Mantenimiento periódico]]+InformeTbHv[[#This Row],[ALISTAMIENTO]]</f>
        <v>0.33</v>
      </c>
      <c r="L179" s="72">
        <f>SUM(InformeTbHv[[#This Row],[T OTRA PARADA 1]:[T OTRA PARADA 5]])</f>
        <v>0</v>
      </c>
      <c r="M179" s="49" t="s">
        <v>42</v>
      </c>
      <c r="N179" s="49" t="s">
        <v>1418</v>
      </c>
      <c r="O179" s="49" t="s">
        <v>59</v>
      </c>
      <c r="P179" s="49">
        <v>94269864</v>
      </c>
      <c r="Q179" s="49" t="s">
        <v>43</v>
      </c>
      <c r="R179" s="49" t="s">
        <v>44</v>
      </c>
      <c r="S179" s="77">
        <v>46113</v>
      </c>
      <c r="T179" s="49" t="s">
        <v>1075</v>
      </c>
      <c r="U179" s="49"/>
      <c r="V179" s="49"/>
      <c r="W179" s="49"/>
      <c r="X179" s="49"/>
      <c r="Y179" s="49"/>
      <c r="Z179" s="49"/>
      <c r="AA179" s="49"/>
      <c r="AB179" s="49"/>
      <c r="AC179" s="49" t="s">
        <v>1437</v>
      </c>
      <c r="AD179" s="49" t="s">
        <v>1482</v>
      </c>
      <c r="AE179" s="49" t="s">
        <v>1519</v>
      </c>
      <c r="AF179" s="49">
        <v>25.440823396499322</v>
      </c>
      <c r="AG179" s="49" t="s">
        <v>208</v>
      </c>
      <c r="AH179" s="259">
        <v>1</v>
      </c>
      <c r="AI179" s="49" t="s">
        <v>47</v>
      </c>
      <c r="AJ179" s="420">
        <f>VLOOKUP(InformeTbHv[[#This Row],[TURNO]],[1]INFORMEHV!AI$2:AK$184,2,0)</f>
        <v>0.25</v>
      </c>
      <c r="AK179" s="420">
        <f>VLOOKUP(InformeTbHv[[#This Row],[TURNO]],[1]INFORMEHV!AI$2:AK$184,3,0)</f>
        <v>0.58333333333333337</v>
      </c>
      <c r="AL179" s="125">
        <v>25</v>
      </c>
      <c r="AM179" s="49">
        <v>466</v>
      </c>
      <c r="AN179" s="49">
        <v>188.19</v>
      </c>
      <c r="AO179" s="49">
        <v>24.68</v>
      </c>
      <c r="AP179" s="49"/>
      <c r="AQ179" s="72">
        <v>20</v>
      </c>
      <c r="AR179" s="125">
        <v>8</v>
      </c>
      <c r="AS179" s="49">
        <v>1</v>
      </c>
      <c r="AT179" s="30" t="s">
        <v>328</v>
      </c>
      <c r="AU179" s="49" t="s">
        <v>722</v>
      </c>
      <c r="AV179" s="49">
        <v>0.33</v>
      </c>
      <c r="AW179" s="49"/>
      <c r="AX179" s="49">
        <v>0.33</v>
      </c>
      <c r="AY179" s="49"/>
      <c r="AZ179" s="71" t="s">
        <v>92</v>
      </c>
      <c r="BA179" s="49" t="s">
        <v>46</v>
      </c>
      <c r="BB17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1.6600000000000001</v>
      </c>
      <c r="BC179" s="72"/>
      <c r="BD179" s="72"/>
      <c r="BE179" s="72"/>
      <c r="BF179" s="72"/>
      <c r="BG179" s="74"/>
      <c r="BH179" s="44"/>
      <c r="BI179" s="45"/>
      <c r="BJ179" s="45"/>
      <c r="BK179" s="46"/>
      <c r="BL179" s="45"/>
    </row>
    <row r="180" spans="1:64" ht="18.75" customHeight="1" x14ac:dyDescent="0.3">
      <c r="A180" s="79">
        <f>IFERROR(InformeTbHv[[#This Row],[T EFECTIVO]]/InformeTbHv[[#This Row],[Horas disponibles]],0)</f>
        <v>0.89969604863221886</v>
      </c>
      <c r="B180" s="79">
        <f>((InformeTbHv[[#This Row],[T PROGRAMADO]]-InformeTbHv[[#This Row],[HORAS DE OTRAS PARADA]]))/InformeTbHv[[#This Row],[T PROGRAMADO]]</f>
        <v>0.74</v>
      </c>
      <c r="C180" s="218">
        <f>IFERROR(((InformeTbHv[[#This Row],[T PROGRAMADO]]-InformeTbHv[[#This Row],[Ttal P. mec]])/InformeTbHv[[#This Row],[T PROGRAMADO]]),0)</f>
        <v>0.82250000000000001</v>
      </c>
      <c r="D180" s="80">
        <f>IFERROR(ROUND(InformeTbHv[[#This Row],[TOTAL DE ARBOLES]]/InformeTbHv[[#This Row],[T EFECTIVO]],2),"")</f>
        <v>27.7</v>
      </c>
      <c r="E180" s="80">
        <f>(IFERROR(ROUND(InformeTbHv[[#This Row],[M3]]/InformeTbHv[[#This Row],[TOTAL DE ARBOLES]],2),""))</f>
        <v>0.37</v>
      </c>
      <c r="F180" s="39">
        <f>IFERROR(ROUND(InformeTbHv[[#This Row],[M3]]/InformeTbHv[[#This Row],[T EFECTIVO]],2),"")</f>
        <v>10.14</v>
      </c>
      <c r="G180" s="81">
        <f>InformeTbHv[[#This Row],[T PROGRAMADO]]-InformeTbHv[[#This Row],[HORAS DE OTRAS PARADA]]</f>
        <v>5.92</v>
      </c>
      <c r="H180" s="81">
        <f>InformeTbHv[[#This Row],[T PROGRAMADO]]-SUM(InformeTbHv[[#This Row],[T PARADAS MEC]]+InformeTbHv[[#This Row],[ALISTAMIENTO]]+InformeTbHv[[#This Row],[Mantenimiento periódico]])</f>
        <v>6.58</v>
      </c>
      <c r="I180" s="81">
        <f>InformeTbHv[[#This Row],[T PARADAS MEC]]+InformeTbHv[[#This Row],[ALISTAMIENTO]]+InformeTbHv[[#This Row],[Mantenimiento periódico]]</f>
        <v>1.42</v>
      </c>
      <c r="J180" s="81">
        <f>SUMIF(InformeTbHv[[#This Row],[MOTIVO 1]],"Mantenimiento periódico",InformeTbHv[[#This Row],[T OTRA PARADA 1]])</f>
        <v>0</v>
      </c>
      <c r="K180" s="81">
        <f>InformeTbHv[[#This Row],[Mantenimiento periódico]]+InformeTbHv[[#This Row],[ALISTAMIENTO]]</f>
        <v>0.42</v>
      </c>
      <c r="L180" s="81">
        <f>SUM(InformeTbHv[[#This Row],[T OTRA PARADA 1]:[T OTRA PARADA 5]])</f>
        <v>0</v>
      </c>
      <c r="M180" s="80" t="s">
        <v>55</v>
      </c>
      <c r="N180" s="80" t="s">
        <v>1418</v>
      </c>
      <c r="O180" s="80" t="s">
        <v>94</v>
      </c>
      <c r="P180" s="80">
        <v>94269293</v>
      </c>
      <c r="Q180" s="80" t="s">
        <v>43</v>
      </c>
      <c r="R180" s="80" t="s">
        <v>49</v>
      </c>
      <c r="S180" s="82">
        <v>46045</v>
      </c>
      <c r="T180" s="80" t="s">
        <v>62</v>
      </c>
      <c r="U180" s="80"/>
      <c r="V180" s="80"/>
      <c r="W180" s="80"/>
      <c r="X180" s="80"/>
      <c r="Y180" s="80"/>
      <c r="Z180" s="80"/>
      <c r="AA180" s="80"/>
      <c r="AB180" s="80"/>
      <c r="AC180" s="80" t="s">
        <v>1445</v>
      </c>
      <c r="AD180" s="80" t="s">
        <v>1490</v>
      </c>
      <c r="AE180" s="80" t="s">
        <v>1518</v>
      </c>
      <c r="AF180" s="80">
        <v>19.828868083208551</v>
      </c>
      <c r="AG180" s="25" t="s">
        <v>208</v>
      </c>
      <c r="AH180" s="261">
        <v>2</v>
      </c>
      <c r="AI180" s="125" t="s">
        <v>45</v>
      </c>
      <c r="AJ180" s="418">
        <f>VLOOKUP(InformeTbHv[[#This Row],[TURNO]],[1]INFORMEHV!AI$2:AK$184,2,0)</f>
        <v>0.58333333333333337</v>
      </c>
      <c r="AK180" s="418">
        <f>VLOOKUP(InformeTbHv[[#This Row],[TURNO]],[1]INFORMEHV!AI$2:AK$184,3,0)</f>
        <v>0.91666666666666663</v>
      </c>
      <c r="AL180" s="211">
        <v>32</v>
      </c>
      <c r="AM180" s="80">
        <v>164</v>
      </c>
      <c r="AN180" s="80">
        <v>60</v>
      </c>
      <c r="AO180" s="80">
        <v>8.6</v>
      </c>
      <c r="AP180" s="80"/>
      <c r="AQ180" s="200">
        <v>26</v>
      </c>
      <c r="AR180" s="211">
        <v>8</v>
      </c>
      <c r="AS180" s="80">
        <v>1</v>
      </c>
      <c r="AT180" s="30" t="s">
        <v>328</v>
      </c>
      <c r="AU180" s="30" t="s">
        <v>496</v>
      </c>
      <c r="AV180" s="80">
        <v>0.42</v>
      </c>
      <c r="AW180" s="80">
        <v>0.33</v>
      </c>
      <c r="AX180" s="80">
        <v>0.33</v>
      </c>
      <c r="AY180" s="80">
        <v>5</v>
      </c>
      <c r="AZ180" s="84" t="s">
        <v>57</v>
      </c>
      <c r="BA180" s="80" t="s">
        <v>48</v>
      </c>
      <c r="BB18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2.08</v>
      </c>
      <c r="BC180" s="81"/>
      <c r="BD180" s="81"/>
      <c r="BE180" s="81"/>
      <c r="BF180" s="81"/>
      <c r="BG180" s="85"/>
      <c r="BH180" s="74"/>
      <c r="BI180" s="75"/>
      <c r="BJ180" s="45"/>
      <c r="BK180" s="46"/>
      <c r="BL180" s="86"/>
    </row>
    <row r="181" spans="1:64" ht="18.75" customHeight="1" x14ac:dyDescent="0.3">
      <c r="A181" s="37">
        <f>IFERROR(InformeTbHv[[#This Row],[T EFECTIVO]]/InformeTbHv[[#This Row],[Horas disponibles]],0)</f>
        <v>0.49438202247191004</v>
      </c>
      <c r="B181" s="37">
        <f>((InformeTbHv[[#This Row],[T PROGRAMADO]]-InformeTbHv[[#This Row],[HORAS DE OTRAS PARADA]]))/InformeTbHv[[#This Row],[T PROGRAMADO]]</f>
        <v>0.43999999999999995</v>
      </c>
      <c r="C181" s="113">
        <f>IFERROR(((InformeTbHv[[#This Row],[T PROGRAMADO]]-InformeTbHv[[#This Row],[Ttal P. mec]])/InformeTbHv[[#This Row],[T PROGRAMADO]]),0)</f>
        <v>0.89</v>
      </c>
      <c r="D181" s="38">
        <f>IFERROR(ROUND(InformeTbHv[[#This Row],[TOTAL DE ARBOLES]]/InformeTbHv[[#This Row],[T EFECTIVO]],2),"")</f>
        <v>31.53</v>
      </c>
      <c r="E181" s="38">
        <f>(IFERROR(ROUND(InformeTbHv[[#This Row],[M3]]/InformeTbHv[[#This Row],[TOTAL DE ARBOLES]],2),""))</f>
        <v>0.34</v>
      </c>
      <c r="F181" s="39">
        <f>IFERROR(ROUND(InformeTbHv[[#This Row],[M3]]/InformeTbHv[[#This Row],[T EFECTIVO]],2),"")</f>
        <v>10.57</v>
      </c>
      <c r="G181" s="40">
        <f>InformeTbHv[[#This Row],[T PROGRAMADO]]-InformeTbHv[[#This Row],[HORAS DE OTRAS PARADA]]</f>
        <v>3.5199999999999996</v>
      </c>
      <c r="H181" s="40">
        <f>InformeTbHv[[#This Row],[T PROGRAMADO]]-SUM(InformeTbHv[[#This Row],[T PARADAS MEC]]+InformeTbHv[[#This Row],[ALISTAMIENTO]]+InformeTbHv[[#This Row],[Mantenimiento periódico]])</f>
        <v>7.12</v>
      </c>
      <c r="I181" s="40">
        <f>InformeTbHv[[#This Row],[T PARADAS MEC]]+InformeTbHv[[#This Row],[ALISTAMIENTO]]+InformeTbHv[[#This Row],[Mantenimiento periódico]]</f>
        <v>0.87999999999999989</v>
      </c>
      <c r="J181" s="40">
        <f>SUMIF(InformeTbHv[[#This Row],[MOTIVO 1]],"Mantenimiento periódico",InformeTbHv[[#This Row],[T OTRA PARADA 1]])</f>
        <v>0</v>
      </c>
      <c r="K181" s="40">
        <f>InformeTbHv[[#This Row],[Mantenimiento periódico]]+InformeTbHv[[#This Row],[ALISTAMIENTO]]</f>
        <v>0.3</v>
      </c>
      <c r="L181" s="40">
        <f>SUM(InformeTbHv[[#This Row],[T OTRA PARADA 1]:[T OTRA PARADA 5]])</f>
        <v>3</v>
      </c>
      <c r="M181" s="38" t="s">
        <v>134</v>
      </c>
      <c r="N181" s="38" t="s">
        <v>1417</v>
      </c>
      <c r="O181" s="38" t="s">
        <v>264</v>
      </c>
      <c r="P181" s="38">
        <v>1022124225</v>
      </c>
      <c r="Q181" s="38" t="s">
        <v>257</v>
      </c>
      <c r="R181" s="38" t="s">
        <v>49</v>
      </c>
      <c r="S181" s="41">
        <v>46028</v>
      </c>
      <c r="T181" s="38" t="s">
        <v>135</v>
      </c>
      <c r="U181" s="38"/>
      <c r="V181" s="38"/>
      <c r="W181" s="38"/>
      <c r="X181" s="38"/>
      <c r="Y181" s="38"/>
      <c r="Z181" s="38"/>
      <c r="AA181" s="38"/>
      <c r="AB181" s="38"/>
      <c r="AC181" s="38" t="s">
        <v>1421</v>
      </c>
      <c r="AD181" s="38" t="s">
        <v>1466</v>
      </c>
      <c r="AE181" s="38" t="s">
        <v>1510</v>
      </c>
      <c r="AF181" s="38">
        <v>17.432111584245501</v>
      </c>
      <c r="AG181" s="251" t="s">
        <v>205</v>
      </c>
      <c r="AH181" s="207">
        <v>8</v>
      </c>
      <c r="AI181" s="125" t="s">
        <v>45</v>
      </c>
      <c r="AJ181" s="418">
        <f>VLOOKUP(InformeTbHv[[#This Row],[TURNO]],[1]INFORMEHV!AI$2:AK$184,2,0)</f>
        <v>0.58333333333333337</v>
      </c>
      <c r="AK181" s="418">
        <f>VLOOKUP(InformeTbHv[[#This Row],[TURNO]],[1]INFORMEHV!AI$2:AK$184,3,0)</f>
        <v>0.91666666666666663</v>
      </c>
      <c r="AL181" s="116">
        <v>13</v>
      </c>
      <c r="AM181" s="38">
        <v>111</v>
      </c>
      <c r="AN181" s="38">
        <v>37.200000000000003</v>
      </c>
      <c r="AO181" s="38">
        <v>11.8</v>
      </c>
      <c r="AP181" s="38">
        <v>35.799999999999997</v>
      </c>
      <c r="AQ181" s="40">
        <v>23</v>
      </c>
      <c r="AR181" s="116">
        <v>8</v>
      </c>
      <c r="AS181" s="38">
        <v>0.57999999999999996</v>
      </c>
      <c r="AT181" s="30" t="s">
        <v>328</v>
      </c>
      <c r="AU181" s="38" t="s">
        <v>279</v>
      </c>
      <c r="AV181" s="38">
        <v>0.3</v>
      </c>
      <c r="AW181" s="38">
        <v>0.3</v>
      </c>
      <c r="AX181" s="38">
        <v>0.3</v>
      </c>
      <c r="AY181" s="38">
        <v>0</v>
      </c>
      <c r="AZ181" s="42" t="s">
        <v>280</v>
      </c>
      <c r="BA181" s="38" t="s">
        <v>259</v>
      </c>
      <c r="BB18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4.4800000000000004</v>
      </c>
      <c r="BC181" s="40">
        <v>3</v>
      </c>
      <c r="BD181" s="40">
        <v>0</v>
      </c>
      <c r="BE181" s="40">
        <v>0</v>
      </c>
      <c r="BF181" s="40">
        <v>0</v>
      </c>
      <c r="BG181" s="43">
        <v>0</v>
      </c>
      <c r="BH181" s="14" t="s">
        <v>236</v>
      </c>
      <c r="BI181" s="45"/>
      <c r="BJ181" s="45"/>
      <c r="BK181" s="46"/>
      <c r="BL181" s="47"/>
    </row>
    <row r="182" spans="1:64" ht="18.75" customHeight="1" x14ac:dyDescent="0.3">
      <c r="A182" s="37">
        <f>IFERROR(InformeTbHv[[#This Row],[T EFECTIVO]]/InformeTbHv[[#This Row],[Horas disponibles]],0)</f>
        <v>0.93272962483829236</v>
      </c>
      <c r="B182" s="37">
        <f>((InformeTbHv[[#This Row],[T PROGRAMADO]]-InformeTbHv[[#This Row],[HORAS DE OTRAS PARADA]]))/InformeTbHv[[#This Row],[T PROGRAMADO]]</f>
        <v>0.90125</v>
      </c>
      <c r="C182" s="113">
        <f>IFERROR(((InformeTbHv[[#This Row],[T PROGRAMADO]]-InformeTbHv[[#This Row],[Ttal P. mec]])/InformeTbHv[[#This Row],[T PROGRAMADO]]),0)</f>
        <v>0.96625000000000005</v>
      </c>
      <c r="D182" s="38">
        <f>IFERROR(ROUND(InformeTbHv[[#This Row],[TOTAL DE ARBOLES]]/InformeTbHv[[#This Row],[T EFECTIVO]],2),"")</f>
        <v>43</v>
      </c>
      <c r="E182" s="38">
        <f>(IFERROR(ROUND(InformeTbHv[[#This Row],[M3]]/InformeTbHv[[#This Row],[TOTAL DE ARBOLES]],2),""))</f>
        <v>0.42</v>
      </c>
      <c r="F182" s="39">
        <f>IFERROR(ROUND(InformeTbHv[[#This Row],[M3]]/InformeTbHv[[#This Row],[T EFECTIVO]],2),"")</f>
        <v>17.97</v>
      </c>
      <c r="G182" s="40">
        <f>InformeTbHv[[#This Row],[T PROGRAMADO]]-InformeTbHv[[#This Row],[HORAS DE OTRAS PARADA]]</f>
        <v>7.21</v>
      </c>
      <c r="H182" s="40">
        <f>InformeTbHv[[#This Row],[T PROGRAMADO]]-SUM(InformeTbHv[[#This Row],[T PARADAS MEC]]+InformeTbHv[[#This Row],[ALISTAMIENTO]]+InformeTbHv[[#This Row],[Mantenimiento periódico]])</f>
        <v>7.73</v>
      </c>
      <c r="I182" s="40">
        <f>InformeTbHv[[#This Row],[T PARADAS MEC]]+InformeTbHv[[#This Row],[ALISTAMIENTO]]+InformeTbHv[[#This Row],[Mantenimiento periódico]]</f>
        <v>0.27</v>
      </c>
      <c r="J182" s="40">
        <f>SUMIF(InformeTbHv[[#This Row],[MOTIVO 1]],"Mantenimiento periódico",InformeTbHv[[#This Row],[T OTRA PARADA 1]])</f>
        <v>0</v>
      </c>
      <c r="K182" s="40">
        <f>InformeTbHv[[#This Row],[Mantenimiento periódico]]+InformeTbHv[[#This Row],[ALISTAMIENTO]]</f>
        <v>0.25</v>
      </c>
      <c r="L182" s="40">
        <f>SUM(InformeTbHv[[#This Row],[T OTRA PARADA 1]:[T OTRA PARADA 5]])</f>
        <v>0</v>
      </c>
      <c r="M182" s="38" t="s">
        <v>55</v>
      </c>
      <c r="N182" s="38" t="s">
        <v>1418</v>
      </c>
      <c r="O182" s="38" t="s">
        <v>56</v>
      </c>
      <c r="P182" s="38">
        <v>1114480052</v>
      </c>
      <c r="Q182" s="38" t="s">
        <v>43</v>
      </c>
      <c r="R182" s="38" t="s">
        <v>49</v>
      </c>
      <c r="S182" s="41">
        <v>46039</v>
      </c>
      <c r="T182" s="38" t="s">
        <v>62</v>
      </c>
      <c r="U182" s="38"/>
      <c r="V182" s="38"/>
      <c r="W182" s="38"/>
      <c r="X182" s="38"/>
      <c r="Y182" s="38"/>
      <c r="Z182" s="38"/>
      <c r="AA182" s="38"/>
      <c r="AB182" s="38"/>
      <c r="AC182" s="38" t="s">
        <v>1445</v>
      </c>
      <c r="AD182" s="38" t="s">
        <v>1490</v>
      </c>
      <c r="AE182" s="38" t="s">
        <v>1518</v>
      </c>
      <c r="AF182" s="38">
        <v>19.828868083208551</v>
      </c>
      <c r="AG182" s="25" t="s">
        <v>208</v>
      </c>
      <c r="AH182" s="207">
        <v>2</v>
      </c>
      <c r="AI182" s="116" t="s">
        <v>47</v>
      </c>
      <c r="AJ182" s="415">
        <f>VLOOKUP(InformeTbHv[[#This Row],[TURNO]],[1]INFORMEHV!AI$2:AK$184,2,0)</f>
        <v>0.25</v>
      </c>
      <c r="AK182" s="415">
        <f>VLOOKUP(InformeTbHv[[#This Row],[TURNO]],[1]INFORMEHV!AI$2:AK$184,3,0)</f>
        <v>0.58333333333333337</v>
      </c>
      <c r="AL182" s="116">
        <v>29</v>
      </c>
      <c r="AM182" s="38">
        <v>310</v>
      </c>
      <c r="AN182" s="38">
        <v>129.57</v>
      </c>
      <c r="AO182" s="38">
        <v>20.260000000000002</v>
      </c>
      <c r="AP182" s="38"/>
      <c r="AQ182" s="120">
        <v>23</v>
      </c>
      <c r="AR182" s="116">
        <v>8</v>
      </c>
      <c r="AS182" s="38">
        <v>0.02</v>
      </c>
      <c r="AT182" s="30" t="s">
        <v>328</v>
      </c>
      <c r="AU182" s="49" t="s">
        <v>279</v>
      </c>
      <c r="AV182" s="38">
        <v>0.25</v>
      </c>
      <c r="AW182" s="38">
        <v>0.32</v>
      </c>
      <c r="AX182" s="38">
        <v>0.2</v>
      </c>
      <c r="AY182" s="38"/>
      <c r="AZ182" s="42"/>
      <c r="BA182" s="38" t="s">
        <v>46</v>
      </c>
      <c r="BB18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0.79</v>
      </c>
      <c r="BC182" s="40"/>
      <c r="BD182" s="40"/>
      <c r="BE182" s="40"/>
      <c r="BF182" s="40"/>
      <c r="BG182" s="43"/>
      <c r="BH182" s="44"/>
      <c r="BI182" s="45"/>
      <c r="BJ182" s="45"/>
      <c r="BK182" s="46"/>
      <c r="BL182" s="47"/>
    </row>
    <row r="183" spans="1:64" ht="18.75" customHeight="1" x14ac:dyDescent="0.3">
      <c r="A183" s="63">
        <f>IFERROR(InformeTbHv[[#This Row],[T EFECTIVO]]/InformeTbHv[[#This Row],[Horas disponibles]],0)</f>
        <v>0.65962441314554088</v>
      </c>
      <c r="B183" s="63">
        <f>((InformeTbHv[[#This Row],[T PROGRAMADO]]-InformeTbHv[[#This Row],[HORAS DE OTRAS PARADA]]))/InformeTbHv[[#This Row],[T PROGRAMADO]]</f>
        <v>0.58541666666666747</v>
      </c>
      <c r="C183" s="215">
        <f>IFERROR(((InformeTbHv[[#This Row],[T PROGRAMADO]]-InformeTbHv[[#This Row],[Ttal P. mec]])/InformeTbHv[[#This Row],[T PROGRAMADO]]),0)</f>
        <v>0.88749999999999996</v>
      </c>
      <c r="D183" s="64">
        <f>IFERROR(ROUND(InformeTbHv[[#This Row],[TOTAL DE ARBOLES]]/InformeTbHv[[#This Row],[T EFECTIVO]],2),"")</f>
        <v>7.47</v>
      </c>
      <c r="E183" s="64">
        <f>(IFERROR(ROUND(InformeTbHv[[#This Row],[M3]]/InformeTbHv[[#This Row],[TOTAL DE ARBOLES]],2),""))</f>
        <v>1.37</v>
      </c>
      <c r="F183" s="39">
        <f>IFERROR(ROUND(InformeTbHv[[#This Row],[M3]]/InformeTbHv[[#This Row],[T EFECTIVO]],2),"")</f>
        <v>10.25</v>
      </c>
      <c r="G183" s="65">
        <f>InformeTbHv[[#This Row],[T PROGRAMADO]]-InformeTbHv[[#This Row],[HORAS DE OTRAS PARADA]]</f>
        <v>4.6833333333333398</v>
      </c>
      <c r="H183" s="65">
        <f>InformeTbHv[[#This Row],[T PROGRAMADO]]-SUM(InformeTbHv[[#This Row],[T PARADAS MEC]]+InformeTbHv[[#This Row],[ALISTAMIENTO]]+InformeTbHv[[#This Row],[Mantenimiento periódico]])</f>
        <v>7.1</v>
      </c>
      <c r="I183" s="65">
        <f>InformeTbHv[[#This Row],[T PARADAS MEC]]+InformeTbHv[[#This Row],[ALISTAMIENTO]]+InformeTbHv[[#This Row],[Mantenimiento periódico]]</f>
        <v>0.9</v>
      </c>
      <c r="J183" s="65">
        <f>SUMIF(InformeTbHv[[#This Row],[MOTIVO 1]],"Mantenimiento periódico",InformeTbHv[[#This Row],[T OTRA PARADA 1]])</f>
        <v>0</v>
      </c>
      <c r="K183" s="65">
        <f>InformeTbHv[[#This Row],[Mantenimiento periódico]]+InformeTbHv[[#This Row],[ALISTAMIENTO]]</f>
        <v>0.23</v>
      </c>
      <c r="L183" s="65">
        <f>SUM(InformeTbHv[[#This Row],[T OTRA PARADA 1]:[T OTRA PARADA 5]])</f>
        <v>1.6666666666666601</v>
      </c>
      <c r="M183" s="64" t="s">
        <v>72</v>
      </c>
      <c r="N183" s="64" t="s">
        <v>1418</v>
      </c>
      <c r="O183" s="64" t="s">
        <v>73</v>
      </c>
      <c r="P183" s="64">
        <v>1116724403</v>
      </c>
      <c r="Q183" s="64" t="s">
        <v>43</v>
      </c>
      <c r="R183" s="64" t="s">
        <v>74</v>
      </c>
      <c r="S183" s="66">
        <v>46041</v>
      </c>
      <c r="T183" s="64" t="s">
        <v>198</v>
      </c>
      <c r="U183" s="64"/>
      <c r="V183" s="64"/>
      <c r="W183" s="64"/>
      <c r="X183" s="64"/>
      <c r="Y183" s="64"/>
      <c r="Z183" s="64"/>
      <c r="AA183" s="64"/>
      <c r="AB183" s="64"/>
      <c r="AC183" s="64" t="s">
        <v>1450</v>
      </c>
      <c r="AD183" s="64" t="s">
        <v>1495</v>
      </c>
      <c r="AE183" s="64" t="s">
        <v>1514</v>
      </c>
      <c r="AF183" s="64">
        <v>16.86453723236896</v>
      </c>
      <c r="AG183" s="25" t="s">
        <v>208</v>
      </c>
      <c r="AH183" s="258">
        <v>1</v>
      </c>
      <c r="AI183" s="125" t="s">
        <v>45</v>
      </c>
      <c r="AJ183" s="418">
        <f>VLOOKUP(InformeTbHv[[#This Row],[TURNO]],[1]INFORMEHV!AI$2:AK$184,2,0)</f>
        <v>0.58333333333333337</v>
      </c>
      <c r="AK183" s="418">
        <f>VLOOKUP(InformeTbHv[[#This Row],[TURNO]],[1]INFORMEHV!AI$2:AK$184,3,0)</f>
        <v>0.91666666666666663</v>
      </c>
      <c r="AL183" s="209">
        <v>30</v>
      </c>
      <c r="AM183" s="64">
        <v>35</v>
      </c>
      <c r="AN183" s="64">
        <v>48</v>
      </c>
      <c r="AO183" s="64">
        <v>16</v>
      </c>
      <c r="AP183" s="64">
        <v>16</v>
      </c>
      <c r="AQ183" s="65">
        <v>35</v>
      </c>
      <c r="AR183" s="209">
        <v>8</v>
      </c>
      <c r="AS183" s="64">
        <v>0.67</v>
      </c>
      <c r="AT183" s="30" t="s">
        <v>328</v>
      </c>
      <c r="AU183" s="49" t="s">
        <v>279</v>
      </c>
      <c r="AV183" s="64">
        <v>0.23</v>
      </c>
      <c r="AW183" s="64">
        <v>0.37</v>
      </c>
      <c r="AX183" s="64">
        <v>0.38</v>
      </c>
      <c r="AY183" s="64">
        <v>3</v>
      </c>
      <c r="AZ183" s="67" t="s">
        <v>81</v>
      </c>
      <c r="BA183" s="64" t="s">
        <v>48</v>
      </c>
      <c r="BB18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3.3166666666666602</v>
      </c>
      <c r="BC183" s="65">
        <v>1.6666666666666601</v>
      </c>
      <c r="BD183" s="65"/>
      <c r="BE183" s="65"/>
      <c r="BF183" s="65"/>
      <c r="BG183" s="68"/>
      <c r="BH183" s="14" t="s">
        <v>237</v>
      </c>
      <c r="BI183" s="75"/>
      <c r="BJ183" s="45"/>
      <c r="BK183" s="46"/>
      <c r="BL183" s="69"/>
    </row>
    <row r="184" spans="1:64" ht="18.75" customHeight="1" x14ac:dyDescent="0.3">
      <c r="A184" s="87">
        <f>IFERROR(InformeTbHv[[#This Row],[T EFECTIVO]]/InformeTbHv[[#This Row],[Horas disponibles]],0)</f>
        <v>0.89573459715639814</v>
      </c>
      <c r="B184" s="87">
        <f>((InformeTbHv[[#This Row],[T PROGRAMADO]]-InformeTbHv[[#This Row],[HORAS DE OTRAS PARADA]]))/InformeTbHv[[#This Row],[T PROGRAMADO]]</f>
        <v>0.70874999999999999</v>
      </c>
      <c r="C184" s="216">
        <f>IFERROR(((InformeTbHv[[#This Row],[T PROGRAMADO]]-InformeTbHv[[#This Row],[Ttal P. mec]])/InformeTbHv[[#This Row],[T PROGRAMADO]]),0)</f>
        <v>0.79125000000000001</v>
      </c>
      <c r="D184" s="88">
        <f>IFERROR(ROUND(InformeTbHv[[#This Row],[TOTAL DE ARBOLES]]/InformeTbHv[[#This Row],[T EFECTIVO]],2),"")</f>
        <v>19.399999999999999</v>
      </c>
      <c r="E184" s="88">
        <f>(IFERROR(ROUND(InformeTbHv[[#This Row],[M3]]/InformeTbHv[[#This Row],[TOTAL DE ARBOLES]],2),""))</f>
        <v>0.28000000000000003</v>
      </c>
      <c r="F184" s="39">
        <f>IFERROR(ROUND(InformeTbHv[[#This Row],[M3]]/InformeTbHv[[#This Row],[T EFECTIVO]],2),"")</f>
        <v>5.47</v>
      </c>
      <c r="G184" s="89">
        <f>InformeTbHv[[#This Row],[T PROGRAMADO]]-InformeTbHv[[#This Row],[HORAS DE OTRAS PARADA]]</f>
        <v>5.67</v>
      </c>
      <c r="H184" s="89">
        <f>InformeTbHv[[#This Row],[T PROGRAMADO]]-SUM(InformeTbHv[[#This Row],[T PARADAS MEC]]+InformeTbHv[[#This Row],[ALISTAMIENTO]]+InformeTbHv[[#This Row],[Mantenimiento periódico]])</f>
        <v>6.33</v>
      </c>
      <c r="I184" s="89">
        <f>InformeTbHv[[#This Row],[T PARADAS MEC]]+InformeTbHv[[#This Row],[ALISTAMIENTO]]+InformeTbHv[[#This Row],[Mantenimiento periódico]]</f>
        <v>1.67</v>
      </c>
      <c r="J184" s="89">
        <f>SUMIF(InformeTbHv[[#This Row],[MOTIVO 1]],"Mantenimiento periódico",InformeTbHv[[#This Row],[T OTRA PARADA 1]])</f>
        <v>0</v>
      </c>
      <c r="K184" s="198">
        <f>InformeTbHv[[#This Row],[Mantenimiento periódico]]+InformeTbHv[[#This Row],[ALISTAMIENTO]]</f>
        <v>0.67</v>
      </c>
      <c r="L184" s="198">
        <f>SUM(InformeTbHv[[#This Row],[T OTRA PARADA 1]:[T OTRA PARADA 5]])</f>
        <v>0</v>
      </c>
      <c r="M184" s="205" t="s">
        <v>86</v>
      </c>
      <c r="N184" s="205" t="s">
        <v>1418</v>
      </c>
      <c r="O184" s="245" t="s">
        <v>88</v>
      </c>
      <c r="P184" s="88">
        <v>94265708</v>
      </c>
      <c r="Q184" s="88" t="s">
        <v>398</v>
      </c>
      <c r="R184" s="88" t="s">
        <v>74</v>
      </c>
      <c r="S184" s="90">
        <v>46052</v>
      </c>
      <c r="T184" s="88" t="s">
        <v>399</v>
      </c>
      <c r="U184" s="88"/>
      <c r="V184" s="88"/>
      <c r="W184" s="88"/>
      <c r="X184" s="88"/>
      <c r="Y184" s="88"/>
      <c r="Z184" s="88"/>
      <c r="AA184" s="88"/>
      <c r="AB184" s="88"/>
      <c r="AC184" s="88" t="s">
        <v>1430</v>
      </c>
      <c r="AD184" s="88" t="s">
        <v>1475</v>
      </c>
      <c r="AE184" s="88" t="s">
        <v>1517</v>
      </c>
      <c r="AF184" s="88">
        <v>14.957915875223099</v>
      </c>
      <c r="AG184" s="251" t="s">
        <v>205</v>
      </c>
      <c r="AH184" s="206">
        <v>9</v>
      </c>
      <c r="AI184" s="25" t="s">
        <v>47</v>
      </c>
      <c r="AJ184" s="422">
        <f>VLOOKUP(InformeTbHv[[#This Row],[TURNO]],[1]INFORMEHV!AI$2:AK$184,2,0)</f>
        <v>0.25</v>
      </c>
      <c r="AK184" s="422">
        <f>VLOOKUP(InformeTbHv[[#This Row],[TURNO]],[1]INFORMEHV!AI$2:AK$184,3,0)</f>
        <v>0.58333333333333337</v>
      </c>
      <c r="AL184" s="205">
        <v>15</v>
      </c>
      <c r="AM184" s="88">
        <v>110</v>
      </c>
      <c r="AN184" s="88">
        <v>30.99</v>
      </c>
      <c r="AO184" s="88">
        <v>7.42</v>
      </c>
      <c r="AP184" s="88"/>
      <c r="AQ184" s="89">
        <v>18.3</v>
      </c>
      <c r="AR184" s="205">
        <v>8</v>
      </c>
      <c r="AS184" s="88">
        <v>1</v>
      </c>
      <c r="AT184" s="30" t="s">
        <v>328</v>
      </c>
      <c r="AU184" s="30" t="s">
        <v>279</v>
      </c>
      <c r="AV184" s="88">
        <v>0.67</v>
      </c>
      <c r="AW184" s="88">
        <v>0.33</v>
      </c>
      <c r="AX184" s="88">
        <v>0.33</v>
      </c>
      <c r="AY184" s="88"/>
      <c r="AZ184" s="92" t="s">
        <v>203</v>
      </c>
      <c r="BA184" s="88" t="s">
        <v>48</v>
      </c>
      <c r="BB18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2.33</v>
      </c>
      <c r="BC184" s="89"/>
      <c r="BD184" s="89"/>
      <c r="BE184" s="89"/>
      <c r="BF184" s="89"/>
      <c r="BG184" s="93"/>
      <c r="BH184" s="14"/>
      <c r="BI184" s="75"/>
      <c r="BJ184" s="45"/>
      <c r="BK184" s="46"/>
      <c r="BL184" s="94"/>
    </row>
    <row r="185" spans="1:64" ht="18.75" customHeight="1" x14ac:dyDescent="0.3">
      <c r="A185" s="87">
        <f>IFERROR(InformeTbHv[[#This Row],[T EFECTIVO]]/InformeTbHv[[#This Row],[Horas disponibles]],0)</f>
        <v>0.92428571428571427</v>
      </c>
      <c r="B185" s="87">
        <f>((InformeTbHv[[#This Row],[T PROGRAMADO]]-InformeTbHv[[#This Row],[HORAS DE OTRAS PARADA]]))/InformeTbHv[[#This Row],[T PROGRAMADO]]</f>
        <v>0.80874999999999997</v>
      </c>
      <c r="C185" s="216">
        <f>IFERROR(((InformeTbHv[[#This Row],[T PROGRAMADO]]-InformeTbHv[[#This Row],[Ttal P. mec]])/InformeTbHv[[#This Row],[T PROGRAMADO]]),0)</f>
        <v>0.875</v>
      </c>
      <c r="D185" s="88">
        <f>IFERROR(ROUND(InformeTbHv[[#This Row],[TOTAL DE ARBOLES]]/InformeTbHv[[#This Row],[T EFECTIVO]],2),"")</f>
        <v>41.11</v>
      </c>
      <c r="E185" s="88">
        <f>(IFERROR(ROUND(InformeTbHv[[#This Row],[M3]]/InformeTbHv[[#This Row],[TOTAL DE ARBOLES]],2),""))</f>
        <v>0.27</v>
      </c>
      <c r="F185" s="39">
        <f>IFERROR(ROUND(InformeTbHv[[#This Row],[M3]]/InformeTbHv[[#This Row],[T EFECTIVO]],2),"")</f>
        <v>11.1</v>
      </c>
      <c r="G185" s="89">
        <f>InformeTbHv[[#This Row],[T PROGRAMADO]]-InformeTbHv[[#This Row],[HORAS DE OTRAS PARADA]]</f>
        <v>6.47</v>
      </c>
      <c r="H185" s="89">
        <f>InformeTbHv[[#This Row],[T PROGRAMADO]]-SUM(InformeTbHv[[#This Row],[T PARADAS MEC]]+InformeTbHv[[#This Row],[ALISTAMIENTO]]+InformeTbHv[[#This Row],[Mantenimiento periódico]])</f>
        <v>7</v>
      </c>
      <c r="I185" s="89">
        <f>InformeTbHv[[#This Row],[T PARADAS MEC]]+InformeTbHv[[#This Row],[ALISTAMIENTO]]+InformeTbHv[[#This Row],[Mantenimiento periódico]]</f>
        <v>1</v>
      </c>
      <c r="J185" s="89">
        <f>SUMIF(InformeTbHv[[#This Row],[MOTIVO 1]],"Mantenimiento periódico",InformeTbHv[[#This Row],[T OTRA PARADA 1]])</f>
        <v>0</v>
      </c>
      <c r="K185" s="198">
        <f>InformeTbHv[[#This Row],[Mantenimiento periódico]]+InformeTbHv[[#This Row],[ALISTAMIENTO]]</f>
        <v>0.5</v>
      </c>
      <c r="L185" s="198">
        <f>SUM(InformeTbHv[[#This Row],[T OTRA PARADA 1]:[T OTRA PARADA 5]])</f>
        <v>0</v>
      </c>
      <c r="M185" s="205" t="s">
        <v>86</v>
      </c>
      <c r="N185" s="205" t="s">
        <v>1418</v>
      </c>
      <c r="O185" s="245" t="s">
        <v>87</v>
      </c>
      <c r="P185" s="88">
        <v>1112300817</v>
      </c>
      <c r="Q185" s="88" t="s">
        <v>398</v>
      </c>
      <c r="R185" s="88" t="s">
        <v>74</v>
      </c>
      <c r="S185" s="90">
        <v>46053</v>
      </c>
      <c r="T185" s="88" t="s">
        <v>399</v>
      </c>
      <c r="U185" s="88"/>
      <c r="V185" s="88"/>
      <c r="W185" s="88"/>
      <c r="X185" s="88"/>
      <c r="Y185" s="88"/>
      <c r="Z185" s="88"/>
      <c r="AA185" s="88"/>
      <c r="AB185" s="88"/>
      <c r="AC185" s="88" t="s">
        <v>1430</v>
      </c>
      <c r="AD185" s="88" t="s">
        <v>1475</v>
      </c>
      <c r="AE185" s="88" t="s">
        <v>1517</v>
      </c>
      <c r="AF185" s="88">
        <v>14.957915875223099</v>
      </c>
      <c r="AG185" s="251" t="s">
        <v>205</v>
      </c>
      <c r="AH185" s="206">
        <v>9</v>
      </c>
      <c r="AI185" s="25" t="s">
        <v>47</v>
      </c>
      <c r="AJ185" s="422">
        <f>VLOOKUP(InformeTbHv[[#This Row],[TURNO]],[1]INFORMEHV!AI$2:AK$184,2,0)</f>
        <v>0.25</v>
      </c>
      <c r="AK185" s="422">
        <f>VLOOKUP(InformeTbHv[[#This Row],[TURNO]],[1]INFORMEHV!AI$2:AK$184,3,0)</f>
        <v>0.58333333333333337</v>
      </c>
      <c r="AL185" s="205">
        <v>19</v>
      </c>
      <c r="AM185" s="88">
        <v>266</v>
      </c>
      <c r="AN185" s="88">
        <v>71.8</v>
      </c>
      <c r="AO185" s="88">
        <v>12.8</v>
      </c>
      <c r="AP185" s="88"/>
      <c r="AQ185" s="89">
        <v>18.899999999999999</v>
      </c>
      <c r="AR185" s="205">
        <v>8</v>
      </c>
      <c r="AS185" s="88">
        <v>0.5</v>
      </c>
      <c r="AT185" s="30" t="s">
        <v>328</v>
      </c>
      <c r="AU185" s="30" t="s">
        <v>279</v>
      </c>
      <c r="AV185" s="88">
        <v>0.5</v>
      </c>
      <c r="AW185" s="88"/>
      <c r="AX185" s="88">
        <v>0.53</v>
      </c>
      <c r="AY185" s="88"/>
      <c r="AZ185" s="92" t="s">
        <v>203</v>
      </c>
      <c r="BA185" s="88" t="s">
        <v>48</v>
      </c>
      <c r="BB18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1.53</v>
      </c>
      <c r="BC185" s="89"/>
      <c r="BD185" s="89"/>
      <c r="BE185" s="89"/>
      <c r="BF185" s="89"/>
      <c r="BG185" s="93"/>
      <c r="BH185" s="14"/>
      <c r="BI185" s="75"/>
      <c r="BJ185" s="45"/>
      <c r="BK185" s="46"/>
      <c r="BL185" s="94"/>
    </row>
    <row r="186" spans="1:64" ht="18.75" customHeight="1" x14ac:dyDescent="0.3">
      <c r="A186" s="87">
        <f>IFERROR(InformeTbHv[[#This Row],[T EFECTIVO]]/InformeTbHv[[#This Row],[Horas disponibles]],0)</f>
        <v>0.90666666666666662</v>
      </c>
      <c r="B186" s="87">
        <f>((InformeTbHv[[#This Row],[T PROGRAMADO]]-InformeTbHv[[#This Row],[HORAS DE OTRAS PARADA]]))/InformeTbHv[[#This Row],[T PROGRAMADO]]</f>
        <v>0.79333333333333333</v>
      </c>
      <c r="C186" s="216">
        <f>IFERROR(((InformeTbHv[[#This Row],[T PROGRAMADO]]-InformeTbHv[[#This Row],[Ttal P. mec]])/InformeTbHv[[#This Row],[T PROGRAMADO]]),0)</f>
        <v>0.875</v>
      </c>
      <c r="D186" s="88">
        <f>IFERROR(ROUND(InformeTbHv[[#This Row],[TOTAL DE ARBOLES]]/InformeTbHv[[#This Row],[T EFECTIVO]],2),"")</f>
        <v>64.13</v>
      </c>
      <c r="E186" s="88">
        <f>(IFERROR(ROUND(InformeTbHv[[#This Row],[M3]]/InformeTbHv[[#This Row],[TOTAL DE ARBOLES]],2),""))</f>
        <v>0.27</v>
      </c>
      <c r="F186" s="39">
        <f>IFERROR(ROUND(InformeTbHv[[#This Row],[M3]]/InformeTbHv[[#This Row],[T EFECTIVO]],2),"")</f>
        <v>17.010000000000002</v>
      </c>
      <c r="G186" s="89">
        <f>InformeTbHv[[#This Row],[T PROGRAMADO]]-InformeTbHv[[#This Row],[HORAS DE OTRAS PARADA]]</f>
        <v>6.3466666666666667</v>
      </c>
      <c r="H186" s="89">
        <f>InformeTbHv[[#This Row],[T PROGRAMADO]]-SUM(InformeTbHv[[#This Row],[T PARADAS MEC]]+InformeTbHv[[#This Row],[ALISTAMIENTO]]+InformeTbHv[[#This Row],[Mantenimiento periódico]])</f>
        <v>7</v>
      </c>
      <c r="I186" s="89">
        <f>InformeTbHv[[#This Row],[T PARADAS MEC]]+InformeTbHv[[#This Row],[ALISTAMIENTO]]+InformeTbHv[[#This Row],[Mantenimiento periódico]]</f>
        <v>1</v>
      </c>
      <c r="J186" s="89">
        <f>SUMIF(InformeTbHv[[#This Row],[MOTIVO 1]],"Mantenimiento periódico",InformeTbHv[[#This Row],[T OTRA PARADA 1]])</f>
        <v>0</v>
      </c>
      <c r="K186" s="89">
        <f>InformeTbHv[[#This Row],[Mantenimiento periódico]]+InformeTbHv[[#This Row],[ALISTAMIENTO]]</f>
        <v>0.25</v>
      </c>
      <c r="L186" s="89">
        <f>SUM(InformeTbHv[[#This Row],[T OTRA PARADA 1]:[T OTRA PARADA 5]])</f>
        <v>0.28333333333333299</v>
      </c>
      <c r="M186" s="88" t="s">
        <v>86</v>
      </c>
      <c r="N186" s="88" t="s">
        <v>1418</v>
      </c>
      <c r="O186" s="88" t="s">
        <v>88</v>
      </c>
      <c r="P186" s="88">
        <v>94265708</v>
      </c>
      <c r="Q186" s="88" t="s">
        <v>398</v>
      </c>
      <c r="R186" s="88" t="s">
        <v>74</v>
      </c>
      <c r="S186" s="90">
        <v>46055</v>
      </c>
      <c r="T186" s="88" t="s">
        <v>399</v>
      </c>
      <c r="U186" s="88"/>
      <c r="V186" s="88"/>
      <c r="W186" s="88"/>
      <c r="X186" s="88"/>
      <c r="Y186" s="88"/>
      <c r="Z186" s="88"/>
      <c r="AA186" s="88"/>
      <c r="AB186" s="88"/>
      <c r="AC186" s="88" t="s">
        <v>1430</v>
      </c>
      <c r="AD186" s="88" t="s">
        <v>1475</v>
      </c>
      <c r="AE186" s="88" t="s">
        <v>1517</v>
      </c>
      <c r="AF186" s="88">
        <v>14.957915875223099</v>
      </c>
      <c r="AG186" s="251" t="s">
        <v>205</v>
      </c>
      <c r="AH186" s="206">
        <v>1</v>
      </c>
      <c r="AI186" s="88" t="s">
        <v>47</v>
      </c>
      <c r="AJ186" s="419">
        <f>VLOOKUP(InformeTbHv[[#This Row],[TURNO]],[1]INFORMEHV!AI$2:AK$184,2,0)</f>
        <v>0.25</v>
      </c>
      <c r="AK186" s="419">
        <f>VLOOKUP(InformeTbHv[[#This Row],[TURNO]],[1]INFORMEHV!AI$2:AK$184,3,0)</f>
        <v>0.58333333333333337</v>
      </c>
      <c r="AL186" s="205">
        <v>16</v>
      </c>
      <c r="AM186" s="88">
        <v>407</v>
      </c>
      <c r="AN186" s="88">
        <v>107.98</v>
      </c>
      <c r="AO186" s="88">
        <v>13.31</v>
      </c>
      <c r="AP186" s="88"/>
      <c r="AQ186" s="89">
        <v>15</v>
      </c>
      <c r="AR186" s="205">
        <v>8</v>
      </c>
      <c r="AS186" s="88">
        <v>0.75</v>
      </c>
      <c r="AT186" s="30" t="s">
        <v>328</v>
      </c>
      <c r="AU186" s="88" t="s">
        <v>279</v>
      </c>
      <c r="AV186" s="88">
        <v>0.25</v>
      </c>
      <c r="AW186" s="88"/>
      <c r="AX186" s="88">
        <v>0.37</v>
      </c>
      <c r="AY186" s="88"/>
      <c r="AZ186" s="92" t="s">
        <v>543</v>
      </c>
      <c r="BA186" s="88" t="s">
        <v>46</v>
      </c>
      <c r="BB18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1.6533333333333331</v>
      </c>
      <c r="BC186" s="89">
        <v>0.28333333333333299</v>
      </c>
      <c r="BD186" s="89"/>
      <c r="BE186" s="89"/>
      <c r="BF186" s="89"/>
      <c r="BG186" s="93"/>
      <c r="BH186" s="44" t="s">
        <v>90</v>
      </c>
      <c r="BI186" s="45"/>
      <c r="BJ186" s="45"/>
      <c r="BK186" s="46"/>
      <c r="BL186" s="94"/>
    </row>
    <row r="187" spans="1:64" ht="18.75" customHeight="1" x14ac:dyDescent="0.3">
      <c r="A187" s="87">
        <f>IFERROR(InformeTbHv[[#This Row],[T EFECTIVO]]/InformeTbHv[[#This Row],[Horas disponibles]],0)</f>
        <v>1</v>
      </c>
      <c r="B187" s="87">
        <f>((InformeTbHv[[#This Row],[T PROGRAMADO]]-InformeTbHv[[#This Row],[HORAS DE OTRAS PARADA]]))/InformeTbHv[[#This Row],[T PROGRAMADO]]</f>
        <v>0.58374999999999999</v>
      </c>
      <c r="C187" s="216">
        <f>IFERROR(((InformeTbHv[[#This Row],[T PROGRAMADO]]-InformeTbHv[[#This Row],[Ttal P. mec]])/InformeTbHv[[#This Row],[T PROGRAMADO]]),0)</f>
        <v>0.58374999999999999</v>
      </c>
      <c r="D187" s="88">
        <f>IFERROR(ROUND(InformeTbHv[[#This Row],[TOTAL DE ARBOLES]]/InformeTbHv[[#This Row],[T EFECTIVO]],2),"")</f>
        <v>58.89</v>
      </c>
      <c r="E187" s="88">
        <f>(IFERROR(ROUND(InformeTbHv[[#This Row],[M3]]/InformeTbHv[[#This Row],[TOTAL DE ARBOLES]],2),""))</f>
        <v>0.35</v>
      </c>
      <c r="F187" s="39">
        <f>IFERROR(ROUND(InformeTbHv[[#This Row],[M3]]/InformeTbHv[[#This Row],[T EFECTIVO]],2),"")</f>
        <v>20.77</v>
      </c>
      <c r="G187" s="89">
        <f>InformeTbHv[[#This Row],[T PROGRAMADO]]-InformeTbHv[[#This Row],[HORAS DE OTRAS PARADA]]</f>
        <v>4.67</v>
      </c>
      <c r="H187" s="89">
        <f>InformeTbHv[[#This Row],[T PROGRAMADO]]-SUM(InformeTbHv[[#This Row],[T PARADAS MEC]]+InformeTbHv[[#This Row],[ALISTAMIENTO]]+InformeTbHv[[#This Row],[Mantenimiento periódico]])</f>
        <v>4.67</v>
      </c>
      <c r="I187" s="89">
        <f>InformeTbHv[[#This Row],[T PARADAS MEC]]+InformeTbHv[[#This Row],[ALISTAMIENTO]]+InformeTbHv[[#This Row],[Mantenimiento periódico]]</f>
        <v>3.33</v>
      </c>
      <c r="J187" s="89">
        <f>SUMIF(InformeTbHv[[#This Row],[MOTIVO 1]],"Mantenimiento periódico",InformeTbHv[[#This Row],[T OTRA PARADA 1]])</f>
        <v>0</v>
      </c>
      <c r="K187" s="89">
        <f>InformeTbHv[[#This Row],[Mantenimiento periódico]]+InformeTbHv[[#This Row],[ALISTAMIENTO]]</f>
        <v>0.33</v>
      </c>
      <c r="L187" s="89">
        <f>SUM(InformeTbHv[[#This Row],[T OTRA PARADA 1]:[T OTRA PARADA 5]])</f>
        <v>0</v>
      </c>
      <c r="M187" s="88" t="s">
        <v>63</v>
      </c>
      <c r="N187" s="88" t="s">
        <v>1417</v>
      </c>
      <c r="O187" s="88" t="s">
        <v>64</v>
      </c>
      <c r="P187" s="88">
        <v>94282613</v>
      </c>
      <c r="Q187" s="88" t="s">
        <v>65</v>
      </c>
      <c r="R187" s="88" t="s">
        <v>44</v>
      </c>
      <c r="S187" s="90">
        <v>46066</v>
      </c>
      <c r="T187" s="88" t="s">
        <v>70</v>
      </c>
      <c r="U187" s="88"/>
      <c r="V187" s="88"/>
      <c r="W187" s="88"/>
      <c r="X187" s="88"/>
      <c r="Y187" s="88"/>
      <c r="Z187" s="88"/>
      <c r="AA187" s="88"/>
      <c r="AB187" s="88"/>
      <c r="AC187" s="88" t="s">
        <v>1440</v>
      </c>
      <c r="AD187" s="88" t="s">
        <v>1485</v>
      </c>
      <c r="AE187" s="88" t="s">
        <v>1512</v>
      </c>
      <c r="AF187" s="88">
        <v>35.031496222898902</v>
      </c>
      <c r="AG187" s="25" t="s">
        <v>207</v>
      </c>
      <c r="AH187" s="206">
        <v>8</v>
      </c>
      <c r="AI187" s="88" t="s">
        <v>47</v>
      </c>
      <c r="AJ187" s="419">
        <f>VLOOKUP(InformeTbHv[[#This Row],[TURNO]],[1]INFORMEHV!AI$2:AK$184,2,0)</f>
        <v>0.25</v>
      </c>
      <c r="AK187" s="419">
        <f>VLOOKUP(InformeTbHv[[#This Row],[TURNO]],[1]INFORMEHV!AI$2:AK$184,3,0)</f>
        <v>0.58333333333333337</v>
      </c>
      <c r="AL187" s="205">
        <v>27</v>
      </c>
      <c r="AM187" s="88">
        <v>275</v>
      </c>
      <c r="AN187" s="88">
        <v>96.98</v>
      </c>
      <c r="AO187" s="88">
        <v>20.83</v>
      </c>
      <c r="AP187" s="88"/>
      <c r="AQ187" s="89"/>
      <c r="AR187" s="205">
        <v>8</v>
      </c>
      <c r="AS187" s="88">
        <v>3</v>
      </c>
      <c r="AT187" s="30" t="s">
        <v>328</v>
      </c>
      <c r="AU187" s="88" t="s">
        <v>279</v>
      </c>
      <c r="AV187" s="88">
        <v>0.33</v>
      </c>
      <c r="AW187" s="88"/>
      <c r="AX187" s="88"/>
      <c r="AY187" s="88"/>
      <c r="AZ187" s="92"/>
      <c r="BA187" s="88" t="s">
        <v>48</v>
      </c>
      <c r="BB18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3.33</v>
      </c>
      <c r="BC187" s="89"/>
      <c r="BD187" s="89"/>
      <c r="BE187" s="89"/>
      <c r="BF187" s="89"/>
      <c r="BG187" s="93"/>
      <c r="BH187" s="44"/>
      <c r="BI187" s="45"/>
      <c r="BJ187" s="45"/>
      <c r="BK187" s="46"/>
      <c r="BL187" s="94"/>
    </row>
    <row r="188" spans="1:64" ht="18.75" customHeight="1" x14ac:dyDescent="0.3">
      <c r="A188" s="87">
        <f>IFERROR(InformeTbHv[[#This Row],[T EFECTIVO]]/InformeTbHv[[#This Row],[Horas disponibles]],0)</f>
        <v>0.92802303262955854</v>
      </c>
      <c r="B188" s="87">
        <f>((InformeTbHv[[#This Row],[T PROGRAMADO]]-InformeTbHv[[#This Row],[HORAS DE OTRAS PARADA]]))/InformeTbHv[[#This Row],[T PROGRAMADO]]</f>
        <v>0.80583333333333329</v>
      </c>
      <c r="C188" s="216">
        <f>IFERROR(((InformeTbHv[[#This Row],[T PROGRAMADO]]-InformeTbHv[[#This Row],[Ttal P. mec]])/InformeTbHv[[#This Row],[T PROGRAMADO]]),0)</f>
        <v>0.86833333333333329</v>
      </c>
      <c r="D188" s="88">
        <f>IFERROR(ROUND(InformeTbHv[[#This Row],[TOTAL DE ARBOLES]]/InformeTbHv[[#This Row],[T EFECTIVO]],2),"")</f>
        <v>32.57</v>
      </c>
      <c r="E188" s="88">
        <f>(IFERROR(ROUND(InformeTbHv[[#This Row],[M3]]/InformeTbHv[[#This Row],[TOTAL DE ARBOLES]],2),""))</f>
        <v>0.34</v>
      </c>
      <c r="F188" s="39">
        <f>IFERROR(ROUND(InformeTbHv[[#This Row],[M3]]/InformeTbHv[[#This Row],[T EFECTIVO]],2),"")</f>
        <v>10.92</v>
      </c>
      <c r="G188" s="89">
        <f>InformeTbHv[[#This Row],[T PROGRAMADO]]-InformeTbHv[[#This Row],[HORAS DE OTRAS PARADA]]</f>
        <v>9.67</v>
      </c>
      <c r="H188" s="89">
        <f>InformeTbHv[[#This Row],[T PROGRAMADO]]-SUM(InformeTbHv[[#This Row],[T PARADAS MEC]]+InformeTbHv[[#This Row],[ALISTAMIENTO]]+InformeTbHv[[#This Row],[Mantenimiento periódico]])</f>
        <v>10.42</v>
      </c>
      <c r="I188" s="89">
        <f>InformeTbHv[[#This Row],[T PARADAS MEC]]+InformeTbHv[[#This Row],[ALISTAMIENTO]]+InformeTbHv[[#This Row],[Mantenimiento periódico]]</f>
        <v>1.58</v>
      </c>
      <c r="J188" s="89">
        <f>SUMIF(InformeTbHv[[#This Row],[MOTIVO 1]],"Mantenimiento periódico",InformeTbHv[[#This Row],[T OTRA PARADA 1]])</f>
        <v>0</v>
      </c>
      <c r="K188" s="89">
        <f>InformeTbHv[[#This Row],[Mantenimiento periódico]]+InformeTbHv[[#This Row],[ALISTAMIENTO]]</f>
        <v>0.25</v>
      </c>
      <c r="L188" s="89">
        <f>SUM(InformeTbHv[[#This Row],[T OTRA PARADA 1]:[T OTRA PARADA 5]])</f>
        <v>0</v>
      </c>
      <c r="M188" s="88" t="s">
        <v>79</v>
      </c>
      <c r="N188" s="88" t="s">
        <v>1417</v>
      </c>
      <c r="O188" s="88" t="s">
        <v>84</v>
      </c>
      <c r="P188" s="88">
        <v>1085247991</v>
      </c>
      <c r="Q188" s="88" t="s">
        <v>43</v>
      </c>
      <c r="R188" s="88" t="s">
        <v>49</v>
      </c>
      <c r="S188" s="90">
        <v>46066</v>
      </c>
      <c r="T188" s="88" t="s">
        <v>62</v>
      </c>
      <c r="U188" s="88"/>
      <c r="V188" s="88"/>
      <c r="W188" s="88"/>
      <c r="X188" s="88"/>
      <c r="Y188" s="88"/>
      <c r="Z188" s="88"/>
      <c r="AA188" s="88"/>
      <c r="AB188" s="88"/>
      <c r="AC188" s="88" t="s">
        <v>1445</v>
      </c>
      <c r="AD188" s="88" t="s">
        <v>1490</v>
      </c>
      <c r="AE188" s="88" t="s">
        <v>1518</v>
      </c>
      <c r="AF188" s="88">
        <v>19.828868083208551</v>
      </c>
      <c r="AG188" s="88" t="s">
        <v>208</v>
      </c>
      <c r="AH188" s="206">
        <v>5</v>
      </c>
      <c r="AI188" s="88" t="s">
        <v>47</v>
      </c>
      <c r="AJ188" s="419">
        <f>VLOOKUP(InformeTbHv[[#This Row],[TURNO]],[1]INFORMEHV!AI$2:AK$184,2,0)</f>
        <v>0.25</v>
      </c>
      <c r="AK188" s="419">
        <f>VLOOKUP(InformeTbHv[[#This Row],[TURNO]],[1]INFORMEHV!AI$2:AK$184,3,0)</f>
        <v>0.58333333333333337</v>
      </c>
      <c r="AL188" s="205">
        <v>28</v>
      </c>
      <c r="AM188" s="88">
        <v>315</v>
      </c>
      <c r="AN188" s="88">
        <v>105.6</v>
      </c>
      <c r="AO188" s="88">
        <v>13.6</v>
      </c>
      <c r="AP188" s="88"/>
      <c r="AQ188" s="72">
        <v>12.3</v>
      </c>
      <c r="AR188" s="88">
        <v>12</v>
      </c>
      <c r="AS188" s="88">
        <v>1.33</v>
      </c>
      <c r="AT188" s="30" t="s">
        <v>327</v>
      </c>
      <c r="AU188" s="88" t="s">
        <v>279</v>
      </c>
      <c r="AV188" s="88">
        <v>0.25</v>
      </c>
      <c r="AW188" s="88">
        <v>0.33</v>
      </c>
      <c r="AX188" s="88">
        <v>0.42</v>
      </c>
      <c r="AY188" s="88"/>
      <c r="AZ188" s="92"/>
      <c r="BA188" s="88" t="s">
        <v>48</v>
      </c>
      <c r="BB18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2.33</v>
      </c>
      <c r="BC188" s="89"/>
      <c r="BD188" s="89"/>
      <c r="BE188" s="89"/>
      <c r="BF188" s="89"/>
      <c r="BG188" s="93"/>
      <c r="BH188" s="44"/>
      <c r="BI188" s="45"/>
      <c r="BJ188" s="45"/>
      <c r="BK188" s="46"/>
      <c r="BL188" s="94"/>
    </row>
    <row r="189" spans="1:64" ht="18.75" customHeight="1" x14ac:dyDescent="0.3">
      <c r="A189" s="87">
        <f>IFERROR(InformeTbHv[[#This Row],[T EFECTIVO]]/InformeTbHv[[#This Row],[Horas disponibles]],0)</f>
        <v>0.95251396648044695</v>
      </c>
      <c r="B189" s="87">
        <f>((InformeTbHv[[#This Row],[T PROGRAMADO]]-InformeTbHv[[#This Row],[HORAS DE OTRAS PARADA]]))/InformeTbHv[[#This Row],[T PROGRAMADO]]</f>
        <v>0.85250000000000004</v>
      </c>
      <c r="C189" s="216">
        <f>IFERROR(((InformeTbHv[[#This Row],[T PROGRAMADO]]-InformeTbHv[[#This Row],[Ttal P. mec]])/InformeTbHv[[#This Row],[T PROGRAMADO]]),0)</f>
        <v>0.89500000000000002</v>
      </c>
      <c r="D189" s="88">
        <f>IFERROR(ROUND(InformeTbHv[[#This Row],[TOTAL DE ARBOLES]]/InformeTbHv[[#This Row],[T EFECTIVO]],2),"")</f>
        <v>56.16</v>
      </c>
      <c r="E189" s="88">
        <f>(IFERROR(ROUND(InformeTbHv[[#This Row],[M3]]/InformeTbHv[[#This Row],[TOTAL DE ARBOLES]],2),""))</f>
        <v>0.28000000000000003</v>
      </c>
      <c r="F189" s="39">
        <f>IFERROR(ROUND(InformeTbHv[[#This Row],[M3]]/InformeTbHv[[#This Row],[T EFECTIVO]],2),"")</f>
        <v>15.84</v>
      </c>
      <c r="G189" s="89">
        <f>InformeTbHv[[#This Row],[T PROGRAMADO]]-InformeTbHv[[#This Row],[HORAS DE OTRAS PARADA]]</f>
        <v>6.82</v>
      </c>
      <c r="H189" s="89">
        <f>InformeTbHv[[#This Row],[T PROGRAMADO]]-SUM(InformeTbHv[[#This Row],[T PARADAS MEC]]+InformeTbHv[[#This Row],[ALISTAMIENTO]]+InformeTbHv[[#This Row],[Mantenimiento periódico]])</f>
        <v>7.16</v>
      </c>
      <c r="I189" s="89">
        <f>InformeTbHv[[#This Row],[T PARADAS MEC]]+InformeTbHv[[#This Row],[ALISTAMIENTO]]+InformeTbHv[[#This Row],[Mantenimiento periódico]]</f>
        <v>0.84000000000000008</v>
      </c>
      <c r="J189" s="89">
        <f>SUMIF(InformeTbHv[[#This Row],[MOTIVO 1]],"Mantenimiento periódico",InformeTbHv[[#This Row],[T OTRA PARADA 1]])</f>
        <v>0</v>
      </c>
      <c r="K189" s="89">
        <f>InformeTbHv[[#This Row],[Mantenimiento periódico]]+InformeTbHv[[#This Row],[ALISTAMIENTO]]</f>
        <v>0.17</v>
      </c>
      <c r="L189" s="89">
        <f>SUM(InformeTbHv[[#This Row],[T OTRA PARADA 1]:[T OTRA PARADA 5]])</f>
        <v>0</v>
      </c>
      <c r="M189" s="88" t="s">
        <v>55</v>
      </c>
      <c r="N189" s="88" t="s">
        <v>1418</v>
      </c>
      <c r="O189" s="88" t="s">
        <v>60</v>
      </c>
      <c r="P189" s="88">
        <v>1061791033</v>
      </c>
      <c r="Q189" s="88" t="s">
        <v>43</v>
      </c>
      <c r="R189" s="88" t="s">
        <v>49</v>
      </c>
      <c r="S189" s="90">
        <v>46069</v>
      </c>
      <c r="T189" s="88" t="s">
        <v>62</v>
      </c>
      <c r="U189" s="88"/>
      <c r="V189" s="88"/>
      <c r="W189" s="88"/>
      <c r="X189" s="88"/>
      <c r="Y189" s="88"/>
      <c r="Z189" s="88"/>
      <c r="AA189" s="88"/>
      <c r="AB189" s="88"/>
      <c r="AC189" s="88" t="s">
        <v>1445</v>
      </c>
      <c r="AD189" s="88" t="s">
        <v>1490</v>
      </c>
      <c r="AE189" s="88" t="s">
        <v>1518</v>
      </c>
      <c r="AF189" s="88">
        <v>19.828868083208551</v>
      </c>
      <c r="AG189" s="88" t="s">
        <v>208</v>
      </c>
      <c r="AH189" s="206">
        <v>5</v>
      </c>
      <c r="AI189" s="125" t="s">
        <v>45</v>
      </c>
      <c r="AJ189" s="418">
        <f>VLOOKUP(InformeTbHv[[#This Row],[TURNO]],[1]INFORMEHV!AI$2:AK$184,2,0)</f>
        <v>0.58333333333333337</v>
      </c>
      <c r="AK189" s="418">
        <f>VLOOKUP(InformeTbHv[[#This Row],[TURNO]],[1]INFORMEHV!AI$2:AK$184,3,0)</f>
        <v>0.91666666666666663</v>
      </c>
      <c r="AL189" s="205">
        <v>28</v>
      </c>
      <c r="AM189" s="88">
        <v>383</v>
      </c>
      <c r="AN189" s="88">
        <v>108</v>
      </c>
      <c r="AO189" s="88">
        <v>14.2</v>
      </c>
      <c r="AP189" s="88"/>
      <c r="AQ189" s="95">
        <v>21.3</v>
      </c>
      <c r="AR189" s="205">
        <v>8</v>
      </c>
      <c r="AS189" s="88">
        <v>0.67</v>
      </c>
      <c r="AT189" s="30" t="s">
        <v>328</v>
      </c>
      <c r="AU189" s="88" t="s">
        <v>279</v>
      </c>
      <c r="AV189" s="88">
        <v>0.17</v>
      </c>
      <c r="AW189" s="88">
        <v>0.17</v>
      </c>
      <c r="AX189" s="88">
        <v>0.17</v>
      </c>
      <c r="AY189" s="88"/>
      <c r="AZ189" s="92" t="s">
        <v>652</v>
      </c>
      <c r="BA189" s="88" t="s">
        <v>46</v>
      </c>
      <c r="BB18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1.18</v>
      </c>
      <c r="BC189" s="89"/>
      <c r="BD189" s="89"/>
      <c r="BE189" s="89"/>
      <c r="BF189" s="89"/>
      <c r="BG189" s="93"/>
      <c r="BH189" s="44"/>
      <c r="BI189" s="45"/>
      <c r="BJ189" s="45"/>
      <c r="BK189" s="46"/>
      <c r="BL189" s="94"/>
    </row>
    <row r="190" spans="1:64" ht="18.75" customHeight="1" x14ac:dyDescent="0.3">
      <c r="A190" s="87">
        <f>IFERROR(InformeTbHv[[#This Row],[T EFECTIVO]]/InformeTbHv[[#This Row],[Horas disponibles]],0)</f>
        <v>0.66313932980599644</v>
      </c>
      <c r="B190" s="87">
        <f>((InformeTbHv[[#This Row],[T PROGRAMADO]]-InformeTbHv[[#This Row],[HORAS DE OTRAS PARADA]]))/InformeTbHv[[#This Row],[T PROGRAMADO]]</f>
        <v>0.53714285714285714</v>
      </c>
      <c r="C190" s="216">
        <f>IFERROR(((InformeTbHv[[#This Row],[T PROGRAMADO]]-InformeTbHv[[#This Row],[Ttal P. mec]])/InformeTbHv[[#This Row],[T PROGRAMADO]]),0)</f>
        <v>0.80999999999999994</v>
      </c>
      <c r="D190" s="88">
        <f>IFERROR(ROUND(InformeTbHv[[#This Row],[TOTAL DE ARBOLES]]/InformeTbHv[[#This Row],[T EFECTIVO]],2),"")</f>
        <v>30.59</v>
      </c>
      <c r="E190" s="88">
        <f>(IFERROR(ROUND(InformeTbHv[[#This Row],[M3]]/InformeTbHv[[#This Row],[TOTAL DE ARBOLES]],2),""))</f>
        <v>0.35</v>
      </c>
      <c r="F190" s="39">
        <f>IFERROR(ROUND(InformeTbHv[[#This Row],[M3]]/InformeTbHv[[#This Row],[T EFECTIVO]],2),"")</f>
        <v>10.64</v>
      </c>
      <c r="G190" s="89">
        <f>InformeTbHv[[#This Row],[T PROGRAMADO]]-InformeTbHv[[#This Row],[HORAS DE OTRAS PARADA]]</f>
        <v>3.76</v>
      </c>
      <c r="H190" s="89">
        <f>InformeTbHv[[#This Row],[T PROGRAMADO]]-SUM(InformeTbHv[[#This Row],[T PARADAS MEC]]+InformeTbHv[[#This Row],[ALISTAMIENTO]]+InformeTbHv[[#This Row],[Mantenimiento periódico]])</f>
        <v>5.67</v>
      </c>
      <c r="I190" s="89">
        <f>InformeTbHv[[#This Row],[T PARADAS MEC]]+InformeTbHv[[#This Row],[ALISTAMIENTO]]+InformeTbHv[[#This Row],[Mantenimiento periódico]]</f>
        <v>1.33</v>
      </c>
      <c r="J190" s="89">
        <f>SUMIF(InformeTbHv[[#This Row],[MOTIVO 1]],"Mantenimiento periódico",InformeTbHv[[#This Row],[T OTRA PARADA 1]])</f>
        <v>0</v>
      </c>
      <c r="K190" s="89">
        <f>InformeTbHv[[#This Row],[Mantenimiento periódico]]+InformeTbHv[[#This Row],[ALISTAMIENTO]]</f>
        <v>0.33</v>
      </c>
      <c r="L190" s="89">
        <f>SUM(InformeTbHv[[#This Row],[T OTRA PARADA 1]:[T OTRA PARADA 5]])</f>
        <v>1.25</v>
      </c>
      <c r="M190" s="88" t="s">
        <v>76</v>
      </c>
      <c r="N190" s="88" t="s">
        <v>1418</v>
      </c>
      <c r="O190" s="88" t="s">
        <v>78</v>
      </c>
      <c r="P190" s="88">
        <v>1006316837</v>
      </c>
      <c r="Q190" s="88" t="s">
        <v>43</v>
      </c>
      <c r="R190" s="88" t="s">
        <v>49</v>
      </c>
      <c r="S190" s="90">
        <v>46069</v>
      </c>
      <c r="T190" s="88" t="s">
        <v>324</v>
      </c>
      <c r="U190" s="88"/>
      <c r="V190" s="88"/>
      <c r="W190" s="88"/>
      <c r="X190" s="88"/>
      <c r="Y190" s="88"/>
      <c r="Z190" s="88"/>
      <c r="AA190" s="88"/>
      <c r="AB190" s="88"/>
      <c r="AC190" s="88" t="s">
        <v>1429</v>
      </c>
      <c r="AD190" s="88" t="s">
        <v>1474</v>
      </c>
      <c r="AE190" s="88" t="s">
        <v>1509</v>
      </c>
      <c r="AF190" s="88">
        <v>28.324549850778098</v>
      </c>
      <c r="AG190" s="251" t="s">
        <v>205</v>
      </c>
      <c r="AH190" s="206">
        <v>3</v>
      </c>
      <c r="AI190" s="125" t="s">
        <v>45</v>
      </c>
      <c r="AJ190" s="418">
        <f>VLOOKUP(InformeTbHv[[#This Row],[TURNO]],[1]INFORMEHV!AI$2:AK$184,2,0)</f>
        <v>0.58333333333333337</v>
      </c>
      <c r="AK190" s="418">
        <f>VLOOKUP(InformeTbHv[[#This Row],[TURNO]],[1]INFORMEHV!AI$2:AK$184,3,0)</f>
        <v>0.91666666666666663</v>
      </c>
      <c r="AL190" s="205">
        <v>30</v>
      </c>
      <c r="AM190" s="88">
        <v>115</v>
      </c>
      <c r="AN190" s="88">
        <v>40</v>
      </c>
      <c r="AO190" s="88">
        <v>8.42</v>
      </c>
      <c r="AP190" s="88"/>
      <c r="AQ190" s="89">
        <v>20</v>
      </c>
      <c r="AR190" s="205">
        <v>7</v>
      </c>
      <c r="AS190" s="88">
        <v>1</v>
      </c>
      <c r="AT190" s="30" t="s">
        <v>328</v>
      </c>
      <c r="AU190" s="88" t="s">
        <v>279</v>
      </c>
      <c r="AV190" s="88">
        <v>0.33</v>
      </c>
      <c r="AW190" s="88">
        <v>0.33</v>
      </c>
      <c r="AX190" s="88">
        <v>0.33</v>
      </c>
      <c r="AY190" s="88">
        <v>1</v>
      </c>
      <c r="AZ190" s="92" t="s">
        <v>673</v>
      </c>
      <c r="BA190" s="88" t="s">
        <v>48</v>
      </c>
      <c r="BB19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3.24</v>
      </c>
      <c r="BC190" s="89">
        <v>1.25</v>
      </c>
      <c r="BD190" s="89"/>
      <c r="BE190" s="89"/>
      <c r="BF190" s="89"/>
      <c r="BG190" s="93"/>
      <c r="BH190" s="14" t="s">
        <v>236</v>
      </c>
      <c r="BI190" s="45"/>
      <c r="BJ190" s="45"/>
      <c r="BK190" s="46"/>
      <c r="BL190" s="94"/>
    </row>
    <row r="191" spans="1:64" ht="18.75" customHeight="1" x14ac:dyDescent="0.3">
      <c r="A191" s="87">
        <f>IFERROR(InformeTbHv[[#This Row],[T EFECTIVO]]/InformeTbHv[[#This Row],[Horas disponibles]],0)</f>
        <v>0.63513513513513509</v>
      </c>
      <c r="B191" s="87">
        <f>((InformeTbHv[[#This Row],[T PROGRAMADO]]-InformeTbHv[[#This Row],[HORAS DE OTRAS PARADA]]))/InformeTbHv[[#This Row],[T PROGRAMADO]]</f>
        <v>0.58750000000000002</v>
      </c>
      <c r="C191" s="216">
        <f>IFERROR(((InformeTbHv[[#This Row],[T PROGRAMADO]]-InformeTbHv[[#This Row],[Ttal P. mec]])/InformeTbHv[[#This Row],[T PROGRAMADO]]),0)</f>
        <v>0.92500000000000004</v>
      </c>
      <c r="D191" s="88">
        <f>IFERROR(ROUND(InformeTbHv[[#This Row],[TOTAL DE ARBOLES]]/InformeTbHv[[#This Row],[T EFECTIVO]],2),"")</f>
        <v>45.96</v>
      </c>
      <c r="E191" s="88">
        <f>(IFERROR(ROUND(InformeTbHv[[#This Row],[M3]]/InformeTbHv[[#This Row],[TOTAL DE ARBOLES]],2),""))</f>
        <v>0.27</v>
      </c>
      <c r="F191" s="39">
        <f>IFERROR(ROUND(InformeTbHv[[#This Row],[M3]]/InformeTbHv[[#This Row],[T EFECTIVO]],2),"")</f>
        <v>12.34</v>
      </c>
      <c r="G191" s="89">
        <f>InformeTbHv[[#This Row],[T PROGRAMADO]]-InformeTbHv[[#This Row],[HORAS DE OTRAS PARADA]]</f>
        <v>4.7</v>
      </c>
      <c r="H191" s="89">
        <f>InformeTbHv[[#This Row],[T PROGRAMADO]]-SUM(InformeTbHv[[#This Row],[T PARADAS MEC]]+InformeTbHv[[#This Row],[ALISTAMIENTO]]+InformeTbHv[[#This Row],[Mantenimiento periódico]])</f>
        <v>7.4</v>
      </c>
      <c r="I191" s="89">
        <f>InformeTbHv[[#This Row],[T PARADAS MEC]]+InformeTbHv[[#This Row],[ALISTAMIENTO]]+InformeTbHv[[#This Row],[Mantenimiento periódico]]</f>
        <v>0.60000000000000009</v>
      </c>
      <c r="J191" s="89">
        <f>SUMIF(InformeTbHv[[#This Row],[MOTIVO 1]],"Mantenimiento periódico",InformeTbHv[[#This Row],[T OTRA PARADA 1]])</f>
        <v>0</v>
      </c>
      <c r="K191" s="89">
        <f>InformeTbHv[[#This Row],[Mantenimiento periódico]]+InformeTbHv[[#This Row],[ALISTAMIENTO]]</f>
        <v>0.27</v>
      </c>
      <c r="L191" s="89">
        <f>SUM(InformeTbHv[[#This Row],[T OTRA PARADA 1]:[T OTRA PARADA 5]])</f>
        <v>2</v>
      </c>
      <c r="M191" s="88" t="s">
        <v>86</v>
      </c>
      <c r="N191" s="88" t="s">
        <v>1418</v>
      </c>
      <c r="O191" s="88" t="s">
        <v>95</v>
      </c>
      <c r="P191" s="88">
        <v>6135776</v>
      </c>
      <c r="Q191" s="88" t="s">
        <v>398</v>
      </c>
      <c r="R191" s="88" t="s">
        <v>74</v>
      </c>
      <c r="S191" s="90">
        <v>46074</v>
      </c>
      <c r="T191" s="88" t="s">
        <v>399</v>
      </c>
      <c r="U191" s="88"/>
      <c r="V191" s="88"/>
      <c r="W191" s="88"/>
      <c r="X191" s="88"/>
      <c r="Y191" s="88"/>
      <c r="Z191" s="88"/>
      <c r="AA191" s="88"/>
      <c r="AB191" s="88"/>
      <c r="AC191" s="88" t="s">
        <v>1430</v>
      </c>
      <c r="AD191" s="88" t="s">
        <v>1475</v>
      </c>
      <c r="AE191" s="88" t="s">
        <v>1517</v>
      </c>
      <c r="AF191" s="88">
        <v>14.957915875223099</v>
      </c>
      <c r="AG191" s="251" t="s">
        <v>205</v>
      </c>
      <c r="AH191" s="206">
        <v>9</v>
      </c>
      <c r="AI191" s="88" t="s">
        <v>47</v>
      </c>
      <c r="AJ191" s="419">
        <f>VLOOKUP(InformeTbHv[[#This Row],[TURNO]],[1]INFORMEHV!AI$2:AK$184,2,0)</f>
        <v>0.25</v>
      </c>
      <c r="AK191" s="419">
        <f>VLOOKUP(InformeTbHv[[#This Row],[TURNO]],[1]INFORMEHV!AI$2:AK$184,3,0)</f>
        <v>0.58333333333333337</v>
      </c>
      <c r="AL191" s="205">
        <v>30</v>
      </c>
      <c r="AM191" s="88">
        <v>216</v>
      </c>
      <c r="AN191" s="88">
        <v>58</v>
      </c>
      <c r="AO191" s="88">
        <v>11.49</v>
      </c>
      <c r="AP191" s="88">
        <v>47</v>
      </c>
      <c r="AQ191" s="89">
        <v>18</v>
      </c>
      <c r="AR191" s="205">
        <v>8</v>
      </c>
      <c r="AS191" s="88">
        <v>0.33</v>
      </c>
      <c r="AT191" s="30" t="s">
        <v>328</v>
      </c>
      <c r="AU191" s="88" t="s">
        <v>279</v>
      </c>
      <c r="AV191" s="88">
        <v>0.27</v>
      </c>
      <c r="AW191" s="88">
        <v>0.45</v>
      </c>
      <c r="AX191" s="88">
        <v>0.25</v>
      </c>
      <c r="AY191" s="88">
        <v>5</v>
      </c>
      <c r="AZ191" s="92" t="s">
        <v>81</v>
      </c>
      <c r="BA191" s="88" t="s">
        <v>48</v>
      </c>
      <c r="BB19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3.3</v>
      </c>
      <c r="BC191" s="89">
        <v>2</v>
      </c>
      <c r="BD191" s="89"/>
      <c r="BE191" s="89"/>
      <c r="BF191" s="89"/>
      <c r="BG191" s="93"/>
      <c r="BH191" s="44" t="s">
        <v>749</v>
      </c>
      <c r="BI191" s="45"/>
      <c r="BJ191" s="45"/>
      <c r="BK191" s="46"/>
      <c r="BL191" s="94"/>
    </row>
    <row r="192" spans="1:64" ht="18.75" customHeight="1" x14ac:dyDescent="0.3">
      <c r="A192" s="87">
        <f>IFERROR(InformeTbHv[[#This Row],[T EFECTIVO]]/InformeTbHv[[#This Row],[Horas disponibles]],0)</f>
        <v>0.89599999999999991</v>
      </c>
      <c r="B192" s="87">
        <f>((InformeTbHv[[#This Row],[T PROGRAMADO]]-InformeTbHv[[#This Row],[HORAS DE OTRAS PARADA]]))/InformeTbHv[[#This Row],[T PROGRAMADO]]</f>
        <v>0.7</v>
      </c>
      <c r="C192" s="216">
        <f>IFERROR(((InformeTbHv[[#This Row],[T PROGRAMADO]]-InformeTbHv[[#This Row],[Ttal P. mec]])/InformeTbHv[[#This Row],[T PROGRAMADO]]),0)</f>
        <v>0.78125</v>
      </c>
      <c r="D192" s="88">
        <f>IFERROR(ROUND(InformeTbHv[[#This Row],[TOTAL DE ARBOLES]]/InformeTbHv[[#This Row],[T EFECTIVO]],2),"")</f>
        <v>26.79</v>
      </c>
      <c r="E192" s="88">
        <f>(IFERROR(ROUND(InformeTbHv[[#This Row],[M3]]/InformeTbHv[[#This Row],[TOTAL DE ARBOLES]],2),""))</f>
        <v>0.33</v>
      </c>
      <c r="F192" s="39">
        <f>IFERROR(ROUND(InformeTbHv[[#This Row],[M3]]/InformeTbHv[[#This Row],[T EFECTIVO]],2),"")</f>
        <v>8.93</v>
      </c>
      <c r="G192" s="89">
        <f>InformeTbHv[[#This Row],[T PROGRAMADO]]-InformeTbHv[[#This Row],[HORAS DE OTRAS PARADA]]</f>
        <v>5.6</v>
      </c>
      <c r="H192" s="89">
        <f>InformeTbHv[[#This Row],[T PROGRAMADO]]-SUM(InformeTbHv[[#This Row],[T PARADAS MEC]]+InformeTbHv[[#This Row],[ALISTAMIENTO]]+InformeTbHv[[#This Row],[Mantenimiento periódico]])</f>
        <v>6.25</v>
      </c>
      <c r="I192" s="89">
        <f>InformeTbHv[[#This Row],[T PARADAS MEC]]+InformeTbHv[[#This Row],[ALISTAMIENTO]]+InformeTbHv[[#This Row],[Mantenimiento periódico]]</f>
        <v>1.75</v>
      </c>
      <c r="J192" s="89">
        <f>SUMIF(InformeTbHv[[#This Row],[MOTIVO 1]],"Mantenimiento periódico",InformeTbHv[[#This Row],[T OTRA PARADA 1]])</f>
        <v>0</v>
      </c>
      <c r="K192" s="89">
        <f>InformeTbHv[[#This Row],[Mantenimiento periódico]]+InformeTbHv[[#This Row],[ALISTAMIENTO]]</f>
        <v>0.42</v>
      </c>
      <c r="L192" s="89">
        <f>SUM(InformeTbHv[[#This Row],[T OTRA PARADA 1]:[T OTRA PARADA 5]])</f>
        <v>0</v>
      </c>
      <c r="M192" s="88" t="s">
        <v>72</v>
      </c>
      <c r="N192" s="88" t="s">
        <v>1418</v>
      </c>
      <c r="O192" s="88" t="s">
        <v>73</v>
      </c>
      <c r="P192" s="88">
        <v>1116724403</v>
      </c>
      <c r="Q192" s="88" t="s">
        <v>43</v>
      </c>
      <c r="R192" s="88" t="s">
        <v>74</v>
      </c>
      <c r="S192" s="90">
        <v>46082</v>
      </c>
      <c r="T192" s="88" t="s">
        <v>99</v>
      </c>
      <c r="U192" s="88"/>
      <c r="V192" s="88"/>
      <c r="W192" s="88"/>
      <c r="X192" s="88"/>
      <c r="Y192" s="88"/>
      <c r="Z192" s="88"/>
      <c r="AA192" s="88"/>
      <c r="AB192" s="88"/>
      <c r="AC192" s="88" t="s">
        <v>1442</v>
      </c>
      <c r="AD192" s="88" t="s">
        <v>1487</v>
      </c>
      <c r="AE192" s="88" t="s">
        <v>1514</v>
      </c>
      <c r="AF192" s="88">
        <v>18.547875311725036</v>
      </c>
      <c r="AG192" s="251" t="s">
        <v>205</v>
      </c>
      <c r="AH192" s="206">
        <v>3</v>
      </c>
      <c r="AI192" s="88" t="s">
        <v>47</v>
      </c>
      <c r="AJ192" s="419">
        <f>VLOOKUP(InformeTbHv[[#This Row],[TURNO]],[1]INFORMEHV!AI$2:AK$184,2,0)</f>
        <v>0.25</v>
      </c>
      <c r="AK192" s="419">
        <f>VLOOKUP(InformeTbHv[[#This Row],[TURNO]],[1]INFORMEHV!AI$2:AK$184,3,0)</f>
        <v>0.58333333333333337</v>
      </c>
      <c r="AL192" s="205">
        <v>27</v>
      </c>
      <c r="AM192" s="88">
        <v>150</v>
      </c>
      <c r="AN192" s="88">
        <v>50</v>
      </c>
      <c r="AO192" s="88">
        <v>8</v>
      </c>
      <c r="AP192" s="88">
        <v>28</v>
      </c>
      <c r="AQ192" s="89">
        <v>13</v>
      </c>
      <c r="AR192" s="205">
        <v>8</v>
      </c>
      <c r="AS192" s="88">
        <v>1.33</v>
      </c>
      <c r="AT192" s="30" t="s">
        <v>328</v>
      </c>
      <c r="AU192" s="88" t="s">
        <v>279</v>
      </c>
      <c r="AV192" s="88">
        <v>0.42</v>
      </c>
      <c r="AW192" s="88">
        <v>0.23</v>
      </c>
      <c r="AX192" s="88">
        <v>0.42</v>
      </c>
      <c r="AY192" s="88">
        <v>5</v>
      </c>
      <c r="AZ192" s="92" t="s">
        <v>827</v>
      </c>
      <c r="BA192" s="88" t="s">
        <v>48</v>
      </c>
      <c r="BB19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2.4</v>
      </c>
      <c r="BC192" s="89"/>
      <c r="BD192" s="89"/>
      <c r="BE192" s="89"/>
      <c r="BF192" s="89"/>
      <c r="BG192" s="93"/>
      <c r="BH192" s="44"/>
      <c r="BI192" s="45"/>
      <c r="BJ192" s="45"/>
      <c r="BK192" s="46"/>
      <c r="BL192" s="94"/>
    </row>
    <row r="193" spans="1:64" ht="18.75" customHeight="1" x14ac:dyDescent="0.3">
      <c r="A193" s="87">
        <f>IFERROR(InformeTbHv[[#This Row],[T EFECTIVO]]/InformeTbHv[[#This Row],[Horas disponibles]],0)</f>
        <v>0.90536723163841804</v>
      </c>
      <c r="B193" s="87">
        <f>((InformeTbHv[[#This Row],[T PROGRAMADO]]-InformeTbHv[[#This Row],[HORAS DE OTRAS PARADA]]))/InformeTbHv[[#This Row],[T PROGRAMADO]]</f>
        <v>0.80125000000000002</v>
      </c>
      <c r="C193" s="216">
        <f>IFERROR(((InformeTbHv[[#This Row],[T PROGRAMADO]]-InformeTbHv[[#This Row],[Ttal P. mec]])/InformeTbHv[[#This Row],[T PROGRAMADO]]),0)</f>
        <v>0.88500000000000001</v>
      </c>
      <c r="D193" s="88">
        <f>IFERROR(ROUND(InformeTbHv[[#This Row],[TOTAL DE ARBOLES]]/InformeTbHv[[#This Row],[T EFECTIVO]],2),"")</f>
        <v>36.04</v>
      </c>
      <c r="E193" s="88">
        <f>(IFERROR(ROUND(InformeTbHv[[#This Row],[M3]]/InformeTbHv[[#This Row],[TOTAL DE ARBOLES]],2),""))</f>
        <v>0.39</v>
      </c>
      <c r="F193" s="39">
        <f>IFERROR(ROUND(InformeTbHv[[#This Row],[M3]]/InformeTbHv[[#This Row],[T EFECTIVO]],2),"")</f>
        <v>14.04</v>
      </c>
      <c r="G193" s="89">
        <f>InformeTbHv[[#This Row],[T PROGRAMADO]]-InformeTbHv[[#This Row],[HORAS DE OTRAS PARADA]]</f>
        <v>6.41</v>
      </c>
      <c r="H193" s="89">
        <f>InformeTbHv[[#This Row],[T PROGRAMADO]]-SUM(InformeTbHv[[#This Row],[T PARADAS MEC]]+InformeTbHv[[#This Row],[ALISTAMIENTO]]+InformeTbHv[[#This Row],[Mantenimiento periódico]])</f>
        <v>7.08</v>
      </c>
      <c r="I193" s="89">
        <f>InformeTbHv[[#This Row],[T PARADAS MEC]]+InformeTbHv[[#This Row],[ALISTAMIENTO]]+InformeTbHv[[#This Row],[Mantenimiento periódico]]</f>
        <v>0.91999999999999993</v>
      </c>
      <c r="J193" s="89">
        <f>SUMIF(InformeTbHv[[#This Row],[MOTIVO 1]],"Mantenimiento periódico",InformeTbHv[[#This Row],[T OTRA PARADA 1]])</f>
        <v>0</v>
      </c>
      <c r="K193" s="89">
        <f>InformeTbHv[[#This Row],[Mantenimiento periódico]]+InformeTbHv[[#This Row],[ALISTAMIENTO]]</f>
        <v>0.42</v>
      </c>
      <c r="L193" s="89">
        <f>SUM(InformeTbHv[[#This Row],[T OTRA PARADA 1]:[T OTRA PARADA 5]])</f>
        <v>0</v>
      </c>
      <c r="M193" s="88" t="s">
        <v>55</v>
      </c>
      <c r="N193" s="88" t="s">
        <v>1418</v>
      </c>
      <c r="O193" s="88" t="s">
        <v>56</v>
      </c>
      <c r="P193" s="88">
        <v>1114480052</v>
      </c>
      <c r="Q193" s="88" t="s">
        <v>43</v>
      </c>
      <c r="R193" s="88" t="s">
        <v>49</v>
      </c>
      <c r="S193" s="90">
        <v>46085</v>
      </c>
      <c r="T193" s="88" t="s">
        <v>62</v>
      </c>
      <c r="U193" s="88"/>
      <c r="V193" s="88"/>
      <c r="W193" s="88"/>
      <c r="X193" s="88"/>
      <c r="Y193" s="88"/>
      <c r="Z193" s="88"/>
      <c r="AA193" s="88"/>
      <c r="AB193" s="88"/>
      <c r="AC193" s="88" t="s">
        <v>1445</v>
      </c>
      <c r="AD193" s="88" t="s">
        <v>1490</v>
      </c>
      <c r="AE193" s="88" t="s">
        <v>1518</v>
      </c>
      <c r="AF193" s="88">
        <v>19.828868083208551</v>
      </c>
      <c r="AG193" s="49" t="s">
        <v>208</v>
      </c>
      <c r="AH193" s="206">
        <v>5</v>
      </c>
      <c r="AI193" s="88" t="s">
        <v>47</v>
      </c>
      <c r="AJ193" s="419">
        <f>VLOOKUP(InformeTbHv[[#This Row],[TURNO]],[1]INFORMEHV!AI$2:AK$184,2,0)</f>
        <v>0.25</v>
      </c>
      <c r="AK193" s="419">
        <f>VLOOKUP(InformeTbHv[[#This Row],[TURNO]],[1]INFORMEHV!AI$2:AK$184,3,0)</f>
        <v>0.58333333333333337</v>
      </c>
      <c r="AL193" s="205">
        <v>28</v>
      </c>
      <c r="AM193" s="88">
        <v>231</v>
      </c>
      <c r="AN193" s="88">
        <v>90</v>
      </c>
      <c r="AO193" s="88">
        <v>14</v>
      </c>
      <c r="AP193" s="88">
        <v>37</v>
      </c>
      <c r="AQ193" s="198">
        <v>26</v>
      </c>
      <c r="AR193" s="205">
        <v>8</v>
      </c>
      <c r="AS193" s="88">
        <v>0.5</v>
      </c>
      <c r="AT193" s="30" t="s">
        <v>328</v>
      </c>
      <c r="AU193" s="88" t="s">
        <v>279</v>
      </c>
      <c r="AV193" s="88">
        <v>0.42</v>
      </c>
      <c r="AW193" s="88">
        <v>0.42</v>
      </c>
      <c r="AX193" s="88">
        <v>0.25</v>
      </c>
      <c r="AY193" s="88"/>
      <c r="AZ193" s="92" t="s">
        <v>846</v>
      </c>
      <c r="BA193" s="88" t="s">
        <v>46</v>
      </c>
      <c r="BB19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1.5899999999999999</v>
      </c>
      <c r="BC193" s="89"/>
      <c r="BD193" s="89"/>
      <c r="BE193" s="89"/>
      <c r="BF193" s="89"/>
      <c r="BG193" s="93"/>
      <c r="BH193" s="44"/>
      <c r="BI193" s="45"/>
      <c r="BJ193" s="45"/>
      <c r="BK193" s="46"/>
      <c r="BL193" s="94"/>
    </row>
    <row r="194" spans="1:64" ht="18.75" customHeight="1" x14ac:dyDescent="0.3">
      <c r="A194" s="87">
        <f>IFERROR(InformeTbHv[[#This Row],[T EFECTIVO]]/InformeTbHv[[#This Row],[Horas disponibles]],0)</f>
        <v>0.85177453027139871</v>
      </c>
      <c r="B194" s="87">
        <f>((InformeTbHv[[#This Row],[T PROGRAMADO]]-InformeTbHv[[#This Row],[HORAS DE OTRAS PARADA]]))/InformeTbHv[[#This Row],[T PROGRAMADO]]</f>
        <v>0.68</v>
      </c>
      <c r="C194" s="216">
        <f>IFERROR(((InformeTbHv[[#This Row],[T PROGRAMADO]]-InformeTbHv[[#This Row],[Ttal P. mec]])/InformeTbHv[[#This Row],[T PROGRAMADO]]),0)</f>
        <v>0.79833333333333334</v>
      </c>
      <c r="D194" s="88">
        <f>IFERROR(ROUND(InformeTbHv[[#This Row],[TOTAL DE ARBOLES]]/InformeTbHv[[#This Row],[T EFECTIVO]],2),"")</f>
        <v>31.37</v>
      </c>
      <c r="E194" s="88">
        <f>(IFERROR(ROUND(InformeTbHv[[#This Row],[M3]]/InformeTbHv[[#This Row],[TOTAL DE ARBOLES]],2),""))</f>
        <v>0.3</v>
      </c>
      <c r="F194" s="39">
        <f>IFERROR(ROUND(InformeTbHv[[#This Row],[M3]]/InformeTbHv[[#This Row],[T EFECTIVO]],2),"")</f>
        <v>9.31</v>
      </c>
      <c r="G194" s="89">
        <f>InformeTbHv[[#This Row],[T PROGRAMADO]]-InformeTbHv[[#This Row],[HORAS DE OTRAS PARADA]]</f>
        <v>8.16</v>
      </c>
      <c r="H194" s="89">
        <f>InformeTbHv[[#This Row],[T PROGRAMADO]]-SUM(InformeTbHv[[#This Row],[T PARADAS MEC]]+InformeTbHv[[#This Row],[ALISTAMIENTO]]+InformeTbHv[[#This Row],[Mantenimiento periódico]])</f>
        <v>9.58</v>
      </c>
      <c r="I194" s="89">
        <f>InformeTbHv[[#This Row],[T PARADAS MEC]]+InformeTbHv[[#This Row],[ALISTAMIENTO]]+InformeTbHv[[#This Row],[Mantenimiento periódico]]</f>
        <v>2.42</v>
      </c>
      <c r="J194" s="89">
        <f>SUMIF(InformeTbHv[[#This Row],[MOTIVO 1]],"Mantenimiento periódico",InformeTbHv[[#This Row],[T OTRA PARADA 1]])</f>
        <v>0</v>
      </c>
      <c r="K194" s="89">
        <f>InformeTbHv[[#This Row],[Mantenimiento periódico]]+InformeTbHv[[#This Row],[ALISTAMIENTO]]</f>
        <v>0.42</v>
      </c>
      <c r="L194" s="89">
        <f>SUM(InformeTbHv[[#This Row],[T OTRA PARADA 1]:[T OTRA PARADA 5]])</f>
        <v>0</v>
      </c>
      <c r="M194" s="88" t="s">
        <v>79</v>
      </c>
      <c r="N194" s="88" t="s">
        <v>1417</v>
      </c>
      <c r="O194" s="88" t="s">
        <v>381</v>
      </c>
      <c r="P194" s="88">
        <v>1007605468</v>
      </c>
      <c r="Q194" s="88" t="s">
        <v>43</v>
      </c>
      <c r="R194" s="88" t="s">
        <v>49</v>
      </c>
      <c r="S194" s="90">
        <v>46086</v>
      </c>
      <c r="T194" s="88" t="s">
        <v>62</v>
      </c>
      <c r="U194" s="88"/>
      <c r="V194" s="88"/>
      <c r="W194" s="88"/>
      <c r="X194" s="88"/>
      <c r="Y194" s="88"/>
      <c r="Z194" s="88"/>
      <c r="AA194" s="88"/>
      <c r="AB194" s="88"/>
      <c r="AC194" s="88" t="s">
        <v>1445</v>
      </c>
      <c r="AD194" s="88" t="s">
        <v>1490</v>
      </c>
      <c r="AE194" s="88" t="s">
        <v>1518</v>
      </c>
      <c r="AF194" s="88">
        <v>19.828868083208551</v>
      </c>
      <c r="AG194" s="49" t="s">
        <v>208</v>
      </c>
      <c r="AH194" s="206">
        <v>5</v>
      </c>
      <c r="AI194" s="88" t="s">
        <v>47</v>
      </c>
      <c r="AJ194" s="419">
        <f>VLOOKUP(InformeTbHv[[#This Row],[TURNO]],[1]INFORMEHV!AI$2:AK$184,2,0)</f>
        <v>0.25</v>
      </c>
      <c r="AK194" s="419">
        <f>VLOOKUP(InformeTbHv[[#This Row],[TURNO]],[1]INFORMEHV!AI$2:AK$184,3,0)</f>
        <v>0.58333333333333337</v>
      </c>
      <c r="AL194" s="205">
        <v>32</v>
      </c>
      <c r="AM194" s="88">
        <v>256</v>
      </c>
      <c r="AN194" s="88">
        <v>76</v>
      </c>
      <c r="AO194" s="88">
        <v>11</v>
      </c>
      <c r="AP194" s="88">
        <v>37</v>
      </c>
      <c r="AQ194" s="89">
        <v>26</v>
      </c>
      <c r="AR194" s="205">
        <v>12</v>
      </c>
      <c r="AS194" s="88">
        <v>2</v>
      </c>
      <c r="AT194" s="30" t="s">
        <v>328</v>
      </c>
      <c r="AU194" s="88" t="s">
        <v>279</v>
      </c>
      <c r="AV194" s="88">
        <v>0.42</v>
      </c>
      <c r="AW194" s="88">
        <v>0.42</v>
      </c>
      <c r="AX194" s="88">
        <v>1</v>
      </c>
      <c r="AY194" s="88">
        <v>5</v>
      </c>
      <c r="AZ194" s="92" t="s">
        <v>343</v>
      </c>
      <c r="BA194" s="88" t="s">
        <v>46</v>
      </c>
      <c r="BB19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3.84</v>
      </c>
      <c r="BC194" s="89"/>
      <c r="BD194" s="89"/>
      <c r="BE194" s="89"/>
      <c r="BF194" s="89"/>
      <c r="BG194" s="93"/>
      <c r="BH194" s="44"/>
      <c r="BI194" s="45"/>
      <c r="BJ194" s="45"/>
      <c r="BK194" s="46"/>
      <c r="BL194" s="94"/>
    </row>
    <row r="195" spans="1:64" ht="18.75" customHeight="1" x14ac:dyDescent="0.3">
      <c r="A195" s="87">
        <f>IFERROR(InformeTbHv[[#This Row],[T EFECTIVO]]/InformeTbHv[[#This Row],[Horas disponibles]],0)</f>
        <v>0.86376021798365121</v>
      </c>
      <c r="B195" s="87">
        <f>((InformeTbHv[[#This Row],[T PROGRAMADO]]-InformeTbHv[[#This Row],[HORAS DE OTRAS PARADA]]))/InformeTbHv[[#This Row],[T PROGRAMADO]]</f>
        <v>0.39624999999999999</v>
      </c>
      <c r="C195" s="216">
        <f>IFERROR(((InformeTbHv[[#This Row],[T PROGRAMADO]]-InformeTbHv[[#This Row],[Ttal P. mec]])/InformeTbHv[[#This Row],[T PROGRAMADO]]),0)</f>
        <v>0.45874999999999999</v>
      </c>
      <c r="D195" s="88">
        <f>IFERROR(ROUND(InformeTbHv[[#This Row],[TOTAL DE ARBOLES]]/InformeTbHv[[#This Row],[T EFECTIVO]],2),"")</f>
        <v>45.74</v>
      </c>
      <c r="E195" s="88">
        <f>(IFERROR(ROUND(InformeTbHv[[#This Row],[M3]]/InformeTbHv[[#This Row],[TOTAL DE ARBOLES]],2),""))</f>
        <v>0.37</v>
      </c>
      <c r="F195" s="39">
        <f>IFERROR(ROUND(InformeTbHv[[#This Row],[M3]]/InformeTbHv[[#This Row],[T EFECTIVO]],2),"")</f>
        <v>16.899999999999999</v>
      </c>
      <c r="G195" s="89">
        <f>InformeTbHv[[#This Row],[T PROGRAMADO]]-InformeTbHv[[#This Row],[HORAS DE OTRAS PARADA]]</f>
        <v>3.17</v>
      </c>
      <c r="H195" s="89">
        <f>InformeTbHv[[#This Row],[T PROGRAMADO]]-SUM(InformeTbHv[[#This Row],[T PARADAS MEC]]+InformeTbHv[[#This Row],[ALISTAMIENTO]]+InformeTbHv[[#This Row],[Mantenimiento periódico]])</f>
        <v>3.67</v>
      </c>
      <c r="I195" s="89">
        <f>InformeTbHv[[#This Row],[T PARADAS MEC]]+InformeTbHv[[#This Row],[ALISTAMIENTO]]+InformeTbHv[[#This Row],[Mantenimiento periódico]]</f>
        <v>4.33</v>
      </c>
      <c r="J195" s="89">
        <f>SUMIF(InformeTbHv[[#This Row],[MOTIVO 1]],"Mantenimiento periódico",InformeTbHv[[#This Row],[T OTRA PARADA 1]])</f>
        <v>0</v>
      </c>
      <c r="K195" s="89">
        <f>InformeTbHv[[#This Row],[Mantenimiento periódico]]+InformeTbHv[[#This Row],[ALISTAMIENTO]]</f>
        <v>0.33</v>
      </c>
      <c r="L195" s="89">
        <f>SUM(InformeTbHv[[#This Row],[T OTRA PARADA 1]:[T OTRA PARADA 5]])</f>
        <v>0</v>
      </c>
      <c r="M195" s="88" t="s">
        <v>136</v>
      </c>
      <c r="N195" s="88" t="s">
        <v>1417</v>
      </c>
      <c r="O195" s="88" t="s">
        <v>375</v>
      </c>
      <c r="P195" s="88">
        <v>1127213532</v>
      </c>
      <c r="Q195" s="88" t="s">
        <v>65</v>
      </c>
      <c r="R195" s="88" t="s">
        <v>49</v>
      </c>
      <c r="S195" s="90">
        <v>46089</v>
      </c>
      <c r="T195" s="88" t="s">
        <v>863</v>
      </c>
      <c r="U195" s="88"/>
      <c r="V195" s="88"/>
      <c r="W195" s="88"/>
      <c r="X195" s="88"/>
      <c r="Y195" s="88"/>
      <c r="Z195" s="88"/>
      <c r="AA195" s="88"/>
      <c r="AB195" s="88"/>
      <c r="AC195" s="88" t="s">
        <v>1452</v>
      </c>
      <c r="AD195" s="88" t="s">
        <v>1497</v>
      </c>
      <c r="AE195" s="88" t="s">
        <v>1511</v>
      </c>
      <c r="AF195" s="88">
        <v>22.954473893864211</v>
      </c>
      <c r="AG195" s="251" t="s">
        <v>205</v>
      </c>
      <c r="AH195" s="206">
        <v>5</v>
      </c>
      <c r="AI195" s="88" t="s">
        <v>47</v>
      </c>
      <c r="AJ195" s="419">
        <f>VLOOKUP(InformeTbHv[[#This Row],[TURNO]],[1]INFORMEHV!AI$2:AK$184,2,0)</f>
        <v>0.25</v>
      </c>
      <c r="AK195" s="419">
        <f>VLOOKUP(InformeTbHv[[#This Row],[TURNO]],[1]INFORMEHV!AI$2:AK$184,3,0)</f>
        <v>0.58333333333333337</v>
      </c>
      <c r="AL195" s="205">
        <v>30</v>
      </c>
      <c r="AM195" s="88">
        <v>145</v>
      </c>
      <c r="AN195" s="88">
        <v>53.58</v>
      </c>
      <c r="AO195" s="88">
        <v>12.63</v>
      </c>
      <c r="AP195" s="88"/>
      <c r="AQ195" s="89">
        <v>23</v>
      </c>
      <c r="AR195" s="205">
        <v>8</v>
      </c>
      <c r="AS195" s="88">
        <v>4</v>
      </c>
      <c r="AT195" s="30" t="s">
        <v>328</v>
      </c>
      <c r="AU195" s="88" t="s">
        <v>279</v>
      </c>
      <c r="AV195" s="88">
        <v>0.33</v>
      </c>
      <c r="AW195" s="88"/>
      <c r="AX195" s="88">
        <v>0.5</v>
      </c>
      <c r="AY195" s="88">
        <v>2</v>
      </c>
      <c r="AZ195" s="92"/>
      <c r="BA195" s="88" t="s">
        <v>48</v>
      </c>
      <c r="BB19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4.83</v>
      </c>
      <c r="BC195" s="89"/>
      <c r="BD195" s="89"/>
      <c r="BE195" s="89"/>
      <c r="BF195" s="89"/>
      <c r="BG195" s="93"/>
      <c r="BH195" s="44"/>
      <c r="BI195" s="45"/>
      <c r="BJ195" s="45"/>
      <c r="BK195" s="46"/>
      <c r="BL195" s="94"/>
    </row>
    <row r="196" spans="1:64" ht="18.75" customHeight="1" x14ac:dyDescent="0.3">
      <c r="A196" s="87">
        <f>IFERROR(InformeTbHv[[#This Row],[T EFECTIVO]]/InformeTbHv[[#This Row],[Horas disponibles]],0)</f>
        <v>0.87692307692307692</v>
      </c>
      <c r="B196" s="87">
        <f>((InformeTbHv[[#This Row],[T PROGRAMADO]]-InformeTbHv[[#This Row],[HORAS DE OTRAS PARADA]]))/InformeTbHv[[#This Row],[T PROGRAMADO]]</f>
        <v>0.71250000000000002</v>
      </c>
      <c r="C196" s="216">
        <f>IFERROR(((InformeTbHv[[#This Row],[T PROGRAMADO]]-InformeTbHv[[#This Row],[Ttal P. mec]])/InformeTbHv[[#This Row],[T PROGRAMADO]]),0)</f>
        <v>0.8125</v>
      </c>
      <c r="D196" s="88">
        <f>IFERROR(ROUND(InformeTbHv[[#This Row],[TOTAL DE ARBOLES]]/InformeTbHv[[#This Row],[T EFECTIVO]],2),"")</f>
        <v>66.319999999999993</v>
      </c>
      <c r="E196" s="88">
        <f>(IFERROR(ROUND(InformeTbHv[[#This Row],[M3]]/InformeTbHv[[#This Row],[TOTAL DE ARBOLES]],2),""))</f>
        <v>0.25</v>
      </c>
      <c r="F196" s="39">
        <f>IFERROR(ROUND(InformeTbHv[[#This Row],[M3]]/InformeTbHv[[#This Row],[T EFECTIVO]],2),"")</f>
        <v>16.420000000000002</v>
      </c>
      <c r="G196" s="89">
        <f>InformeTbHv[[#This Row],[T PROGRAMADO]]-InformeTbHv[[#This Row],[HORAS DE OTRAS PARADA]]</f>
        <v>5.7</v>
      </c>
      <c r="H196" s="89">
        <f>InformeTbHv[[#This Row],[T PROGRAMADO]]-SUM(InformeTbHv[[#This Row],[T PARADAS MEC]]+InformeTbHv[[#This Row],[ALISTAMIENTO]]+InformeTbHv[[#This Row],[Mantenimiento periódico]])</f>
        <v>6.5</v>
      </c>
      <c r="I196" s="89">
        <f>InformeTbHv[[#This Row],[T PARADAS MEC]]+InformeTbHv[[#This Row],[ALISTAMIENTO]]+InformeTbHv[[#This Row],[Mantenimiento periódico]]</f>
        <v>1.5</v>
      </c>
      <c r="J196" s="89">
        <f>SUMIF(InformeTbHv[[#This Row],[MOTIVO 1]],"Mantenimiento periódico",InformeTbHv[[#This Row],[T OTRA PARADA 1]])</f>
        <v>0</v>
      </c>
      <c r="K196" s="89">
        <f>InformeTbHv[[#This Row],[Mantenimiento periódico]]+InformeTbHv[[#This Row],[ALISTAMIENTO]]</f>
        <v>0</v>
      </c>
      <c r="L196" s="89">
        <f>SUM(InformeTbHv[[#This Row],[T OTRA PARADA 1]:[T OTRA PARADA 5]])</f>
        <v>0</v>
      </c>
      <c r="M196" s="88" t="s">
        <v>86</v>
      </c>
      <c r="N196" s="88" t="s">
        <v>1418</v>
      </c>
      <c r="O196" s="88" t="s">
        <v>95</v>
      </c>
      <c r="P196" s="88">
        <v>6135776</v>
      </c>
      <c r="Q196" s="88" t="s">
        <v>398</v>
      </c>
      <c r="R196" s="88" t="s">
        <v>74</v>
      </c>
      <c r="S196" s="90">
        <v>46090</v>
      </c>
      <c r="T196" s="88" t="s">
        <v>399</v>
      </c>
      <c r="U196" s="88"/>
      <c r="V196" s="88"/>
      <c r="W196" s="88"/>
      <c r="X196" s="88"/>
      <c r="Y196" s="88"/>
      <c r="Z196" s="88"/>
      <c r="AA196" s="88"/>
      <c r="AB196" s="88"/>
      <c r="AC196" s="88" t="s">
        <v>1430</v>
      </c>
      <c r="AD196" s="88" t="s">
        <v>1475</v>
      </c>
      <c r="AE196" s="88" t="s">
        <v>1517</v>
      </c>
      <c r="AF196" s="88">
        <v>14.957915875223099</v>
      </c>
      <c r="AG196" s="251" t="s">
        <v>205</v>
      </c>
      <c r="AH196" s="206">
        <v>9</v>
      </c>
      <c r="AI196" s="125" t="s">
        <v>45</v>
      </c>
      <c r="AJ196" s="418">
        <f>VLOOKUP(InformeTbHv[[#This Row],[TURNO]],[1]INFORMEHV!AI$2:AK$184,2,0)</f>
        <v>0.58333333333333337</v>
      </c>
      <c r="AK196" s="418">
        <f>VLOOKUP(InformeTbHv[[#This Row],[TURNO]],[1]INFORMEHV!AI$2:AK$184,3,0)</f>
        <v>0.91666666666666663</v>
      </c>
      <c r="AL196" s="205">
        <v>24</v>
      </c>
      <c r="AM196" s="88">
        <v>378</v>
      </c>
      <c r="AN196" s="88">
        <v>93.61</v>
      </c>
      <c r="AO196" s="88">
        <v>13.47</v>
      </c>
      <c r="AP196" s="88"/>
      <c r="AQ196" s="89">
        <v>17.100000000000001</v>
      </c>
      <c r="AR196" s="205">
        <v>8</v>
      </c>
      <c r="AS196" s="88">
        <v>1.5</v>
      </c>
      <c r="AT196" s="30" t="s">
        <v>328</v>
      </c>
      <c r="AU196" s="88" t="s">
        <v>279</v>
      </c>
      <c r="AV196" s="88"/>
      <c r="AW196" s="88">
        <v>0.52</v>
      </c>
      <c r="AX196" s="88">
        <v>0.28000000000000003</v>
      </c>
      <c r="AY196" s="88"/>
      <c r="AZ196" s="92" t="s">
        <v>629</v>
      </c>
      <c r="BA196" s="88" t="s">
        <v>48</v>
      </c>
      <c r="BB19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2.2999999999999998</v>
      </c>
      <c r="BC196" s="89"/>
      <c r="BD196" s="89"/>
      <c r="BE196" s="89"/>
      <c r="BF196" s="89"/>
      <c r="BG196" s="93"/>
      <c r="BH196" s="44"/>
      <c r="BI196" s="45"/>
      <c r="BJ196" s="45"/>
      <c r="BK196" s="46"/>
      <c r="BL196" s="94"/>
    </row>
    <row r="197" spans="1:64" ht="18.75" customHeight="1" x14ac:dyDescent="0.3">
      <c r="A197" s="87">
        <f>IFERROR(InformeTbHv[[#This Row],[T EFECTIVO]]/InformeTbHv[[#This Row],[Horas disponibles]],0)</f>
        <v>0.85787671232876705</v>
      </c>
      <c r="B197" s="87">
        <f>((InformeTbHv[[#This Row],[T PROGRAMADO]]-InformeTbHv[[#This Row],[HORAS DE OTRAS PARADA]]))/InformeTbHv[[#This Row],[T PROGRAMADO]]</f>
        <v>0.62624999999999997</v>
      </c>
      <c r="C197" s="216">
        <f>IFERROR(((InformeTbHv[[#This Row],[T PROGRAMADO]]-InformeTbHv[[#This Row],[Ttal P. mec]])/InformeTbHv[[#This Row],[T PROGRAMADO]]),0)</f>
        <v>0.73</v>
      </c>
      <c r="D197" s="88">
        <f>IFERROR(ROUND(InformeTbHv[[#This Row],[TOTAL DE ARBOLES]]/InformeTbHv[[#This Row],[T EFECTIVO]],2),"")</f>
        <v>41.52</v>
      </c>
      <c r="E197" s="88">
        <f>(IFERROR(ROUND(InformeTbHv[[#This Row],[M3]]/InformeTbHv[[#This Row],[TOTAL DE ARBOLES]],2),""))</f>
        <v>0.25</v>
      </c>
      <c r="F197" s="39">
        <f>IFERROR(ROUND(InformeTbHv[[#This Row],[M3]]/InformeTbHv[[#This Row],[T EFECTIVO]],2),"")</f>
        <v>10.38</v>
      </c>
      <c r="G197" s="89">
        <f>InformeTbHv[[#This Row],[T PROGRAMADO]]-InformeTbHv[[#This Row],[HORAS DE OTRAS PARADA]]</f>
        <v>5.01</v>
      </c>
      <c r="H197" s="89">
        <f>InformeTbHv[[#This Row],[T PROGRAMADO]]-SUM(InformeTbHv[[#This Row],[T PARADAS MEC]]+InformeTbHv[[#This Row],[ALISTAMIENTO]]+InformeTbHv[[#This Row],[Mantenimiento periódico]])</f>
        <v>5.84</v>
      </c>
      <c r="I197" s="89">
        <f>InformeTbHv[[#This Row],[T PARADAS MEC]]+InformeTbHv[[#This Row],[ALISTAMIENTO]]+InformeTbHv[[#This Row],[Mantenimiento periódico]]</f>
        <v>2.16</v>
      </c>
      <c r="J197" s="89">
        <f>SUMIF(InformeTbHv[[#This Row],[MOTIVO 1]],"Mantenimiento periódico",InformeTbHv[[#This Row],[T OTRA PARADA 1]])</f>
        <v>0</v>
      </c>
      <c r="K197" s="89">
        <f>InformeTbHv[[#This Row],[Mantenimiento periódico]]+InformeTbHv[[#This Row],[ALISTAMIENTO]]</f>
        <v>0.33</v>
      </c>
      <c r="L197" s="89">
        <f>SUM(InformeTbHv[[#This Row],[T OTRA PARADA 1]:[T OTRA PARADA 5]])</f>
        <v>0.5</v>
      </c>
      <c r="M197" s="88" t="s">
        <v>136</v>
      </c>
      <c r="N197" s="88" t="s">
        <v>1417</v>
      </c>
      <c r="O197" s="88" t="s">
        <v>535</v>
      </c>
      <c r="P197" s="88">
        <v>1113312568</v>
      </c>
      <c r="Q197" s="88" t="s">
        <v>65</v>
      </c>
      <c r="R197" s="88" t="s">
        <v>49</v>
      </c>
      <c r="S197" s="90">
        <v>46095</v>
      </c>
      <c r="T197" s="88" t="s">
        <v>941</v>
      </c>
      <c r="U197" s="88"/>
      <c r="V197" s="88"/>
      <c r="W197" s="88"/>
      <c r="X197" s="88"/>
      <c r="Y197" s="88"/>
      <c r="Z197" s="88"/>
      <c r="AA197" s="88"/>
      <c r="AB197" s="88"/>
      <c r="AC197" s="88" t="s">
        <v>1424</v>
      </c>
      <c r="AD197" s="88" t="s">
        <v>1469</v>
      </c>
      <c r="AE197" s="88" t="s">
        <v>1513</v>
      </c>
      <c r="AF197" s="88">
        <v>17.094631593058232</v>
      </c>
      <c r="AG197" s="252" t="s">
        <v>206</v>
      </c>
      <c r="AH197" s="206">
        <v>2</v>
      </c>
      <c r="AI197" s="88" t="s">
        <v>47</v>
      </c>
      <c r="AJ197" s="419">
        <f>VLOOKUP(InformeTbHv[[#This Row],[TURNO]],[1]INFORMEHV!AI$2:AK$184,2,0)</f>
        <v>0.25</v>
      </c>
      <c r="AK197" s="419">
        <f>VLOOKUP(InformeTbHv[[#This Row],[TURNO]],[1]INFORMEHV!AI$2:AK$184,3,0)</f>
        <v>0.58333333333333337</v>
      </c>
      <c r="AL197" s="205">
        <v>25</v>
      </c>
      <c r="AM197" s="88">
        <v>208</v>
      </c>
      <c r="AN197" s="88">
        <v>52</v>
      </c>
      <c r="AO197" s="88">
        <v>7.09</v>
      </c>
      <c r="AP197" s="88"/>
      <c r="AQ197" s="89">
        <v>15</v>
      </c>
      <c r="AR197" s="205">
        <v>8</v>
      </c>
      <c r="AS197" s="88">
        <v>1.83</v>
      </c>
      <c r="AT197" s="30" t="s">
        <v>328</v>
      </c>
      <c r="AU197" s="88" t="s">
        <v>279</v>
      </c>
      <c r="AV197" s="88">
        <v>0.33</v>
      </c>
      <c r="AW197" s="88"/>
      <c r="AX197" s="88">
        <v>0.33</v>
      </c>
      <c r="AY197" s="88"/>
      <c r="AZ197" s="92"/>
      <c r="BA197" s="88" t="s">
        <v>48</v>
      </c>
      <c r="BB19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2.99</v>
      </c>
      <c r="BC197" s="89">
        <v>0.5</v>
      </c>
      <c r="BD197" s="89"/>
      <c r="BE197" s="89"/>
      <c r="BF197" s="89"/>
      <c r="BG197" s="93"/>
      <c r="BH197" s="44" t="s">
        <v>945</v>
      </c>
      <c r="BI197" s="45"/>
      <c r="BJ197" s="45"/>
      <c r="BK197" s="46"/>
      <c r="BL197" s="94"/>
    </row>
    <row r="198" spans="1:64" ht="18.75" customHeight="1" x14ac:dyDescent="0.3">
      <c r="A198" s="87">
        <f>IFERROR(InformeTbHv[[#This Row],[T EFECTIVO]]/InformeTbHv[[#This Row],[Horas disponibles]],0)</f>
        <v>0.94458653026427963</v>
      </c>
      <c r="B198" s="87">
        <f>((InformeTbHv[[#This Row],[T PROGRAMADO]]-InformeTbHv[[#This Row],[HORAS DE OTRAS PARADA]]))/InformeTbHv[[#This Row],[T PROGRAMADO]]</f>
        <v>0.92333333333333334</v>
      </c>
      <c r="C198" s="216">
        <f>IFERROR(((InformeTbHv[[#This Row],[T PROGRAMADO]]-InformeTbHv[[#This Row],[Ttal P. mec]])/InformeTbHv[[#This Row],[T PROGRAMADO]]),0)</f>
        <v>0.97750000000000004</v>
      </c>
      <c r="D198" s="88">
        <f>IFERROR(ROUND(InformeTbHv[[#This Row],[TOTAL DE ARBOLES]]/InformeTbHv[[#This Row],[T EFECTIVO]],2),"")</f>
        <v>41.16</v>
      </c>
      <c r="E198" s="88">
        <f>(IFERROR(ROUND(InformeTbHv[[#This Row],[M3]]/InformeTbHv[[#This Row],[TOTAL DE ARBOLES]],2),""))</f>
        <v>0.24</v>
      </c>
      <c r="F198" s="39">
        <f>IFERROR(ROUND(InformeTbHv[[#This Row],[M3]]/InformeTbHv[[#This Row],[T EFECTIVO]],2),"")</f>
        <v>9.85</v>
      </c>
      <c r="G198" s="89">
        <f>InformeTbHv[[#This Row],[T PROGRAMADO]]-InformeTbHv[[#This Row],[HORAS DE OTRAS PARADA]]</f>
        <v>7.3866666666666667</v>
      </c>
      <c r="H198" s="89">
        <f>InformeTbHv[[#This Row],[T PROGRAMADO]]-SUM(InformeTbHv[[#This Row],[T PARADAS MEC]]+InformeTbHv[[#This Row],[ALISTAMIENTO]]+InformeTbHv[[#This Row],[Mantenimiento periódico]])</f>
        <v>7.82</v>
      </c>
      <c r="I198" s="89">
        <f>InformeTbHv[[#This Row],[T PARADAS MEC]]+InformeTbHv[[#This Row],[ALISTAMIENTO]]+InformeTbHv[[#This Row],[Mantenimiento periódico]]</f>
        <v>0.18</v>
      </c>
      <c r="J198" s="89">
        <f>SUMIF(InformeTbHv[[#This Row],[MOTIVO 1]],"Mantenimiento periódico",InformeTbHv[[#This Row],[T OTRA PARADA 1]])</f>
        <v>0</v>
      </c>
      <c r="K198" s="89">
        <f>InformeTbHv[[#This Row],[Mantenimiento periódico]]+InformeTbHv[[#This Row],[ALISTAMIENTO]]</f>
        <v>0</v>
      </c>
      <c r="L198" s="89">
        <f>SUM(InformeTbHv[[#This Row],[T OTRA PARADA 1]:[T OTRA PARADA 5]])</f>
        <v>0.18333333333333299</v>
      </c>
      <c r="M198" s="88" t="s">
        <v>86</v>
      </c>
      <c r="N198" s="88" t="s">
        <v>1418</v>
      </c>
      <c r="O198" s="88" t="s">
        <v>93</v>
      </c>
      <c r="P198" s="88">
        <v>1112881624</v>
      </c>
      <c r="Q198" s="88" t="s">
        <v>398</v>
      </c>
      <c r="R198" s="88" t="s">
        <v>74</v>
      </c>
      <c r="S198" s="90">
        <v>46100</v>
      </c>
      <c r="T198" s="88" t="s">
        <v>399</v>
      </c>
      <c r="U198" s="88"/>
      <c r="V198" s="88"/>
      <c r="W198" s="88"/>
      <c r="X198" s="88"/>
      <c r="Y198" s="88"/>
      <c r="Z198" s="88"/>
      <c r="AA198" s="88"/>
      <c r="AB198" s="88"/>
      <c r="AC198" s="88" t="s">
        <v>1430</v>
      </c>
      <c r="AD198" s="88" t="s">
        <v>1475</v>
      </c>
      <c r="AE198" s="88" t="s">
        <v>1517</v>
      </c>
      <c r="AF198" s="88">
        <v>14.957915875223099</v>
      </c>
      <c r="AG198" s="251" t="s">
        <v>205</v>
      </c>
      <c r="AH198" s="206">
        <v>4</v>
      </c>
      <c r="AI198" s="125" t="s">
        <v>45</v>
      </c>
      <c r="AJ198" s="418">
        <f>VLOOKUP(InformeTbHv[[#This Row],[TURNO]],[1]INFORMEHV!AI$2:AK$184,2,0)</f>
        <v>0.58333333333333337</v>
      </c>
      <c r="AK198" s="418">
        <f>VLOOKUP(InformeTbHv[[#This Row],[TURNO]],[1]INFORMEHV!AI$2:AK$184,3,0)</f>
        <v>0.91666666666666663</v>
      </c>
      <c r="AL198" s="205">
        <v>31</v>
      </c>
      <c r="AM198" s="88">
        <v>304</v>
      </c>
      <c r="AN198" s="88">
        <v>72.790000000000006</v>
      </c>
      <c r="AO198" s="88">
        <v>7.72</v>
      </c>
      <c r="AP198" s="88"/>
      <c r="AQ198" s="89">
        <v>16.2</v>
      </c>
      <c r="AR198" s="205">
        <v>8</v>
      </c>
      <c r="AS198" s="88">
        <v>0.18</v>
      </c>
      <c r="AT198" s="30" t="s">
        <v>328</v>
      </c>
      <c r="AU198" s="88" t="s">
        <v>279</v>
      </c>
      <c r="AV198" s="88"/>
      <c r="AW198" s="88"/>
      <c r="AX198" s="88">
        <v>0.25</v>
      </c>
      <c r="AY198" s="88">
        <v>7.23</v>
      </c>
      <c r="AZ198" s="92" t="s">
        <v>203</v>
      </c>
      <c r="BA198" s="88" t="s">
        <v>46</v>
      </c>
      <c r="BB19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0.61333333333333295</v>
      </c>
      <c r="BC198" s="89">
        <v>0.18333333333333299</v>
      </c>
      <c r="BD198" s="89"/>
      <c r="BE198" s="89"/>
      <c r="BF198" s="89"/>
      <c r="BG198" s="93"/>
      <c r="BH198" s="44" t="s">
        <v>720</v>
      </c>
      <c r="BI198" s="45"/>
      <c r="BJ198" s="45"/>
      <c r="BK198" s="46"/>
      <c r="BL198" s="94"/>
    </row>
    <row r="199" spans="1:64" ht="18.75" customHeight="1" x14ac:dyDescent="0.3">
      <c r="A199" s="87">
        <f>IFERROR(InformeTbHv[[#This Row],[T EFECTIVO]]/InformeTbHv[[#This Row],[Horas disponibles]],0)</f>
        <v>0.7060185185185186</v>
      </c>
      <c r="B199" s="87">
        <f>((InformeTbHv[[#This Row],[T PROGRAMADO]]-InformeTbHv[[#This Row],[HORAS DE OTRAS PARADA]]))/InformeTbHv[[#This Row],[T PROGRAMADO]]</f>
        <v>0.63541666666666674</v>
      </c>
      <c r="C199" s="216">
        <f>IFERROR(((InformeTbHv[[#This Row],[T PROGRAMADO]]-InformeTbHv[[#This Row],[Ttal P. mec]])/InformeTbHv[[#This Row],[T PROGRAMADO]]),0)</f>
        <v>0.9</v>
      </c>
      <c r="D199" s="88">
        <f>IFERROR(ROUND(InformeTbHv[[#This Row],[TOTAL DE ARBOLES]]/InformeTbHv[[#This Row],[T EFECTIVO]],2),"")</f>
        <v>37.97</v>
      </c>
      <c r="E199" s="88">
        <f>(IFERROR(ROUND(InformeTbHv[[#This Row],[M3]]/InformeTbHv[[#This Row],[TOTAL DE ARBOLES]],2),""))</f>
        <v>0.19</v>
      </c>
      <c r="F199" s="39">
        <f>IFERROR(ROUND(InformeTbHv[[#This Row],[M3]]/InformeTbHv[[#This Row],[T EFECTIVO]],2),"")</f>
        <v>7.04</v>
      </c>
      <c r="G199" s="89">
        <f>InformeTbHv[[#This Row],[T PROGRAMADO]]-InformeTbHv[[#This Row],[HORAS DE OTRAS PARADA]]</f>
        <v>5.0833333333333339</v>
      </c>
      <c r="H199" s="89">
        <f>InformeTbHv[[#This Row],[T PROGRAMADO]]-SUM(InformeTbHv[[#This Row],[T PARADAS MEC]]+InformeTbHv[[#This Row],[ALISTAMIENTO]]+InformeTbHv[[#This Row],[Mantenimiento periódico]])</f>
        <v>7.2</v>
      </c>
      <c r="I199" s="89">
        <f>InformeTbHv[[#This Row],[T PARADAS MEC]]+InformeTbHv[[#This Row],[ALISTAMIENTO]]+InformeTbHv[[#This Row],[Mantenimiento periódico]]</f>
        <v>0.8</v>
      </c>
      <c r="J199" s="89">
        <f>SUMIF(InformeTbHv[[#This Row],[MOTIVO 1]],"Mantenimiento periódico",InformeTbHv[[#This Row],[T OTRA PARADA 1]])</f>
        <v>0</v>
      </c>
      <c r="K199" s="89">
        <f>InformeTbHv[[#This Row],[Mantenimiento periódico]]+InformeTbHv[[#This Row],[ALISTAMIENTO]]</f>
        <v>0.3</v>
      </c>
      <c r="L199" s="89">
        <f>SUM(InformeTbHv[[#This Row],[T OTRA PARADA 1]:[T OTRA PARADA 5]])</f>
        <v>1.4866666666666659</v>
      </c>
      <c r="M199" s="88" t="s">
        <v>86</v>
      </c>
      <c r="N199" s="88" t="s">
        <v>1418</v>
      </c>
      <c r="O199" s="88" t="s">
        <v>88</v>
      </c>
      <c r="P199" s="88">
        <v>94265708</v>
      </c>
      <c r="Q199" s="88" t="s">
        <v>398</v>
      </c>
      <c r="R199" s="88" t="s">
        <v>74</v>
      </c>
      <c r="S199" s="90">
        <v>46102</v>
      </c>
      <c r="T199" s="88" t="s">
        <v>399</v>
      </c>
      <c r="U199" s="88"/>
      <c r="V199" s="88"/>
      <c r="W199" s="88"/>
      <c r="X199" s="88"/>
      <c r="Y199" s="88"/>
      <c r="Z199" s="88"/>
      <c r="AA199" s="88"/>
      <c r="AB199" s="88"/>
      <c r="AC199" s="88" t="s">
        <v>1430</v>
      </c>
      <c r="AD199" s="88" t="s">
        <v>1475</v>
      </c>
      <c r="AE199" s="88" t="s">
        <v>1517</v>
      </c>
      <c r="AF199" s="88">
        <v>14.957915875223099</v>
      </c>
      <c r="AG199" s="251" t="s">
        <v>205</v>
      </c>
      <c r="AH199" s="206">
        <v>4</v>
      </c>
      <c r="AI199" s="88" t="s">
        <v>47</v>
      </c>
      <c r="AJ199" s="419">
        <f>VLOOKUP(InformeTbHv[[#This Row],[TURNO]],[1]INFORMEHV!AI$2:AK$184,2,0)</f>
        <v>0.25</v>
      </c>
      <c r="AK199" s="419">
        <f>VLOOKUP(InformeTbHv[[#This Row],[TURNO]],[1]INFORMEHV!AI$2:AK$184,3,0)</f>
        <v>0.58333333333333337</v>
      </c>
      <c r="AL199" s="205">
        <v>24</v>
      </c>
      <c r="AM199" s="88">
        <v>193</v>
      </c>
      <c r="AN199" s="88">
        <v>35.79</v>
      </c>
      <c r="AO199" s="88">
        <v>2.8</v>
      </c>
      <c r="AP199" s="88"/>
      <c r="AQ199" s="89">
        <v>15.2</v>
      </c>
      <c r="AR199" s="205">
        <v>8</v>
      </c>
      <c r="AS199" s="88">
        <v>0.5</v>
      </c>
      <c r="AT199" s="30" t="s">
        <v>328</v>
      </c>
      <c r="AU199" s="88" t="s">
        <v>279</v>
      </c>
      <c r="AV199" s="88">
        <v>0.3</v>
      </c>
      <c r="AW199" s="88">
        <v>0.35</v>
      </c>
      <c r="AX199" s="88">
        <v>0.28000000000000003</v>
      </c>
      <c r="AY199" s="88"/>
      <c r="AZ199" s="92" t="s">
        <v>203</v>
      </c>
      <c r="BA199" s="88" t="s">
        <v>46</v>
      </c>
      <c r="BB19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2.9166666666666661</v>
      </c>
      <c r="BC199" s="89">
        <v>0.5</v>
      </c>
      <c r="BD199" s="89">
        <v>0.32</v>
      </c>
      <c r="BE199" s="89">
        <v>0.66666666666666596</v>
      </c>
      <c r="BF199" s="89"/>
      <c r="BG199" s="93"/>
      <c r="BH199" s="44" t="s">
        <v>841</v>
      </c>
      <c r="BI199" s="45" t="s">
        <v>90</v>
      </c>
      <c r="BJ199" s="45" t="s">
        <v>354</v>
      </c>
      <c r="BK199" s="46"/>
      <c r="BL199" s="94"/>
    </row>
    <row r="200" spans="1:64" ht="18.75" customHeight="1" x14ac:dyDescent="0.3">
      <c r="A200" s="87">
        <f>IFERROR(InformeTbHv[[#This Row],[T EFECTIVO]]/InformeTbHv[[#This Row],[Horas disponibles]],0)</f>
        <v>0.79310344827586199</v>
      </c>
      <c r="B200" s="87">
        <f>((InformeTbHv[[#This Row],[T PROGRAMADO]]-InformeTbHv[[#This Row],[HORAS DE OTRAS PARADA]]))/InformeTbHv[[#This Row],[T PROGRAMADO]]</f>
        <v>0.35384615384615381</v>
      </c>
      <c r="C200" s="216">
        <f>IFERROR(((InformeTbHv[[#This Row],[T PROGRAMADO]]-InformeTbHv[[#This Row],[Ttal P. mec]])/InformeTbHv[[#This Row],[T PROGRAMADO]]),0)</f>
        <v>0.44615384615384612</v>
      </c>
      <c r="D200" s="88">
        <f>IFERROR(ROUND(InformeTbHv[[#This Row],[TOTAL DE ARBOLES]]/InformeTbHv[[#This Row],[T EFECTIVO]],2),"")</f>
        <v>95.65</v>
      </c>
      <c r="E200" s="88">
        <f>(IFERROR(ROUND(InformeTbHv[[#This Row],[M3]]/InformeTbHv[[#This Row],[TOTAL DE ARBOLES]],2),""))</f>
        <v>0.28000000000000003</v>
      </c>
      <c r="F200" s="39">
        <f>IFERROR(ROUND(InformeTbHv[[#This Row],[M3]]/InformeTbHv[[#This Row],[T EFECTIVO]],2),"")</f>
        <v>26.43</v>
      </c>
      <c r="G200" s="89">
        <f>InformeTbHv[[#This Row],[T PROGRAMADO]]-InformeTbHv[[#This Row],[HORAS DE OTRAS PARADA]]</f>
        <v>2.2999999999999998</v>
      </c>
      <c r="H200" s="89">
        <f>InformeTbHv[[#This Row],[T PROGRAMADO]]-SUM(InformeTbHv[[#This Row],[T PARADAS MEC]]+InformeTbHv[[#This Row],[ALISTAMIENTO]]+InformeTbHv[[#This Row],[Mantenimiento periódico]])</f>
        <v>2.9</v>
      </c>
      <c r="I200" s="89">
        <f>InformeTbHv[[#This Row],[T PARADAS MEC]]+InformeTbHv[[#This Row],[ALISTAMIENTO]]+InformeTbHv[[#This Row],[Mantenimiento periódico]]</f>
        <v>3.6</v>
      </c>
      <c r="J200" s="89">
        <f>SUMIF(InformeTbHv[[#This Row],[MOTIVO 1]],"Mantenimiento periódico",InformeTbHv[[#This Row],[T OTRA PARADA 1]])</f>
        <v>0</v>
      </c>
      <c r="K200" s="89">
        <f>InformeTbHv[[#This Row],[Mantenimiento periódico]]+InformeTbHv[[#This Row],[ALISTAMIENTO]]</f>
        <v>0</v>
      </c>
      <c r="L200" s="89">
        <f>SUM(InformeTbHv[[#This Row],[T OTRA PARADA 1]:[T OTRA PARADA 5]])</f>
        <v>0.6</v>
      </c>
      <c r="M200" s="88" t="s">
        <v>86</v>
      </c>
      <c r="N200" s="88" t="s">
        <v>1418</v>
      </c>
      <c r="O200" s="88" t="s">
        <v>95</v>
      </c>
      <c r="P200" s="88">
        <v>6135776</v>
      </c>
      <c r="Q200" s="88" t="s">
        <v>398</v>
      </c>
      <c r="R200" s="88" t="s">
        <v>74</v>
      </c>
      <c r="S200" s="90">
        <v>46104</v>
      </c>
      <c r="T200" s="88" t="s">
        <v>399</v>
      </c>
      <c r="U200" s="88"/>
      <c r="V200" s="88"/>
      <c r="W200" s="88"/>
      <c r="X200" s="88"/>
      <c r="Y200" s="88"/>
      <c r="Z200" s="88"/>
      <c r="AA200" s="88"/>
      <c r="AB200" s="88"/>
      <c r="AC200" s="88" t="s">
        <v>1430</v>
      </c>
      <c r="AD200" s="88" t="s">
        <v>1475</v>
      </c>
      <c r="AE200" s="88" t="s">
        <v>1517</v>
      </c>
      <c r="AF200" s="88">
        <v>14.957915875223099</v>
      </c>
      <c r="AG200" s="251" t="s">
        <v>205</v>
      </c>
      <c r="AH200" s="206">
        <v>4</v>
      </c>
      <c r="AI200" s="125" t="s">
        <v>45</v>
      </c>
      <c r="AJ200" s="418">
        <f>VLOOKUP(InformeTbHv[[#This Row],[TURNO]],[1]INFORMEHV!AI$2:AK$184,2,0)</f>
        <v>0.58333333333333337</v>
      </c>
      <c r="AK200" s="418">
        <f>VLOOKUP(InformeTbHv[[#This Row],[TURNO]],[1]INFORMEHV!AI$2:AK$184,3,0)</f>
        <v>0.91666666666666663</v>
      </c>
      <c r="AL200" s="205">
        <v>23</v>
      </c>
      <c r="AM200" s="88">
        <v>220</v>
      </c>
      <c r="AN200" s="88">
        <v>60.8</v>
      </c>
      <c r="AO200" s="88">
        <v>16.88</v>
      </c>
      <c r="AP200" s="88"/>
      <c r="AQ200" s="89">
        <v>17.8</v>
      </c>
      <c r="AR200" s="205">
        <v>6.5</v>
      </c>
      <c r="AS200" s="88">
        <v>3.6</v>
      </c>
      <c r="AT200" s="30" t="s">
        <v>328</v>
      </c>
      <c r="AU200" s="88" t="s">
        <v>279</v>
      </c>
      <c r="AV200" s="88"/>
      <c r="AW200" s="88"/>
      <c r="AX200" s="88"/>
      <c r="AY200" s="88"/>
      <c r="AZ200" s="92" t="s">
        <v>81</v>
      </c>
      <c r="BA200" s="88" t="s">
        <v>48</v>
      </c>
      <c r="BB20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4.2</v>
      </c>
      <c r="BC200" s="89">
        <v>0.6</v>
      </c>
      <c r="BD200" s="89"/>
      <c r="BE200" s="89"/>
      <c r="BF200" s="89"/>
      <c r="BG200" s="93"/>
      <c r="BH200" s="14" t="s">
        <v>236</v>
      </c>
      <c r="BI200" s="45"/>
      <c r="BJ200" s="45"/>
      <c r="BK200" s="46"/>
      <c r="BL200" s="94"/>
    </row>
    <row r="201" spans="1:64" ht="18.75" customHeight="1" x14ac:dyDescent="0.3">
      <c r="A201" s="87">
        <f>IFERROR(InformeTbHv[[#This Row],[T EFECTIVO]]/InformeTbHv[[#This Row],[Horas disponibles]],0)</f>
        <v>0.93085106382978733</v>
      </c>
      <c r="B201" s="87">
        <f>((InformeTbHv[[#This Row],[T PROGRAMADO]]-InformeTbHv[[#This Row],[HORAS DE OTRAS PARADA]]))/InformeTbHv[[#This Row],[T PROGRAMADO]]</f>
        <v>0.875</v>
      </c>
      <c r="C201" s="216">
        <f>IFERROR(((InformeTbHv[[#This Row],[T PROGRAMADO]]-InformeTbHv[[#This Row],[Ttal P. mec]])/InformeTbHv[[#This Row],[T PROGRAMADO]]),0)</f>
        <v>0.94</v>
      </c>
      <c r="D201" s="88">
        <f>IFERROR(ROUND(InformeTbHv[[#This Row],[TOTAL DE ARBOLES]]/InformeTbHv[[#This Row],[T EFECTIVO]],2),"")</f>
        <v>73.709999999999994</v>
      </c>
      <c r="E201" s="88">
        <f>(IFERROR(ROUND(InformeTbHv[[#This Row],[M3]]/InformeTbHv[[#This Row],[TOTAL DE ARBOLES]],2),""))</f>
        <v>0.39</v>
      </c>
      <c r="F201" s="39"/>
      <c r="G201" s="89">
        <f>InformeTbHv[[#This Row],[T PROGRAMADO]]-InformeTbHv[[#This Row],[HORAS DE OTRAS PARADA]]</f>
        <v>7</v>
      </c>
      <c r="H201" s="89">
        <f>InformeTbHv[[#This Row],[T PROGRAMADO]]-SUM(InformeTbHv[[#This Row],[T PARADAS MEC]]+InformeTbHv[[#This Row],[ALISTAMIENTO]]+InformeTbHv[[#This Row],[Mantenimiento periódico]])</f>
        <v>7.52</v>
      </c>
      <c r="I201" s="89">
        <f>InformeTbHv[[#This Row],[T PARADAS MEC]]+InformeTbHv[[#This Row],[ALISTAMIENTO]]+InformeTbHv[[#This Row],[Mantenimiento periódico]]</f>
        <v>0.48000000000000004</v>
      </c>
      <c r="J201" s="89">
        <f>SUMIF(InformeTbHv[[#This Row],[MOTIVO 1]],"Mantenimiento periódico",InformeTbHv[[#This Row],[T OTRA PARADA 1]])</f>
        <v>0</v>
      </c>
      <c r="K201" s="89">
        <f>InformeTbHv[[#This Row],[Mantenimiento periódico]]+InformeTbHv[[#This Row],[ALISTAMIENTO]]</f>
        <v>0.2</v>
      </c>
      <c r="L201" s="89">
        <f>SUM(InformeTbHv[[#This Row],[T OTRA PARADA 1]:[T OTRA PARADA 5]])</f>
        <v>0</v>
      </c>
      <c r="M201" s="88" t="s">
        <v>42</v>
      </c>
      <c r="N201" s="88" t="s">
        <v>1418</v>
      </c>
      <c r="O201" s="88" t="s">
        <v>59</v>
      </c>
      <c r="P201" s="88">
        <v>94269864</v>
      </c>
      <c r="Q201" s="88" t="s">
        <v>43</v>
      </c>
      <c r="R201" s="88" t="s">
        <v>44</v>
      </c>
      <c r="S201" s="90">
        <v>46106</v>
      </c>
      <c r="T201" s="88" t="s">
        <v>815</v>
      </c>
      <c r="U201" s="88"/>
      <c r="V201" s="88"/>
      <c r="W201" s="88"/>
      <c r="X201" s="88"/>
      <c r="Y201" s="88"/>
      <c r="Z201" s="88"/>
      <c r="AA201" s="88"/>
      <c r="AB201" s="88"/>
      <c r="AC201" s="88" t="s">
        <v>1434</v>
      </c>
      <c r="AD201" s="88" t="s">
        <v>1479</v>
      </c>
      <c r="AE201" s="88" t="s">
        <v>1519</v>
      </c>
      <c r="AF201" s="88">
        <v>17.88641072711232</v>
      </c>
      <c r="AG201" s="49" t="s">
        <v>208</v>
      </c>
      <c r="AH201" s="206">
        <v>3</v>
      </c>
      <c r="AI201" s="88" t="s">
        <v>47</v>
      </c>
      <c r="AJ201" s="419">
        <f>VLOOKUP(InformeTbHv[[#This Row],[TURNO]],[1]INFORMEHV!AI$2:AK$184,2,0)</f>
        <v>0.25</v>
      </c>
      <c r="AK201" s="419">
        <f>VLOOKUP(InformeTbHv[[#This Row],[TURNO]],[1]INFORMEHV!AI$2:AK$184,3,0)</f>
        <v>0.58333333333333337</v>
      </c>
      <c r="AL201" s="205">
        <v>24</v>
      </c>
      <c r="AM201" s="88">
        <v>516</v>
      </c>
      <c r="AN201" s="88">
        <v>200</v>
      </c>
      <c r="AO201" s="88">
        <v>24</v>
      </c>
      <c r="AP201" s="88">
        <v>74</v>
      </c>
      <c r="AQ201" s="89">
        <v>0.39</v>
      </c>
      <c r="AR201" s="88">
        <v>8</v>
      </c>
      <c r="AS201" s="88">
        <v>0.28000000000000003</v>
      </c>
      <c r="AT201" s="88"/>
      <c r="AU201" s="88" t="s">
        <v>279</v>
      </c>
      <c r="AV201" s="88">
        <v>0.2</v>
      </c>
      <c r="AW201" s="88">
        <v>0.17</v>
      </c>
      <c r="AX201" s="88">
        <v>0.35</v>
      </c>
      <c r="AY201" s="88"/>
      <c r="AZ201" s="92"/>
      <c r="BA201" s="88" t="s">
        <v>46</v>
      </c>
      <c r="BB20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v>
      </c>
      <c r="BC201" s="89"/>
      <c r="BD201" s="89"/>
      <c r="BE201" s="89"/>
      <c r="BF201" s="89"/>
      <c r="BG201" s="93"/>
      <c r="BH201" s="44"/>
      <c r="BI201" s="45"/>
      <c r="BJ201" s="45"/>
      <c r="BK201" s="46"/>
      <c r="BL201" s="94"/>
    </row>
    <row r="202" spans="1:64" ht="18.75" customHeight="1" x14ac:dyDescent="0.3">
      <c r="A202" s="87">
        <f>IFERROR(InformeTbHv[[#This Row],[T EFECTIVO]]/InformeTbHv[[#This Row],[Horas disponibles]],0)</f>
        <v>0.93364928909952605</v>
      </c>
      <c r="B202" s="87">
        <f>((InformeTbHv[[#This Row],[T PROGRAMADO]]-InformeTbHv[[#This Row],[HORAS DE OTRAS PARADA]]))/InformeTbHv[[#This Row],[T PROGRAMADO]]</f>
        <v>0.73875000000000002</v>
      </c>
      <c r="C202" s="216">
        <f>IFERROR(((InformeTbHv[[#This Row],[T PROGRAMADO]]-InformeTbHv[[#This Row],[Ttal P. mec]])/InformeTbHv[[#This Row],[T PROGRAMADO]]),0)</f>
        <v>0.79125000000000001</v>
      </c>
      <c r="D202" s="88">
        <f>IFERROR(ROUND(InformeTbHv[[#This Row],[TOTAL DE ARBOLES]]/InformeTbHv[[#This Row],[T EFECTIVO]],2),"")</f>
        <v>24.53</v>
      </c>
      <c r="E202" s="88">
        <f>(IFERROR(ROUND(InformeTbHv[[#This Row],[M3]]/InformeTbHv[[#This Row],[TOTAL DE ARBOLES]],2),""))</f>
        <v>0.48</v>
      </c>
      <c r="F202" s="39">
        <f>IFERROR(ROUND(InformeTbHv[[#This Row],[M3]]/InformeTbHv[[#This Row],[T EFECTIVO]],2),"")</f>
        <v>11.87</v>
      </c>
      <c r="G202" s="89">
        <f>InformeTbHv[[#This Row],[T PROGRAMADO]]-InformeTbHv[[#This Row],[HORAS DE OTRAS PARADA]]</f>
        <v>5.91</v>
      </c>
      <c r="H202" s="89">
        <f>InformeTbHv[[#This Row],[T PROGRAMADO]]-SUM(InformeTbHv[[#This Row],[T PARADAS MEC]]+InformeTbHv[[#This Row],[ALISTAMIENTO]]+InformeTbHv[[#This Row],[Mantenimiento periódico]])</f>
        <v>6.33</v>
      </c>
      <c r="I202" s="89">
        <f>InformeTbHv[[#This Row],[T PARADAS MEC]]+InformeTbHv[[#This Row],[ALISTAMIENTO]]+InformeTbHv[[#This Row],[Mantenimiento periódico]]</f>
        <v>1.67</v>
      </c>
      <c r="J202" s="89">
        <f>SUMIF(InformeTbHv[[#This Row],[MOTIVO 1]],"Mantenimiento periódico",InformeTbHv[[#This Row],[T OTRA PARADA 1]])</f>
        <v>0</v>
      </c>
      <c r="K202" s="89">
        <f>InformeTbHv[[#This Row],[Mantenimiento periódico]]+InformeTbHv[[#This Row],[ALISTAMIENTO]]</f>
        <v>0.17</v>
      </c>
      <c r="L202" s="89">
        <f>SUM(InformeTbHv[[#This Row],[T OTRA PARADA 1]:[T OTRA PARADA 5]])</f>
        <v>0</v>
      </c>
      <c r="M202" s="88" t="s">
        <v>55</v>
      </c>
      <c r="N202" s="88" t="s">
        <v>1418</v>
      </c>
      <c r="O202" s="88" t="s">
        <v>56</v>
      </c>
      <c r="P202" s="88">
        <v>1114480052</v>
      </c>
      <c r="Q202" s="88" t="s">
        <v>43</v>
      </c>
      <c r="R202" s="88" t="s">
        <v>49</v>
      </c>
      <c r="S202" s="90">
        <v>46107</v>
      </c>
      <c r="T202" s="88" t="s">
        <v>1028</v>
      </c>
      <c r="U202" s="88"/>
      <c r="V202" s="88"/>
      <c r="W202" s="88"/>
      <c r="X202" s="88"/>
      <c r="Y202" s="88"/>
      <c r="Z202" s="88"/>
      <c r="AA202" s="88"/>
      <c r="AB202" s="88"/>
      <c r="AC202" s="88" t="s">
        <v>1453</v>
      </c>
      <c r="AD202" s="88" t="s">
        <v>1498</v>
      </c>
      <c r="AE202" s="88" t="s">
        <v>1518</v>
      </c>
      <c r="AF202" s="88">
        <v>24.546447495352005</v>
      </c>
      <c r="AG202" s="49" t="s">
        <v>1318</v>
      </c>
      <c r="AH202" s="206">
        <v>8</v>
      </c>
      <c r="AI202" s="125" t="s">
        <v>45</v>
      </c>
      <c r="AJ202" s="418">
        <f>VLOOKUP(InformeTbHv[[#This Row],[TURNO]],[1]INFORMEHV!AI$2:AK$184,2,0)</f>
        <v>0.58333333333333337</v>
      </c>
      <c r="AK202" s="418">
        <f>VLOOKUP(InformeTbHv[[#This Row],[TURNO]],[1]INFORMEHV!AI$2:AK$184,3,0)</f>
        <v>0.91666666666666663</v>
      </c>
      <c r="AL202" s="205">
        <v>30</v>
      </c>
      <c r="AM202" s="88">
        <v>145</v>
      </c>
      <c r="AN202" s="88">
        <v>70.16</v>
      </c>
      <c r="AO202" s="88">
        <v>13.37</v>
      </c>
      <c r="AP202" s="88"/>
      <c r="AQ202" s="95">
        <v>29.2</v>
      </c>
      <c r="AR202" s="88">
        <v>8</v>
      </c>
      <c r="AS202" s="88">
        <v>1.5</v>
      </c>
      <c r="AT202" s="88"/>
      <c r="AU202" s="88" t="s">
        <v>279</v>
      </c>
      <c r="AV202" s="88">
        <v>0.17</v>
      </c>
      <c r="AW202" s="88">
        <v>0.25</v>
      </c>
      <c r="AX202" s="88">
        <v>0.17</v>
      </c>
      <c r="AY202" s="88"/>
      <c r="AZ202" s="92" t="s">
        <v>1042</v>
      </c>
      <c r="BA202" s="88" t="s">
        <v>46</v>
      </c>
      <c r="BB20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2.09</v>
      </c>
      <c r="BC202" s="89"/>
      <c r="BD202" s="89"/>
      <c r="BE202" s="89"/>
      <c r="BF202" s="89"/>
      <c r="BG202" s="93"/>
      <c r="BH202" s="44"/>
      <c r="BI202" s="45"/>
      <c r="BJ202" s="45"/>
      <c r="BK202" s="46"/>
      <c r="BL202" s="94"/>
    </row>
    <row r="203" spans="1:64" ht="18.75" customHeight="1" x14ac:dyDescent="0.3">
      <c r="A203" s="76">
        <f>IFERROR(InformeTbHv[[#This Row],[T EFECTIVO]]/InformeTbHv[[#This Row],[Horas disponibles]],0)</f>
        <v>0</v>
      </c>
      <c r="B203" s="76">
        <f>((InformeTbHv[[#This Row],[T PROGRAMADO]]-InformeTbHv[[#This Row],[HORAS DE OTRAS PARADA]]))/InformeTbHv[[#This Row],[T PROGRAMADO]]</f>
        <v>0</v>
      </c>
      <c r="C203" s="217">
        <f>IFERROR(((InformeTbHv[[#This Row],[T PROGRAMADO]]-InformeTbHv[[#This Row],[Ttal P. mec]])/InformeTbHv[[#This Row],[T PROGRAMADO]]),0)</f>
        <v>0</v>
      </c>
      <c r="D203" s="49" t="str">
        <f>IFERROR(ROUND(InformeTbHv[[#This Row],[TOTAL DE ARBOLES]]/InformeTbHv[[#This Row],[T EFECTIVO]],2),"")</f>
        <v/>
      </c>
      <c r="E203" s="49" t="str">
        <f>(IFERROR(ROUND(InformeTbHv[[#This Row],[M3]]/InformeTbHv[[#This Row],[TOTAL DE ARBOLES]],2),""))</f>
        <v/>
      </c>
      <c r="F203" s="39" t="str">
        <f>IFERROR(ROUND(InformeTbHv[[#This Row],[M3]]/InformeTbHv[[#This Row],[T EFECTIVO]],2),"")</f>
        <v/>
      </c>
      <c r="G203" s="72">
        <f>InformeTbHv[[#This Row],[T PROGRAMADO]]-InformeTbHv[[#This Row],[HORAS DE OTRAS PARADA]]</f>
        <v>0</v>
      </c>
      <c r="H203" s="72">
        <f>InformeTbHv[[#This Row],[T PROGRAMADO]]-SUM(InformeTbHv[[#This Row],[T PARADAS MEC]]+InformeTbHv[[#This Row],[ALISTAMIENTO]]+InformeTbHv[[#This Row],[Mantenimiento periódico]])</f>
        <v>0</v>
      </c>
      <c r="I203" s="72">
        <f>InformeTbHv[[#This Row],[T PARADAS MEC]]+InformeTbHv[[#This Row],[ALISTAMIENTO]]+InformeTbHv[[#This Row],[Mantenimiento periódico]]</f>
        <v>8</v>
      </c>
      <c r="J203" s="72">
        <f>SUMIF(InformeTbHv[[#This Row],[MOTIVO 1]],"Mantenimiento periódico",InformeTbHv[[#This Row],[T OTRA PARADA 1]])</f>
        <v>0</v>
      </c>
      <c r="K203" s="72">
        <f>InformeTbHv[[#This Row],[Mantenimiento periódico]]+InformeTbHv[[#This Row],[ALISTAMIENTO]]</f>
        <v>0</v>
      </c>
      <c r="L203" s="72">
        <f>SUM(InformeTbHv[[#This Row],[T OTRA PARADA 1]:[T OTRA PARADA 5]])</f>
        <v>0</v>
      </c>
      <c r="M203" s="49" t="s">
        <v>136</v>
      </c>
      <c r="N203" s="49" t="s">
        <v>1417</v>
      </c>
      <c r="O203" s="49" t="s">
        <v>535</v>
      </c>
      <c r="P203" s="49">
        <v>1113312568</v>
      </c>
      <c r="Q203" s="49" t="s">
        <v>65</v>
      </c>
      <c r="R203" s="49" t="s">
        <v>49</v>
      </c>
      <c r="S203" s="77">
        <v>46118</v>
      </c>
      <c r="T203" s="49" t="s">
        <v>941</v>
      </c>
      <c r="U203" s="49"/>
      <c r="V203" s="49"/>
      <c r="W203" s="49"/>
      <c r="X203" s="49"/>
      <c r="Y203" s="49"/>
      <c r="Z203" s="49"/>
      <c r="AA203" s="49"/>
      <c r="AB203" s="49"/>
      <c r="AC203" s="49" t="s">
        <v>1424</v>
      </c>
      <c r="AD203" s="49" t="s">
        <v>1469</v>
      </c>
      <c r="AE203" s="49" t="s">
        <v>1513</v>
      </c>
      <c r="AF203" s="49">
        <v>17.094631593058232</v>
      </c>
      <c r="AG203" s="252" t="s">
        <v>206</v>
      </c>
      <c r="AH203" s="259">
        <v>2</v>
      </c>
      <c r="AI203" s="49" t="s">
        <v>47</v>
      </c>
      <c r="AJ203" s="420">
        <f>VLOOKUP(InformeTbHv[[#This Row],[TURNO]],[1]INFORMEHV!AI$2:AK$184,2,0)</f>
        <v>0.25</v>
      </c>
      <c r="AK203" s="420">
        <f>VLOOKUP(InformeTbHv[[#This Row],[TURNO]],[1]INFORMEHV!AI$2:AK$184,3,0)</f>
        <v>0.58333333333333337</v>
      </c>
      <c r="AL203" s="125"/>
      <c r="AM203" s="49"/>
      <c r="AN203" s="49"/>
      <c r="AO203" s="49"/>
      <c r="AP203" s="49"/>
      <c r="AQ203" s="72"/>
      <c r="AR203" s="49">
        <v>8</v>
      </c>
      <c r="AS203" s="49">
        <v>8</v>
      </c>
      <c r="AT203" s="49"/>
      <c r="AU203" s="49" t="s">
        <v>279</v>
      </c>
      <c r="AV203" s="49"/>
      <c r="AW203" s="49"/>
      <c r="AX203" s="49"/>
      <c r="AY203" s="49"/>
      <c r="AZ203" s="71"/>
      <c r="BA203" s="49" t="s">
        <v>48</v>
      </c>
      <c r="BB20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203" s="72"/>
      <c r="BD203" s="72"/>
      <c r="BE203" s="72"/>
      <c r="BF203" s="72"/>
      <c r="BG203" s="74"/>
      <c r="BH203" s="44"/>
      <c r="BI203" s="45"/>
      <c r="BJ203" s="45"/>
      <c r="BK203" s="46"/>
      <c r="BL203" s="45"/>
    </row>
    <row r="204" spans="1:64" ht="18.75" customHeight="1" x14ac:dyDescent="0.3">
      <c r="A204" s="76">
        <f>IFERROR(InformeTbHv[[#This Row],[T EFECTIVO]]/InformeTbHv[[#This Row],[Horas disponibles]],0)</f>
        <v>0.92307692307692313</v>
      </c>
      <c r="B204" s="76">
        <f>((InformeTbHv[[#This Row],[T PROGRAMADO]]-InformeTbHv[[#This Row],[HORAS DE OTRAS PARADA]]))/InformeTbHv[[#This Row],[T PROGRAMADO]]</f>
        <v>0.75</v>
      </c>
      <c r="C204" s="217">
        <f>IFERROR(((InformeTbHv[[#This Row],[T PROGRAMADO]]-InformeTbHv[[#This Row],[Ttal P. mec]])/InformeTbHv[[#This Row],[T PROGRAMADO]]),0)</f>
        <v>0.8125</v>
      </c>
      <c r="D204" s="49">
        <f>IFERROR(ROUND(InformeTbHv[[#This Row],[TOTAL DE ARBOLES]]/InformeTbHv[[#This Row],[T EFECTIVO]],2),"")</f>
        <v>102.67</v>
      </c>
      <c r="E204" s="49">
        <f>(IFERROR(ROUND(InformeTbHv[[#This Row],[M3]]/InformeTbHv[[#This Row],[TOTAL DE ARBOLES]],2),""))</f>
        <v>0.06</v>
      </c>
      <c r="F204" s="39">
        <f>IFERROR(ROUND(InformeTbHv[[#This Row],[M3]]/InformeTbHv[[#This Row],[T EFECTIVO]],2),"")</f>
        <v>6.62</v>
      </c>
      <c r="G204" s="72">
        <f>InformeTbHv[[#This Row],[T PROGRAMADO]]-InformeTbHv[[#This Row],[HORAS DE OTRAS PARADA]]</f>
        <v>6</v>
      </c>
      <c r="H204" s="72">
        <f>InformeTbHv[[#This Row],[T PROGRAMADO]]-SUM(InformeTbHv[[#This Row],[T PARADAS MEC]]+InformeTbHv[[#This Row],[ALISTAMIENTO]]+InformeTbHv[[#This Row],[Mantenimiento periódico]])</f>
        <v>6.5</v>
      </c>
      <c r="I204" s="72">
        <f>InformeTbHv[[#This Row],[T PARADAS MEC]]+InformeTbHv[[#This Row],[ALISTAMIENTO]]+InformeTbHv[[#This Row],[Mantenimiento periódico]]</f>
        <v>1.5</v>
      </c>
      <c r="J204" s="72">
        <f>SUMIF(InformeTbHv[[#This Row],[MOTIVO 1]],"Mantenimiento periódico",InformeTbHv[[#This Row],[T OTRA PARADA 1]])</f>
        <v>0</v>
      </c>
      <c r="K204" s="72">
        <f>InformeTbHv[[#This Row],[Mantenimiento periódico]]+InformeTbHv[[#This Row],[ALISTAMIENTO]]</f>
        <v>0.5</v>
      </c>
      <c r="L204" s="72">
        <f>SUM(InformeTbHv[[#This Row],[T OTRA PARADA 1]:[T OTRA PARADA 5]])</f>
        <v>0</v>
      </c>
      <c r="M204" s="49" t="s">
        <v>136</v>
      </c>
      <c r="N204" s="49" t="s">
        <v>1417</v>
      </c>
      <c r="O204" s="49" t="s">
        <v>375</v>
      </c>
      <c r="P204" s="49">
        <v>1127213532</v>
      </c>
      <c r="Q204" s="49" t="s">
        <v>65</v>
      </c>
      <c r="R204" s="49" t="s">
        <v>49</v>
      </c>
      <c r="S204" s="77">
        <v>46119</v>
      </c>
      <c r="T204" s="49" t="s">
        <v>941</v>
      </c>
      <c r="U204" s="49"/>
      <c r="V204" s="49"/>
      <c r="W204" s="49"/>
      <c r="X204" s="49"/>
      <c r="Y204" s="49"/>
      <c r="Z204" s="49"/>
      <c r="AA204" s="49"/>
      <c r="AB204" s="49"/>
      <c r="AC204" s="49" t="s">
        <v>1424</v>
      </c>
      <c r="AD204" s="49" t="s">
        <v>1469</v>
      </c>
      <c r="AE204" s="49" t="s">
        <v>1513</v>
      </c>
      <c r="AF204" s="49">
        <v>17.094631593058232</v>
      </c>
      <c r="AG204" s="251" t="s">
        <v>205</v>
      </c>
      <c r="AH204" s="259">
        <v>4</v>
      </c>
      <c r="AI204" s="125" t="s">
        <v>45</v>
      </c>
      <c r="AJ204" s="418">
        <f>VLOOKUP(InformeTbHv[[#This Row],[TURNO]],[1]INFORMEHV!AI$2:AK$184,2,0)</f>
        <v>0.58333333333333337</v>
      </c>
      <c r="AK204" s="418">
        <f>VLOOKUP(InformeTbHv[[#This Row],[TURNO]],[1]INFORMEHV!AI$2:AK$184,3,0)</f>
        <v>0.91666666666666663</v>
      </c>
      <c r="AL204" s="125">
        <v>30</v>
      </c>
      <c r="AM204" s="49">
        <v>616</v>
      </c>
      <c r="AN204" s="49">
        <v>39.700000000000003</v>
      </c>
      <c r="AO204" s="49">
        <v>6.76</v>
      </c>
      <c r="AP204" s="49"/>
      <c r="AQ204" s="72">
        <v>24</v>
      </c>
      <c r="AR204" s="125">
        <v>8</v>
      </c>
      <c r="AS204" s="49">
        <v>1</v>
      </c>
      <c r="AT204" s="30" t="s">
        <v>328</v>
      </c>
      <c r="AU204" s="49" t="s">
        <v>279</v>
      </c>
      <c r="AV204" s="49">
        <v>0.5</v>
      </c>
      <c r="AW204" s="49"/>
      <c r="AX204" s="49">
        <v>0.5</v>
      </c>
      <c r="AY204" s="49">
        <v>3</v>
      </c>
      <c r="AZ204" s="71" t="s">
        <v>1136</v>
      </c>
      <c r="BA204" s="49" t="s">
        <v>48</v>
      </c>
      <c r="BB20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v>
      </c>
      <c r="BC204" s="72"/>
      <c r="BD204" s="72"/>
      <c r="BE204" s="72"/>
      <c r="BF204" s="72"/>
      <c r="BG204" s="74"/>
      <c r="BH204" s="44"/>
      <c r="BI204" s="45"/>
      <c r="BJ204" s="45"/>
      <c r="BK204" s="46"/>
      <c r="BL204" s="45"/>
    </row>
    <row r="205" spans="1:64" ht="18.75" customHeight="1" x14ac:dyDescent="0.3">
      <c r="A205" s="76">
        <f>IFERROR(InformeTbHv[[#This Row],[T EFECTIVO]]/InformeTbHv[[#This Row],[Horas disponibles]],0)</f>
        <v>0.65702479338842967</v>
      </c>
      <c r="B205" s="76">
        <f>((InformeTbHv[[#This Row],[T PROGRAMADO]]-InformeTbHv[[#This Row],[HORAS DE OTRAS PARADA]]))/InformeTbHv[[#This Row],[T PROGRAMADO]]</f>
        <v>0.19874999999999998</v>
      </c>
      <c r="C205" s="217">
        <f>IFERROR(((InformeTbHv[[#This Row],[T PROGRAMADO]]-InformeTbHv[[#This Row],[Ttal P. mec]])/InformeTbHv[[#This Row],[T PROGRAMADO]]),0)</f>
        <v>0.30249999999999999</v>
      </c>
      <c r="D205" s="49">
        <f>IFERROR(ROUND(InformeTbHv[[#This Row],[TOTAL DE ARBOLES]]/InformeTbHv[[#This Row],[T EFECTIVO]],2),"")</f>
        <v>98.11</v>
      </c>
      <c r="E205" s="49">
        <f>(IFERROR(ROUND(InformeTbHv[[#This Row],[M3]]/InformeTbHv[[#This Row],[TOTAL DE ARBOLES]],2),""))</f>
        <v>0.16</v>
      </c>
      <c r="F205" s="39">
        <f>IFERROR(ROUND(InformeTbHv[[#This Row],[M3]]/InformeTbHv[[#This Row],[T EFECTIVO]],2),"")</f>
        <v>15.41</v>
      </c>
      <c r="G205" s="72">
        <f>InformeTbHv[[#This Row],[T PROGRAMADO]]-InformeTbHv[[#This Row],[HORAS DE OTRAS PARADA]]</f>
        <v>1.5899999999999999</v>
      </c>
      <c r="H205" s="72">
        <f>InformeTbHv[[#This Row],[T PROGRAMADO]]-SUM(InformeTbHv[[#This Row],[T PARADAS MEC]]+InformeTbHv[[#This Row],[ALISTAMIENTO]]+InformeTbHv[[#This Row],[Mantenimiento periódico]])</f>
        <v>2.42</v>
      </c>
      <c r="I205" s="72">
        <f>InformeTbHv[[#This Row],[T PARADAS MEC]]+InformeTbHv[[#This Row],[ALISTAMIENTO]]+InformeTbHv[[#This Row],[Mantenimiento periódico]]</f>
        <v>5.58</v>
      </c>
      <c r="J205" s="72">
        <f>SUMIF(InformeTbHv[[#This Row],[MOTIVO 1]],"Mantenimiento periódico",InformeTbHv[[#This Row],[T OTRA PARADA 1]])</f>
        <v>0</v>
      </c>
      <c r="K205" s="72">
        <f>InformeTbHv[[#This Row],[Mantenimiento periódico]]+InformeTbHv[[#This Row],[ALISTAMIENTO]]</f>
        <v>0.33</v>
      </c>
      <c r="L205" s="72">
        <f>SUM(InformeTbHv[[#This Row],[T OTRA PARADA 1]:[T OTRA PARADA 5]])</f>
        <v>0</v>
      </c>
      <c r="M205" s="49" t="s">
        <v>134</v>
      </c>
      <c r="N205" s="49" t="s">
        <v>1417</v>
      </c>
      <c r="O205" s="49" t="s">
        <v>367</v>
      </c>
      <c r="P205" s="49">
        <v>18435730</v>
      </c>
      <c r="Q205" s="49" t="s">
        <v>65</v>
      </c>
      <c r="R205" s="49" t="s">
        <v>49</v>
      </c>
      <c r="S205" s="77">
        <v>46121</v>
      </c>
      <c r="T205" s="49" t="s">
        <v>941</v>
      </c>
      <c r="U205" s="49"/>
      <c r="V205" s="49"/>
      <c r="W205" s="49"/>
      <c r="X205" s="49"/>
      <c r="Y205" s="49"/>
      <c r="Z205" s="49"/>
      <c r="AA205" s="49"/>
      <c r="AB205" s="49"/>
      <c r="AC205" s="49" t="s">
        <v>1424</v>
      </c>
      <c r="AD205" s="49" t="s">
        <v>1469</v>
      </c>
      <c r="AE205" s="49" t="s">
        <v>1513</v>
      </c>
      <c r="AF205" s="49">
        <v>17.094631593058232</v>
      </c>
      <c r="AG205" s="252" t="s">
        <v>206</v>
      </c>
      <c r="AH205" s="259">
        <v>4</v>
      </c>
      <c r="AI205" s="125" t="s">
        <v>45</v>
      </c>
      <c r="AJ205" s="418">
        <f>VLOOKUP(InformeTbHv[[#This Row],[TURNO]],[1]INFORMEHV!AI$2:AK$184,2,0)</f>
        <v>0.58333333333333337</v>
      </c>
      <c r="AK205" s="418">
        <f>VLOOKUP(InformeTbHv[[#This Row],[TURNO]],[1]INFORMEHV!AI$2:AK$184,3,0)</f>
        <v>0.91666666666666663</v>
      </c>
      <c r="AL205" s="125">
        <v>27</v>
      </c>
      <c r="AM205" s="49">
        <v>156</v>
      </c>
      <c r="AN205" s="49">
        <v>24.5</v>
      </c>
      <c r="AO205" s="49">
        <v>9.6</v>
      </c>
      <c r="AP205" s="49"/>
      <c r="AQ205" s="72">
        <v>14</v>
      </c>
      <c r="AR205" s="49">
        <v>8</v>
      </c>
      <c r="AS205" s="49">
        <v>5.25</v>
      </c>
      <c r="AT205" s="30" t="s">
        <v>327</v>
      </c>
      <c r="AU205" s="49" t="s">
        <v>279</v>
      </c>
      <c r="AV205" s="49">
        <v>0.33</v>
      </c>
      <c r="AW205" s="49">
        <v>0.33</v>
      </c>
      <c r="AX205" s="49">
        <v>0.5</v>
      </c>
      <c r="AY205" s="49">
        <v>2</v>
      </c>
      <c r="AZ205" s="71"/>
      <c r="BA205" s="49" t="s">
        <v>46</v>
      </c>
      <c r="BB20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6.41</v>
      </c>
      <c r="BC205" s="72"/>
      <c r="BD205" s="72"/>
      <c r="BE205" s="72"/>
      <c r="BF205" s="72"/>
      <c r="BG205" s="74"/>
      <c r="BH205" s="44"/>
      <c r="BI205" s="45"/>
      <c r="BJ205" s="45"/>
      <c r="BK205" s="46"/>
      <c r="BL205" s="45"/>
    </row>
    <row r="206" spans="1:64" ht="18.75" customHeight="1" x14ac:dyDescent="0.3">
      <c r="A206" s="76">
        <f>IFERROR(InformeTbHv[[#This Row],[T EFECTIVO]]/InformeTbHv[[#This Row],[Horas disponibles]],0)</f>
        <v>0.54932301740812373</v>
      </c>
      <c r="B206" s="76">
        <f>((InformeTbHv[[#This Row],[T PROGRAMADO]]-InformeTbHv[[#This Row],[HORAS DE OTRAS PARADA]]))/InformeTbHv[[#This Row],[T PROGRAMADO]]</f>
        <v>0.35499999999999998</v>
      </c>
      <c r="C206" s="217">
        <f>IFERROR(((InformeTbHv[[#This Row],[T PROGRAMADO]]-InformeTbHv[[#This Row],[Ttal P. mec]])/InformeTbHv[[#This Row],[T PROGRAMADO]]),0)</f>
        <v>0.64624999999999999</v>
      </c>
      <c r="D206" s="49">
        <f>IFERROR(ROUND(InformeTbHv[[#This Row],[TOTAL DE ARBOLES]]/InformeTbHv[[#This Row],[T EFECTIVO]],2),"")</f>
        <v>103.87</v>
      </c>
      <c r="E206" s="49">
        <f>(IFERROR(ROUND(InformeTbHv[[#This Row],[M3]]/InformeTbHv[[#This Row],[TOTAL DE ARBOLES]],2),""))</f>
        <v>0.14000000000000001</v>
      </c>
      <c r="F206" s="39">
        <f>IFERROR(ROUND(InformeTbHv[[#This Row],[M3]]/InformeTbHv[[#This Row],[T EFECTIVO]],2),"")</f>
        <v>14.61</v>
      </c>
      <c r="G206" s="72">
        <f>InformeTbHv[[#This Row],[T PROGRAMADO]]-InformeTbHv[[#This Row],[HORAS DE OTRAS PARADA]]</f>
        <v>2.84</v>
      </c>
      <c r="H206" s="72">
        <f>InformeTbHv[[#This Row],[T PROGRAMADO]]-SUM(InformeTbHv[[#This Row],[T PARADAS MEC]]+InformeTbHv[[#This Row],[ALISTAMIENTO]]+InformeTbHv[[#This Row],[Mantenimiento periódico]])</f>
        <v>5.17</v>
      </c>
      <c r="I206" s="72">
        <f>InformeTbHv[[#This Row],[T PARADAS MEC]]+InformeTbHv[[#This Row],[ALISTAMIENTO]]+InformeTbHv[[#This Row],[Mantenimiento periódico]]</f>
        <v>2.83</v>
      </c>
      <c r="J206" s="72">
        <f>SUMIF(InformeTbHv[[#This Row],[MOTIVO 1]],"Mantenimiento periódico",InformeTbHv[[#This Row],[T OTRA PARADA 1]])</f>
        <v>0</v>
      </c>
      <c r="K206" s="72">
        <f>InformeTbHv[[#This Row],[Mantenimiento periódico]]+InformeTbHv[[#This Row],[ALISTAMIENTO]]</f>
        <v>0.33</v>
      </c>
      <c r="L206" s="72">
        <f>SUM(InformeTbHv[[#This Row],[T OTRA PARADA 1]:[T OTRA PARADA 5]])</f>
        <v>1.5</v>
      </c>
      <c r="M206" s="49" t="s">
        <v>134</v>
      </c>
      <c r="N206" s="49" t="s">
        <v>1417</v>
      </c>
      <c r="O206" s="49" t="s">
        <v>367</v>
      </c>
      <c r="P206" s="49">
        <v>18435730</v>
      </c>
      <c r="Q206" s="49" t="s">
        <v>65</v>
      </c>
      <c r="R206" s="49" t="s">
        <v>49</v>
      </c>
      <c r="S206" s="77">
        <v>46122</v>
      </c>
      <c r="T206" s="49" t="s">
        <v>941</v>
      </c>
      <c r="U206" s="49"/>
      <c r="V206" s="49"/>
      <c r="W206" s="49"/>
      <c r="X206" s="49"/>
      <c r="Y206" s="49"/>
      <c r="Z206" s="49"/>
      <c r="AA206" s="49"/>
      <c r="AB206" s="49"/>
      <c r="AC206" s="49" t="s">
        <v>1424</v>
      </c>
      <c r="AD206" s="49" t="s">
        <v>1469</v>
      </c>
      <c r="AE206" s="49" t="s">
        <v>1513</v>
      </c>
      <c r="AF206" s="49">
        <v>17.094631593058232</v>
      </c>
      <c r="AG206" s="252" t="s">
        <v>206</v>
      </c>
      <c r="AH206" s="259">
        <v>4</v>
      </c>
      <c r="AI206" s="125" t="s">
        <v>45</v>
      </c>
      <c r="AJ206" s="418">
        <f>VLOOKUP(InformeTbHv[[#This Row],[TURNO]],[1]INFORMEHV!AI$2:AK$184,2,0)</f>
        <v>0.58333333333333337</v>
      </c>
      <c r="AK206" s="418">
        <f>VLOOKUP(InformeTbHv[[#This Row],[TURNO]],[1]INFORMEHV!AI$2:AK$184,3,0)</f>
        <v>0.91666666666666663</v>
      </c>
      <c r="AL206" s="125">
        <v>27</v>
      </c>
      <c r="AM206" s="49">
        <v>295</v>
      </c>
      <c r="AN206" s="49">
        <v>41.5</v>
      </c>
      <c r="AO206" s="49">
        <v>9.3000000000000007</v>
      </c>
      <c r="AP206" s="49"/>
      <c r="AQ206" s="72">
        <v>14</v>
      </c>
      <c r="AR206" s="125">
        <v>8</v>
      </c>
      <c r="AS206" s="49">
        <v>2.5</v>
      </c>
      <c r="AT206" s="30" t="s">
        <v>328</v>
      </c>
      <c r="AU206" s="49" t="s">
        <v>279</v>
      </c>
      <c r="AV206" s="49">
        <v>0.33</v>
      </c>
      <c r="AW206" s="49">
        <v>0.33</v>
      </c>
      <c r="AX206" s="49">
        <v>0.5</v>
      </c>
      <c r="AY206" s="49">
        <v>2</v>
      </c>
      <c r="AZ206" s="71"/>
      <c r="BA206" s="49" t="s">
        <v>48</v>
      </c>
      <c r="BB20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5.16</v>
      </c>
      <c r="BC206" s="72">
        <v>1.5</v>
      </c>
      <c r="BD206" s="72"/>
      <c r="BE206" s="72"/>
      <c r="BF206" s="72"/>
      <c r="BG206" s="74"/>
      <c r="BH206" s="14" t="s">
        <v>236</v>
      </c>
      <c r="BI206" s="45"/>
      <c r="BJ206" s="45"/>
      <c r="BK206" s="46"/>
      <c r="BL206" s="45"/>
    </row>
    <row r="207" spans="1:64" ht="18.75" customHeight="1" x14ac:dyDescent="0.3">
      <c r="A207" s="76">
        <f>IFERROR(InformeTbHv[[#This Row],[T EFECTIVO]]/InformeTbHv[[#This Row],[Horas disponibles]],0)</f>
        <v>0.90909090909090906</v>
      </c>
      <c r="B207" s="76">
        <f>((InformeTbHv[[#This Row],[T PROGRAMADO]]-InformeTbHv[[#This Row],[HORAS DE OTRAS PARADA]]))/InformeTbHv[[#This Row],[T PROGRAMADO]]</f>
        <v>0.625</v>
      </c>
      <c r="C207" s="217">
        <f>IFERROR(((InformeTbHv[[#This Row],[T PROGRAMADO]]-InformeTbHv[[#This Row],[Ttal P. mec]])/InformeTbHv[[#This Row],[T PROGRAMADO]]),0)</f>
        <v>0.6875</v>
      </c>
      <c r="D207" s="49">
        <f>IFERROR(ROUND(InformeTbHv[[#This Row],[TOTAL DE ARBOLES]]/InformeTbHv[[#This Row],[T EFECTIVO]],2),"")</f>
        <v>154.19999999999999</v>
      </c>
      <c r="E207" s="49">
        <f>(IFERROR(ROUND(InformeTbHv[[#This Row],[M3]]/InformeTbHv[[#This Row],[TOTAL DE ARBOLES]],2),""))</f>
        <v>0.06</v>
      </c>
      <c r="F207" s="39">
        <f>IFERROR(ROUND(InformeTbHv[[#This Row],[M3]]/InformeTbHv[[#This Row],[T EFECTIVO]],2),"")</f>
        <v>9.32</v>
      </c>
      <c r="G207" s="72">
        <f>InformeTbHv[[#This Row],[T PROGRAMADO]]-InformeTbHv[[#This Row],[HORAS DE OTRAS PARADA]]</f>
        <v>5</v>
      </c>
      <c r="H207" s="72">
        <f>InformeTbHv[[#This Row],[T PROGRAMADO]]-SUM(InformeTbHv[[#This Row],[T PARADAS MEC]]+InformeTbHv[[#This Row],[ALISTAMIENTO]]+InformeTbHv[[#This Row],[Mantenimiento periódico]])</f>
        <v>5.5</v>
      </c>
      <c r="I207" s="72">
        <f>InformeTbHv[[#This Row],[T PARADAS MEC]]+InformeTbHv[[#This Row],[ALISTAMIENTO]]+InformeTbHv[[#This Row],[Mantenimiento periódico]]</f>
        <v>2.5</v>
      </c>
      <c r="J207" s="72">
        <f>SUMIF(InformeTbHv[[#This Row],[MOTIVO 1]],"Mantenimiento periódico",InformeTbHv[[#This Row],[T OTRA PARADA 1]])</f>
        <v>0</v>
      </c>
      <c r="K207" s="72">
        <f>InformeTbHv[[#This Row],[Mantenimiento periódico]]+InformeTbHv[[#This Row],[ALISTAMIENTO]]</f>
        <v>0.5</v>
      </c>
      <c r="L207" s="72">
        <f>SUM(InformeTbHv[[#This Row],[T OTRA PARADA 1]:[T OTRA PARADA 5]])</f>
        <v>0</v>
      </c>
      <c r="M207" s="49" t="s">
        <v>136</v>
      </c>
      <c r="N207" s="49" t="s">
        <v>1417</v>
      </c>
      <c r="O207" s="49" t="s">
        <v>375</v>
      </c>
      <c r="P207" s="49">
        <v>1127213532</v>
      </c>
      <c r="Q207" s="49" t="s">
        <v>65</v>
      </c>
      <c r="R207" s="49" t="s">
        <v>49</v>
      </c>
      <c r="S207" s="77">
        <v>46123</v>
      </c>
      <c r="T207" s="49" t="s">
        <v>941</v>
      </c>
      <c r="U207" s="49"/>
      <c r="V207" s="49"/>
      <c r="W207" s="49"/>
      <c r="X207" s="49"/>
      <c r="Y207" s="49"/>
      <c r="Z207" s="49"/>
      <c r="AA207" s="49"/>
      <c r="AB207" s="49"/>
      <c r="AC207" s="49" t="s">
        <v>1424</v>
      </c>
      <c r="AD207" s="49" t="s">
        <v>1469</v>
      </c>
      <c r="AE207" s="49" t="s">
        <v>1513</v>
      </c>
      <c r="AF207" s="49">
        <v>17.094631593058232</v>
      </c>
      <c r="AG207" s="252" t="s">
        <v>206</v>
      </c>
      <c r="AH207" s="259">
        <v>3</v>
      </c>
      <c r="AI207" s="49" t="s">
        <v>47</v>
      </c>
      <c r="AJ207" s="420">
        <f>VLOOKUP(InformeTbHv[[#This Row],[TURNO]],[1]INFORMEHV!AI$2:AK$184,2,0)</f>
        <v>0.25</v>
      </c>
      <c r="AK207" s="420">
        <f>VLOOKUP(InformeTbHv[[#This Row],[TURNO]],[1]INFORMEHV!AI$2:AK$184,3,0)</f>
        <v>0.58333333333333337</v>
      </c>
      <c r="AL207" s="125">
        <v>20</v>
      </c>
      <c r="AM207" s="49">
        <v>771</v>
      </c>
      <c r="AN207" s="49">
        <v>46.6</v>
      </c>
      <c r="AO207" s="49">
        <v>10.210000000000001</v>
      </c>
      <c r="AP207" s="49"/>
      <c r="AQ207" s="72">
        <v>24</v>
      </c>
      <c r="AR207" s="125">
        <v>8</v>
      </c>
      <c r="AS207" s="49">
        <v>2</v>
      </c>
      <c r="AT207" s="30" t="s">
        <v>328</v>
      </c>
      <c r="AU207" s="49" t="s">
        <v>279</v>
      </c>
      <c r="AV207" s="49">
        <v>0.5</v>
      </c>
      <c r="AW207" s="49"/>
      <c r="AX207" s="49">
        <v>0.5</v>
      </c>
      <c r="AY207" s="49"/>
      <c r="AZ207" s="71"/>
      <c r="BA207" s="49" t="s">
        <v>48</v>
      </c>
      <c r="BB20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v>
      </c>
      <c r="BC207" s="72"/>
      <c r="BD207" s="72"/>
      <c r="BE207" s="72"/>
      <c r="BF207" s="72"/>
      <c r="BG207" s="74"/>
      <c r="BH207" s="44"/>
      <c r="BI207" s="45"/>
      <c r="BJ207" s="45"/>
      <c r="BK207" s="46"/>
      <c r="BL207" s="45"/>
    </row>
    <row r="208" spans="1:64" ht="18.75" customHeight="1" x14ac:dyDescent="0.3">
      <c r="A208" s="76">
        <f>IFERROR(InformeTbHv[[#This Row],[T EFECTIVO]]/InformeTbHv[[#This Row],[Horas disponibles]],0)</f>
        <v>0</v>
      </c>
      <c r="B208" s="76">
        <f>((InformeTbHv[[#This Row],[T PROGRAMADO]]-InformeTbHv[[#This Row],[HORAS DE OTRAS PARADA]]))/InformeTbHv[[#This Row],[T PROGRAMADO]]</f>
        <v>0</v>
      </c>
      <c r="C208" s="217">
        <f>IFERROR(((InformeTbHv[[#This Row],[T PROGRAMADO]]-InformeTbHv[[#This Row],[Ttal P. mec]])/InformeTbHv[[#This Row],[T PROGRAMADO]]),0)</f>
        <v>0.25</v>
      </c>
      <c r="D208" s="49" t="str">
        <f>IFERROR(ROUND(InformeTbHv[[#This Row],[TOTAL DE ARBOLES]]/InformeTbHv[[#This Row],[T EFECTIVO]],2),"")</f>
        <v/>
      </c>
      <c r="E208" s="49" t="str">
        <f>(IFERROR(ROUND(InformeTbHv[[#This Row],[M3]]/InformeTbHv[[#This Row],[TOTAL DE ARBOLES]],2),""))</f>
        <v/>
      </c>
      <c r="F208" s="39" t="str">
        <f>IFERROR(ROUND(InformeTbHv[[#This Row],[M3]]/InformeTbHv[[#This Row],[T EFECTIVO]],2),"")</f>
        <v/>
      </c>
      <c r="G208" s="72">
        <f>InformeTbHv[[#This Row],[T PROGRAMADO]]-InformeTbHv[[#This Row],[HORAS DE OTRAS PARADA]]</f>
        <v>0</v>
      </c>
      <c r="H208" s="72">
        <f>InformeTbHv[[#This Row],[T PROGRAMADO]]-SUM(InformeTbHv[[#This Row],[T PARADAS MEC]]+InformeTbHv[[#This Row],[ALISTAMIENTO]]+InformeTbHv[[#This Row],[Mantenimiento periódico]])</f>
        <v>2</v>
      </c>
      <c r="I208" s="72">
        <f>InformeTbHv[[#This Row],[T PARADAS MEC]]+InformeTbHv[[#This Row],[ALISTAMIENTO]]+InformeTbHv[[#This Row],[Mantenimiento periódico]]</f>
        <v>6</v>
      </c>
      <c r="J208" s="72">
        <f>SUMIF(InformeTbHv[[#This Row],[MOTIVO 1]],"Mantenimiento periódico",InformeTbHv[[#This Row],[T OTRA PARADA 1]])</f>
        <v>0</v>
      </c>
      <c r="K208" s="72">
        <f>InformeTbHv[[#This Row],[Mantenimiento periódico]]+InformeTbHv[[#This Row],[ALISTAMIENTO]]</f>
        <v>0</v>
      </c>
      <c r="L208" s="72">
        <f>SUM(InformeTbHv[[#This Row],[T OTRA PARADA 1]:[T OTRA PARADA 5]])</f>
        <v>2</v>
      </c>
      <c r="M208" s="49" t="s">
        <v>42</v>
      </c>
      <c r="N208" s="49" t="s">
        <v>1418</v>
      </c>
      <c r="O208" s="49" t="s">
        <v>59</v>
      </c>
      <c r="P208" s="49">
        <v>94269864</v>
      </c>
      <c r="Q208" s="49" t="s">
        <v>43</v>
      </c>
      <c r="R208" s="49" t="s">
        <v>44</v>
      </c>
      <c r="S208" s="77">
        <v>46125</v>
      </c>
      <c r="T208" s="49" t="s">
        <v>1075</v>
      </c>
      <c r="U208" s="49"/>
      <c r="V208" s="49"/>
      <c r="W208" s="49"/>
      <c r="X208" s="49"/>
      <c r="Y208" s="49"/>
      <c r="Z208" s="49"/>
      <c r="AA208" s="49"/>
      <c r="AB208" s="49"/>
      <c r="AC208" s="49" t="s">
        <v>1437</v>
      </c>
      <c r="AD208" s="49" t="s">
        <v>1482</v>
      </c>
      <c r="AE208" s="49" t="s">
        <v>1519</v>
      </c>
      <c r="AF208" s="49">
        <v>25.440823396499322</v>
      </c>
      <c r="AG208" s="49" t="s">
        <v>208</v>
      </c>
      <c r="AH208" s="259">
        <v>1</v>
      </c>
      <c r="AI208" s="125" t="s">
        <v>45</v>
      </c>
      <c r="AJ208" s="418">
        <f>VLOOKUP(InformeTbHv[[#This Row],[TURNO]],[1]INFORMEHV!AI$2:AK$184,2,0)</f>
        <v>0.58333333333333337</v>
      </c>
      <c r="AK208" s="418">
        <f>VLOOKUP(InformeTbHv[[#This Row],[TURNO]],[1]INFORMEHV!AI$2:AK$184,3,0)</f>
        <v>0.91666666666666663</v>
      </c>
      <c r="AL208" s="125"/>
      <c r="AM208" s="49"/>
      <c r="AN208" s="49"/>
      <c r="AO208" s="49"/>
      <c r="AP208" s="49"/>
      <c r="AQ208" s="72"/>
      <c r="AR208" s="49">
        <v>8</v>
      </c>
      <c r="AS208" s="49">
        <v>6</v>
      </c>
      <c r="AT208" s="49"/>
      <c r="AU208" s="49" t="s">
        <v>279</v>
      </c>
      <c r="AV208" s="49"/>
      <c r="AW208" s="49"/>
      <c r="AX208" s="49"/>
      <c r="AY208" s="49"/>
      <c r="AZ208" s="71" t="s">
        <v>1152</v>
      </c>
      <c r="BA208" s="49" t="s">
        <v>46</v>
      </c>
      <c r="BB20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208" s="72">
        <v>2</v>
      </c>
      <c r="BD208" s="72"/>
      <c r="BE208" s="72"/>
      <c r="BF208" s="72"/>
      <c r="BG208" s="74"/>
      <c r="BH208" s="44" t="s">
        <v>1100</v>
      </c>
      <c r="BI208" s="45"/>
      <c r="BJ208" s="45"/>
      <c r="BK208" s="46"/>
      <c r="BL208" s="45"/>
    </row>
    <row r="209" spans="1:64" ht="18.75" customHeight="1" x14ac:dyDescent="0.3">
      <c r="A209" s="76">
        <f>IFERROR(InformeTbHv[[#This Row],[T EFECTIVO]]/InformeTbHv[[#This Row],[Horas disponibles]],0)</f>
        <v>0</v>
      </c>
      <c r="B209" s="76">
        <f>((InformeTbHv[[#This Row],[T PROGRAMADO]]-InformeTbHv[[#This Row],[HORAS DE OTRAS PARADA]]))/InformeTbHv[[#This Row],[T PROGRAMADO]]</f>
        <v>0</v>
      </c>
      <c r="C209" s="217">
        <f>IFERROR(((InformeTbHv[[#This Row],[T PROGRAMADO]]-InformeTbHv[[#This Row],[Ttal P. mec]])/InformeTbHv[[#This Row],[T PROGRAMADO]]),0)</f>
        <v>0</v>
      </c>
      <c r="D209" s="49" t="str">
        <f>IFERROR(ROUND(InformeTbHv[[#This Row],[TOTAL DE ARBOLES]]/InformeTbHv[[#This Row],[T EFECTIVO]],2),"")</f>
        <v/>
      </c>
      <c r="E209" s="49" t="str">
        <f>(IFERROR(ROUND(InformeTbHv[[#This Row],[M3]]/InformeTbHv[[#This Row],[TOTAL DE ARBOLES]],2),""))</f>
        <v/>
      </c>
      <c r="F209" s="39" t="str">
        <f>IFERROR(ROUND(InformeTbHv[[#This Row],[M3]]/InformeTbHv[[#This Row],[T EFECTIVO]],2),"")</f>
        <v/>
      </c>
      <c r="G209" s="72">
        <f>InformeTbHv[[#This Row],[T PROGRAMADO]]-InformeTbHv[[#This Row],[HORAS DE OTRAS PARADA]]</f>
        <v>0</v>
      </c>
      <c r="H209" s="72">
        <f>InformeTbHv[[#This Row],[T PROGRAMADO]]-SUM(InformeTbHv[[#This Row],[T PARADAS MEC]]+InformeTbHv[[#This Row],[ALISTAMIENTO]]+InformeTbHv[[#This Row],[Mantenimiento periódico]])</f>
        <v>0</v>
      </c>
      <c r="I209" s="72">
        <f>InformeTbHv[[#This Row],[T PARADAS MEC]]+InformeTbHv[[#This Row],[ALISTAMIENTO]]+InformeTbHv[[#This Row],[Mantenimiento periódico]]</f>
        <v>8</v>
      </c>
      <c r="J209" s="72">
        <f>SUMIF(InformeTbHv[[#This Row],[MOTIVO 1]],"Mantenimiento periódico",InformeTbHv[[#This Row],[T OTRA PARADA 1]])</f>
        <v>0</v>
      </c>
      <c r="K209" s="72">
        <f>InformeTbHv[[#This Row],[Mantenimiento periódico]]+InformeTbHv[[#This Row],[ALISTAMIENTO]]</f>
        <v>0</v>
      </c>
      <c r="L209" s="72">
        <f>SUM(InformeTbHv[[#This Row],[T OTRA PARADA 1]:[T OTRA PARADA 5]])</f>
        <v>0</v>
      </c>
      <c r="M209" s="49" t="s">
        <v>42</v>
      </c>
      <c r="N209" s="49" t="s">
        <v>1418</v>
      </c>
      <c r="O209" s="49" t="s">
        <v>59</v>
      </c>
      <c r="P209" s="49">
        <v>94269864</v>
      </c>
      <c r="Q209" s="49" t="s">
        <v>43</v>
      </c>
      <c r="R209" s="49" t="s">
        <v>44</v>
      </c>
      <c r="S209" s="77">
        <v>46126</v>
      </c>
      <c r="T209" s="49" t="s">
        <v>1075</v>
      </c>
      <c r="U209" s="49"/>
      <c r="V209" s="49"/>
      <c r="W209" s="49"/>
      <c r="X209" s="49"/>
      <c r="Y209" s="49"/>
      <c r="Z209" s="49"/>
      <c r="AA209" s="49"/>
      <c r="AB209" s="49"/>
      <c r="AC209" s="49" t="s">
        <v>1437</v>
      </c>
      <c r="AD209" s="49" t="s">
        <v>1482</v>
      </c>
      <c r="AE209" s="49" t="s">
        <v>1519</v>
      </c>
      <c r="AF209" s="49">
        <v>25.440823396499322</v>
      </c>
      <c r="AG209" s="49" t="s">
        <v>208</v>
      </c>
      <c r="AH209" s="259">
        <v>1</v>
      </c>
      <c r="AI209" s="49" t="s">
        <v>47</v>
      </c>
      <c r="AJ209" s="420">
        <f>VLOOKUP(InformeTbHv[[#This Row],[TURNO]],[1]INFORMEHV!AI$2:AK$184,2,0)</f>
        <v>0.25</v>
      </c>
      <c r="AK209" s="420">
        <f>VLOOKUP(InformeTbHv[[#This Row],[TURNO]],[1]INFORMEHV!AI$2:AK$184,3,0)</f>
        <v>0.58333333333333337</v>
      </c>
      <c r="AL209" s="125"/>
      <c r="AM209" s="49"/>
      <c r="AN209" s="49"/>
      <c r="AO209" s="49"/>
      <c r="AP209" s="49"/>
      <c r="AQ209" s="72"/>
      <c r="AR209" s="49">
        <v>8</v>
      </c>
      <c r="AS209" s="49">
        <v>8</v>
      </c>
      <c r="AT209" s="49"/>
      <c r="AU209" s="49" t="s">
        <v>279</v>
      </c>
      <c r="AV209" s="49"/>
      <c r="AW209" s="49"/>
      <c r="AX209" s="49"/>
      <c r="AY209" s="49"/>
      <c r="AZ209" s="71" t="s">
        <v>1167</v>
      </c>
      <c r="BA209" s="49" t="s">
        <v>46</v>
      </c>
      <c r="BB20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209" s="72"/>
      <c r="BD209" s="72"/>
      <c r="BE209" s="72"/>
      <c r="BF209" s="72"/>
      <c r="BG209" s="74"/>
      <c r="BH209" s="44"/>
      <c r="BI209" s="45"/>
      <c r="BJ209" s="45"/>
      <c r="BK209" s="46"/>
      <c r="BL209" s="45"/>
    </row>
    <row r="210" spans="1:64" ht="18.75" customHeight="1" x14ac:dyDescent="0.3">
      <c r="A210" s="76">
        <f>IFERROR(InformeTbHv[[#This Row],[T EFECTIVO]]/InformeTbHv[[#This Row],[Horas disponibles]],0)</f>
        <v>0.93118594436310398</v>
      </c>
      <c r="B210" s="76">
        <f>((InformeTbHv[[#This Row],[T PROGRAMADO]]-InformeTbHv[[#This Row],[HORAS DE OTRAS PARADA]]))/InformeTbHv[[#This Row],[T PROGRAMADO]]</f>
        <v>0.79500000000000004</v>
      </c>
      <c r="C210" s="217">
        <f>IFERROR(((InformeTbHv[[#This Row],[T PROGRAMADO]]-InformeTbHv[[#This Row],[Ttal P. mec]])/InformeTbHv[[#This Row],[T PROGRAMADO]]),0)</f>
        <v>0.85375000000000001</v>
      </c>
      <c r="D210" s="49">
        <f>IFERROR(ROUND(InformeTbHv[[#This Row],[TOTAL DE ARBOLES]]/InformeTbHv[[#This Row],[T EFECTIVO]],2),"")</f>
        <v>29.87</v>
      </c>
      <c r="E210" s="49">
        <f>(IFERROR(ROUND(InformeTbHv[[#This Row],[M3]]/InformeTbHv[[#This Row],[TOTAL DE ARBOLES]],2),""))</f>
        <v>0.32</v>
      </c>
      <c r="F210" s="39">
        <f>IFERROR(ROUND(InformeTbHv[[#This Row],[M3]]/InformeTbHv[[#This Row],[T EFECTIVO]],2),"")</f>
        <v>9.59</v>
      </c>
      <c r="G210" s="72">
        <f>InformeTbHv[[#This Row],[T PROGRAMADO]]-InformeTbHv[[#This Row],[HORAS DE OTRAS PARADA]]</f>
        <v>6.36</v>
      </c>
      <c r="H210" s="72">
        <f>InformeTbHv[[#This Row],[T PROGRAMADO]]-SUM(InformeTbHv[[#This Row],[T PARADAS MEC]]+InformeTbHv[[#This Row],[ALISTAMIENTO]]+InformeTbHv[[#This Row],[Mantenimiento periódico]])</f>
        <v>6.83</v>
      </c>
      <c r="I210" s="72">
        <f>InformeTbHv[[#This Row],[T PARADAS MEC]]+InformeTbHv[[#This Row],[ALISTAMIENTO]]+InformeTbHv[[#This Row],[Mantenimiento periódico]]</f>
        <v>1.17</v>
      </c>
      <c r="J210" s="72">
        <f>SUMIF(InformeTbHv[[#This Row],[MOTIVO 1]],"Mantenimiento periódico",InformeTbHv[[#This Row],[T OTRA PARADA 1]])</f>
        <v>0</v>
      </c>
      <c r="K210" s="72">
        <f>InformeTbHv[[#This Row],[Mantenimiento periódico]]+InformeTbHv[[#This Row],[ALISTAMIENTO]]</f>
        <v>0</v>
      </c>
      <c r="L210" s="72">
        <f>SUM(InformeTbHv[[#This Row],[T OTRA PARADA 1]:[T OTRA PARADA 5]])</f>
        <v>0</v>
      </c>
      <c r="M210" s="49" t="s">
        <v>42</v>
      </c>
      <c r="N210" s="49" t="s">
        <v>1418</v>
      </c>
      <c r="O210" s="49" t="s">
        <v>80</v>
      </c>
      <c r="P210" s="49">
        <v>94270446</v>
      </c>
      <c r="Q210" s="49" t="s">
        <v>43</v>
      </c>
      <c r="R210" s="49" t="s">
        <v>44</v>
      </c>
      <c r="S210" s="77">
        <v>46126</v>
      </c>
      <c r="T210" s="49" t="s">
        <v>1075</v>
      </c>
      <c r="U210" s="49"/>
      <c r="V210" s="49"/>
      <c r="W210" s="49"/>
      <c r="X210" s="49"/>
      <c r="Y210" s="49"/>
      <c r="Z210" s="49"/>
      <c r="AA210" s="49"/>
      <c r="AB210" s="49"/>
      <c r="AC210" s="49" t="s">
        <v>1437</v>
      </c>
      <c r="AD210" s="49" t="s">
        <v>1482</v>
      </c>
      <c r="AE210" s="49" t="s">
        <v>1519</v>
      </c>
      <c r="AF210" s="49">
        <v>25.440823396499322</v>
      </c>
      <c r="AG210" s="49" t="s">
        <v>208</v>
      </c>
      <c r="AH210" s="259">
        <v>1</v>
      </c>
      <c r="AI210" s="125" t="s">
        <v>45</v>
      </c>
      <c r="AJ210" s="418">
        <f>VLOOKUP(InformeTbHv[[#This Row],[TURNO]],[1]INFORMEHV!AI$2:AK$184,2,0)</f>
        <v>0.58333333333333337</v>
      </c>
      <c r="AK210" s="418">
        <f>VLOOKUP(InformeTbHv[[#This Row],[TURNO]],[1]INFORMEHV!AI$2:AK$184,3,0)</f>
        <v>0.91666666666666663</v>
      </c>
      <c r="AL210" s="125">
        <v>26</v>
      </c>
      <c r="AM210" s="49">
        <v>190</v>
      </c>
      <c r="AN210" s="49">
        <v>61</v>
      </c>
      <c r="AO210" s="49">
        <v>9</v>
      </c>
      <c r="AP210" s="49">
        <v>31</v>
      </c>
      <c r="AQ210" s="72">
        <v>32</v>
      </c>
      <c r="AR210" s="49">
        <v>8</v>
      </c>
      <c r="AS210" s="49">
        <v>1.17</v>
      </c>
      <c r="AT210" s="49"/>
      <c r="AU210" s="49" t="s">
        <v>279</v>
      </c>
      <c r="AV210" s="49"/>
      <c r="AW210" s="49">
        <v>0.2</v>
      </c>
      <c r="AX210" s="49">
        <v>0.27</v>
      </c>
      <c r="AY210" s="49"/>
      <c r="AZ210" s="71" t="s">
        <v>1168</v>
      </c>
      <c r="BA210" s="49" t="s">
        <v>46</v>
      </c>
      <c r="BB21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1.64</v>
      </c>
      <c r="BC210" s="72"/>
      <c r="BD210" s="72"/>
      <c r="BE210" s="72"/>
      <c r="BF210" s="72"/>
      <c r="BG210" s="74"/>
      <c r="BH210" s="44"/>
      <c r="BI210" s="45"/>
      <c r="BJ210" s="45"/>
      <c r="BK210" s="46"/>
      <c r="BL210" s="45"/>
    </row>
    <row r="211" spans="1:64" s="70" customFormat="1" ht="18.75" customHeight="1" x14ac:dyDescent="0.3">
      <c r="A211" s="76">
        <f>IFERROR(InformeTbHv[[#This Row],[T EFECTIVO]]/InformeTbHv[[#This Row],[Horas disponibles]],0)</f>
        <v>0.88135593220338981</v>
      </c>
      <c r="B211" s="76">
        <f>((InformeTbHv[[#This Row],[T PROGRAMADO]]-InformeTbHv[[#This Row],[HORAS DE OTRAS PARADA]]))/InformeTbHv[[#This Row],[T PROGRAMADO]]</f>
        <v>0.78</v>
      </c>
      <c r="C211" s="217">
        <f>IFERROR(((InformeTbHv[[#This Row],[T PROGRAMADO]]-InformeTbHv[[#This Row],[Ttal P. mec]])/InformeTbHv[[#This Row],[T PROGRAMADO]]),0)</f>
        <v>0.88500000000000001</v>
      </c>
      <c r="D211" s="49">
        <f>IFERROR(ROUND(InformeTbHv[[#This Row],[TOTAL DE ARBOLES]]/InformeTbHv[[#This Row],[T EFECTIVO]],2),"")</f>
        <v>43.43</v>
      </c>
      <c r="E211" s="49">
        <f>(IFERROR(ROUND(InformeTbHv[[#This Row],[M3]]/InformeTbHv[[#This Row],[TOTAL DE ARBOLES]],2),""))</f>
        <v>0.3</v>
      </c>
      <c r="F211" s="39">
        <f>IFERROR(ROUND(InformeTbHv[[#This Row],[M3]]/InformeTbHv[[#This Row],[T EFECTIVO]],2),"")</f>
        <v>12.82</v>
      </c>
      <c r="G211" s="72">
        <f>InformeTbHv[[#This Row],[T PROGRAMADO]]-InformeTbHv[[#This Row],[HORAS DE OTRAS PARADA]]</f>
        <v>6.24</v>
      </c>
      <c r="H211" s="72">
        <f>InformeTbHv[[#This Row],[T PROGRAMADO]]-SUM(InformeTbHv[[#This Row],[T PARADAS MEC]]+InformeTbHv[[#This Row],[ALISTAMIENTO]]+InformeTbHv[[#This Row],[Mantenimiento periódico]])</f>
        <v>7.08</v>
      </c>
      <c r="I211" s="72">
        <f>InformeTbHv[[#This Row],[T PARADAS MEC]]+InformeTbHv[[#This Row],[ALISTAMIENTO]]+InformeTbHv[[#This Row],[Mantenimiento periódico]]</f>
        <v>0.91999999999999993</v>
      </c>
      <c r="J211" s="72">
        <f>SUMIF(InformeTbHv[[#This Row],[MOTIVO 1]],"Mantenimiento periódico",InformeTbHv[[#This Row],[T OTRA PARADA 1]])</f>
        <v>0</v>
      </c>
      <c r="K211" s="72">
        <f>InformeTbHv[[#This Row],[Mantenimiento periódico]]+InformeTbHv[[#This Row],[ALISTAMIENTO]]</f>
        <v>0.42</v>
      </c>
      <c r="L211" s="72">
        <f>SUM(InformeTbHv[[#This Row],[T OTRA PARADA 1]:[T OTRA PARADA 5]])</f>
        <v>0</v>
      </c>
      <c r="M211" s="49" t="s">
        <v>55</v>
      </c>
      <c r="N211" s="49" t="s">
        <v>1418</v>
      </c>
      <c r="O211" s="49" t="s">
        <v>60</v>
      </c>
      <c r="P211" s="49">
        <v>1061791033</v>
      </c>
      <c r="Q211" s="49" t="s">
        <v>43</v>
      </c>
      <c r="R211" s="49" t="s">
        <v>49</v>
      </c>
      <c r="S211" s="77">
        <v>46129</v>
      </c>
      <c r="T211" s="49" t="s">
        <v>518</v>
      </c>
      <c r="U211" s="49"/>
      <c r="V211" s="49"/>
      <c r="W211" s="49"/>
      <c r="X211" s="49"/>
      <c r="Y211" s="49"/>
      <c r="Z211" s="49"/>
      <c r="AA211" s="49"/>
      <c r="AB211" s="49"/>
      <c r="AC211" s="49" t="s">
        <v>1431</v>
      </c>
      <c r="AD211" s="49" t="s">
        <v>1476</v>
      </c>
      <c r="AE211" s="49" t="s">
        <v>1518</v>
      </c>
      <c r="AF211" s="49">
        <v>19.234154182394327</v>
      </c>
      <c r="AG211" s="49" t="s">
        <v>1318</v>
      </c>
      <c r="AH211" s="259">
        <v>15</v>
      </c>
      <c r="AI211" s="125" t="s">
        <v>45</v>
      </c>
      <c r="AJ211" s="418">
        <f>VLOOKUP(InformeTbHv[[#This Row],[TURNO]],[1]INFORMEHV!AI$2:AK$184,2,0)</f>
        <v>0.58333333333333337</v>
      </c>
      <c r="AK211" s="418">
        <f>VLOOKUP(InformeTbHv[[#This Row],[TURNO]],[1]INFORMEHV!AI$2:AK$184,3,0)</f>
        <v>0.91666666666666663</v>
      </c>
      <c r="AL211" s="125">
        <v>26</v>
      </c>
      <c r="AM211" s="49">
        <v>271</v>
      </c>
      <c r="AN211" s="49">
        <v>80</v>
      </c>
      <c r="AO211" s="49">
        <v>11</v>
      </c>
      <c r="AP211" s="49">
        <v>35</v>
      </c>
      <c r="AQ211" s="197">
        <v>26</v>
      </c>
      <c r="AR211" s="125">
        <v>8</v>
      </c>
      <c r="AS211" s="49">
        <v>0.5</v>
      </c>
      <c r="AT211" s="30" t="s">
        <v>328</v>
      </c>
      <c r="AU211" s="49" t="s">
        <v>279</v>
      </c>
      <c r="AV211" s="49">
        <v>0.42</v>
      </c>
      <c r="AW211" s="49">
        <v>0.42</v>
      </c>
      <c r="AX211" s="49">
        <v>0.42</v>
      </c>
      <c r="AY211" s="49">
        <v>4</v>
      </c>
      <c r="AZ211" s="71" t="s">
        <v>1192</v>
      </c>
      <c r="BA211" s="49" t="s">
        <v>46</v>
      </c>
      <c r="BB21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1.7599999999999998</v>
      </c>
      <c r="BC211" s="72"/>
      <c r="BD211" s="72"/>
      <c r="BE211" s="72"/>
      <c r="BF211" s="72"/>
      <c r="BG211" s="74"/>
      <c r="BH211" s="44"/>
      <c r="BI211" s="45"/>
      <c r="BJ211" s="45"/>
      <c r="BK211" s="46"/>
      <c r="BL211" s="45"/>
    </row>
    <row r="212" spans="1:64" ht="18.75" customHeight="1" x14ac:dyDescent="0.3">
      <c r="A212" s="76">
        <f>IFERROR(InformeTbHv[[#This Row],[T EFECTIVO]]/InformeTbHv[[#This Row],[Horas disponibles]],0)</f>
        <v>0.90328820116054154</v>
      </c>
      <c r="B212" s="76">
        <f>((InformeTbHv[[#This Row],[T PROGRAMADO]]-InformeTbHv[[#This Row],[HORAS DE OTRAS PARADA]]))/InformeTbHv[[#This Row],[T PROGRAMADO]]</f>
        <v>0.58374999999999999</v>
      </c>
      <c r="C212" s="217">
        <f>IFERROR(((InformeTbHv[[#This Row],[T PROGRAMADO]]-InformeTbHv[[#This Row],[Ttal P. mec]])/InformeTbHv[[#This Row],[T PROGRAMADO]]),0)</f>
        <v>0.64624999999999999</v>
      </c>
      <c r="D212" s="49">
        <f>IFERROR(ROUND(InformeTbHv[[#This Row],[TOTAL DE ARBOLES]]/InformeTbHv[[#This Row],[T EFECTIVO]],2),"")</f>
        <v>41.11</v>
      </c>
      <c r="E212" s="49">
        <f>(IFERROR(ROUND(InformeTbHv[[#This Row],[M3]]/InformeTbHv[[#This Row],[TOTAL DE ARBOLES]],2),""))</f>
        <v>0.12</v>
      </c>
      <c r="F212" s="39">
        <f>IFERROR(ROUND(InformeTbHv[[#This Row],[M3]]/InformeTbHv[[#This Row],[T EFECTIVO]],2),"")</f>
        <v>5.03</v>
      </c>
      <c r="G212" s="72">
        <f>InformeTbHv[[#This Row],[T PROGRAMADO]]-InformeTbHv[[#This Row],[HORAS DE OTRAS PARADA]]</f>
        <v>4.67</v>
      </c>
      <c r="H212" s="72">
        <f>InformeTbHv[[#This Row],[T PROGRAMADO]]-SUM(InformeTbHv[[#This Row],[T PARADAS MEC]]+InformeTbHv[[#This Row],[ALISTAMIENTO]]+InformeTbHv[[#This Row],[Mantenimiento periódico]])</f>
        <v>5.17</v>
      </c>
      <c r="I212" s="72">
        <f>InformeTbHv[[#This Row],[T PARADAS MEC]]+InformeTbHv[[#This Row],[ALISTAMIENTO]]+InformeTbHv[[#This Row],[Mantenimiento periódico]]</f>
        <v>2.83</v>
      </c>
      <c r="J212" s="72">
        <f>SUMIF(InformeTbHv[[#This Row],[MOTIVO 1]],"Mantenimiento periódico",InformeTbHv[[#This Row],[T OTRA PARADA 1]])</f>
        <v>0</v>
      </c>
      <c r="K212" s="72">
        <f>InformeTbHv[[#This Row],[Mantenimiento periódico]]+InformeTbHv[[#This Row],[ALISTAMIENTO]]</f>
        <v>0.33</v>
      </c>
      <c r="L212" s="72">
        <f>SUM(InformeTbHv[[#This Row],[T OTRA PARADA 1]:[T OTRA PARADA 5]])</f>
        <v>0</v>
      </c>
      <c r="M212" s="49" t="s">
        <v>134</v>
      </c>
      <c r="N212" s="49" t="s">
        <v>1417</v>
      </c>
      <c r="O212" s="49" t="s">
        <v>367</v>
      </c>
      <c r="P212" s="49">
        <v>18435730</v>
      </c>
      <c r="Q212" s="49" t="s">
        <v>65</v>
      </c>
      <c r="R212" s="49" t="s">
        <v>49</v>
      </c>
      <c r="S212" s="77">
        <v>46124</v>
      </c>
      <c r="T212" s="49" t="s">
        <v>941</v>
      </c>
      <c r="U212" s="49"/>
      <c r="V212" s="49"/>
      <c r="W212" s="49"/>
      <c r="X212" s="49"/>
      <c r="Y212" s="49"/>
      <c r="Z212" s="49"/>
      <c r="AA212" s="49"/>
      <c r="AB212" s="49"/>
      <c r="AC212" s="49" t="s">
        <v>1424</v>
      </c>
      <c r="AD212" s="49" t="s">
        <v>1469</v>
      </c>
      <c r="AE212" s="49" t="s">
        <v>1513</v>
      </c>
      <c r="AF212" s="49">
        <v>17.094631593058232</v>
      </c>
      <c r="AG212" s="252" t="s">
        <v>206</v>
      </c>
      <c r="AH212" s="259">
        <v>4</v>
      </c>
      <c r="AI212" s="125" t="s">
        <v>45</v>
      </c>
      <c r="AJ212" s="418">
        <f>VLOOKUP(InformeTbHv[[#This Row],[TURNO]],[1]INFORMEHV!AI$2:AK$184,2,0)</f>
        <v>0.58333333333333337</v>
      </c>
      <c r="AK212" s="418">
        <f>VLOOKUP(InformeTbHv[[#This Row],[TURNO]],[1]INFORMEHV!AI$2:AK$184,3,0)</f>
        <v>0.91666666666666663</v>
      </c>
      <c r="AL212" s="125">
        <v>23</v>
      </c>
      <c r="AM212" s="49">
        <v>192</v>
      </c>
      <c r="AN212" s="49">
        <v>23.5</v>
      </c>
      <c r="AO212" s="49">
        <v>10.8</v>
      </c>
      <c r="AP212" s="49"/>
      <c r="AQ212" s="72">
        <v>14</v>
      </c>
      <c r="AR212" s="125">
        <v>8</v>
      </c>
      <c r="AS212" s="49">
        <v>2.5</v>
      </c>
      <c r="AT212" s="30" t="s">
        <v>328</v>
      </c>
      <c r="AU212" s="49" t="s">
        <v>279</v>
      </c>
      <c r="AV212" s="49">
        <v>0.33</v>
      </c>
      <c r="AW212" s="49"/>
      <c r="AX212" s="49">
        <v>0.5</v>
      </c>
      <c r="AY212" s="49"/>
      <c r="AZ212" s="71"/>
      <c r="BA212" s="49" t="s">
        <v>48</v>
      </c>
      <c r="BB21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3.33</v>
      </c>
      <c r="BC212" s="72"/>
      <c r="BD212" s="72"/>
      <c r="BE212" s="72"/>
      <c r="BF212" s="72"/>
      <c r="BG212" s="74"/>
      <c r="BH212" s="44"/>
      <c r="BI212" s="45"/>
      <c r="BJ212" s="45"/>
      <c r="BK212" s="46"/>
      <c r="BL212" s="45"/>
    </row>
    <row r="213" spans="1:64" ht="18.75" customHeight="1" x14ac:dyDescent="0.3">
      <c r="A213" s="76">
        <f>IFERROR(InformeTbHv[[#This Row],[T EFECTIVO]]/InformeTbHv[[#This Row],[Horas disponibles]],0)</f>
        <v>0.80500000000000005</v>
      </c>
      <c r="B213" s="76">
        <f>((InformeTbHv[[#This Row],[T PROGRAMADO]]-InformeTbHv[[#This Row],[HORAS DE OTRAS PARADA]]))/InformeTbHv[[#This Row],[T PROGRAMADO]]</f>
        <v>0.60375000000000001</v>
      </c>
      <c r="C213" s="217">
        <f>IFERROR(((InformeTbHv[[#This Row],[T PROGRAMADO]]-InformeTbHv[[#This Row],[Ttal P. mec]])/InformeTbHv[[#This Row],[T PROGRAMADO]]),0)</f>
        <v>0.75</v>
      </c>
      <c r="D213" s="49">
        <f>IFERROR(ROUND(InformeTbHv[[#This Row],[TOTAL DE ARBOLES]]/InformeTbHv[[#This Row],[T EFECTIVO]],2),"")</f>
        <v>47.2</v>
      </c>
      <c r="E213" s="49">
        <f>(IFERROR(ROUND(InformeTbHv[[#This Row],[M3]]/InformeTbHv[[#This Row],[TOTAL DE ARBOLES]],2),""))</f>
        <v>0.16</v>
      </c>
      <c r="F213" s="39">
        <f>IFERROR(ROUND(InformeTbHv[[#This Row],[M3]]/InformeTbHv[[#This Row],[T EFECTIVO]],2),"")</f>
        <v>7.68</v>
      </c>
      <c r="G213" s="72">
        <f>InformeTbHv[[#This Row],[T PROGRAMADO]]-InformeTbHv[[#This Row],[HORAS DE OTRAS PARADA]]</f>
        <v>4.83</v>
      </c>
      <c r="H213" s="72">
        <f>InformeTbHv[[#This Row],[T PROGRAMADO]]-SUM(InformeTbHv[[#This Row],[T PARADAS MEC]]+InformeTbHv[[#This Row],[ALISTAMIENTO]]+InformeTbHv[[#This Row],[Mantenimiento periódico]])</f>
        <v>6</v>
      </c>
      <c r="I213" s="72">
        <f>InformeTbHv[[#This Row],[T PARADAS MEC]]+InformeTbHv[[#This Row],[ALISTAMIENTO]]+InformeTbHv[[#This Row],[Mantenimiento periódico]]</f>
        <v>2</v>
      </c>
      <c r="J213" s="72">
        <f>SUMIF(InformeTbHv[[#This Row],[MOTIVO 1]],"Mantenimiento periódico",InformeTbHv[[#This Row],[T OTRA PARADA 1]])</f>
        <v>0</v>
      </c>
      <c r="K213" s="72">
        <f>InformeTbHv[[#This Row],[Mantenimiento periódico]]+InformeTbHv[[#This Row],[ALISTAMIENTO]]</f>
        <v>0.33</v>
      </c>
      <c r="L213" s="72">
        <f>SUM(InformeTbHv[[#This Row],[T OTRA PARADA 1]:[T OTRA PARADA 5]])</f>
        <v>0.75</v>
      </c>
      <c r="M213" s="49" t="s">
        <v>79</v>
      </c>
      <c r="N213" s="49" t="s">
        <v>1417</v>
      </c>
      <c r="O213" s="49" t="s">
        <v>69</v>
      </c>
      <c r="P213" s="49">
        <v>1059706760</v>
      </c>
      <c r="Q213" s="49" t="s">
        <v>43</v>
      </c>
      <c r="R213" s="49" t="s">
        <v>74</v>
      </c>
      <c r="S213" s="77">
        <v>46134</v>
      </c>
      <c r="T213" s="49" t="s">
        <v>102</v>
      </c>
      <c r="U213" s="49"/>
      <c r="V213" s="49"/>
      <c r="W213" s="49"/>
      <c r="X213" s="49"/>
      <c r="Y213" s="49"/>
      <c r="Z213" s="49"/>
      <c r="AA213" s="49"/>
      <c r="AB213" s="49"/>
      <c r="AC213" s="49" t="s">
        <v>1425</v>
      </c>
      <c r="AD213" s="49" t="s">
        <v>1470</v>
      </c>
      <c r="AE213" s="49" t="s">
        <v>1514</v>
      </c>
      <c r="AF213" s="49">
        <v>18.81028029942162</v>
      </c>
      <c r="AG213" s="251" t="s">
        <v>205</v>
      </c>
      <c r="AH213" s="259">
        <v>4</v>
      </c>
      <c r="AI213" s="49" t="s">
        <v>47</v>
      </c>
      <c r="AJ213" s="420">
        <f>VLOOKUP(InformeTbHv[[#This Row],[TURNO]],[1]INFORMEHV!AI$2:AK$184,2,0)</f>
        <v>0.25</v>
      </c>
      <c r="AK213" s="420">
        <f>VLOOKUP(InformeTbHv[[#This Row],[TURNO]],[1]INFORMEHV!AI$2:AK$184,3,0)</f>
        <v>0.58333333333333337</v>
      </c>
      <c r="AL213" s="125">
        <v>32</v>
      </c>
      <c r="AM213" s="49">
        <v>228</v>
      </c>
      <c r="AN213" s="49">
        <v>37.1</v>
      </c>
      <c r="AO213" s="49">
        <v>9.25</v>
      </c>
      <c r="AP213" s="49">
        <v>57</v>
      </c>
      <c r="AQ213" s="72">
        <v>16</v>
      </c>
      <c r="AR213" s="125">
        <v>8</v>
      </c>
      <c r="AS213" s="49">
        <v>1.67</v>
      </c>
      <c r="AT213" s="30" t="s">
        <v>328</v>
      </c>
      <c r="AU213" s="49" t="s">
        <v>279</v>
      </c>
      <c r="AV213" s="49">
        <v>0.33</v>
      </c>
      <c r="AW213" s="49"/>
      <c r="AX213" s="49">
        <v>0.42</v>
      </c>
      <c r="AY213" s="49">
        <v>4</v>
      </c>
      <c r="AZ213" s="71" t="s">
        <v>81</v>
      </c>
      <c r="BA213" s="49" t="s">
        <v>48</v>
      </c>
      <c r="BB21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3.17</v>
      </c>
      <c r="BC213" s="72">
        <v>0.5</v>
      </c>
      <c r="BD213" s="72">
        <v>0.25</v>
      </c>
      <c r="BE213" s="72"/>
      <c r="BF213" s="72"/>
      <c r="BG213" s="74"/>
      <c r="BH213" s="44" t="s">
        <v>355</v>
      </c>
      <c r="BI213" s="45" t="s">
        <v>1216</v>
      </c>
      <c r="BJ213" s="45"/>
      <c r="BK213" s="46"/>
      <c r="BL213" s="45"/>
    </row>
    <row r="214" spans="1:64" ht="18.75" customHeight="1" x14ac:dyDescent="0.3">
      <c r="A214" s="76">
        <f>IFERROR(InformeTbHv[[#This Row],[T EFECTIVO]]/InformeTbHv[[#This Row],[Horas disponibles]],0)</f>
        <v>0.93680884676145337</v>
      </c>
      <c r="B214" s="76">
        <f>((InformeTbHv[[#This Row],[T PROGRAMADO]]-InformeTbHv[[#This Row],[HORAS DE OTRAS PARADA]]))/InformeTbHv[[#This Row],[T PROGRAMADO]]</f>
        <v>0.74124999999999996</v>
      </c>
      <c r="C214" s="217">
        <f>IFERROR(((InformeTbHv[[#This Row],[T PROGRAMADO]]-InformeTbHv[[#This Row],[Ttal P. mec]])/InformeTbHv[[#This Row],[T PROGRAMADO]]),0)</f>
        <v>0.79125000000000001</v>
      </c>
      <c r="D214" s="49">
        <f>IFERROR(ROUND(InformeTbHv[[#This Row],[TOTAL DE ARBOLES]]/InformeTbHv[[#This Row],[T EFECTIVO]],2),"")</f>
        <v>26.98</v>
      </c>
      <c r="E214" s="49">
        <f>(IFERROR(ROUND(InformeTbHv[[#This Row],[M3]]/InformeTbHv[[#This Row],[TOTAL DE ARBOLES]],2),""))</f>
        <v>0.38</v>
      </c>
      <c r="F214" s="39">
        <f>IFERROR(ROUND(InformeTbHv[[#This Row],[M3]]/InformeTbHv[[#This Row],[T EFECTIVO]],2),"")</f>
        <v>10.19</v>
      </c>
      <c r="G214" s="72">
        <f>InformeTbHv[[#This Row],[T PROGRAMADO]]-InformeTbHv[[#This Row],[HORAS DE OTRAS PARADA]]</f>
        <v>5.93</v>
      </c>
      <c r="H214" s="72">
        <f>InformeTbHv[[#This Row],[T PROGRAMADO]]-SUM(InformeTbHv[[#This Row],[T PARADAS MEC]]+InformeTbHv[[#This Row],[ALISTAMIENTO]]+InformeTbHv[[#This Row],[Mantenimiento periódico]])</f>
        <v>6.33</v>
      </c>
      <c r="I214" s="72">
        <f>InformeTbHv[[#This Row],[T PARADAS MEC]]+InformeTbHv[[#This Row],[ALISTAMIENTO]]+InformeTbHv[[#This Row],[Mantenimiento periódico]]</f>
        <v>1.67</v>
      </c>
      <c r="J214" s="72">
        <f>SUMIF(InformeTbHv[[#This Row],[MOTIVO 1]],"Mantenimiento periódico",InformeTbHv[[#This Row],[T OTRA PARADA 1]])</f>
        <v>0</v>
      </c>
      <c r="K214" s="72">
        <f>InformeTbHv[[#This Row],[Mantenimiento periódico]]+InformeTbHv[[#This Row],[ALISTAMIENTO]]</f>
        <v>0.67</v>
      </c>
      <c r="L214" s="72">
        <f>SUM(InformeTbHv[[#This Row],[T OTRA PARADA 1]:[T OTRA PARADA 5]])</f>
        <v>0</v>
      </c>
      <c r="M214" s="49" t="s">
        <v>55</v>
      </c>
      <c r="N214" s="49" t="s">
        <v>1418</v>
      </c>
      <c r="O214" s="49" t="s">
        <v>60</v>
      </c>
      <c r="P214" s="49">
        <v>1061791033</v>
      </c>
      <c r="Q214" s="49" t="s">
        <v>43</v>
      </c>
      <c r="R214" s="49" t="s">
        <v>49</v>
      </c>
      <c r="S214" s="77">
        <v>46133</v>
      </c>
      <c r="T214" s="49" t="s">
        <v>518</v>
      </c>
      <c r="U214" s="49"/>
      <c r="V214" s="49"/>
      <c r="W214" s="49"/>
      <c r="X214" s="49"/>
      <c r="Y214" s="49"/>
      <c r="Z214" s="49"/>
      <c r="AA214" s="49"/>
      <c r="AB214" s="49"/>
      <c r="AC214" s="49" t="s">
        <v>1431</v>
      </c>
      <c r="AD214" s="49" t="s">
        <v>1476</v>
      </c>
      <c r="AE214" s="49" t="s">
        <v>1518</v>
      </c>
      <c r="AF214" s="49">
        <v>19.234154182394327</v>
      </c>
      <c r="AG214" s="49" t="s">
        <v>1318</v>
      </c>
      <c r="AH214" s="259">
        <v>15</v>
      </c>
      <c r="AI214" s="49" t="s">
        <v>47</v>
      </c>
      <c r="AJ214" s="420">
        <f>VLOOKUP(InformeTbHv[[#This Row],[TURNO]],[1]INFORMEHV!AI$2:AK$184,2,0)</f>
        <v>0.25</v>
      </c>
      <c r="AK214" s="420">
        <f>VLOOKUP(InformeTbHv[[#This Row],[TURNO]],[1]INFORMEHV!AI$2:AK$184,3,0)</f>
        <v>0.58333333333333337</v>
      </c>
      <c r="AL214" s="125">
        <v>29</v>
      </c>
      <c r="AM214" s="49">
        <v>160</v>
      </c>
      <c r="AN214" s="49">
        <v>60.44</v>
      </c>
      <c r="AO214" s="49">
        <v>10.92</v>
      </c>
      <c r="AP214" s="49">
        <v>160</v>
      </c>
      <c r="AQ214" s="197">
        <v>22</v>
      </c>
      <c r="AR214" s="125">
        <v>8</v>
      </c>
      <c r="AS214" s="49">
        <v>1</v>
      </c>
      <c r="AT214" s="30" t="s">
        <v>328</v>
      </c>
      <c r="AU214" s="49" t="s">
        <v>279</v>
      </c>
      <c r="AV214" s="49">
        <v>0.67</v>
      </c>
      <c r="AW214" s="49">
        <v>0.23</v>
      </c>
      <c r="AX214" s="49">
        <v>0.17</v>
      </c>
      <c r="AY214" s="49"/>
      <c r="AZ214" s="71" t="s">
        <v>1042</v>
      </c>
      <c r="BA214" s="49" t="s">
        <v>46</v>
      </c>
      <c r="BB21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2.0699999999999998</v>
      </c>
      <c r="BC214" s="72"/>
      <c r="BD214" s="72"/>
      <c r="BE214" s="72"/>
      <c r="BF214" s="72"/>
      <c r="BG214" s="74"/>
      <c r="BH214" s="44"/>
      <c r="BI214" s="45"/>
      <c r="BJ214" s="45"/>
      <c r="BK214" s="46"/>
      <c r="BL214" s="45"/>
    </row>
    <row r="215" spans="1:64" ht="18.75" customHeight="1" x14ac:dyDescent="0.3">
      <c r="A215" s="87">
        <f>IFERROR(InformeTbHv[[#This Row],[T EFECTIVO]]/InformeTbHv[[#This Row],[Horas disponibles]],0)</f>
        <v>0.24475524475524482</v>
      </c>
      <c r="B215" s="87">
        <f>((InformeTbHv[[#This Row],[T PROGRAMADO]]-InformeTbHv[[#This Row],[HORAS DE OTRAS PARADA]]))/InformeTbHv[[#This Row],[T PROGRAMADO]]</f>
        <v>0.21538461538461545</v>
      </c>
      <c r="C215" s="216">
        <f>IFERROR(((InformeTbHv[[#This Row],[T PROGRAMADO]]-InformeTbHv[[#This Row],[Ttal P. mec]])/InformeTbHv[[#This Row],[T PROGRAMADO]]),0)</f>
        <v>0.88</v>
      </c>
      <c r="D215" s="88">
        <f>IFERROR(ROUND(InformeTbHv[[#This Row],[TOTAL DE ARBOLES]]/InformeTbHv[[#This Row],[T EFECTIVO]],2),"")</f>
        <v>7.86</v>
      </c>
      <c r="E215" s="88">
        <f>(IFERROR(ROUND(InformeTbHv[[#This Row],[M3]]/InformeTbHv[[#This Row],[TOTAL DE ARBOLES]],2),""))</f>
        <v>0.12</v>
      </c>
      <c r="F215" s="39">
        <f>IFERROR(ROUND(InformeTbHv[[#This Row],[M3]]/InformeTbHv[[#This Row],[T EFECTIVO]],2),"")</f>
        <v>0.96</v>
      </c>
      <c r="G215" s="89">
        <f>InformeTbHv[[#This Row],[T PROGRAMADO]]-InformeTbHv[[#This Row],[HORAS DE OTRAS PARADA]]</f>
        <v>1.4000000000000004</v>
      </c>
      <c r="H215" s="89">
        <f>InformeTbHv[[#This Row],[T PROGRAMADO]]-SUM(InformeTbHv[[#This Row],[T PARADAS MEC]]+InformeTbHv[[#This Row],[ALISTAMIENTO]]+InformeTbHv[[#This Row],[Mantenimiento periódico]])</f>
        <v>5.72</v>
      </c>
      <c r="I215" s="89">
        <f>InformeTbHv[[#This Row],[T PARADAS MEC]]+InformeTbHv[[#This Row],[ALISTAMIENTO]]+InformeTbHv[[#This Row],[Mantenimiento periódico]]</f>
        <v>0.78</v>
      </c>
      <c r="J215" s="89">
        <f>SUMIF(InformeTbHv[[#This Row],[MOTIVO 1]],"Mantenimiento periódico",InformeTbHv[[#This Row],[T OTRA PARADA 1]])</f>
        <v>0</v>
      </c>
      <c r="K215" s="89">
        <f>InformeTbHv[[#This Row],[Mantenimiento periódico]]+InformeTbHv[[#This Row],[ALISTAMIENTO]]</f>
        <v>0.28000000000000003</v>
      </c>
      <c r="L215" s="89">
        <f>SUM(InformeTbHv[[#This Row],[T OTRA PARADA 1]:[T OTRA PARADA 5]])</f>
        <v>4</v>
      </c>
      <c r="M215" s="88" t="s">
        <v>68</v>
      </c>
      <c r="N215" s="88" t="s">
        <v>1417</v>
      </c>
      <c r="O215" s="88" t="s">
        <v>82</v>
      </c>
      <c r="P215" s="88">
        <v>94266396</v>
      </c>
      <c r="Q215" s="88" t="s">
        <v>65</v>
      </c>
      <c r="R215" s="88" t="s">
        <v>44</v>
      </c>
      <c r="S215" s="90">
        <v>46096</v>
      </c>
      <c r="T215" s="88" t="s">
        <v>963</v>
      </c>
      <c r="U215" s="88"/>
      <c r="V215" s="88"/>
      <c r="W215" s="88"/>
      <c r="X215" s="88"/>
      <c r="Y215" s="88"/>
      <c r="Z215" s="88"/>
      <c r="AA215" s="88"/>
      <c r="AB215" s="88"/>
      <c r="AC215" s="88" t="s">
        <v>1436</v>
      </c>
      <c r="AD215" s="88" t="s">
        <v>1481</v>
      </c>
      <c r="AE215" s="88" t="s">
        <v>1512</v>
      </c>
      <c r="AF215" s="88">
        <v>23.058471789277405</v>
      </c>
      <c r="AG215" s="251" t="s">
        <v>205</v>
      </c>
      <c r="AH215" s="206">
        <v>4</v>
      </c>
      <c r="AI215" s="88" t="s">
        <v>47</v>
      </c>
      <c r="AJ215" s="419">
        <f>VLOOKUP(InformeTbHv[[#This Row],[TURNO]],[1]INFORMEHV!AI$2:AK$184,2,0)</f>
        <v>0.25</v>
      </c>
      <c r="AK215" s="419">
        <f>VLOOKUP(InformeTbHv[[#This Row],[TURNO]],[1]INFORMEHV!AI$2:AK$184,3,0)</f>
        <v>0.58333333333333337</v>
      </c>
      <c r="AL215" s="205"/>
      <c r="AM215" s="88">
        <v>11</v>
      </c>
      <c r="AN215" s="88">
        <v>1.35</v>
      </c>
      <c r="AO215" s="88">
        <v>3.71</v>
      </c>
      <c r="AP215" s="88">
        <v>30</v>
      </c>
      <c r="AQ215" s="89"/>
      <c r="AR215" s="88">
        <v>6.5</v>
      </c>
      <c r="AS215" s="88">
        <v>0.5</v>
      </c>
      <c r="AT215" s="88"/>
      <c r="AU215" s="88" t="s">
        <v>976</v>
      </c>
      <c r="AV215" s="88">
        <v>0.28000000000000003</v>
      </c>
      <c r="AW215" s="88"/>
      <c r="AX215" s="88">
        <v>0.32</v>
      </c>
      <c r="AY215" s="88"/>
      <c r="AZ215" s="92"/>
      <c r="BA215" s="88" t="s">
        <v>48</v>
      </c>
      <c r="BB21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5.0999999999999996</v>
      </c>
      <c r="BC215" s="89">
        <v>2</v>
      </c>
      <c r="BD215" s="89">
        <v>2</v>
      </c>
      <c r="BE215" s="89"/>
      <c r="BF215" s="89"/>
      <c r="BG215" s="93"/>
      <c r="BH215" s="44" t="s">
        <v>237</v>
      </c>
      <c r="BI215" s="45" t="s">
        <v>238</v>
      </c>
      <c r="BJ215" s="45"/>
      <c r="BK215" s="46"/>
      <c r="BL215" s="94"/>
    </row>
    <row r="216" spans="1:64" ht="18.75" customHeight="1" x14ac:dyDescent="0.3">
      <c r="A216" s="87">
        <f>IFERROR(InformeTbHv[[#This Row],[T EFECTIVO]]/InformeTbHv[[#This Row],[Horas disponibles]],0)</f>
        <v>0</v>
      </c>
      <c r="B216" s="87">
        <f>((InformeTbHv[[#This Row],[T PROGRAMADO]]-InformeTbHv[[#This Row],[HORAS DE OTRAS PARADA]]))/InformeTbHv[[#This Row],[T PROGRAMADO]]</f>
        <v>0</v>
      </c>
      <c r="C216" s="216">
        <f>IFERROR(((InformeTbHv[[#This Row],[T PROGRAMADO]]-InformeTbHv[[#This Row],[Ttal P. mec]])/InformeTbHv[[#This Row],[T PROGRAMADO]]),0)</f>
        <v>0</v>
      </c>
      <c r="D216" s="88" t="str">
        <f>IFERROR(ROUND(InformeTbHv[[#This Row],[TOTAL DE ARBOLES]]/InformeTbHv[[#This Row],[T EFECTIVO]],2),"")</f>
        <v/>
      </c>
      <c r="E216" s="88" t="str">
        <f>(IFERROR(ROUND(InformeTbHv[[#This Row],[M3]]/InformeTbHv[[#This Row],[TOTAL DE ARBOLES]],2),""))</f>
        <v/>
      </c>
      <c r="F216" s="39" t="str">
        <f>IFERROR(ROUND(InformeTbHv[[#This Row],[M3]]/InformeTbHv[[#This Row],[T EFECTIVO]],2),"")</f>
        <v/>
      </c>
      <c r="G216" s="89">
        <f>InformeTbHv[[#This Row],[T PROGRAMADO]]-InformeTbHv[[#This Row],[HORAS DE OTRAS PARADA]]</f>
        <v>0</v>
      </c>
      <c r="H216" s="89">
        <f>InformeTbHv[[#This Row],[T PROGRAMADO]]-SUM(InformeTbHv[[#This Row],[T PARADAS MEC]]+InformeTbHv[[#This Row],[ALISTAMIENTO]]+InformeTbHv[[#This Row],[Mantenimiento periódico]])</f>
        <v>0</v>
      </c>
      <c r="I216" s="89">
        <f>InformeTbHv[[#This Row],[T PARADAS MEC]]+InformeTbHv[[#This Row],[ALISTAMIENTO]]+InformeTbHv[[#This Row],[Mantenimiento periódico]]</f>
        <v>8</v>
      </c>
      <c r="J216" s="89">
        <f>SUMIF(InformeTbHv[[#This Row],[MOTIVO 1]],"Mantenimiento periódico",InformeTbHv[[#This Row],[T OTRA PARADA 1]])</f>
        <v>0</v>
      </c>
      <c r="K216" s="89">
        <f>InformeTbHv[[#This Row],[Mantenimiento periódico]]+InformeTbHv[[#This Row],[ALISTAMIENTO]]</f>
        <v>0</v>
      </c>
      <c r="L216" s="89">
        <f>SUM(InformeTbHv[[#This Row],[T OTRA PARADA 1]:[T OTRA PARADA 5]])</f>
        <v>0</v>
      </c>
      <c r="M216" s="88" t="s">
        <v>134</v>
      </c>
      <c r="N216" s="88" t="s">
        <v>1417</v>
      </c>
      <c r="O216" s="88" t="s">
        <v>367</v>
      </c>
      <c r="P216" s="88">
        <v>18435730</v>
      </c>
      <c r="Q216" s="88" t="s">
        <v>65</v>
      </c>
      <c r="R216" s="88" t="s">
        <v>49</v>
      </c>
      <c r="S216" s="90">
        <v>46102</v>
      </c>
      <c r="T216" s="88" t="s">
        <v>941</v>
      </c>
      <c r="U216" s="88"/>
      <c r="V216" s="88"/>
      <c r="W216" s="88"/>
      <c r="X216" s="88"/>
      <c r="Y216" s="88"/>
      <c r="Z216" s="88"/>
      <c r="AA216" s="88"/>
      <c r="AB216" s="88"/>
      <c r="AC216" s="88" t="s">
        <v>1424</v>
      </c>
      <c r="AD216" s="88" t="s">
        <v>1469</v>
      </c>
      <c r="AE216" s="88" t="s">
        <v>1513</v>
      </c>
      <c r="AF216" s="88">
        <v>17.094631593058232</v>
      </c>
      <c r="AG216" s="252" t="s">
        <v>206</v>
      </c>
      <c r="AH216" s="206">
        <v>2</v>
      </c>
      <c r="AI216" s="125" t="s">
        <v>45</v>
      </c>
      <c r="AJ216" s="418">
        <f>VLOOKUP(InformeTbHv[[#This Row],[TURNO]],[1]INFORMEHV!AI$2:AK$184,2,0)</f>
        <v>0.58333333333333337</v>
      </c>
      <c r="AK216" s="418">
        <f>VLOOKUP(InformeTbHv[[#This Row],[TURNO]],[1]INFORMEHV!AI$2:AK$184,3,0)</f>
        <v>0.91666666666666663</v>
      </c>
      <c r="AL216" s="205"/>
      <c r="AM216" s="88"/>
      <c r="AN216" s="88"/>
      <c r="AO216" s="88"/>
      <c r="AP216" s="88"/>
      <c r="AQ216" s="89"/>
      <c r="AR216" s="88">
        <v>8</v>
      </c>
      <c r="AS216" s="88">
        <v>8</v>
      </c>
      <c r="AT216" s="88">
        <v>0</v>
      </c>
      <c r="AU216" s="88" t="s">
        <v>1010</v>
      </c>
      <c r="AV216" s="88"/>
      <c r="AW216" s="88"/>
      <c r="AX216" s="88"/>
      <c r="AY216" s="88"/>
      <c r="AZ216" s="92"/>
      <c r="BA216" s="88" t="s">
        <v>46</v>
      </c>
      <c r="BB21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216" s="89"/>
      <c r="BD216" s="89"/>
      <c r="BE216" s="89"/>
      <c r="BF216" s="89"/>
      <c r="BG216" s="93"/>
      <c r="BH216" s="44"/>
      <c r="BI216" s="45"/>
      <c r="BJ216" s="45"/>
      <c r="BK216" s="46"/>
      <c r="BL216" s="94"/>
    </row>
    <row r="217" spans="1:64" ht="18.75" customHeight="1" x14ac:dyDescent="0.3">
      <c r="A217" s="87">
        <f>IFERROR(InformeTbHv[[#This Row],[T EFECTIVO]]/InformeTbHv[[#This Row],[Horas disponibles]],0)</f>
        <v>6.25E-2</v>
      </c>
      <c r="B217" s="87">
        <f>((InformeTbHv[[#This Row],[T PROGRAMADO]]-InformeTbHv[[#This Row],[HORAS DE OTRAS PARADA]]))/InformeTbHv[[#This Row],[T PROGRAMADO]]</f>
        <v>3.125E-2</v>
      </c>
      <c r="C217" s="216">
        <f>IFERROR(((InformeTbHv[[#This Row],[T PROGRAMADO]]-InformeTbHv[[#This Row],[Ttal P. mec]])/InformeTbHv[[#This Row],[T PROGRAMADO]]),0)</f>
        <v>0.5</v>
      </c>
      <c r="D217" s="88">
        <f>IFERROR(ROUND(InformeTbHv[[#This Row],[TOTAL DE ARBOLES]]/InformeTbHv[[#This Row],[T EFECTIVO]],2),"")</f>
        <v>492</v>
      </c>
      <c r="E217" s="88">
        <f>(IFERROR(ROUND(InformeTbHv[[#This Row],[M3]]/InformeTbHv[[#This Row],[TOTAL DE ARBOLES]],2),""))</f>
        <v>0.11</v>
      </c>
      <c r="F217" s="39">
        <f>IFERROR(ROUND(InformeTbHv[[#This Row],[M3]]/InformeTbHv[[#This Row],[T EFECTIVO]],2),"")</f>
        <v>56</v>
      </c>
      <c r="G217" s="89">
        <f>InformeTbHv[[#This Row],[T PROGRAMADO]]-InformeTbHv[[#This Row],[HORAS DE OTRAS PARADA]]</f>
        <v>0.25</v>
      </c>
      <c r="H217" s="89">
        <f>InformeTbHv[[#This Row],[T PROGRAMADO]]-SUM(InformeTbHv[[#This Row],[T PARADAS MEC]]+InformeTbHv[[#This Row],[ALISTAMIENTO]]+InformeTbHv[[#This Row],[Mantenimiento periódico]])</f>
        <v>4</v>
      </c>
      <c r="I217" s="89">
        <f>InformeTbHv[[#This Row],[T PARADAS MEC]]+InformeTbHv[[#This Row],[ALISTAMIENTO]]+InformeTbHv[[#This Row],[Mantenimiento periódico]]</f>
        <v>4</v>
      </c>
      <c r="J217" s="89">
        <f>SUMIF(InformeTbHv[[#This Row],[MOTIVO 1]],"Mantenimiento periódico",InformeTbHv[[#This Row],[T OTRA PARADA 1]])</f>
        <v>0</v>
      </c>
      <c r="K217" s="89">
        <f>InformeTbHv[[#This Row],[Mantenimiento periódico]]+InformeTbHv[[#This Row],[ALISTAMIENTO]]</f>
        <v>0.5</v>
      </c>
      <c r="L217" s="89">
        <f>SUM(InformeTbHv[[#This Row],[T OTRA PARADA 1]:[T OTRA PARADA 5]])</f>
        <v>3</v>
      </c>
      <c r="M217" s="88" t="s">
        <v>134</v>
      </c>
      <c r="N217" s="88" t="s">
        <v>1417</v>
      </c>
      <c r="O217" s="88" t="s">
        <v>370</v>
      </c>
      <c r="P217" s="88">
        <v>1022124531</v>
      </c>
      <c r="Q217" s="88" t="s">
        <v>65</v>
      </c>
      <c r="R217" s="88" t="s">
        <v>49</v>
      </c>
      <c r="S217" s="90">
        <v>46102</v>
      </c>
      <c r="T217" s="88" t="s">
        <v>941</v>
      </c>
      <c r="U217" s="88"/>
      <c r="V217" s="88"/>
      <c r="W217" s="88"/>
      <c r="X217" s="88"/>
      <c r="Y217" s="88"/>
      <c r="Z217" s="88"/>
      <c r="AA217" s="88"/>
      <c r="AB217" s="88"/>
      <c r="AC217" s="88" t="s">
        <v>1424</v>
      </c>
      <c r="AD217" s="88" t="s">
        <v>1469</v>
      </c>
      <c r="AE217" s="88" t="s">
        <v>1513</v>
      </c>
      <c r="AF217" s="88">
        <v>17.094631593058232</v>
      </c>
      <c r="AG217" s="252" t="s">
        <v>206</v>
      </c>
      <c r="AH217" s="206">
        <v>2</v>
      </c>
      <c r="AI217" s="88" t="s">
        <v>47</v>
      </c>
      <c r="AJ217" s="419">
        <f>VLOOKUP(InformeTbHv[[#This Row],[TURNO]],[1]INFORMEHV!AI$2:AK$184,2,0)</f>
        <v>0.25</v>
      </c>
      <c r="AK217" s="419">
        <f>VLOOKUP(InformeTbHv[[#This Row],[TURNO]],[1]INFORMEHV!AI$2:AK$184,3,0)</f>
        <v>0.58333333333333337</v>
      </c>
      <c r="AL217" s="205">
        <v>20</v>
      </c>
      <c r="AM217" s="88">
        <v>123</v>
      </c>
      <c r="AN217" s="88">
        <v>14</v>
      </c>
      <c r="AO217" s="88">
        <v>14</v>
      </c>
      <c r="AP217" s="88">
        <v>123</v>
      </c>
      <c r="AQ217" s="89">
        <v>14</v>
      </c>
      <c r="AR217" s="88">
        <v>8</v>
      </c>
      <c r="AS217" s="88">
        <v>3.5</v>
      </c>
      <c r="AT217" s="88"/>
      <c r="AU217" s="88" t="s">
        <v>1010</v>
      </c>
      <c r="AV217" s="88">
        <v>0.5</v>
      </c>
      <c r="AW217" s="88">
        <v>0.25</v>
      </c>
      <c r="AX217" s="88">
        <v>0.5</v>
      </c>
      <c r="AY217" s="88"/>
      <c r="AZ217" s="92"/>
      <c r="BA217" s="88" t="s">
        <v>48</v>
      </c>
      <c r="BB21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7.75</v>
      </c>
      <c r="BC217" s="89">
        <v>3</v>
      </c>
      <c r="BD217" s="89"/>
      <c r="BE217" s="89"/>
      <c r="BF217" s="89"/>
      <c r="BG217" s="93"/>
      <c r="BH217" s="44" t="s">
        <v>692</v>
      </c>
      <c r="BI217" s="45"/>
      <c r="BJ217" s="45"/>
      <c r="BK217" s="46"/>
      <c r="BL217" s="94"/>
    </row>
    <row r="218" spans="1:64" ht="18.75" customHeight="1" x14ac:dyDescent="0.3">
      <c r="A218" s="87">
        <f>IFERROR(InformeTbHv[[#This Row],[T EFECTIVO]]/InformeTbHv[[#This Row],[Horas disponibles]],0)</f>
        <v>0</v>
      </c>
      <c r="B218" s="87">
        <f>((InformeTbHv[[#This Row],[T PROGRAMADO]]-InformeTbHv[[#This Row],[HORAS DE OTRAS PARADA]]))/InformeTbHv[[#This Row],[T PROGRAMADO]]</f>
        <v>0</v>
      </c>
      <c r="C218" s="216">
        <f>IFERROR(((InformeTbHv[[#This Row],[T PROGRAMADO]]-InformeTbHv[[#This Row],[Ttal P. mec]])/InformeTbHv[[#This Row],[T PROGRAMADO]]),0)</f>
        <v>0</v>
      </c>
      <c r="D218" s="88" t="str">
        <f>IFERROR(ROUND(InformeTbHv[[#This Row],[TOTAL DE ARBOLES]]/InformeTbHv[[#This Row],[T EFECTIVO]],2),"")</f>
        <v/>
      </c>
      <c r="E218" s="88" t="str">
        <f>(IFERROR(ROUND(InformeTbHv[[#This Row],[M3]]/InformeTbHv[[#This Row],[TOTAL DE ARBOLES]],2),""))</f>
        <v/>
      </c>
      <c r="F218" s="39" t="str">
        <f>IFERROR(ROUND(InformeTbHv[[#This Row],[M3]]/InformeTbHv[[#This Row],[T EFECTIVO]],2),"")</f>
        <v/>
      </c>
      <c r="G218" s="89">
        <f>InformeTbHv[[#This Row],[T PROGRAMADO]]-InformeTbHv[[#This Row],[HORAS DE OTRAS PARADA]]</f>
        <v>0</v>
      </c>
      <c r="H218" s="89">
        <f>InformeTbHv[[#This Row],[T PROGRAMADO]]-SUM(InformeTbHv[[#This Row],[T PARADAS MEC]]+InformeTbHv[[#This Row],[ALISTAMIENTO]]+InformeTbHv[[#This Row],[Mantenimiento periódico]])</f>
        <v>0</v>
      </c>
      <c r="I218" s="89">
        <f>InformeTbHv[[#This Row],[T PARADAS MEC]]+InformeTbHv[[#This Row],[ALISTAMIENTO]]+InformeTbHv[[#This Row],[Mantenimiento periódico]]</f>
        <v>8</v>
      </c>
      <c r="J218" s="89">
        <f>SUMIF(InformeTbHv[[#This Row],[MOTIVO 1]],"Mantenimiento periódico",InformeTbHv[[#This Row],[T OTRA PARADA 1]])</f>
        <v>0</v>
      </c>
      <c r="K218" s="89">
        <f>InformeTbHv[[#This Row],[Mantenimiento periódico]]+InformeTbHv[[#This Row],[ALISTAMIENTO]]</f>
        <v>0</v>
      </c>
      <c r="L218" s="89">
        <f>SUM(InformeTbHv[[#This Row],[T OTRA PARADA 1]:[T OTRA PARADA 5]])</f>
        <v>0</v>
      </c>
      <c r="M218" s="88" t="s">
        <v>134</v>
      </c>
      <c r="N218" s="88" t="s">
        <v>1417</v>
      </c>
      <c r="O218" s="88" t="s">
        <v>367</v>
      </c>
      <c r="P218" s="88">
        <v>18435730</v>
      </c>
      <c r="Q218" s="88" t="s">
        <v>65</v>
      </c>
      <c r="R218" s="88" t="s">
        <v>49</v>
      </c>
      <c r="S218" s="90">
        <v>46106</v>
      </c>
      <c r="T218" s="88" t="s">
        <v>941</v>
      </c>
      <c r="U218" s="88"/>
      <c r="V218" s="88"/>
      <c r="W218" s="88"/>
      <c r="X218" s="88"/>
      <c r="Y218" s="88"/>
      <c r="Z218" s="88"/>
      <c r="AA218" s="88"/>
      <c r="AB218" s="88"/>
      <c r="AC218" s="88" t="s">
        <v>1424</v>
      </c>
      <c r="AD218" s="88" t="s">
        <v>1469</v>
      </c>
      <c r="AE218" s="88" t="s">
        <v>1513</v>
      </c>
      <c r="AF218" s="88">
        <v>17.094631593058232</v>
      </c>
      <c r="AG218" s="252" t="s">
        <v>206</v>
      </c>
      <c r="AH218" s="206">
        <v>2</v>
      </c>
      <c r="AI218" s="125" t="s">
        <v>45</v>
      </c>
      <c r="AJ218" s="418">
        <f>VLOOKUP(InformeTbHv[[#This Row],[TURNO]],[1]INFORMEHV!AI$2:AK$184,2,0)</f>
        <v>0.58333333333333337</v>
      </c>
      <c r="AK218" s="418">
        <f>VLOOKUP(InformeTbHv[[#This Row],[TURNO]],[1]INFORMEHV!AI$2:AK$184,3,0)</f>
        <v>0.91666666666666663</v>
      </c>
      <c r="AL218" s="205"/>
      <c r="AM218" s="88"/>
      <c r="AN218" s="88"/>
      <c r="AO218" s="88"/>
      <c r="AP218" s="88"/>
      <c r="AQ218" s="89"/>
      <c r="AR218" s="88">
        <v>8</v>
      </c>
      <c r="AS218" s="88">
        <v>8</v>
      </c>
      <c r="AT218" s="88">
        <v>0</v>
      </c>
      <c r="AU218" s="88" t="s">
        <v>1010</v>
      </c>
      <c r="AV218" s="88"/>
      <c r="AW218" s="88"/>
      <c r="AX218" s="88"/>
      <c r="AY218" s="88"/>
      <c r="AZ218" s="92"/>
      <c r="BA218" s="88" t="s">
        <v>48</v>
      </c>
      <c r="BB21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218" s="89"/>
      <c r="BD218" s="89"/>
      <c r="BE218" s="89"/>
      <c r="BF218" s="89"/>
      <c r="BG218" s="93"/>
      <c r="BH218" s="44"/>
      <c r="BI218" s="45"/>
      <c r="BJ218" s="45"/>
      <c r="BK218" s="46"/>
      <c r="BL218" s="94"/>
    </row>
    <row r="219" spans="1:64" s="70" customFormat="1" ht="18.75" customHeight="1" x14ac:dyDescent="0.3">
      <c r="A219" s="87">
        <f>IFERROR(InformeTbHv[[#This Row],[T EFECTIVO]]/InformeTbHv[[#This Row],[Horas disponibles]],0)</f>
        <v>0</v>
      </c>
      <c r="B219" s="87">
        <f>((InformeTbHv[[#This Row],[T PROGRAMADO]]-InformeTbHv[[#This Row],[HORAS DE OTRAS PARADA]]))/InformeTbHv[[#This Row],[T PROGRAMADO]]</f>
        <v>0</v>
      </c>
      <c r="C219" s="216">
        <f>IFERROR(((InformeTbHv[[#This Row],[T PROGRAMADO]]-InformeTbHv[[#This Row],[Ttal P. mec]])/InformeTbHv[[#This Row],[T PROGRAMADO]]),0)</f>
        <v>0</v>
      </c>
      <c r="D219" s="88" t="str">
        <f>IFERROR(ROUND(InformeTbHv[[#This Row],[TOTAL DE ARBOLES]]/InformeTbHv[[#This Row],[T EFECTIVO]],2),"")</f>
        <v/>
      </c>
      <c r="E219" s="88" t="str">
        <f>(IFERROR(ROUND(InformeTbHv[[#This Row],[M3]]/InformeTbHv[[#This Row],[TOTAL DE ARBOLES]],2),""))</f>
        <v/>
      </c>
      <c r="F219" s="39" t="str">
        <f>IFERROR(ROUND(InformeTbHv[[#This Row],[M3]]/InformeTbHv[[#This Row],[T EFECTIVO]],2),"")</f>
        <v/>
      </c>
      <c r="G219" s="89">
        <f>InformeTbHv[[#This Row],[T PROGRAMADO]]-InformeTbHv[[#This Row],[HORAS DE OTRAS PARADA]]</f>
        <v>0</v>
      </c>
      <c r="H219" s="89">
        <f>InformeTbHv[[#This Row],[T PROGRAMADO]]-SUM(InformeTbHv[[#This Row],[T PARADAS MEC]]+InformeTbHv[[#This Row],[ALISTAMIENTO]]+InformeTbHv[[#This Row],[Mantenimiento periódico]])</f>
        <v>0</v>
      </c>
      <c r="I219" s="89">
        <f>InformeTbHv[[#This Row],[T PARADAS MEC]]+InformeTbHv[[#This Row],[ALISTAMIENTO]]+InformeTbHv[[#This Row],[Mantenimiento periódico]]</f>
        <v>8</v>
      </c>
      <c r="J219" s="89">
        <f>SUMIF(InformeTbHv[[#This Row],[MOTIVO 1]],"Mantenimiento periódico",InformeTbHv[[#This Row],[T OTRA PARADA 1]])</f>
        <v>0</v>
      </c>
      <c r="K219" s="89">
        <f>InformeTbHv[[#This Row],[Mantenimiento periódico]]+InformeTbHv[[#This Row],[ALISTAMIENTO]]</f>
        <v>0</v>
      </c>
      <c r="L219" s="89">
        <f>SUM(InformeTbHv[[#This Row],[T OTRA PARADA 1]:[T OTRA PARADA 5]])</f>
        <v>0</v>
      </c>
      <c r="M219" s="88" t="s">
        <v>134</v>
      </c>
      <c r="N219" s="88" t="s">
        <v>1417</v>
      </c>
      <c r="O219" s="88" t="s">
        <v>373</v>
      </c>
      <c r="P219" s="88">
        <v>1022124225</v>
      </c>
      <c r="Q219" s="88" t="s">
        <v>65</v>
      </c>
      <c r="R219" s="88" t="s">
        <v>49</v>
      </c>
      <c r="S219" s="90">
        <v>46106</v>
      </c>
      <c r="T219" s="88" t="s">
        <v>941</v>
      </c>
      <c r="U219" s="88"/>
      <c r="V219" s="88"/>
      <c r="W219" s="88"/>
      <c r="X219" s="88"/>
      <c r="Y219" s="88"/>
      <c r="Z219" s="88"/>
      <c r="AA219" s="88"/>
      <c r="AB219" s="88"/>
      <c r="AC219" s="88" t="s">
        <v>1424</v>
      </c>
      <c r="AD219" s="88" t="s">
        <v>1469</v>
      </c>
      <c r="AE219" s="88" t="s">
        <v>1513</v>
      </c>
      <c r="AF219" s="88">
        <v>17.094631593058232</v>
      </c>
      <c r="AG219" s="252" t="s">
        <v>206</v>
      </c>
      <c r="AH219" s="206">
        <v>2</v>
      </c>
      <c r="AI219" s="88" t="s">
        <v>47</v>
      </c>
      <c r="AJ219" s="419">
        <f>VLOOKUP(InformeTbHv[[#This Row],[TURNO]],[1]INFORMEHV!AI$2:AK$184,2,0)</f>
        <v>0.25</v>
      </c>
      <c r="AK219" s="419">
        <f>VLOOKUP(InformeTbHv[[#This Row],[TURNO]],[1]INFORMEHV!AI$2:AK$184,3,0)</f>
        <v>0.58333333333333337</v>
      </c>
      <c r="AL219" s="205"/>
      <c r="AM219" s="88"/>
      <c r="AN219" s="88"/>
      <c r="AO219" s="88"/>
      <c r="AP219" s="88"/>
      <c r="AQ219" s="89"/>
      <c r="AR219" s="88">
        <v>8</v>
      </c>
      <c r="AS219" s="88">
        <v>8</v>
      </c>
      <c r="AT219" s="88">
        <v>0</v>
      </c>
      <c r="AU219" s="88" t="s">
        <v>1010</v>
      </c>
      <c r="AV219" s="88"/>
      <c r="AW219" s="88"/>
      <c r="AX219" s="88"/>
      <c r="AY219" s="88"/>
      <c r="AZ219" s="92"/>
      <c r="BA219" s="88" t="s">
        <v>48</v>
      </c>
      <c r="BB21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219" s="89"/>
      <c r="BD219" s="89"/>
      <c r="BE219" s="89"/>
      <c r="BF219" s="89"/>
      <c r="BG219" s="93"/>
      <c r="BH219" s="44"/>
      <c r="BI219" s="45"/>
      <c r="BJ219" s="45"/>
      <c r="BK219" s="46"/>
      <c r="BL219" s="94"/>
    </row>
    <row r="220" spans="1:64" ht="18.75" customHeight="1" x14ac:dyDescent="0.3">
      <c r="A220" s="87">
        <f>IFERROR(InformeTbHv[[#This Row],[T EFECTIVO]]/InformeTbHv[[#This Row],[Horas disponibles]],0)</f>
        <v>0</v>
      </c>
      <c r="B220" s="87">
        <f>((InformeTbHv[[#This Row],[T PROGRAMADO]]-InformeTbHv[[#This Row],[HORAS DE OTRAS PARADA]]))/InformeTbHv[[#This Row],[T PROGRAMADO]]</f>
        <v>0</v>
      </c>
      <c r="C220" s="216">
        <f>IFERROR(((InformeTbHv[[#This Row],[T PROGRAMADO]]-InformeTbHv[[#This Row],[Ttal P. mec]])/InformeTbHv[[#This Row],[T PROGRAMADO]]),0)</f>
        <v>0</v>
      </c>
      <c r="D220" s="88" t="str">
        <f>IFERROR(ROUND(InformeTbHv[[#This Row],[TOTAL DE ARBOLES]]/InformeTbHv[[#This Row],[T EFECTIVO]],2),"")</f>
        <v/>
      </c>
      <c r="E220" s="88" t="str">
        <f>(IFERROR(ROUND(InformeTbHv[[#This Row],[M3]]/InformeTbHv[[#This Row],[TOTAL DE ARBOLES]],2),""))</f>
        <v/>
      </c>
      <c r="F220" s="39" t="str">
        <f>IFERROR(ROUND(InformeTbHv[[#This Row],[M3]]/InformeTbHv[[#This Row],[T EFECTIVO]],2),"")</f>
        <v/>
      </c>
      <c r="G220" s="89">
        <f>InformeTbHv[[#This Row],[T PROGRAMADO]]-InformeTbHv[[#This Row],[HORAS DE OTRAS PARADA]]</f>
        <v>0</v>
      </c>
      <c r="H220" s="89">
        <f>InformeTbHv[[#This Row],[T PROGRAMADO]]-SUM(InformeTbHv[[#This Row],[T PARADAS MEC]]+InformeTbHv[[#This Row],[ALISTAMIENTO]]+InformeTbHv[[#This Row],[Mantenimiento periódico]])</f>
        <v>0</v>
      </c>
      <c r="I220" s="89">
        <f>InformeTbHv[[#This Row],[T PARADAS MEC]]+InformeTbHv[[#This Row],[ALISTAMIENTO]]+InformeTbHv[[#This Row],[Mantenimiento periódico]]</f>
        <v>8</v>
      </c>
      <c r="J220" s="89">
        <f>SUMIF(InformeTbHv[[#This Row],[MOTIVO 1]],"Mantenimiento periódico",InformeTbHv[[#This Row],[T OTRA PARADA 1]])</f>
        <v>0</v>
      </c>
      <c r="K220" s="89">
        <f>InformeTbHv[[#This Row],[Mantenimiento periódico]]+InformeTbHv[[#This Row],[ALISTAMIENTO]]</f>
        <v>0</v>
      </c>
      <c r="L220" s="89">
        <f>SUM(InformeTbHv[[#This Row],[T OTRA PARADA 1]:[T OTRA PARADA 5]])</f>
        <v>0</v>
      </c>
      <c r="M220" s="88" t="s">
        <v>134</v>
      </c>
      <c r="N220" s="88" t="s">
        <v>1417</v>
      </c>
      <c r="O220" s="88" t="s">
        <v>367</v>
      </c>
      <c r="P220" s="88">
        <v>18435730</v>
      </c>
      <c r="Q220" s="88" t="s">
        <v>65</v>
      </c>
      <c r="R220" s="88" t="s">
        <v>49</v>
      </c>
      <c r="S220" s="90">
        <v>46107</v>
      </c>
      <c r="T220" s="88" t="s">
        <v>941</v>
      </c>
      <c r="U220" s="88"/>
      <c r="V220" s="88"/>
      <c r="W220" s="88"/>
      <c r="X220" s="88"/>
      <c r="Y220" s="88"/>
      <c r="Z220" s="88"/>
      <c r="AA220" s="88"/>
      <c r="AB220" s="88"/>
      <c r="AC220" s="88" t="s">
        <v>1424</v>
      </c>
      <c r="AD220" s="88" t="s">
        <v>1469</v>
      </c>
      <c r="AE220" s="88" t="s">
        <v>1513</v>
      </c>
      <c r="AF220" s="88">
        <v>17.094631593058232</v>
      </c>
      <c r="AG220" s="252" t="s">
        <v>206</v>
      </c>
      <c r="AH220" s="206">
        <v>2</v>
      </c>
      <c r="AI220" s="88" t="s">
        <v>47</v>
      </c>
      <c r="AJ220" s="419">
        <f>VLOOKUP(InformeTbHv[[#This Row],[TURNO]],[1]INFORMEHV!AI$2:AK$184,2,0)</f>
        <v>0.25</v>
      </c>
      <c r="AK220" s="419">
        <f>VLOOKUP(InformeTbHv[[#This Row],[TURNO]],[1]INFORMEHV!AI$2:AK$184,3,0)</f>
        <v>0.58333333333333337</v>
      </c>
      <c r="AL220" s="205"/>
      <c r="AM220" s="88"/>
      <c r="AN220" s="88"/>
      <c r="AO220" s="88"/>
      <c r="AP220" s="88"/>
      <c r="AQ220" s="89"/>
      <c r="AR220" s="88">
        <v>8</v>
      </c>
      <c r="AS220" s="88">
        <v>8</v>
      </c>
      <c r="AT220" s="88">
        <v>0</v>
      </c>
      <c r="AU220" s="88" t="s">
        <v>1010</v>
      </c>
      <c r="AV220" s="88"/>
      <c r="AW220" s="88"/>
      <c r="AX220" s="88"/>
      <c r="AY220" s="88"/>
      <c r="AZ220" s="92"/>
      <c r="BA220" s="88" t="s">
        <v>48</v>
      </c>
      <c r="BB22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220" s="89"/>
      <c r="BD220" s="89"/>
      <c r="BE220" s="89"/>
      <c r="BF220" s="89"/>
      <c r="BG220" s="93"/>
      <c r="BH220" s="44"/>
      <c r="BI220" s="45"/>
      <c r="BJ220" s="45"/>
      <c r="BK220" s="46"/>
      <c r="BL220" s="94"/>
    </row>
    <row r="221" spans="1:64" ht="18.75" customHeight="1" x14ac:dyDescent="0.3">
      <c r="A221" s="87">
        <f>IFERROR(InformeTbHv[[#This Row],[T EFECTIVO]]/InformeTbHv[[#This Row],[Horas disponibles]],0)</f>
        <v>1</v>
      </c>
      <c r="B221" s="87">
        <f>((InformeTbHv[[#This Row],[T PROGRAMADO]]-InformeTbHv[[#This Row],[HORAS DE OTRAS PARADA]]))/InformeTbHv[[#This Row],[T PROGRAMADO]]</f>
        <v>0.98375000000000001</v>
      </c>
      <c r="C221" s="216">
        <f>IFERROR(((InformeTbHv[[#This Row],[T PROGRAMADO]]-InformeTbHv[[#This Row],[Ttal P. mec]])/InformeTbHv[[#This Row],[T PROGRAMADO]]),0)</f>
        <v>0.98375000000000001</v>
      </c>
      <c r="D221" s="88">
        <f>IFERROR(ROUND(InformeTbHv[[#This Row],[TOTAL DE ARBOLES]]/InformeTbHv[[#This Row],[T EFECTIVO]],2),"")</f>
        <v>0</v>
      </c>
      <c r="E221" s="88" t="str">
        <f>(IFERROR(ROUND(InformeTbHv[[#This Row],[M3]]/InformeTbHv[[#This Row],[TOTAL DE ARBOLES]],2),""))</f>
        <v/>
      </c>
      <c r="F221" s="39">
        <f>IFERROR(ROUND(InformeTbHv[[#This Row],[M3]]/InformeTbHv[[#This Row],[T EFECTIVO]],2),"")</f>
        <v>0</v>
      </c>
      <c r="G221" s="89">
        <f>InformeTbHv[[#This Row],[T PROGRAMADO]]-InformeTbHv[[#This Row],[HORAS DE OTRAS PARADA]]</f>
        <v>7.87</v>
      </c>
      <c r="H221" s="89">
        <f>InformeTbHv[[#This Row],[T PROGRAMADO]]-SUM(InformeTbHv[[#This Row],[T PARADAS MEC]]+InformeTbHv[[#This Row],[ALISTAMIENTO]]+InformeTbHv[[#This Row],[Mantenimiento periódico]])</f>
        <v>7.87</v>
      </c>
      <c r="I221" s="89">
        <f>InformeTbHv[[#This Row],[T PARADAS MEC]]+InformeTbHv[[#This Row],[ALISTAMIENTO]]+InformeTbHv[[#This Row],[Mantenimiento periódico]]</f>
        <v>0.13</v>
      </c>
      <c r="J221" s="89">
        <f>SUMIF(InformeTbHv[[#This Row],[MOTIVO 1]],"Mantenimiento periódico",InformeTbHv[[#This Row],[T OTRA PARADA 1]])</f>
        <v>0</v>
      </c>
      <c r="K221" s="89">
        <f>InformeTbHv[[#This Row],[Mantenimiento periódico]]+InformeTbHv[[#This Row],[ALISTAMIENTO]]</f>
        <v>0</v>
      </c>
      <c r="L221" s="89">
        <f>SUM(InformeTbHv[[#This Row],[T OTRA PARADA 1]:[T OTRA PARADA 5]])</f>
        <v>0</v>
      </c>
      <c r="M221" s="88" t="s">
        <v>134</v>
      </c>
      <c r="N221" s="88" t="s">
        <v>1417</v>
      </c>
      <c r="O221" s="88" t="s">
        <v>373</v>
      </c>
      <c r="P221" s="88">
        <v>1022124225</v>
      </c>
      <c r="Q221" s="88" t="s">
        <v>65</v>
      </c>
      <c r="R221" s="88" t="s">
        <v>49</v>
      </c>
      <c r="S221" s="90">
        <v>46107</v>
      </c>
      <c r="T221" s="88" t="s">
        <v>941</v>
      </c>
      <c r="U221" s="88"/>
      <c r="V221" s="88"/>
      <c r="W221" s="88"/>
      <c r="X221" s="88"/>
      <c r="Y221" s="88"/>
      <c r="Z221" s="88"/>
      <c r="AA221" s="88"/>
      <c r="AB221" s="88"/>
      <c r="AC221" s="88" t="s">
        <v>1424</v>
      </c>
      <c r="AD221" s="88" t="s">
        <v>1469</v>
      </c>
      <c r="AE221" s="88" t="s">
        <v>1513</v>
      </c>
      <c r="AF221" s="88">
        <v>17.094631593058232</v>
      </c>
      <c r="AG221" s="252" t="s">
        <v>206</v>
      </c>
      <c r="AH221" s="206">
        <v>2</v>
      </c>
      <c r="AI221" s="125" t="s">
        <v>45</v>
      </c>
      <c r="AJ221" s="418">
        <f>VLOOKUP(InformeTbHv[[#This Row],[TURNO]],[1]INFORMEHV!AI$2:AK$184,2,0)</f>
        <v>0.58333333333333337</v>
      </c>
      <c r="AK221" s="418">
        <f>VLOOKUP(InformeTbHv[[#This Row],[TURNO]],[1]INFORMEHV!AI$2:AK$184,3,0)</f>
        <v>0.91666666666666663</v>
      </c>
      <c r="AL221" s="205"/>
      <c r="AM221" s="88"/>
      <c r="AN221" s="88"/>
      <c r="AO221" s="88"/>
      <c r="AP221" s="88"/>
      <c r="AQ221" s="89"/>
      <c r="AR221" s="88">
        <v>8</v>
      </c>
      <c r="AS221" s="88">
        <v>0.13</v>
      </c>
      <c r="AT221" s="88">
        <v>0</v>
      </c>
      <c r="AU221" s="88" t="s">
        <v>1010</v>
      </c>
      <c r="AV221" s="88"/>
      <c r="AW221" s="88"/>
      <c r="AX221" s="88"/>
      <c r="AY221" s="88"/>
      <c r="AZ221" s="92" t="s">
        <v>1044</v>
      </c>
      <c r="BA221" s="88" t="s">
        <v>48</v>
      </c>
      <c r="BB22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0.13</v>
      </c>
      <c r="BC221" s="89"/>
      <c r="BD221" s="89"/>
      <c r="BE221" s="89"/>
      <c r="BF221" s="89"/>
      <c r="BG221" s="93"/>
      <c r="BH221" s="44"/>
      <c r="BI221" s="45"/>
      <c r="BJ221" s="45"/>
      <c r="BK221" s="46"/>
      <c r="BL221" s="94"/>
    </row>
    <row r="222" spans="1:64" ht="18.75" customHeight="1" x14ac:dyDescent="0.3">
      <c r="A222" s="87">
        <f>IFERROR(InformeTbHv[[#This Row],[T EFECTIVO]]/InformeTbHv[[#This Row],[Horas disponibles]],0)</f>
        <v>1</v>
      </c>
      <c r="B222" s="87">
        <f>((InformeTbHv[[#This Row],[T PROGRAMADO]]-InformeTbHv[[#This Row],[HORAS DE OTRAS PARADA]]))/InformeTbHv[[#This Row],[T PROGRAMADO]]</f>
        <v>0.98375000000000001</v>
      </c>
      <c r="C222" s="216">
        <f>IFERROR(((InformeTbHv[[#This Row],[T PROGRAMADO]]-InformeTbHv[[#This Row],[Ttal P. mec]])/InformeTbHv[[#This Row],[T PROGRAMADO]]),0)</f>
        <v>0.98375000000000001</v>
      </c>
      <c r="D222" s="88">
        <f>IFERROR(ROUND(InformeTbHv[[#This Row],[TOTAL DE ARBOLES]]/InformeTbHv[[#This Row],[T EFECTIVO]],2),"")</f>
        <v>0</v>
      </c>
      <c r="E222" s="88" t="str">
        <f>(IFERROR(ROUND(InformeTbHv[[#This Row],[M3]]/InformeTbHv[[#This Row],[TOTAL DE ARBOLES]],2),""))</f>
        <v/>
      </c>
      <c r="F222" s="39">
        <f>IFERROR(ROUND(InformeTbHv[[#This Row],[M3]]/InformeTbHv[[#This Row],[T EFECTIVO]],2),"")</f>
        <v>0</v>
      </c>
      <c r="G222" s="89">
        <f>InformeTbHv[[#This Row],[T PROGRAMADO]]-InformeTbHv[[#This Row],[HORAS DE OTRAS PARADA]]</f>
        <v>7.87</v>
      </c>
      <c r="H222" s="89">
        <f>InformeTbHv[[#This Row],[T PROGRAMADO]]-SUM(InformeTbHv[[#This Row],[T PARADAS MEC]]+InformeTbHv[[#This Row],[ALISTAMIENTO]]+InformeTbHv[[#This Row],[Mantenimiento periódico]])</f>
        <v>7.87</v>
      </c>
      <c r="I222" s="89">
        <f>InformeTbHv[[#This Row],[T PARADAS MEC]]+InformeTbHv[[#This Row],[ALISTAMIENTO]]+InformeTbHv[[#This Row],[Mantenimiento periódico]]</f>
        <v>0.13</v>
      </c>
      <c r="J222" s="89">
        <f>SUMIF(InformeTbHv[[#This Row],[MOTIVO 1]],"Mantenimiento periódico",InformeTbHv[[#This Row],[T OTRA PARADA 1]])</f>
        <v>0</v>
      </c>
      <c r="K222" s="89">
        <f>InformeTbHv[[#This Row],[Mantenimiento periódico]]+InformeTbHv[[#This Row],[ALISTAMIENTO]]</f>
        <v>0</v>
      </c>
      <c r="L222" s="89">
        <f>SUM(InformeTbHv[[#This Row],[T OTRA PARADA 1]:[T OTRA PARADA 5]])</f>
        <v>0</v>
      </c>
      <c r="M222" s="88" t="s">
        <v>134</v>
      </c>
      <c r="N222" s="88" t="s">
        <v>1417</v>
      </c>
      <c r="O222" s="88" t="s">
        <v>373</v>
      </c>
      <c r="P222" s="88">
        <v>1022124225</v>
      </c>
      <c r="Q222" s="88" t="s">
        <v>65</v>
      </c>
      <c r="R222" s="88" t="s">
        <v>49</v>
      </c>
      <c r="S222" s="90">
        <v>46108</v>
      </c>
      <c r="T222" s="88" t="s">
        <v>941</v>
      </c>
      <c r="U222" s="88"/>
      <c r="V222" s="88"/>
      <c r="W222" s="88"/>
      <c r="X222" s="88"/>
      <c r="Y222" s="88"/>
      <c r="Z222" s="88"/>
      <c r="AA222" s="88"/>
      <c r="AB222" s="88"/>
      <c r="AC222" s="88" t="s">
        <v>1424</v>
      </c>
      <c r="AD222" s="88" t="s">
        <v>1469</v>
      </c>
      <c r="AE222" s="88" t="s">
        <v>1513</v>
      </c>
      <c r="AF222" s="88">
        <v>17.094631593058232</v>
      </c>
      <c r="AG222" s="252" t="s">
        <v>206</v>
      </c>
      <c r="AH222" s="206">
        <v>2</v>
      </c>
      <c r="AI222" s="125" t="s">
        <v>45</v>
      </c>
      <c r="AJ222" s="418">
        <f>VLOOKUP(InformeTbHv[[#This Row],[TURNO]],[1]INFORMEHV!AI$2:AK$184,2,0)</f>
        <v>0.58333333333333337</v>
      </c>
      <c r="AK222" s="418">
        <f>VLOOKUP(InformeTbHv[[#This Row],[TURNO]],[1]INFORMEHV!AI$2:AK$184,3,0)</f>
        <v>0.91666666666666663</v>
      </c>
      <c r="AL222" s="205"/>
      <c r="AM222" s="88"/>
      <c r="AN222" s="88"/>
      <c r="AO222" s="88"/>
      <c r="AP222" s="88"/>
      <c r="AQ222" s="89"/>
      <c r="AR222" s="205">
        <v>8</v>
      </c>
      <c r="AS222" s="88">
        <v>0.13</v>
      </c>
      <c r="AT222" s="88">
        <v>0</v>
      </c>
      <c r="AU222" s="88" t="s">
        <v>1010</v>
      </c>
      <c r="AV222" s="88"/>
      <c r="AW222" s="88"/>
      <c r="AX222" s="88"/>
      <c r="AY222" s="88"/>
      <c r="AZ222" s="92"/>
      <c r="BA222" s="88" t="s">
        <v>48</v>
      </c>
      <c r="BB22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0.13</v>
      </c>
      <c r="BC222" s="89"/>
      <c r="BD222" s="89"/>
      <c r="BE222" s="89"/>
      <c r="BF222" s="89"/>
      <c r="BG222" s="93"/>
      <c r="BH222" s="44"/>
      <c r="BI222" s="45"/>
      <c r="BJ222" s="45"/>
      <c r="BK222" s="46"/>
      <c r="BL222" s="94"/>
    </row>
    <row r="223" spans="1:64" ht="18.75" customHeight="1" x14ac:dyDescent="0.3">
      <c r="A223" s="87">
        <f>IFERROR(InformeTbHv[[#This Row],[T EFECTIVO]]/InformeTbHv[[#This Row],[Horas disponibles]],0)</f>
        <v>0</v>
      </c>
      <c r="B223" s="87">
        <f>((InformeTbHv[[#This Row],[T PROGRAMADO]]-InformeTbHv[[#This Row],[HORAS DE OTRAS PARADA]]))/InformeTbHv[[#This Row],[T PROGRAMADO]]</f>
        <v>0</v>
      </c>
      <c r="C223" s="216">
        <f>IFERROR(((InformeTbHv[[#This Row],[T PROGRAMADO]]-InformeTbHv[[#This Row],[Ttal P. mec]])/InformeTbHv[[#This Row],[T PROGRAMADO]]),0)</f>
        <v>0</v>
      </c>
      <c r="D223" s="88" t="str">
        <f>IFERROR(ROUND(InformeTbHv[[#This Row],[TOTAL DE ARBOLES]]/InformeTbHv[[#This Row],[T EFECTIVO]],2),"")</f>
        <v/>
      </c>
      <c r="E223" s="88" t="str">
        <f>(IFERROR(ROUND(InformeTbHv[[#This Row],[M3]]/InformeTbHv[[#This Row],[TOTAL DE ARBOLES]],2),""))</f>
        <v/>
      </c>
      <c r="F223" s="39" t="str">
        <f>IFERROR(ROUND(InformeTbHv[[#This Row],[M3]]/InformeTbHv[[#This Row],[T EFECTIVO]],2),"")</f>
        <v/>
      </c>
      <c r="G223" s="89">
        <f>InformeTbHv[[#This Row],[T PROGRAMADO]]-InformeTbHv[[#This Row],[HORAS DE OTRAS PARADA]]</f>
        <v>0</v>
      </c>
      <c r="H223" s="89">
        <f>InformeTbHv[[#This Row],[T PROGRAMADO]]-SUM(InformeTbHv[[#This Row],[T PARADAS MEC]]+InformeTbHv[[#This Row],[ALISTAMIENTO]]+InformeTbHv[[#This Row],[Mantenimiento periódico]])</f>
        <v>0</v>
      </c>
      <c r="I223" s="89">
        <f>InformeTbHv[[#This Row],[T PARADAS MEC]]+InformeTbHv[[#This Row],[ALISTAMIENTO]]+InformeTbHv[[#This Row],[Mantenimiento periódico]]</f>
        <v>8</v>
      </c>
      <c r="J223" s="89">
        <f>SUMIF(InformeTbHv[[#This Row],[MOTIVO 1]],"Mantenimiento periódico",InformeTbHv[[#This Row],[T OTRA PARADA 1]])</f>
        <v>0</v>
      </c>
      <c r="K223" s="89">
        <f>InformeTbHv[[#This Row],[Mantenimiento periódico]]+InformeTbHv[[#This Row],[ALISTAMIENTO]]</f>
        <v>0</v>
      </c>
      <c r="L223" s="89">
        <f>SUM(InformeTbHv[[#This Row],[T OTRA PARADA 1]:[T OTRA PARADA 5]])</f>
        <v>0</v>
      </c>
      <c r="M223" s="88" t="s">
        <v>134</v>
      </c>
      <c r="N223" s="88" t="s">
        <v>1417</v>
      </c>
      <c r="O223" s="88" t="s">
        <v>373</v>
      </c>
      <c r="P223" s="88">
        <v>1022124225</v>
      </c>
      <c r="Q223" s="88" t="s">
        <v>65</v>
      </c>
      <c r="R223" s="88" t="s">
        <v>49</v>
      </c>
      <c r="S223" s="90">
        <v>46106</v>
      </c>
      <c r="T223" s="88" t="s">
        <v>941</v>
      </c>
      <c r="U223" s="88"/>
      <c r="V223" s="88"/>
      <c r="W223" s="88"/>
      <c r="X223" s="88"/>
      <c r="Y223" s="88"/>
      <c r="Z223" s="88"/>
      <c r="AA223" s="88"/>
      <c r="AB223" s="88"/>
      <c r="AC223" s="88" t="s">
        <v>1424</v>
      </c>
      <c r="AD223" s="88" t="s">
        <v>1469</v>
      </c>
      <c r="AE223" s="88" t="s">
        <v>1513</v>
      </c>
      <c r="AF223" s="88">
        <v>17.094631593058232</v>
      </c>
      <c r="AG223" s="252" t="s">
        <v>206</v>
      </c>
      <c r="AH223" s="206">
        <v>2</v>
      </c>
      <c r="AI223" s="88" t="s">
        <v>47</v>
      </c>
      <c r="AJ223" s="419">
        <f>VLOOKUP(InformeTbHv[[#This Row],[TURNO]],[1]INFORMEHV!AI$2:AK$184,2,0)</f>
        <v>0.25</v>
      </c>
      <c r="AK223" s="419">
        <f>VLOOKUP(InformeTbHv[[#This Row],[TURNO]],[1]INFORMEHV!AI$2:AK$184,3,0)</f>
        <v>0.58333333333333337</v>
      </c>
      <c r="AL223" s="205"/>
      <c r="AM223" s="88"/>
      <c r="AN223" s="88"/>
      <c r="AO223" s="88"/>
      <c r="AP223" s="88"/>
      <c r="AQ223" s="89"/>
      <c r="AR223" s="88">
        <v>8</v>
      </c>
      <c r="AS223" s="88">
        <v>8</v>
      </c>
      <c r="AT223" s="88">
        <v>0</v>
      </c>
      <c r="AU223" s="88" t="s">
        <v>1010</v>
      </c>
      <c r="AV223" s="88"/>
      <c r="AW223" s="88"/>
      <c r="AX223" s="88"/>
      <c r="AY223" s="88"/>
      <c r="AZ223" s="92"/>
      <c r="BA223" s="88" t="s">
        <v>48</v>
      </c>
      <c r="BB22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223" s="89"/>
      <c r="BD223" s="89"/>
      <c r="BE223" s="89"/>
      <c r="BF223" s="89"/>
      <c r="BG223" s="93"/>
      <c r="BH223" s="44"/>
      <c r="BI223" s="45"/>
      <c r="BJ223" s="45"/>
      <c r="BK223" s="46"/>
      <c r="BL223" s="94"/>
    </row>
    <row r="224" spans="1:64" ht="18.75" customHeight="1" x14ac:dyDescent="0.3">
      <c r="A224" s="87">
        <f>IFERROR(InformeTbHv[[#This Row],[T EFECTIVO]]/InformeTbHv[[#This Row],[Horas disponibles]],0)</f>
        <v>0</v>
      </c>
      <c r="B224" s="87">
        <f>((InformeTbHv[[#This Row],[T PROGRAMADO]]-InformeTbHv[[#This Row],[HORAS DE OTRAS PARADA]]))/InformeTbHv[[#This Row],[T PROGRAMADO]]</f>
        <v>0</v>
      </c>
      <c r="C224" s="216">
        <f>IFERROR(((InformeTbHv[[#This Row],[T PROGRAMADO]]-InformeTbHv[[#This Row],[Ttal P. mec]])/InformeTbHv[[#This Row],[T PROGRAMADO]]),0)</f>
        <v>0</v>
      </c>
      <c r="D224" s="88" t="str">
        <f>IFERROR(ROUND(InformeTbHv[[#This Row],[TOTAL DE ARBOLES]]/InformeTbHv[[#This Row],[T EFECTIVO]],2),"")</f>
        <v/>
      </c>
      <c r="E224" s="88" t="str">
        <f>(IFERROR(ROUND(InformeTbHv[[#This Row],[M3]]/InformeTbHv[[#This Row],[TOTAL DE ARBOLES]],2),""))</f>
        <v/>
      </c>
      <c r="F224" s="39" t="str">
        <f>IFERROR(ROUND(InformeTbHv[[#This Row],[M3]]/InformeTbHv[[#This Row],[T EFECTIVO]],2),"")</f>
        <v/>
      </c>
      <c r="G224" s="89">
        <f>InformeTbHv[[#This Row],[T PROGRAMADO]]-InformeTbHv[[#This Row],[HORAS DE OTRAS PARADA]]</f>
        <v>0</v>
      </c>
      <c r="H224" s="89">
        <f>InformeTbHv[[#This Row],[T PROGRAMADO]]-SUM(InformeTbHv[[#This Row],[T PARADAS MEC]]+InformeTbHv[[#This Row],[ALISTAMIENTO]]+InformeTbHv[[#This Row],[Mantenimiento periódico]])</f>
        <v>0</v>
      </c>
      <c r="I224" s="89">
        <f>InformeTbHv[[#This Row],[T PARADAS MEC]]+InformeTbHv[[#This Row],[ALISTAMIENTO]]+InformeTbHv[[#This Row],[Mantenimiento periódico]]</f>
        <v>8</v>
      </c>
      <c r="J224" s="89">
        <f>SUMIF(InformeTbHv[[#This Row],[MOTIVO 1]],"Mantenimiento periódico",InformeTbHv[[#This Row],[T OTRA PARADA 1]])</f>
        <v>0</v>
      </c>
      <c r="K224" s="89">
        <f>InformeTbHv[[#This Row],[Mantenimiento periódico]]+InformeTbHv[[#This Row],[ALISTAMIENTO]]</f>
        <v>0</v>
      </c>
      <c r="L224" s="89">
        <f>SUM(InformeTbHv[[#This Row],[T OTRA PARADA 1]:[T OTRA PARADA 5]])</f>
        <v>0</v>
      </c>
      <c r="M224" s="88" t="s">
        <v>63</v>
      </c>
      <c r="N224" s="88" t="s">
        <v>1417</v>
      </c>
      <c r="O224" s="88" t="s">
        <v>85</v>
      </c>
      <c r="P224" s="88">
        <v>15961194</v>
      </c>
      <c r="Q224" s="88" t="s">
        <v>65</v>
      </c>
      <c r="R224" s="88" t="s">
        <v>44</v>
      </c>
      <c r="S224" s="90">
        <v>46100</v>
      </c>
      <c r="T224" s="88" t="s">
        <v>818</v>
      </c>
      <c r="U224" s="88"/>
      <c r="V224" s="88"/>
      <c r="W224" s="88"/>
      <c r="X224" s="88"/>
      <c r="Y224" s="88"/>
      <c r="Z224" s="88"/>
      <c r="AA224" s="88"/>
      <c r="AB224" s="88"/>
      <c r="AC224" s="88" t="s">
        <v>1423</v>
      </c>
      <c r="AD224" s="88" t="s">
        <v>1468</v>
      </c>
      <c r="AE224" s="88" t="s">
        <v>1512</v>
      </c>
      <c r="AF224" s="88">
        <v>35.086777202388227</v>
      </c>
      <c r="AG224" s="49" t="s">
        <v>208</v>
      </c>
      <c r="AH224" s="206">
        <v>6</v>
      </c>
      <c r="AI224" s="88" t="s">
        <v>47</v>
      </c>
      <c r="AJ224" s="419">
        <f>VLOOKUP(InformeTbHv[[#This Row],[TURNO]],[1]INFORMEHV!AI$2:AK$184,2,0)</f>
        <v>0.25</v>
      </c>
      <c r="AK224" s="419">
        <f>VLOOKUP(InformeTbHv[[#This Row],[TURNO]],[1]INFORMEHV!AI$2:AK$184,3,0)</f>
        <v>0.58333333333333337</v>
      </c>
      <c r="AL224" s="205"/>
      <c r="AM224" s="88"/>
      <c r="AN224" s="88"/>
      <c r="AO224" s="88"/>
      <c r="AP224" s="88"/>
      <c r="AQ224" s="89"/>
      <c r="AR224" s="88">
        <v>8</v>
      </c>
      <c r="AS224" s="88">
        <v>8</v>
      </c>
      <c r="AT224" s="88">
        <v>0</v>
      </c>
      <c r="AU224" s="88" t="s">
        <v>987</v>
      </c>
      <c r="AV224" s="88"/>
      <c r="AW224" s="88"/>
      <c r="AX224" s="88"/>
      <c r="AY224" s="88"/>
      <c r="AZ224" s="92" t="s">
        <v>988</v>
      </c>
      <c r="BA224" s="88" t="s">
        <v>48</v>
      </c>
      <c r="BB22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224" s="89"/>
      <c r="BD224" s="89"/>
      <c r="BE224" s="89"/>
      <c r="BF224" s="89"/>
      <c r="BG224" s="93"/>
      <c r="BH224" s="44"/>
      <c r="BI224" s="45"/>
      <c r="BJ224" s="45"/>
      <c r="BK224" s="46"/>
      <c r="BL224" s="94"/>
    </row>
    <row r="225" spans="1:64" ht="18.75" customHeight="1" x14ac:dyDescent="0.3">
      <c r="A225" s="87">
        <f>IFERROR(InformeTbHv[[#This Row],[T EFECTIVO]]/InformeTbHv[[#This Row],[Horas disponibles]],0)</f>
        <v>0</v>
      </c>
      <c r="B225" s="87">
        <f>((InformeTbHv[[#This Row],[T PROGRAMADO]]-InformeTbHv[[#This Row],[HORAS DE OTRAS PARADA]]))/InformeTbHv[[#This Row],[T PROGRAMADO]]</f>
        <v>0</v>
      </c>
      <c r="C225" s="216">
        <f>IFERROR(((InformeTbHv[[#This Row],[T PROGRAMADO]]-InformeTbHv[[#This Row],[Ttal P. mec]])/InformeTbHv[[#This Row],[T PROGRAMADO]]),0)</f>
        <v>0</v>
      </c>
      <c r="D225" s="88" t="str">
        <f>IFERROR(ROUND(InformeTbHv[[#This Row],[TOTAL DE ARBOLES]]/InformeTbHv[[#This Row],[T EFECTIVO]],2),"")</f>
        <v/>
      </c>
      <c r="E225" s="88" t="str">
        <f>(IFERROR(ROUND(InformeTbHv[[#This Row],[M3]]/InformeTbHv[[#This Row],[TOTAL DE ARBOLES]],2),""))</f>
        <v/>
      </c>
      <c r="F225" s="39" t="str">
        <f>IFERROR(ROUND(InformeTbHv[[#This Row],[M3]]/InformeTbHv[[#This Row],[T EFECTIVO]],2),"")</f>
        <v/>
      </c>
      <c r="G225" s="89">
        <f>InformeTbHv[[#This Row],[T PROGRAMADO]]-InformeTbHv[[#This Row],[HORAS DE OTRAS PARADA]]</f>
        <v>0</v>
      </c>
      <c r="H225" s="89">
        <f>InformeTbHv[[#This Row],[T PROGRAMADO]]-SUM(InformeTbHv[[#This Row],[T PARADAS MEC]]+InformeTbHv[[#This Row],[ALISTAMIENTO]]+InformeTbHv[[#This Row],[Mantenimiento periódico]])</f>
        <v>0</v>
      </c>
      <c r="I225" s="89">
        <f>InformeTbHv[[#This Row],[T PARADAS MEC]]+InformeTbHv[[#This Row],[ALISTAMIENTO]]+InformeTbHv[[#This Row],[Mantenimiento periódico]]</f>
        <v>8</v>
      </c>
      <c r="J225" s="89">
        <f>SUMIF(InformeTbHv[[#This Row],[MOTIVO 1]],"Mantenimiento periódico",InformeTbHv[[#This Row],[T OTRA PARADA 1]])</f>
        <v>0</v>
      </c>
      <c r="K225" s="89">
        <f>InformeTbHv[[#This Row],[Mantenimiento periódico]]+InformeTbHv[[#This Row],[ALISTAMIENTO]]</f>
        <v>0</v>
      </c>
      <c r="L225" s="89">
        <f>SUM(InformeTbHv[[#This Row],[T OTRA PARADA 1]:[T OTRA PARADA 5]])</f>
        <v>0</v>
      </c>
      <c r="M225" s="88" t="s">
        <v>63</v>
      </c>
      <c r="N225" s="88" t="s">
        <v>1417</v>
      </c>
      <c r="O225" s="88" t="s">
        <v>64</v>
      </c>
      <c r="P225" s="88">
        <v>94282613</v>
      </c>
      <c r="Q225" s="88" t="s">
        <v>65</v>
      </c>
      <c r="R225" s="88" t="s">
        <v>44</v>
      </c>
      <c r="S225" s="90">
        <v>46100</v>
      </c>
      <c r="T225" s="88" t="s">
        <v>818</v>
      </c>
      <c r="U225" s="88"/>
      <c r="V225" s="88"/>
      <c r="W225" s="88"/>
      <c r="X225" s="88"/>
      <c r="Y225" s="88"/>
      <c r="Z225" s="88"/>
      <c r="AA225" s="88"/>
      <c r="AB225" s="88"/>
      <c r="AC225" s="88" t="s">
        <v>1423</v>
      </c>
      <c r="AD225" s="88" t="s">
        <v>1468</v>
      </c>
      <c r="AE225" s="88" t="s">
        <v>1512</v>
      </c>
      <c r="AF225" s="88">
        <v>35.086777202388227</v>
      </c>
      <c r="AG225" s="49" t="s">
        <v>208</v>
      </c>
      <c r="AH225" s="206">
        <v>6</v>
      </c>
      <c r="AI225" s="125" t="s">
        <v>45</v>
      </c>
      <c r="AJ225" s="418">
        <f>VLOOKUP(InformeTbHv[[#This Row],[TURNO]],[1]INFORMEHV!AI$2:AK$184,2,0)</f>
        <v>0.58333333333333337</v>
      </c>
      <c r="AK225" s="418">
        <f>VLOOKUP(InformeTbHv[[#This Row],[TURNO]],[1]INFORMEHV!AI$2:AK$184,3,0)</f>
        <v>0.91666666666666663</v>
      </c>
      <c r="AL225" s="205"/>
      <c r="AM225" s="88"/>
      <c r="AN225" s="88"/>
      <c r="AO225" s="88"/>
      <c r="AP225" s="88"/>
      <c r="AQ225" s="89"/>
      <c r="AR225" s="88">
        <v>8</v>
      </c>
      <c r="AS225" s="88">
        <v>8</v>
      </c>
      <c r="AT225" s="88">
        <v>0</v>
      </c>
      <c r="AU225" s="88" t="s">
        <v>987</v>
      </c>
      <c r="AV225" s="88"/>
      <c r="AW225" s="88"/>
      <c r="AX225" s="88"/>
      <c r="AY225" s="88"/>
      <c r="AZ225" s="92" t="s">
        <v>988</v>
      </c>
      <c r="BA225" s="88" t="s">
        <v>48</v>
      </c>
      <c r="BB22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225" s="89"/>
      <c r="BD225" s="89"/>
      <c r="BE225" s="89"/>
      <c r="BF225" s="89"/>
      <c r="BG225" s="93"/>
      <c r="BH225" s="44"/>
      <c r="BI225" s="45"/>
      <c r="BJ225" s="45"/>
      <c r="BK225" s="46"/>
      <c r="BL225" s="94"/>
    </row>
    <row r="226" spans="1:64" ht="18.75" customHeight="1" x14ac:dyDescent="0.3">
      <c r="A226" s="87">
        <f>IFERROR(InformeTbHv[[#This Row],[T EFECTIVO]]/InformeTbHv[[#This Row],[Horas disponibles]],0)</f>
        <v>0</v>
      </c>
      <c r="B226" s="87">
        <f>((InformeTbHv[[#This Row],[T PROGRAMADO]]-InformeTbHv[[#This Row],[HORAS DE OTRAS PARADA]]))/InformeTbHv[[#This Row],[T PROGRAMADO]]</f>
        <v>0</v>
      </c>
      <c r="C226" s="216">
        <f>IFERROR(((InformeTbHv[[#This Row],[T PROGRAMADO]]-InformeTbHv[[#This Row],[Ttal P. mec]])/InformeTbHv[[#This Row],[T PROGRAMADO]]),0)</f>
        <v>0</v>
      </c>
      <c r="D226" s="88" t="str">
        <f>IFERROR(ROUND(InformeTbHv[[#This Row],[TOTAL DE ARBOLES]]/InformeTbHv[[#This Row],[T EFECTIVO]],2),"")</f>
        <v/>
      </c>
      <c r="E226" s="88" t="str">
        <f>(IFERROR(ROUND(InformeTbHv[[#This Row],[M3]]/InformeTbHv[[#This Row],[TOTAL DE ARBOLES]],2),""))</f>
        <v/>
      </c>
      <c r="F226" s="39" t="str">
        <f>IFERROR(ROUND(InformeTbHv[[#This Row],[M3]]/InformeTbHv[[#This Row],[T EFECTIVO]],2),"")</f>
        <v/>
      </c>
      <c r="G226" s="89">
        <f>InformeTbHv[[#This Row],[T PROGRAMADO]]-InformeTbHv[[#This Row],[HORAS DE OTRAS PARADA]]</f>
        <v>0</v>
      </c>
      <c r="H226" s="89">
        <f>InformeTbHv[[#This Row],[T PROGRAMADO]]-SUM(InformeTbHv[[#This Row],[T PARADAS MEC]]+InformeTbHv[[#This Row],[ALISTAMIENTO]]+InformeTbHv[[#This Row],[Mantenimiento periódico]])</f>
        <v>0</v>
      </c>
      <c r="I226" s="89">
        <f>InformeTbHv[[#This Row],[T PARADAS MEC]]+InformeTbHv[[#This Row],[ALISTAMIENTO]]+InformeTbHv[[#This Row],[Mantenimiento periódico]]</f>
        <v>16</v>
      </c>
      <c r="J226" s="89">
        <f>SUMIF(InformeTbHv[[#This Row],[MOTIVO 1]],"Mantenimiento periódico",InformeTbHv[[#This Row],[T OTRA PARADA 1]])</f>
        <v>0</v>
      </c>
      <c r="K226" s="89">
        <f>InformeTbHv[[#This Row],[Mantenimiento periódico]]+InformeTbHv[[#This Row],[ALISTAMIENTO]]</f>
        <v>0</v>
      </c>
      <c r="L226" s="89">
        <f>SUM(InformeTbHv[[#This Row],[T OTRA PARADA 1]:[T OTRA PARADA 5]])</f>
        <v>0</v>
      </c>
      <c r="M226" s="88" t="s">
        <v>63</v>
      </c>
      <c r="N226" s="88" t="s">
        <v>1417</v>
      </c>
      <c r="O226" s="88" t="s">
        <v>64</v>
      </c>
      <c r="P226" s="88">
        <v>94282613</v>
      </c>
      <c r="Q226" s="88" t="s">
        <v>65</v>
      </c>
      <c r="R226" s="88" t="s">
        <v>44</v>
      </c>
      <c r="S226" s="90">
        <v>46101</v>
      </c>
      <c r="T226" s="88" t="s">
        <v>818</v>
      </c>
      <c r="U226" s="88"/>
      <c r="V226" s="88"/>
      <c r="W226" s="88"/>
      <c r="X226" s="88"/>
      <c r="Y226" s="88"/>
      <c r="Z226" s="88"/>
      <c r="AA226" s="88"/>
      <c r="AB226" s="88"/>
      <c r="AC226" s="88" t="s">
        <v>1423</v>
      </c>
      <c r="AD226" s="88" t="s">
        <v>1468</v>
      </c>
      <c r="AE226" s="88" t="s">
        <v>1512</v>
      </c>
      <c r="AF226" s="88">
        <v>35.086777202388227</v>
      </c>
      <c r="AG226" s="49" t="s">
        <v>208</v>
      </c>
      <c r="AH226" s="206">
        <v>6</v>
      </c>
      <c r="AI226" s="88" t="s">
        <v>47</v>
      </c>
      <c r="AJ226" s="419">
        <f>VLOOKUP(InformeTbHv[[#This Row],[TURNO]],[1]INFORMEHV!AI$2:AK$184,2,0)</f>
        <v>0.25</v>
      </c>
      <c r="AK226" s="419">
        <f>VLOOKUP(InformeTbHv[[#This Row],[TURNO]],[1]INFORMEHV!AI$2:AK$184,3,0)</f>
        <v>0.58333333333333337</v>
      </c>
      <c r="AL226" s="205"/>
      <c r="AM226" s="88"/>
      <c r="AN226" s="88"/>
      <c r="AO226" s="88"/>
      <c r="AP226" s="88"/>
      <c r="AQ226" s="89"/>
      <c r="AR226" s="88">
        <v>16</v>
      </c>
      <c r="AS226" s="88">
        <v>16</v>
      </c>
      <c r="AT226" s="88">
        <v>0</v>
      </c>
      <c r="AU226" s="88" t="s">
        <v>987</v>
      </c>
      <c r="AV226" s="88"/>
      <c r="AW226" s="88"/>
      <c r="AX226" s="88"/>
      <c r="AY226" s="88"/>
      <c r="AZ226" s="92" t="s">
        <v>919</v>
      </c>
      <c r="BA226" s="88" t="s">
        <v>46</v>
      </c>
      <c r="BB22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16</v>
      </c>
      <c r="BC226" s="89"/>
      <c r="BD226" s="89"/>
      <c r="BE226" s="89"/>
      <c r="BF226" s="89"/>
      <c r="BG226" s="93"/>
      <c r="BH226" s="44"/>
      <c r="BI226" s="45"/>
      <c r="BJ226" s="45"/>
      <c r="BK226" s="46"/>
      <c r="BL226" s="94"/>
    </row>
    <row r="227" spans="1:64" ht="18.75" customHeight="1" x14ac:dyDescent="0.3">
      <c r="A227" s="87">
        <f>IFERROR(InformeTbHv[[#This Row],[T EFECTIVO]]/InformeTbHv[[#This Row],[Horas disponibles]],0)</f>
        <v>0.91157894736842104</v>
      </c>
      <c r="B227" s="87">
        <f>((InformeTbHv[[#This Row],[T PROGRAMADO]]-InformeTbHv[[#This Row],[HORAS DE OTRAS PARADA]]))/InformeTbHv[[#This Row],[T PROGRAMADO]]</f>
        <v>0.54125000000000001</v>
      </c>
      <c r="C227" s="216">
        <f>IFERROR(((InformeTbHv[[#This Row],[T PROGRAMADO]]-InformeTbHv[[#This Row],[Ttal P. mec]])/InformeTbHv[[#This Row],[T PROGRAMADO]]),0)</f>
        <v>0.59375</v>
      </c>
      <c r="D227" s="88">
        <f>IFERROR(ROUND(InformeTbHv[[#This Row],[TOTAL DE ARBOLES]]/InformeTbHv[[#This Row],[T EFECTIVO]],2),"")</f>
        <v>0</v>
      </c>
      <c r="E227" s="88" t="str">
        <f>(IFERROR(ROUND(InformeTbHv[[#This Row],[M3]]/InformeTbHv[[#This Row],[TOTAL DE ARBOLES]],2),""))</f>
        <v/>
      </c>
      <c r="F227" s="39"/>
      <c r="G227" s="89">
        <f>InformeTbHv[[#This Row],[T PROGRAMADO]]-InformeTbHv[[#This Row],[HORAS DE OTRAS PARADA]]</f>
        <v>4.33</v>
      </c>
      <c r="H227" s="89">
        <f>InformeTbHv[[#This Row],[T PROGRAMADO]]-SUM(InformeTbHv[[#This Row],[T PARADAS MEC]]+InformeTbHv[[#This Row],[ALISTAMIENTO]]+InformeTbHv[[#This Row],[Mantenimiento periódico]])</f>
        <v>4.75</v>
      </c>
      <c r="I227" s="89">
        <f>InformeTbHv[[#This Row],[T PARADAS MEC]]+InformeTbHv[[#This Row],[ALISTAMIENTO]]+InformeTbHv[[#This Row],[Mantenimiento periódico]]</f>
        <v>3.25</v>
      </c>
      <c r="J227" s="89">
        <f>SUMIF(InformeTbHv[[#This Row],[MOTIVO 1]],"Mantenimiento periódico",InformeTbHv[[#This Row],[T OTRA PARADA 1]])</f>
        <v>0</v>
      </c>
      <c r="K227" s="89">
        <f>InformeTbHv[[#This Row],[Mantenimiento periódico]]+InformeTbHv[[#This Row],[ALISTAMIENTO]]</f>
        <v>0.25</v>
      </c>
      <c r="L227" s="89">
        <f>SUM(InformeTbHv[[#This Row],[T OTRA PARADA 1]:[T OTRA PARADA 5]])</f>
        <v>0</v>
      </c>
      <c r="M227" s="88" t="s">
        <v>42</v>
      </c>
      <c r="N227" s="88" t="s">
        <v>1418</v>
      </c>
      <c r="O227" s="88" t="s">
        <v>59</v>
      </c>
      <c r="P227" s="88">
        <v>94269864</v>
      </c>
      <c r="Q227" s="88" t="s">
        <v>43</v>
      </c>
      <c r="R227" s="88" t="s">
        <v>44</v>
      </c>
      <c r="S227" s="90">
        <v>46076</v>
      </c>
      <c r="T227" s="88" t="s">
        <v>452</v>
      </c>
      <c r="U227" s="88"/>
      <c r="V227" s="88"/>
      <c r="W227" s="88"/>
      <c r="X227" s="88"/>
      <c r="Y227" s="88"/>
      <c r="Z227" s="88"/>
      <c r="AA227" s="88"/>
      <c r="AB227" s="88"/>
      <c r="AC227" s="88" t="s">
        <v>1427</v>
      </c>
      <c r="AD227" s="88" t="s">
        <v>1472</v>
      </c>
      <c r="AE227" s="88" t="s">
        <v>1515</v>
      </c>
      <c r="AF227" s="88">
        <v>14.458335518038645</v>
      </c>
      <c r="AG227" s="252" t="s">
        <v>206</v>
      </c>
      <c r="AH227" s="206">
        <v>5</v>
      </c>
      <c r="AI227" s="125" t="s">
        <v>45</v>
      </c>
      <c r="AJ227" s="418">
        <f>VLOOKUP(InformeTbHv[[#This Row],[TURNO]],[1]INFORMEHV!AI$2:AK$184,2,0)</f>
        <v>0.58333333333333337</v>
      </c>
      <c r="AK227" s="418">
        <f>VLOOKUP(InformeTbHv[[#This Row],[TURNO]],[1]INFORMEHV!AI$2:AK$184,3,0)</f>
        <v>0.91666666666666663</v>
      </c>
      <c r="AL227" s="205">
        <v>28</v>
      </c>
      <c r="AM227" s="88"/>
      <c r="AN227" s="88">
        <v>131.68</v>
      </c>
      <c r="AO227" s="88">
        <v>24.62</v>
      </c>
      <c r="AP227" s="88"/>
      <c r="AQ227" s="89">
        <v>15</v>
      </c>
      <c r="AR227" s="205">
        <v>8</v>
      </c>
      <c r="AS227" s="88">
        <v>3</v>
      </c>
      <c r="AT227" s="30" t="s">
        <v>328</v>
      </c>
      <c r="AU227" s="88" t="s">
        <v>775</v>
      </c>
      <c r="AV227" s="88">
        <v>0.25</v>
      </c>
      <c r="AW227" s="88">
        <v>0.17</v>
      </c>
      <c r="AX227" s="88">
        <v>0.25</v>
      </c>
      <c r="AY227" s="88">
        <v>5</v>
      </c>
      <c r="AZ227" s="92" t="s">
        <v>92</v>
      </c>
      <c r="BA227" s="88" t="s">
        <v>48</v>
      </c>
      <c r="BB22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3.67</v>
      </c>
      <c r="BC227" s="89"/>
      <c r="BD227" s="89"/>
      <c r="BE227" s="89"/>
      <c r="BF227" s="89"/>
      <c r="BG227" s="93"/>
      <c r="BH227" s="44"/>
      <c r="BI227" s="45"/>
      <c r="BJ227" s="45"/>
      <c r="BK227" s="46"/>
      <c r="BL227" s="94"/>
    </row>
    <row r="228" spans="1:64" ht="18.75" customHeight="1" x14ac:dyDescent="0.3">
      <c r="A228" s="87">
        <f>IFERROR(InformeTbHv[[#This Row],[T EFECTIVO]]/InformeTbHv[[#This Row],[Horas disponibles]],0)</f>
        <v>0</v>
      </c>
      <c r="B228" s="87">
        <f>((InformeTbHv[[#This Row],[T PROGRAMADO]]-InformeTbHv[[#This Row],[HORAS DE OTRAS PARADA]]))/InformeTbHv[[#This Row],[T PROGRAMADO]]</f>
        <v>0</v>
      </c>
      <c r="C228" s="216">
        <f>IFERROR(((InformeTbHv[[#This Row],[T PROGRAMADO]]-InformeTbHv[[#This Row],[Ttal P. mec]])/InformeTbHv[[#This Row],[T PROGRAMADO]]),0)</f>
        <v>0</v>
      </c>
      <c r="D228" s="88" t="str">
        <f>IFERROR(ROUND(InformeTbHv[[#This Row],[TOTAL DE ARBOLES]]/InformeTbHv[[#This Row],[T EFECTIVO]],2),"")</f>
        <v/>
      </c>
      <c r="E228" s="88" t="str">
        <f>(IFERROR(ROUND(InformeTbHv[[#This Row],[M3]]/InformeTbHv[[#This Row],[TOTAL DE ARBOLES]],2),""))</f>
        <v/>
      </c>
      <c r="F228" s="39" t="str">
        <f>IFERROR(ROUND(InformeTbHv[[#This Row],[M3]]/InformeTbHv[[#This Row],[T EFECTIVO]],2),"")</f>
        <v/>
      </c>
      <c r="G228" s="89">
        <f>InformeTbHv[[#This Row],[T PROGRAMADO]]-InformeTbHv[[#This Row],[HORAS DE OTRAS PARADA]]</f>
        <v>0</v>
      </c>
      <c r="H228" s="89">
        <f>InformeTbHv[[#This Row],[T PROGRAMADO]]-SUM(InformeTbHv[[#This Row],[T PARADAS MEC]]+InformeTbHv[[#This Row],[ALISTAMIENTO]]+InformeTbHv[[#This Row],[Mantenimiento periódico]])</f>
        <v>0</v>
      </c>
      <c r="I228" s="89">
        <f>InformeTbHv[[#This Row],[T PARADAS MEC]]+InformeTbHv[[#This Row],[ALISTAMIENTO]]+InformeTbHv[[#This Row],[Mantenimiento periódico]]</f>
        <v>8</v>
      </c>
      <c r="J228" s="89">
        <f>SUMIF(InformeTbHv[[#This Row],[MOTIVO 1]],"Mantenimiento periódico",InformeTbHv[[#This Row],[T OTRA PARADA 1]])</f>
        <v>0</v>
      </c>
      <c r="K228" s="89">
        <f>InformeTbHv[[#This Row],[Mantenimiento periódico]]+InformeTbHv[[#This Row],[ALISTAMIENTO]]</f>
        <v>0</v>
      </c>
      <c r="L228" s="89">
        <f>SUM(InformeTbHv[[#This Row],[T OTRA PARADA 1]:[T OTRA PARADA 5]])</f>
        <v>0</v>
      </c>
      <c r="M228" s="88" t="s">
        <v>86</v>
      </c>
      <c r="N228" s="88" t="s">
        <v>1418</v>
      </c>
      <c r="O228" s="88" t="s">
        <v>95</v>
      </c>
      <c r="P228" s="88">
        <v>6135776</v>
      </c>
      <c r="Q228" s="88" t="s">
        <v>398</v>
      </c>
      <c r="R228" s="88" t="s">
        <v>74</v>
      </c>
      <c r="S228" s="90">
        <v>46106</v>
      </c>
      <c r="T228" s="88" t="s">
        <v>399</v>
      </c>
      <c r="U228" s="88"/>
      <c r="V228" s="88"/>
      <c r="W228" s="88"/>
      <c r="X228" s="88"/>
      <c r="Y228" s="88"/>
      <c r="Z228" s="88"/>
      <c r="AA228" s="88"/>
      <c r="AB228" s="88"/>
      <c r="AC228" s="88" t="s">
        <v>1430</v>
      </c>
      <c r="AD228" s="88" t="s">
        <v>1475</v>
      </c>
      <c r="AE228" s="88" t="s">
        <v>1517</v>
      </c>
      <c r="AF228" s="88">
        <v>14.957915875223099</v>
      </c>
      <c r="AG228" s="251" t="s">
        <v>205</v>
      </c>
      <c r="AH228" s="206">
        <v>4</v>
      </c>
      <c r="AI228" s="125" t="s">
        <v>45</v>
      </c>
      <c r="AJ228" s="418">
        <f>VLOOKUP(InformeTbHv[[#This Row],[TURNO]],[1]INFORMEHV!AI$2:AK$184,2,0)</f>
        <v>0.58333333333333337</v>
      </c>
      <c r="AK228" s="418">
        <f>VLOOKUP(InformeTbHv[[#This Row],[TURNO]],[1]INFORMEHV!AI$2:AK$184,3,0)</f>
        <v>0.91666666666666663</v>
      </c>
      <c r="AL228" s="205"/>
      <c r="AM228" s="88"/>
      <c r="AN228" s="88"/>
      <c r="AO228" s="88"/>
      <c r="AP228" s="88"/>
      <c r="AQ228" s="89"/>
      <c r="AR228" s="88">
        <v>8</v>
      </c>
      <c r="AS228" s="88">
        <v>8</v>
      </c>
      <c r="AT228" s="88"/>
      <c r="AU228" s="88" t="s">
        <v>1032</v>
      </c>
      <c r="AV228" s="88"/>
      <c r="AW228" s="88"/>
      <c r="AX228" s="88"/>
      <c r="AY228" s="88"/>
      <c r="AZ228" s="92" t="s">
        <v>562</v>
      </c>
      <c r="BA228" s="88" t="s">
        <v>48</v>
      </c>
      <c r="BB22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228" s="89"/>
      <c r="BD228" s="89"/>
      <c r="BE228" s="89"/>
      <c r="BF228" s="89"/>
      <c r="BG228" s="93"/>
      <c r="BH228" s="44"/>
      <c r="BI228" s="45"/>
      <c r="BJ228" s="45"/>
      <c r="BK228" s="46"/>
      <c r="BL228" s="94"/>
    </row>
    <row r="229" spans="1:64" ht="18.75" customHeight="1" x14ac:dyDescent="0.3">
      <c r="A229" s="87">
        <f>IFERROR(InformeTbHv[[#This Row],[T EFECTIVO]]/InformeTbHv[[#This Row],[Horas disponibles]],0)</f>
        <v>0</v>
      </c>
      <c r="B229" s="87">
        <f>((InformeTbHv[[#This Row],[T PROGRAMADO]]-InformeTbHv[[#This Row],[HORAS DE OTRAS PARADA]]))/InformeTbHv[[#This Row],[T PROGRAMADO]]</f>
        <v>0</v>
      </c>
      <c r="C229" s="216">
        <f>IFERROR(((InformeTbHv[[#This Row],[T PROGRAMADO]]-InformeTbHv[[#This Row],[Ttal P. mec]])/InformeTbHv[[#This Row],[T PROGRAMADO]]),0)</f>
        <v>0</v>
      </c>
      <c r="D229" s="88" t="str">
        <f>IFERROR(ROUND(InformeTbHv[[#This Row],[TOTAL DE ARBOLES]]/InformeTbHv[[#This Row],[T EFECTIVO]],2),"")</f>
        <v/>
      </c>
      <c r="E229" s="88" t="str">
        <f>(IFERROR(ROUND(InformeTbHv[[#This Row],[M3]]/InformeTbHv[[#This Row],[TOTAL DE ARBOLES]],2),""))</f>
        <v/>
      </c>
      <c r="F229" s="39" t="str">
        <f>IFERROR(ROUND(InformeTbHv[[#This Row],[M3]]/InformeTbHv[[#This Row],[T EFECTIVO]],2),"")</f>
        <v/>
      </c>
      <c r="G229" s="89">
        <f>InformeTbHv[[#This Row],[T PROGRAMADO]]-InformeTbHv[[#This Row],[HORAS DE OTRAS PARADA]]</f>
        <v>0</v>
      </c>
      <c r="H229" s="89">
        <f>InformeTbHv[[#This Row],[T PROGRAMADO]]-SUM(InformeTbHv[[#This Row],[T PARADAS MEC]]+InformeTbHv[[#This Row],[ALISTAMIENTO]]+InformeTbHv[[#This Row],[Mantenimiento periódico]])</f>
        <v>0</v>
      </c>
      <c r="I229" s="89">
        <f>InformeTbHv[[#This Row],[T PARADAS MEC]]+InformeTbHv[[#This Row],[ALISTAMIENTO]]+InformeTbHv[[#This Row],[Mantenimiento periódico]]</f>
        <v>8</v>
      </c>
      <c r="J229" s="89">
        <f>SUMIF(InformeTbHv[[#This Row],[MOTIVO 1]],"Mantenimiento periódico",InformeTbHv[[#This Row],[T OTRA PARADA 1]])</f>
        <v>0</v>
      </c>
      <c r="K229" s="89">
        <f>InformeTbHv[[#This Row],[Mantenimiento periódico]]+InformeTbHv[[#This Row],[ALISTAMIENTO]]</f>
        <v>0</v>
      </c>
      <c r="L229" s="89">
        <f>SUM(InformeTbHv[[#This Row],[T OTRA PARADA 1]:[T OTRA PARADA 5]])</f>
        <v>0</v>
      </c>
      <c r="M229" s="88" t="s">
        <v>86</v>
      </c>
      <c r="N229" s="88" t="s">
        <v>1418</v>
      </c>
      <c r="O229" s="88" t="s">
        <v>93</v>
      </c>
      <c r="P229" s="88">
        <v>1112881624</v>
      </c>
      <c r="Q229" s="88" t="s">
        <v>398</v>
      </c>
      <c r="R229" s="88" t="s">
        <v>74</v>
      </c>
      <c r="S229" s="90">
        <v>46107</v>
      </c>
      <c r="T229" s="88" t="s">
        <v>399</v>
      </c>
      <c r="U229" s="88"/>
      <c r="V229" s="88"/>
      <c r="W229" s="88"/>
      <c r="X229" s="88"/>
      <c r="Y229" s="88"/>
      <c r="Z229" s="88"/>
      <c r="AA229" s="88"/>
      <c r="AB229" s="88"/>
      <c r="AC229" s="88" t="s">
        <v>1430</v>
      </c>
      <c r="AD229" s="88" t="s">
        <v>1475</v>
      </c>
      <c r="AE229" s="88" t="s">
        <v>1517</v>
      </c>
      <c r="AF229" s="88">
        <v>14.957915875223099</v>
      </c>
      <c r="AG229" s="251" t="s">
        <v>205</v>
      </c>
      <c r="AH229" s="206">
        <v>4</v>
      </c>
      <c r="AI229" s="88" t="s">
        <v>47</v>
      </c>
      <c r="AJ229" s="419">
        <f>VLOOKUP(InformeTbHv[[#This Row],[TURNO]],[1]INFORMEHV!AI$2:AK$184,2,0)</f>
        <v>0.25</v>
      </c>
      <c r="AK229" s="419">
        <f>VLOOKUP(InformeTbHv[[#This Row],[TURNO]],[1]INFORMEHV!AI$2:AK$184,3,0)</f>
        <v>0.58333333333333337</v>
      </c>
      <c r="AL229" s="205"/>
      <c r="AM229" s="88"/>
      <c r="AN229" s="88"/>
      <c r="AO229" s="88"/>
      <c r="AP229" s="88"/>
      <c r="AQ229" s="89"/>
      <c r="AR229" s="88">
        <v>8</v>
      </c>
      <c r="AS229" s="88">
        <v>8</v>
      </c>
      <c r="AT229" s="88"/>
      <c r="AU229" s="88" t="s">
        <v>1032</v>
      </c>
      <c r="AV229" s="88"/>
      <c r="AW229" s="88"/>
      <c r="AX229" s="88"/>
      <c r="AY229" s="88"/>
      <c r="AZ229" s="92" t="s">
        <v>562</v>
      </c>
      <c r="BA229" s="88" t="s">
        <v>48</v>
      </c>
      <c r="BB22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229" s="89"/>
      <c r="BD229" s="89"/>
      <c r="BE229" s="89"/>
      <c r="BF229" s="89"/>
      <c r="BG229" s="93"/>
      <c r="BH229" s="44"/>
      <c r="BI229" s="45"/>
      <c r="BJ229" s="45"/>
      <c r="BK229" s="46"/>
      <c r="BL229" s="94"/>
    </row>
    <row r="230" spans="1:64" ht="18.75" customHeight="1" x14ac:dyDescent="0.3">
      <c r="A230" s="87">
        <f>IFERROR(InformeTbHv[[#This Row],[T EFECTIVO]]/InformeTbHv[[#This Row],[Horas disponibles]],0)</f>
        <v>0</v>
      </c>
      <c r="B230" s="87">
        <f>((InformeTbHv[[#This Row],[T PROGRAMADO]]-InformeTbHv[[#This Row],[HORAS DE OTRAS PARADA]]))/InformeTbHv[[#This Row],[T PROGRAMADO]]</f>
        <v>0</v>
      </c>
      <c r="C230" s="216">
        <f>IFERROR(((InformeTbHv[[#This Row],[T PROGRAMADO]]-InformeTbHv[[#This Row],[Ttal P. mec]])/InformeTbHv[[#This Row],[T PROGRAMADO]]),0)</f>
        <v>0</v>
      </c>
      <c r="D230" s="88" t="str">
        <f>IFERROR(ROUND(InformeTbHv[[#This Row],[TOTAL DE ARBOLES]]/InformeTbHv[[#This Row],[T EFECTIVO]],2),"")</f>
        <v/>
      </c>
      <c r="E230" s="88" t="str">
        <f>(IFERROR(ROUND(InformeTbHv[[#This Row],[M3]]/InformeTbHv[[#This Row],[TOTAL DE ARBOLES]],2),""))</f>
        <v/>
      </c>
      <c r="F230" s="39" t="str">
        <f>IFERROR(ROUND(InformeTbHv[[#This Row],[M3]]/InformeTbHv[[#This Row],[T EFECTIVO]],2),"")</f>
        <v/>
      </c>
      <c r="G230" s="89">
        <f>InformeTbHv[[#This Row],[T PROGRAMADO]]-InformeTbHv[[#This Row],[HORAS DE OTRAS PARADA]]</f>
        <v>0</v>
      </c>
      <c r="H230" s="89">
        <f>InformeTbHv[[#This Row],[T PROGRAMADO]]-SUM(InformeTbHv[[#This Row],[T PARADAS MEC]]+InformeTbHv[[#This Row],[ALISTAMIENTO]]+InformeTbHv[[#This Row],[Mantenimiento periódico]])</f>
        <v>0</v>
      </c>
      <c r="I230" s="89">
        <f>InformeTbHv[[#This Row],[T PARADAS MEC]]+InformeTbHv[[#This Row],[ALISTAMIENTO]]+InformeTbHv[[#This Row],[Mantenimiento periódico]]</f>
        <v>8</v>
      </c>
      <c r="J230" s="89">
        <f>SUMIF(InformeTbHv[[#This Row],[MOTIVO 1]],"Mantenimiento periódico",InformeTbHv[[#This Row],[T OTRA PARADA 1]])</f>
        <v>0</v>
      </c>
      <c r="K230" s="89">
        <f>InformeTbHv[[#This Row],[Mantenimiento periódico]]+InformeTbHv[[#This Row],[ALISTAMIENTO]]</f>
        <v>0</v>
      </c>
      <c r="L230" s="89">
        <f>SUM(InformeTbHv[[#This Row],[T OTRA PARADA 1]:[T OTRA PARADA 5]])</f>
        <v>0</v>
      </c>
      <c r="M230" s="88" t="s">
        <v>86</v>
      </c>
      <c r="N230" s="88" t="s">
        <v>1418</v>
      </c>
      <c r="O230" s="88" t="s">
        <v>95</v>
      </c>
      <c r="P230" s="88">
        <v>6135776</v>
      </c>
      <c r="Q230" s="88" t="s">
        <v>398</v>
      </c>
      <c r="R230" s="88" t="s">
        <v>74</v>
      </c>
      <c r="S230" s="90">
        <v>46107</v>
      </c>
      <c r="T230" s="88" t="s">
        <v>399</v>
      </c>
      <c r="U230" s="88"/>
      <c r="V230" s="88"/>
      <c r="W230" s="88"/>
      <c r="X230" s="88"/>
      <c r="Y230" s="88"/>
      <c r="Z230" s="88"/>
      <c r="AA230" s="88"/>
      <c r="AB230" s="88"/>
      <c r="AC230" s="88" t="s">
        <v>1430</v>
      </c>
      <c r="AD230" s="88" t="s">
        <v>1475</v>
      </c>
      <c r="AE230" s="88" t="s">
        <v>1517</v>
      </c>
      <c r="AF230" s="88">
        <v>14.957915875223099</v>
      </c>
      <c r="AG230" s="251" t="s">
        <v>205</v>
      </c>
      <c r="AH230" s="206">
        <v>4</v>
      </c>
      <c r="AI230" s="125" t="s">
        <v>45</v>
      </c>
      <c r="AJ230" s="418">
        <f>VLOOKUP(InformeTbHv[[#This Row],[TURNO]],[1]INFORMEHV!AI$2:AK$184,2,0)</f>
        <v>0.58333333333333337</v>
      </c>
      <c r="AK230" s="418">
        <f>VLOOKUP(InformeTbHv[[#This Row],[TURNO]],[1]INFORMEHV!AI$2:AK$184,3,0)</f>
        <v>0.91666666666666663</v>
      </c>
      <c r="AL230" s="205"/>
      <c r="AM230" s="88"/>
      <c r="AN230" s="88"/>
      <c r="AO230" s="88"/>
      <c r="AP230" s="88"/>
      <c r="AQ230" s="89"/>
      <c r="AR230" s="88">
        <v>8</v>
      </c>
      <c r="AS230" s="88">
        <v>8</v>
      </c>
      <c r="AT230" s="88"/>
      <c r="AU230" s="88" t="s">
        <v>1032</v>
      </c>
      <c r="AV230" s="88"/>
      <c r="AW230" s="88"/>
      <c r="AX230" s="88"/>
      <c r="AY230" s="88"/>
      <c r="AZ230" s="92" t="s">
        <v>562</v>
      </c>
      <c r="BA230" s="88" t="s">
        <v>48</v>
      </c>
      <c r="BB23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230" s="89"/>
      <c r="BD230" s="89"/>
      <c r="BE230" s="89"/>
      <c r="BF230" s="89"/>
      <c r="BG230" s="93"/>
      <c r="BH230" s="44"/>
      <c r="BI230" s="45"/>
      <c r="BJ230" s="45"/>
      <c r="BK230" s="46"/>
      <c r="BL230" s="94"/>
    </row>
    <row r="231" spans="1:64" ht="18.75" customHeight="1" x14ac:dyDescent="0.3">
      <c r="A231" s="97">
        <f>IFERROR(InformeTbHv[[#This Row],[T EFECTIVO]]/InformeTbHv[[#This Row],[Horas disponibles]],0)</f>
        <v>0.84269662921348321</v>
      </c>
      <c r="B231" s="97">
        <f>((InformeTbHv[[#This Row],[T PROGRAMADO]]-InformeTbHv[[#This Row],[HORAS DE OTRAS PARADA]]))/InformeTbHv[[#This Row],[T PROGRAMADO]]</f>
        <v>0.28125</v>
      </c>
      <c r="C231" s="219">
        <f>IFERROR(((InformeTbHv[[#This Row],[T PROGRAMADO]]-InformeTbHv[[#This Row],[Ttal P. mec]])/InformeTbHv[[#This Row],[T PROGRAMADO]]),0)</f>
        <v>0.33374999999999999</v>
      </c>
      <c r="D231" s="98">
        <f>IFERROR(ROUND(InformeTbHv[[#This Row],[TOTAL DE ARBOLES]]/InformeTbHv[[#This Row],[T EFECTIVO]],2),"")</f>
        <v>8</v>
      </c>
      <c r="E231" s="98">
        <f>(IFERROR(ROUND(InformeTbHv[[#This Row],[M3]]/InformeTbHv[[#This Row],[TOTAL DE ARBOLES]],2),""))</f>
        <v>0.31</v>
      </c>
      <c r="F231" s="53">
        <f>IFERROR(ROUND(InformeTbHv[[#This Row],[M3]]/InformeTbHv[[#This Row],[T EFECTIVO]],2),"")</f>
        <v>2.4700000000000002</v>
      </c>
      <c r="G231" s="99">
        <f>InformeTbHv[[#This Row],[T PROGRAMADO]]-InformeTbHv[[#This Row],[HORAS DE OTRAS PARADA]]</f>
        <v>2.25</v>
      </c>
      <c r="H231" s="99">
        <f>InformeTbHv[[#This Row],[T PROGRAMADO]]-SUM(InformeTbHv[[#This Row],[T PARADAS MEC]]+InformeTbHv[[#This Row],[ALISTAMIENTO]]+InformeTbHv[[#This Row],[Mantenimiento periódico]])</f>
        <v>2.67</v>
      </c>
      <c r="I231" s="99">
        <f>InformeTbHv[[#This Row],[T PARADAS MEC]]+InformeTbHv[[#This Row],[ALISTAMIENTO]]+InformeTbHv[[#This Row],[Mantenimiento periódico]]</f>
        <v>5.33</v>
      </c>
      <c r="J231" s="99">
        <f>SUMIF(InformeTbHv[[#This Row],[MOTIVO 1]],"Mantenimiento periódico",InformeTbHv[[#This Row],[T OTRA PARADA 1]])</f>
        <v>0</v>
      </c>
      <c r="K231" s="99">
        <f>InformeTbHv[[#This Row],[Mantenimiento periódico]]+InformeTbHv[[#This Row],[ALISTAMIENTO]]</f>
        <v>0.33</v>
      </c>
      <c r="L231" s="99">
        <f>SUM(InformeTbHv[[#This Row],[T OTRA PARADA 1]:[T OTRA PARADA 5]])</f>
        <v>0</v>
      </c>
      <c r="M231" s="98" t="s">
        <v>76</v>
      </c>
      <c r="N231" s="98" t="s">
        <v>1418</v>
      </c>
      <c r="O231" s="98" t="s">
        <v>83</v>
      </c>
      <c r="P231" s="98">
        <v>1116724602</v>
      </c>
      <c r="Q231" s="98" t="s">
        <v>43</v>
      </c>
      <c r="R231" s="88" t="s">
        <v>49</v>
      </c>
      <c r="S231" s="100">
        <v>46107</v>
      </c>
      <c r="T231" s="98" t="s">
        <v>981</v>
      </c>
      <c r="U231" s="98"/>
      <c r="V231" s="98"/>
      <c r="W231" s="98"/>
      <c r="X231" s="98"/>
      <c r="Y231" s="98"/>
      <c r="Z231" s="98"/>
      <c r="AA231" s="98"/>
      <c r="AB231" s="98"/>
      <c r="AC231" s="98" t="s">
        <v>1435</v>
      </c>
      <c r="AD231" s="98" t="s">
        <v>1480</v>
      </c>
      <c r="AE231" s="98" t="s">
        <v>1509</v>
      </c>
      <c r="AF231" s="98">
        <v>21.85343388198622</v>
      </c>
      <c r="AG231" s="251" t="s">
        <v>205</v>
      </c>
      <c r="AH231" s="262">
        <v>6</v>
      </c>
      <c r="AI231" s="88" t="s">
        <v>47</v>
      </c>
      <c r="AJ231" s="423">
        <f>VLOOKUP(InformeTbHv[[#This Row],[TURNO]],[1]INFORMEHV!AI$2:AK$184,2,0)</f>
        <v>0.25</v>
      </c>
      <c r="AK231" s="423">
        <f>VLOOKUP(InformeTbHv[[#This Row],[TURNO]],[1]INFORMEHV!AI$2:AK$184,3,0)</f>
        <v>0.58333333333333337</v>
      </c>
      <c r="AL231" s="212">
        <v>22</v>
      </c>
      <c r="AM231" s="98">
        <v>18</v>
      </c>
      <c r="AN231" s="98">
        <v>5.56</v>
      </c>
      <c r="AO231" s="98">
        <v>0.68</v>
      </c>
      <c r="AP231" s="98"/>
      <c r="AQ231" s="99">
        <v>20</v>
      </c>
      <c r="AR231" s="212">
        <v>8</v>
      </c>
      <c r="AS231" s="98">
        <v>5</v>
      </c>
      <c r="AT231" s="30" t="s">
        <v>328</v>
      </c>
      <c r="AU231" s="98" t="s">
        <v>1032</v>
      </c>
      <c r="AV231" s="98">
        <v>0.33</v>
      </c>
      <c r="AW231" s="98">
        <v>0.25</v>
      </c>
      <c r="AX231" s="98">
        <v>0.17</v>
      </c>
      <c r="AY231" s="98"/>
      <c r="AZ231" s="101"/>
      <c r="BA231" s="98" t="s">
        <v>46</v>
      </c>
      <c r="BB23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5.75</v>
      </c>
      <c r="BC231" s="99"/>
      <c r="BD231" s="99"/>
      <c r="BE231" s="99"/>
      <c r="BF231" s="99"/>
      <c r="BG231" s="102"/>
      <c r="BH231" s="58"/>
      <c r="BI231" s="59"/>
      <c r="BJ231" s="59"/>
      <c r="BK231" s="60"/>
      <c r="BL231" s="103"/>
    </row>
    <row r="232" spans="1:64" ht="18.75" customHeight="1" x14ac:dyDescent="0.3">
      <c r="A232" s="87">
        <f>IFERROR(InformeTbHv[[#This Row],[T EFECTIVO]]/InformeTbHv[[#This Row],[Horas disponibles]],0)</f>
        <v>0</v>
      </c>
      <c r="B232" s="87">
        <f>((InformeTbHv[[#This Row],[T PROGRAMADO]]-InformeTbHv[[#This Row],[HORAS DE OTRAS PARADA]]))/InformeTbHv[[#This Row],[T PROGRAMADO]]</f>
        <v>0</v>
      </c>
      <c r="C232" s="216">
        <f>IFERROR(((InformeTbHv[[#This Row],[T PROGRAMADO]]-InformeTbHv[[#This Row],[Ttal P. mec]])/InformeTbHv[[#This Row],[T PROGRAMADO]]),0)</f>
        <v>0</v>
      </c>
      <c r="D232" s="88" t="str">
        <f>IFERROR(ROUND(InformeTbHv[[#This Row],[TOTAL DE ARBOLES]]/InformeTbHv[[#This Row],[T EFECTIVO]],2),"")</f>
        <v/>
      </c>
      <c r="E232" s="88" t="str">
        <f>(IFERROR(ROUND(InformeTbHv[[#This Row],[M3]]/InformeTbHv[[#This Row],[TOTAL DE ARBOLES]],2),""))</f>
        <v/>
      </c>
      <c r="F232" s="39" t="str">
        <f>IFERROR(ROUND(InformeTbHv[[#This Row],[M3]]/InformeTbHv[[#This Row],[T EFECTIVO]],2),"")</f>
        <v/>
      </c>
      <c r="G232" s="89">
        <f>InformeTbHv[[#This Row],[T PROGRAMADO]]-InformeTbHv[[#This Row],[HORAS DE OTRAS PARADA]]</f>
        <v>0</v>
      </c>
      <c r="H232" s="89">
        <f>InformeTbHv[[#This Row],[T PROGRAMADO]]-SUM(InformeTbHv[[#This Row],[T PARADAS MEC]]+InformeTbHv[[#This Row],[ALISTAMIENTO]]+InformeTbHv[[#This Row],[Mantenimiento periódico]])</f>
        <v>0</v>
      </c>
      <c r="I232" s="89">
        <f>InformeTbHv[[#This Row],[T PARADAS MEC]]+InformeTbHv[[#This Row],[ALISTAMIENTO]]+InformeTbHv[[#This Row],[Mantenimiento periódico]]</f>
        <v>8</v>
      </c>
      <c r="J232" s="89">
        <f>SUMIF(InformeTbHv[[#This Row],[MOTIVO 1]],"Mantenimiento periódico",InformeTbHv[[#This Row],[T OTRA PARADA 1]])</f>
        <v>0</v>
      </c>
      <c r="K232" s="89">
        <f>InformeTbHv[[#This Row],[Mantenimiento periódico]]+InformeTbHv[[#This Row],[ALISTAMIENTO]]</f>
        <v>0</v>
      </c>
      <c r="L232" s="89">
        <f>SUM(InformeTbHv[[#This Row],[T OTRA PARADA 1]:[T OTRA PARADA 5]])</f>
        <v>0</v>
      </c>
      <c r="M232" s="88" t="s">
        <v>86</v>
      </c>
      <c r="N232" s="88" t="s">
        <v>1418</v>
      </c>
      <c r="O232" s="88" t="s">
        <v>95</v>
      </c>
      <c r="P232" s="88">
        <v>6135776</v>
      </c>
      <c r="Q232" s="88" t="s">
        <v>398</v>
      </c>
      <c r="R232" s="88" t="s">
        <v>74</v>
      </c>
      <c r="S232" s="90">
        <v>46108</v>
      </c>
      <c r="T232" s="88" t="s">
        <v>399</v>
      </c>
      <c r="U232" s="88"/>
      <c r="V232" s="88"/>
      <c r="W232" s="88"/>
      <c r="X232" s="88"/>
      <c r="Y232" s="88"/>
      <c r="Z232" s="88"/>
      <c r="AA232" s="88"/>
      <c r="AB232" s="88"/>
      <c r="AC232" s="88" t="s">
        <v>1430</v>
      </c>
      <c r="AD232" s="88" t="s">
        <v>1475</v>
      </c>
      <c r="AE232" s="88" t="s">
        <v>1517</v>
      </c>
      <c r="AF232" s="88">
        <v>14.957915875223099</v>
      </c>
      <c r="AG232" s="252" t="s">
        <v>206</v>
      </c>
      <c r="AH232" s="206">
        <v>4</v>
      </c>
      <c r="AI232" s="88" t="s">
        <v>47</v>
      </c>
      <c r="AJ232" s="419">
        <f>VLOOKUP(InformeTbHv[[#This Row],[TURNO]],[1]INFORMEHV!AI$2:AK$184,2,0)</f>
        <v>0.25</v>
      </c>
      <c r="AK232" s="419">
        <f>VLOOKUP(InformeTbHv[[#This Row],[TURNO]],[1]INFORMEHV!AI$2:AK$184,3,0)</f>
        <v>0.58333333333333337</v>
      </c>
      <c r="AL232" s="205"/>
      <c r="AM232" s="88"/>
      <c r="AN232" s="88"/>
      <c r="AO232" s="88"/>
      <c r="AP232" s="88"/>
      <c r="AQ232" s="89"/>
      <c r="AR232" s="205">
        <v>8</v>
      </c>
      <c r="AS232" s="88">
        <v>8</v>
      </c>
      <c r="AT232" s="88">
        <v>0</v>
      </c>
      <c r="AU232" s="88" t="s">
        <v>1032</v>
      </c>
      <c r="AV232" s="88"/>
      <c r="AW232" s="88"/>
      <c r="AX232" s="88"/>
      <c r="AY232" s="88"/>
      <c r="AZ232" s="92" t="s">
        <v>416</v>
      </c>
      <c r="BA232" s="88" t="s">
        <v>48</v>
      </c>
      <c r="BB23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232" s="89"/>
      <c r="BD232" s="89"/>
      <c r="BE232" s="89"/>
      <c r="BF232" s="89"/>
      <c r="BG232" s="93"/>
      <c r="BH232" s="44"/>
      <c r="BI232" s="45"/>
      <c r="BJ232" s="45"/>
      <c r="BK232" s="46"/>
      <c r="BL232" s="94"/>
    </row>
    <row r="233" spans="1:64" ht="18.75" customHeight="1" x14ac:dyDescent="0.3">
      <c r="A233" s="87">
        <f>IFERROR(InformeTbHv[[#This Row],[T EFECTIVO]]/InformeTbHv[[#This Row],[Horas disponibles]],0)</f>
        <v>0</v>
      </c>
      <c r="B233" s="87">
        <f>((InformeTbHv[[#This Row],[T PROGRAMADO]]-InformeTbHv[[#This Row],[HORAS DE OTRAS PARADA]]))/InformeTbHv[[#This Row],[T PROGRAMADO]]</f>
        <v>0</v>
      </c>
      <c r="C233" s="216">
        <f>IFERROR(((InformeTbHv[[#This Row],[T PROGRAMADO]]-InformeTbHv[[#This Row],[Ttal P. mec]])/InformeTbHv[[#This Row],[T PROGRAMADO]]),0)</f>
        <v>0</v>
      </c>
      <c r="D233" s="88" t="str">
        <f>IFERROR(ROUND(InformeTbHv[[#This Row],[TOTAL DE ARBOLES]]/InformeTbHv[[#This Row],[T EFECTIVO]],2),"")</f>
        <v/>
      </c>
      <c r="E233" s="88" t="str">
        <f>(IFERROR(ROUND(InformeTbHv[[#This Row],[M3]]/InformeTbHv[[#This Row],[TOTAL DE ARBOLES]],2),""))</f>
        <v/>
      </c>
      <c r="F233" s="39" t="str">
        <f>IFERROR(ROUND(InformeTbHv[[#This Row],[M3]]/InformeTbHv[[#This Row],[T EFECTIVO]],2),"")</f>
        <v/>
      </c>
      <c r="G233" s="89">
        <f>InformeTbHv[[#This Row],[T PROGRAMADO]]-InformeTbHv[[#This Row],[HORAS DE OTRAS PARADA]]</f>
        <v>0</v>
      </c>
      <c r="H233" s="89">
        <f>InformeTbHv[[#This Row],[T PROGRAMADO]]-SUM(InformeTbHv[[#This Row],[T PARADAS MEC]]+InformeTbHv[[#This Row],[ALISTAMIENTO]]+InformeTbHv[[#This Row],[Mantenimiento periódico]])</f>
        <v>0</v>
      </c>
      <c r="I233" s="89">
        <f>InformeTbHv[[#This Row],[T PARADAS MEC]]+InformeTbHv[[#This Row],[ALISTAMIENTO]]+InformeTbHv[[#This Row],[Mantenimiento periódico]]</f>
        <v>8</v>
      </c>
      <c r="J233" s="89">
        <f>SUMIF(InformeTbHv[[#This Row],[MOTIVO 1]],"Mantenimiento periódico",InformeTbHv[[#This Row],[T OTRA PARADA 1]])</f>
        <v>0</v>
      </c>
      <c r="K233" s="89">
        <f>InformeTbHv[[#This Row],[Mantenimiento periódico]]+InformeTbHv[[#This Row],[ALISTAMIENTO]]</f>
        <v>0</v>
      </c>
      <c r="L233" s="89">
        <f>SUM(InformeTbHv[[#This Row],[T OTRA PARADA 1]:[T OTRA PARADA 5]])</f>
        <v>0</v>
      </c>
      <c r="M233" s="88" t="s">
        <v>86</v>
      </c>
      <c r="N233" s="88" t="s">
        <v>1418</v>
      </c>
      <c r="O233" s="88" t="s">
        <v>88</v>
      </c>
      <c r="P233" s="88">
        <v>94265708</v>
      </c>
      <c r="Q233" s="88" t="s">
        <v>398</v>
      </c>
      <c r="R233" s="88" t="s">
        <v>74</v>
      </c>
      <c r="S233" s="90">
        <v>46108</v>
      </c>
      <c r="T233" s="88" t="s">
        <v>399</v>
      </c>
      <c r="U233" s="88"/>
      <c r="V233" s="88"/>
      <c r="W233" s="88"/>
      <c r="X233" s="88"/>
      <c r="Y233" s="88"/>
      <c r="Z233" s="88"/>
      <c r="AA233" s="88"/>
      <c r="AB233" s="88"/>
      <c r="AC233" s="88" t="s">
        <v>1430</v>
      </c>
      <c r="AD233" s="88" t="s">
        <v>1475</v>
      </c>
      <c r="AE233" s="88" t="s">
        <v>1517</v>
      </c>
      <c r="AF233" s="88">
        <v>14.957915875223099</v>
      </c>
      <c r="AG233" s="251" t="s">
        <v>205</v>
      </c>
      <c r="AH233" s="206">
        <v>4</v>
      </c>
      <c r="AI233" s="125" t="s">
        <v>45</v>
      </c>
      <c r="AJ233" s="418">
        <f>VLOOKUP(InformeTbHv[[#This Row],[TURNO]],[1]INFORMEHV!AI$2:AK$184,2,0)</f>
        <v>0.58333333333333337</v>
      </c>
      <c r="AK233" s="418">
        <f>VLOOKUP(InformeTbHv[[#This Row],[TURNO]],[1]INFORMEHV!AI$2:AK$184,3,0)</f>
        <v>0.91666666666666663</v>
      </c>
      <c r="AL233" s="205"/>
      <c r="AM233" s="88"/>
      <c r="AN233" s="88"/>
      <c r="AO233" s="88"/>
      <c r="AP233" s="88"/>
      <c r="AQ233" s="89"/>
      <c r="AR233" s="205">
        <v>8</v>
      </c>
      <c r="AS233" s="88">
        <v>8</v>
      </c>
      <c r="AT233" s="88">
        <v>0</v>
      </c>
      <c r="AU233" s="88" t="s">
        <v>1032</v>
      </c>
      <c r="AV233" s="88"/>
      <c r="AW233" s="88"/>
      <c r="AX233" s="88"/>
      <c r="AY233" s="88"/>
      <c r="AZ233" s="92" t="s">
        <v>562</v>
      </c>
      <c r="BA233" s="88" t="s">
        <v>48</v>
      </c>
      <c r="BB23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233" s="89"/>
      <c r="BD233" s="89"/>
      <c r="BE233" s="89"/>
      <c r="BF233" s="89"/>
      <c r="BG233" s="93"/>
      <c r="BH233" s="44"/>
      <c r="BI233" s="45"/>
      <c r="BJ233" s="45"/>
      <c r="BK233" s="46"/>
      <c r="BL233" s="94"/>
    </row>
    <row r="234" spans="1:64" ht="18.75" customHeight="1" x14ac:dyDescent="0.3">
      <c r="A234" s="87">
        <f>IFERROR(InformeTbHv[[#This Row],[T EFECTIVO]]/InformeTbHv[[#This Row],[Horas disponibles]],0)</f>
        <v>0</v>
      </c>
      <c r="B234" s="87">
        <f>((InformeTbHv[[#This Row],[T PROGRAMADO]]-InformeTbHv[[#This Row],[HORAS DE OTRAS PARADA]]))/InformeTbHv[[#This Row],[T PROGRAMADO]]</f>
        <v>0</v>
      </c>
      <c r="C234" s="216">
        <f>IFERROR(((InformeTbHv[[#This Row],[T PROGRAMADO]]-InformeTbHv[[#This Row],[Ttal P. mec]])/InformeTbHv[[#This Row],[T PROGRAMADO]]),0)</f>
        <v>0</v>
      </c>
      <c r="D234" s="88" t="str">
        <f>IFERROR(ROUND(InformeTbHv[[#This Row],[TOTAL DE ARBOLES]]/InformeTbHv[[#This Row],[T EFECTIVO]],2),"")</f>
        <v/>
      </c>
      <c r="E234" s="88" t="str">
        <f>(IFERROR(ROUND(InformeTbHv[[#This Row],[M3]]/InformeTbHv[[#This Row],[TOTAL DE ARBOLES]],2),""))</f>
        <v/>
      </c>
      <c r="F234" s="39" t="str">
        <f>IFERROR(ROUND(InformeTbHv[[#This Row],[M3]]/InformeTbHv[[#This Row],[T EFECTIVO]],2),"")</f>
        <v/>
      </c>
      <c r="G234" s="89">
        <f>InformeTbHv[[#This Row],[T PROGRAMADO]]-InformeTbHv[[#This Row],[HORAS DE OTRAS PARADA]]</f>
        <v>0</v>
      </c>
      <c r="H234" s="89">
        <f>InformeTbHv[[#This Row],[T PROGRAMADO]]-SUM(InformeTbHv[[#This Row],[T PARADAS MEC]]+InformeTbHv[[#This Row],[ALISTAMIENTO]]+InformeTbHv[[#This Row],[Mantenimiento periódico]])</f>
        <v>0</v>
      </c>
      <c r="I234" s="89">
        <f>InformeTbHv[[#This Row],[T PARADAS MEC]]+InformeTbHv[[#This Row],[ALISTAMIENTO]]+InformeTbHv[[#This Row],[Mantenimiento periódico]]</f>
        <v>8</v>
      </c>
      <c r="J234" s="89">
        <f>SUMIF(InformeTbHv[[#This Row],[MOTIVO 1]],"Mantenimiento periódico",InformeTbHv[[#This Row],[T OTRA PARADA 1]])</f>
        <v>0</v>
      </c>
      <c r="K234" s="89">
        <f>InformeTbHv[[#This Row],[Mantenimiento periódico]]+InformeTbHv[[#This Row],[ALISTAMIENTO]]</f>
        <v>0</v>
      </c>
      <c r="L234" s="89">
        <f>SUM(InformeTbHv[[#This Row],[T OTRA PARADA 1]:[T OTRA PARADA 5]])</f>
        <v>0</v>
      </c>
      <c r="M234" s="88" t="s">
        <v>86</v>
      </c>
      <c r="N234" s="88" t="s">
        <v>1418</v>
      </c>
      <c r="O234" s="88" t="s">
        <v>95</v>
      </c>
      <c r="P234" s="88">
        <v>6135776</v>
      </c>
      <c r="Q234" s="88" t="s">
        <v>398</v>
      </c>
      <c r="R234" s="88" t="s">
        <v>74</v>
      </c>
      <c r="S234" s="90">
        <v>46109</v>
      </c>
      <c r="T234" s="88" t="s">
        <v>399</v>
      </c>
      <c r="U234" s="88"/>
      <c r="V234" s="88"/>
      <c r="W234" s="88"/>
      <c r="X234" s="88"/>
      <c r="Y234" s="88"/>
      <c r="Z234" s="88"/>
      <c r="AA234" s="88"/>
      <c r="AB234" s="88"/>
      <c r="AC234" s="88" t="s">
        <v>1430</v>
      </c>
      <c r="AD234" s="88" t="s">
        <v>1475</v>
      </c>
      <c r="AE234" s="88" t="s">
        <v>1517</v>
      </c>
      <c r="AF234" s="88">
        <v>14.957915875223099</v>
      </c>
      <c r="AG234" s="251" t="s">
        <v>205</v>
      </c>
      <c r="AH234" s="206">
        <v>4</v>
      </c>
      <c r="AI234" s="88" t="s">
        <v>47</v>
      </c>
      <c r="AJ234" s="419">
        <f>VLOOKUP(InformeTbHv[[#This Row],[TURNO]],[1]INFORMEHV!AI$2:AK$184,2,0)</f>
        <v>0.25</v>
      </c>
      <c r="AK234" s="419">
        <f>VLOOKUP(InformeTbHv[[#This Row],[TURNO]],[1]INFORMEHV!AI$2:AK$184,3,0)</f>
        <v>0.58333333333333337</v>
      </c>
      <c r="AL234" s="205"/>
      <c r="AM234" s="88"/>
      <c r="AN234" s="88"/>
      <c r="AO234" s="88"/>
      <c r="AP234" s="88"/>
      <c r="AQ234" s="89"/>
      <c r="AR234" s="88">
        <v>8</v>
      </c>
      <c r="AS234" s="88">
        <v>8</v>
      </c>
      <c r="AT234" s="88">
        <v>0</v>
      </c>
      <c r="AU234" s="88" t="s">
        <v>1032</v>
      </c>
      <c r="AV234" s="88"/>
      <c r="AW234" s="88"/>
      <c r="AX234" s="88"/>
      <c r="AY234" s="88"/>
      <c r="AZ234" s="92" t="s">
        <v>416</v>
      </c>
      <c r="BA234" s="88" t="s">
        <v>48</v>
      </c>
      <c r="BB23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234" s="89"/>
      <c r="BD234" s="89"/>
      <c r="BE234" s="89"/>
      <c r="BF234" s="89"/>
      <c r="BG234" s="93"/>
      <c r="BH234" s="44"/>
      <c r="BI234" s="45"/>
      <c r="BJ234" s="45"/>
      <c r="BK234" s="46"/>
      <c r="BL234" s="94"/>
    </row>
    <row r="235" spans="1:64" ht="18.75" customHeight="1" x14ac:dyDescent="0.3">
      <c r="A235" s="87">
        <f>IFERROR(InformeTbHv[[#This Row],[T EFECTIVO]]/InformeTbHv[[#This Row],[Horas disponibles]],0)</f>
        <v>0</v>
      </c>
      <c r="B235" s="87">
        <f>((InformeTbHv[[#This Row],[T PROGRAMADO]]-InformeTbHv[[#This Row],[HORAS DE OTRAS PARADA]]))/InformeTbHv[[#This Row],[T PROGRAMADO]]</f>
        <v>0</v>
      </c>
      <c r="C235" s="216">
        <f>IFERROR(((InformeTbHv[[#This Row],[T PROGRAMADO]]-InformeTbHv[[#This Row],[Ttal P. mec]])/InformeTbHv[[#This Row],[T PROGRAMADO]]),0)</f>
        <v>0</v>
      </c>
      <c r="D235" s="88" t="str">
        <f>IFERROR(ROUND(InformeTbHv[[#This Row],[TOTAL DE ARBOLES]]/InformeTbHv[[#This Row],[T EFECTIVO]],2),"")</f>
        <v/>
      </c>
      <c r="E235" s="88" t="str">
        <f>(IFERROR(ROUND(InformeTbHv[[#This Row],[M3]]/InformeTbHv[[#This Row],[TOTAL DE ARBOLES]],2),""))</f>
        <v/>
      </c>
      <c r="F235" s="39" t="str">
        <f>IFERROR(ROUND(InformeTbHv[[#This Row],[M3]]/InformeTbHv[[#This Row],[T EFECTIVO]],2),"")</f>
        <v/>
      </c>
      <c r="G235" s="89">
        <f>InformeTbHv[[#This Row],[T PROGRAMADO]]-InformeTbHv[[#This Row],[HORAS DE OTRAS PARADA]]</f>
        <v>0</v>
      </c>
      <c r="H235" s="89">
        <f>InformeTbHv[[#This Row],[T PROGRAMADO]]-SUM(InformeTbHv[[#This Row],[T PARADAS MEC]]+InformeTbHv[[#This Row],[ALISTAMIENTO]]+InformeTbHv[[#This Row],[Mantenimiento periódico]])</f>
        <v>0</v>
      </c>
      <c r="I235" s="89">
        <f>InformeTbHv[[#This Row],[T PARADAS MEC]]+InformeTbHv[[#This Row],[ALISTAMIENTO]]+InformeTbHv[[#This Row],[Mantenimiento periódico]]</f>
        <v>8</v>
      </c>
      <c r="J235" s="89">
        <f>SUMIF(InformeTbHv[[#This Row],[MOTIVO 1]],"Mantenimiento periódico",InformeTbHv[[#This Row],[T OTRA PARADA 1]])</f>
        <v>0</v>
      </c>
      <c r="K235" s="89">
        <f>InformeTbHv[[#This Row],[Mantenimiento periódico]]+InformeTbHv[[#This Row],[ALISTAMIENTO]]</f>
        <v>0</v>
      </c>
      <c r="L235" s="89">
        <f>SUM(InformeTbHv[[#This Row],[T OTRA PARADA 1]:[T OTRA PARADA 5]])</f>
        <v>0</v>
      </c>
      <c r="M235" s="88" t="s">
        <v>86</v>
      </c>
      <c r="N235" s="88" t="s">
        <v>1418</v>
      </c>
      <c r="O235" s="88" t="s">
        <v>88</v>
      </c>
      <c r="P235" s="88">
        <v>94265708</v>
      </c>
      <c r="Q235" s="88" t="s">
        <v>398</v>
      </c>
      <c r="R235" s="88" t="s">
        <v>74</v>
      </c>
      <c r="S235" s="90">
        <v>46109</v>
      </c>
      <c r="T235" s="88" t="s">
        <v>399</v>
      </c>
      <c r="U235" s="88"/>
      <c r="V235" s="88"/>
      <c r="W235" s="88"/>
      <c r="X235" s="88"/>
      <c r="Y235" s="88"/>
      <c r="Z235" s="88"/>
      <c r="AA235" s="88"/>
      <c r="AB235" s="88"/>
      <c r="AC235" s="88" t="s">
        <v>1430</v>
      </c>
      <c r="AD235" s="88" t="s">
        <v>1475</v>
      </c>
      <c r="AE235" s="88" t="s">
        <v>1517</v>
      </c>
      <c r="AF235" s="88">
        <v>14.957915875223099</v>
      </c>
      <c r="AG235" s="251" t="s">
        <v>205</v>
      </c>
      <c r="AH235" s="206">
        <v>4</v>
      </c>
      <c r="AI235" s="125" t="s">
        <v>45</v>
      </c>
      <c r="AJ235" s="418">
        <f>VLOOKUP(InformeTbHv[[#This Row],[TURNO]],[1]INFORMEHV!AI$2:AK$184,2,0)</f>
        <v>0.58333333333333337</v>
      </c>
      <c r="AK235" s="418">
        <f>VLOOKUP(InformeTbHv[[#This Row],[TURNO]],[1]INFORMEHV!AI$2:AK$184,3,0)</f>
        <v>0.91666666666666663</v>
      </c>
      <c r="AL235" s="205"/>
      <c r="AM235" s="88"/>
      <c r="AN235" s="88"/>
      <c r="AO235" s="88"/>
      <c r="AP235" s="88"/>
      <c r="AQ235" s="89"/>
      <c r="AR235" s="88">
        <v>8</v>
      </c>
      <c r="AS235" s="88">
        <v>8</v>
      </c>
      <c r="AT235" s="88">
        <v>0</v>
      </c>
      <c r="AU235" s="88" t="s">
        <v>1032</v>
      </c>
      <c r="AV235" s="88"/>
      <c r="AW235" s="88"/>
      <c r="AX235" s="88"/>
      <c r="AY235" s="88"/>
      <c r="AZ235" s="92" t="s">
        <v>416</v>
      </c>
      <c r="BA235" s="88" t="s">
        <v>48</v>
      </c>
      <c r="BB23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235" s="89"/>
      <c r="BD235" s="89"/>
      <c r="BE235" s="89"/>
      <c r="BF235" s="89"/>
      <c r="BG235" s="93"/>
      <c r="BH235" s="44"/>
      <c r="BI235" s="45"/>
      <c r="BJ235" s="45"/>
      <c r="BK235" s="46"/>
      <c r="BL235" s="94"/>
    </row>
    <row r="236" spans="1:64" ht="18.75" customHeight="1" x14ac:dyDescent="0.3">
      <c r="A236" s="87">
        <f>IFERROR(InformeTbHv[[#This Row],[T EFECTIVO]]/InformeTbHv[[#This Row],[Horas disponibles]],0)</f>
        <v>0</v>
      </c>
      <c r="B236" s="87">
        <f>((InformeTbHv[[#This Row],[T PROGRAMADO]]-InformeTbHv[[#This Row],[HORAS DE OTRAS PARADA]]))/InformeTbHv[[#This Row],[T PROGRAMADO]]</f>
        <v>0</v>
      </c>
      <c r="C236" s="216">
        <f>IFERROR(((InformeTbHv[[#This Row],[T PROGRAMADO]]-InformeTbHv[[#This Row],[Ttal P. mec]])/InformeTbHv[[#This Row],[T PROGRAMADO]]),0)</f>
        <v>0</v>
      </c>
      <c r="D236" s="88" t="str">
        <f>IFERROR(ROUND(InformeTbHv[[#This Row],[TOTAL DE ARBOLES]]/InformeTbHv[[#This Row],[T EFECTIVO]],2),"")</f>
        <v/>
      </c>
      <c r="E236" s="88" t="str">
        <f>(IFERROR(ROUND(InformeTbHv[[#This Row],[M3]]/InformeTbHv[[#This Row],[TOTAL DE ARBOLES]],2),""))</f>
        <v/>
      </c>
      <c r="F236" s="39" t="str">
        <f>IFERROR(ROUND(InformeTbHv[[#This Row],[M3]]/InformeTbHv[[#This Row],[T EFECTIVO]],2),"")</f>
        <v/>
      </c>
      <c r="G236" s="89">
        <f>InformeTbHv[[#This Row],[T PROGRAMADO]]-InformeTbHv[[#This Row],[HORAS DE OTRAS PARADA]]</f>
        <v>0</v>
      </c>
      <c r="H236" s="89">
        <f>InformeTbHv[[#This Row],[T PROGRAMADO]]-SUM(InformeTbHv[[#This Row],[T PARADAS MEC]]+InformeTbHv[[#This Row],[ALISTAMIENTO]]+InformeTbHv[[#This Row],[Mantenimiento periódico]])</f>
        <v>0</v>
      </c>
      <c r="I236" s="89">
        <f>InformeTbHv[[#This Row],[T PARADAS MEC]]+InformeTbHv[[#This Row],[ALISTAMIENTO]]+InformeTbHv[[#This Row],[Mantenimiento periódico]]</f>
        <v>8</v>
      </c>
      <c r="J236" s="89">
        <f>SUMIF(InformeTbHv[[#This Row],[MOTIVO 1]],"Mantenimiento periódico",InformeTbHv[[#This Row],[T OTRA PARADA 1]])</f>
        <v>0</v>
      </c>
      <c r="K236" s="89">
        <f>InformeTbHv[[#This Row],[Mantenimiento periódico]]+InformeTbHv[[#This Row],[ALISTAMIENTO]]</f>
        <v>0</v>
      </c>
      <c r="L236" s="89">
        <f>SUM(InformeTbHv[[#This Row],[T OTRA PARADA 1]:[T OTRA PARADA 5]])</f>
        <v>0</v>
      </c>
      <c r="M236" s="88" t="s">
        <v>86</v>
      </c>
      <c r="N236" s="88" t="s">
        <v>1418</v>
      </c>
      <c r="O236" s="88" t="s">
        <v>93</v>
      </c>
      <c r="P236" s="88">
        <v>1112881624</v>
      </c>
      <c r="Q236" s="88" t="s">
        <v>398</v>
      </c>
      <c r="R236" s="88" t="s">
        <v>74</v>
      </c>
      <c r="S236" s="90">
        <v>46112</v>
      </c>
      <c r="T236" s="88" t="s">
        <v>399</v>
      </c>
      <c r="U236" s="88"/>
      <c r="V236" s="88"/>
      <c r="W236" s="88"/>
      <c r="X236" s="88"/>
      <c r="Y236" s="88"/>
      <c r="Z236" s="88"/>
      <c r="AA236" s="88"/>
      <c r="AB236" s="88"/>
      <c r="AC236" s="88" t="s">
        <v>1430</v>
      </c>
      <c r="AD236" s="88" t="s">
        <v>1475</v>
      </c>
      <c r="AE236" s="88" t="s">
        <v>1517</v>
      </c>
      <c r="AF236" s="88">
        <v>14.957915875223099</v>
      </c>
      <c r="AG236" s="251" t="s">
        <v>205</v>
      </c>
      <c r="AH236" s="206">
        <v>4</v>
      </c>
      <c r="AI236" s="125" t="s">
        <v>45</v>
      </c>
      <c r="AJ236" s="418">
        <f>VLOOKUP(InformeTbHv[[#This Row],[TURNO]],[1]INFORMEHV!AI$2:AK$184,2,0)</f>
        <v>0.58333333333333337</v>
      </c>
      <c r="AK236" s="418">
        <f>VLOOKUP(InformeTbHv[[#This Row],[TURNO]],[1]INFORMEHV!AI$2:AK$184,3,0)</f>
        <v>0.91666666666666663</v>
      </c>
      <c r="AL236" s="205"/>
      <c r="AM236" s="88"/>
      <c r="AN236" s="88"/>
      <c r="AO236" s="88"/>
      <c r="AP236" s="88"/>
      <c r="AQ236" s="89"/>
      <c r="AR236" s="88">
        <v>8</v>
      </c>
      <c r="AS236" s="88">
        <v>8</v>
      </c>
      <c r="AT236" s="30" t="s">
        <v>327</v>
      </c>
      <c r="AU236" s="88" t="s">
        <v>1032</v>
      </c>
      <c r="AV236" s="88"/>
      <c r="AW236" s="88"/>
      <c r="AX236" s="88"/>
      <c r="AY236" s="88"/>
      <c r="AZ236" s="92" t="s">
        <v>1079</v>
      </c>
      <c r="BA236" s="88" t="s">
        <v>46</v>
      </c>
      <c r="BB23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236" s="89"/>
      <c r="BD236" s="89"/>
      <c r="BE236" s="89"/>
      <c r="BF236" s="89"/>
      <c r="BG236" s="93"/>
      <c r="BH236" s="44"/>
      <c r="BI236" s="45"/>
      <c r="BJ236" s="45"/>
      <c r="BK236" s="46"/>
      <c r="BL236" s="94"/>
    </row>
    <row r="237" spans="1:64" ht="18.75" customHeight="1" x14ac:dyDescent="0.3">
      <c r="A237" s="76">
        <f>IFERROR(InformeTbHv[[#This Row],[T EFECTIVO]]/InformeTbHv[[#This Row],[Horas disponibles]],0)</f>
        <v>1</v>
      </c>
      <c r="B237" s="76">
        <f>((InformeTbHv[[#This Row],[T PROGRAMADO]]-InformeTbHv[[#This Row],[HORAS DE OTRAS PARADA]]))/InformeTbHv[[#This Row],[T PROGRAMADO]]</f>
        <v>0.5</v>
      </c>
      <c r="C237" s="217">
        <f>IFERROR(((InformeTbHv[[#This Row],[T PROGRAMADO]]-InformeTbHv[[#This Row],[Ttal P. mec]])/InformeTbHv[[#This Row],[T PROGRAMADO]]),0)</f>
        <v>0.5</v>
      </c>
      <c r="D237" s="49">
        <f>IFERROR(ROUND(InformeTbHv[[#This Row],[TOTAL DE ARBOLES]]/InformeTbHv[[#This Row],[T EFECTIVO]],2),"")</f>
        <v>0</v>
      </c>
      <c r="E237" s="49" t="str">
        <f>(IFERROR(ROUND(InformeTbHv[[#This Row],[M3]]/InformeTbHv[[#This Row],[TOTAL DE ARBOLES]],2),""))</f>
        <v/>
      </c>
      <c r="F237" s="39">
        <f>IFERROR(ROUND(InformeTbHv[[#This Row],[M3]]/InformeTbHv[[#This Row],[T EFECTIVO]],2),"")</f>
        <v>0</v>
      </c>
      <c r="G237" s="72">
        <f>InformeTbHv[[#This Row],[T PROGRAMADO]]-InformeTbHv[[#This Row],[HORAS DE OTRAS PARADA]]</f>
        <v>4</v>
      </c>
      <c r="H237" s="72">
        <f>InformeTbHv[[#This Row],[T PROGRAMADO]]-SUM(InformeTbHv[[#This Row],[T PARADAS MEC]]+InformeTbHv[[#This Row],[ALISTAMIENTO]]+InformeTbHv[[#This Row],[Mantenimiento periódico]])</f>
        <v>4</v>
      </c>
      <c r="I237" s="72">
        <f>InformeTbHv[[#This Row],[T PARADAS MEC]]+InformeTbHv[[#This Row],[ALISTAMIENTO]]+InformeTbHv[[#This Row],[Mantenimiento periódico]]</f>
        <v>4</v>
      </c>
      <c r="J237" s="72">
        <f>SUMIF(InformeTbHv[[#This Row],[MOTIVO 1]],"Mantenimiento periódico",InformeTbHv[[#This Row],[T OTRA PARADA 1]])</f>
        <v>0</v>
      </c>
      <c r="K237" s="72">
        <f>InformeTbHv[[#This Row],[Mantenimiento periódico]]+InformeTbHv[[#This Row],[ALISTAMIENTO]]</f>
        <v>0</v>
      </c>
      <c r="L237" s="72">
        <f>SUM(InformeTbHv[[#This Row],[T OTRA PARADA 1]:[T OTRA PARADA 5]])</f>
        <v>0</v>
      </c>
      <c r="M237" s="49" t="s">
        <v>86</v>
      </c>
      <c r="N237" s="49" t="s">
        <v>1418</v>
      </c>
      <c r="O237" s="49" t="s">
        <v>93</v>
      </c>
      <c r="P237" s="49">
        <v>1112881624</v>
      </c>
      <c r="Q237" s="49" t="s">
        <v>398</v>
      </c>
      <c r="R237" s="49" t="s">
        <v>74</v>
      </c>
      <c r="S237" s="77">
        <v>46113</v>
      </c>
      <c r="T237" s="49" t="s">
        <v>399</v>
      </c>
      <c r="U237" s="49"/>
      <c r="V237" s="49"/>
      <c r="W237" s="49"/>
      <c r="X237" s="49"/>
      <c r="Y237" s="49"/>
      <c r="Z237" s="49"/>
      <c r="AA237" s="49"/>
      <c r="AB237" s="49"/>
      <c r="AC237" s="49" t="s">
        <v>1430</v>
      </c>
      <c r="AD237" s="49" t="s">
        <v>1475</v>
      </c>
      <c r="AE237" s="49" t="s">
        <v>1517</v>
      </c>
      <c r="AF237" s="49">
        <v>14.957915875223099</v>
      </c>
      <c r="AG237" s="251" t="s">
        <v>205</v>
      </c>
      <c r="AH237" s="259">
        <v>4</v>
      </c>
      <c r="AI237" s="125" t="s">
        <v>45</v>
      </c>
      <c r="AJ237" s="418">
        <f>VLOOKUP(InformeTbHv[[#This Row],[TURNO]],[1]INFORMEHV!AI$2:AK$184,2,0)</f>
        <v>0.58333333333333337</v>
      </c>
      <c r="AK237" s="418">
        <f>VLOOKUP(InformeTbHv[[#This Row],[TURNO]],[1]INFORMEHV!AI$2:AK$184,3,0)</f>
        <v>0.91666666666666663</v>
      </c>
      <c r="AL237" s="125"/>
      <c r="AM237" s="49"/>
      <c r="AN237" s="49"/>
      <c r="AO237" s="49"/>
      <c r="AP237" s="49"/>
      <c r="AQ237" s="72"/>
      <c r="AR237" s="49">
        <v>8</v>
      </c>
      <c r="AS237" s="49">
        <v>4</v>
      </c>
      <c r="AT237" s="30" t="s">
        <v>327</v>
      </c>
      <c r="AU237" s="49" t="s">
        <v>1032</v>
      </c>
      <c r="AV237" s="49"/>
      <c r="AW237" s="49"/>
      <c r="AX237" s="49"/>
      <c r="AY237" s="49"/>
      <c r="AZ237" s="71" t="s">
        <v>96</v>
      </c>
      <c r="BA237" s="49" t="s">
        <v>46</v>
      </c>
      <c r="BB23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4</v>
      </c>
      <c r="BC237" s="72"/>
      <c r="BD237" s="72"/>
      <c r="BE237" s="72"/>
      <c r="BF237" s="72"/>
      <c r="BG237" s="74"/>
      <c r="BH237" s="44"/>
      <c r="BI237" s="45"/>
      <c r="BJ237" s="45"/>
      <c r="BK237" s="46"/>
      <c r="BL237" s="45"/>
    </row>
    <row r="238" spans="1:64" ht="18.75" customHeight="1" x14ac:dyDescent="0.3">
      <c r="A238" s="76">
        <f>IFERROR(InformeTbHv[[#This Row],[T EFECTIVO]]/InformeTbHv[[#This Row],[Horas disponibles]],0)</f>
        <v>0</v>
      </c>
      <c r="B238" s="76">
        <f>((InformeTbHv[[#This Row],[T PROGRAMADO]]-InformeTbHv[[#This Row],[HORAS DE OTRAS PARADA]]))/InformeTbHv[[#This Row],[T PROGRAMADO]]</f>
        <v>0</v>
      </c>
      <c r="C238" s="217">
        <f>IFERROR(((InformeTbHv[[#This Row],[T PROGRAMADO]]-InformeTbHv[[#This Row],[Ttal P. mec]])/InformeTbHv[[#This Row],[T PROGRAMADO]]),0)</f>
        <v>0</v>
      </c>
      <c r="D238" s="49" t="str">
        <f>IFERROR(ROUND(InformeTbHv[[#This Row],[TOTAL DE ARBOLES]]/InformeTbHv[[#This Row],[T EFECTIVO]],2),"")</f>
        <v/>
      </c>
      <c r="E238" s="49" t="str">
        <f>(IFERROR(ROUND(InformeTbHv[[#This Row],[M3]]/InformeTbHv[[#This Row],[TOTAL DE ARBOLES]],2),""))</f>
        <v/>
      </c>
      <c r="F238" s="39" t="str">
        <f>IFERROR(ROUND(InformeTbHv[[#This Row],[M3]]/InformeTbHv[[#This Row],[T EFECTIVO]],2),"")</f>
        <v/>
      </c>
      <c r="G238" s="72">
        <f>InformeTbHv[[#This Row],[T PROGRAMADO]]-InformeTbHv[[#This Row],[HORAS DE OTRAS PARADA]]</f>
        <v>0</v>
      </c>
      <c r="H238" s="72">
        <f>InformeTbHv[[#This Row],[T PROGRAMADO]]-SUM(InformeTbHv[[#This Row],[T PARADAS MEC]]+InformeTbHv[[#This Row],[ALISTAMIENTO]]+InformeTbHv[[#This Row],[Mantenimiento periódico]])</f>
        <v>0</v>
      </c>
      <c r="I238" s="72">
        <f>InformeTbHv[[#This Row],[T PARADAS MEC]]+InformeTbHv[[#This Row],[ALISTAMIENTO]]+InformeTbHv[[#This Row],[Mantenimiento periódico]]</f>
        <v>8</v>
      </c>
      <c r="J238" s="72">
        <f>SUMIF(InformeTbHv[[#This Row],[MOTIVO 1]],"Mantenimiento periódico",InformeTbHv[[#This Row],[T OTRA PARADA 1]])</f>
        <v>0</v>
      </c>
      <c r="K238" s="72">
        <f>InformeTbHv[[#This Row],[Mantenimiento periódico]]+InformeTbHv[[#This Row],[ALISTAMIENTO]]</f>
        <v>0</v>
      </c>
      <c r="L238" s="72">
        <f>SUM(InformeTbHv[[#This Row],[T OTRA PARADA 1]:[T OTRA PARADA 5]])</f>
        <v>0</v>
      </c>
      <c r="M238" s="49" t="s">
        <v>86</v>
      </c>
      <c r="N238" s="49" t="s">
        <v>1418</v>
      </c>
      <c r="O238" s="49" t="s">
        <v>88</v>
      </c>
      <c r="P238" s="49">
        <v>94265708</v>
      </c>
      <c r="Q238" s="49" t="s">
        <v>398</v>
      </c>
      <c r="R238" s="49" t="s">
        <v>74</v>
      </c>
      <c r="S238" s="77">
        <v>46114</v>
      </c>
      <c r="T238" s="49" t="s">
        <v>399</v>
      </c>
      <c r="U238" s="49"/>
      <c r="V238" s="49"/>
      <c r="W238" s="49"/>
      <c r="X238" s="49"/>
      <c r="Y238" s="49"/>
      <c r="Z238" s="49"/>
      <c r="AA238" s="49"/>
      <c r="AB238" s="49"/>
      <c r="AC238" s="49" t="s">
        <v>1430</v>
      </c>
      <c r="AD238" s="49" t="s">
        <v>1475</v>
      </c>
      <c r="AE238" s="49" t="s">
        <v>1517</v>
      </c>
      <c r="AF238" s="49">
        <v>14.957915875223099</v>
      </c>
      <c r="AG238" s="251" t="s">
        <v>205</v>
      </c>
      <c r="AH238" s="259">
        <v>4</v>
      </c>
      <c r="AI238" s="49" t="s">
        <v>47</v>
      </c>
      <c r="AJ238" s="420">
        <f>VLOOKUP(InformeTbHv[[#This Row],[TURNO]],[1]INFORMEHV!AI$2:AK$184,2,0)</f>
        <v>0.25</v>
      </c>
      <c r="AK238" s="420">
        <f>VLOOKUP(InformeTbHv[[#This Row],[TURNO]],[1]INFORMEHV!AI$2:AK$184,3,0)</f>
        <v>0.58333333333333337</v>
      </c>
      <c r="AL238" s="125"/>
      <c r="AM238" s="49"/>
      <c r="AN238" s="49"/>
      <c r="AO238" s="49"/>
      <c r="AP238" s="49"/>
      <c r="AQ238" s="72"/>
      <c r="AR238" s="49">
        <v>8</v>
      </c>
      <c r="AS238" s="49">
        <v>8</v>
      </c>
      <c r="AT238" s="49"/>
      <c r="AU238" s="49" t="s">
        <v>1032</v>
      </c>
      <c r="AV238" s="49"/>
      <c r="AW238" s="49"/>
      <c r="AX238" s="49"/>
      <c r="AY238" s="49"/>
      <c r="AZ238" s="71" t="s">
        <v>1091</v>
      </c>
      <c r="BA238" s="49" t="s">
        <v>46</v>
      </c>
      <c r="BB23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238" s="72"/>
      <c r="BD238" s="72"/>
      <c r="BE238" s="72"/>
      <c r="BF238" s="72"/>
      <c r="BG238" s="74"/>
      <c r="BH238" s="44"/>
      <c r="BI238" s="45"/>
      <c r="BJ238" s="45"/>
      <c r="BK238" s="46"/>
      <c r="BL238" s="45"/>
    </row>
    <row r="239" spans="1:64" ht="18.75" customHeight="1" x14ac:dyDescent="0.3">
      <c r="A239" s="76">
        <f>IFERROR(InformeTbHv[[#This Row],[T EFECTIVO]]/InformeTbHv[[#This Row],[Horas disponibles]],0)</f>
        <v>1</v>
      </c>
      <c r="B239" s="76">
        <f>((InformeTbHv[[#This Row],[T PROGRAMADO]]-InformeTbHv[[#This Row],[HORAS DE OTRAS PARADA]]))/InformeTbHv[[#This Row],[T PROGRAMADO]]</f>
        <v>0.15384615384615385</v>
      </c>
      <c r="C239" s="217">
        <f>IFERROR(((InformeTbHv[[#This Row],[T PROGRAMADO]]-InformeTbHv[[#This Row],[Ttal P. mec]])/InformeTbHv[[#This Row],[T PROGRAMADO]]),0)</f>
        <v>0.15384615384615385</v>
      </c>
      <c r="D239" s="49">
        <f>IFERROR(ROUND(InformeTbHv[[#This Row],[TOTAL DE ARBOLES]]/InformeTbHv[[#This Row],[T EFECTIVO]],2),"")</f>
        <v>0</v>
      </c>
      <c r="E239" s="49" t="str">
        <f>(IFERROR(ROUND(InformeTbHv[[#This Row],[M3]]/InformeTbHv[[#This Row],[TOTAL DE ARBOLES]],2),""))</f>
        <v/>
      </c>
      <c r="F239" s="39">
        <f>IFERROR(ROUND(InformeTbHv[[#This Row],[M3]]/InformeTbHv[[#This Row],[T EFECTIVO]],2),"")</f>
        <v>0</v>
      </c>
      <c r="G239" s="72">
        <f>InformeTbHv[[#This Row],[T PROGRAMADO]]-InformeTbHv[[#This Row],[HORAS DE OTRAS PARADA]]</f>
        <v>1</v>
      </c>
      <c r="H239" s="72">
        <f>InformeTbHv[[#This Row],[T PROGRAMADO]]-SUM(InformeTbHv[[#This Row],[T PARADAS MEC]]+InformeTbHv[[#This Row],[ALISTAMIENTO]]+InformeTbHv[[#This Row],[Mantenimiento periódico]])</f>
        <v>1</v>
      </c>
      <c r="I239" s="72">
        <f>InformeTbHv[[#This Row],[T PARADAS MEC]]+InformeTbHv[[#This Row],[ALISTAMIENTO]]+InformeTbHv[[#This Row],[Mantenimiento periódico]]</f>
        <v>5.5</v>
      </c>
      <c r="J239" s="72">
        <f>SUMIF(InformeTbHv[[#This Row],[MOTIVO 1]],"Mantenimiento periódico",InformeTbHv[[#This Row],[T OTRA PARADA 1]])</f>
        <v>0</v>
      </c>
      <c r="K239" s="72">
        <f>InformeTbHv[[#This Row],[Mantenimiento periódico]]+InformeTbHv[[#This Row],[ALISTAMIENTO]]</f>
        <v>0</v>
      </c>
      <c r="L239" s="72">
        <f>SUM(InformeTbHv[[#This Row],[T OTRA PARADA 1]:[T OTRA PARADA 5]])</f>
        <v>0</v>
      </c>
      <c r="M239" s="49" t="s">
        <v>86</v>
      </c>
      <c r="N239" s="49" t="s">
        <v>1418</v>
      </c>
      <c r="O239" s="49" t="s">
        <v>93</v>
      </c>
      <c r="P239" s="49">
        <v>1112881624</v>
      </c>
      <c r="Q239" s="49" t="s">
        <v>398</v>
      </c>
      <c r="R239" s="49" t="s">
        <v>74</v>
      </c>
      <c r="S239" s="77">
        <v>46115</v>
      </c>
      <c r="T239" s="49" t="s">
        <v>399</v>
      </c>
      <c r="U239" s="49"/>
      <c r="V239" s="49"/>
      <c r="W239" s="49"/>
      <c r="X239" s="49"/>
      <c r="Y239" s="49"/>
      <c r="Z239" s="49"/>
      <c r="AA239" s="49"/>
      <c r="AB239" s="49"/>
      <c r="AC239" s="49" t="s">
        <v>1430</v>
      </c>
      <c r="AD239" s="49" t="s">
        <v>1475</v>
      </c>
      <c r="AE239" s="49" t="s">
        <v>1517</v>
      </c>
      <c r="AF239" s="49">
        <v>14.957915875223099</v>
      </c>
      <c r="AG239" s="251" t="s">
        <v>205</v>
      </c>
      <c r="AH239" s="259">
        <v>4</v>
      </c>
      <c r="AI239" s="125" t="s">
        <v>45</v>
      </c>
      <c r="AJ239" s="418">
        <f>VLOOKUP(InformeTbHv[[#This Row],[TURNO]],[1]INFORMEHV!AI$2:AK$184,2,0)</f>
        <v>0.58333333333333337</v>
      </c>
      <c r="AK239" s="418">
        <f>VLOOKUP(InformeTbHv[[#This Row],[TURNO]],[1]INFORMEHV!AI$2:AK$184,3,0)</f>
        <v>0.91666666666666663</v>
      </c>
      <c r="AL239" s="125"/>
      <c r="AM239" s="49"/>
      <c r="AN239" s="49"/>
      <c r="AO239" s="49"/>
      <c r="AP239" s="49"/>
      <c r="AQ239" s="72"/>
      <c r="AR239" s="49">
        <v>6.5</v>
      </c>
      <c r="AS239" s="49">
        <v>5.5</v>
      </c>
      <c r="AT239" s="49"/>
      <c r="AU239" s="49" t="s">
        <v>1032</v>
      </c>
      <c r="AV239" s="49"/>
      <c r="AW239" s="49"/>
      <c r="AX239" s="49"/>
      <c r="AY239" s="49"/>
      <c r="AZ239" s="71" t="s">
        <v>96</v>
      </c>
      <c r="BA239" s="49" t="s">
        <v>46</v>
      </c>
      <c r="BB23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5.5</v>
      </c>
      <c r="BC239" s="72"/>
      <c r="BD239" s="72"/>
      <c r="BE239" s="72"/>
      <c r="BF239" s="72"/>
      <c r="BG239" s="74"/>
      <c r="BH239" s="44"/>
      <c r="BI239" s="45"/>
      <c r="BJ239" s="45"/>
      <c r="BK239" s="46"/>
      <c r="BL239" s="45"/>
    </row>
    <row r="240" spans="1:64" ht="18.75" customHeight="1" x14ac:dyDescent="0.3">
      <c r="A240" s="76">
        <f>IFERROR(InformeTbHv[[#This Row],[T EFECTIVO]]/InformeTbHv[[#This Row],[Horas disponibles]],0)</f>
        <v>1</v>
      </c>
      <c r="B240" s="76">
        <f>((InformeTbHv[[#This Row],[T PROGRAMADO]]-InformeTbHv[[#This Row],[HORAS DE OTRAS PARADA]]))/InformeTbHv[[#This Row],[T PROGRAMADO]]</f>
        <v>0.15384615384615385</v>
      </c>
      <c r="C240" s="217">
        <f>IFERROR(((InformeTbHv[[#This Row],[T PROGRAMADO]]-InformeTbHv[[#This Row],[Ttal P. mec]])/InformeTbHv[[#This Row],[T PROGRAMADO]]),0)</f>
        <v>0.15384615384615385</v>
      </c>
      <c r="D240" s="49">
        <f>IFERROR(ROUND(InformeTbHv[[#This Row],[TOTAL DE ARBOLES]]/InformeTbHv[[#This Row],[T EFECTIVO]],2),"")</f>
        <v>0</v>
      </c>
      <c r="E240" s="49" t="str">
        <f>(IFERROR(ROUND(InformeTbHv[[#This Row],[M3]]/InformeTbHv[[#This Row],[TOTAL DE ARBOLES]],2),""))</f>
        <v/>
      </c>
      <c r="F240" s="39">
        <f>IFERROR(ROUND(InformeTbHv[[#This Row],[M3]]/InformeTbHv[[#This Row],[T EFECTIVO]],2),"")</f>
        <v>0</v>
      </c>
      <c r="G240" s="72">
        <f>InformeTbHv[[#This Row],[T PROGRAMADO]]-InformeTbHv[[#This Row],[HORAS DE OTRAS PARADA]]</f>
        <v>1</v>
      </c>
      <c r="H240" s="72">
        <f>InformeTbHv[[#This Row],[T PROGRAMADO]]-SUM(InformeTbHv[[#This Row],[T PARADAS MEC]]+InformeTbHv[[#This Row],[ALISTAMIENTO]]+InformeTbHv[[#This Row],[Mantenimiento periódico]])</f>
        <v>1</v>
      </c>
      <c r="I240" s="72">
        <f>InformeTbHv[[#This Row],[T PARADAS MEC]]+InformeTbHv[[#This Row],[ALISTAMIENTO]]+InformeTbHv[[#This Row],[Mantenimiento periódico]]</f>
        <v>5.5</v>
      </c>
      <c r="J240" s="72">
        <f>SUMIF(InformeTbHv[[#This Row],[MOTIVO 1]],"Mantenimiento periódico",InformeTbHv[[#This Row],[T OTRA PARADA 1]])</f>
        <v>0</v>
      </c>
      <c r="K240" s="72">
        <f>InformeTbHv[[#This Row],[Mantenimiento periódico]]+InformeTbHv[[#This Row],[ALISTAMIENTO]]</f>
        <v>0</v>
      </c>
      <c r="L240" s="72">
        <f>SUM(InformeTbHv[[#This Row],[T OTRA PARADA 1]:[T OTRA PARADA 5]])</f>
        <v>0</v>
      </c>
      <c r="M240" s="49" t="s">
        <v>86</v>
      </c>
      <c r="N240" s="49" t="s">
        <v>1418</v>
      </c>
      <c r="O240" s="49" t="s">
        <v>88</v>
      </c>
      <c r="P240" s="49">
        <v>94265708</v>
      </c>
      <c r="Q240" s="49" t="s">
        <v>398</v>
      </c>
      <c r="R240" s="49" t="s">
        <v>74</v>
      </c>
      <c r="S240" s="77">
        <v>46115</v>
      </c>
      <c r="T240" s="49" t="s">
        <v>399</v>
      </c>
      <c r="U240" s="49"/>
      <c r="V240" s="49"/>
      <c r="W240" s="49"/>
      <c r="X240" s="49"/>
      <c r="Y240" s="49"/>
      <c r="Z240" s="49"/>
      <c r="AA240" s="49"/>
      <c r="AB240" s="49"/>
      <c r="AC240" s="49" t="s">
        <v>1430</v>
      </c>
      <c r="AD240" s="49" t="s">
        <v>1475</v>
      </c>
      <c r="AE240" s="49" t="s">
        <v>1517</v>
      </c>
      <c r="AF240" s="49">
        <v>14.957915875223099</v>
      </c>
      <c r="AG240" s="251" t="s">
        <v>205</v>
      </c>
      <c r="AH240" s="259">
        <v>4</v>
      </c>
      <c r="AI240" s="49" t="s">
        <v>47</v>
      </c>
      <c r="AJ240" s="420">
        <f>VLOOKUP(InformeTbHv[[#This Row],[TURNO]],[1]INFORMEHV!AI$2:AK$184,2,0)</f>
        <v>0.25</v>
      </c>
      <c r="AK240" s="420">
        <f>VLOOKUP(InformeTbHv[[#This Row],[TURNO]],[1]INFORMEHV!AI$2:AK$184,3,0)</f>
        <v>0.58333333333333337</v>
      </c>
      <c r="AL240" s="125"/>
      <c r="AM240" s="49"/>
      <c r="AN240" s="49"/>
      <c r="AO240" s="49"/>
      <c r="AP240" s="49"/>
      <c r="AQ240" s="72"/>
      <c r="AR240" s="49">
        <v>6.5</v>
      </c>
      <c r="AS240" s="49">
        <v>5.5</v>
      </c>
      <c r="AT240" s="49"/>
      <c r="AU240" s="49" t="s">
        <v>1032</v>
      </c>
      <c r="AV240" s="49"/>
      <c r="AW240" s="49"/>
      <c r="AX240" s="49"/>
      <c r="AY240" s="49"/>
      <c r="AZ240" s="71" t="s">
        <v>96</v>
      </c>
      <c r="BA240" s="49" t="s">
        <v>46</v>
      </c>
      <c r="BB24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5.5</v>
      </c>
      <c r="BC240" s="72"/>
      <c r="BD240" s="72"/>
      <c r="BE240" s="72"/>
      <c r="BF240" s="72"/>
      <c r="BG240" s="74"/>
      <c r="BH240" s="44"/>
      <c r="BI240" s="45"/>
      <c r="BJ240" s="45"/>
      <c r="BK240" s="46"/>
      <c r="BL240" s="45"/>
    </row>
    <row r="241" spans="1:64" ht="18.75" customHeight="1" x14ac:dyDescent="0.3">
      <c r="A241" s="76">
        <f>IFERROR(InformeTbHv[[#This Row],[T EFECTIVO]]/InformeTbHv[[#This Row],[Horas disponibles]],0)</f>
        <v>1</v>
      </c>
      <c r="B241" s="76">
        <f>((InformeTbHv[[#This Row],[T PROGRAMADO]]-InformeTbHv[[#This Row],[HORAS DE OTRAS PARADA]]))/InformeTbHv[[#This Row],[T PROGRAMADO]]</f>
        <v>0.15384615384615385</v>
      </c>
      <c r="C241" s="217">
        <f>IFERROR(((InformeTbHv[[#This Row],[T PROGRAMADO]]-InformeTbHv[[#This Row],[Ttal P. mec]])/InformeTbHv[[#This Row],[T PROGRAMADO]]),0)</f>
        <v>0.15384615384615385</v>
      </c>
      <c r="D241" s="49">
        <f>IFERROR(ROUND(InformeTbHv[[#This Row],[TOTAL DE ARBOLES]]/InformeTbHv[[#This Row],[T EFECTIVO]],2),"")</f>
        <v>0</v>
      </c>
      <c r="E241" s="49" t="str">
        <f>(IFERROR(ROUND(InformeTbHv[[#This Row],[M3]]/InformeTbHv[[#This Row],[TOTAL DE ARBOLES]],2),""))</f>
        <v/>
      </c>
      <c r="F241" s="39">
        <f>IFERROR(ROUND(InformeTbHv[[#This Row],[M3]]/InformeTbHv[[#This Row],[T EFECTIVO]],2),"")</f>
        <v>0</v>
      </c>
      <c r="G241" s="72">
        <f>InformeTbHv[[#This Row],[T PROGRAMADO]]-InformeTbHv[[#This Row],[HORAS DE OTRAS PARADA]]</f>
        <v>1</v>
      </c>
      <c r="H241" s="72">
        <f>InformeTbHv[[#This Row],[T PROGRAMADO]]-SUM(InformeTbHv[[#This Row],[T PARADAS MEC]]+InformeTbHv[[#This Row],[ALISTAMIENTO]]+InformeTbHv[[#This Row],[Mantenimiento periódico]])</f>
        <v>1</v>
      </c>
      <c r="I241" s="72">
        <f>InformeTbHv[[#This Row],[T PARADAS MEC]]+InformeTbHv[[#This Row],[ALISTAMIENTO]]+InformeTbHv[[#This Row],[Mantenimiento periódico]]</f>
        <v>5.5</v>
      </c>
      <c r="J241" s="72">
        <f>SUMIF(InformeTbHv[[#This Row],[MOTIVO 1]],"Mantenimiento periódico",InformeTbHv[[#This Row],[T OTRA PARADA 1]])</f>
        <v>0</v>
      </c>
      <c r="K241" s="72">
        <f>InformeTbHv[[#This Row],[Mantenimiento periódico]]+InformeTbHv[[#This Row],[ALISTAMIENTO]]</f>
        <v>0</v>
      </c>
      <c r="L241" s="72">
        <f>SUM(InformeTbHv[[#This Row],[T OTRA PARADA 1]:[T OTRA PARADA 5]])</f>
        <v>0</v>
      </c>
      <c r="M241" s="49" t="s">
        <v>86</v>
      </c>
      <c r="N241" s="49" t="s">
        <v>1418</v>
      </c>
      <c r="O241" s="49" t="s">
        <v>93</v>
      </c>
      <c r="P241" s="49">
        <v>1112881624</v>
      </c>
      <c r="Q241" s="49" t="s">
        <v>398</v>
      </c>
      <c r="R241" s="49" t="s">
        <v>74</v>
      </c>
      <c r="S241" s="77">
        <v>46115</v>
      </c>
      <c r="T241" s="49" t="s">
        <v>399</v>
      </c>
      <c r="U241" s="49"/>
      <c r="V241" s="49"/>
      <c r="W241" s="49"/>
      <c r="X241" s="49"/>
      <c r="Y241" s="49"/>
      <c r="Z241" s="49"/>
      <c r="AA241" s="49"/>
      <c r="AB241" s="49"/>
      <c r="AC241" s="49" t="s">
        <v>1430</v>
      </c>
      <c r="AD241" s="49" t="s">
        <v>1475</v>
      </c>
      <c r="AE241" s="49" t="s">
        <v>1517</v>
      </c>
      <c r="AF241" s="49">
        <v>14.957915875223099</v>
      </c>
      <c r="AG241" s="251" t="s">
        <v>205</v>
      </c>
      <c r="AH241" s="259">
        <v>4</v>
      </c>
      <c r="AI241" s="125" t="s">
        <v>45</v>
      </c>
      <c r="AJ241" s="418">
        <f>VLOOKUP(InformeTbHv[[#This Row],[TURNO]],[1]INFORMEHV!AI$2:AK$184,2,0)</f>
        <v>0.58333333333333337</v>
      </c>
      <c r="AK241" s="418">
        <f>VLOOKUP(InformeTbHv[[#This Row],[TURNO]],[1]INFORMEHV!AI$2:AK$184,3,0)</f>
        <v>0.91666666666666663</v>
      </c>
      <c r="AL241" s="125"/>
      <c r="AM241" s="49"/>
      <c r="AN241" s="49"/>
      <c r="AO241" s="49"/>
      <c r="AP241" s="49"/>
      <c r="AQ241" s="72"/>
      <c r="AR241" s="49">
        <v>6.5</v>
      </c>
      <c r="AS241" s="49">
        <v>5.5</v>
      </c>
      <c r="AT241" s="49"/>
      <c r="AU241" s="49" t="s">
        <v>1032</v>
      </c>
      <c r="AV241" s="49"/>
      <c r="AW241" s="49"/>
      <c r="AX241" s="49"/>
      <c r="AY241" s="49"/>
      <c r="AZ241" s="71" t="s">
        <v>96</v>
      </c>
      <c r="BA241" s="49" t="s">
        <v>46</v>
      </c>
      <c r="BB24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5.5</v>
      </c>
      <c r="BC241" s="72"/>
      <c r="BD241" s="72"/>
      <c r="BE241" s="72"/>
      <c r="BF241" s="72"/>
      <c r="BG241" s="74"/>
      <c r="BH241" s="44"/>
      <c r="BI241" s="45"/>
      <c r="BJ241" s="45"/>
      <c r="BK241" s="46"/>
      <c r="BL241" s="45"/>
    </row>
    <row r="242" spans="1:64" ht="18.75" customHeight="1" x14ac:dyDescent="0.3">
      <c r="A242" s="76">
        <f>IFERROR(InformeTbHv[[#This Row],[T EFECTIVO]]/InformeTbHv[[#This Row],[Horas disponibles]],0)</f>
        <v>3.1152647975140847E-3</v>
      </c>
      <c r="B242" s="76">
        <f>((InformeTbHv[[#This Row],[T PROGRAMADO]]-InformeTbHv[[#This Row],[HORAS DE OTRAS PARADA]]))/InformeTbHv[[#This Row],[T PROGRAMADO]]</f>
        <v>4.1666666666750896E-4</v>
      </c>
      <c r="C242" s="217">
        <f>IFERROR(((InformeTbHv[[#This Row],[T PROGRAMADO]]-InformeTbHv[[#This Row],[Ttal P. mec]])/InformeTbHv[[#This Row],[T PROGRAMADO]]),0)</f>
        <v>0.13375000000000004</v>
      </c>
      <c r="D242" s="49">
        <f>IFERROR(ROUND(InformeTbHv[[#This Row],[TOTAL DE ARBOLES]]/InformeTbHv[[#This Row],[T EFECTIVO]],2),"")</f>
        <v>0</v>
      </c>
      <c r="E242" s="49" t="str">
        <f>(IFERROR(ROUND(InformeTbHv[[#This Row],[M3]]/InformeTbHv[[#This Row],[TOTAL DE ARBOLES]],2),""))</f>
        <v/>
      </c>
      <c r="F242" s="39">
        <f>IFERROR(ROUND(InformeTbHv[[#This Row],[M3]]/InformeTbHv[[#This Row],[T EFECTIVO]],2),"")</f>
        <v>0</v>
      </c>
      <c r="G242" s="72">
        <f>InformeTbHv[[#This Row],[T PROGRAMADO]]-InformeTbHv[[#This Row],[HORAS DE OTRAS PARADA]]</f>
        <v>3.3333333333400716E-3</v>
      </c>
      <c r="H242" s="72">
        <f>InformeTbHv[[#This Row],[T PROGRAMADO]]-SUM(InformeTbHv[[#This Row],[T PARADAS MEC]]+InformeTbHv[[#This Row],[ALISTAMIENTO]]+InformeTbHv[[#This Row],[Mantenimiento periódico]])</f>
        <v>1.0700000000000003</v>
      </c>
      <c r="I242" s="72">
        <f>InformeTbHv[[#This Row],[T PARADAS MEC]]+InformeTbHv[[#This Row],[ALISTAMIENTO]]+InformeTbHv[[#This Row],[Mantenimiento periódico]]</f>
        <v>6.93</v>
      </c>
      <c r="J242" s="72">
        <f>SUMIF(InformeTbHv[[#This Row],[MOTIVO 1]],"Mantenimiento periódico",InformeTbHv[[#This Row],[T OTRA PARADA 1]])</f>
        <v>0</v>
      </c>
      <c r="K242" s="72">
        <f>InformeTbHv[[#This Row],[Mantenimiento periódico]]+InformeTbHv[[#This Row],[ALISTAMIENTO]]</f>
        <v>0</v>
      </c>
      <c r="L242" s="72">
        <f>SUM(InformeTbHv[[#This Row],[T OTRA PARADA 1]:[T OTRA PARADA 5]])</f>
        <v>1.06666666666666</v>
      </c>
      <c r="M242" s="49" t="s">
        <v>86</v>
      </c>
      <c r="N242" s="49" t="s">
        <v>1418</v>
      </c>
      <c r="O242" s="49" t="s">
        <v>95</v>
      </c>
      <c r="P242" s="49">
        <v>6135776</v>
      </c>
      <c r="Q242" s="49" t="s">
        <v>398</v>
      </c>
      <c r="R242" s="49" t="s">
        <v>74</v>
      </c>
      <c r="S242" s="77">
        <v>46116</v>
      </c>
      <c r="T242" s="49" t="s">
        <v>399</v>
      </c>
      <c r="U242" s="49"/>
      <c r="V242" s="49"/>
      <c r="W242" s="49"/>
      <c r="X242" s="49"/>
      <c r="Y242" s="49"/>
      <c r="Z242" s="49"/>
      <c r="AA242" s="49"/>
      <c r="AB242" s="49"/>
      <c r="AC242" s="49" t="s">
        <v>1430</v>
      </c>
      <c r="AD242" s="49" t="s">
        <v>1475</v>
      </c>
      <c r="AE242" s="49" t="s">
        <v>1517</v>
      </c>
      <c r="AF242" s="49">
        <v>14.957915875223099</v>
      </c>
      <c r="AG242" s="251" t="s">
        <v>205</v>
      </c>
      <c r="AH242" s="259">
        <v>4</v>
      </c>
      <c r="AI242" s="125" t="s">
        <v>45</v>
      </c>
      <c r="AJ242" s="418">
        <f>VLOOKUP(InformeTbHv[[#This Row],[TURNO]],[1]INFORMEHV!AI$2:AK$184,2,0)</f>
        <v>0.58333333333333337</v>
      </c>
      <c r="AK242" s="418">
        <f>VLOOKUP(InformeTbHv[[#This Row],[TURNO]],[1]INFORMEHV!AI$2:AK$184,3,0)</f>
        <v>0.91666666666666663</v>
      </c>
      <c r="AL242" s="125"/>
      <c r="AM242" s="49"/>
      <c r="AN242" s="49"/>
      <c r="AO242" s="49"/>
      <c r="AP242" s="49"/>
      <c r="AQ242" s="72"/>
      <c r="AR242" s="49">
        <v>8</v>
      </c>
      <c r="AS242" s="49">
        <v>6.93</v>
      </c>
      <c r="AT242" s="49"/>
      <c r="AU242" s="49" t="s">
        <v>1032</v>
      </c>
      <c r="AV242" s="49"/>
      <c r="AW242" s="49"/>
      <c r="AX242" s="49"/>
      <c r="AY242" s="49"/>
      <c r="AZ242" s="71" t="s">
        <v>96</v>
      </c>
      <c r="BA242" s="49" t="s">
        <v>46</v>
      </c>
      <c r="BB24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7.9966666666666599</v>
      </c>
      <c r="BC242" s="72">
        <v>1.06666666666666</v>
      </c>
      <c r="BD242" s="72"/>
      <c r="BE242" s="72"/>
      <c r="BF242" s="72"/>
      <c r="BG242" s="74"/>
      <c r="BH242" s="44" t="s">
        <v>858</v>
      </c>
      <c r="BI242" s="45"/>
      <c r="BJ242" s="45"/>
      <c r="BK242" s="46"/>
      <c r="BL242" s="45"/>
    </row>
    <row r="243" spans="1:64" ht="18.75" customHeight="1" x14ac:dyDescent="0.3">
      <c r="A243" s="20">
        <f>IFERROR(InformeTbHv[[#This Row],[T EFECTIVO]]/InformeTbHv[[#This Row],[Horas disponibles]],0)</f>
        <v>0</v>
      </c>
      <c r="B243" s="20">
        <f>((InformeTbHv[[#This Row],[T PROGRAMADO]]-InformeTbHv[[#This Row],[HORAS DE OTRAS PARADA]]))/InformeTbHv[[#This Row],[T PROGRAMADO]]</f>
        <v>0</v>
      </c>
      <c r="C243" s="21">
        <f>IFERROR(((InformeTbHv[[#This Row],[T PROGRAMADO]]-InformeTbHv[[#This Row],[Ttal P. mec]])/InformeTbHv[[#This Row],[T PROGRAMADO]]),0)</f>
        <v>0</v>
      </c>
      <c r="D243" s="22" t="str">
        <f>IFERROR(ROUND(InformeTbHv[[#This Row],[TOTAL DE ARBOLES]]/InformeTbHv[[#This Row],[T EFECTIVO]],2),"")</f>
        <v/>
      </c>
      <c r="E243" s="22" t="str">
        <f>(IFERROR(ROUND(InformeTbHv[[#This Row],[M3]]/InformeTbHv[[#This Row],[TOTAL DE ARBOLES]],2),""))</f>
        <v/>
      </c>
      <c r="F243" s="13" t="str">
        <f>IFERROR(ROUND(InformeTbHv[[#This Row],[M3]]/InformeTbHv[[#This Row],[T EFECTIVO]],2),"")</f>
        <v/>
      </c>
      <c r="G243" s="23">
        <f>InformeTbHv[[#This Row],[T PROGRAMADO]]-InformeTbHv[[#This Row],[HORAS DE OTRAS PARADA]]</f>
        <v>0</v>
      </c>
      <c r="H243" s="24">
        <f>InformeTbHv[[#This Row],[T PROGRAMADO]]-SUM(InformeTbHv[[#This Row],[T PARADAS MEC]]+InformeTbHv[[#This Row],[ALISTAMIENTO]]+InformeTbHv[[#This Row],[Mantenimiento periódico]])</f>
        <v>0</v>
      </c>
      <c r="I243" s="24">
        <f>InformeTbHv[[#This Row],[T PARADAS MEC]]+InformeTbHv[[#This Row],[ALISTAMIENTO]]+InformeTbHv[[#This Row],[Mantenimiento periódico]]</f>
        <v>8</v>
      </c>
      <c r="J243" s="24">
        <f>SUMIF(InformeTbHv[[#This Row],[MOTIVO 1]],"Mantenimiento periódico",InformeTbHv[[#This Row],[T OTRA PARADA 1]])</f>
        <v>0</v>
      </c>
      <c r="K243" s="24">
        <f>InformeTbHv[[#This Row],[Mantenimiento periódico]]+InformeTbHv[[#This Row],[ALISTAMIENTO]]</f>
        <v>0</v>
      </c>
      <c r="L243" s="24">
        <f>SUM(InformeTbHv[[#This Row],[T OTRA PARADA 1]:[T OTRA PARADA 5]])</f>
        <v>0</v>
      </c>
      <c r="M243" s="25" t="s">
        <v>63</v>
      </c>
      <c r="N243" s="25" t="s">
        <v>1417</v>
      </c>
      <c r="O243" s="29" t="s">
        <v>64</v>
      </c>
      <c r="P243" s="25">
        <v>94282613</v>
      </c>
      <c r="Q243" s="25" t="s">
        <v>65</v>
      </c>
      <c r="R243" s="25" t="s">
        <v>44</v>
      </c>
      <c r="S243" s="26">
        <v>46027</v>
      </c>
      <c r="T243" s="25" t="s">
        <v>66</v>
      </c>
      <c r="U243" s="25"/>
      <c r="V243" s="25"/>
      <c r="W243" s="25"/>
      <c r="X243" s="25"/>
      <c r="Y243" s="25"/>
      <c r="Z243" s="25"/>
      <c r="AA243" s="25"/>
      <c r="AB243" s="25"/>
      <c r="AC243" s="25" t="s">
        <v>1443</v>
      </c>
      <c r="AD243" s="25" t="s">
        <v>1488</v>
      </c>
      <c r="AE243" s="25" t="s">
        <v>1512</v>
      </c>
      <c r="AF243" s="25">
        <v>29.074793843043448</v>
      </c>
      <c r="AG243" s="251" t="s">
        <v>205</v>
      </c>
      <c r="AH243" s="260">
        <v>15</v>
      </c>
      <c r="AI243" s="25" t="s">
        <v>47</v>
      </c>
      <c r="AJ243" s="422">
        <f>VLOOKUP(InformeTbHv[[#This Row],[TURNO]],[1]INFORMEHV!AI$2:AK$184,2,0)</f>
        <v>0.25</v>
      </c>
      <c r="AK243" s="422">
        <f>VLOOKUP(InformeTbHv[[#This Row],[TURNO]],[1]INFORMEHV!AI$2:AK$184,3,0)</f>
        <v>0.58333333333333337</v>
      </c>
      <c r="AL243" s="25"/>
      <c r="AM243" s="25"/>
      <c r="AN243" s="25"/>
      <c r="AO243" s="25"/>
      <c r="AP243" s="25"/>
      <c r="AQ243" s="24"/>
      <c r="AR243" s="25">
        <v>8</v>
      </c>
      <c r="AS243" s="25">
        <v>8</v>
      </c>
      <c r="AT243" s="25"/>
      <c r="AU243" s="30" t="s">
        <v>213</v>
      </c>
      <c r="AV243" s="25"/>
      <c r="AW243" s="25"/>
      <c r="AX243" s="25"/>
      <c r="AY243" s="25"/>
      <c r="AZ243" s="25" t="s">
        <v>121</v>
      </c>
      <c r="BA243" s="25" t="s">
        <v>48</v>
      </c>
      <c r="BB24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243" s="24"/>
      <c r="BD243" s="24"/>
      <c r="BE243" s="23"/>
      <c r="BF243" s="23"/>
      <c r="BG243" s="27"/>
      <c r="BH243" s="14"/>
      <c r="BI243" s="15"/>
      <c r="BJ243" s="15"/>
      <c r="BK243" s="16"/>
      <c r="BL243" s="28"/>
    </row>
    <row r="244" spans="1:64" ht="18.75" customHeight="1" x14ac:dyDescent="0.3">
      <c r="A244" s="20">
        <f>IFERROR(InformeTbHv[[#This Row],[T EFECTIVO]]/InformeTbHv[[#This Row],[Horas disponibles]],0)</f>
        <v>0</v>
      </c>
      <c r="B244" s="20">
        <f>((InformeTbHv[[#This Row],[T PROGRAMADO]]-InformeTbHv[[#This Row],[HORAS DE OTRAS PARADA]]))/InformeTbHv[[#This Row],[T PROGRAMADO]]</f>
        <v>0</v>
      </c>
      <c r="C244" s="21">
        <f>IFERROR(((InformeTbHv[[#This Row],[T PROGRAMADO]]-InformeTbHv[[#This Row],[Ttal P. mec]])/InformeTbHv[[#This Row],[T PROGRAMADO]]),0)</f>
        <v>0</v>
      </c>
      <c r="D244" s="22" t="str">
        <f>IFERROR(ROUND(InformeTbHv[[#This Row],[TOTAL DE ARBOLES]]/InformeTbHv[[#This Row],[T EFECTIVO]],2),"")</f>
        <v/>
      </c>
      <c r="E244" s="22" t="str">
        <f>(IFERROR(ROUND(InformeTbHv[[#This Row],[M3]]/InformeTbHv[[#This Row],[TOTAL DE ARBOLES]],2),""))</f>
        <v/>
      </c>
      <c r="F244" s="13" t="str">
        <f>IFERROR(ROUND(InformeTbHv[[#This Row],[M3]]/InformeTbHv[[#This Row],[T EFECTIVO]],2),"")</f>
        <v/>
      </c>
      <c r="G244" s="23">
        <f>InformeTbHv[[#This Row],[T PROGRAMADO]]-InformeTbHv[[#This Row],[HORAS DE OTRAS PARADA]]</f>
        <v>0</v>
      </c>
      <c r="H244" s="24">
        <f>InformeTbHv[[#This Row],[T PROGRAMADO]]-SUM(InformeTbHv[[#This Row],[T PARADAS MEC]]+InformeTbHv[[#This Row],[ALISTAMIENTO]]+InformeTbHv[[#This Row],[Mantenimiento periódico]])</f>
        <v>0</v>
      </c>
      <c r="I244" s="24">
        <f>InformeTbHv[[#This Row],[T PARADAS MEC]]+InformeTbHv[[#This Row],[ALISTAMIENTO]]+InformeTbHv[[#This Row],[Mantenimiento periódico]]</f>
        <v>7</v>
      </c>
      <c r="J244" s="24">
        <f>SUMIF(InformeTbHv[[#This Row],[MOTIVO 1]],"Mantenimiento periódico",InformeTbHv[[#This Row],[T OTRA PARADA 1]])</f>
        <v>0</v>
      </c>
      <c r="K244" s="24">
        <f>InformeTbHv[[#This Row],[Mantenimiento periódico]]+InformeTbHv[[#This Row],[ALISTAMIENTO]]</f>
        <v>0</v>
      </c>
      <c r="L244" s="24">
        <f>SUM(InformeTbHv[[#This Row],[T OTRA PARADA 1]:[T OTRA PARADA 5]])</f>
        <v>0</v>
      </c>
      <c r="M244" s="25" t="s">
        <v>63</v>
      </c>
      <c r="N244" s="25" t="s">
        <v>1417</v>
      </c>
      <c r="O244" s="25" t="s">
        <v>67</v>
      </c>
      <c r="P244" s="25">
        <v>4516297</v>
      </c>
      <c r="Q244" s="25" t="s">
        <v>65</v>
      </c>
      <c r="R244" s="25" t="s">
        <v>44</v>
      </c>
      <c r="S244" s="26">
        <v>46027</v>
      </c>
      <c r="T244" s="25" t="s">
        <v>66</v>
      </c>
      <c r="U244" s="25"/>
      <c r="V244" s="25"/>
      <c r="W244" s="25"/>
      <c r="X244" s="25"/>
      <c r="Y244" s="25"/>
      <c r="Z244" s="25"/>
      <c r="AA244" s="25"/>
      <c r="AB244" s="25"/>
      <c r="AC244" s="25" t="s">
        <v>1443</v>
      </c>
      <c r="AD244" s="25" t="s">
        <v>1488</v>
      </c>
      <c r="AE244" s="25" t="s">
        <v>1512</v>
      </c>
      <c r="AF244" s="25">
        <v>29.074793843043448</v>
      </c>
      <c r="AG244" s="251" t="s">
        <v>205</v>
      </c>
      <c r="AH244" s="260">
        <v>15</v>
      </c>
      <c r="AI244" s="125" t="s">
        <v>45</v>
      </c>
      <c r="AJ244" s="418">
        <f>VLOOKUP(InformeTbHv[[#This Row],[TURNO]],[1]INFORMEHV!AI$2:AK$184,2,0)</f>
        <v>0.58333333333333337</v>
      </c>
      <c r="AK244" s="418">
        <f>VLOOKUP(InformeTbHv[[#This Row],[TURNO]],[1]INFORMEHV!AI$2:AK$184,3,0)</f>
        <v>0.91666666666666663</v>
      </c>
      <c r="AL244" s="25"/>
      <c r="AM244" s="25"/>
      <c r="AN244" s="25"/>
      <c r="AO244" s="25"/>
      <c r="AP244" s="25"/>
      <c r="AQ244" s="24"/>
      <c r="AR244" s="25">
        <v>7</v>
      </c>
      <c r="AS244" s="25">
        <v>7</v>
      </c>
      <c r="AT244" s="25"/>
      <c r="AU244" s="30" t="s">
        <v>213</v>
      </c>
      <c r="AV244" s="25"/>
      <c r="AW244" s="25"/>
      <c r="AX244" s="25"/>
      <c r="AY244" s="25"/>
      <c r="AZ244" s="25" t="s">
        <v>122</v>
      </c>
      <c r="BA244" s="25" t="s">
        <v>48</v>
      </c>
      <c r="BB24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7</v>
      </c>
      <c r="BC244" s="24"/>
      <c r="BD244" s="24"/>
      <c r="BE244" s="23"/>
      <c r="BF244" s="23"/>
      <c r="BG244" s="27"/>
      <c r="BH244" s="14"/>
      <c r="BI244" s="15"/>
      <c r="BJ244" s="15"/>
      <c r="BK244" s="16"/>
      <c r="BL244" s="28"/>
    </row>
    <row r="245" spans="1:64" ht="18.75" customHeight="1" x14ac:dyDescent="0.3">
      <c r="A245" s="37">
        <f>IFERROR(InformeTbHv[[#This Row],[T EFECTIVO]]/InformeTbHv[[#This Row],[Horas disponibles]],0)</f>
        <v>0</v>
      </c>
      <c r="B245" s="37">
        <f>((InformeTbHv[[#This Row],[T PROGRAMADO]]-InformeTbHv[[#This Row],[HORAS DE OTRAS PARADA]]))/InformeTbHv[[#This Row],[T PROGRAMADO]]</f>
        <v>0</v>
      </c>
      <c r="C245" s="113">
        <f>IFERROR(((InformeTbHv[[#This Row],[T PROGRAMADO]]-InformeTbHv[[#This Row],[Ttal P. mec]])/InformeTbHv[[#This Row],[T PROGRAMADO]]),0)</f>
        <v>0</v>
      </c>
      <c r="D245" s="38" t="str">
        <f>IFERROR(ROUND(InformeTbHv[[#This Row],[TOTAL DE ARBOLES]]/InformeTbHv[[#This Row],[T EFECTIVO]],2),"")</f>
        <v/>
      </c>
      <c r="E245" s="38" t="str">
        <f>(IFERROR(ROUND(InformeTbHv[[#This Row],[M3]]/InformeTbHv[[#This Row],[TOTAL DE ARBOLES]],2),""))</f>
        <v/>
      </c>
      <c r="F245" s="39" t="str">
        <f>IFERROR(ROUND(InformeTbHv[[#This Row],[M3]]/InformeTbHv[[#This Row],[T EFECTIVO]],2),"")</f>
        <v/>
      </c>
      <c r="G245" s="40">
        <f>InformeTbHv[[#This Row],[T PROGRAMADO]]-InformeTbHv[[#This Row],[HORAS DE OTRAS PARADA]]</f>
        <v>0</v>
      </c>
      <c r="H245" s="40">
        <f>InformeTbHv[[#This Row],[T PROGRAMADO]]-SUM(InformeTbHv[[#This Row],[T PARADAS MEC]]+InformeTbHv[[#This Row],[ALISTAMIENTO]]+InformeTbHv[[#This Row],[Mantenimiento periódico]])</f>
        <v>0</v>
      </c>
      <c r="I245" s="40">
        <f>InformeTbHv[[#This Row],[T PARADAS MEC]]+InformeTbHv[[#This Row],[ALISTAMIENTO]]+InformeTbHv[[#This Row],[Mantenimiento periódico]]</f>
        <v>8</v>
      </c>
      <c r="J245" s="40">
        <f>SUMIF(InformeTbHv[[#This Row],[MOTIVO 1]],"Mantenimiento periódico",InformeTbHv[[#This Row],[T OTRA PARADA 1]])</f>
        <v>0</v>
      </c>
      <c r="K245" s="120">
        <f>InformeTbHv[[#This Row],[Mantenimiento periódico]]+InformeTbHv[[#This Row],[ALISTAMIENTO]]</f>
        <v>0</v>
      </c>
      <c r="L245" s="120">
        <f>SUM(InformeTbHv[[#This Row],[T OTRA PARADA 1]:[T OTRA PARADA 5]])</f>
        <v>0</v>
      </c>
      <c r="M245" s="116" t="s">
        <v>63</v>
      </c>
      <c r="N245" s="116" t="s">
        <v>1417</v>
      </c>
      <c r="O245" s="246" t="s">
        <v>64</v>
      </c>
      <c r="P245" s="38">
        <v>94282613</v>
      </c>
      <c r="Q245" s="38" t="s">
        <v>65</v>
      </c>
      <c r="R245" s="38" t="s">
        <v>44</v>
      </c>
      <c r="S245" s="41">
        <v>46028</v>
      </c>
      <c r="T245" s="38" t="s">
        <v>66</v>
      </c>
      <c r="U245" s="38"/>
      <c r="V245" s="38"/>
      <c r="W245" s="38"/>
      <c r="X245" s="38"/>
      <c r="Y245" s="38"/>
      <c r="Z245" s="38"/>
      <c r="AA245" s="38"/>
      <c r="AB245" s="38"/>
      <c r="AC245" s="38" t="s">
        <v>1443</v>
      </c>
      <c r="AD245" s="38" t="s">
        <v>1488</v>
      </c>
      <c r="AE245" s="38" t="s">
        <v>1512</v>
      </c>
      <c r="AF245" s="38">
        <v>29.074793843043448</v>
      </c>
      <c r="AG245" s="251" t="s">
        <v>205</v>
      </c>
      <c r="AH245" s="207">
        <v>15</v>
      </c>
      <c r="AI245" s="25" t="s">
        <v>47</v>
      </c>
      <c r="AJ245" s="422">
        <f>VLOOKUP(InformeTbHv[[#This Row],[TURNO]],[1]INFORMEHV!AI$2:AK$184,2,0)</f>
        <v>0.25</v>
      </c>
      <c r="AK245" s="422">
        <f>VLOOKUP(InformeTbHv[[#This Row],[TURNO]],[1]INFORMEHV!AI$2:AK$184,3,0)</f>
        <v>0.58333333333333337</v>
      </c>
      <c r="AL245" s="116"/>
      <c r="AM245" s="38"/>
      <c r="AN245" s="38"/>
      <c r="AO245" s="38"/>
      <c r="AP245" s="38"/>
      <c r="AQ245" s="40"/>
      <c r="AR245" s="38">
        <v>8</v>
      </c>
      <c r="AS245" s="38">
        <v>8</v>
      </c>
      <c r="AT245" s="25"/>
      <c r="AU245" s="49" t="s">
        <v>213</v>
      </c>
      <c r="AV245" s="38"/>
      <c r="AW245" s="38"/>
      <c r="AX245" s="38"/>
      <c r="AY245" s="38"/>
      <c r="AZ245" s="42" t="s">
        <v>106</v>
      </c>
      <c r="BA245" s="38" t="s">
        <v>48</v>
      </c>
      <c r="BB24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245" s="40"/>
      <c r="BD245" s="40"/>
      <c r="BE245" s="40"/>
      <c r="BF245" s="40"/>
      <c r="BG245" s="43"/>
      <c r="BH245" s="44"/>
      <c r="BI245" s="45"/>
      <c r="BJ245" s="45"/>
      <c r="BK245" s="46"/>
      <c r="BL245" s="47"/>
    </row>
    <row r="246" spans="1:64" ht="18.75" customHeight="1" x14ac:dyDescent="0.3">
      <c r="A246" s="37">
        <f>IFERROR(InformeTbHv[[#This Row],[T EFECTIVO]]/InformeTbHv[[#This Row],[Horas disponibles]],0)</f>
        <v>0</v>
      </c>
      <c r="B246" s="37">
        <f>((InformeTbHv[[#This Row],[T PROGRAMADO]]-InformeTbHv[[#This Row],[HORAS DE OTRAS PARADA]]))/InformeTbHv[[#This Row],[T PROGRAMADO]]</f>
        <v>0</v>
      </c>
      <c r="C246" s="113">
        <f>IFERROR(((InformeTbHv[[#This Row],[T PROGRAMADO]]-InformeTbHv[[#This Row],[Ttal P. mec]])/InformeTbHv[[#This Row],[T PROGRAMADO]]),0)</f>
        <v>0</v>
      </c>
      <c r="D246" s="38" t="str">
        <f>IFERROR(ROUND(InformeTbHv[[#This Row],[TOTAL DE ARBOLES]]/InformeTbHv[[#This Row],[T EFECTIVO]],2),"")</f>
        <v/>
      </c>
      <c r="E246" s="38" t="str">
        <f>(IFERROR(ROUND(InformeTbHv[[#This Row],[M3]]/InformeTbHv[[#This Row],[TOTAL DE ARBOLES]],2),""))</f>
        <v/>
      </c>
      <c r="F246" s="39" t="str">
        <f>IFERROR(ROUND(InformeTbHv[[#This Row],[M3]]/InformeTbHv[[#This Row],[T EFECTIVO]],2),"")</f>
        <v/>
      </c>
      <c r="G246" s="40">
        <f>InformeTbHv[[#This Row],[T PROGRAMADO]]-InformeTbHv[[#This Row],[HORAS DE OTRAS PARADA]]</f>
        <v>0</v>
      </c>
      <c r="H246" s="40">
        <f>InformeTbHv[[#This Row],[T PROGRAMADO]]-SUM(InformeTbHv[[#This Row],[T PARADAS MEC]]+InformeTbHv[[#This Row],[ALISTAMIENTO]]+InformeTbHv[[#This Row],[Mantenimiento periódico]])</f>
        <v>0</v>
      </c>
      <c r="I246" s="40">
        <f>InformeTbHv[[#This Row],[T PARADAS MEC]]+InformeTbHv[[#This Row],[ALISTAMIENTO]]+InformeTbHv[[#This Row],[Mantenimiento periódico]]</f>
        <v>7</v>
      </c>
      <c r="J246" s="40">
        <f>SUMIF(InformeTbHv[[#This Row],[MOTIVO 1]],"Mantenimiento periódico",InformeTbHv[[#This Row],[T OTRA PARADA 1]])</f>
        <v>0</v>
      </c>
      <c r="K246" s="40">
        <f>InformeTbHv[[#This Row],[Mantenimiento periódico]]+InformeTbHv[[#This Row],[ALISTAMIENTO]]</f>
        <v>0</v>
      </c>
      <c r="L246" s="40">
        <f>SUM(InformeTbHv[[#This Row],[T OTRA PARADA 1]:[T OTRA PARADA 5]])</f>
        <v>0</v>
      </c>
      <c r="M246" s="38" t="s">
        <v>63</v>
      </c>
      <c r="N246" s="38" t="s">
        <v>1417</v>
      </c>
      <c r="O246" s="38" t="s">
        <v>67</v>
      </c>
      <c r="P246" s="38">
        <v>4516297</v>
      </c>
      <c r="Q246" s="38" t="s">
        <v>65</v>
      </c>
      <c r="R246" s="38" t="s">
        <v>44</v>
      </c>
      <c r="S246" s="41">
        <v>46028</v>
      </c>
      <c r="T246" s="38" t="s">
        <v>66</v>
      </c>
      <c r="U246" s="38"/>
      <c r="V246" s="38"/>
      <c r="W246" s="38"/>
      <c r="X246" s="38"/>
      <c r="Y246" s="38"/>
      <c r="Z246" s="38"/>
      <c r="AA246" s="38"/>
      <c r="AB246" s="38"/>
      <c r="AC246" s="38" t="s">
        <v>1443</v>
      </c>
      <c r="AD246" s="38" t="s">
        <v>1488</v>
      </c>
      <c r="AE246" s="38" t="s">
        <v>1512</v>
      </c>
      <c r="AF246" s="38">
        <v>29.074793843043448</v>
      </c>
      <c r="AG246" s="251" t="s">
        <v>205</v>
      </c>
      <c r="AH246" s="207">
        <v>15</v>
      </c>
      <c r="AI246" s="125" t="s">
        <v>45</v>
      </c>
      <c r="AJ246" s="418">
        <f>VLOOKUP(InformeTbHv[[#This Row],[TURNO]],[1]INFORMEHV!AI$2:AK$184,2,0)</f>
        <v>0.58333333333333337</v>
      </c>
      <c r="AK246" s="418">
        <f>VLOOKUP(InformeTbHv[[#This Row],[TURNO]],[1]INFORMEHV!AI$2:AK$184,3,0)</f>
        <v>0.91666666666666663</v>
      </c>
      <c r="AL246" s="116"/>
      <c r="AM246" s="38"/>
      <c r="AN246" s="38"/>
      <c r="AO246" s="38"/>
      <c r="AP246" s="38"/>
      <c r="AQ246" s="40"/>
      <c r="AR246" s="38">
        <v>7</v>
      </c>
      <c r="AS246" s="38">
        <v>7</v>
      </c>
      <c r="AT246" s="25"/>
      <c r="AU246" s="49" t="s">
        <v>213</v>
      </c>
      <c r="AV246" s="38"/>
      <c r="AW246" s="38"/>
      <c r="AX246" s="38"/>
      <c r="AY246" s="38"/>
      <c r="AZ246" s="42" t="s">
        <v>106</v>
      </c>
      <c r="BA246" s="38" t="s">
        <v>48</v>
      </c>
      <c r="BB24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7</v>
      </c>
      <c r="BC246" s="40"/>
      <c r="BD246" s="40"/>
      <c r="BE246" s="40"/>
      <c r="BF246" s="40"/>
      <c r="BG246" s="43"/>
      <c r="BH246" s="44"/>
      <c r="BI246" s="45"/>
      <c r="BJ246" s="45"/>
      <c r="BK246" s="46"/>
      <c r="BL246" s="47"/>
    </row>
    <row r="247" spans="1:64" ht="18.75" customHeight="1" x14ac:dyDescent="0.3">
      <c r="A247" s="37">
        <f>IFERROR(InformeTbHv[[#This Row],[T EFECTIVO]]/InformeTbHv[[#This Row],[Horas disponibles]],0)</f>
        <v>0</v>
      </c>
      <c r="B247" s="37">
        <f>((InformeTbHv[[#This Row],[T PROGRAMADO]]-InformeTbHv[[#This Row],[HORAS DE OTRAS PARADA]]))/InformeTbHv[[#This Row],[T PROGRAMADO]]</f>
        <v>0</v>
      </c>
      <c r="C247" s="113">
        <f>IFERROR(((InformeTbHv[[#This Row],[T PROGRAMADO]]-InformeTbHv[[#This Row],[Ttal P. mec]])/InformeTbHv[[#This Row],[T PROGRAMADO]]),0)</f>
        <v>0</v>
      </c>
      <c r="D247" s="38" t="str">
        <f>IFERROR(ROUND(InformeTbHv[[#This Row],[TOTAL DE ARBOLES]]/InformeTbHv[[#This Row],[T EFECTIVO]],2),"")</f>
        <v/>
      </c>
      <c r="E247" s="38" t="str">
        <f>(IFERROR(ROUND(InformeTbHv[[#This Row],[M3]]/InformeTbHv[[#This Row],[TOTAL DE ARBOLES]],2),""))</f>
        <v/>
      </c>
      <c r="F247" s="39" t="str">
        <f>IFERROR(ROUND(InformeTbHv[[#This Row],[M3]]/InformeTbHv[[#This Row],[T EFECTIVO]],2),"")</f>
        <v/>
      </c>
      <c r="G247" s="40">
        <f>InformeTbHv[[#This Row],[T PROGRAMADO]]-InformeTbHv[[#This Row],[HORAS DE OTRAS PARADA]]</f>
        <v>0</v>
      </c>
      <c r="H247" s="40">
        <f>InformeTbHv[[#This Row],[T PROGRAMADO]]-SUM(InformeTbHv[[#This Row],[T PARADAS MEC]]+InformeTbHv[[#This Row],[ALISTAMIENTO]]+InformeTbHv[[#This Row],[Mantenimiento periódico]])</f>
        <v>0</v>
      </c>
      <c r="I247" s="40">
        <f>InformeTbHv[[#This Row],[T PARADAS MEC]]+InformeTbHv[[#This Row],[ALISTAMIENTO]]+InformeTbHv[[#This Row],[Mantenimiento periódico]]</f>
        <v>8</v>
      </c>
      <c r="J247" s="40">
        <f>SUMIF(InformeTbHv[[#This Row],[MOTIVO 1]],"Mantenimiento periódico",InformeTbHv[[#This Row],[T OTRA PARADA 1]])</f>
        <v>0</v>
      </c>
      <c r="K247" s="120">
        <f>InformeTbHv[[#This Row],[Mantenimiento periódico]]+InformeTbHv[[#This Row],[ALISTAMIENTO]]</f>
        <v>0</v>
      </c>
      <c r="L247" s="120">
        <f>SUM(InformeTbHv[[#This Row],[T OTRA PARADA 1]:[T OTRA PARADA 5]])</f>
        <v>0</v>
      </c>
      <c r="M247" s="116" t="s">
        <v>63</v>
      </c>
      <c r="N247" s="116" t="s">
        <v>1417</v>
      </c>
      <c r="O247" s="246" t="s">
        <v>64</v>
      </c>
      <c r="P247" s="38">
        <v>94282613</v>
      </c>
      <c r="Q247" s="38" t="s">
        <v>65</v>
      </c>
      <c r="R247" s="38" t="s">
        <v>44</v>
      </c>
      <c r="S247" s="41">
        <v>46029</v>
      </c>
      <c r="T247" s="38" t="s">
        <v>66</v>
      </c>
      <c r="U247" s="38"/>
      <c r="V247" s="38"/>
      <c r="W247" s="38"/>
      <c r="X247" s="38"/>
      <c r="Y247" s="38"/>
      <c r="Z247" s="38"/>
      <c r="AA247" s="38"/>
      <c r="AB247" s="38"/>
      <c r="AC247" s="38" t="s">
        <v>1443</v>
      </c>
      <c r="AD247" s="38" t="s">
        <v>1488</v>
      </c>
      <c r="AE247" s="38" t="s">
        <v>1512</v>
      </c>
      <c r="AF247" s="38">
        <v>29.074793843043448</v>
      </c>
      <c r="AG247" s="251" t="s">
        <v>205</v>
      </c>
      <c r="AH247" s="207">
        <v>15</v>
      </c>
      <c r="AI247" s="25" t="s">
        <v>47</v>
      </c>
      <c r="AJ247" s="422">
        <f>VLOOKUP(InformeTbHv[[#This Row],[TURNO]],[1]INFORMEHV!AI$2:AK$184,2,0)</f>
        <v>0.25</v>
      </c>
      <c r="AK247" s="422">
        <f>VLOOKUP(InformeTbHv[[#This Row],[TURNO]],[1]INFORMEHV!AI$2:AK$184,3,0)</f>
        <v>0.58333333333333337</v>
      </c>
      <c r="AL247" s="116"/>
      <c r="AM247" s="38"/>
      <c r="AN247" s="38"/>
      <c r="AO247" s="38"/>
      <c r="AP247" s="38"/>
      <c r="AQ247" s="40"/>
      <c r="AR247" s="38">
        <v>8</v>
      </c>
      <c r="AS247" s="38">
        <v>8</v>
      </c>
      <c r="AT247" s="25"/>
      <c r="AU247" s="49" t="s">
        <v>213</v>
      </c>
      <c r="AV247" s="38"/>
      <c r="AW247" s="38"/>
      <c r="AX247" s="38"/>
      <c r="AY247" s="38"/>
      <c r="AZ247" s="42" t="s">
        <v>106</v>
      </c>
      <c r="BA247" s="38" t="s">
        <v>48</v>
      </c>
      <c r="BB24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247" s="40"/>
      <c r="BD247" s="40"/>
      <c r="BE247" s="40"/>
      <c r="BF247" s="40"/>
      <c r="BG247" s="43"/>
      <c r="BH247" s="44"/>
      <c r="BI247" s="45"/>
      <c r="BJ247" s="45"/>
      <c r="BK247" s="46"/>
      <c r="BL247" s="47"/>
    </row>
    <row r="248" spans="1:64" ht="18.75" customHeight="1" x14ac:dyDescent="0.3">
      <c r="A248" s="87">
        <f>IFERROR(InformeTbHv[[#This Row],[T EFECTIVO]]/InformeTbHv[[#This Row],[Horas disponibles]],0)</f>
        <v>1.2345679012347628E-2</v>
      </c>
      <c r="B248" s="87">
        <f>((InformeTbHv[[#This Row],[T PROGRAMADO]]-InformeTbHv[[#This Row],[HORAS DE OTRAS PARADA]]))/InformeTbHv[[#This Row],[T PROGRAMADO]]</f>
        <v>4.166666666667318E-4</v>
      </c>
      <c r="C248" s="216">
        <f>IFERROR(((InformeTbHv[[#This Row],[T PROGRAMADO]]-InformeTbHv[[#This Row],[Ttal P. mec]])/InformeTbHv[[#This Row],[T PROGRAMADO]]),0)</f>
        <v>3.3749999999999947E-2</v>
      </c>
      <c r="D248" s="88">
        <f>IFERROR(ROUND(InformeTbHv[[#This Row],[TOTAL DE ARBOLES]]/InformeTbHv[[#This Row],[T EFECTIVO]],2),"")</f>
        <v>0</v>
      </c>
      <c r="E248" s="88" t="str">
        <f>(IFERROR(ROUND(InformeTbHv[[#This Row],[M3]]/InformeTbHv[[#This Row],[TOTAL DE ARBOLES]],2),""))</f>
        <v/>
      </c>
      <c r="F248" s="39">
        <f>IFERROR(ROUND(InformeTbHv[[#This Row],[M3]]/InformeTbHv[[#This Row],[T EFECTIVO]],2),"")</f>
        <v>0</v>
      </c>
      <c r="G248" s="89">
        <f>InformeTbHv[[#This Row],[T PROGRAMADO]]-InformeTbHv[[#This Row],[HORAS DE OTRAS PARADA]]</f>
        <v>3.3333333333338544E-3</v>
      </c>
      <c r="H248" s="89">
        <f>InformeTbHv[[#This Row],[T PROGRAMADO]]-SUM(InformeTbHv[[#This Row],[T PARADAS MEC]]+InformeTbHv[[#This Row],[ALISTAMIENTO]]+InformeTbHv[[#This Row],[Mantenimiento periódico]])</f>
        <v>0.26999999999999957</v>
      </c>
      <c r="I248" s="89">
        <f>InformeTbHv[[#This Row],[T PARADAS MEC]]+InformeTbHv[[#This Row],[ALISTAMIENTO]]+InformeTbHv[[#This Row],[Mantenimiento periódico]]</f>
        <v>7.73</v>
      </c>
      <c r="J248" s="89">
        <f>SUMIF(InformeTbHv[[#This Row],[MOTIVO 1]],"Mantenimiento periódico",InformeTbHv[[#This Row],[T OTRA PARADA 1]])</f>
        <v>0</v>
      </c>
      <c r="K248" s="89">
        <f>InformeTbHv[[#This Row],[Mantenimiento periódico]]+InformeTbHv[[#This Row],[ALISTAMIENTO]]</f>
        <v>0</v>
      </c>
      <c r="L248" s="89">
        <f>SUM(InformeTbHv[[#This Row],[T OTRA PARADA 1]:[T OTRA PARADA 5]])</f>
        <v>0.266666666666666</v>
      </c>
      <c r="M248" s="88" t="s">
        <v>86</v>
      </c>
      <c r="N248" s="88" t="s">
        <v>1418</v>
      </c>
      <c r="O248" s="88" t="s">
        <v>88</v>
      </c>
      <c r="P248" s="88">
        <v>94265708</v>
      </c>
      <c r="Q248" s="88" t="s">
        <v>398</v>
      </c>
      <c r="R248" s="88" t="s">
        <v>74</v>
      </c>
      <c r="S248" s="90">
        <v>46112</v>
      </c>
      <c r="T248" s="88" t="s">
        <v>399</v>
      </c>
      <c r="U248" s="88"/>
      <c r="V248" s="88"/>
      <c r="W248" s="88"/>
      <c r="X248" s="88"/>
      <c r="Y248" s="88"/>
      <c r="Z248" s="88"/>
      <c r="AA248" s="88"/>
      <c r="AB248" s="88"/>
      <c r="AC248" s="88" t="s">
        <v>1430</v>
      </c>
      <c r="AD248" s="88" t="s">
        <v>1475</v>
      </c>
      <c r="AE248" s="88" t="s">
        <v>1517</v>
      </c>
      <c r="AF248" s="88">
        <v>14.957915875223099</v>
      </c>
      <c r="AG248" s="251" t="s">
        <v>205</v>
      </c>
      <c r="AH248" s="206">
        <v>4</v>
      </c>
      <c r="AI248" s="88" t="s">
        <v>47</v>
      </c>
      <c r="AJ248" s="419">
        <f>VLOOKUP(InformeTbHv[[#This Row],[TURNO]],[1]INFORMEHV!AI$2:AK$184,2,0)</f>
        <v>0.25</v>
      </c>
      <c r="AK248" s="419">
        <f>VLOOKUP(InformeTbHv[[#This Row],[TURNO]],[1]INFORMEHV!AI$2:AK$184,3,0)</f>
        <v>0.58333333333333337</v>
      </c>
      <c r="AL248" s="205"/>
      <c r="AM248" s="88"/>
      <c r="AN248" s="88"/>
      <c r="AO248" s="88"/>
      <c r="AP248" s="88"/>
      <c r="AQ248" s="89"/>
      <c r="AR248" s="88">
        <v>8</v>
      </c>
      <c r="AS248" s="88">
        <v>7.73</v>
      </c>
      <c r="AT248" s="88">
        <v>0</v>
      </c>
      <c r="AU248" s="88" t="s">
        <v>1082</v>
      </c>
      <c r="AV248" s="88"/>
      <c r="AW248" s="88"/>
      <c r="AX248" s="88"/>
      <c r="AY248" s="88"/>
      <c r="AZ248" s="92" t="s">
        <v>96</v>
      </c>
      <c r="BA248" s="88" t="s">
        <v>46</v>
      </c>
      <c r="BB24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7.9966666666666661</v>
      </c>
      <c r="BC248" s="89">
        <v>0.266666666666666</v>
      </c>
      <c r="BD248" s="89"/>
      <c r="BE248" s="89"/>
      <c r="BF248" s="89"/>
      <c r="BG248" s="93"/>
      <c r="BH248" s="44" t="s">
        <v>90</v>
      </c>
      <c r="BI248" s="45"/>
      <c r="BJ248" s="45"/>
      <c r="BK248" s="46"/>
      <c r="BL248" s="94"/>
    </row>
    <row r="249" spans="1:64" ht="18.75" customHeight="1" x14ac:dyDescent="0.3">
      <c r="A249" s="87">
        <f>IFERROR(InformeTbHv[[#This Row],[T EFECTIVO]]/InformeTbHv[[#This Row],[Horas disponibles]],0)</f>
        <v>0.72952380952380957</v>
      </c>
      <c r="B249" s="87">
        <f>((InformeTbHv[[#This Row],[T PROGRAMADO]]-InformeTbHv[[#This Row],[HORAS DE OTRAS PARADA]]))/InformeTbHv[[#This Row],[T PROGRAMADO]]</f>
        <v>0.47875000000000001</v>
      </c>
      <c r="C249" s="216">
        <f>IFERROR(((InformeTbHv[[#This Row],[T PROGRAMADO]]-InformeTbHv[[#This Row],[Ttal P. mec]])/InformeTbHv[[#This Row],[T PROGRAMADO]]),0)</f>
        <v>0.65625</v>
      </c>
      <c r="D249" s="88">
        <f>IFERROR(ROUND(InformeTbHv[[#This Row],[TOTAL DE ARBOLES]]/InformeTbHv[[#This Row],[T EFECTIVO]],2),"")</f>
        <v>21.41</v>
      </c>
      <c r="E249" s="88">
        <f>(IFERROR(ROUND(InformeTbHv[[#This Row],[M3]]/InformeTbHv[[#This Row],[TOTAL DE ARBOLES]],2),""))</f>
        <v>0.43</v>
      </c>
      <c r="F249" s="39">
        <f>IFERROR(ROUND(InformeTbHv[[#This Row],[M3]]/InformeTbHv[[#This Row],[T EFECTIVO]],2),"")</f>
        <v>9.15</v>
      </c>
      <c r="G249" s="89">
        <f>InformeTbHv[[#This Row],[T PROGRAMADO]]-InformeTbHv[[#This Row],[HORAS DE OTRAS PARADA]]</f>
        <v>3.83</v>
      </c>
      <c r="H249" s="89">
        <f>InformeTbHv[[#This Row],[T PROGRAMADO]]-SUM(InformeTbHv[[#This Row],[T PARADAS MEC]]+InformeTbHv[[#This Row],[ALISTAMIENTO]]+InformeTbHv[[#This Row],[Mantenimiento periódico]])</f>
        <v>5.25</v>
      </c>
      <c r="I249" s="89">
        <f>InformeTbHv[[#This Row],[T PARADAS MEC]]+InformeTbHv[[#This Row],[ALISTAMIENTO]]+InformeTbHv[[#This Row],[Mantenimiento periódico]]</f>
        <v>2.75</v>
      </c>
      <c r="J249" s="89">
        <f>SUMIF(InformeTbHv[[#This Row],[MOTIVO 1]],"Mantenimiento periódico",InformeTbHv[[#This Row],[T OTRA PARADA 1]])</f>
        <v>0</v>
      </c>
      <c r="K249" s="89">
        <f>InformeTbHv[[#This Row],[Mantenimiento periódico]]+InformeTbHv[[#This Row],[ALISTAMIENTO]]</f>
        <v>0.17</v>
      </c>
      <c r="L249" s="89">
        <f>SUM(InformeTbHv[[#This Row],[T OTRA PARADA 1]:[T OTRA PARADA 5]])</f>
        <v>1</v>
      </c>
      <c r="M249" s="88" t="s">
        <v>55</v>
      </c>
      <c r="N249" s="88" t="s">
        <v>1418</v>
      </c>
      <c r="O249" s="88" t="s">
        <v>56</v>
      </c>
      <c r="P249" s="88">
        <v>1114480052</v>
      </c>
      <c r="Q249" s="88" t="s">
        <v>43</v>
      </c>
      <c r="R249" s="88" t="s">
        <v>49</v>
      </c>
      <c r="S249" s="90">
        <v>46108</v>
      </c>
      <c r="T249" s="88" t="s">
        <v>1028</v>
      </c>
      <c r="U249" s="88"/>
      <c r="V249" s="88"/>
      <c r="W249" s="88"/>
      <c r="X249" s="88"/>
      <c r="Y249" s="88"/>
      <c r="Z249" s="88"/>
      <c r="AA249" s="88"/>
      <c r="AB249" s="88"/>
      <c r="AC249" s="88" t="s">
        <v>1453</v>
      </c>
      <c r="AD249" s="88" t="s">
        <v>1498</v>
      </c>
      <c r="AE249" s="88" t="s">
        <v>1518</v>
      </c>
      <c r="AF249" s="88">
        <v>24.546447495352005</v>
      </c>
      <c r="AG249" s="49" t="s">
        <v>1318</v>
      </c>
      <c r="AH249" s="206">
        <v>8</v>
      </c>
      <c r="AI249" s="125" t="s">
        <v>45</v>
      </c>
      <c r="AJ249" s="418">
        <f>VLOOKUP(InformeTbHv[[#This Row],[TURNO]],[1]INFORMEHV!AI$2:AK$184,2,0)</f>
        <v>0.58333333333333337</v>
      </c>
      <c r="AK249" s="418">
        <f>VLOOKUP(InformeTbHv[[#This Row],[TURNO]],[1]INFORMEHV!AI$2:AK$184,3,0)</f>
        <v>0.91666666666666663</v>
      </c>
      <c r="AL249" s="205">
        <v>30</v>
      </c>
      <c r="AM249" s="88">
        <v>82</v>
      </c>
      <c r="AN249" s="88">
        <v>35.03</v>
      </c>
      <c r="AO249" s="88">
        <v>11.04</v>
      </c>
      <c r="AP249" s="88"/>
      <c r="AQ249" s="95">
        <v>27.2</v>
      </c>
      <c r="AR249" s="205">
        <v>8</v>
      </c>
      <c r="AS249" s="88">
        <v>2.58</v>
      </c>
      <c r="AT249" s="30" t="s">
        <v>328</v>
      </c>
      <c r="AU249" s="88" t="s">
        <v>1045</v>
      </c>
      <c r="AV249" s="88">
        <v>0.17</v>
      </c>
      <c r="AW249" s="88">
        <v>0.25</v>
      </c>
      <c r="AX249" s="88">
        <v>0.17</v>
      </c>
      <c r="AY249" s="88"/>
      <c r="AZ249" s="92" t="s">
        <v>652</v>
      </c>
      <c r="BA249" s="88" t="s">
        <v>46</v>
      </c>
      <c r="BB24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4.17</v>
      </c>
      <c r="BC249" s="89">
        <v>1</v>
      </c>
      <c r="BD249" s="89"/>
      <c r="BE249" s="89"/>
      <c r="BF249" s="89"/>
      <c r="BG249" s="93"/>
      <c r="BH249" s="44" t="s">
        <v>246</v>
      </c>
      <c r="BI249" s="45"/>
      <c r="BJ249" s="45"/>
      <c r="BK249" s="46"/>
      <c r="BL249" s="94"/>
    </row>
    <row r="250" spans="1:64" ht="18.75" customHeight="1" x14ac:dyDescent="0.3">
      <c r="A250" s="87">
        <f>IFERROR(InformeTbHv[[#This Row],[T EFECTIVO]]/InformeTbHv[[#This Row],[Horas disponibles]],0)</f>
        <v>0.4</v>
      </c>
      <c r="B250" s="87">
        <f>((InformeTbHv[[#This Row],[T PROGRAMADO]]-InformeTbHv[[#This Row],[HORAS DE OTRAS PARADA]]))/InformeTbHv[[#This Row],[T PROGRAMADO]]</f>
        <v>0.25</v>
      </c>
      <c r="C250" s="216">
        <f>IFERROR(((InformeTbHv[[#This Row],[T PROGRAMADO]]-InformeTbHv[[#This Row],[Ttal P. mec]])/InformeTbHv[[#This Row],[T PROGRAMADO]]),0)</f>
        <v>0.625</v>
      </c>
      <c r="D250" s="88">
        <f>IFERROR(ROUND(InformeTbHv[[#This Row],[TOTAL DE ARBOLES]]/InformeTbHv[[#This Row],[T EFECTIVO]],2),"")</f>
        <v>0</v>
      </c>
      <c r="E250" s="88" t="str">
        <f>(IFERROR(ROUND(InformeTbHv[[#This Row],[M3]]/InformeTbHv[[#This Row],[TOTAL DE ARBOLES]],2),""))</f>
        <v/>
      </c>
      <c r="F250" s="39">
        <f>IFERROR(ROUND(InformeTbHv[[#This Row],[M3]]/InformeTbHv[[#This Row],[T EFECTIVO]],2),"")</f>
        <v>0</v>
      </c>
      <c r="G250" s="89">
        <f>InformeTbHv[[#This Row],[T PROGRAMADO]]-InformeTbHv[[#This Row],[HORAS DE OTRAS PARADA]]</f>
        <v>2</v>
      </c>
      <c r="H250" s="89">
        <f>InformeTbHv[[#This Row],[T PROGRAMADO]]-SUM(InformeTbHv[[#This Row],[T PARADAS MEC]]+InformeTbHv[[#This Row],[ALISTAMIENTO]]+InformeTbHv[[#This Row],[Mantenimiento periódico]])</f>
        <v>5</v>
      </c>
      <c r="I250" s="89">
        <f>InformeTbHv[[#This Row],[T PARADAS MEC]]+InformeTbHv[[#This Row],[ALISTAMIENTO]]+InformeTbHv[[#This Row],[Mantenimiento periódico]]</f>
        <v>3</v>
      </c>
      <c r="J250" s="89">
        <f>SUMIF(InformeTbHv[[#This Row],[MOTIVO 1]],"Mantenimiento periódico",InformeTbHv[[#This Row],[T OTRA PARADA 1]])</f>
        <v>0</v>
      </c>
      <c r="K250" s="89">
        <f>InformeTbHv[[#This Row],[Mantenimiento periódico]]+InformeTbHv[[#This Row],[ALISTAMIENTO]]</f>
        <v>0</v>
      </c>
      <c r="L250" s="89">
        <f>SUM(InformeTbHv[[#This Row],[T OTRA PARADA 1]:[T OTRA PARADA 5]])</f>
        <v>3</v>
      </c>
      <c r="M250" s="88" t="s">
        <v>79</v>
      </c>
      <c r="N250" s="88" t="s">
        <v>1417</v>
      </c>
      <c r="O250" s="88" t="s">
        <v>64</v>
      </c>
      <c r="P250" s="88">
        <v>94282613</v>
      </c>
      <c r="Q250" s="88" t="s">
        <v>65</v>
      </c>
      <c r="R250" s="88" t="s">
        <v>44</v>
      </c>
      <c r="S250" s="90">
        <v>46105</v>
      </c>
      <c r="T250" s="88" t="s">
        <v>818</v>
      </c>
      <c r="U250" s="88"/>
      <c r="V250" s="88"/>
      <c r="W250" s="88"/>
      <c r="X250" s="88"/>
      <c r="Y250" s="88"/>
      <c r="Z250" s="88"/>
      <c r="AA250" s="88"/>
      <c r="AB250" s="88"/>
      <c r="AC250" s="88" t="s">
        <v>1423</v>
      </c>
      <c r="AD250" s="88" t="s">
        <v>1468</v>
      </c>
      <c r="AE250" s="88" t="s">
        <v>1512</v>
      </c>
      <c r="AF250" s="88">
        <v>35.086777202388227</v>
      </c>
      <c r="AG250" s="49" t="s">
        <v>208</v>
      </c>
      <c r="AH250" s="206">
        <v>4</v>
      </c>
      <c r="AI250" s="88" t="s">
        <v>47</v>
      </c>
      <c r="AJ250" s="419">
        <f>VLOOKUP(InformeTbHv[[#This Row],[TURNO]],[1]INFORMEHV!AI$2:AK$184,2,0)</f>
        <v>0.25</v>
      </c>
      <c r="AK250" s="419">
        <f>VLOOKUP(InformeTbHv[[#This Row],[TURNO]],[1]INFORMEHV!AI$2:AK$184,3,0)</f>
        <v>0.58333333333333337</v>
      </c>
      <c r="AL250" s="205"/>
      <c r="AM250" s="88"/>
      <c r="AN250" s="88"/>
      <c r="AO250" s="88"/>
      <c r="AP250" s="88"/>
      <c r="AQ250" s="89"/>
      <c r="AR250" s="88">
        <v>8</v>
      </c>
      <c r="AS250" s="88">
        <v>3</v>
      </c>
      <c r="AT250" s="30" t="s">
        <v>327</v>
      </c>
      <c r="AU250" s="88" t="s">
        <v>1027</v>
      </c>
      <c r="AV250" s="88"/>
      <c r="AW250" s="88"/>
      <c r="AX250" s="88"/>
      <c r="AY250" s="88"/>
      <c r="AZ250" s="92"/>
      <c r="BA250" s="88" t="s">
        <v>48</v>
      </c>
      <c r="BB25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6</v>
      </c>
      <c r="BC250" s="89">
        <v>3</v>
      </c>
      <c r="BD250" s="89"/>
      <c r="BE250" s="89"/>
      <c r="BF250" s="89"/>
      <c r="BG250" s="93"/>
      <c r="BH250" s="44" t="s">
        <v>858</v>
      </c>
      <c r="BI250" s="45"/>
      <c r="BJ250" s="45"/>
      <c r="BK250" s="46"/>
      <c r="BL250" s="94"/>
    </row>
    <row r="251" spans="1:64" ht="18.75" customHeight="1" x14ac:dyDescent="0.3">
      <c r="A251" s="87">
        <f>IFERROR(InformeTbHv[[#This Row],[T EFECTIVO]]/InformeTbHv[[#This Row],[Horas disponibles]],0)</f>
        <v>9.5238095238095663E-2</v>
      </c>
      <c r="B251" s="87">
        <f>((InformeTbHv[[#This Row],[T PROGRAMADO]]-InformeTbHv[[#This Row],[HORAS DE OTRAS PARADA]]))/InformeTbHv[[#This Row],[T PROGRAMADO]]</f>
        <v>8.3333333333333703E-2</v>
      </c>
      <c r="C251" s="216">
        <f>IFERROR(((InformeTbHv[[#This Row],[T PROGRAMADO]]-InformeTbHv[[#This Row],[Ttal P. mec]])/InformeTbHv[[#This Row],[T PROGRAMADO]]),0)</f>
        <v>0.875</v>
      </c>
      <c r="D251" s="88">
        <f>IFERROR(ROUND(InformeTbHv[[#This Row],[TOTAL DE ARBOLES]]/InformeTbHv[[#This Row],[T EFECTIVO]],2),"")</f>
        <v>0</v>
      </c>
      <c r="E251" s="88" t="str">
        <f>(IFERROR(ROUND(InformeTbHv[[#This Row],[M3]]/InformeTbHv[[#This Row],[TOTAL DE ARBOLES]],2),""))</f>
        <v/>
      </c>
      <c r="F251" s="39">
        <f>IFERROR(ROUND(InformeTbHv[[#This Row],[M3]]/InformeTbHv[[#This Row],[T EFECTIVO]],2),"")</f>
        <v>0</v>
      </c>
      <c r="G251" s="89">
        <f>InformeTbHv[[#This Row],[T PROGRAMADO]]-InformeTbHv[[#This Row],[HORAS DE OTRAS PARADA]]</f>
        <v>0.66666666666666963</v>
      </c>
      <c r="H251" s="89">
        <f>InformeTbHv[[#This Row],[T PROGRAMADO]]-SUM(InformeTbHv[[#This Row],[T PARADAS MEC]]+InformeTbHv[[#This Row],[ALISTAMIENTO]]+InformeTbHv[[#This Row],[Mantenimiento periódico]])</f>
        <v>7</v>
      </c>
      <c r="I251" s="89">
        <f>InformeTbHv[[#This Row],[T PARADAS MEC]]+InformeTbHv[[#This Row],[ALISTAMIENTO]]+InformeTbHv[[#This Row],[Mantenimiento periódico]]</f>
        <v>1</v>
      </c>
      <c r="J251" s="89">
        <f>SUMIF(InformeTbHv[[#This Row],[MOTIVO 1]],"Mantenimiento periódico",InformeTbHv[[#This Row],[T OTRA PARADA 1]])</f>
        <v>0</v>
      </c>
      <c r="K251" s="89">
        <f>InformeTbHv[[#This Row],[Mantenimiento periódico]]+InformeTbHv[[#This Row],[ALISTAMIENTO]]</f>
        <v>0</v>
      </c>
      <c r="L251" s="89">
        <f>SUM(InformeTbHv[[#This Row],[T OTRA PARADA 1]:[T OTRA PARADA 5]])</f>
        <v>6.3333333333333304</v>
      </c>
      <c r="M251" s="88" t="s">
        <v>79</v>
      </c>
      <c r="N251" s="88" t="s">
        <v>1417</v>
      </c>
      <c r="O251" s="88" t="s">
        <v>84</v>
      </c>
      <c r="P251" s="88">
        <v>1085247991</v>
      </c>
      <c r="Q251" s="88" t="s">
        <v>65</v>
      </c>
      <c r="R251" s="88" t="s">
        <v>44</v>
      </c>
      <c r="S251" s="90">
        <v>46105</v>
      </c>
      <c r="T251" s="88" t="s">
        <v>960</v>
      </c>
      <c r="U251" s="88"/>
      <c r="V251" s="88"/>
      <c r="W251" s="88"/>
      <c r="X251" s="88"/>
      <c r="Y251" s="88"/>
      <c r="Z251" s="88"/>
      <c r="AA251" s="88"/>
      <c r="AB251" s="88"/>
      <c r="AC251" s="88" t="s">
        <v>1439</v>
      </c>
      <c r="AD251" s="88" t="s">
        <v>1484</v>
      </c>
      <c r="AE251" s="88" t="s">
        <v>1512</v>
      </c>
      <c r="AF251" s="88">
        <v>18.488835725923035</v>
      </c>
      <c r="AG251" s="49" t="s">
        <v>208</v>
      </c>
      <c r="AH251" s="206">
        <v>3</v>
      </c>
      <c r="AI251" s="125" t="s">
        <v>45</v>
      </c>
      <c r="AJ251" s="418">
        <f>VLOOKUP(InformeTbHv[[#This Row],[TURNO]],[1]INFORMEHV!AI$2:AK$184,2,0)</f>
        <v>0.58333333333333337</v>
      </c>
      <c r="AK251" s="418">
        <f>VLOOKUP(InformeTbHv[[#This Row],[TURNO]],[1]INFORMEHV!AI$2:AK$184,3,0)</f>
        <v>0.91666666666666663</v>
      </c>
      <c r="AL251" s="205"/>
      <c r="AM251" s="88"/>
      <c r="AN251" s="88"/>
      <c r="AO251" s="88"/>
      <c r="AP251" s="88"/>
      <c r="AQ251" s="89"/>
      <c r="AR251" s="205">
        <v>8</v>
      </c>
      <c r="AS251" s="88">
        <v>1</v>
      </c>
      <c r="AT251" s="30" t="s">
        <v>328</v>
      </c>
      <c r="AU251" s="88" t="s">
        <v>1027</v>
      </c>
      <c r="AV251" s="88"/>
      <c r="AW251" s="88"/>
      <c r="AX251" s="88"/>
      <c r="AY251" s="88"/>
      <c r="AZ251" s="92"/>
      <c r="BA251" s="88" t="s">
        <v>48</v>
      </c>
      <c r="BB25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7.3333333333333304</v>
      </c>
      <c r="BC251" s="89">
        <v>3</v>
      </c>
      <c r="BD251" s="89">
        <v>3.3333333333333299</v>
      </c>
      <c r="BE251" s="89"/>
      <c r="BF251" s="89"/>
      <c r="BG251" s="93"/>
      <c r="BH251" s="44" t="s">
        <v>858</v>
      </c>
      <c r="BI251" s="45" t="s">
        <v>237</v>
      </c>
      <c r="BJ251" s="45"/>
      <c r="BK251" s="46"/>
      <c r="BL251" s="94"/>
    </row>
    <row r="252" spans="1:64" ht="18.75" customHeight="1" x14ac:dyDescent="0.3">
      <c r="A252" s="76">
        <f>IFERROR(InformeTbHv[[#This Row],[T EFECTIVO]]/InformeTbHv[[#This Row],[Horas disponibles]],0)</f>
        <v>0.91896272285251213</v>
      </c>
      <c r="B252" s="76">
        <f>((InformeTbHv[[#This Row],[T PROGRAMADO]]-InformeTbHv[[#This Row],[HORAS DE OTRAS PARADA]]))/InformeTbHv[[#This Row],[T PROGRAMADO]]</f>
        <v>0.70874999999999999</v>
      </c>
      <c r="C252" s="217">
        <f>IFERROR(((InformeTbHv[[#This Row],[T PROGRAMADO]]-InformeTbHv[[#This Row],[Ttal P. mec]])/InformeTbHv[[#This Row],[T PROGRAMADO]]),0)</f>
        <v>0.77124999999999999</v>
      </c>
      <c r="D252" s="49">
        <f>IFERROR(ROUND(InformeTbHv[[#This Row],[TOTAL DE ARBOLES]]/InformeTbHv[[#This Row],[T EFECTIVO]],2),"")</f>
        <v>51.32</v>
      </c>
      <c r="E252" s="49">
        <f>(IFERROR(ROUND(InformeTbHv[[#This Row],[M3]]/InformeTbHv[[#This Row],[TOTAL DE ARBOLES]],2),""))</f>
        <v>0.44</v>
      </c>
      <c r="F252" s="39">
        <f>IFERROR(ROUND(InformeTbHv[[#This Row],[M3]]/InformeTbHv[[#This Row],[T EFECTIVO]],2),"")</f>
        <v>22.76</v>
      </c>
      <c r="G252" s="72">
        <f>InformeTbHv[[#This Row],[T PROGRAMADO]]-InformeTbHv[[#This Row],[HORAS DE OTRAS PARADA]]</f>
        <v>5.67</v>
      </c>
      <c r="H252" s="72">
        <f>InformeTbHv[[#This Row],[T PROGRAMADO]]-SUM(InformeTbHv[[#This Row],[T PARADAS MEC]]+InformeTbHv[[#This Row],[ALISTAMIENTO]]+InformeTbHv[[#This Row],[Mantenimiento periódico]])</f>
        <v>6.17</v>
      </c>
      <c r="I252" s="72">
        <f>InformeTbHv[[#This Row],[T PARADAS MEC]]+InformeTbHv[[#This Row],[ALISTAMIENTO]]+InformeTbHv[[#This Row],[Mantenimiento periódico]]</f>
        <v>1.83</v>
      </c>
      <c r="J252" s="72">
        <f>SUMIF(InformeTbHv[[#This Row],[MOTIVO 1]],"Mantenimiento periódico",InformeTbHv[[#This Row],[T OTRA PARADA 1]])</f>
        <v>0</v>
      </c>
      <c r="K252" s="72">
        <f>InformeTbHv[[#This Row],[Mantenimiento periódico]]+InformeTbHv[[#This Row],[ALISTAMIENTO]]</f>
        <v>0.33</v>
      </c>
      <c r="L252" s="72">
        <f>SUM(InformeTbHv[[#This Row],[T OTRA PARADA 1]:[T OTRA PARADA 5]])</f>
        <v>0</v>
      </c>
      <c r="M252" s="49" t="s">
        <v>68</v>
      </c>
      <c r="N252" s="49" t="s">
        <v>1417</v>
      </c>
      <c r="O252" s="49" t="s">
        <v>82</v>
      </c>
      <c r="P252" s="49">
        <v>94266396</v>
      </c>
      <c r="Q252" s="49" t="s">
        <v>65</v>
      </c>
      <c r="R252" s="49" t="s">
        <v>44</v>
      </c>
      <c r="S252" s="77">
        <v>46133</v>
      </c>
      <c r="T252" s="49" t="s">
        <v>164</v>
      </c>
      <c r="U252" s="49"/>
      <c r="V252" s="49"/>
      <c r="W252" s="49"/>
      <c r="X252" s="49"/>
      <c r="Y252" s="49"/>
      <c r="Z252" s="49"/>
      <c r="AA252" s="49"/>
      <c r="AB252" s="49"/>
      <c r="AC252" s="49" t="s">
        <v>1426</v>
      </c>
      <c r="AD252" s="49" t="s">
        <v>1471</v>
      </c>
      <c r="AE252" s="49" t="s">
        <v>1512</v>
      </c>
      <c r="AF252" s="49">
        <v>26.520279887958782</v>
      </c>
      <c r="AG252" s="49" t="s">
        <v>1319</v>
      </c>
      <c r="AH252" s="259">
        <v>8</v>
      </c>
      <c r="AI252" s="125" t="s">
        <v>47</v>
      </c>
      <c r="AJ252" s="418">
        <f>VLOOKUP(InformeTbHv[[#This Row],[TURNO]],[1]INFORMEHV!AI$2:AK$184,2,0)</f>
        <v>0.25</v>
      </c>
      <c r="AK252" s="418">
        <f>VLOOKUP(InformeTbHv[[#This Row],[TURNO]],[1]INFORMEHV!AI$2:AK$184,3,0)</f>
        <v>0.58333333333333337</v>
      </c>
      <c r="AL252" s="125"/>
      <c r="AM252" s="49">
        <v>291</v>
      </c>
      <c r="AN252" s="49">
        <v>129.07</v>
      </c>
      <c r="AO252" s="49">
        <v>22.8</v>
      </c>
      <c r="AP252" s="49"/>
      <c r="AQ252" s="72"/>
      <c r="AR252" s="49">
        <v>8</v>
      </c>
      <c r="AS252" s="49">
        <v>1.5</v>
      </c>
      <c r="AT252" s="49"/>
      <c r="AU252" s="49" t="s">
        <v>1208</v>
      </c>
      <c r="AV252" s="49">
        <v>0.33</v>
      </c>
      <c r="AW252" s="49">
        <v>0.33</v>
      </c>
      <c r="AX252" s="49">
        <v>0.17</v>
      </c>
      <c r="AY252" s="49"/>
      <c r="AZ252" s="71"/>
      <c r="BA252" s="49" t="s">
        <v>48</v>
      </c>
      <c r="BB25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2.33</v>
      </c>
      <c r="BC252" s="72"/>
      <c r="BD252" s="72"/>
      <c r="BE252" s="72"/>
      <c r="BF252" s="72"/>
      <c r="BG252" s="74"/>
      <c r="BH252" s="44"/>
      <c r="BI252" s="45"/>
      <c r="BJ252" s="45"/>
      <c r="BK252" s="46"/>
      <c r="BL252" s="45"/>
    </row>
    <row r="253" spans="1:64" ht="18.75" customHeight="1" x14ac:dyDescent="0.3">
      <c r="A253" s="76">
        <f>IFERROR(InformeTbHv[[#This Row],[T EFECTIVO]]/InformeTbHv[[#This Row],[Horas disponibles]],0)</f>
        <v>0</v>
      </c>
      <c r="B253" s="76">
        <f>((InformeTbHv[[#This Row],[T PROGRAMADO]]-InformeTbHv[[#This Row],[HORAS DE OTRAS PARADA]]))/InformeTbHv[[#This Row],[T PROGRAMADO]]</f>
        <v>0</v>
      </c>
      <c r="C253" s="217">
        <f>IFERROR(((InformeTbHv[[#This Row],[T PROGRAMADO]]-InformeTbHv[[#This Row],[Ttal P. mec]])/InformeTbHv[[#This Row],[T PROGRAMADO]]),0)</f>
        <v>0</v>
      </c>
      <c r="D253" s="49" t="str">
        <f>IFERROR(ROUND(InformeTbHv[[#This Row],[TOTAL DE ARBOLES]]/InformeTbHv[[#This Row],[T EFECTIVO]],2),"")</f>
        <v/>
      </c>
      <c r="E253" s="49" t="str">
        <f>(IFERROR(ROUND(InformeTbHv[[#This Row],[M3]]/InformeTbHv[[#This Row],[TOTAL DE ARBOLES]],2),""))</f>
        <v/>
      </c>
      <c r="F253" s="39" t="str">
        <f>IFERROR(ROUND(InformeTbHv[[#This Row],[M3]]/InformeTbHv[[#This Row],[T EFECTIVO]],2),"")</f>
        <v/>
      </c>
      <c r="G253" s="72">
        <f>InformeTbHv[[#This Row],[T PROGRAMADO]]-InformeTbHv[[#This Row],[HORAS DE OTRAS PARADA]]</f>
        <v>0</v>
      </c>
      <c r="H253" s="72">
        <f>InformeTbHv[[#This Row],[T PROGRAMADO]]-SUM(InformeTbHv[[#This Row],[T PARADAS MEC]]+InformeTbHv[[#This Row],[ALISTAMIENTO]]+InformeTbHv[[#This Row],[Mantenimiento periódico]])</f>
        <v>0</v>
      </c>
      <c r="I253" s="72">
        <f>InformeTbHv[[#This Row],[T PARADAS MEC]]+InformeTbHv[[#This Row],[ALISTAMIENTO]]+InformeTbHv[[#This Row],[Mantenimiento periódico]]</f>
        <v>16</v>
      </c>
      <c r="J253" s="72">
        <f>SUMIF(InformeTbHv[[#This Row],[MOTIVO 1]],"Mantenimiento periódico",InformeTbHv[[#This Row],[T OTRA PARADA 1]])</f>
        <v>0</v>
      </c>
      <c r="K253" s="72">
        <f>InformeTbHv[[#This Row],[Mantenimiento periódico]]+InformeTbHv[[#This Row],[ALISTAMIENTO]]</f>
        <v>0</v>
      </c>
      <c r="L253" s="72">
        <f>SUM(InformeTbHv[[#This Row],[T OTRA PARADA 1]:[T OTRA PARADA 5]])</f>
        <v>0</v>
      </c>
      <c r="M253" s="49" t="s">
        <v>72</v>
      </c>
      <c r="N253" s="49" t="s">
        <v>1418</v>
      </c>
      <c r="O253" s="49" t="s">
        <v>75</v>
      </c>
      <c r="P253" s="49">
        <v>1114481552</v>
      </c>
      <c r="Q253" s="49" t="s">
        <v>43</v>
      </c>
      <c r="R253" s="49" t="s">
        <v>74</v>
      </c>
      <c r="S253" s="77">
        <v>46114</v>
      </c>
      <c r="T253" s="49" t="s">
        <v>102</v>
      </c>
      <c r="U253" s="49"/>
      <c r="V253" s="49"/>
      <c r="W253" s="49"/>
      <c r="X253" s="49"/>
      <c r="Y253" s="49"/>
      <c r="Z253" s="49"/>
      <c r="AA253" s="49"/>
      <c r="AB253" s="49"/>
      <c r="AC253" s="49" t="s">
        <v>1425</v>
      </c>
      <c r="AD253" s="49" t="s">
        <v>1470</v>
      </c>
      <c r="AE253" s="49" t="s">
        <v>1514</v>
      </c>
      <c r="AF253" s="49">
        <v>18.81028029942162</v>
      </c>
      <c r="AG253" s="251" t="s">
        <v>205</v>
      </c>
      <c r="AH253" s="259">
        <v>4</v>
      </c>
      <c r="AI253" s="49" t="s">
        <v>47</v>
      </c>
      <c r="AJ253" s="420">
        <f>VLOOKUP(InformeTbHv[[#This Row],[TURNO]],[1]INFORMEHV!AI$2:AK$184,2,0)</f>
        <v>0.25</v>
      </c>
      <c r="AK253" s="420">
        <f>VLOOKUP(InformeTbHv[[#This Row],[TURNO]],[1]INFORMEHV!AI$2:AK$184,3,0)</f>
        <v>0.58333333333333337</v>
      </c>
      <c r="AL253" s="125"/>
      <c r="AM253" s="49"/>
      <c r="AN253" s="49"/>
      <c r="AO253" s="49"/>
      <c r="AP253" s="49"/>
      <c r="AQ253" s="72"/>
      <c r="AR253" s="49">
        <v>16</v>
      </c>
      <c r="AS253" s="49">
        <v>16</v>
      </c>
      <c r="AT253" s="49"/>
      <c r="AU253" s="49" t="s">
        <v>1115</v>
      </c>
      <c r="AV253" s="49"/>
      <c r="AW253" s="49"/>
      <c r="AX253" s="49"/>
      <c r="AY253" s="49"/>
      <c r="AZ253" s="71" t="s">
        <v>1116</v>
      </c>
      <c r="BA253" s="49" t="s">
        <v>46</v>
      </c>
      <c r="BB25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16</v>
      </c>
      <c r="BC253" s="72"/>
      <c r="BD253" s="72"/>
      <c r="BE253" s="72"/>
      <c r="BF253" s="72"/>
      <c r="BG253" s="74"/>
      <c r="BH253" s="44"/>
      <c r="BI253" s="45"/>
      <c r="BJ253" s="45"/>
      <c r="BK253" s="46"/>
      <c r="BL253" s="45"/>
    </row>
    <row r="254" spans="1:64" ht="18.75" customHeight="1" x14ac:dyDescent="0.3">
      <c r="A254" s="76">
        <f>IFERROR(InformeTbHv[[#This Row],[T EFECTIVO]]/InformeTbHv[[#This Row],[Horas disponibles]],0)</f>
        <v>0</v>
      </c>
      <c r="B254" s="76">
        <f>((InformeTbHv[[#This Row],[T PROGRAMADO]]-InformeTbHv[[#This Row],[HORAS DE OTRAS PARADA]]))/InformeTbHv[[#This Row],[T PROGRAMADO]]</f>
        <v>0</v>
      </c>
      <c r="C254" s="217">
        <f>IFERROR(((InformeTbHv[[#This Row],[T PROGRAMADO]]-InformeTbHv[[#This Row],[Ttal P. mec]])/InformeTbHv[[#This Row],[T PROGRAMADO]]),0)</f>
        <v>0</v>
      </c>
      <c r="D254" s="49" t="str">
        <f>IFERROR(ROUND(InformeTbHv[[#This Row],[TOTAL DE ARBOLES]]/InformeTbHv[[#This Row],[T EFECTIVO]],2),"")</f>
        <v/>
      </c>
      <c r="E254" s="49" t="str">
        <f>(IFERROR(ROUND(InformeTbHv[[#This Row],[M3]]/InformeTbHv[[#This Row],[TOTAL DE ARBOLES]],2),""))</f>
        <v/>
      </c>
      <c r="F254" s="39" t="str">
        <f>IFERROR(ROUND(InformeTbHv[[#This Row],[M3]]/InformeTbHv[[#This Row],[T EFECTIVO]],2),"")</f>
        <v/>
      </c>
      <c r="G254" s="72">
        <f>InformeTbHv[[#This Row],[T PROGRAMADO]]-InformeTbHv[[#This Row],[HORAS DE OTRAS PARADA]]</f>
        <v>0</v>
      </c>
      <c r="H254" s="72">
        <f>InformeTbHv[[#This Row],[T PROGRAMADO]]-SUM(InformeTbHv[[#This Row],[T PARADAS MEC]]+InformeTbHv[[#This Row],[ALISTAMIENTO]]+InformeTbHv[[#This Row],[Mantenimiento periódico]])</f>
        <v>0</v>
      </c>
      <c r="I254" s="72">
        <f>InformeTbHv[[#This Row],[T PARADAS MEC]]+InformeTbHv[[#This Row],[ALISTAMIENTO]]+InformeTbHv[[#This Row],[Mantenimiento periódico]]</f>
        <v>16</v>
      </c>
      <c r="J254" s="72">
        <f>SUMIF(InformeTbHv[[#This Row],[MOTIVO 1]],"Mantenimiento periódico",InformeTbHv[[#This Row],[T OTRA PARADA 1]])</f>
        <v>0</v>
      </c>
      <c r="K254" s="72">
        <f>InformeTbHv[[#This Row],[Mantenimiento periódico]]+InformeTbHv[[#This Row],[ALISTAMIENTO]]</f>
        <v>0</v>
      </c>
      <c r="L254" s="72">
        <f>SUM(InformeTbHv[[#This Row],[T OTRA PARADA 1]:[T OTRA PARADA 5]])</f>
        <v>0</v>
      </c>
      <c r="M254" s="49" t="s">
        <v>72</v>
      </c>
      <c r="N254" s="49" t="s">
        <v>1418</v>
      </c>
      <c r="O254" s="49" t="s">
        <v>73</v>
      </c>
      <c r="P254" s="49">
        <v>1116724403</v>
      </c>
      <c r="Q254" s="49" t="s">
        <v>43</v>
      </c>
      <c r="R254" s="49" t="s">
        <v>74</v>
      </c>
      <c r="S254" s="77">
        <v>46115</v>
      </c>
      <c r="T254" s="49" t="s">
        <v>102</v>
      </c>
      <c r="U254" s="49"/>
      <c r="V254" s="49"/>
      <c r="W254" s="49"/>
      <c r="X254" s="49"/>
      <c r="Y254" s="49"/>
      <c r="Z254" s="49"/>
      <c r="AA254" s="49"/>
      <c r="AB254" s="49"/>
      <c r="AC254" s="49" t="s">
        <v>1425</v>
      </c>
      <c r="AD254" s="49" t="s">
        <v>1470</v>
      </c>
      <c r="AE254" s="49" t="s">
        <v>1514</v>
      </c>
      <c r="AF254" s="49">
        <v>18.81028029942162</v>
      </c>
      <c r="AG254" s="251" t="s">
        <v>205</v>
      </c>
      <c r="AH254" s="259">
        <v>4</v>
      </c>
      <c r="AI254" s="49" t="s">
        <v>47</v>
      </c>
      <c r="AJ254" s="420">
        <f>VLOOKUP(InformeTbHv[[#This Row],[TURNO]],[1]INFORMEHV!AI$2:AK$184,2,0)</f>
        <v>0.25</v>
      </c>
      <c r="AK254" s="420">
        <f>VLOOKUP(InformeTbHv[[#This Row],[TURNO]],[1]INFORMEHV!AI$2:AK$184,3,0)</f>
        <v>0.58333333333333337</v>
      </c>
      <c r="AL254" s="125"/>
      <c r="AM254" s="49"/>
      <c r="AN254" s="49"/>
      <c r="AO254" s="49"/>
      <c r="AP254" s="49"/>
      <c r="AQ254" s="72"/>
      <c r="AR254" s="49">
        <v>16</v>
      </c>
      <c r="AS254" s="49">
        <v>16</v>
      </c>
      <c r="AT254" s="49"/>
      <c r="AU254" s="49" t="s">
        <v>1115</v>
      </c>
      <c r="AV254" s="49"/>
      <c r="AW254" s="49"/>
      <c r="AX254" s="49"/>
      <c r="AY254" s="49"/>
      <c r="AZ254" s="71" t="s">
        <v>1116</v>
      </c>
      <c r="BA254" s="49"/>
      <c r="BB25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16</v>
      </c>
      <c r="BC254" s="72"/>
      <c r="BD254" s="72"/>
      <c r="BE254" s="72"/>
      <c r="BF254" s="72"/>
      <c r="BG254" s="74"/>
      <c r="BH254" s="44"/>
      <c r="BI254" s="45"/>
      <c r="BJ254" s="45"/>
      <c r="BK254" s="46"/>
      <c r="BL254" s="45"/>
    </row>
    <row r="255" spans="1:64" ht="18.75" customHeight="1" x14ac:dyDescent="0.3">
      <c r="A255" s="76">
        <f>IFERROR(InformeTbHv[[#This Row],[T EFECTIVO]]/InformeTbHv[[#This Row],[Horas disponibles]],0)</f>
        <v>0</v>
      </c>
      <c r="B255" s="76">
        <f>((InformeTbHv[[#This Row],[T PROGRAMADO]]-InformeTbHv[[#This Row],[HORAS DE OTRAS PARADA]]))/InformeTbHv[[#This Row],[T PROGRAMADO]]</f>
        <v>0</v>
      </c>
      <c r="C255" s="217">
        <f>IFERROR(((InformeTbHv[[#This Row],[T PROGRAMADO]]-InformeTbHv[[#This Row],[Ttal P. mec]])/InformeTbHv[[#This Row],[T PROGRAMADO]]),0)</f>
        <v>0</v>
      </c>
      <c r="D255" s="49" t="str">
        <f>IFERROR(ROUND(InformeTbHv[[#This Row],[TOTAL DE ARBOLES]]/InformeTbHv[[#This Row],[T EFECTIVO]],2),"")</f>
        <v/>
      </c>
      <c r="E255" s="49" t="str">
        <f>(IFERROR(ROUND(InformeTbHv[[#This Row],[M3]]/InformeTbHv[[#This Row],[TOTAL DE ARBOLES]],2),""))</f>
        <v/>
      </c>
      <c r="F255" s="39" t="str">
        <f>IFERROR(ROUND(InformeTbHv[[#This Row],[M3]]/InformeTbHv[[#This Row],[T EFECTIVO]],2),"")</f>
        <v/>
      </c>
      <c r="G255" s="72">
        <f>InformeTbHv[[#This Row],[T PROGRAMADO]]-InformeTbHv[[#This Row],[HORAS DE OTRAS PARADA]]</f>
        <v>0</v>
      </c>
      <c r="H255" s="72">
        <f>InformeTbHv[[#This Row],[T PROGRAMADO]]-SUM(InformeTbHv[[#This Row],[T PARADAS MEC]]+InformeTbHv[[#This Row],[ALISTAMIENTO]]+InformeTbHv[[#This Row],[Mantenimiento periódico]])</f>
        <v>0</v>
      </c>
      <c r="I255" s="72">
        <f>InformeTbHv[[#This Row],[T PARADAS MEC]]+InformeTbHv[[#This Row],[ALISTAMIENTO]]+InformeTbHv[[#This Row],[Mantenimiento periódico]]</f>
        <v>16</v>
      </c>
      <c r="J255" s="72">
        <f>SUMIF(InformeTbHv[[#This Row],[MOTIVO 1]],"Mantenimiento periódico",InformeTbHv[[#This Row],[T OTRA PARADA 1]])</f>
        <v>0</v>
      </c>
      <c r="K255" s="72">
        <f>InformeTbHv[[#This Row],[Mantenimiento periódico]]+InformeTbHv[[#This Row],[ALISTAMIENTO]]</f>
        <v>0</v>
      </c>
      <c r="L255" s="72">
        <f>SUM(InformeTbHv[[#This Row],[T OTRA PARADA 1]:[T OTRA PARADA 5]])</f>
        <v>0</v>
      </c>
      <c r="M255" s="49" t="s">
        <v>72</v>
      </c>
      <c r="N255" s="49" t="s">
        <v>1418</v>
      </c>
      <c r="O255" s="49" t="s">
        <v>73</v>
      </c>
      <c r="P255" s="49">
        <v>1116724403</v>
      </c>
      <c r="Q255" s="49" t="s">
        <v>43</v>
      </c>
      <c r="R255" s="49" t="s">
        <v>74</v>
      </c>
      <c r="S255" s="77">
        <v>46116</v>
      </c>
      <c r="T255" s="49" t="s">
        <v>102</v>
      </c>
      <c r="U255" s="49"/>
      <c r="V255" s="49"/>
      <c r="W255" s="49"/>
      <c r="X255" s="49"/>
      <c r="Y255" s="49"/>
      <c r="Z255" s="49"/>
      <c r="AA255" s="49"/>
      <c r="AB255" s="49"/>
      <c r="AC255" s="49" t="s">
        <v>1425</v>
      </c>
      <c r="AD255" s="49" t="s">
        <v>1470</v>
      </c>
      <c r="AE255" s="49" t="s">
        <v>1514</v>
      </c>
      <c r="AF255" s="49">
        <v>18.81028029942162</v>
      </c>
      <c r="AG255" s="251" t="s">
        <v>205</v>
      </c>
      <c r="AH255" s="259">
        <v>4</v>
      </c>
      <c r="AI255" s="49" t="s">
        <v>47</v>
      </c>
      <c r="AJ255" s="420">
        <f>VLOOKUP(InformeTbHv[[#This Row],[TURNO]],[1]INFORMEHV!AI$2:AK$184,2,0)</f>
        <v>0.25</v>
      </c>
      <c r="AK255" s="420">
        <f>VLOOKUP(InformeTbHv[[#This Row],[TURNO]],[1]INFORMEHV!AI$2:AK$184,3,0)</f>
        <v>0.58333333333333337</v>
      </c>
      <c r="AL255" s="125"/>
      <c r="AM255" s="49"/>
      <c r="AN255" s="49"/>
      <c r="AO255" s="49"/>
      <c r="AP255" s="49"/>
      <c r="AQ255" s="72"/>
      <c r="AR255" s="49">
        <v>16</v>
      </c>
      <c r="AS255" s="49">
        <v>16</v>
      </c>
      <c r="AT255" s="49"/>
      <c r="AU255" s="49" t="s">
        <v>1115</v>
      </c>
      <c r="AV255" s="49"/>
      <c r="AW255" s="49"/>
      <c r="AX255" s="49"/>
      <c r="AY255" s="49"/>
      <c r="AZ255" s="71" t="s">
        <v>96</v>
      </c>
      <c r="BA255" s="49"/>
      <c r="BB25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16</v>
      </c>
      <c r="BC255" s="72"/>
      <c r="BD255" s="72"/>
      <c r="BE255" s="72"/>
      <c r="BF255" s="72"/>
      <c r="BG255" s="74"/>
      <c r="BH255" s="44"/>
      <c r="BI255" s="45"/>
      <c r="BJ255" s="45"/>
      <c r="BK255" s="46"/>
      <c r="BL255" s="45"/>
    </row>
    <row r="256" spans="1:64" ht="18.75" customHeight="1" x14ac:dyDescent="0.3">
      <c r="A256" s="76">
        <f>IFERROR(InformeTbHv[[#This Row],[T EFECTIVO]]/InformeTbHv[[#This Row],[Horas disponibles]],0)</f>
        <v>0</v>
      </c>
      <c r="B256" s="76">
        <f>((InformeTbHv[[#This Row],[T PROGRAMADO]]-InformeTbHv[[#This Row],[HORAS DE OTRAS PARADA]]))/InformeTbHv[[#This Row],[T PROGRAMADO]]</f>
        <v>0</v>
      </c>
      <c r="C256" s="217">
        <f>IFERROR(((InformeTbHv[[#This Row],[T PROGRAMADO]]-InformeTbHv[[#This Row],[Ttal P. mec]])/InformeTbHv[[#This Row],[T PROGRAMADO]]),0)</f>
        <v>0</v>
      </c>
      <c r="D256" s="49" t="str">
        <f>IFERROR(ROUND(InformeTbHv[[#This Row],[TOTAL DE ARBOLES]]/InformeTbHv[[#This Row],[T EFECTIVO]],2),"")</f>
        <v/>
      </c>
      <c r="E256" s="49" t="str">
        <f>(IFERROR(ROUND(InformeTbHv[[#This Row],[M3]]/InformeTbHv[[#This Row],[TOTAL DE ARBOLES]],2),""))</f>
        <v/>
      </c>
      <c r="F256" s="39" t="str">
        <f>IFERROR(ROUND(InformeTbHv[[#This Row],[M3]]/InformeTbHv[[#This Row],[T EFECTIVO]],2),"")</f>
        <v/>
      </c>
      <c r="G256" s="72">
        <f>InformeTbHv[[#This Row],[T PROGRAMADO]]-InformeTbHv[[#This Row],[HORAS DE OTRAS PARADA]]</f>
        <v>0</v>
      </c>
      <c r="H256" s="72">
        <f>InformeTbHv[[#This Row],[T PROGRAMADO]]-SUM(InformeTbHv[[#This Row],[T PARADAS MEC]]+InformeTbHv[[#This Row],[ALISTAMIENTO]]+InformeTbHv[[#This Row],[Mantenimiento periódico]])</f>
        <v>0</v>
      </c>
      <c r="I256" s="72">
        <f>InformeTbHv[[#This Row],[T PARADAS MEC]]+InformeTbHv[[#This Row],[ALISTAMIENTO]]+InformeTbHv[[#This Row],[Mantenimiento periódico]]</f>
        <v>16</v>
      </c>
      <c r="J256" s="72">
        <f>SUMIF(InformeTbHv[[#This Row],[MOTIVO 1]],"Mantenimiento periódico",InformeTbHv[[#This Row],[T OTRA PARADA 1]])</f>
        <v>0</v>
      </c>
      <c r="K256" s="72">
        <f>InformeTbHv[[#This Row],[Mantenimiento periódico]]+InformeTbHv[[#This Row],[ALISTAMIENTO]]</f>
        <v>0</v>
      </c>
      <c r="L256" s="72">
        <f>SUM(InformeTbHv[[#This Row],[T OTRA PARADA 1]:[T OTRA PARADA 5]])</f>
        <v>0</v>
      </c>
      <c r="M256" s="49" t="s">
        <v>72</v>
      </c>
      <c r="N256" s="49" t="s">
        <v>1418</v>
      </c>
      <c r="O256" s="49" t="s">
        <v>87</v>
      </c>
      <c r="P256" s="49">
        <v>1112300817</v>
      </c>
      <c r="Q256" s="49" t="s">
        <v>43</v>
      </c>
      <c r="R256" s="49" t="s">
        <v>74</v>
      </c>
      <c r="S256" s="77">
        <v>46117</v>
      </c>
      <c r="T256" s="49" t="s">
        <v>102</v>
      </c>
      <c r="U256" s="49"/>
      <c r="V256" s="49"/>
      <c r="W256" s="49"/>
      <c r="X256" s="49"/>
      <c r="Y256" s="49"/>
      <c r="Z256" s="49"/>
      <c r="AA256" s="49"/>
      <c r="AB256" s="49"/>
      <c r="AC256" s="49" t="s">
        <v>1425</v>
      </c>
      <c r="AD256" s="49" t="s">
        <v>1470</v>
      </c>
      <c r="AE256" s="49" t="s">
        <v>1514</v>
      </c>
      <c r="AF256" s="49">
        <v>18.81028029942162</v>
      </c>
      <c r="AG256" s="251" t="s">
        <v>205</v>
      </c>
      <c r="AH256" s="259">
        <v>4</v>
      </c>
      <c r="AI256" s="49" t="s">
        <v>47</v>
      </c>
      <c r="AJ256" s="420">
        <f>VLOOKUP(InformeTbHv[[#This Row],[TURNO]],[1]INFORMEHV!AI$2:AK$184,2,0)</f>
        <v>0.25</v>
      </c>
      <c r="AK256" s="420">
        <f>VLOOKUP(InformeTbHv[[#This Row],[TURNO]],[1]INFORMEHV!AI$2:AK$184,3,0)</f>
        <v>0.58333333333333337</v>
      </c>
      <c r="AL256" s="125"/>
      <c r="AM256" s="49"/>
      <c r="AN256" s="49"/>
      <c r="AO256" s="49"/>
      <c r="AP256" s="49"/>
      <c r="AQ256" s="72"/>
      <c r="AR256" s="49">
        <v>16</v>
      </c>
      <c r="AS256" s="49">
        <v>16</v>
      </c>
      <c r="AT256" s="49"/>
      <c r="AU256" s="49" t="s">
        <v>1115</v>
      </c>
      <c r="AV256" s="49"/>
      <c r="AW256" s="49"/>
      <c r="AX256" s="49"/>
      <c r="AY256" s="49"/>
      <c r="AZ256" s="71" t="s">
        <v>96</v>
      </c>
      <c r="BA256" s="49"/>
      <c r="BB25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16</v>
      </c>
      <c r="BC256" s="72"/>
      <c r="BD256" s="72"/>
      <c r="BE256" s="72"/>
      <c r="BF256" s="72"/>
      <c r="BG256" s="74"/>
      <c r="BH256" s="44"/>
      <c r="BI256" s="45"/>
      <c r="BJ256" s="45"/>
      <c r="BK256" s="46"/>
      <c r="BL256" s="45"/>
    </row>
    <row r="257" spans="1:64" ht="18.75" customHeight="1" x14ac:dyDescent="0.3">
      <c r="A257" s="76">
        <f>IFERROR(InformeTbHv[[#This Row],[T EFECTIVO]]/InformeTbHv[[#This Row],[Horas disponibles]],0)</f>
        <v>1</v>
      </c>
      <c r="B257" s="76">
        <f>((InformeTbHv[[#This Row],[T PROGRAMADO]]-InformeTbHv[[#This Row],[HORAS DE OTRAS PARADA]]))/InformeTbHv[[#This Row],[T PROGRAMADO]]</f>
        <v>2.1249999999999991E-2</v>
      </c>
      <c r="C257" s="217">
        <f>IFERROR(((InformeTbHv[[#This Row],[T PROGRAMADO]]-InformeTbHv[[#This Row],[Ttal P. mec]])/InformeTbHv[[#This Row],[T PROGRAMADO]]),0)</f>
        <v>2.1249999999999991E-2</v>
      </c>
      <c r="D257" s="49">
        <f>IFERROR(ROUND(InformeTbHv[[#This Row],[TOTAL DE ARBOLES]]/InformeTbHv[[#This Row],[T EFECTIVO]],2),"")</f>
        <v>0</v>
      </c>
      <c r="E257" s="49" t="str">
        <f>(IFERROR(ROUND(InformeTbHv[[#This Row],[M3]]/InformeTbHv[[#This Row],[TOTAL DE ARBOLES]],2),""))</f>
        <v/>
      </c>
      <c r="F257" s="39">
        <f>IFERROR(ROUND(InformeTbHv[[#This Row],[M3]]/InformeTbHv[[#This Row],[T EFECTIVO]],2),"")</f>
        <v>0</v>
      </c>
      <c r="G257" s="72">
        <f>InformeTbHv[[#This Row],[T PROGRAMADO]]-InformeTbHv[[#This Row],[HORAS DE OTRAS PARADA]]</f>
        <v>0.16999999999999993</v>
      </c>
      <c r="H257" s="72">
        <f>InformeTbHv[[#This Row],[T PROGRAMADO]]-SUM(InformeTbHv[[#This Row],[T PARADAS MEC]]+InformeTbHv[[#This Row],[ALISTAMIENTO]]+InformeTbHv[[#This Row],[Mantenimiento periódico]])</f>
        <v>0.16999999999999993</v>
      </c>
      <c r="I257" s="72">
        <f>InformeTbHv[[#This Row],[T PARADAS MEC]]+InformeTbHv[[#This Row],[ALISTAMIENTO]]+InformeTbHv[[#This Row],[Mantenimiento periódico]]</f>
        <v>7.83</v>
      </c>
      <c r="J257" s="72">
        <f>SUMIF(InformeTbHv[[#This Row],[MOTIVO 1]],"Mantenimiento periódico",InformeTbHv[[#This Row],[T OTRA PARADA 1]])</f>
        <v>0</v>
      </c>
      <c r="K257" s="72">
        <f>InformeTbHv[[#This Row],[Mantenimiento periódico]]+InformeTbHv[[#This Row],[ALISTAMIENTO]]</f>
        <v>0</v>
      </c>
      <c r="L257" s="72">
        <f>SUM(InformeTbHv[[#This Row],[T OTRA PARADA 1]:[T OTRA PARADA 5]])</f>
        <v>0</v>
      </c>
      <c r="M257" s="49" t="s">
        <v>72</v>
      </c>
      <c r="N257" s="49" t="s">
        <v>1418</v>
      </c>
      <c r="O257" s="49" t="s">
        <v>87</v>
      </c>
      <c r="P257" s="49">
        <v>1112300817</v>
      </c>
      <c r="Q257" s="49" t="s">
        <v>43</v>
      </c>
      <c r="R257" s="49" t="s">
        <v>74</v>
      </c>
      <c r="S257" s="77">
        <v>46118</v>
      </c>
      <c r="T257" s="49" t="s">
        <v>102</v>
      </c>
      <c r="U257" s="49"/>
      <c r="V257" s="49"/>
      <c r="W257" s="49"/>
      <c r="X257" s="49"/>
      <c r="Y257" s="49"/>
      <c r="Z257" s="49"/>
      <c r="AA257" s="49"/>
      <c r="AB257" s="49"/>
      <c r="AC257" s="49" t="s">
        <v>1425</v>
      </c>
      <c r="AD257" s="49" t="s">
        <v>1470</v>
      </c>
      <c r="AE257" s="49" t="s">
        <v>1514</v>
      </c>
      <c r="AF257" s="49">
        <v>18.81028029942162</v>
      </c>
      <c r="AG257" s="251" t="s">
        <v>205</v>
      </c>
      <c r="AH257" s="259">
        <v>4</v>
      </c>
      <c r="AI257" s="125" t="s">
        <v>45</v>
      </c>
      <c r="AJ257" s="418">
        <f>VLOOKUP(InformeTbHv[[#This Row],[TURNO]],[1]INFORMEHV!AI$2:AK$184,2,0)</f>
        <v>0.58333333333333337</v>
      </c>
      <c r="AK257" s="418">
        <f>VLOOKUP(InformeTbHv[[#This Row],[TURNO]],[1]INFORMEHV!AI$2:AK$184,3,0)</f>
        <v>0.91666666666666663</v>
      </c>
      <c r="AL257" s="125"/>
      <c r="AM257" s="49"/>
      <c r="AN257" s="49"/>
      <c r="AO257" s="49"/>
      <c r="AP257" s="49"/>
      <c r="AQ257" s="72"/>
      <c r="AR257" s="49">
        <v>8</v>
      </c>
      <c r="AS257" s="49">
        <v>7.83</v>
      </c>
      <c r="AT257" s="49"/>
      <c r="AU257" s="49" t="s">
        <v>1115</v>
      </c>
      <c r="AV257" s="49"/>
      <c r="AW257" s="49"/>
      <c r="AX257" s="49"/>
      <c r="AY257" s="49"/>
      <c r="AZ257" s="71" t="s">
        <v>81</v>
      </c>
      <c r="BA257" s="49" t="s">
        <v>48</v>
      </c>
      <c r="BB25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7.83</v>
      </c>
      <c r="BC257" s="72"/>
      <c r="BD257" s="72"/>
      <c r="BE257" s="72"/>
      <c r="BF257" s="72"/>
      <c r="BG257" s="74"/>
      <c r="BH257" s="44"/>
      <c r="BI257" s="45"/>
      <c r="BJ257" s="45"/>
      <c r="BK257" s="46"/>
      <c r="BL257" s="45"/>
    </row>
    <row r="258" spans="1:64" ht="18.75" customHeight="1" x14ac:dyDescent="0.3">
      <c r="A258" s="76">
        <f>IFERROR(InformeTbHv[[#This Row],[T EFECTIVO]]/InformeTbHv[[#This Row],[Horas disponibles]],0)</f>
        <v>0</v>
      </c>
      <c r="B258" s="76">
        <f>((InformeTbHv[[#This Row],[T PROGRAMADO]]-InformeTbHv[[#This Row],[HORAS DE OTRAS PARADA]]))/InformeTbHv[[#This Row],[T PROGRAMADO]]</f>
        <v>0</v>
      </c>
      <c r="C258" s="217">
        <f>IFERROR(((InformeTbHv[[#This Row],[T PROGRAMADO]]-InformeTbHv[[#This Row],[Ttal P. mec]])/InformeTbHv[[#This Row],[T PROGRAMADO]]),0)</f>
        <v>0</v>
      </c>
      <c r="D258" s="49" t="str">
        <f>IFERROR(ROUND(InformeTbHv[[#This Row],[TOTAL DE ARBOLES]]/InformeTbHv[[#This Row],[T EFECTIVO]],2),"")</f>
        <v/>
      </c>
      <c r="E258" s="49" t="str">
        <f>(IFERROR(ROUND(InformeTbHv[[#This Row],[M3]]/InformeTbHv[[#This Row],[TOTAL DE ARBOLES]],2),""))</f>
        <v/>
      </c>
      <c r="F258" s="39" t="str">
        <f>IFERROR(ROUND(InformeTbHv[[#This Row],[M3]]/InformeTbHv[[#This Row],[T EFECTIVO]],2),"")</f>
        <v/>
      </c>
      <c r="G258" s="72">
        <f>InformeTbHv[[#This Row],[T PROGRAMADO]]-InformeTbHv[[#This Row],[HORAS DE OTRAS PARADA]]</f>
        <v>0</v>
      </c>
      <c r="H258" s="72">
        <f>InformeTbHv[[#This Row],[T PROGRAMADO]]-SUM(InformeTbHv[[#This Row],[T PARADAS MEC]]+InformeTbHv[[#This Row],[ALISTAMIENTO]]+InformeTbHv[[#This Row],[Mantenimiento periódico]])</f>
        <v>0</v>
      </c>
      <c r="I258" s="72">
        <f>InformeTbHv[[#This Row],[T PARADAS MEC]]+InformeTbHv[[#This Row],[ALISTAMIENTO]]+InformeTbHv[[#This Row],[Mantenimiento periódico]]</f>
        <v>8</v>
      </c>
      <c r="J258" s="72">
        <f>SUMIF(InformeTbHv[[#This Row],[MOTIVO 1]],"Mantenimiento periódico",InformeTbHv[[#This Row],[T OTRA PARADA 1]])</f>
        <v>0</v>
      </c>
      <c r="K258" s="72">
        <f>InformeTbHv[[#This Row],[Mantenimiento periódico]]+InformeTbHv[[#This Row],[ALISTAMIENTO]]</f>
        <v>0</v>
      </c>
      <c r="L258" s="72">
        <f>SUM(InformeTbHv[[#This Row],[T OTRA PARADA 1]:[T OTRA PARADA 5]])</f>
        <v>0</v>
      </c>
      <c r="M258" s="49" t="s">
        <v>72</v>
      </c>
      <c r="N258" s="49" t="s">
        <v>1418</v>
      </c>
      <c r="O258" s="49" t="s">
        <v>73</v>
      </c>
      <c r="P258" s="49">
        <v>1116724403</v>
      </c>
      <c r="Q258" s="49" t="s">
        <v>43</v>
      </c>
      <c r="R258" s="49" t="s">
        <v>74</v>
      </c>
      <c r="S258" s="77">
        <v>46119</v>
      </c>
      <c r="T258" s="49" t="s">
        <v>102</v>
      </c>
      <c r="U258" s="49"/>
      <c r="V258" s="49"/>
      <c r="W258" s="49"/>
      <c r="X258" s="49"/>
      <c r="Y258" s="49"/>
      <c r="Z258" s="49"/>
      <c r="AA258" s="49"/>
      <c r="AB258" s="49"/>
      <c r="AC258" s="49" t="s">
        <v>1425</v>
      </c>
      <c r="AD258" s="49" t="s">
        <v>1470</v>
      </c>
      <c r="AE258" s="49" t="s">
        <v>1514</v>
      </c>
      <c r="AF258" s="49">
        <v>18.81028029942162</v>
      </c>
      <c r="AG258" s="251" t="s">
        <v>205</v>
      </c>
      <c r="AH258" s="259">
        <v>4</v>
      </c>
      <c r="AI258" s="49" t="s">
        <v>47</v>
      </c>
      <c r="AJ258" s="420">
        <f>VLOOKUP(InformeTbHv[[#This Row],[TURNO]],[1]INFORMEHV!AI$2:AK$184,2,0)</f>
        <v>0.25</v>
      </c>
      <c r="AK258" s="420">
        <f>VLOOKUP(InformeTbHv[[#This Row],[TURNO]],[1]INFORMEHV!AI$2:AK$184,3,0)</f>
        <v>0.58333333333333337</v>
      </c>
      <c r="AL258" s="125"/>
      <c r="AM258" s="49"/>
      <c r="AN258" s="49"/>
      <c r="AO258" s="49"/>
      <c r="AP258" s="49"/>
      <c r="AQ258" s="72"/>
      <c r="AR258" s="49">
        <v>8</v>
      </c>
      <c r="AS258" s="49">
        <v>8</v>
      </c>
      <c r="AT258" s="49"/>
      <c r="AU258" s="49" t="s">
        <v>1115</v>
      </c>
      <c r="AV258" s="49"/>
      <c r="AW258" s="49"/>
      <c r="AX258" s="49"/>
      <c r="AY258" s="49"/>
      <c r="AZ258" s="71" t="s">
        <v>416</v>
      </c>
      <c r="BA258" s="49"/>
      <c r="BB25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258" s="72"/>
      <c r="BD258" s="72"/>
      <c r="BE258" s="72"/>
      <c r="BF258" s="72"/>
      <c r="BG258" s="74"/>
      <c r="BH258" s="44"/>
      <c r="BI258" s="45"/>
      <c r="BJ258" s="45"/>
      <c r="BK258" s="46"/>
      <c r="BL258" s="45"/>
    </row>
    <row r="259" spans="1:64" ht="18.75" customHeight="1" x14ac:dyDescent="0.3">
      <c r="A259" s="76">
        <f>IFERROR(InformeTbHv[[#This Row],[T EFECTIVO]]/InformeTbHv[[#This Row],[Horas disponibles]],0)</f>
        <v>0</v>
      </c>
      <c r="B259" s="76">
        <f>((InformeTbHv[[#This Row],[T PROGRAMADO]]-InformeTbHv[[#This Row],[HORAS DE OTRAS PARADA]]))/InformeTbHv[[#This Row],[T PROGRAMADO]]</f>
        <v>0</v>
      </c>
      <c r="C259" s="217">
        <f>IFERROR(((InformeTbHv[[#This Row],[T PROGRAMADO]]-InformeTbHv[[#This Row],[Ttal P. mec]])/InformeTbHv[[#This Row],[T PROGRAMADO]]),0)</f>
        <v>0</v>
      </c>
      <c r="D259" s="49" t="str">
        <f>IFERROR(ROUND(InformeTbHv[[#This Row],[TOTAL DE ARBOLES]]/InformeTbHv[[#This Row],[T EFECTIVO]],2),"")</f>
        <v/>
      </c>
      <c r="E259" s="49" t="str">
        <f>(IFERROR(ROUND(InformeTbHv[[#This Row],[M3]]/InformeTbHv[[#This Row],[TOTAL DE ARBOLES]],2),""))</f>
        <v/>
      </c>
      <c r="F259" s="39" t="str">
        <f>IFERROR(ROUND(InformeTbHv[[#This Row],[M3]]/InformeTbHv[[#This Row],[T EFECTIVO]],2),"")</f>
        <v/>
      </c>
      <c r="G259" s="72">
        <f>InformeTbHv[[#This Row],[T PROGRAMADO]]-InformeTbHv[[#This Row],[HORAS DE OTRAS PARADA]]</f>
        <v>0</v>
      </c>
      <c r="H259" s="72">
        <f>InformeTbHv[[#This Row],[T PROGRAMADO]]-SUM(InformeTbHv[[#This Row],[T PARADAS MEC]]+InformeTbHv[[#This Row],[ALISTAMIENTO]]+InformeTbHv[[#This Row],[Mantenimiento periódico]])</f>
        <v>0</v>
      </c>
      <c r="I259" s="72">
        <f>InformeTbHv[[#This Row],[T PARADAS MEC]]+InformeTbHv[[#This Row],[ALISTAMIENTO]]+InformeTbHv[[#This Row],[Mantenimiento periódico]]</f>
        <v>16</v>
      </c>
      <c r="J259" s="72">
        <f>SUMIF(InformeTbHv[[#This Row],[MOTIVO 1]],"Mantenimiento periódico",InformeTbHv[[#This Row],[T OTRA PARADA 1]])</f>
        <v>0</v>
      </c>
      <c r="K259" s="72">
        <f>InformeTbHv[[#This Row],[Mantenimiento periódico]]+InformeTbHv[[#This Row],[ALISTAMIENTO]]</f>
        <v>0</v>
      </c>
      <c r="L259" s="72">
        <f>SUM(InformeTbHv[[#This Row],[T OTRA PARADA 1]:[T OTRA PARADA 5]])</f>
        <v>0</v>
      </c>
      <c r="M259" s="49" t="s">
        <v>72</v>
      </c>
      <c r="N259" s="49" t="s">
        <v>1418</v>
      </c>
      <c r="O259" s="49" t="s">
        <v>73</v>
      </c>
      <c r="P259" s="49">
        <v>1116724403</v>
      </c>
      <c r="Q259" s="49" t="s">
        <v>43</v>
      </c>
      <c r="R259" s="49" t="s">
        <v>74</v>
      </c>
      <c r="S259" s="77">
        <v>46126</v>
      </c>
      <c r="T259" s="49" t="s">
        <v>102</v>
      </c>
      <c r="U259" s="49"/>
      <c r="V259" s="49"/>
      <c r="W259" s="49"/>
      <c r="X259" s="49"/>
      <c r="Y259" s="49"/>
      <c r="Z259" s="49"/>
      <c r="AA259" s="49"/>
      <c r="AB259" s="49"/>
      <c r="AC259" s="49" t="s">
        <v>1425</v>
      </c>
      <c r="AD259" s="49" t="s">
        <v>1470</v>
      </c>
      <c r="AE259" s="49" t="s">
        <v>1514</v>
      </c>
      <c r="AF259" s="49">
        <v>18.81028029942162</v>
      </c>
      <c r="AG259" s="251" t="s">
        <v>205</v>
      </c>
      <c r="AH259" s="259">
        <v>4</v>
      </c>
      <c r="AI259" s="49" t="s">
        <v>47</v>
      </c>
      <c r="AJ259" s="420">
        <f>VLOOKUP(InformeTbHv[[#This Row],[TURNO]],[1]INFORMEHV!AI$2:AK$184,2,0)</f>
        <v>0.25</v>
      </c>
      <c r="AK259" s="420">
        <f>VLOOKUP(InformeTbHv[[#This Row],[TURNO]],[1]INFORMEHV!AI$2:AK$184,3,0)</f>
        <v>0.58333333333333337</v>
      </c>
      <c r="AL259" s="125"/>
      <c r="AM259" s="49"/>
      <c r="AN259" s="49"/>
      <c r="AO259" s="49"/>
      <c r="AP259" s="49"/>
      <c r="AQ259" s="72"/>
      <c r="AR259" s="49">
        <v>16</v>
      </c>
      <c r="AS259" s="49">
        <v>16</v>
      </c>
      <c r="AT259" s="49"/>
      <c r="AU259" s="49" t="s">
        <v>1115</v>
      </c>
      <c r="AV259" s="49"/>
      <c r="AW259" s="49"/>
      <c r="AX259" s="49"/>
      <c r="AY259" s="49"/>
      <c r="AZ259" s="71"/>
      <c r="BA259" s="49"/>
      <c r="BB25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16</v>
      </c>
      <c r="BC259" s="72"/>
      <c r="BD259" s="72"/>
      <c r="BE259" s="72"/>
      <c r="BF259" s="72"/>
      <c r="BG259" s="74"/>
      <c r="BH259" s="44"/>
      <c r="BI259" s="45"/>
      <c r="BJ259" s="45"/>
      <c r="BK259" s="46"/>
      <c r="BL259" s="45"/>
    </row>
    <row r="260" spans="1:64" ht="18.75" customHeight="1" x14ac:dyDescent="0.3">
      <c r="A260" s="87">
        <f>IFERROR(InformeTbHv[[#This Row],[T EFECTIVO]]/InformeTbHv[[#This Row],[Horas disponibles]],0)</f>
        <v>0</v>
      </c>
      <c r="B260" s="87">
        <f>((InformeTbHv[[#This Row],[T PROGRAMADO]]-InformeTbHv[[#This Row],[HORAS DE OTRAS PARADA]]))/InformeTbHv[[#This Row],[T PROGRAMADO]]</f>
        <v>0</v>
      </c>
      <c r="C260" s="216">
        <f>IFERROR(((InformeTbHv[[#This Row],[T PROGRAMADO]]-InformeTbHv[[#This Row],[Ttal P. mec]])/InformeTbHv[[#This Row],[T PROGRAMADO]]),0)</f>
        <v>0.1875</v>
      </c>
      <c r="D260" s="88" t="str">
        <f>IFERROR(ROUND(InformeTbHv[[#This Row],[TOTAL DE ARBOLES]]/InformeTbHv[[#This Row],[T EFECTIVO]],2),"")</f>
        <v/>
      </c>
      <c r="E260" s="88" t="str">
        <f>(IFERROR(ROUND(InformeTbHv[[#This Row],[M3]]/InformeTbHv[[#This Row],[TOTAL DE ARBOLES]],2),""))</f>
        <v/>
      </c>
      <c r="F260" s="39" t="str">
        <f>IFERROR(ROUND(InformeTbHv[[#This Row],[M3]]/InformeTbHv[[#This Row],[T EFECTIVO]],2),"")</f>
        <v/>
      </c>
      <c r="G260" s="89">
        <f>InformeTbHv[[#This Row],[T PROGRAMADO]]-InformeTbHv[[#This Row],[HORAS DE OTRAS PARADA]]</f>
        <v>0</v>
      </c>
      <c r="H260" s="89">
        <f>InformeTbHv[[#This Row],[T PROGRAMADO]]-SUM(InformeTbHv[[#This Row],[T PARADAS MEC]]+InformeTbHv[[#This Row],[ALISTAMIENTO]]+InformeTbHv[[#This Row],[Mantenimiento periódico]])</f>
        <v>1.5</v>
      </c>
      <c r="I260" s="89">
        <f>InformeTbHv[[#This Row],[T PARADAS MEC]]+InformeTbHv[[#This Row],[ALISTAMIENTO]]+InformeTbHv[[#This Row],[Mantenimiento periódico]]</f>
        <v>6.5</v>
      </c>
      <c r="J260" s="89">
        <f>SUMIF(InformeTbHv[[#This Row],[MOTIVO 1]],"Mantenimiento periódico",InformeTbHv[[#This Row],[T OTRA PARADA 1]])</f>
        <v>0</v>
      </c>
      <c r="K260" s="89">
        <f>InformeTbHv[[#This Row],[Mantenimiento periódico]]+InformeTbHv[[#This Row],[ALISTAMIENTO]]</f>
        <v>0</v>
      </c>
      <c r="L260" s="89">
        <f>SUM(InformeTbHv[[#This Row],[T OTRA PARADA 1]:[T OTRA PARADA 5]])</f>
        <v>1.5</v>
      </c>
      <c r="M260" s="88" t="s">
        <v>86</v>
      </c>
      <c r="N260" s="88" t="s">
        <v>1418</v>
      </c>
      <c r="O260" s="88" t="s">
        <v>95</v>
      </c>
      <c r="P260" s="88">
        <v>6135776</v>
      </c>
      <c r="Q260" s="88" t="s">
        <v>398</v>
      </c>
      <c r="R260" s="88" t="s">
        <v>74</v>
      </c>
      <c r="S260" s="90">
        <v>46056</v>
      </c>
      <c r="T260" s="88" t="s">
        <v>399</v>
      </c>
      <c r="U260" s="88"/>
      <c r="V260" s="88"/>
      <c r="W260" s="88"/>
      <c r="X260" s="88"/>
      <c r="Y260" s="88"/>
      <c r="Z260" s="88"/>
      <c r="AA260" s="88"/>
      <c r="AB260" s="88"/>
      <c r="AC260" s="88" t="s">
        <v>1430</v>
      </c>
      <c r="AD260" s="88" t="s">
        <v>1475</v>
      </c>
      <c r="AE260" s="88" t="s">
        <v>1517</v>
      </c>
      <c r="AF260" s="88">
        <v>14.957915875223099</v>
      </c>
      <c r="AG260" s="252" t="s">
        <v>206</v>
      </c>
      <c r="AH260" s="206">
        <v>9</v>
      </c>
      <c r="AI260" s="125" t="s">
        <v>45</v>
      </c>
      <c r="AJ260" s="418">
        <f>VLOOKUP(InformeTbHv[[#This Row],[TURNO]],[1]INFORMEHV!AI$2:AK$184,2,0)</f>
        <v>0.58333333333333337</v>
      </c>
      <c r="AK260" s="418">
        <f>VLOOKUP(InformeTbHv[[#This Row],[TURNO]],[1]INFORMEHV!AI$2:AK$184,3,0)</f>
        <v>0.91666666666666663</v>
      </c>
      <c r="AL260" s="205"/>
      <c r="AM260" s="88"/>
      <c r="AN260" s="88"/>
      <c r="AO260" s="88"/>
      <c r="AP260" s="88"/>
      <c r="AQ260" s="89"/>
      <c r="AR260" s="88">
        <v>8</v>
      </c>
      <c r="AS260" s="88">
        <v>6.5</v>
      </c>
      <c r="AT260" s="30" t="s">
        <v>327</v>
      </c>
      <c r="AU260" s="88" t="s">
        <v>563</v>
      </c>
      <c r="AV260" s="88"/>
      <c r="AW260" s="88"/>
      <c r="AX260" s="88"/>
      <c r="AY260" s="88"/>
      <c r="AZ260" s="92" t="s">
        <v>96</v>
      </c>
      <c r="BA260" s="88" t="s">
        <v>48</v>
      </c>
      <c r="BB26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260" s="89">
        <v>1.5</v>
      </c>
      <c r="BD260" s="89"/>
      <c r="BE260" s="89"/>
      <c r="BF260" s="89"/>
      <c r="BG260" s="93"/>
      <c r="BH260" s="14" t="s">
        <v>236</v>
      </c>
      <c r="BI260" s="45"/>
      <c r="BJ260" s="45"/>
      <c r="BK260" s="46"/>
      <c r="BL260" s="94"/>
    </row>
    <row r="261" spans="1:64" ht="18.75" customHeight="1" x14ac:dyDescent="0.3">
      <c r="A261" s="20">
        <f>IFERROR(InformeTbHv[[#This Row],[T EFECTIVO]]/InformeTbHv[[#This Row],[Horas disponibles]],0)</f>
        <v>0.89932885906040272</v>
      </c>
      <c r="B261" s="20">
        <f>((InformeTbHv[[#This Row],[T PROGRAMADO]]-InformeTbHv[[#This Row],[HORAS DE OTRAS PARADA]]))/InformeTbHv[[#This Row],[T PROGRAMADO]]</f>
        <v>0.83750000000000002</v>
      </c>
      <c r="C261" s="21">
        <f>IFERROR(((InformeTbHv[[#This Row],[T PROGRAMADO]]-InformeTbHv[[#This Row],[Ttal P. mec]])/InformeTbHv[[#This Row],[T PROGRAMADO]]),0)</f>
        <v>0.93125000000000002</v>
      </c>
      <c r="D261" s="22">
        <f>IFERROR(ROUND(InformeTbHv[[#This Row],[TOTAL DE ARBOLES]]/InformeTbHv[[#This Row],[T EFECTIVO]],2),"")</f>
        <v>37.46</v>
      </c>
      <c r="E261" s="22">
        <f>(IFERROR(ROUND(InformeTbHv[[#This Row],[M3]]/InformeTbHv[[#This Row],[TOTAL DE ARBOLES]],2),""))</f>
        <v>0.33</v>
      </c>
      <c r="F261" s="13">
        <f>IFERROR(ROUND(InformeTbHv[[#This Row],[M3]]/InformeTbHv[[#This Row],[T EFECTIVO]],2),"")</f>
        <v>12.39</v>
      </c>
      <c r="G261" s="23">
        <f>InformeTbHv[[#This Row],[T PROGRAMADO]]-InformeTbHv[[#This Row],[HORAS DE OTRAS PARADA]]</f>
        <v>6.7</v>
      </c>
      <c r="H261" s="24">
        <f>InformeTbHv[[#This Row],[T PROGRAMADO]]-SUM(InformeTbHv[[#This Row],[T PARADAS MEC]]+InformeTbHv[[#This Row],[ALISTAMIENTO]]+InformeTbHv[[#This Row],[Mantenimiento periódico]])</f>
        <v>7.45</v>
      </c>
      <c r="I261" s="24">
        <f>InformeTbHv[[#This Row],[T PARADAS MEC]]+InformeTbHv[[#This Row],[ALISTAMIENTO]]+InformeTbHv[[#This Row],[Mantenimiento periódico]]</f>
        <v>0.55000000000000004</v>
      </c>
      <c r="J261" s="24">
        <f>SUMIF(InformeTbHv[[#This Row],[MOTIVO 1]],"Mantenimiento periódico",InformeTbHv[[#This Row],[T OTRA PARADA 1]])</f>
        <v>0</v>
      </c>
      <c r="K261" s="24">
        <f>InformeTbHv[[#This Row],[Mantenimiento periódico]]+InformeTbHv[[#This Row],[ALISTAMIENTO]]</f>
        <v>0.42</v>
      </c>
      <c r="L261" s="24">
        <f>SUM(InformeTbHv[[#This Row],[T OTRA PARADA 1]:[T OTRA PARADA 5]])</f>
        <v>0</v>
      </c>
      <c r="M261" s="25" t="s">
        <v>55</v>
      </c>
      <c r="N261" s="25" t="s">
        <v>1418</v>
      </c>
      <c r="O261" s="25" t="s">
        <v>94</v>
      </c>
      <c r="P261" s="25">
        <v>94269293</v>
      </c>
      <c r="Q261" s="25" t="s">
        <v>43</v>
      </c>
      <c r="R261" s="25" t="s">
        <v>49</v>
      </c>
      <c r="S261" s="26">
        <v>46029</v>
      </c>
      <c r="T261" s="25" t="s">
        <v>62</v>
      </c>
      <c r="U261" s="25"/>
      <c r="V261" s="25"/>
      <c r="W261" s="25"/>
      <c r="X261" s="25"/>
      <c r="Y261" s="25"/>
      <c r="Z261" s="25"/>
      <c r="AA261" s="25"/>
      <c r="AB261" s="25"/>
      <c r="AC261" s="25" t="s">
        <v>1445</v>
      </c>
      <c r="AD261" s="25" t="s">
        <v>1490</v>
      </c>
      <c r="AE261" s="25" t="s">
        <v>1518</v>
      </c>
      <c r="AF261" s="25">
        <v>19.828868083208551</v>
      </c>
      <c r="AG261" s="25" t="s">
        <v>208</v>
      </c>
      <c r="AH261" s="260">
        <v>2</v>
      </c>
      <c r="AI261" s="125" t="s">
        <v>45</v>
      </c>
      <c r="AJ261" s="418">
        <f>VLOOKUP(InformeTbHv[[#This Row],[TURNO]],[1]INFORMEHV!AI$2:AK$184,2,0)</f>
        <v>0.58333333333333337</v>
      </c>
      <c r="AK261" s="418">
        <f>VLOOKUP(InformeTbHv[[#This Row],[TURNO]],[1]INFORMEHV!AI$2:AK$184,3,0)</f>
        <v>0.91666666666666663</v>
      </c>
      <c r="AL261" s="25">
        <v>26</v>
      </c>
      <c r="AM261" s="25">
        <v>251</v>
      </c>
      <c r="AN261" s="25">
        <v>83</v>
      </c>
      <c r="AO261" s="25">
        <v>14.59</v>
      </c>
      <c r="AP261" s="25"/>
      <c r="AQ261" s="24">
        <v>26</v>
      </c>
      <c r="AR261" s="25">
        <v>8</v>
      </c>
      <c r="AS261" s="25">
        <v>0.13</v>
      </c>
      <c r="AT261" s="30" t="s">
        <v>327</v>
      </c>
      <c r="AU261" s="30" t="s">
        <v>219</v>
      </c>
      <c r="AV261" s="25">
        <v>0.42</v>
      </c>
      <c r="AW261" s="25">
        <v>0.42</v>
      </c>
      <c r="AX261" s="25">
        <v>0.33</v>
      </c>
      <c r="AY261" s="25"/>
      <c r="AZ261" s="25" t="s">
        <v>127</v>
      </c>
      <c r="BA261" s="25" t="s">
        <v>46</v>
      </c>
      <c r="BB26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1.3</v>
      </c>
      <c r="BC261" s="24"/>
      <c r="BD261" s="24"/>
      <c r="BE261" s="23"/>
      <c r="BF261" s="23"/>
      <c r="BG261" s="27"/>
      <c r="BH261" s="14"/>
      <c r="BI261" s="15"/>
      <c r="BJ261" s="15"/>
      <c r="BK261" s="16"/>
      <c r="BL261" s="28"/>
    </row>
    <row r="262" spans="1:64" ht="18.75" customHeight="1" x14ac:dyDescent="0.3">
      <c r="A262" s="37">
        <f>IFERROR(InformeTbHv[[#This Row],[T EFECTIVO]]/InformeTbHv[[#This Row],[Horas disponibles]],0)</f>
        <v>0</v>
      </c>
      <c r="B262" s="37">
        <f>((InformeTbHv[[#This Row],[T PROGRAMADO]]-InformeTbHv[[#This Row],[HORAS DE OTRAS PARADA]]))/InformeTbHv[[#This Row],[T PROGRAMADO]]</f>
        <v>0</v>
      </c>
      <c r="C262" s="113">
        <f>IFERROR(((InformeTbHv[[#This Row],[T PROGRAMADO]]-InformeTbHv[[#This Row],[Ttal P. mec]])/InformeTbHv[[#This Row],[T PROGRAMADO]]),0)</f>
        <v>0</v>
      </c>
      <c r="D262" s="38" t="str">
        <f>IFERROR(ROUND(InformeTbHv[[#This Row],[TOTAL DE ARBOLES]]/InformeTbHv[[#This Row],[T EFECTIVO]],2),"")</f>
        <v/>
      </c>
      <c r="E262" s="38" t="str">
        <f>(IFERROR(ROUND(InformeTbHv[[#This Row],[M3]]/InformeTbHv[[#This Row],[TOTAL DE ARBOLES]],2),""))</f>
        <v/>
      </c>
      <c r="F262" s="39" t="str">
        <f>IFERROR(ROUND(InformeTbHv[[#This Row],[M3]]/InformeTbHv[[#This Row],[T EFECTIVO]],2),"")</f>
        <v/>
      </c>
      <c r="G262" s="40">
        <f>InformeTbHv[[#This Row],[T PROGRAMADO]]-InformeTbHv[[#This Row],[HORAS DE OTRAS PARADA]]</f>
        <v>0</v>
      </c>
      <c r="H262" s="40">
        <f>InformeTbHv[[#This Row],[T PROGRAMADO]]-SUM(InformeTbHv[[#This Row],[T PARADAS MEC]]+InformeTbHv[[#This Row],[ALISTAMIENTO]]+InformeTbHv[[#This Row],[Mantenimiento periódico]])</f>
        <v>0</v>
      </c>
      <c r="I262" s="40">
        <f>InformeTbHv[[#This Row],[T PARADAS MEC]]+InformeTbHv[[#This Row],[ALISTAMIENTO]]+InformeTbHv[[#This Row],[Mantenimiento periódico]]</f>
        <v>8</v>
      </c>
      <c r="J262" s="40">
        <f>SUMIF(InformeTbHv[[#This Row],[MOTIVO 1]],"Mantenimiento periódico",InformeTbHv[[#This Row],[T OTRA PARADA 1]])</f>
        <v>0</v>
      </c>
      <c r="K262" s="40">
        <f>InformeTbHv[[#This Row],[Mantenimiento periódico]]+InformeTbHv[[#This Row],[ALISTAMIENTO]]</f>
        <v>0</v>
      </c>
      <c r="L262" s="40">
        <f>SUM(InformeTbHv[[#This Row],[T OTRA PARADA 1]:[T OTRA PARADA 5]])</f>
        <v>0</v>
      </c>
      <c r="M262" s="38" t="s">
        <v>55</v>
      </c>
      <c r="N262" s="38" t="s">
        <v>1418</v>
      </c>
      <c r="O262" s="38" t="s">
        <v>56</v>
      </c>
      <c r="P262" s="38">
        <v>1114480052</v>
      </c>
      <c r="Q262" s="38" t="s">
        <v>43</v>
      </c>
      <c r="R262" s="38" t="s">
        <v>49</v>
      </c>
      <c r="S262" s="41">
        <v>46036</v>
      </c>
      <c r="T262" s="38" t="s">
        <v>62</v>
      </c>
      <c r="U262" s="38"/>
      <c r="V262" s="38"/>
      <c r="W262" s="38"/>
      <c r="X262" s="38"/>
      <c r="Y262" s="38"/>
      <c r="Z262" s="38"/>
      <c r="AA262" s="38"/>
      <c r="AB262" s="38"/>
      <c r="AC262" s="38" t="s">
        <v>1445</v>
      </c>
      <c r="AD262" s="38" t="s">
        <v>1490</v>
      </c>
      <c r="AE262" s="38" t="s">
        <v>1518</v>
      </c>
      <c r="AF262" s="38">
        <v>19.828868083208551</v>
      </c>
      <c r="AG262" s="25" t="s">
        <v>208</v>
      </c>
      <c r="AH262" s="207">
        <v>2</v>
      </c>
      <c r="AI262" s="38" t="s">
        <v>47</v>
      </c>
      <c r="AJ262" s="421">
        <f>VLOOKUP(InformeTbHv[[#This Row],[TURNO]],[1]INFORMEHV!AI$2:AK$184,2,0)</f>
        <v>0.25</v>
      </c>
      <c r="AK262" s="421">
        <f>VLOOKUP(InformeTbHv[[#This Row],[TURNO]],[1]INFORMEHV!AI$2:AK$184,3,0)</f>
        <v>0.58333333333333337</v>
      </c>
      <c r="AL262" s="116"/>
      <c r="AM262" s="38"/>
      <c r="AN262" s="38"/>
      <c r="AO262" s="38"/>
      <c r="AP262" s="38"/>
      <c r="AQ262" s="120"/>
      <c r="AR262" s="38">
        <v>8</v>
      </c>
      <c r="AS262" s="38">
        <v>8</v>
      </c>
      <c r="AT262" s="25"/>
      <c r="AU262" s="30" t="s">
        <v>219</v>
      </c>
      <c r="AV262" s="38"/>
      <c r="AW262" s="38"/>
      <c r="AX262" s="38"/>
      <c r="AY262" s="38"/>
      <c r="AZ262" s="42" t="s">
        <v>193</v>
      </c>
      <c r="BA262" s="38" t="s">
        <v>48</v>
      </c>
      <c r="BB26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262" s="40"/>
      <c r="BD262" s="40"/>
      <c r="BE262" s="40"/>
      <c r="BF262" s="40"/>
      <c r="BG262" s="43"/>
      <c r="BH262" s="44"/>
      <c r="BI262" s="45"/>
      <c r="BJ262" s="45"/>
      <c r="BK262" s="46"/>
      <c r="BL262" s="47"/>
    </row>
    <row r="263" spans="1:64" s="70" customFormat="1" ht="18.75" customHeight="1" x14ac:dyDescent="0.3">
      <c r="A263" s="37">
        <f>IFERROR(InformeTbHv[[#This Row],[T EFECTIVO]]/InformeTbHv[[#This Row],[Horas disponibles]],0)</f>
        <v>0</v>
      </c>
      <c r="B263" s="37">
        <f>((InformeTbHv[[#This Row],[T PROGRAMADO]]-InformeTbHv[[#This Row],[HORAS DE OTRAS PARADA]]))/InformeTbHv[[#This Row],[T PROGRAMADO]]</f>
        <v>0</v>
      </c>
      <c r="C263" s="113">
        <f>IFERROR(((InformeTbHv[[#This Row],[T PROGRAMADO]]-InformeTbHv[[#This Row],[Ttal P. mec]])/InformeTbHv[[#This Row],[T PROGRAMADO]]),0)</f>
        <v>0</v>
      </c>
      <c r="D263" s="38" t="str">
        <f>IFERROR(ROUND(InformeTbHv[[#This Row],[TOTAL DE ARBOLES]]/InformeTbHv[[#This Row],[T EFECTIVO]],2),"")</f>
        <v/>
      </c>
      <c r="E263" s="38" t="str">
        <f>(IFERROR(ROUND(InformeTbHv[[#This Row],[M3]]/InformeTbHv[[#This Row],[TOTAL DE ARBOLES]],2),""))</f>
        <v/>
      </c>
      <c r="F263" s="39" t="str">
        <f>IFERROR(ROUND(InformeTbHv[[#This Row],[M3]]/InformeTbHv[[#This Row],[T EFECTIVO]],2),"")</f>
        <v/>
      </c>
      <c r="G263" s="40">
        <f>InformeTbHv[[#This Row],[T PROGRAMADO]]-InformeTbHv[[#This Row],[HORAS DE OTRAS PARADA]]</f>
        <v>0</v>
      </c>
      <c r="H263" s="40">
        <f>InformeTbHv[[#This Row],[T PROGRAMADO]]-SUM(InformeTbHv[[#This Row],[T PARADAS MEC]]+InformeTbHv[[#This Row],[ALISTAMIENTO]]+InformeTbHv[[#This Row],[Mantenimiento periódico]])</f>
        <v>0</v>
      </c>
      <c r="I263" s="40">
        <f>InformeTbHv[[#This Row],[T PARADAS MEC]]+InformeTbHv[[#This Row],[ALISTAMIENTO]]+InformeTbHv[[#This Row],[Mantenimiento periódico]]</f>
        <v>8</v>
      </c>
      <c r="J263" s="40">
        <f>SUMIF(InformeTbHv[[#This Row],[MOTIVO 1]],"Mantenimiento periódico",InformeTbHv[[#This Row],[T OTRA PARADA 1]])</f>
        <v>0</v>
      </c>
      <c r="K263" s="40">
        <f>InformeTbHv[[#This Row],[Mantenimiento periódico]]+InformeTbHv[[#This Row],[ALISTAMIENTO]]</f>
        <v>0</v>
      </c>
      <c r="L263" s="40">
        <f>SUM(InformeTbHv[[#This Row],[T OTRA PARADA 1]:[T OTRA PARADA 5]])</f>
        <v>0</v>
      </c>
      <c r="M263" s="38" t="s">
        <v>55</v>
      </c>
      <c r="N263" s="38" t="s">
        <v>1418</v>
      </c>
      <c r="O263" s="38" t="s">
        <v>56</v>
      </c>
      <c r="P263" s="38">
        <v>1114480052</v>
      </c>
      <c r="Q263" s="38" t="s">
        <v>43</v>
      </c>
      <c r="R263" s="38" t="s">
        <v>49</v>
      </c>
      <c r="S263" s="41">
        <v>46036</v>
      </c>
      <c r="T263" s="38" t="s">
        <v>62</v>
      </c>
      <c r="U263" s="38"/>
      <c r="V263" s="38"/>
      <c r="W263" s="38"/>
      <c r="X263" s="38"/>
      <c r="Y263" s="38"/>
      <c r="Z263" s="38"/>
      <c r="AA263" s="38"/>
      <c r="AB263" s="38"/>
      <c r="AC263" s="38" t="s">
        <v>1445</v>
      </c>
      <c r="AD263" s="38" t="s">
        <v>1490</v>
      </c>
      <c r="AE263" s="38" t="s">
        <v>1518</v>
      </c>
      <c r="AF263" s="38">
        <v>19.828868083208551</v>
      </c>
      <c r="AG263" s="25" t="s">
        <v>208</v>
      </c>
      <c r="AH263" s="207">
        <v>2</v>
      </c>
      <c r="AI263" s="125" t="s">
        <v>45</v>
      </c>
      <c r="AJ263" s="418">
        <f>VLOOKUP(InformeTbHv[[#This Row],[TURNO]],[1]INFORMEHV!AI$2:AK$184,2,0)</f>
        <v>0.58333333333333337</v>
      </c>
      <c r="AK263" s="418">
        <f>VLOOKUP(InformeTbHv[[#This Row],[TURNO]],[1]INFORMEHV!AI$2:AK$184,3,0)</f>
        <v>0.91666666666666663</v>
      </c>
      <c r="AL263" s="116"/>
      <c r="AM263" s="38"/>
      <c r="AN263" s="38"/>
      <c r="AO263" s="38"/>
      <c r="AP263" s="38"/>
      <c r="AQ263" s="120"/>
      <c r="AR263" s="38">
        <v>8</v>
      </c>
      <c r="AS263" s="38">
        <v>8</v>
      </c>
      <c r="AT263" s="25"/>
      <c r="AU263" s="30" t="s">
        <v>219</v>
      </c>
      <c r="AV263" s="38"/>
      <c r="AW263" s="38"/>
      <c r="AX263" s="38"/>
      <c r="AY263" s="38"/>
      <c r="AZ263" s="42" t="s">
        <v>194</v>
      </c>
      <c r="BA263" s="38" t="s">
        <v>46</v>
      </c>
      <c r="BB26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263" s="40"/>
      <c r="BD263" s="40"/>
      <c r="BE263" s="40"/>
      <c r="BF263" s="40"/>
      <c r="BG263" s="43"/>
      <c r="BH263" s="44"/>
      <c r="BI263" s="45"/>
      <c r="BJ263" s="45"/>
      <c r="BK263" s="46"/>
      <c r="BL263" s="47"/>
    </row>
    <row r="264" spans="1:64" ht="18.75" customHeight="1" x14ac:dyDescent="0.3">
      <c r="A264" s="37">
        <f>IFERROR(InformeTbHv[[#This Row],[T EFECTIVO]]/InformeTbHv[[#This Row],[Horas disponibles]],0)</f>
        <v>0</v>
      </c>
      <c r="B264" s="37">
        <f>((InformeTbHv[[#This Row],[T PROGRAMADO]]-InformeTbHv[[#This Row],[HORAS DE OTRAS PARADA]]))/InformeTbHv[[#This Row],[T PROGRAMADO]]</f>
        <v>0</v>
      </c>
      <c r="C264" s="113">
        <f>IFERROR(((InformeTbHv[[#This Row],[T PROGRAMADO]]-InformeTbHv[[#This Row],[Ttal P. mec]])/InformeTbHv[[#This Row],[T PROGRAMADO]]),0)</f>
        <v>0</v>
      </c>
      <c r="D264" s="38" t="str">
        <f>IFERROR(ROUND(InformeTbHv[[#This Row],[TOTAL DE ARBOLES]]/InformeTbHv[[#This Row],[T EFECTIVO]],2),"")</f>
        <v/>
      </c>
      <c r="E264" s="38" t="str">
        <f>(IFERROR(ROUND(InformeTbHv[[#This Row],[M3]]/InformeTbHv[[#This Row],[TOTAL DE ARBOLES]],2),""))</f>
        <v/>
      </c>
      <c r="F264" s="39" t="str">
        <f>IFERROR(ROUND(InformeTbHv[[#This Row],[M3]]/InformeTbHv[[#This Row],[T EFECTIVO]],2),"")</f>
        <v/>
      </c>
      <c r="G264" s="40">
        <f>InformeTbHv[[#This Row],[T PROGRAMADO]]-InformeTbHv[[#This Row],[HORAS DE OTRAS PARADA]]</f>
        <v>0</v>
      </c>
      <c r="H264" s="40">
        <f>InformeTbHv[[#This Row],[T PROGRAMADO]]-SUM(InformeTbHv[[#This Row],[T PARADAS MEC]]+InformeTbHv[[#This Row],[ALISTAMIENTO]]+InformeTbHv[[#This Row],[Mantenimiento periódico]])</f>
        <v>0</v>
      </c>
      <c r="I264" s="40">
        <f>InformeTbHv[[#This Row],[T PARADAS MEC]]+InformeTbHv[[#This Row],[ALISTAMIENTO]]+InformeTbHv[[#This Row],[Mantenimiento periódico]]</f>
        <v>8</v>
      </c>
      <c r="J264" s="40">
        <f>SUMIF(InformeTbHv[[#This Row],[MOTIVO 1]],"Mantenimiento periódico",InformeTbHv[[#This Row],[T OTRA PARADA 1]])</f>
        <v>0</v>
      </c>
      <c r="K264" s="40">
        <f>InformeTbHv[[#This Row],[Mantenimiento periódico]]+InformeTbHv[[#This Row],[ALISTAMIENTO]]</f>
        <v>0</v>
      </c>
      <c r="L264" s="40">
        <f>SUM(InformeTbHv[[#This Row],[T OTRA PARADA 1]:[T OTRA PARADA 5]])</f>
        <v>0</v>
      </c>
      <c r="M264" s="38" t="s">
        <v>55</v>
      </c>
      <c r="N264" s="38" t="s">
        <v>1418</v>
      </c>
      <c r="O264" s="38" t="s">
        <v>60</v>
      </c>
      <c r="P264" s="38">
        <v>1061791033</v>
      </c>
      <c r="Q264" s="38" t="s">
        <v>43</v>
      </c>
      <c r="R264" s="38" t="s">
        <v>49</v>
      </c>
      <c r="S264" s="41">
        <v>46037</v>
      </c>
      <c r="T264" s="38" t="s">
        <v>62</v>
      </c>
      <c r="U264" s="38"/>
      <c r="V264" s="38"/>
      <c r="W264" s="38"/>
      <c r="X264" s="38"/>
      <c r="Y264" s="38"/>
      <c r="Z264" s="38"/>
      <c r="AA264" s="38"/>
      <c r="AB264" s="38"/>
      <c r="AC264" s="38" t="s">
        <v>1445</v>
      </c>
      <c r="AD264" s="38" t="s">
        <v>1490</v>
      </c>
      <c r="AE264" s="38" t="s">
        <v>1518</v>
      </c>
      <c r="AF264" s="38">
        <v>19.828868083208551</v>
      </c>
      <c r="AG264" s="25" t="s">
        <v>208</v>
      </c>
      <c r="AH264" s="207">
        <v>2</v>
      </c>
      <c r="AI264" s="125" t="s">
        <v>45</v>
      </c>
      <c r="AJ264" s="418">
        <f>VLOOKUP(InformeTbHv[[#This Row],[TURNO]],[1]INFORMEHV!AI$2:AK$184,2,0)</f>
        <v>0.58333333333333337</v>
      </c>
      <c r="AK264" s="418">
        <f>VLOOKUP(InformeTbHv[[#This Row],[TURNO]],[1]INFORMEHV!AI$2:AK$184,3,0)</f>
        <v>0.91666666666666663</v>
      </c>
      <c r="AL264" s="116"/>
      <c r="AM264" s="38"/>
      <c r="AN264" s="38"/>
      <c r="AO264" s="38"/>
      <c r="AP264" s="38"/>
      <c r="AQ264" s="120"/>
      <c r="AR264" s="38">
        <v>8</v>
      </c>
      <c r="AS264" s="38">
        <v>8</v>
      </c>
      <c r="AT264" s="25"/>
      <c r="AU264" s="30" t="s">
        <v>219</v>
      </c>
      <c r="AV264" s="38"/>
      <c r="AW264" s="38"/>
      <c r="AX264" s="38"/>
      <c r="AY264" s="38"/>
      <c r="AZ264" s="42"/>
      <c r="BA264" s="38" t="s">
        <v>46</v>
      </c>
      <c r="BB26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264" s="40"/>
      <c r="BD264" s="40"/>
      <c r="BE264" s="40"/>
      <c r="BF264" s="40"/>
      <c r="BG264" s="43"/>
      <c r="BH264" s="44"/>
      <c r="BI264" s="45"/>
      <c r="BJ264" s="45"/>
      <c r="BK264" s="46"/>
      <c r="BL264" s="47"/>
    </row>
    <row r="265" spans="1:64" ht="18.75" customHeight="1" x14ac:dyDescent="0.3">
      <c r="A265" s="63">
        <f>IFERROR(InformeTbHv[[#This Row],[T EFECTIVO]]/InformeTbHv[[#This Row],[Horas disponibles]],0)</f>
        <v>0.86559139784946237</v>
      </c>
      <c r="B265" s="63">
        <f>((InformeTbHv[[#This Row],[T PROGRAMADO]]-InformeTbHv[[#This Row],[HORAS DE OTRAS PARADA]]))/InformeTbHv[[#This Row],[T PROGRAMADO]]</f>
        <v>0.60375000000000001</v>
      </c>
      <c r="C265" s="215">
        <f>IFERROR(((InformeTbHv[[#This Row],[T PROGRAMADO]]-InformeTbHv[[#This Row],[Ttal P. mec]])/InformeTbHv[[#This Row],[T PROGRAMADO]]),0)</f>
        <v>0.69750000000000001</v>
      </c>
      <c r="D265" s="64">
        <f>IFERROR(ROUND(InformeTbHv[[#This Row],[TOTAL DE ARBOLES]]/InformeTbHv[[#This Row],[T EFECTIVO]],2),"")</f>
        <v>33.130000000000003</v>
      </c>
      <c r="E265" s="64">
        <f>(IFERROR(ROUND(InformeTbHv[[#This Row],[M3]]/InformeTbHv[[#This Row],[TOTAL DE ARBOLES]],2),""))</f>
        <v>0.38</v>
      </c>
      <c r="F265" s="39">
        <f>IFERROR(ROUND(InformeTbHv[[#This Row],[M3]]/InformeTbHv[[#This Row],[T EFECTIVO]],2),"")</f>
        <v>12.58</v>
      </c>
      <c r="G265" s="65">
        <f>InformeTbHv[[#This Row],[T PROGRAMADO]]-InformeTbHv[[#This Row],[HORAS DE OTRAS PARADA]]</f>
        <v>4.83</v>
      </c>
      <c r="H265" s="65">
        <f>InformeTbHv[[#This Row],[T PROGRAMADO]]-SUM(InformeTbHv[[#This Row],[T PARADAS MEC]]+InformeTbHv[[#This Row],[ALISTAMIENTO]]+InformeTbHv[[#This Row],[Mantenimiento periódico]])</f>
        <v>5.58</v>
      </c>
      <c r="I265" s="65">
        <f>InformeTbHv[[#This Row],[T PARADAS MEC]]+InformeTbHv[[#This Row],[ALISTAMIENTO]]+InformeTbHv[[#This Row],[Mantenimiento periódico]]</f>
        <v>2.42</v>
      </c>
      <c r="J265" s="65">
        <f>SUMIF(InformeTbHv[[#This Row],[MOTIVO 1]],"Mantenimiento periódico",InformeTbHv[[#This Row],[T OTRA PARADA 1]])</f>
        <v>0</v>
      </c>
      <c r="K265" s="65">
        <f>InformeTbHv[[#This Row],[Mantenimiento periódico]]+InformeTbHv[[#This Row],[ALISTAMIENTO]]</f>
        <v>0.42</v>
      </c>
      <c r="L265" s="65">
        <f>SUM(InformeTbHv[[#This Row],[T OTRA PARADA 1]:[T OTRA PARADA 5]])</f>
        <v>0</v>
      </c>
      <c r="M265" s="64" t="s">
        <v>55</v>
      </c>
      <c r="N265" s="64" t="s">
        <v>1418</v>
      </c>
      <c r="O265" s="64" t="s">
        <v>94</v>
      </c>
      <c r="P265" s="64">
        <v>94269293</v>
      </c>
      <c r="Q265" s="64" t="s">
        <v>43</v>
      </c>
      <c r="R265" s="64" t="s">
        <v>49</v>
      </c>
      <c r="S265" s="66">
        <v>46042</v>
      </c>
      <c r="T265" s="64" t="s">
        <v>62</v>
      </c>
      <c r="U265" s="64"/>
      <c r="V265" s="64"/>
      <c r="W265" s="64"/>
      <c r="X265" s="64"/>
      <c r="Y265" s="64"/>
      <c r="Z265" s="64"/>
      <c r="AA265" s="64"/>
      <c r="AB265" s="64"/>
      <c r="AC265" s="64" t="s">
        <v>1445</v>
      </c>
      <c r="AD265" s="64" t="s">
        <v>1490</v>
      </c>
      <c r="AE265" s="64" t="s">
        <v>1518</v>
      </c>
      <c r="AF265" s="64">
        <v>19.828868083208551</v>
      </c>
      <c r="AG265" s="25" t="s">
        <v>208</v>
      </c>
      <c r="AH265" s="258">
        <v>2</v>
      </c>
      <c r="AI265" s="125" t="s">
        <v>45</v>
      </c>
      <c r="AJ265" s="418">
        <f>VLOOKUP(InformeTbHv[[#This Row],[TURNO]],[1]INFORMEHV!AI$2:AK$184,2,0)</f>
        <v>0.58333333333333337</v>
      </c>
      <c r="AK265" s="418">
        <f>VLOOKUP(InformeTbHv[[#This Row],[TURNO]],[1]INFORMEHV!AI$2:AK$184,3,0)</f>
        <v>0.91666666666666663</v>
      </c>
      <c r="AL265" s="209">
        <v>26</v>
      </c>
      <c r="AM265" s="64">
        <v>160</v>
      </c>
      <c r="AN265" s="64">
        <v>60.78</v>
      </c>
      <c r="AO265" s="64">
        <v>15.8</v>
      </c>
      <c r="AP265" s="64"/>
      <c r="AQ265" s="199">
        <v>26</v>
      </c>
      <c r="AR265" s="209">
        <v>8</v>
      </c>
      <c r="AS265" s="64">
        <v>2</v>
      </c>
      <c r="AT265" s="30" t="s">
        <v>328</v>
      </c>
      <c r="AU265" s="49" t="s">
        <v>501</v>
      </c>
      <c r="AV265" s="64">
        <v>0.42</v>
      </c>
      <c r="AW265" s="64">
        <v>0.42</v>
      </c>
      <c r="AX265" s="64">
        <v>0.33</v>
      </c>
      <c r="AY265" s="64"/>
      <c r="AZ265" s="67" t="s">
        <v>57</v>
      </c>
      <c r="BA265" s="64" t="s">
        <v>46</v>
      </c>
      <c r="BB26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3.17</v>
      </c>
      <c r="BC265" s="65"/>
      <c r="BD265" s="65"/>
      <c r="BE265" s="65"/>
      <c r="BF265" s="65"/>
      <c r="BG265" s="68"/>
      <c r="BH265" s="44"/>
      <c r="BI265" s="45"/>
      <c r="BJ265" s="45"/>
      <c r="BK265" s="46"/>
      <c r="BL265" s="69"/>
    </row>
    <row r="266" spans="1:64" ht="18.75" customHeight="1" x14ac:dyDescent="0.3">
      <c r="A266" s="63">
        <f>IFERROR(InformeTbHv[[#This Row],[T EFECTIVO]]/InformeTbHv[[#This Row],[Horas disponibles]],0)</f>
        <v>0.75160599571734477</v>
      </c>
      <c r="B266" s="63">
        <f>((InformeTbHv[[#This Row],[T PROGRAMADO]]-InformeTbHv[[#This Row],[HORAS DE OTRAS PARADA]]))/InformeTbHv[[#This Row],[T PROGRAMADO]]</f>
        <v>0.43874999999999997</v>
      </c>
      <c r="C266" s="215">
        <f>IFERROR(((InformeTbHv[[#This Row],[T PROGRAMADO]]-InformeTbHv[[#This Row],[Ttal P. mec]])/InformeTbHv[[#This Row],[T PROGRAMADO]]),0)</f>
        <v>0.58374999999999999</v>
      </c>
      <c r="D266" s="64">
        <f>IFERROR(ROUND(InformeTbHv[[#This Row],[TOTAL DE ARBOLES]]/InformeTbHv[[#This Row],[T EFECTIVO]],2),"")</f>
        <v>36.18</v>
      </c>
      <c r="E266" s="64">
        <f>(IFERROR(ROUND(InformeTbHv[[#This Row],[M3]]/InformeTbHv[[#This Row],[TOTAL DE ARBOLES]],2),""))</f>
        <v>0.33</v>
      </c>
      <c r="F266" s="39">
        <f>IFERROR(ROUND(InformeTbHv[[#This Row],[M3]]/InformeTbHv[[#This Row],[T EFECTIVO]],2),"")</f>
        <v>11.82</v>
      </c>
      <c r="G266" s="65">
        <f>InformeTbHv[[#This Row],[T PROGRAMADO]]-InformeTbHv[[#This Row],[HORAS DE OTRAS PARADA]]</f>
        <v>3.51</v>
      </c>
      <c r="H266" s="65">
        <f>InformeTbHv[[#This Row],[T PROGRAMADO]]-SUM(InformeTbHv[[#This Row],[T PARADAS MEC]]+InformeTbHv[[#This Row],[ALISTAMIENTO]]+InformeTbHv[[#This Row],[Mantenimiento periódico]])</f>
        <v>4.67</v>
      </c>
      <c r="I266" s="65">
        <f>InformeTbHv[[#This Row],[T PARADAS MEC]]+InformeTbHv[[#This Row],[ALISTAMIENTO]]+InformeTbHv[[#This Row],[Mantenimiento periódico]]</f>
        <v>3.33</v>
      </c>
      <c r="J266" s="65">
        <f>SUMIF(InformeTbHv[[#This Row],[MOTIVO 1]],"Mantenimiento periódico",InformeTbHv[[#This Row],[T OTRA PARADA 1]])</f>
        <v>0</v>
      </c>
      <c r="K266" s="65">
        <f>InformeTbHv[[#This Row],[Mantenimiento periódico]]+InformeTbHv[[#This Row],[ALISTAMIENTO]]</f>
        <v>0.33</v>
      </c>
      <c r="L266" s="65">
        <f>SUM(InformeTbHv[[#This Row],[T OTRA PARADA 1]:[T OTRA PARADA 5]])</f>
        <v>0.33</v>
      </c>
      <c r="M266" s="64" t="s">
        <v>134</v>
      </c>
      <c r="N266" s="64" t="s">
        <v>1417</v>
      </c>
      <c r="O266" s="64" t="s">
        <v>367</v>
      </c>
      <c r="P266" s="64">
        <v>18435730</v>
      </c>
      <c r="Q266" s="64" t="s">
        <v>65</v>
      </c>
      <c r="R266" s="64" t="s">
        <v>49</v>
      </c>
      <c r="S266" s="66">
        <v>46041</v>
      </c>
      <c r="T266" s="64" t="s">
        <v>135</v>
      </c>
      <c r="U266" s="64"/>
      <c r="V266" s="64"/>
      <c r="W266" s="64"/>
      <c r="X266" s="64"/>
      <c r="Y266" s="64"/>
      <c r="Z266" s="64"/>
      <c r="AA266" s="64"/>
      <c r="AB266" s="64"/>
      <c r="AC266" s="64" t="s">
        <v>1421</v>
      </c>
      <c r="AD266" s="64" t="s">
        <v>1466</v>
      </c>
      <c r="AE266" s="64" t="s">
        <v>1510</v>
      </c>
      <c r="AF266" s="64">
        <v>17.432111584245501</v>
      </c>
      <c r="AG266" s="251" t="s">
        <v>205</v>
      </c>
      <c r="AH266" s="258">
        <v>8</v>
      </c>
      <c r="AI266" s="125" t="s">
        <v>45</v>
      </c>
      <c r="AJ266" s="418">
        <f>VLOOKUP(InformeTbHv[[#This Row],[TURNO]],[1]INFORMEHV!AI$2:AK$184,2,0)</f>
        <v>0.58333333333333337</v>
      </c>
      <c r="AK266" s="418">
        <f>VLOOKUP(InformeTbHv[[#This Row],[TURNO]],[1]INFORMEHV!AI$2:AK$184,3,0)</f>
        <v>0.91666666666666663</v>
      </c>
      <c r="AL266" s="209">
        <v>35</v>
      </c>
      <c r="AM266" s="64">
        <v>127</v>
      </c>
      <c r="AN266" s="64">
        <v>41.5</v>
      </c>
      <c r="AO266" s="64">
        <v>9.6999999999999993</v>
      </c>
      <c r="AP266" s="64"/>
      <c r="AQ266" s="65">
        <v>17</v>
      </c>
      <c r="AR266" s="209">
        <v>8</v>
      </c>
      <c r="AS266" s="64">
        <v>3</v>
      </c>
      <c r="AT266" s="30" t="s">
        <v>328</v>
      </c>
      <c r="AU266" s="49" t="s">
        <v>502</v>
      </c>
      <c r="AV266" s="64">
        <v>0.33</v>
      </c>
      <c r="AW266" s="64">
        <v>0.33</v>
      </c>
      <c r="AX266" s="64">
        <v>0.5</v>
      </c>
      <c r="AY266" s="64">
        <v>3</v>
      </c>
      <c r="AZ266" s="67" t="s">
        <v>377</v>
      </c>
      <c r="BA266" s="64" t="s">
        <v>48</v>
      </c>
      <c r="BB26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4.49</v>
      </c>
      <c r="BC266" s="65">
        <v>0.33</v>
      </c>
      <c r="BD266" s="65"/>
      <c r="BE266" s="65"/>
      <c r="BF266" s="65"/>
      <c r="BG266" s="68"/>
      <c r="BH266" s="44" t="s">
        <v>263</v>
      </c>
      <c r="BI266" s="45"/>
      <c r="BJ266" s="45"/>
      <c r="BK266" s="46"/>
      <c r="BL266" s="69"/>
    </row>
    <row r="267" spans="1:64" ht="18.75" customHeight="1" x14ac:dyDescent="0.3">
      <c r="A267" s="87">
        <f>IFERROR(InformeTbHv[[#This Row],[T EFECTIVO]]/InformeTbHv[[#This Row],[Horas disponibles]],0)</f>
        <v>0</v>
      </c>
      <c r="B267" s="87">
        <f>((InformeTbHv[[#This Row],[T PROGRAMADO]]-InformeTbHv[[#This Row],[HORAS DE OTRAS PARADA]]))/InformeTbHv[[#This Row],[T PROGRAMADO]]</f>
        <v>0</v>
      </c>
      <c r="C267" s="216">
        <f>IFERROR(((InformeTbHv[[#This Row],[T PROGRAMADO]]-InformeTbHv[[#This Row],[Ttal P. mec]])/InformeTbHv[[#This Row],[T PROGRAMADO]]),0)</f>
        <v>0</v>
      </c>
      <c r="D267" s="88" t="str">
        <f>IFERROR(ROUND(InformeTbHv[[#This Row],[TOTAL DE ARBOLES]]/InformeTbHv[[#This Row],[T EFECTIVO]],2),"")</f>
        <v/>
      </c>
      <c r="E267" s="88" t="str">
        <f>(IFERROR(ROUND(InformeTbHv[[#This Row],[M3]]/InformeTbHv[[#This Row],[TOTAL DE ARBOLES]],2),""))</f>
        <v/>
      </c>
      <c r="F267" s="39" t="str">
        <f>IFERROR(ROUND(InformeTbHv[[#This Row],[M3]]/InformeTbHv[[#This Row],[T EFECTIVO]],2),"")</f>
        <v/>
      </c>
      <c r="G267" s="89">
        <f>InformeTbHv[[#This Row],[T PROGRAMADO]]-InformeTbHv[[#This Row],[HORAS DE OTRAS PARADA]]</f>
        <v>0</v>
      </c>
      <c r="H267" s="89">
        <f>InformeTbHv[[#This Row],[T PROGRAMADO]]-SUM(InformeTbHv[[#This Row],[T PARADAS MEC]]+InformeTbHv[[#This Row],[ALISTAMIENTO]]+InformeTbHv[[#This Row],[Mantenimiento periódico]])</f>
        <v>0</v>
      </c>
      <c r="I267" s="89">
        <f>InformeTbHv[[#This Row],[T PARADAS MEC]]+InformeTbHv[[#This Row],[ALISTAMIENTO]]+InformeTbHv[[#This Row],[Mantenimiento periódico]]</f>
        <v>6.75</v>
      </c>
      <c r="J267" s="89">
        <f>SUMIF(InformeTbHv[[#This Row],[MOTIVO 1]],"Mantenimiento periódico",InformeTbHv[[#This Row],[T OTRA PARADA 1]])</f>
        <v>0</v>
      </c>
      <c r="K267" s="89">
        <f>InformeTbHv[[#This Row],[Mantenimiento periódico]]+InformeTbHv[[#This Row],[ALISTAMIENTO]]</f>
        <v>0</v>
      </c>
      <c r="L267" s="89">
        <f>SUM(InformeTbHv[[#This Row],[T OTRA PARADA 1]:[T OTRA PARADA 5]])</f>
        <v>0</v>
      </c>
      <c r="M267" s="88" t="s">
        <v>76</v>
      </c>
      <c r="N267" s="88" t="s">
        <v>1418</v>
      </c>
      <c r="O267" s="88" t="s">
        <v>78</v>
      </c>
      <c r="P267" s="88">
        <v>1006316837</v>
      </c>
      <c r="Q267" s="88" t="s">
        <v>43</v>
      </c>
      <c r="R267" s="88" t="s">
        <v>49</v>
      </c>
      <c r="S267" s="90">
        <v>46088</v>
      </c>
      <c r="T267" s="88" t="s">
        <v>784</v>
      </c>
      <c r="U267" s="88"/>
      <c r="V267" s="88"/>
      <c r="W267" s="88"/>
      <c r="X267" s="88"/>
      <c r="Y267" s="88"/>
      <c r="Z267" s="88"/>
      <c r="AA267" s="88"/>
      <c r="AB267" s="88"/>
      <c r="AC267" s="88" t="s">
        <v>1446</v>
      </c>
      <c r="AD267" s="88" t="s">
        <v>1491</v>
      </c>
      <c r="AE267" s="88" t="s">
        <v>1509</v>
      </c>
      <c r="AF267" s="88">
        <v>26.49579155242149</v>
      </c>
      <c r="AG267" s="251" t="s">
        <v>205</v>
      </c>
      <c r="AH267" s="206">
        <v>4</v>
      </c>
      <c r="AI267" s="88" t="s">
        <v>47</v>
      </c>
      <c r="AJ267" s="419">
        <f>VLOOKUP(InformeTbHv[[#This Row],[TURNO]],[1]INFORMEHV!AI$2:AK$184,2,0)</f>
        <v>0.25</v>
      </c>
      <c r="AK267" s="419">
        <f>VLOOKUP(InformeTbHv[[#This Row],[TURNO]],[1]INFORMEHV!AI$2:AK$184,3,0)</f>
        <v>0.58333333333333337</v>
      </c>
      <c r="AL267" s="205"/>
      <c r="AM267" s="88"/>
      <c r="AN267" s="88"/>
      <c r="AO267" s="88"/>
      <c r="AP267" s="88"/>
      <c r="AQ267" s="89"/>
      <c r="AR267" s="88">
        <v>6.75</v>
      </c>
      <c r="AS267" s="88">
        <v>6.75</v>
      </c>
      <c r="AT267" s="88">
        <v>0</v>
      </c>
      <c r="AU267" s="88" t="s">
        <v>502</v>
      </c>
      <c r="AV267" s="88"/>
      <c r="AW267" s="88"/>
      <c r="AX267" s="88"/>
      <c r="AY267" s="88"/>
      <c r="AZ267" s="92" t="s">
        <v>867</v>
      </c>
      <c r="BA267" s="88" t="s">
        <v>48</v>
      </c>
      <c r="BB26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6.75</v>
      </c>
      <c r="BC267" s="89"/>
      <c r="BD267" s="89"/>
      <c r="BE267" s="89"/>
      <c r="BF267" s="89"/>
      <c r="BG267" s="93"/>
      <c r="BH267" s="44"/>
      <c r="BI267" s="45"/>
      <c r="BJ267" s="45"/>
      <c r="BK267" s="46"/>
      <c r="BL267" s="94"/>
    </row>
    <row r="268" spans="1:64" ht="18.75" customHeight="1" x14ac:dyDescent="0.3">
      <c r="A268" s="87">
        <f>IFERROR(InformeTbHv[[#This Row],[T EFECTIVO]]/InformeTbHv[[#This Row],[Horas disponibles]],0)</f>
        <v>0</v>
      </c>
      <c r="B268" s="87">
        <f>((InformeTbHv[[#This Row],[T PROGRAMADO]]-InformeTbHv[[#This Row],[HORAS DE OTRAS PARADA]]))/InformeTbHv[[#This Row],[T PROGRAMADO]]</f>
        <v>0</v>
      </c>
      <c r="C268" s="216">
        <f>IFERROR(((InformeTbHv[[#This Row],[T PROGRAMADO]]-InformeTbHv[[#This Row],[Ttal P. mec]])/InformeTbHv[[#This Row],[T PROGRAMADO]]),0)</f>
        <v>0</v>
      </c>
      <c r="D268" s="88" t="str">
        <f>IFERROR(ROUND(InformeTbHv[[#This Row],[TOTAL DE ARBOLES]]/InformeTbHv[[#This Row],[T EFECTIVO]],2),"")</f>
        <v/>
      </c>
      <c r="E268" s="88" t="str">
        <f>(IFERROR(ROUND(InformeTbHv[[#This Row],[M3]]/InformeTbHv[[#This Row],[TOTAL DE ARBOLES]],2),""))</f>
        <v/>
      </c>
      <c r="F268" s="39" t="str">
        <f>IFERROR(ROUND(InformeTbHv[[#This Row],[M3]]/InformeTbHv[[#This Row],[T EFECTIVO]],2),"")</f>
        <v/>
      </c>
      <c r="G268" s="89">
        <f>InformeTbHv[[#This Row],[T PROGRAMADO]]-InformeTbHv[[#This Row],[HORAS DE OTRAS PARADA]]</f>
        <v>0</v>
      </c>
      <c r="H268" s="89">
        <f>InformeTbHv[[#This Row],[T PROGRAMADO]]-SUM(InformeTbHv[[#This Row],[T PARADAS MEC]]+InformeTbHv[[#This Row],[ALISTAMIENTO]]+InformeTbHv[[#This Row],[Mantenimiento periódico]])</f>
        <v>0</v>
      </c>
      <c r="I268" s="89">
        <f>InformeTbHv[[#This Row],[T PARADAS MEC]]+InformeTbHv[[#This Row],[ALISTAMIENTO]]+InformeTbHv[[#This Row],[Mantenimiento periódico]]</f>
        <v>6.75</v>
      </c>
      <c r="J268" s="89">
        <f>SUMIF(InformeTbHv[[#This Row],[MOTIVO 1]],"Mantenimiento periódico",InformeTbHv[[#This Row],[T OTRA PARADA 1]])</f>
        <v>0</v>
      </c>
      <c r="K268" s="89">
        <f>InformeTbHv[[#This Row],[Mantenimiento periódico]]+InformeTbHv[[#This Row],[ALISTAMIENTO]]</f>
        <v>0</v>
      </c>
      <c r="L268" s="89">
        <f>SUM(InformeTbHv[[#This Row],[T OTRA PARADA 1]:[T OTRA PARADA 5]])</f>
        <v>0</v>
      </c>
      <c r="M268" s="88" t="s">
        <v>76</v>
      </c>
      <c r="N268" s="88" t="s">
        <v>1418</v>
      </c>
      <c r="O268" s="88" t="s">
        <v>83</v>
      </c>
      <c r="P268" s="88">
        <v>1116724602</v>
      </c>
      <c r="Q268" s="88" t="s">
        <v>43</v>
      </c>
      <c r="R268" s="88" t="s">
        <v>49</v>
      </c>
      <c r="S268" s="90">
        <v>46088</v>
      </c>
      <c r="T268" s="88" t="s">
        <v>784</v>
      </c>
      <c r="U268" s="88"/>
      <c r="V268" s="88"/>
      <c r="W268" s="88"/>
      <c r="X268" s="88"/>
      <c r="Y268" s="88"/>
      <c r="Z268" s="88"/>
      <c r="AA268" s="88"/>
      <c r="AB268" s="88"/>
      <c r="AC268" s="88" t="s">
        <v>1446</v>
      </c>
      <c r="AD268" s="88" t="s">
        <v>1491</v>
      </c>
      <c r="AE268" s="88" t="s">
        <v>1509</v>
      </c>
      <c r="AF268" s="88">
        <v>26.49579155242149</v>
      </c>
      <c r="AG268" s="251" t="s">
        <v>205</v>
      </c>
      <c r="AH268" s="206">
        <v>4</v>
      </c>
      <c r="AI268" s="125" t="s">
        <v>45</v>
      </c>
      <c r="AJ268" s="418">
        <f>VLOOKUP(InformeTbHv[[#This Row],[TURNO]],[1]INFORMEHV!AI$2:AK$184,2,0)</f>
        <v>0.58333333333333337</v>
      </c>
      <c r="AK268" s="418">
        <f>VLOOKUP(InformeTbHv[[#This Row],[TURNO]],[1]INFORMEHV!AI$2:AK$184,3,0)</f>
        <v>0.91666666666666663</v>
      </c>
      <c r="AL268" s="205"/>
      <c r="AM268" s="88"/>
      <c r="AN268" s="88"/>
      <c r="AO268" s="88"/>
      <c r="AP268" s="88"/>
      <c r="AQ268" s="89"/>
      <c r="AR268" s="88">
        <v>6.75</v>
      </c>
      <c r="AS268" s="88">
        <v>6.75</v>
      </c>
      <c r="AT268" s="88">
        <v>0</v>
      </c>
      <c r="AU268" s="88" t="s">
        <v>502</v>
      </c>
      <c r="AV268" s="88"/>
      <c r="AW268" s="88"/>
      <c r="AX268" s="88"/>
      <c r="AY268" s="88"/>
      <c r="AZ268" s="92" t="s">
        <v>867</v>
      </c>
      <c r="BA268" s="88" t="s">
        <v>48</v>
      </c>
      <c r="BB26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6.75</v>
      </c>
      <c r="BC268" s="89"/>
      <c r="BD268" s="89"/>
      <c r="BE268" s="89"/>
      <c r="BF268" s="89"/>
      <c r="BG268" s="93"/>
      <c r="BH268" s="44"/>
      <c r="BI268" s="45"/>
      <c r="BJ268" s="45"/>
      <c r="BK268" s="46"/>
      <c r="BL268" s="94"/>
    </row>
    <row r="269" spans="1:64" ht="18.75" customHeight="1" x14ac:dyDescent="0.3">
      <c r="A269" s="87">
        <f>IFERROR(InformeTbHv[[#This Row],[T EFECTIVO]]/InformeTbHv[[#This Row],[Horas disponibles]],0)</f>
        <v>0</v>
      </c>
      <c r="B269" s="87">
        <f>((InformeTbHv[[#This Row],[T PROGRAMADO]]-InformeTbHv[[#This Row],[HORAS DE OTRAS PARADA]]))/InformeTbHv[[#This Row],[T PROGRAMADO]]</f>
        <v>0</v>
      </c>
      <c r="C269" s="216">
        <f>IFERROR(((InformeTbHv[[#This Row],[T PROGRAMADO]]-InformeTbHv[[#This Row],[Ttal P. mec]])/InformeTbHv[[#This Row],[T PROGRAMADO]]),0)</f>
        <v>0</v>
      </c>
      <c r="D269" s="88" t="str">
        <f>IFERROR(ROUND(InformeTbHv[[#This Row],[TOTAL DE ARBOLES]]/InformeTbHv[[#This Row],[T EFECTIVO]],2),"")</f>
        <v/>
      </c>
      <c r="E269" s="88" t="str">
        <f>(IFERROR(ROUND(InformeTbHv[[#This Row],[M3]]/InformeTbHv[[#This Row],[TOTAL DE ARBOLES]],2),""))</f>
        <v/>
      </c>
      <c r="F269" s="39" t="str">
        <f>IFERROR(ROUND(InformeTbHv[[#This Row],[M3]]/InformeTbHv[[#This Row],[T EFECTIVO]],2),"")</f>
        <v/>
      </c>
      <c r="G269" s="89">
        <f>InformeTbHv[[#This Row],[T PROGRAMADO]]-InformeTbHv[[#This Row],[HORAS DE OTRAS PARADA]]</f>
        <v>0</v>
      </c>
      <c r="H269" s="89">
        <f>InformeTbHv[[#This Row],[T PROGRAMADO]]-SUM(InformeTbHv[[#This Row],[T PARADAS MEC]]+InformeTbHv[[#This Row],[ALISTAMIENTO]]+InformeTbHv[[#This Row],[Mantenimiento periódico]])</f>
        <v>0</v>
      </c>
      <c r="I269" s="89">
        <f>InformeTbHv[[#This Row],[T PARADAS MEC]]+InformeTbHv[[#This Row],[ALISTAMIENTO]]+InformeTbHv[[#This Row],[Mantenimiento periódico]]</f>
        <v>8</v>
      </c>
      <c r="J269" s="89">
        <f>SUMIF(InformeTbHv[[#This Row],[MOTIVO 1]],"Mantenimiento periódico",InformeTbHv[[#This Row],[T OTRA PARADA 1]])</f>
        <v>0</v>
      </c>
      <c r="K269" s="198">
        <f>InformeTbHv[[#This Row],[Mantenimiento periódico]]+InformeTbHv[[#This Row],[ALISTAMIENTO]]</f>
        <v>0</v>
      </c>
      <c r="L269" s="198">
        <f>SUM(InformeTbHv[[#This Row],[T OTRA PARADA 1]:[T OTRA PARADA 5]])</f>
        <v>0</v>
      </c>
      <c r="M269" s="205" t="s">
        <v>68</v>
      </c>
      <c r="N269" s="205" t="s">
        <v>1417</v>
      </c>
      <c r="O269" s="245" t="s">
        <v>69</v>
      </c>
      <c r="P269" s="88">
        <v>1059706760</v>
      </c>
      <c r="Q269" s="88" t="s">
        <v>65</v>
      </c>
      <c r="R269" s="88" t="s">
        <v>44</v>
      </c>
      <c r="S269" s="90">
        <v>46052</v>
      </c>
      <c r="T269" s="88" t="s">
        <v>493</v>
      </c>
      <c r="U269" s="88"/>
      <c r="V269" s="88"/>
      <c r="W269" s="88"/>
      <c r="X269" s="88"/>
      <c r="Y269" s="88"/>
      <c r="Z269" s="88"/>
      <c r="AA269" s="88"/>
      <c r="AB269" s="88"/>
      <c r="AC269" s="88" t="s">
        <v>1454</v>
      </c>
      <c r="AD269" s="88" t="s">
        <v>1499</v>
      </c>
      <c r="AE269" s="88" t="s">
        <v>1520</v>
      </c>
      <c r="AF269" s="88">
        <v>27.897279934437318</v>
      </c>
      <c r="AG269" s="25" t="s">
        <v>207</v>
      </c>
      <c r="AH269" s="206">
        <v>6</v>
      </c>
      <c r="AI269" s="25" t="s">
        <v>47</v>
      </c>
      <c r="AJ269" s="422">
        <f>VLOOKUP(InformeTbHv[[#This Row],[TURNO]],[1]INFORMEHV!AI$2:AK$184,2,0)</f>
        <v>0.25</v>
      </c>
      <c r="AK269" s="422">
        <f>VLOOKUP(InformeTbHv[[#This Row],[TURNO]],[1]INFORMEHV!AI$2:AK$184,3,0)</f>
        <v>0.58333333333333337</v>
      </c>
      <c r="AL269" s="205"/>
      <c r="AM269" s="88"/>
      <c r="AN269" s="88"/>
      <c r="AO269" s="88"/>
      <c r="AP269" s="88"/>
      <c r="AQ269" s="89"/>
      <c r="AR269" s="88">
        <v>8</v>
      </c>
      <c r="AS269" s="88">
        <v>8</v>
      </c>
      <c r="AT269" s="91">
        <v>0</v>
      </c>
      <c r="AU269" s="30" t="s">
        <v>503</v>
      </c>
      <c r="AV269" s="88"/>
      <c r="AW269" s="88"/>
      <c r="AX269" s="88"/>
      <c r="AY269" s="88"/>
      <c r="AZ269" s="92" t="s">
        <v>494</v>
      </c>
      <c r="BA269" s="88" t="s">
        <v>48</v>
      </c>
      <c r="BB26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269" s="89"/>
      <c r="BD269" s="89"/>
      <c r="BE269" s="89"/>
      <c r="BF269" s="89"/>
      <c r="BG269" s="93"/>
      <c r="BH269" s="74"/>
      <c r="BI269" s="75"/>
      <c r="BJ269" s="45"/>
      <c r="BK269" s="46"/>
      <c r="BL269" s="94"/>
    </row>
    <row r="270" spans="1:64" ht="18.75" customHeight="1" x14ac:dyDescent="0.3">
      <c r="A270" s="87">
        <f>IFERROR(InformeTbHv[[#This Row],[T EFECTIVO]]/InformeTbHv[[#This Row],[Horas disponibles]],0)</f>
        <v>0.71910112359550626</v>
      </c>
      <c r="B270" s="87">
        <f>((InformeTbHv[[#This Row],[T PROGRAMADO]]-InformeTbHv[[#This Row],[HORAS DE OTRAS PARADA]]))/InformeTbHv[[#This Row],[T PROGRAMADO]]</f>
        <v>0.24000000000000021</v>
      </c>
      <c r="C270" s="216">
        <f>IFERROR(((InformeTbHv[[#This Row],[T PROGRAMADO]]-InformeTbHv[[#This Row],[Ttal P. mec]])/InformeTbHv[[#This Row],[T PROGRAMADO]]),0)</f>
        <v>0.33374999999999999</v>
      </c>
      <c r="D270" s="88">
        <f>IFERROR(ROUND(InformeTbHv[[#This Row],[TOTAL DE ARBOLES]]/InformeTbHv[[#This Row],[T EFECTIVO]],2),"")</f>
        <v>35.94</v>
      </c>
      <c r="E270" s="88">
        <f>(IFERROR(ROUND(InformeTbHv[[#This Row],[M3]]/InformeTbHv[[#This Row],[TOTAL DE ARBOLES]],2),""))</f>
        <v>0.34</v>
      </c>
      <c r="F270" s="39">
        <f>IFERROR(ROUND(InformeTbHv[[#This Row],[M3]]/InformeTbHv[[#This Row],[T EFECTIVO]],2),"")</f>
        <v>12.39</v>
      </c>
      <c r="G270" s="89">
        <f>InformeTbHv[[#This Row],[T PROGRAMADO]]-InformeTbHv[[#This Row],[HORAS DE OTRAS PARADA]]</f>
        <v>1.9200000000000017</v>
      </c>
      <c r="H270" s="89">
        <f>InformeTbHv[[#This Row],[T PROGRAMADO]]-SUM(InformeTbHv[[#This Row],[T PARADAS MEC]]+InformeTbHv[[#This Row],[ALISTAMIENTO]]+InformeTbHv[[#This Row],[Mantenimiento periódico]])</f>
        <v>2.67</v>
      </c>
      <c r="I270" s="89">
        <f>InformeTbHv[[#This Row],[T PARADAS MEC]]+InformeTbHv[[#This Row],[ALISTAMIENTO]]+InformeTbHv[[#This Row],[Mantenimiento periódico]]</f>
        <v>5.33</v>
      </c>
      <c r="J270" s="89">
        <f>SUMIF(InformeTbHv[[#This Row],[MOTIVO 1]],"Mantenimiento periódico",InformeTbHv[[#This Row],[T OTRA PARADA 1]])</f>
        <v>0</v>
      </c>
      <c r="K270" s="89">
        <f>InformeTbHv[[#This Row],[Mantenimiento periódico]]+InformeTbHv[[#This Row],[ALISTAMIENTO]]</f>
        <v>0.33</v>
      </c>
      <c r="L270" s="89">
        <f>SUM(InformeTbHv[[#This Row],[T OTRA PARADA 1]:[T OTRA PARADA 5]])</f>
        <v>0.749999999999999</v>
      </c>
      <c r="M270" s="88" t="s">
        <v>86</v>
      </c>
      <c r="N270" s="88" t="s">
        <v>1418</v>
      </c>
      <c r="O270" s="88" t="s">
        <v>95</v>
      </c>
      <c r="P270" s="88">
        <v>6135776</v>
      </c>
      <c r="Q270" s="88" t="s">
        <v>398</v>
      </c>
      <c r="R270" s="88" t="s">
        <v>74</v>
      </c>
      <c r="S270" s="90">
        <v>46099</v>
      </c>
      <c r="T270" s="88" t="s">
        <v>399</v>
      </c>
      <c r="U270" s="88"/>
      <c r="V270" s="88"/>
      <c r="W270" s="88"/>
      <c r="X270" s="88"/>
      <c r="Y270" s="88"/>
      <c r="Z270" s="88"/>
      <c r="AA270" s="88"/>
      <c r="AB270" s="88"/>
      <c r="AC270" s="88" t="s">
        <v>1430</v>
      </c>
      <c r="AD270" s="88" t="s">
        <v>1475</v>
      </c>
      <c r="AE270" s="88" t="s">
        <v>1517</v>
      </c>
      <c r="AF270" s="88">
        <v>14.957915875223099</v>
      </c>
      <c r="AG270" s="251" t="s">
        <v>205</v>
      </c>
      <c r="AH270" s="206">
        <v>4</v>
      </c>
      <c r="AI270" s="88" t="s">
        <v>47</v>
      </c>
      <c r="AJ270" s="419">
        <f>VLOOKUP(InformeTbHv[[#This Row],[TURNO]],[1]INFORMEHV!AI$2:AK$184,2,0)</f>
        <v>0.25</v>
      </c>
      <c r="AK270" s="419">
        <f>VLOOKUP(InformeTbHv[[#This Row],[TURNO]],[1]INFORMEHV!AI$2:AK$184,3,0)</f>
        <v>0.58333333333333337</v>
      </c>
      <c r="AL270" s="205">
        <v>27</v>
      </c>
      <c r="AM270" s="88">
        <v>69</v>
      </c>
      <c r="AN270" s="88">
        <v>23.78</v>
      </c>
      <c r="AO270" s="88">
        <v>10.54</v>
      </c>
      <c r="AP270" s="88"/>
      <c r="AQ270" s="89">
        <v>18.5</v>
      </c>
      <c r="AR270" s="205">
        <v>8</v>
      </c>
      <c r="AS270" s="88">
        <v>5</v>
      </c>
      <c r="AT270" s="30" t="s">
        <v>328</v>
      </c>
      <c r="AU270" s="88" t="s">
        <v>978</v>
      </c>
      <c r="AV270" s="88">
        <v>0.33</v>
      </c>
      <c r="AW270" s="88"/>
      <c r="AX270" s="88"/>
      <c r="AY270" s="88">
        <v>1.55</v>
      </c>
      <c r="AZ270" s="92" t="s">
        <v>416</v>
      </c>
      <c r="BA270" s="88" t="s">
        <v>46</v>
      </c>
      <c r="BB27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6.0799999999999983</v>
      </c>
      <c r="BC270" s="89">
        <v>0.266666666666666</v>
      </c>
      <c r="BD270" s="89">
        <v>0.35</v>
      </c>
      <c r="BE270" s="89">
        <v>0.133333333333333</v>
      </c>
      <c r="BF270" s="89"/>
      <c r="BG270" s="93"/>
      <c r="BH270" s="44" t="s">
        <v>90</v>
      </c>
      <c r="BI270" s="45" t="s">
        <v>355</v>
      </c>
      <c r="BJ270" s="45" t="s">
        <v>241</v>
      </c>
      <c r="BK270" s="46"/>
      <c r="BL270" s="94"/>
    </row>
    <row r="271" spans="1:64" ht="18.75" customHeight="1" x14ac:dyDescent="0.3">
      <c r="A271" s="63">
        <f>IFERROR(InformeTbHv[[#This Row],[T EFECTIVO]]/InformeTbHv[[#This Row],[Horas disponibles]],0)</f>
        <v>0.6945169712793734</v>
      </c>
      <c r="B271" s="63">
        <f>((InformeTbHv[[#This Row],[T PROGRAMADO]]-InformeTbHv[[#This Row],[HORAS DE OTRAS PARADA]]))/InformeTbHv[[#This Row],[T PROGRAMADO]]</f>
        <v>0.33250000000000002</v>
      </c>
      <c r="C271" s="215">
        <f>IFERROR(((InformeTbHv[[#This Row],[T PROGRAMADO]]-InformeTbHv[[#This Row],[Ttal P. mec]])/InformeTbHv[[#This Row],[T PROGRAMADO]]),0)</f>
        <v>0.47875000000000001</v>
      </c>
      <c r="D271" s="64">
        <f>IFERROR(ROUND(InformeTbHv[[#This Row],[TOTAL DE ARBOLES]]/InformeTbHv[[#This Row],[T EFECTIVO]],2),"")</f>
        <v>29.32</v>
      </c>
      <c r="E271" s="64">
        <f>(IFERROR(ROUND(InformeTbHv[[#This Row],[M3]]/InformeTbHv[[#This Row],[TOTAL DE ARBOLES]],2),""))</f>
        <v>0.46</v>
      </c>
      <c r="F271" s="39">
        <f>IFERROR(ROUND(InformeTbHv[[#This Row],[M3]]/InformeTbHv[[#This Row],[T EFECTIVO]],2),"")</f>
        <v>13.44</v>
      </c>
      <c r="G271" s="65">
        <f>InformeTbHv[[#This Row],[T PROGRAMADO]]-InformeTbHv[[#This Row],[HORAS DE OTRAS PARADA]]</f>
        <v>2.66</v>
      </c>
      <c r="H271" s="65">
        <f>InformeTbHv[[#This Row],[T PROGRAMADO]]-SUM(InformeTbHv[[#This Row],[T PARADAS MEC]]+InformeTbHv[[#This Row],[ALISTAMIENTO]]+InformeTbHv[[#This Row],[Mantenimiento periódico]])</f>
        <v>3.83</v>
      </c>
      <c r="I271" s="65">
        <f>InformeTbHv[[#This Row],[T PARADAS MEC]]+InformeTbHv[[#This Row],[ALISTAMIENTO]]+InformeTbHv[[#This Row],[Mantenimiento periódico]]</f>
        <v>4.17</v>
      </c>
      <c r="J271" s="65">
        <f>SUMIF(InformeTbHv[[#This Row],[MOTIVO 1]],"Mantenimiento periódico",InformeTbHv[[#This Row],[T OTRA PARADA 1]])</f>
        <v>0</v>
      </c>
      <c r="K271" s="65">
        <f>InformeTbHv[[#This Row],[Mantenimiento periódico]]+InformeTbHv[[#This Row],[ALISTAMIENTO]]</f>
        <v>0.17</v>
      </c>
      <c r="L271" s="65">
        <f>SUM(InformeTbHv[[#This Row],[T OTRA PARADA 1]:[T OTRA PARADA 5]])</f>
        <v>1</v>
      </c>
      <c r="M271" s="64" t="s">
        <v>68</v>
      </c>
      <c r="N271" s="64" t="s">
        <v>1417</v>
      </c>
      <c r="O271" s="64" t="s">
        <v>69</v>
      </c>
      <c r="P271" s="64">
        <v>1059706760</v>
      </c>
      <c r="Q271" s="64" t="s">
        <v>65</v>
      </c>
      <c r="R271" s="64" t="s">
        <v>44</v>
      </c>
      <c r="S271" s="66">
        <v>46039</v>
      </c>
      <c r="T271" s="64" t="s">
        <v>164</v>
      </c>
      <c r="U271" s="64"/>
      <c r="V271" s="64"/>
      <c r="W271" s="64"/>
      <c r="X271" s="64"/>
      <c r="Y271" s="64"/>
      <c r="Z271" s="64"/>
      <c r="AA271" s="64"/>
      <c r="AB271" s="64"/>
      <c r="AC271" s="64" t="s">
        <v>1426</v>
      </c>
      <c r="AD271" s="64" t="s">
        <v>1471</v>
      </c>
      <c r="AE271" s="64" t="s">
        <v>1512</v>
      </c>
      <c r="AF271" s="64">
        <v>26.520279887958782</v>
      </c>
      <c r="AG271" s="25" t="s">
        <v>207</v>
      </c>
      <c r="AH271" s="258">
        <v>6</v>
      </c>
      <c r="AI271" s="209" t="s">
        <v>47</v>
      </c>
      <c r="AJ271" s="417">
        <f>VLOOKUP(InformeTbHv[[#This Row],[TURNO]],[1]INFORMEHV!AI$2:AK$184,2,0)</f>
        <v>0.25</v>
      </c>
      <c r="AK271" s="417">
        <f>VLOOKUP(InformeTbHv[[#This Row],[TURNO]],[1]INFORMEHV!AI$2:AK$184,3,0)</f>
        <v>0.58333333333333337</v>
      </c>
      <c r="AL271" s="209">
        <v>26</v>
      </c>
      <c r="AM271" s="64">
        <v>78</v>
      </c>
      <c r="AN271" s="64">
        <v>35.74</v>
      </c>
      <c r="AO271" s="64">
        <v>30.9</v>
      </c>
      <c r="AP271" s="64"/>
      <c r="AQ271" s="65"/>
      <c r="AR271" s="209">
        <v>8</v>
      </c>
      <c r="AS271" s="64">
        <v>4</v>
      </c>
      <c r="AT271" s="30" t="s">
        <v>328</v>
      </c>
      <c r="AU271" s="88" t="s">
        <v>989</v>
      </c>
      <c r="AV271" s="64">
        <v>0.17</v>
      </c>
      <c r="AW271" s="64"/>
      <c r="AX271" s="64">
        <v>0.17</v>
      </c>
      <c r="AY271" s="64"/>
      <c r="AZ271" s="67" t="s">
        <v>341</v>
      </c>
      <c r="BA271" s="64" t="s">
        <v>46</v>
      </c>
      <c r="BB27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5.34</v>
      </c>
      <c r="BC271" s="65">
        <v>1</v>
      </c>
      <c r="BD271" s="65"/>
      <c r="BE271" s="65"/>
      <c r="BF271" s="65"/>
      <c r="BG271" s="68"/>
      <c r="BH271" s="44" t="s">
        <v>242</v>
      </c>
      <c r="BI271" s="45"/>
      <c r="BJ271" s="45"/>
      <c r="BK271" s="46"/>
      <c r="BL271" s="69"/>
    </row>
    <row r="272" spans="1:64" ht="18.75" customHeight="1" x14ac:dyDescent="0.3">
      <c r="A272" s="63">
        <f>IFERROR(InformeTbHv[[#This Row],[T EFECTIVO]]/InformeTbHv[[#This Row],[Horas disponibles]],0)</f>
        <v>0.92960662525879922</v>
      </c>
      <c r="B272" s="63">
        <f>((InformeTbHv[[#This Row],[T PROGRAMADO]]-InformeTbHv[[#This Row],[HORAS DE OTRAS PARADA]]))/InformeTbHv[[#This Row],[T PROGRAMADO]]</f>
        <v>0.64142857142857146</v>
      </c>
      <c r="C272" s="215">
        <f>IFERROR(((InformeTbHv[[#This Row],[T PROGRAMADO]]-InformeTbHv[[#This Row],[Ttal P. mec]])/InformeTbHv[[#This Row],[T PROGRAMADO]]),0)</f>
        <v>0.69000000000000006</v>
      </c>
      <c r="D272" s="64">
        <f>IFERROR(ROUND(InformeTbHv[[#This Row],[TOTAL DE ARBOLES]]/InformeTbHv[[#This Row],[T EFECTIVO]],2),"")</f>
        <v>19.82</v>
      </c>
      <c r="E272" s="64">
        <f>(IFERROR(ROUND(InformeTbHv[[#This Row],[M3]]/InformeTbHv[[#This Row],[TOTAL DE ARBOLES]],2),""))</f>
        <v>0.55000000000000004</v>
      </c>
      <c r="F272" s="39">
        <f>IFERROR(ROUND(InformeTbHv[[#This Row],[M3]]/InformeTbHv[[#This Row],[T EFECTIVO]],2),"")</f>
        <v>10.87</v>
      </c>
      <c r="G272" s="65">
        <f>InformeTbHv[[#This Row],[T PROGRAMADO]]-InformeTbHv[[#This Row],[HORAS DE OTRAS PARADA]]</f>
        <v>4.49</v>
      </c>
      <c r="H272" s="65">
        <f>InformeTbHv[[#This Row],[T PROGRAMADO]]-SUM(InformeTbHv[[#This Row],[T PARADAS MEC]]+InformeTbHv[[#This Row],[ALISTAMIENTO]]+InformeTbHv[[#This Row],[Mantenimiento periódico]])</f>
        <v>4.83</v>
      </c>
      <c r="I272" s="65">
        <f>InformeTbHv[[#This Row],[T PARADAS MEC]]+InformeTbHv[[#This Row],[ALISTAMIENTO]]+InformeTbHv[[#This Row],[Mantenimiento periódico]]</f>
        <v>2.17</v>
      </c>
      <c r="J272" s="65">
        <f>SUMIF(InformeTbHv[[#This Row],[MOTIVO 1]],"Mantenimiento periódico",InformeTbHv[[#This Row],[T OTRA PARADA 1]])</f>
        <v>0</v>
      </c>
      <c r="K272" s="65">
        <f>InformeTbHv[[#This Row],[Mantenimiento periódico]]+InformeTbHv[[#This Row],[ALISTAMIENTO]]</f>
        <v>0.17</v>
      </c>
      <c r="L272" s="65">
        <f>SUM(InformeTbHv[[#This Row],[T OTRA PARADA 1]:[T OTRA PARADA 5]])</f>
        <v>0</v>
      </c>
      <c r="M272" s="64" t="s">
        <v>68</v>
      </c>
      <c r="N272" s="64" t="s">
        <v>1417</v>
      </c>
      <c r="O272" s="64" t="s">
        <v>71</v>
      </c>
      <c r="P272" s="64">
        <v>1116723741</v>
      </c>
      <c r="Q272" s="64" t="s">
        <v>65</v>
      </c>
      <c r="R272" s="64" t="s">
        <v>44</v>
      </c>
      <c r="S272" s="66">
        <v>46039</v>
      </c>
      <c r="T272" s="64" t="s">
        <v>164</v>
      </c>
      <c r="U272" s="64"/>
      <c r="V272" s="64"/>
      <c r="W272" s="64"/>
      <c r="X272" s="64"/>
      <c r="Y272" s="64"/>
      <c r="Z272" s="64"/>
      <c r="AA272" s="64"/>
      <c r="AB272" s="64"/>
      <c r="AC272" s="64" t="s">
        <v>1426</v>
      </c>
      <c r="AD272" s="64" t="s">
        <v>1471</v>
      </c>
      <c r="AE272" s="64" t="s">
        <v>1512</v>
      </c>
      <c r="AF272" s="64">
        <v>26.520279887958782</v>
      </c>
      <c r="AG272" s="25" t="s">
        <v>207</v>
      </c>
      <c r="AH272" s="258">
        <v>6</v>
      </c>
      <c r="AI272" s="125" t="s">
        <v>45</v>
      </c>
      <c r="AJ272" s="418">
        <f>VLOOKUP(InformeTbHv[[#This Row],[TURNO]],[1]INFORMEHV!AI$2:AK$184,2,0)</f>
        <v>0.58333333333333337</v>
      </c>
      <c r="AK272" s="418">
        <f>VLOOKUP(InformeTbHv[[#This Row],[TURNO]],[1]INFORMEHV!AI$2:AK$184,3,0)</f>
        <v>0.91666666666666663</v>
      </c>
      <c r="AL272" s="209">
        <v>26</v>
      </c>
      <c r="AM272" s="64">
        <v>89</v>
      </c>
      <c r="AN272" s="64">
        <v>48.79</v>
      </c>
      <c r="AO272" s="64">
        <v>20.9</v>
      </c>
      <c r="AP272" s="64"/>
      <c r="AQ272" s="65"/>
      <c r="AR272" s="209">
        <v>7</v>
      </c>
      <c r="AS272" s="64">
        <v>2</v>
      </c>
      <c r="AT272" s="30" t="s">
        <v>328</v>
      </c>
      <c r="AU272" s="88" t="s">
        <v>989</v>
      </c>
      <c r="AV272" s="64">
        <v>0.17</v>
      </c>
      <c r="AW272" s="64">
        <v>0.17</v>
      </c>
      <c r="AX272" s="64">
        <v>0.17</v>
      </c>
      <c r="AY272" s="64"/>
      <c r="AZ272" s="67" t="s">
        <v>342</v>
      </c>
      <c r="BA272" s="64" t="s">
        <v>46</v>
      </c>
      <c r="BB27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2.5099999999999998</v>
      </c>
      <c r="BC272" s="65"/>
      <c r="BD272" s="65"/>
      <c r="BE272" s="65"/>
      <c r="BF272" s="65"/>
      <c r="BG272" s="68"/>
      <c r="BH272" s="44"/>
      <c r="BI272" s="45"/>
      <c r="BJ272" s="45"/>
      <c r="BK272" s="46"/>
      <c r="BL272" s="69"/>
    </row>
    <row r="273" spans="1:64" ht="18.75" customHeight="1" x14ac:dyDescent="0.3">
      <c r="A273" s="63">
        <f>IFERROR(InformeTbHv[[#This Row],[T EFECTIVO]]/InformeTbHv[[#This Row],[Horas disponibles]],0)</f>
        <v>0.51000425713069475</v>
      </c>
      <c r="B273" s="63">
        <f>((InformeTbHv[[#This Row],[T PROGRAMADO]]-InformeTbHv[[#This Row],[HORAS DE OTRAS PARADA]]))/InformeTbHv[[#This Row],[T PROGRAMADO]]</f>
        <v>0.39933333333333404</v>
      </c>
      <c r="C273" s="215">
        <f>IFERROR(((InformeTbHv[[#This Row],[T PROGRAMADO]]-InformeTbHv[[#This Row],[Ttal P. mec]])/InformeTbHv[[#This Row],[T PROGRAMADO]]),0)</f>
        <v>0.78300000000000003</v>
      </c>
      <c r="D273" s="64">
        <f>IFERROR(ROUND(InformeTbHv[[#This Row],[TOTAL DE ARBOLES]]/InformeTbHv[[#This Row],[T EFECTIVO]],2),"")</f>
        <v>45.08</v>
      </c>
      <c r="E273" s="64">
        <f>(IFERROR(ROUND(InformeTbHv[[#This Row],[M3]]/InformeTbHv[[#This Row],[TOTAL DE ARBOLES]],2),""))</f>
        <v>0.43</v>
      </c>
      <c r="F273" s="39">
        <f>IFERROR(ROUND(InformeTbHv[[#This Row],[M3]]/InformeTbHv[[#This Row],[T EFECTIVO]],2),"")</f>
        <v>19.47</v>
      </c>
      <c r="G273" s="65">
        <f>InformeTbHv[[#This Row],[T PROGRAMADO]]-InformeTbHv[[#This Row],[HORAS DE OTRAS PARADA]]</f>
        <v>3.9933333333333403</v>
      </c>
      <c r="H273" s="65">
        <f>InformeTbHv[[#This Row],[T PROGRAMADO]]-SUM(InformeTbHv[[#This Row],[T PARADAS MEC]]+InformeTbHv[[#This Row],[ALISTAMIENTO]]+InformeTbHv[[#This Row],[Mantenimiento periódico]])</f>
        <v>7.83</v>
      </c>
      <c r="I273" s="65">
        <f>InformeTbHv[[#This Row],[T PARADAS MEC]]+InformeTbHv[[#This Row],[ALISTAMIENTO]]+InformeTbHv[[#This Row],[Mantenimiento periódico]]</f>
        <v>2.17</v>
      </c>
      <c r="J273" s="65">
        <f>SUMIF(InformeTbHv[[#This Row],[MOTIVO 1]],"Mantenimiento periódico",InformeTbHv[[#This Row],[T OTRA PARADA 1]])</f>
        <v>0</v>
      </c>
      <c r="K273" s="65">
        <f>InformeTbHv[[#This Row],[Mantenimiento periódico]]+InformeTbHv[[#This Row],[ALISTAMIENTO]]</f>
        <v>0.17</v>
      </c>
      <c r="L273" s="65">
        <f>SUM(InformeTbHv[[#This Row],[T OTRA PARADA 1]:[T OTRA PARADA 5]])</f>
        <v>3.6666666666666599</v>
      </c>
      <c r="M273" s="64" t="s">
        <v>68</v>
      </c>
      <c r="N273" s="64" t="s">
        <v>1417</v>
      </c>
      <c r="O273" s="64" t="s">
        <v>69</v>
      </c>
      <c r="P273" s="64">
        <v>1059706760</v>
      </c>
      <c r="Q273" s="64" t="s">
        <v>65</v>
      </c>
      <c r="R273" s="64" t="s">
        <v>44</v>
      </c>
      <c r="S273" s="66">
        <v>46040</v>
      </c>
      <c r="T273" s="64" t="s">
        <v>164</v>
      </c>
      <c r="U273" s="64"/>
      <c r="V273" s="64"/>
      <c r="W273" s="64"/>
      <c r="X273" s="64"/>
      <c r="Y273" s="64"/>
      <c r="Z273" s="64"/>
      <c r="AA273" s="64"/>
      <c r="AB273" s="64"/>
      <c r="AC273" s="64" t="s">
        <v>1426</v>
      </c>
      <c r="AD273" s="64" t="s">
        <v>1471</v>
      </c>
      <c r="AE273" s="64" t="s">
        <v>1512</v>
      </c>
      <c r="AF273" s="64">
        <v>26.520279887958782</v>
      </c>
      <c r="AG273" s="25" t="s">
        <v>207</v>
      </c>
      <c r="AH273" s="258">
        <v>6</v>
      </c>
      <c r="AI273" s="209" t="s">
        <v>47</v>
      </c>
      <c r="AJ273" s="417">
        <f>VLOOKUP(InformeTbHv[[#This Row],[TURNO]],[1]INFORMEHV!AI$2:AK$184,2,0)</f>
        <v>0.25</v>
      </c>
      <c r="AK273" s="417">
        <f>VLOOKUP(InformeTbHv[[#This Row],[TURNO]],[1]INFORMEHV!AI$2:AK$184,3,0)</f>
        <v>0.58333333333333337</v>
      </c>
      <c r="AL273" s="209">
        <v>26</v>
      </c>
      <c r="AM273" s="64">
        <v>180</v>
      </c>
      <c r="AN273" s="64">
        <v>77.75</v>
      </c>
      <c r="AO273" s="64">
        <v>19.440000000000001</v>
      </c>
      <c r="AP273" s="64">
        <v>45</v>
      </c>
      <c r="AQ273" s="65"/>
      <c r="AR273" s="209">
        <v>10</v>
      </c>
      <c r="AS273" s="64">
        <v>2</v>
      </c>
      <c r="AT273" s="30" t="s">
        <v>328</v>
      </c>
      <c r="AU273" s="88" t="s">
        <v>989</v>
      </c>
      <c r="AV273" s="64">
        <v>0.17</v>
      </c>
      <c r="AW273" s="64"/>
      <c r="AX273" s="64">
        <v>0.17</v>
      </c>
      <c r="AY273" s="64"/>
      <c r="AZ273" s="67" t="s">
        <v>347</v>
      </c>
      <c r="BA273" s="64" t="s">
        <v>46</v>
      </c>
      <c r="BB27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6.0066666666666597</v>
      </c>
      <c r="BC273" s="65">
        <v>3.6666666666666599</v>
      </c>
      <c r="BD273" s="65"/>
      <c r="BE273" s="65"/>
      <c r="BF273" s="65"/>
      <c r="BG273" s="68"/>
      <c r="BH273" s="44" t="s">
        <v>246</v>
      </c>
      <c r="BI273" s="45"/>
      <c r="BJ273" s="45"/>
      <c r="BK273" s="46"/>
      <c r="BL273" s="69"/>
    </row>
    <row r="274" spans="1:64" ht="18.75" customHeight="1" x14ac:dyDescent="0.3">
      <c r="A274" s="87">
        <f>IFERROR(InformeTbHv[[#This Row],[T EFECTIVO]]/InformeTbHv[[#This Row],[Horas disponibles]],0)</f>
        <v>0.92452830188679258</v>
      </c>
      <c r="B274" s="87">
        <f>((InformeTbHv[[#This Row],[T PROGRAMADO]]-InformeTbHv[[#This Row],[HORAS DE OTRAS PARADA]]))/InformeTbHv[[#This Row],[T PROGRAMADO]]</f>
        <v>0.77000000000000013</v>
      </c>
      <c r="C274" s="216">
        <f>IFERROR(((InformeTbHv[[#This Row],[T PROGRAMADO]]-InformeTbHv[[#This Row],[Ttal P. mec]])/InformeTbHv[[#This Row],[T PROGRAMADO]]),0)</f>
        <v>0.83285714285714285</v>
      </c>
      <c r="D274" s="88">
        <f>IFERROR(ROUND(InformeTbHv[[#This Row],[TOTAL DE ARBOLES]]/InformeTbHv[[#This Row],[T EFECTIVO]],2),"")</f>
        <v>44.53</v>
      </c>
      <c r="E274" s="88">
        <f>(IFERROR(ROUND(InformeTbHv[[#This Row],[M3]]/InformeTbHv[[#This Row],[TOTAL DE ARBOLES]],2),""))</f>
        <v>0.28999999999999998</v>
      </c>
      <c r="F274" s="39">
        <f>IFERROR(ROUND(InformeTbHv[[#This Row],[M3]]/InformeTbHv[[#This Row],[T EFECTIVO]],2),"")</f>
        <v>12.89</v>
      </c>
      <c r="G274" s="89">
        <f>InformeTbHv[[#This Row],[T PROGRAMADO]]-InformeTbHv[[#This Row],[HORAS DE OTRAS PARADA]]</f>
        <v>5.3900000000000006</v>
      </c>
      <c r="H274" s="89">
        <f>InformeTbHv[[#This Row],[T PROGRAMADO]]-SUM(InformeTbHv[[#This Row],[T PARADAS MEC]]+InformeTbHv[[#This Row],[ALISTAMIENTO]]+InformeTbHv[[#This Row],[Mantenimiento periódico]])</f>
        <v>5.83</v>
      </c>
      <c r="I274" s="89">
        <f>InformeTbHv[[#This Row],[T PARADAS MEC]]+InformeTbHv[[#This Row],[ALISTAMIENTO]]+InformeTbHv[[#This Row],[Mantenimiento periódico]]</f>
        <v>1.17</v>
      </c>
      <c r="J274" s="89">
        <f>SUMIF(InformeTbHv[[#This Row],[MOTIVO 1]],"Mantenimiento periódico",InformeTbHv[[#This Row],[T OTRA PARADA 1]])</f>
        <v>0</v>
      </c>
      <c r="K274" s="89">
        <f>InformeTbHv[[#This Row],[Mantenimiento periódico]]+InformeTbHv[[#This Row],[ALISTAMIENTO]]</f>
        <v>0.17</v>
      </c>
      <c r="L274" s="89">
        <f>SUM(InformeTbHv[[#This Row],[T OTRA PARADA 1]:[T OTRA PARADA 5]])</f>
        <v>0</v>
      </c>
      <c r="M274" s="88" t="s">
        <v>68</v>
      </c>
      <c r="N274" s="88" t="s">
        <v>1417</v>
      </c>
      <c r="O274" s="88" t="s">
        <v>82</v>
      </c>
      <c r="P274" s="88">
        <v>94266396</v>
      </c>
      <c r="Q274" s="88" t="s">
        <v>65</v>
      </c>
      <c r="R274" s="88" t="s">
        <v>44</v>
      </c>
      <c r="S274" s="90">
        <v>46068</v>
      </c>
      <c r="T274" s="88" t="s">
        <v>164</v>
      </c>
      <c r="U274" s="88"/>
      <c r="V274" s="88"/>
      <c r="W274" s="88"/>
      <c r="X274" s="88"/>
      <c r="Y274" s="88"/>
      <c r="Z274" s="88"/>
      <c r="AA274" s="88"/>
      <c r="AB274" s="88"/>
      <c r="AC274" s="88" t="s">
        <v>1426</v>
      </c>
      <c r="AD274" s="88" t="s">
        <v>1471</v>
      </c>
      <c r="AE274" s="88" t="s">
        <v>1512</v>
      </c>
      <c r="AF274" s="88">
        <v>26.520279887958782</v>
      </c>
      <c r="AG274" s="25" t="s">
        <v>207</v>
      </c>
      <c r="AH274" s="206">
        <v>6</v>
      </c>
      <c r="AI274" s="125" t="s">
        <v>45</v>
      </c>
      <c r="AJ274" s="418">
        <f>VLOOKUP(InformeTbHv[[#This Row],[TURNO]],[1]INFORMEHV!AI$2:AK$184,2,0)</f>
        <v>0.58333333333333337</v>
      </c>
      <c r="AK274" s="418">
        <f>VLOOKUP(InformeTbHv[[#This Row],[TURNO]],[1]INFORMEHV!AI$2:AK$184,3,0)</f>
        <v>0.91666666666666663</v>
      </c>
      <c r="AL274" s="205">
        <v>19</v>
      </c>
      <c r="AM274" s="88">
        <v>240</v>
      </c>
      <c r="AN274" s="88">
        <v>69.47</v>
      </c>
      <c r="AO274" s="88">
        <v>13.42</v>
      </c>
      <c r="AP274" s="88"/>
      <c r="AQ274" s="89"/>
      <c r="AR274" s="205">
        <v>7</v>
      </c>
      <c r="AS274" s="88">
        <v>1</v>
      </c>
      <c r="AT274" s="30" t="s">
        <v>328</v>
      </c>
      <c r="AU274" s="88" t="s">
        <v>989</v>
      </c>
      <c r="AV274" s="88">
        <v>0.17</v>
      </c>
      <c r="AW274" s="88">
        <v>0.17</v>
      </c>
      <c r="AX274" s="88">
        <v>0.27</v>
      </c>
      <c r="AY274" s="88">
        <v>0.3</v>
      </c>
      <c r="AZ274" s="92" t="s">
        <v>672</v>
      </c>
      <c r="BA274" s="88" t="s">
        <v>48</v>
      </c>
      <c r="BB27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1.6099999999999999</v>
      </c>
      <c r="BC274" s="89"/>
      <c r="BD274" s="89"/>
      <c r="BE274" s="89"/>
      <c r="BF274" s="89"/>
      <c r="BG274" s="93"/>
      <c r="BH274" s="44"/>
      <c r="BI274" s="45"/>
      <c r="BJ274" s="45"/>
      <c r="BK274" s="46"/>
      <c r="BL274" s="94"/>
    </row>
    <row r="275" spans="1:64" ht="18.75" customHeight="1" x14ac:dyDescent="0.3">
      <c r="A275" s="87">
        <f>IFERROR(InformeTbHv[[#This Row],[T EFECTIVO]]/InformeTbHv[[#This Row],[Horas disponibles]],0)</f>
        <v>0.85619047619047628</v>
      </c>
      <c r="B275" s="87">
        <f>((InformeTbHv[[#This Row],[T PROGRAMADO]]-InformeTbHv[[#This Row],[HORAS DE OTRAS PARADA]]))/InformeTbHv[[#This Row],[T PROGRAMADO]]</f>
        <v>0.74916666666666676</v>
      </c>
      <c r="C275" s="216">
        <f>IFERROR(((InformeTbHv[[#This Row],[T PROGRAMADO]]-InformeTbHv[[#This Row],[Ttal P. mec]])/InformeTbHv[[#This Row],[T PROGRAMADO]]),0)</f>
        <v>0.875</v>
      </c>
      <c r="D275" s="88">
        <f>IFERROR(ROUND(InformeTbHv[[#This Row],[TOTAL DE ARBOLES]]/InformeTbHv[[#This Row],[T EFECTIVO]],2),"")</f>
        <v>52.22</v>
      </c>
      <c r="E275" s="88">
        <f>(IFERROR(ROUND(InformeTbHv[[#This Row],[M3]]/InformeTbHv[[#This Row],[TOTAL DE ARBOLES]],2),""))</f>
        <v>0.4</v>
      </c>
      <c r="F275" s="39">
        <f>IFERROR(ROUND(InformeTbHv[[#This Row],[M3]]/InformeTbHv[[#This Row],[T EFECTIVO]],2),"")</f>
        <v>20.97</v>
      </c>
      <c r="G275" s="89">
        <f>InformeTbHv[[#This Row],[T PROGRAMADO]]-InformeTbHv[[#This Row],[HORAS DE OTRAS PARADA]]</f>
        <v>5.9933333333333341</v>
      </c>
      <c r="H275" s="89">
        <f>InformeTbHv[[#This Row],[T PROGRAMADO]]-SUM(InformeTbHv[[#This Row],[T PARADAS MEC]]+InformeTbHv[[#This Row],[ALISTAMIENTO]]+InformeTbHv[[#This Row],[Mantenimiento periódico]])</f>
        <v>7</v>
      </c>
      <c r="I275" s="89">
        <f>InformeTbHv[[#This Row],[T PARADAS MEC]]+InformeTbHv[[#This Row],[ALISTAMIENTO]]+InformeTbHv[[#This Row],[Mantenimiento periódico]]</f>
        <v>1</v>
      </c>
      <c r="J275" s="89">
        <f>SUMIF(InformeTbHv[[#This Row],[MOTIVO 1]],"Mantenimiento periódico",InformeTbHv[[#This Row],[T OTRA PARADA 1]])</f>
        <v>0</v>
      </c>
      <c r="K275" s="89">
        <f>InformeTbHv[[#This Row],[Mantenimiento periódico]]+InformeTbHv[[#This Row],[ALISTAMIENTO]]</f>
        <v>0.17</v>
      </c>
      <c r="L275" s="89">
        <f>SUM(InformeTbHv[[#This Row],[T OTRA PARADA 1]:[T OTRA PARADA 5]])</f>
        <v>0.66666666666666596</v>
      </c>
      <c r="M275" s="88" t="s">
        <v>68</v>
      </c>
      <c r="N275" s="88" t="s">
        <v>1417</v>
      </c>
      <c r="O275" s="88" t="s">
        <v>91</v>
      </c>
      <c r="P275" s="88">
        <v>1114338868</v>
      </c>
      <c r="Q275" s="88" t="s">
        <v>65</v>
      </c>
      <c r="R275" s="88" t="s">
        <v>44</v>
      </c>
      <c r="S275" s="90">
        <v>46080</v>
      </c>
      <c r="T275" s="88" t="s">
        <v>164</v>
      </c>
      <c r="U275" s="88"/>
      <c r="V275" s="88"/>
      <c r="W275" s="88"/>
      <c r="X275" s="88"/>
      <c r="Y275" s="88"/>
      <c r="Z275" s="88"/>
      <c r="AA275" s="88"/>
      <c r="AB275" s="88"/>
      <c r="AC275" s="88" t="s">
        <v>1426</v>
      </c>
      <c r="AD275" s="88" t="s">
        <v>1471</v>
      </c>
      <c r="AE275" s="88" t="s">
        <v>1512</v>
      </c>
      <c r="AF275" s="88">
        <v>26.520279887958782</v>
      </c>
      <c r="AG275" s="49" t="s">
        <v>1319</v>
      </c>
      <c r="AH275" s="206">
        <v>7</v>
      </c>
      <c r="AI275" s="205" t="s">
        <v>47</v>
      </c>
      <c r="AJ275" s="416">
        <f>VLOOKUP(InformeTbHv[[#This Row],[TURNO]],[1]INFORMEHV!AI$2:AK$184,2,0)</f>
        <v>0.25</v>
      </c>
      <c r="AK275" s="416">
        <f>VLOOKUP(InformeTbHv[[#This Row],[TURNO]],[1]INFORMEHV!AI$2:AK$184,3,0)</f>
        <v>0.58333333333333337</v>
      </c>
      <c r="AL275" s="205">
        <v>20</v>
      </c>
      <c r="AM275" s="88">
        <v>313</v>
      </c>
      <c r="AN275" s="88">
        <v>125.68</v>
      </c>
      <c r="AO275" s="88">
        <v>19.5</v>
      </c>
      <c r="AP275" s="88"/>
      <c r="AQ275" s="89"/>
      <c r="AR275" s="205">
        <v>8</v>
      </c>
      <c r="AS275" s="88">
        <v>0.83</v>
      </c>
      <c r="AT275" s="30" t="s">
        <v>328</v>
      </c>
      <c r="AU275" s="88" t="s">
        <v>989</v>
      </c>
      <c r="AV275" s="88">
        <v>0.17</v>
      </c>
      <c r="AW275" s="88">
        <v>0.17</v>
      </c>
      <c r="AX275" s="88">
        <v>0.17</v>
      </c>
      <c r="AY275" s="88"/>
      <c r="AZ275" s="92" t="s">
        <v>813</v>
      </c>
      <c r="BA275" s="88" t="s">
        <v>48</v>
      </c>
      <c r="BB27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2.0066666666666659</v>
      </c>
      <c r="BC275" s="89">
        <v>0.66666666666666596</v>
      </c>
      <c r="BD275" s="89"/>
      <c r="BE275" s="89"/>
      <c r="BF275" s="89"/>
      <c r="BG275" s="93"/>
      <c r="BH275" s="44" t="s">
        <v>355</v>
      </c>
      <c r="BI275" s="45"/>
      <c r="BJ275" s="45"/>
      <c r="BK275" s="46"/>
      <c r="BL275" s="94"/>
    </row>
    <row r="276" spans="1:64" ht="18.75" customHeight="1" x14ac:dyDescent="0.3">
      <c r="A276" s="76">
        <f>IFERROR(InformeTbHv[[#This Row],[T EFECTIVO]]/InformeTbHv[[#This Row],[Horas disponibles]],0)</f>
        <v>0</v>
      </c>
      <c r="B276" s="76">
        <f>((InformeTbHv[[#This Row],[T PROGRAMADO]]-InformeTbHv[[#This Row],[HORAS DE OTRAS PARADA]]))/InformeTbHv[[#This Row],[T PROGRAMADO]]</f>
        <v>0</v>
      </c>
      <c r="C276" s="217">
        <f>IFERROR(((InformeTbHv[[#This Row],[T PROGRAMADO]]-InformeTbHv[[#This Row],[Ttal P. mec]])/InformeTbHv[[#This Row],[T PROGRAMADO]]),0)</f>
        <v>0</v>
      </c>
      <c r="D276" s="49" t="str">
        <f>IFERROR(ROUND(InformeTbHv[[#This Row],[TOTAL DE ARBOLES]]/InformeTbHv[[#This Row],[T EFECTIVO]],2),"")</f>
        <v/>
      </c>
      <c r="E276" s="49" t="str">
        <f>(IFERROR(ROUND(InformeTbHv[[#This Row],[M3]]/InformeTbHv[[#This Row],[TOTAL DE ARBOLES]],2),""))</f>
        <v/>
      </c>
      <c r="F276" s="39" t="str">
        <f>IFERROR(ROUND(InformeTbHv[[#This Row],[M3]]/InformeTbHv[[#This Row],[T EFECTIVO]],2),"")</f>
        <v/>
      </c>
      <c r="G276" s="72">
        <f>InformeTbHv[[#This Row],[T PROGRAMADO]]-InformeTbHv[[#This Row],[HORAS DE OTRAS PARADA]]</f>
        <v>0</v>
      </c>
      <c r="H276" s="72">
        <f>InformeTbHv[[#This Row],[T PROGRAMADO]]-SUM(InformeTbHv[[#This Row],[T PARADAS MEC]]+InformeTbHv[[#This Row],[ALISTAMIENTO]]+InformeTbHv[[#This Row],[Mantenimiento periódico]])</f>
        <v>0</v>
      </c>
      <c r="I276" s="72">
        <f>InformeTbHv[[#This Row],[T PARADAS MEC]]+InformeTbHv[[#This Row],[ALISTAMIENTO]]+InformeTbHv[[#This Row],[Mantenimiento periódico]]</f>
        <v>8</v>
      </c>
      <c r="J276" s="72">
        <f>SUMIF(InformeTbHv[[#This Row],[MOTIVO 1]],"Mantenimiento periódico",InformeTbHv[[#This Row],[T OTRA PARADA 1]])</f>
        <v>0</v>
      </c>
      <c r="K276" s="72">
        <f>InformeTbHv[[#This Row],[Mantenimiento periódico]]+InformeTbHv[[#This Row],[ALISTAMIENTO]]</f>
        <v>0</v>
      </c>
      <c r="L276" s="72">
        <f>SUM(InformeTbHv[[#This Row],[T OTRA PARADA 1]:[T OTRA PARADA 5]])</f>
        <v>0</v>
      </c>
      <c r="M276" s="49" t="s">
        <v>136</v>
      </c>
      <c r="N276" s="49" t="s">
        <v>1417</v>
      </c>
      <c r="O276" s="49" t="s">
        <v>375</v>
      </c>
      <c r="P276" s="49">
        <v>1127213532</v>
      </c>
      <c r="Q276" s="49" t="s">
        <v>65</v>
      </c>
      <c r="R276" s="49" t="s">
        <v>49</v>
      </c>
      <c r="S276" s="77">
        <v>46116</v>
      </c>
      <c r="T276" s="49" t="s">
        <v>941</v>
      </c>
      <c r="U276" s="49"/>
      <c r="V276" s="49"/>
      <c r="W276" s="49"/>
      <c r="X276" s="49"/>
      <c r="Y276" s="49"/>
      <c r="Z276" s="49"/>
      <c r="AA276" s="49"/>
      <c r="AB276" s="49"/>
      <c r="AC276" s="49" t="s">
        <v>1424</v>
      </c>
      <c r="AD276" s="49" t="s">
        <v>1469</v>
      </c>
      <c r="AE276" s="49" t="s">
        <v>1513</v>
      </c>
      <c r="AF276" s="49">
        <v>17.094631593058232</v>
      </c>
      <c r="AG276" s="252" t="s">
        <v>206</v>
      </c>
      <c r="AH276" s="259">
        <v>2</v>
      </c>
      <c r="AI276" s="125" t="s">
        <v>45</v>
      </c>
      <c r="AJ276" s="418">
        <f>VLOOKUP(InformeTbHv[[#This Row],[TURNO]],[1]INFORMEHV!AI$2:AK$184,2,0)</f>
        <v>0.58333333333333337</v>
      </c>
      <c r="AK276" s="418">
        <f>VLOOKUP(InformeTbHv[[#This Row],[TURNO]],[1]INFORMEHV!AI$2:AK$184,3,0)</f>
        <v>0.91666666666666663</v>
      </c>
      <c r="AL276" s="125"/>
      <c r="AM276" s="49"/>
      <c r="AN276" s="49"/>
      <c r="AO276" s="49"/>
      <c r="AP276" s="49"/>
      <c r="AQ276" s="72"/>
      <c r="AR276" s="49">
        <v>8</v>
      </c>
      <c r="AS276" s="49">
        <v>8</v>
      </c>
      <c r="AT276" s="49"/>
      <c r="AU276" s="49" t="s">
        <v>1102</v>
      </c>
      <c r="AV276" s="49"/>
      <c r="AW276" s="49"/>
      <c r="AX276" s="49"/>
      <c r="AY276" s="49"/>
      <c r="AZ276" s="71"/>
      <c r="BA276" s="49" t="s">
        <v>48</v>
      </c>
      <c r="BB27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276" s="72"/>
      <c r="BD276" s="72"/>
      <c r="BE276" s="72"/>
      <c r="BF276" s="72"/>
      <c r="BG276" s="74"/>
      <c r="BH276" s="44"/>
      <c r="BI276" s="45"/>
      <c r="BJ276" s="45"/>
      <c r="BK276" s="46"/>
      <c r="BL276" s="45"/>
    </row>
    <row r="277" spans="1:64" ht="18.75" customHeight="1" x14ac:dyDescent="0.3">
      <c r="A277" s="76">
        <f>IFERROR(InformeTbHv[[#This Row],[T EFECTIVO]]/InformeTbHv[[#This Row],[Horas disponibles]],0)</f>
        <v>0</v>
      </c>
      <c r="B277" s="76">
        <f>((InformeTbHv[[#This Row],[T PROGRAMADO]]-InformeTbHv[[#This Row],[HORAS DE OTRAS PARADA]]))/InformeTbHv[[#This Row],[T PROGRAMADO]]</f>
        <v>0</v>
      </c>
      <c r="C277" s="217">
        <f>IFERROR(((InformeTbHv[[#This Row],[T PROGRAMADO]]-InformeTbHv[[#This Row],[Ttal P. mec]])/InformeTbHv[[#This Row],[T PROGRAMADO]]),0)</f>
        <v>0</v>
      </c>
      <c r="D277" s="49" t="str">
        <f>IFERROR(ROUND(InformeTbHv[[#This Row],[TOTAL DE ARBOLES]]/InformeTbHv[[#This Row],[T EFECTIVO]],2),"")</f>
        <v/>
      </c>
      <c r="E277" s="49" t="str">
        <f>(IFERROR(ROUND(InformeTbHv[[#This Row],[M3]]/InformeTbHv[[#This Row],[TOTAL DE ARBOLES]],2),""))</f>
        <v/>
      </c>
      <c r="F277" s="39" t="str">
        <f>IFERROR(ROUND(InformeTbHv[[#This Row],[M3]]/InformeTbHv[[#This Row],[T EFECTIVO]],2),"")</f>
        <v/>
      </c>
      <c r="G277" s="72">
        <f>InformeTbHv[[#This Row],[T PROGRAMADO]]-InformeTbHv[[#This Row],[HORAS DE OTRAS PARADA]]</f>
        <v>0</v>
      </c>
      <c r="H277" s="72">
        <f>InformeTbHv[[#This Row],[T PROGRAMADO]]-SUM(InformeTbHv[[#This Row],[T PARADAS MEC]]+InformeTbHv[[#This Row],[ALISTAMIENTO]]+InformeTbHv[[#This Row],[Mantenimiento periódico]])</f>
        <v>0</v>
      </c>
      <c r="I277" s="72">
        <f>InformeTbHv[[#This Row],[T PARADAS MEC]]+InformeTbHv[[#This Row],[ALISTAMIENTO]]+InformeTbHv[[#This Row],[Mantenimiento periódico]]</f>
        <v>8</v>
      </c>
      <c r="J277" s="72">
        <f>SUMIF(InformeTbHv[[#This Row],[MOTIVO 1]],"Mantenimiento periódico",InformeTbHv[[#This Row],[T OTRA PARADA 1]])</f>
        <v>0</v>
      </c>
      <c r="K277" s="72">
        <f>InformeTbHv[[#This Row],[Mantenimiento periódico]]+InformeTbHv[[#This Row],[ALISTAMIENTO]]</f>
        <v>0</v>
      </c>
      <c r="L277" s="72">
        <f>SUM(InformeTbHv[[#This Row],[T OTRA PARADA 1]:[T OTRA PARADA 5]])</f>
        <v>0</v>
      </c>
      <c r="M277" s="49" t="s">
        <v>136</v>
      </c>
      <c r="N277" s="49" t="s">
        <v>1417</v>
      </c>
      <c r="O277" s="49" t="s">
        <v>375</v>
      </c>
      <c r="P277" s="49">
        <v>1127213532</v>
      </c>
      <c r="Q277" s="49" t="s">
        <v>65</v>
      </c>
      <c r="R277" s="49" t="s">
        <v>49</v>
      </c>
      <c r="S277" s="77">
        <v>46117</v>
      </c>
      <c r="T277" s="49" t="s">
        <v>941</v>
      </c>
      <c r="U277" s="49"/>
      <c r="V277" s="49"/>
      <c r="W277" s="49"/>
      <c r="X277" s="49"/>
      <c r="Y277" s="49"/>
      <c r="Z277" s="49"/>
      <c r="AA277" s="49"/>
      <c r="AB277" s="49"/>
      <c r="AC277" s="49" t="s">
        <v>1424</v>
      </c>
      <c r="AD277" s="49" t="s">
        <v>1469</v>
      </c>
      <c r="AE277" s="49" t="s">
        <v>1513</v>
      </c>
      <c r="AF277" s="49">
        <v>17.094631593058232</v>
      </c>
      <c r="AG277" s="252" t="s">
        <v>206</v>
      </c>
      <c r="AH277" s="259">
        <v>2</v>
      </c>
      <c r="AI277" s="125" t="s">
        <v>45</v>
      </c>
      <c r="AJ277" s="418">
        <f>VLOOKUP(InformeTbHv[[#This Row],[TURNO]],[1]INFORMEHV!AI$2:AK$184,2,0)</f>
        <v>0.58333333333333337</v>
      </c>
      <c r="AK277" s="418">
        <f>VLOOKUP(InformeTbHv[[#This Row],[TURNO]],[1]INFORMEHV!AI$2:AK$184,3,0)</f>
        <v>0.91666666666666663</v>
      </c>
      <c r="AL277" s="125"/>
      <c r="AM277" s="49"/>
      <c r="AN277" s="49"/>
      <c r="AO277" s="49"/>
      <c r="AP277" s="49"/>
      <c r="AQ277" s="72"/>
      <c r="AR277" s="49">
        <v>8</v>
      </c>
      <c r="AS277" s="49">
        <v>8</v>
      </c>
      <c r="AT277" s="49"/>
      <c r="AU277" s="49" t="s">
        <v>1102</v>
      </c>
      <c r="AV277" s="49"/>
      <c r="AW277" s="49"/>
      <c r="AX277" s="49"/>
      <c r="AY277" s="49"/>
      <c r="AZ277" s="71"/>
      <c r="BA277" s="49" t="s">
        <v>48</v>
      </c>
      <c r="BB27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277" s="72"/>
      <c r="BD277" s="72"/>
      <c r="BE277" s="72"/>
      <c r="BF277" s="72"/>
      <c r="BG277" s="74"/>
      <c r="BH277" s="44"/>
      <c r="BI277" s="45"/>
      <c r="BJ277" s="45"/>
      <c r="BK277" s="46"/>
      <c r="BL277" s="45"/>
    </row>
    <row r="278" spans="1:64" ht="18.75" customHeight="1" x14ac:dyDescent="0.3">
      <c r="A278" s="76">
        <f>IFERROR(InformeTbHv[[#This Row],[T EFECTIVO]]/InformeTbHv[[#This Row],[Horas disponibles]],0)</f>
        <v>0</v>
      </c>
      <c r="B278" s="76">
        <f>((InformeTbHv[[#This Row],[T PROGRAMADO]]-InformeTbHv[[#This Row],[HORAS DE OTRAS PARADA]]))/InformeTbHv[[#This Row],[T PROGRAMADO]]</f>
        <v>0</v>
      </c>
      <c r="C278" s="217">
        <f>IFERROR(((InformeTbHv[[#This Row],[T PROGRAMADO]]-InformeTbHv[[#This Row],[Ttal P. mec]])/InformeTbHv[[#This Row],[T PROGRAMADO]]),0)</f>
        <v>0</v>
      </c>
      <c r="D278" s="49" t="str">
        <f>IFERROR(ROUND(InformeTbHv[[#This Row],[TOTAL DE ARBOLES]]/InformeTbHv[[#This Row],[T EFECTIVO]],2),"")</f>
        <v/>
      </c>
      <c r="E278" s="49" t="str">
        <f>(IFERROR(ROUND(InformeTbHv[[#This Row],[M3]]/InformeTbHv[[#This Row],[TOTAL DE ARBOLES]],2),""))</f>
        <v/>
      </c>
      <c r="F278" s="39" t="str">
        <f>IFERROR(ROUND(InformeTbHv[[#This Row],[M3]]/InformeTbHv[[#This Row],[T EFECTIVO]],2),"")</f>
        <v/>
      </c>
      <c r="G278" s="72">
        <f>InformeTbHv[[#This Row],[T PROGRAMADO]]-InformeTbHv[[#This Row],[HORAS DE OTRAS PARADA]]</f>
        <v>0</v>
      </c>
      <c r="H278" s="72">
        <f>InformeTbHv[[#This Row],[T PROGRAMADO]]-SUM(InformeTbHv[[#This Row],[T PARADAS MEC]]+InformeTbHv[[#This Row],[ALISTAMIENTO]]+InformeTbHv[[#This Row],[Mantenimiento periódico]])</f>
        <v>0</v>
      </c>
      <c r="I278" s="72">
        <f>InformeTbHv[[#This Row],[T PARADAS MEC]]+InformeTbHv[[#This Row],[ALISTAMIENTO]]+InformeTbHv[[#This Row],[Mantenimiento periódico]]</f>
        <v>8</v>
      </c>
      <c r="J278" s="72">
        <f>SUMIF(InformeTbHv[[#This Row],[MOTIVO 1]],"Mantenimiento periódico",InformeTbHv[[#This Row],[T OTRA PARADA 1]])</f>
        <v>0</v>
      </c>
      <c r="K278" s="72">
        <f>InformeTbHv[[#This Row],[Mantenimiento periódico]]+InformeTbHv[[#This Row],[ALISTAMIENTO]]</f>
        <v>0</v>
      </c>
      <c r="L278" s="72">
        <f>SUM(InformeTbHv[[#This Row],[T OTRA PARADA 1]:[T OTRA PARADA 5]])</f>
        <v>0</v>
      </c>
      <c r="M278" s="49" t="s">
        <v>136</v>
      </c>
      <c r="N278" s="49" t="s">
        <v>1417</v>
      </c>
      <c r="O278" s="49" t="s">
        <v>535</v>
      </c>
      <c r="P278" s="49">
        <v>1113312568</v>
      </c>
      <c r="Q278" s="49" t="s">
        <v>65</v>
      </c>
      <c r="R278" s="49" t="s">
        <v>49</v>
      </c>
      <c r="S278" s="77">
        <v>46117</v>
      </c>
      <c r="T278" s="49" t="s">
        <v>941</v>
      </c>
      <c r="U278" s="49"/>
      <c r="V278" s="49"/>
      <c r="W278" s="49"/>
      <c r="X278" s="49"/>
      <c r="Y278" s="49"/>
      <c r="Z278" s="49"/>
      <c r="AA278" s="49"/>
      <c r="AB278" s="49"/>
      <c r="AC278" s="49" t="s">
        <v>1424</v>
      </c>
      <c r="AD278" s="49" t="s">
        <v>1469</v>
      </c>
      <c r="AE278" s="49" t="s">
        <v>1513</v>
      </c>
      <c r="AF278" s="49">
        <v>17.094631593058232</v>
      </c>
      <c r="AG278" s="252" t="s">
        <v>206</v>
      </c>
      <c r="AH278" s="259">
        <v>2</v>
      </c>
      <c r="AI278" s="49" t="s">
        <v>47</v>
      </c>
      <c r="AJ278" s="420">
        <f>VLOOKUP(InformeTbHv[[#This Row],[TURNO]],[1]INFORMEHV!AI$2:AK$184,2,0)</f>
        <v>0.25</v>
      </c>
      <c r="AK278" s="420">
        <f>VLOOKUP(InformeTbHv[[#This Row],[TURNO]],[1]INFORMEHV!AI$2:AK$184,3,0)</f>
        <v>0.58333333333333337</v>
      </c>
      <c r="AL278" s="125"/>
      <c r="AM278" s="49"/>
      <c r="AN278" s="49"/>
      <c r="AO278" s="49"/>
      <c r="AP278" s="49"/>
      <c r="AQ278" s="72"/>
      <c r="AR278" s="49">
        <v>8</v>
      </c>
      <c r="AS278" s="49">
        <v>8</v>
      </c>
      <c r="AT278" s="49"/>
      <c r="AU278" s="49" t="s">
        <v>1102</v>
      </c>
      <c r="AV278" s="49"/>
      <c r="AW278" s="49"/>
      <c r="AX278" s="49"/>
      <c r="AY278" s="49"/>
      <c r="AZ278" s="71"/>
      <c r="BA278" s="49" t="s">
        <v>48</v>
      </c>
      <c r="BB27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278" s="72"/>
      <c r="BD278" s="72"/>
      <c r="BE278" s="72"/>
      <c r="BF278" s="72"/>
      <c r="BG278" s="74"/>
      <c r="BH278" s="44"/>
      <c r="BI278" s="45"/>
      <c r="BJ278" s="45"/>
      <c r="BK278" s="46"/>
      <c r="BL278" s="45"/>
    </row>
    <row r="279" spans="1:64" ht="18.75" customHeight="1" x14ac:dyDescent="0.3">
      <c r="A279" s="76">
        <f>IFERROR(InformeTbHv[[#This Row],[T EFECTIVO]]/InformeTbHv[[#This Row],[Horas disponibles]],0)</f>
        <v>0.87218045112781961</v>
      </c>
      <c r="B279" s="76">
        <f>((InformeTbHv[[#This Row],[T PROGRAMADO]]-InformeTbHv[[#This Row],[HORAS DE OTRAS PARADA]]))/InformeTbHv[[#This Row],[T PROGRAMADO]]</f>
        <v>0.17846153846153848</v>
      </c>
      <c r="C279" s="217">
        <f>IFERROR(((InformeTbHv[[#This Row],[T PROGRAMADO]]-InformeTbHv[[#This Row],[Ttal P. mec]])/InformeTbHv[[#This Row],[T PROGRAMADO]]),0)</f>
        <v>0.20461538461538462</v>
      </c>
      <c r="D279" s="49">
        <f>IFERROR(ROUND(InformeTbHv[[#This Row],[TOTAL DE ARBOLES]]/InformeTbHv[[#This Row],[T EFECTIVO]],2),"")</f>
        <v>42.24</v>
      </c>
      <c r="E279" s="49">
        <f>(IFERROR(ROUND(InformeTbHv[[#This Row],[M3]]/InformeTbHv[[#This Row],[TOTAL DE ARBOLES]],2),""))</f>
        <v>0.46</v>
      </c>
      <c r="F279" s="39">
        <f>IFERROR(ROUND(InformeTbHv[[#This Row],[M3]]/InformeTbHv[[#This Row],[T EFECTIVO]],2),"")</f>
        <v>19.32</v>
      </c>
      <c r="G279" s="72">
        <f>InformeTbHv[[#This Row],[T PROGRAMADO]]-InformeTbHv[[#This Row],[HORAS DE OTRAS PARADA]]</f>
        <v>1.1600000000000001</v>
      </c>
      <c r="H279" s="72">
        <f>InformeTbHv[[#This Row],[T PROGRAMADO]]-SUM(InformeTbHv[[#This Row],[T PARADAS MEC]]+InformeTbHv[[#This Row],[ALISTAMIENTO]]+InformeTbHv[[#This Row],[Mantenimiento periódico]])</f>
        <v>1.33</v>
      </c>
      <c r="I279" s="72">
        <f>InformeTbHv[[#This Row],[T PARADAS MEC]]+InformeTbHv[[#This Row],[ALISTAMIENTO]]+InformeTbHv[[#This Row],[Mantenimiento periódico]]</f>
        <v>5.17</v>
      </c>
      <c r="J279" s="72">
        <f>SUMIF(InformeTbHv[[#This Row],[MOTIVO 1]],"Mantenimiento periódico",InformeTbHv[[#This Row],[T OTRA PARADA 1]])</f>
        <v>0</v>
      </c>
      <c r="K279" s="72">
        <f>InformeTbHv[[#This Row],[Mantenimiento periódico]]+InformeTbHv[[#This Row],[ALISTAMIENTO]]</f>
        <v>0.17</v>
      </c>
      <c r="L279" s="72">
        <f>SUM(InformeTbHv[[#This Row],[T OTRA PARADA 1]:[T OTRA PARADA 5]])</f>
        <v>0</v>
      </c>
      <c r="M279" s="49" t="s">
        <v>79</v>
      </c>
      <c r="N279" s="49" t="s">
        <v>1417</v>
      </c>
      <c r="O279" s="49" t="s">
        <v>381</v>
      </c>
      <c r="P279" s="49">
        <v>1007605468</v>
      </c>
      <c r="Q279" s="49" t="s">
        <v>65</v>
      </c>
      <c r="R279" s="49" t="s">
        <v>44</v>
      </c>
      <c r="S279" s="77">
        <v>46117</v>
      </c>
      <c r="T279" s="49" t="s">
        <v>164</v>
      </c>
      <c r="U279" s="49"/>
      <c r="V279" s="49"/>
      <c r="W279" s="49"/>
      <c r="X279" s="49"/>
      <c r="Y279" s="49"/>
      <c r="Z279" s="49"/>
      <c r="AA279" s="49"/>
      <c r="AB279" s="49"/>
      <c r="AC279" s="49" t="s">
        <v>1426</v>
      </c>
      <c r="AD279" s="49" t="s">
        <v>1471</v>
      </c>
      <c r="AE279" s="49" t="s">
        <v>1512</v>
      </c>
      <c r="AF279" s="49">
        <v>26.520279887958782</v>
      </c>
      <c r="AG279" s="49" t="s">
        <v>1319</v>
      </c>
      <c r="AH279" s="259">
        <v>8</v>
      </c>
      <c r="AI279" s="125" t="s">
        <v>47</v>
      </c>
      <c r="AJ279" s="418">
        <f>VLOOKUP(InformeTbHv[[#This Row],[TURNO]],[1]INFORMEHV!AI$2:AK$184,2,0)</f>
        <v>0.25</v>
      </c>
      <c r="AK279" s="418">
        <f>VLOOKUP(InformeTbHv[[#This Row],[TURNO]],[1]INFORMEHV!AI$2:AK$184,3,0)</f>
        <v>0.58333333333333337</v>
      </c>
      <c r="AL279" s="125"/>
      <c r="AM279" s="49">
        <v>49</v>
      </c>
      <c r="AN279" s="49">
        <v>22.41</v>
      </c>
      <c r="AO279" s="49">
        <v>25.67</v>
      </c>
      <c r="AP279" s="49"/>
      <c r="AQ279" s="72"/>
      <c r="AR279" s="49">
        <v>6.5</v>
      </c>
      <c r="AS279" s="49">
        <v>5</v>
      </c>
      <c r="AT279" s="49"/>
      <c r="AU279" s="49" t="s">
        <v>1102</v>
      </c>
      <c r="AV279" s="49">
        <v>0.17</v>
      </c>
      <c r="AW279" s="49"/>
      <c r="AX279" s="49">
        <v>0.17</v>
      </c>
      <c r="AY279" s="49"/>
      <c r="AZ279" s="71"/>
      <c r="BA279" s="49" t="s">
        <v>48</v>
      </c>
      <c r="BB27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5.34</v>
      </c>
      <c r="BC279" s="72"/>
      <c r="BD279" s="72"/>
      <c r="BE279" s="72"/>
      <c r="BF279" s="72"/>
      <c r="BG279" s="74"/>
      <c r="BH279" s="44"/>
      <c r="BI279" s="45"/>
      <c r="BJ279" s="45"/>
      <c r="BK279" s="46"/>
      <c r="BL279" s="45"/>
    </row>
    <row r="280" spans="1:64" ht="18.75" customHeight="1" x14ac:dyDescent="0.3">
      <c r="A280" s="76">
        <f>IFERROR(InformeTbHv[[#This Row],[T EFECTIVO]]/InformeTbHv[[#This Row],[Horas disponibles]],0)</f>
        <v>0.92396313364055294</v>
      </c>
      <c r="B280" s="76">
        <f>((InformeTbHv[[#This Row],[T PROGRAMADO]]-InformeTbHv[[#This Row],[HORAS DE OTRAS PARADA]]))/InformeTbHv[[#This Row],[T PROGRAMADO]]</f>
        <v>0.63650793650793647</v>
      </c>
      <c r="C280" s="217">
        <f>IFERROR(((InformeTbHv[[#This Row],[T PROGRAMADO]]-InformeTbHv[[#This Row],[Ttal P. mec]])/InformeTbHv[[#This Row],[T PROGRAMADO]]),0)</f>
        <v>0.68888888888888888</v>
      </c>
      <c r="D280" s="49">
        <f>IFERROR(ROUND(InformeTbHv[[#This Row],[TOTAL DE ARBOLES]]/InformeTbHv[[#This Row],[T EFECTIVO]],2),"")</f>
        <v>37.659999999999997</v>
      </c>
      <c r="E280" s="49">
        <f>(IFERROR(ROUND(InformeTbHv[[#This Row],[M3]]/InformeTbHv[[#This Row],[TOTAL DE ARBOLES]],2),""))</f>
        <v>0.78</v>
      </c>
      <c r="F280" s="39">
        <f>IFERROR(ROUND(InformeTbHv[[#This Row],[M3]]/InformeTbHv[[#This Row],[T EFECTIVO]],2),"")</f>
        <v>29.44</v>
      </c>
      <c r="G280" s="72">
        <f>InformeTbHv[[#This Row],[T PROGRAMADO]]-InformeTbHv[[#This Row],[HORAS DE OTRAS PARADA]]</f>
        <v>4.01</v>
      </c>
      <c r="H280" s="72">
        <f>InformeTbHv[[#This Row],[T PROGRAMADO]]-SUM(InformeTbHv[[#This Row],[T PARADAS MEC]]+InformeTbHv[[#This Row],[ALISTAMIENTO]]+InformeTbHv[[#This Row],[Mantenimiento periódico]])</f>
        <v>4.34</v>
      </c>
      <c r="I280" s="72">
        <f>InformeTbHv[[#This Row],[T PARADAS MEC]]+InformeTbHv[[#This Row],[ALISTAMIENTO]]+InformeTbHv[[#This Row],[Mantenimiento periódico]]</f>
        <v>1.96</v>
      </c>
      <c r="J280" s="72">
        <f>SUMIF(InformeTbHv[[#This Row],[MOTIVO 1]],"Mantenimiento periódico",InformeTbHv[[#This Row],[T OTRA PARADA 1]])</f>
        <v>0</v>
      </c>
      <c r="K280" s="72">
        <f>InformeTbHv[[#This Row],[Mantenimiento periódico]]+InformeTbHv[[#This Row],[ALISTAMIENTO]]</f>
        <v>0.33</v>
      </c>
      <c r="L280" s="72">
        <f>SUM(InformeTbHv[[#This Row],[T OTRA PARADA 1]:[T OTRA PARADA 5]])</f>
        <v>0</v>
      </c>
      <c r="M280" s="49" t="s">
        <v>68</v>
      </c>
      <c r="N280" s="49" t="s">
        <v>1417</v>
      </c>
      <c r="O280" s="49" t="s">
        <v>91</v>
      </c>
      <c r="P280" s="49">
        <v>1114338868</v>
      </c>
      <c r="Q280" s="49" t="s">
        <v>65</v>
      </c>
      <c r="R280" s="49" t="s">
        <v>44</v>
      </c>
      <c r="S280" s="77">
        <v>46125</v>
      </c>
      <c r="T280" s="49" t="s">
        <v>164</v>
      </c>
      <c r="U280" s="49"/>
      <c r="V280" s="49"/>
      <c r="W280" s="49"/>
      <c r="X280" s="49"/>
      <c r="Y280" s="49"/>
      <c r="Z280" s="49"/>
      <c r="AA280" s="49"/>
      <c r="AB280" s="49"/>
      <c r="AC280" s="49" t="s">
        <v>1426</v>
      </c>
      <c r="AD280" s="49" t="s">
        <v>1471</v>
      </c>
      <c r="AE280" s="49" t="s">
        <v>1512</v>
      </c>
      <c r="AF280" s="49">
        <v>26.520279887958782</v>
      </c>
      <c r="AG280" s="49" t="s">
        <v>1319</v>
      </c>
      <c r="AH280" s="259">
        <v>8</v>
      </c>
      <c r="AI280" s="125" t="s">
        <v>45</v>
      </c>
      <c r="AJ280" s="418">
        <f>VLOOKUP(InformeTbHv[[#This Row],[TURNO]],[1]INFORMEHV!AI$2:AK$184,2,0)</f>
        <v>0.58333333333333337</v>
      </c>
      <c r="AK280" s="418">
        <f>VLOOKUP(InformeTbHv[[#This Row],[TURNO]],[1]INFORMEHV!AI$2:AK$184,3,0)</f>
        <v>0.91666666666666663</v>
      </c>
      <c r="AL280" s="125">
        <v>28</v>
      </c>
      <c r="AM280" s="49">
        <v>151</v>
      </c>
      <c r="AN280" s="49">
        <v>118.04</v>
      </c>
      <c r="AO280" s="49">
        <v>28.07</v>
      </c>
      <c r="AP280" s="49"/>
      <c r="AQ280" s="72"/>
      <c r="AR280" s="125">
        <v>6.3</v>
      </c>
      <c r="AS280" s="49">
        <v>1.63</v>
      </c>
      <c r="AT280" s="30" t="s">
        <v>328</v>
      </c>
      <c r="AU280" s="88" t="s">
        <v>989</v>
      </c>
      <c r="AV280" s="49">
        <v>0.33</v>
      </c>
      <c r="AW280" s="49">
        <v>0.33</v>
      </c>
      <c r="AX280" s="49"/>
      <c r="AY280" s="49"/>
      <c r="AZ280" s="71" t="s">
        <v>1155</v>
      </c>
      <c r="BA280" s="49" t="s">
        <v>46</v>
      </c>
      <c r="BB28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2.29</v>
      </c>
      <c r="BC280" s="72"/>
      <c r="BD280" s="72"/>
      <c r="BE280" s="72"/>
      <c r="BF280" s="72"/>
      <c r="BG280" s="74"/>
      <c r="BH280" s="44"/>
      <c r="BI280" s="45"/>
      <c r="BJ280" s="45"/>
      <c r="BK280" s="46"/>
      <c r="BL280" s="45"/>
    </row>
    <row r="281" spans="1:64" ht="18.75" customHeight="1" x14ac:dyDescent="0.3">
      <c r="A281" s="87">
        <f>IFERROR(InformeTbHv[[#This Row],[T EFECTIVO]]/InformeTbHv[[#This Row],[Horas disponibles]],0)</f>
        <v>0.86799999999999999</v>
      </c>
      <c r="B281" s="87">
        <f>((InformeTbHv[[#This Row],[T PROGRAMADO]]-InformeTbHv[[#This Row],[HORAS DE OTRAS PARADA]]))/InformeTbHv[[#This Row],[T PROGRAMADO]]</f>
        <v>0.54249999999999998</v>
      </c>
      <c r="C281" s="216">
        <f>IFERROR(((InformeTbHv[[#This Row],[T PROGRAMADO]]-InformeTbHv[[#This Row],[Ttal P. mec]])/InformeTbHv[[#This Row],[T PROGRAMADO]]),0)</f>
        <v>0.625</v>
      </c>
      <c r="D281" s="88">
        <f>IFERROR(ROUND(InformeTbHv[[#This Row],[TOTAL DE ARBOLES]]/InformeTbHv[[#This Row],[T EFECTIVO]],2),"")</f>
        <v>50.69</v>
      </c>
      <c r="E281" s="88">
        <f>(IFERROR(ROUND(InformeTbHv[[#This Row],[M3]]/InformeTbHv[[#This Row],[TOTAL DE ARBOLES]],2),""))</f>
        <v>0.19</v>
      </c>
      <c r="F281" s="39">
        <f>IFERROR(ROUND(InformeTbHv[[#This Row],[M3]]/InformeTbHv[[#This Row],[T EFECTIVO]],2),"")</f>
        <v>9.5299999999999994</v>
      </c>
      <c r="G281" s="89">
        <f>InformeTbHv[[#This Row],[T PROGRAMADO]]-InformeTbHv[[#This Row],[HORAS DE OTRAS PARADA]]</f>
        <v>4.34</v>
      </c>
      <c r="H281" s="89">
        <f>InformeTbHv[[#This Row],[T PROGRAMADO]]-SUM(InformeTbHv[[#This Row],[T PARADAS MEC]]+InformeTbHv[[#This Row],[ALISTAMIENTO]]+InformeTbHv[[#This Row],[Mantenimiento periódico]])</f>
        <v>5</v>
      </c>
      <c r="I281" s="89">
        <f>InformeTbHv[[#This Row],[T PARADAS MEC]]+InformeTbHv[[#This Row],[ALISTAMIENTO]]+InformeTbHv[[#This Row],[Mantenimiento periódico]]</f>
        <v>3</v>
      </c>
      <c r="J281" s="89">
        <f>SUMIF(InformeTbHv[[#This Row],[MOTIVO 1]],"Mantenimiento periódico",InformeTbHv[[#This Row],[T OTRA PARADA 1]])</f>
        <v>0</v>
      </c>
      <c r="K281" s="89">
        <f>InformeTbHv[[#This Row],[Mantenimiento periódico]]+InformeTbHv[[#This Row],[ALISTAMIENTO]]</f>
        <v>0.33</v>
      </c>
      <c r="L281" s="89">
        <f>SUM(InformeTbHv[[#This Row],[T OTRA PARADA 1]:[T OTRA PARADA 5]])</f>
        <v>0</v>
      </c>
      <c r="M281" s="88" t="s">
        <v>68</v>
      </c>
      <c r="N281" s="88" t="s">
        <v>1417</v>
      </c>
      <c r="O281" s="88" t="s">
        <v>82</v>
      </c>
      <c r="P281" s="88">
        <v>94266396</v>
      </c>
      <c r="Q281" s="88" t="s">
        <v>65</v>
      </c>
      <c r="R281" s="88" t="s">
        <v>44</v>
      </c>
      <c r="S281" s="90">
        <v>46100</v>
      </c>
      <c r="T281" s="88" t="s">
        <v>963</v>
      </c>
      <c r="U281" s="88"/>
      <c r="V281" s="88"/>
      <c r="W281" s="88"/>
      <c r="X281" s="88"/>
      <c r="Y281" s="88"/>
      <c r="Z281" s="88"/>
      <c r="AA281" s="88"/>
      <c r="AB281" s="88"/>
      <c r="AC281" s="88" t="s">
        <v>1436</v>
      </c>
      <c r="AD281" s="88" t="s">
        <v>1481</v>
      </c>
      <c r="AE281" s="88" t="s">
        <v>1512</v>
      </c>
      <c r="AF281" s="88">
        <v>23.058471789277405</v>
      </c>
      <c r="AG281" s="251" t="s">
        <v>205</v>
      </c>
      <c r="AH281" s="206">
        <v>4</v>
      </c>
      <c r="AI281" s="88" t="s">
        <v>47</v>
      </c>
      <c r="AJ281" s="419">
        <f>VLOOKUP(InformeTbHv[[#This Row],[TURNO]],[1]INFORMEHV!AI$2:AK$184,2,0)</f>
        <v>0.25</v>
      </c>
      <c r="AK281" s="419">
        <f>VLOOKUP(InformeTbHv[[#This Row],[TURNO]],[1]INFORMEHV!AI$2:AK$184,3,0)</f>
        <v>0.58333333333333337</v>
      </c>
      <c r="AL281" s="205">
        <v>28</v>
      </c>
      <c r="AM281" s="88">
        <v>220</v>
      </c>
      <c r="AN281" s="88">
        <v>41.36</v>
      </c>
      <c r="AO281" s="88">
        <v>10.99</v>
      </c>
      <c r="AP281" s="88">
        <v>60</v>
      </c>
      <c r="AQ281" s="89"/>
      <c r="AR281" s="205">
        <v>8</v>
      </c>
      <c r="AS281" s="88">
        <v>2.67</v>
      </c>
      <c r="AT281" s="30" t="s">
        <v>328</v>
      </c>
      <c r="AU281" s="88" t="s">
        <v>989</v>
      </c>
      <c r="AV281" s="88">
        <v>0.33</v>
      </c>
      <c r="AW281" s="88">
        <v>0.33</v>
      </c>
      <c r="AX281" s="88">
        <v>0.33</v>
      </c>
      <c r="AY281" s="88"/>
      <c r="AZ281" s="92" t="s">
        <v>990</v>
      </c>
      <c r="BA281" s="88" t="s">
        <v>48</v>
      </c>
      <c r="BB28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3.66</v>
      </c>
      <c r="BC281" s="89"/>
      <c r="BD281" s="89"/>
      <c r="BE281" s="89"/>
      <c r="BF281" s="89"/>
      <c r="BG281" s="93"/>
      <c r="BH281" s="44"/>
      <c r="BI281" s="45"/>
      <c r="BJ281" s="45"/>
      <c r="BK281" s="46"/>
      <c r="BL281" s="94"/>
    </row>
    <row r="282" spans="1:64" ht="18.75" customHeight="1" x14ac:dyDescent="0.3">
      <c r="A282" s="87">
        <f>IFERROR(InformeTbHv[[#This Row],[T EFECTIVO]]/InformeTbHv[[#This Row],[Horas disponibles]],0)</f>
        <v>0.97510980966325034</v>
      </c>
      <c r="B282" s="87">
        <f>((InformeTbHv[[#This Row],[T PROGRAMADO]]-InformeTbHv[[#This Row],[HORAS DE OTRAS PARADA]]))/InformeTbHv[[#This Row],[T PROGRAMADO]]</f>
        <v>0.83250000000000002</v>
      </c>
      <c r="C282" s="216">
        <f>IFERROR(((InformeTbHv[[#This Row],[T PROGRAMADO]]-InformeTbHv[[#This Row],[Ttal P. mec]])/InformeTbHv[[#This Row],[T PROGRAMADO]]),0)</f>
        <v>0.85375000000000001</v>
      </c>
      <c r="D282" s="88">
        <f>IFERROR(ROUND(InformeTbHv[[#This Row],[TOTAL DE ARBOLES]]/InformeTbHv[[#This Row],[T EFECTIVO]],2),"")</f>
        <v>43.09</v>
      </c>
      <c r="E282" s="88">
        <f>(IFERROR(ROUND(InformeTbHv[[#This Row],[M3]]/InformeTbHv[[#This Row],[TOTAL DE ARBOLES]],2),""))</f>
        <v>0.31</v>
      </c>
      <c r="F282" s="39">
        <f>IFERROR(ROUND(InformeTbHv[[#This Row],[M3]]/InformeTbHv[[#This Row],[T EFECTIVO]],2),"")</f>
        <v>13.39</v>
      </c>
      <c r="G282" s="89">
        <f>InformeTbHv[[#This Row],[T PROGRAMADO]]-InformeTbHv[[#This Row],[HORAS DE OTRAS PARADA]]</f>
        <v>6.66</v>
      </c>
      <c r="H282" s="89">
        <f>InformeTbHv[[#This Row],[T PROGRAMADO]]-SUM(InformeTbHv[[#This Row],[T PARADAS MEC]]+InformeTbHv[[#This Row],[ALISTAMIENTO]]+InformeTbHv[[#This Row],[Mantenimiento periódico]])</f>
        <v>6.83</v>
      </c>
      <c r="I282" s="89">
        <f>InformeTbHv[[#This Row],[T PARADAS MEC]]+InformeTbHv[[#This Row],[ALISTAMIENTO]]+InformeTbHv[[#This Row],[Mantenimiento periódico]]</f>
        <v>1.17</v>
      </c>
      <c r="J282" s="89">
        <f>SUMIF(InformeTbHv[[#This Row],[MOTIVO 1]],"Mantenimiento periódico",InformeTbHv[[#This Row],[T OTRA PARADA 1]])</f>
        <v>0</v>
      </c>
      <c r="K282" s="89">
        <f>InformeTbHv[[#This Row],[Mantenimiento periódico]]+InformeTbHv[[#This Row],[ALISTAMIENTO]]</f>
        <v>0.17</v>
      </c>
      <c r="L282" s="89">
        <f>SUM(InformeTbHv[[#This Row],[T OTRA PARADA 1]:[T OTRA PARADA 5]])</f>
        <v>0</v>
      </c>
      <c r="M282" s="88" t="s">
        <v>68</v>
      </c>
      <c r="N282" s="88" t="s">
        <v>1417</v>
      </c>
      <c r="O282" s="88" t="s">
        <v>82</v>
      </c>
      <c r="P282" s="88">
        <v>94266396</v>
      </c>
      <c r="Q282" s="88" t="s">
        <v>65</v>
      </c>
      <c r="R282" s="88" t="s">
        <v>44</v>
      </c>
      <c r="S282" s="90">
        <v>46105</v>
      </c>
      <c r="T282" s="88" t="s">
        <v>1020</v>
      </c>
      <c r="U282" s="88"/>
      <c r="V282" s="88"/>
      <c r="W282" s="88"/>
      <c r="X282" s="88"/>
      <c r="Y282" s="88"/>
      <c r="Z282" s="88"/>
      <c r="AA282" s="88"/>
      <c r="AB282" s="88"/>
      <c r="AC282" s="88" t="s">
        <v>1448</v>
      </c>
      <c r="AD282" s="88" t="s">
        <v>1493</v>
      </c>
      <c r="AE282" s="88" t="s">
        <v>1512</v>
      </c>
      <c r="AF282" s="88">
        <v>26.509835108450897</v>
      </c>
      <c r="AG282" s="251" t="s">
        <v>205</v>
      </c>
      <c r="AH282" s="206">
        <v>2</v>
      </c>
      <c r="AI282" s="125" t="s">
        <v>45</v>
      </c>
      <c r="AJ282" s="418">
        <f>VLOOKUP(InformeTbHv[[#This Row],[TURNO]],[1]INFORMEHV!AI$2:AK$184,2,0)</f>
        <v>0.58333333333333337</v>
      </c>
      <c r="AK282" s="418">
        <f>VLOOKUP(InformeTbHv[[#This Row],[TURNO]],[1]INFORMEHV!AI$2:AK$184,3,0)</f>
        <v>0.91666666666666663</v>
      </c>
      <c r="AL282" s="205"/>
      <c r="AM282" s="88">
        <v>287</v>
      </c>
      <c r="AN282" s="88">
        <v>89.16</v>
      </c>
      <c r="AO282" s="88">
        <v>14.17</v>
      </c>
      <c r="AP282" s="88">
        <v>46</v>
      </c>
      <c r="AQ282" s="89"/>
      <c r="AR282" s="88">
        <v>8</v>
      </c>
      <c r="AS282" s="88">
        <v>1</v>
      </c>
      <c r="AT282" s="88"/>
      <c r="AU282" s="88" t="s">
        <v>989</v>
      </c>
      <c r="AV282" s="88">
        <v>0.17</v>
      </c>
      <c r="AW282" s="88"/>
      <c r="AX282" s="88">
        <v>0.17</v>
      </c>
      <c r="AY282" s="88">
        <v>4</v>
      </c>
      <c r="AZ282" s="92"/>
      <c r="BA282" s="88" t="s">
        <v>48</v>
      </c>
      <c r="BB28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1.3399999999999999</v>
      </c>
      <c r="BC282" s="89"/>
      <c r="BD282" s="89"/>
      <c r="BE282" s="89"/>
      <c r="BF282" s="89"/>
      <c r="BG282" s="93"/>
      <c r="BH282" s="44"/>
      <c r="BI282" s="45"/>
      <c r="BJ282" s="45"/>
      <c r="BK282" s="46"/>
      <c r="BL282" s="94"/>
    </row>
    <row r="283" spans="1:64" ht="18.75" customHeight="1" x14ac:dyDescent="0.3">
      <c r="A283" s="87">
        <f>IFERROR(InformeTbHv[[#This Row],[T EFECTIVO]]/InformeTbHv[[#This Row],[Horas disponibles]],0)</f>
        <v>0.97084048027444259</v>
      </c>
      <c r="B283" s="87">
        <f>((InformeTbHv[[#This Row],[T PROGRAMADO]]-InformeTbHv[[#This Row],[HORAS DE OTRAS PARADA]]))/InformeTbHv[[#This Row],[T PROGRAMADO]]</f>
        <v>0.70750000000000002</v>
      </c>
      <c r="C283" s="216">
        <f>IFERROR(((InformeTbHv[[#This Row],[T PROGRAMADO]]-InformeTbHv[[#This Row],[Ttal P. mec]])/InformeTbHv[[#This Row],[T PROGRAMADO]]),0)</f>
        <v>0.72875000000000001</v>
      </c>
      <c r="D283" s="88">
        <f>IFERROR(ROUND(InformeTbHv[[#This Row],[TOTAL DE ARBOLES]]/InformeTbHv[[#This Row],[T EFECTIVO]],2),"")</f>
        <v>32.33</v>
      </c>
      <c r="E283" s="88">
        <f>(IFERROR(ROUND(InformeTbHv[[#This Row],[M3]]/InformeTbHv[[#This Row],[TOTAL DE ARBOLES]],2),""))</f>
        <v>0.26</v>
      </c>
      <c r="F283" s="39">
        <f>IFERROR(ROUND(InformeTbHv[[#This Row],[M3]]/InformeTbHv[[#This Row],[T EFECTIVO]],2),"")</f>
        <v>8.41</v>
      </c>
      <c r="G283" s="89">
        <f>InformeTbHv[[#This Row],[T PROGRAMADO]]-InformeTbHv[[#This Row],[HORAS DE OTRAS PARADA]]</f>
        <v>5.66</v>
      </c>
      <c r="H283" s="89">
        <f>InformeTbHv[[#This Row],[T PROGRAMADO]]-SUM(InformeTbHv[[#This Row],[T PARADAS MEC]]+InformeTbHv[[#This Row],[ALISTAMIENTO]]+InformeTbHv[[#This Row],[Mantenimiento periódico]])</f>
        <v>5.83</v>
      </c>
      <c r="I283" s="89">
        <f>InformeTbHv[[#This Row],[T PARADAS MEC]]+InformeTbHv[[#This Row],[ALISTAMIENTO]]+InformeTbHv[[#This Row],[Mantenimiento periódico]]</f>
        <v>2.17</v>
      </c>
      <c r="J283" s="89">
        <f>SUMIF(InformeTbHv[[#This Row],[MOTIVO 1]],"Mantenimiento periódico",InformeTbHv[[#This Row],[T OTRA PARADA 1]])</f>
        <v>0</v>
      </c>
      <c r="K283" s="89">
        <f>InformeTbHv[[#This Row],[Mantenimiento periódico]]+InformeTbHv[[#This Row],[ALISTAMIENTO]]</f>
        <v>0.17</v>
      </c>
      <c r="L283" s="89">
        <f>SUM(InformeTbHv[[#This Row],[T OTRA PARADA 1]:[T OTRA PARADA 5]])</f>
        <v>0</v>
      </c>
      <c r="M283" s="88" t="s">
        <v>68</v>
      </c>
      <c r="N283" s="88" t="s">
        <v>1417</v>
      </c>
      <c r="O283" s="88" t="s">
        <v>69</v>
      </c>
      <c r="P283" s="88">
        <v>1059706760</v>
      </c>
      <c r="Q283" s="88" t="s">
        <v>65</v>
      </c>
      <c r="R283" s="88" t="s">
        <v>44</v>
      </c>
      <c r="S283" s="90">
        <v>46106</v>
      </c>
      <c r="T283" s="88" t="s">
        <v>1020</v>
      </c>
      <c r="U283" s="88"/>
      <c r="V283" s="88"/>
      <c r="W283" s="88"/>
      <c r="X283" s="88"/>
      <c r="Y283" s="88"/>
      <c r="Z283" s="88"/>
      <c r="AA283" s="88"/>
      <c r="AB283" s="88"/>
      <c r="AC283" s="88" t="s">
        <v>1448</v>
      </c>
      <c r="AD283" s="88" t="s">
        <v>1493</v>
      </c>
      <c r="AE283" s="88" t="s">
        <v>1512</v>
      </c>
      <c r="AF283" s="88">
        <v>26.509835108450897</v>
      </c>
      <c r="AG283" s="251" t="s">
        <v>205</v>
      </c>
      <c r="AH283" s="206">
        <v>2</v>
      </c>
      <c r="AI283" s="125" t="s">
        <v>45</v>
      </c>
      <c r="AJ283" s="418">
        <f>VLOOKUP(InformeTbHv[[#This Row],[TURNO]],[1]INFORMEHV!AI$2:AK$184,2,0)</f>
        <v>0.58333333333333337</v>
      </c>
      <c r="AK283" s="418">
        <f>VLOOKUP(InformeTbHv[[#This Row],[TURNO]],[1]INFORMEHV!AI$2:AK$184,3,0)</f>
        <v>0.91666666666666663</v>
      </c>
      <c r="AL283" s="205"/>
      <c r="AM283" s="88">
        <v>183</v>
      </c>
      <c r="AN283" s="88">
        <v>47.62</v>
      </c>
      <c r="AO283" s="88">
        <v>14.61</v>
      </c>
      <c r="AP283" s="88">
        <v>55</v>
      </c>
      <c r="AQ283" s="89"/>
      <c r="AR283" s="88">
        <v>8</v>
      </c>
      <c r="AS283" s="88">
        <v>2</v>
      </c>
      <c r="AT283" s="88"/>
      <c r="AU283" s="88" t="s">
        <v>989</v>
      </c>
      <c r="AV283" s="88">
        <v>0.17</v>
      </c>
      <c r="AW283" s="88"/>
      <c r="AX283" s="88">
        <v>0.17</v>
      </c>
      <c r="AY283" s="88"/>
      <c r="AZ283" s="92"/>
      <c r="BA283" s="88" t="s">
        <v>48</v>
      </c>
      <c r="BB28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2.34</v>
      </c>
      <c r="BC283" s="89"/>
      <c r="BD283" s="89"/>
      <c r="BE283" s="89"/>
      <c r="BF283" s="89"/>
      <c r="BG283" s="93"/>
      <c r="BH283" s="44"/>
      <c r="BI283" s="45"/>
      <c r="BJ283" s="45"/>
      <c r="BK283" s="46"/>
      <c r="BL283" s="94"/>
    </row>
    <row r="284" spans="1:64" ht="18.75" customHeight="1" x14ac:dyDescent="0.3">
      <c r="A284" s="87">
        <f>IFERROR(InformeTbHv[[#This Row],[T EFECTIVO]]/InformeTbHv[[#This Row],[Horas disponibles]],0)</f>
        <v>1</v>
      </c>
      <c r="B284" s="87">
        <f>((InformeTbHv[[#This Row],[T PROGRAMADO]]-InformeTbHv[[#This Row],[HORAS DE OTRAS PARADA]]))/InformeTbHv[[#This Row],[T PROGRAMADO]]</f>
        <v>0.98307692307692307</v>
      </c>
      <c r="C284" s="216">
        <f>IFERROR(((InformeTbHv[[#This Row],[T PROGRAMADO]]-InformeTbHv[[#This Row],[Ttal P. mec]])/InformeTbHv[[#This Row],[T PROGRAMADO]]),0)</f>
        <v>0.98307692307692307</v>
      </c>
      <c r="D284" s="88">
        <f>IFERROR(ROUND(InformeTbHv[[#This Row],[TOTAL DE ARBOLES]]/InformeTbHv[[#This Row],[T EFECTIVO]],2),"")</f>
        <v>0</v>
      </c>
      <c r="E284" s="88" t="str">
        <f>(IFERROR(ROUND(InformeTbHv[[#This Row],[M3]]/InformeTbHv[[#This Row],[TOTAL DE ARBOLES]],2),""))</f>
        <v/>
      </c>
      <c r="F284" s="39">
        <f>IFERROR(ROUND(InformeTbHv[[#This Row],[M3]]/InformeTbHv[[#This Row],[T EFECTIVO]],2),"")</f>
        <v>0</v>
      </c>
      <c r="G284" s="89">
        <f>InformeTbHv[[#This Row],[T PROGRAMADO]]-InformeTbHv[[#This Row],[HORAS DE OTRAS PARADA]]</f>
        <v>6.39</v>
      </c>
      <c r="H284" s="89">
        <f>InformeTbHv[[#This Row],[T PROGRAMADO]]-SUM(InformeTbHv[[#This Row],[T PARADAS MEC]]+InformeTbHv[[#This Row],[ALISTAMIENTO]]+InformeTbHv[[#This Row],[Mantenimiento periódico]])</f>
        <v>6.39</v>
      </c>
      <c r="I284" s="89">
        <f>InformeTbHv[[#This Row],[T PARADAS MEC]]+InformeTbHv[[#This Row],[ALISTAMIENTO]]+InformeTbHv[[#This Row],[Mantenimiento periódico]]</f>
        <v>0.11</v>
      </c>
      <c r="J284" s="89">
        <f>SUMIF(InformeTbHv[[#This Row],[MOTIVO 1]],"Mantenimiento periódico",InformeTbHv[[#This Row],[T OTRA PARADA 1]])</f>
        <v>0</v>
      </c>
      <c r="K284" s="89">
        <f>InformeTbHv[[#This Row],[Mantenimiento periódico]]+InformeTbHv[[#This Row],[ALISTAMIENTO]]</f>
        <v>0</v>
      </c>
      <c r="L284" s="89">
        <f>SUM(InformeTbHv[[#This Row],[T OTRA PARADA 1]:[T OTRA PARADA 5]])</f>
        <v>0</v>
      </c>
      <c r="M284" s="88" t="s">
        <v>68</v>
      </c>
      <c r="N284" s="88" t="s">
        <v>1417</v>
      </c>
      <c r="O284" s="88" t="s">
        <v>82</v>
      </c>
      <c r="P284" s="88">
        <v>94266396</v>
      </c>
      <c r="Q284" s="88" t="s">
        <v>65</v>
      </c>
      <c r="R284" s="88" t="s">
        <v>44</v>
      </c>
      <c r="S284" s="90">
        <v>46110</v>
      </c>
      <c r="T284" s="88" t="s">
        <v>1020</v>
      </c>
      <c r="U284" s="88"/>
      <c r="V284" s="88"/>
      <c r="W284" s="88"/>
      <c r="X284" s="88"/>
      <c r="Y284" s="88"/>
      <c r="Z284" s="88"/>
      <c r="AA284" s="88"/>
      <c r="AB284" s="88"/>
      <c r="AC284" s="88" t="s">
        <v>1448</v>
      </c>
      <c r="AD284" s="88" t="s">
        <v>1493</v>
      </c>
      <c r="AE284" s="88" t="s">
        <v>1512</v>
      </c>
      <c r="AF284" s="88">
        <v>26.509835108450897</v>
      </c>
      <c r="AG284" s="251" t="s">
        <v>205</v>
      </c>
      <c r="AH284" s="206">
        <v>2</v>
      </c>
      <c r="AI284" s="88" t="s">
        <v>47</v>
      </c>
      <c r="AJ284" s="419">
        <f>VLOOKUP(InformeTbHv[[#This Row],[TURNO]],[1]INFORMEHV!AI$2:AK$184,2,0)</f>
        <v>0.25</v>
      </c>
      <c r="AK284" s="419">
        <f>VLOOKUP(InformeTbHv[[#This Row],[TURNO]],[1]INFORMEHV!AI$2:AK$184,3,0)</f>
        <v>0.58333333333333337</v>
      </c>
      <c r="AL284" s="205"/>
      <c r="AM284" s="88"/>
      <c r="AN284" s="88"/>
      <c r="AO284" s="88"/>
      <c r="AP284" s="88"/>
      <c r="AQ284" s="89"/>
      <c r="AR284" s="88">
        <v>6.5</v>
      </c>
      <c r="AS284" s="88">
        <v>0.11</v>
      </c>
      <c r="AT284" s="88">
        <v>0</v>
      </c>
      <c r="AU284" s="88" t="s">
        <v>1069</v>
      </c>
      <c r="AV284" s="88"/>
      <c r="AW284" s="88"/>
      <c r="AX284" s="88"/>
      <c r="AY284" s="88"/>
      <c r="AZ284" s="92"/>
      <c r="BA284" s="88" t="s">
        <v>48</v>
      </c>
      <c r="BB28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0.11</v>
      </c>
      <c r="BC284" s="89"/>
      <c r="BD284" s="89"/>
      <c r="BE284" s="89"/>
      <c r="BF284" s="89"/>
      <c r="BG284" s="93"/>
      <c r="BH284" s="44"/>
      <c r="BI284" s="45"/>
      <c r="BJ284" s="45"/>
      <c r="BK284" s="46"/>
      <c r="BL284" s="94"/>
    </row>
    <row r="285" spans="1:64" ht="18.75" customHeight="1" x14ac:dyDescent="0.3">
      <c r="A285" s="87">
        <f>IFERROR(InformeTbHv[[#This Row],[T EFECTIVO]]/InformeTbHv[[#This Row],[Horas disponibles]],0)</f>
        <v>0.95634379263301494</v>
      </c>
      <c r="B285" s="87">
        <f>((InformeTbHv[[#This Row],[T PROGRAMADO]]-InformeTbHv[[#This Row],[HORAS DE OTRAS PARADA]]))/InformeTbHv[[#This Row],[T PROGRAMADO]]</f>
        <v>0.87624999999999997</v>
      </c>
      <c r="C285" s="216">
        <f>IFERROR(((InformeTbHv[[#This Row],[T PROGRAMADO]]-InformeTbHv[[#This Row],[Ttal P. mec]])/InformeTbHv[[#This Row],[T PROGRAMADO]]),0)</f>
        <v>0.91625000000000001</v>
      </c>
      <c r="D285" s="88">
        <f>IFERROR(ROUND(InformeTbHv[[#This Row],[TOTAL DE ARBOLES]]/InformeTbHv[[#This Row],[T EFECTIVO]],2),"")</f>
        <v>6.7</v>
      </c>
      <c r="E285" s="88">
        <f>(IFERROR(ROUND(InformeTbHv[[#This Row],[M3]]/InformeTbHv[[#This Row],[TOTAL DE ARBOLES]],2),""))</f>
        <v>0.57999999999999996</v>
      </c>
      <c r="F285" s="39">
        <f>IFERROR(ROUND(InformeTbHv[[#This Row],[M3]]/InformeTbHv[[#This Row],[T EFECTIVO]],2),"")</f>
        <v>3.91</v>
      </c>
      <c r="G285" s="89">
        <f>InformeTbHv[[#This Row],[T PROGRAMADO]]-InformeTbHv[[#This Row],[HORAS DE OTRAS PARADA]]</f>
        <v>7.01</v>
      </c>
      <c r="H285" s="89">
        <f>InformeTbHv[[#This Row],[T PROGRAMADO]]-SUM(InformeTbHv[[#This Row],[T PARADAS MEC]]+InformeTbHv[[#This Row],[ALISTAMIENTO]]+InformeTbHv[[#This Row],[Mantenimiento periódico]])</f>
        <v>7.33</v>
      </c>
      <c r="I285" s="89">
        <f>InformeTbHv[[#This Row],[T PARADAS MEC]]+InformeTbHv[[#This Row],[ALISTAMIENTO]]+InformeTbHv[[#This Row],[Mantenimiento periódico]]</f>
        <v>0.67</v>
      </c>
      <c r="J285" s="89">
        <f>SUMIF(InformeTbHv[[#This Row],[MOTIVO 1]],"Mantenimiento periódico",InformeTbHv[[#This Row],[T OTRA PARADA 1]])</f>
        <v>0</v>
      </c>
      <c r="K285" s="89">
        <f>InformeTbHv[[#This Row],[Mantenimiento periódico]]+InformeTbHv[[#This Row],[ALISTAMIENTO]]</f>
        <v>0.17</v>
      </c>
      <c r="L285" s="89">
        <f>SUM(InformeTbHv[[#This Row],[T OTRA PARADA 1]:[T OTRA PARADA 5]])</f>
        <v>0</v>
      </c>
      <c r="M285" s="88" t="s">
        <v>72</v>
      </c>
      <c r="N285" s="88" t="s">
        <v>1418</v>
      </c>
      <c r="O285" s="88" t="s">
        <v>75</v>
      </c>
      <c r="P285" s="88">
        <v>1114481552</v>
      </c>
      <c r="Q285" s="88" t="s">
        <v>43</v>
      </c>
      <c r="R285" s="88" t="s">
        <v>74</v>
      </c>
      <c r="S285" s="203">
        <v>46067</v>
      </c>
      <c r="T285" s="88" t="s">
        <v>99</v>
      </c>
      <c r="U285" s="88"/>
      <c r="V285" s="88"/>
      <c r="W285" s="88"/>
      <c r="X285" s="88"/>
      <c r="Y285" s="88"/>
      <c r="Z285" s="88"/>
      <c r="AA285" s="88"/>
      <c r="AB285" s="88"/>
      <c r="AC285" s="88" t="s">
        <v>1442</v>
      </c>
      <c r="AD285" s="88" t="s">
        <v>1487</v>
      </c>
      <c r="AE285" s="88" t="s">
        <v>1514</v>
      </c>
      <c r="AF285" s="88">
        <v>18.547875311725036</v>
      </c>
      <c r="AG285" s="251" t="s">
        <v>205</v>
      </c>
      <c r="AH285" s="206">
        <v>3</v>
      </c>
      <c r="AI285" s="205" t="s">
        <v>47</v>
      </c>
      <c r="AJ285" s="416">
        <f>VLOOKUP(InformeTbHv[[#This Row],[TURNO]],[1]INFORMEHV!AI$2:AK$184,2,0)</f>
        <v>0.25</v>
      </c>
      <c r="AK285" s="416">
        <f>VLOOKUP(InformeTbHv[[#This Row],[TURNO]],[1]INFORMEHV!AI$2:AK$184,3,0)</f>
        <v>0.58333333333333337</v>
      </c>
      <c r="AL285" s="205">
        <v>20</v>
      </c>
      <c r="AM285" s="88">
        <v>47</v>
      </c>
      <c r="AN285" s="88">
        <v>27.39</v>
      </c>
      <c r="AO285" s="88">
        <v>27.39</v>
      </c>
      <c r="AP285" s="88">
        <v>47</v>
      </c>
      <c r="AQ285" s="89">
        <v>44.5</v>
      </c>
      <c r="AR285" s="88">
        <v>8</v>
      </c>
      <c r="AS285" s="88">
        <v>0.5</v>
      </c>
      <c r="AT285" s="30" t="s">
        <v>327</v>
      </c>
      <c r="AU285" s="88" t="s">
        <v>661</v>
      </c>
      <c r="AV285" s="88">
        <v>0.17</v>
      </c>
      <c r="AW285" s="88"/>
      <c r="AX285" s="88">
        <v>0.32</v>
      </c>
      <c r="AY285" s="88">
        <v>4</v>
      </c>
      <c r="AZ285" s="92" t="s">
        <v>662</v>
      </c>
      <c r="BA285" s="88" t="s">
        <v>48</v>
      </c>
      <c r="BB28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0.99</v>
      </c>
      <c r="BC285" s="89"/>
      <c r="BD285" s="89"/>
      <c r="BE285" s="89"/>
      <c r="BF285" s="89"/>
      <c r="BG285" s="93"/>
      <c r="BH285" s="44"/>
      <c r="BI285" s="45"/>
      <c r="BJ285" s="45"/>
      <c r="BK285" s="46"/>
      <c r="BL285" s="94"/>
    </row>
    <row r="286" spans="1:64" ht="18.75" customHeight="1" x14ac:dyDescent="0.3">
      <c r="A286" s="87">
        <f>IFERROR(InformeTbHv[[#This Row],[T EFECTIVO]]/InformeTbHv[[#This Row],[Horas disponibles]],0)</f>
        <v>0.84427767354596617</v>
      </c>
      <c r="B286" s="87">
        <f>((InformeTbHv[[#This Row],[T PROGRAMADO]]-InformeTbHv[[#This Row],[HORAS DE OTRAS PARADA]]))/InformeTbHv[[#This Row],[T PROGRAMADO]]</f>
        <v>0.5625</v>
      </c>
      <c r="C286" s="216">
        <f>IFERROR(((InformeTbHv[[#This Row],[T PROGRAMADO]]-InformeTbHv[[#This Row],[Ttal P. mec]])/InformeTbHv[[#This Row],[T PROGRAMADO]]),0)</f>
        <v>0.66625000000000001</v>
      </c>
      <c r="D286" s="88">
        <f>IFERROR(ROUND(InformeTbHv[[#This Row],[TOTAL DE ARBOLES]]/InformeTbHv[[#This Row],[T EFECTIVO]],2),"")</f>
        <v>44.22</v>
      </c>
      <c r="E286" s="88">
        <f>(IFERROR(ROUND(InformeTbHv[[#This Row],[M3]]/InformeTbHv[[#This Row],[TOTAL DE ARBOLES]],2),""))</f>
        <v>0.44</v>
      </c>
      <c r="F286" s="39">
        <f>IFERROR(ROUND(InformeTbHv[[#This Row],[M3]]/InformeTbHv[[#This Row],[T EFECTIVO]],2),"")</f>
        <v>19.32</v>
      </c>
      <c r="G286" s="89">
        <f>InformeTbHv[[#This Row],[T PROGRAMADO]]-InformeTbHv[[#This Row],[HORAS DE OTRAS PARADA]]</f>
        <v>4.5</v>
      </c>
      <c r="H286" s="89">
        <f>InformeTbHv[[#This Row],[T PROGRAMADO]]-SUM(InformeTbHv[[#This Row],[T PARADAS MEC]]+InformeTbHv[[#This Row],[ALISTAMIENTO]]+InformeTbHv[[#This Row],[Mantenimiento periódico]])</f>
        <v>5.33</v>
      </c>
      <c r="I286" s="89">
        <f>InformeTbHv[[#This Row],[T PARADAS MEC]]+InformeTbHv[[#This Row],[ALISTAMIENTO]]+InformeTbHv[[#This Row],[Mantenimiento periódico]]</f>
        <v>2.67</v>
      </c>
      <c r="J286" s="89">
        <f>SUMIF(InformeTbHv[[#This Row],[MOTIVO 1]],"Mantenimiento periódico",InformeTbHv[[#This Row],[T OTRA PARADA 1]])</f>
        <v>0</v>
      </c>
      <c r="K286" s="89">
        <f>InformeTbHv[[#This Row],[Mantenimiento periódico]]+InformeTbHv[[#This Row],[ALISTAMIENTO]]</f>
        <v>0</v>
      </c>
      <c r="L286" s="89">
        <f>SUM(InformeTbHv[[#This Row],[T OTRA PARADA 1]:[T OTRA PARADA 5]])</f>
        <v>0</v>
      </c>
      <c r="M286" s="88" t="s">
        <v>68</v>
      </c>
      <c r="N286" s="88" t="s">
        <v>1417</v>
      </c>
      <c r="O286" s="88" t="s">
        <v>69</v>
      </c>
      <c r="P286" s="88">
        <v>1059706760</v>
      </c>
      <c r="Q286" s="88" t="s">
        <v>65</v>
      </c>
      <c r="R286" s="88" t="s">
        <v>44</v>
      </c>
      <c r="S286" s="90">
        <v>46088</v>
      </c>
      <c r="T286" s="88" t="s">
        <v>818</v>
      </c>
      <c r="U286" s="88"/>
      <c r="V286" s="88"/>
      <c r="W286" s="88"/>
      <c r="X286" s="88"/>
      <c r="Y286" s="88"/>
      <c r="Z286" s="88"/>
      <c r="AA286" s="88"/>
      <c r="AB286" s="88"/>
      <c r="AC286" s="88" t="s">
        <v>1423</v>
      </c>
      <c r="AD286" s="88" t="s">
        <v>1468</v>
      </c>
      <c r="AE286" s="88" t="s">
        <v>1512</v>
      </c>
      <c r="AF286" s="88">
        <v>35.086777202388227</v>
      </c>
      <c r="AG286" s="49" t="s">
        <v>208</v>
      </c>
      <c r="AH286" s="206">
        <v>4</v>
      </c>
      <c r="AI286" s="88" t="s">
        <v>47</v>
      </c>
      <c r="AJ286" s="419">
        <f>VLOOKUP(InformeTbHv[[#This Row],[TURNO]],[1]INFORMEHV!AI$2:AK$184,2,0)</f>
        <v>0.25</v>
      </c>
      <c r="AK286" s="419">
        <f>VLOOKUP(InformeTbHv[[#This Row],[TURNO]],[1]INFORMEHV!AI$2:AK$184,3,0)</f>
        <v>0.58333333333333337</v>
      </c>
      <c r="AL286" s="205"/>
      <c r="AM286" s="88">
        <v>199</v>
      </c>
      <c r="AN286" s="88">
        <v>86.95</v>
      </c>
      <c r="AO286" s="88">
        <v>19.37</v>
      </c>
      <c r="AP286" s="88">
        <v>44</v>
      </c>
      <c r="AQ286" s="89"/>
      <c r="AR286" s="205">
        <v>8</v>
      </c>
      <c r="AS286" s="88">
        <v>2.67</v>
      </c>
      <c r="AT286" s="30" t="s">
        <v>328</v>
      </c>
      <c r="AU286" s="88" t="s">
        <v>899</v>
      </c>
      <c r="AV286" s="88"/>
      <c r="AW286" s="88">
        <v>0.33</v>
      </c>
      <c r="AX286" s="88">
        <v>0.5</v>
      </c>
      <c r="AY286" s="88"/>
      <c r="AZ286" s="92" t="s">
        <v>900</v>
      </c>
      <c r="BA286" s="88" t="s">
        <v>48</v>
      </c>
      <c r="BB28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3.5</v>
      </c>
      <c r="BC286" s="89"/>
      <c r="BD286" s="89"/>
      <c r="BE286" s="89"/>
      <c r="BF286" s="89"/>
      <c r="BG286" s="93"/>
      <c r="BH286" s="44"/>
      <c r="BI286" s="45"/>
      <c r="BJ286" s="45"/>
      <c r="BK286" s="46"/>
      <c r="BL286" s="94"/>
    </row>
    <row r="287" spans="1:64" ht="18.75" customHeight="1" x14ac:dyDescent="0.3">
      <c r="A287" s="76">
        <f>IFERROR(InformeTbHv[[#This Row],[T EFECTIVO]]/InformeTbHv[[#This Row],[Horas disponibles]],0)</f>
        <v>0.94794952681388012</v>
      </c>
      <c r="B287" s="76">
        <f>((InformeTbHv[[#This Row],[T PROGRAMADO]]-InformeTbHv[[#This Row],[HORAS DE OTRAS PARADA]]))/InformeTbHv[[#This Row],[T PROGRAMADO]]</f>
        <v>0.75124999999999997</v>
      </c>
      <c r="C287" s="217">
        <f>IFERROR(((InformeTbHv[[#This Row],[T PROGRAMADO]]-InformeTbHv[[#This Row],[Ttal P. mec]])/InformeTbHv[[#This Row],[T PROGRAMADO]]),0)</f>
        <v>0.79249999999999998</v>
      </c>
      <c r="D287" s="49">
        <f>IFERROR(ROUND(InformeTbHv[[#This Row],[TOTAL DE ARBOLES]]/InformeTbHv[[#This Row],[T EFECTIVO]],2),"")</f>
        <v>19.63</v>
      </c>
      <c r="E287" s="49">
        <f>(IFERROR(ROUND(InformeTbHv[[#This Row],[M3]]/InformeTbHv[[#This Row],[TOTAL DE ARBOLES]],2),""))</f>
        <v>0.1</v>
      </c>
      <c r="F287" s="39">
        <f>IFERROR(ROUND(InformeTbHv[[#This Row],[M3]]/InformeTbHv[[#This Row],[T EFECTIVO]],2),"")</f>
        <v>2</v>
      </c>
      <c r="G287" s="72">
        <f>InformeTbHv[[#This Row],[T PROGRAMADO]]-InformeTbHv[[#This Row],[HORAS DE OTRAS PARADA]]</f>
        <v>6.01</v>
      </c>
      <c r="H287" s="72">
        <f>InformeTbHv[[#This Row],[T PROGRAMADO]]-SUM(InformeTbHv[[#This Row],[T PARADAS MEC]]+InformeTbHv[[#This Row],[ALISTAMIENTO]]+InformeTbHv[[#This Row],[Mantenimiento periódico]])</f>
        <v>6.34</v>
      </c>
      <c r="I287" s="72">
        <f>InformeTbHv[[#This Row],[T PARADAS MEC]]+InformeTbHv[[#This Row],[ALISTAMIENTO]]+InformeTbHv[[#This Row],[Mantenimiento periódico]]</f>
        <v>1.6600000000000001</v>
      </c>
      <c r="J287" s="72">
        <f>SUMIF(InformeTbHv[[#This Row],[MOTIVO 1]],"Mantenimiento periódico",InformeTbHv[[#This Row],[T OTRA PARADA 1]])</f>
        <v>0</v>
      </c>
      <c r="K287" s="72">
        <f>InformeTbHv[[#This Row],[Mantenimiento periódico]]+InformeTbHv[[#This Row],[ALISTAMIENTO]]</f>
        <v>0.33</v>
      </c>
      <c r="L287" s="72">
        <f>SUM(InformeTbHv[[#This Row],[T OTRA PARADA 1]:[T OTRA PARADA 5]])</f>
        <v>0</v>
      </c>
      <c r="M287" s="49" t="s">
        <v>136</v>
      </c>
      <c r="N287" s="49" t="s">
        <v>1417</v>
      </c>
      <c r="O287" s="49" t="s">
        <v>535</v>
      </c>
      <c r="P287" s="49">
        <v>1113312568</v>
      </c>
      <c r="Q287" s="49" t="s">
        <v>65</v>
      </c>
      <c r="R287" s="49" t="s">
        <v>49</v>
      </c>
      <c r="S287" s="77">
        <v>46114</v>
      </c>
      <c r="T287" s="49" t="s">
        <v>941</v>
      </c>
      <c r="U287" s="49"/>
      <c r="V287" s="49"/>
      <c r="W287" s="49"/>
      <c r="X287" s="49"/>
      <c r="Y287" s="49"/>
      <c r="Z287" s="49"/>
      <c r="AA287" s="49"/>
      <c r="AB287" s="49"/>
      <c r="AC287" s="49" t="s">
        <v>1424</v>
      </c>
      <c r="AD287" s="49" t="s">
        <v>1469</v>
      </c>
      <c r="AE287" s="49" t="s">
        <v>1513</v>
      </c>
      <c r="AF287" s="49">
        <v>17.094631593058232</v>
      </c>
      <c r="AG287" s="252" t="s">
        <v>206</v>
      </c>
      <c r="AH287" s="259">
        <v>2</v>
      </c>
      <c r="AI287" s="49" t="s">
        <v>47</v>
      </c>
      <c r="AJ287" s="420">
        <f>VLOOKUP(InformeTbHv[[#This Row],[TURNO]],[1]INFORMEHV!AI$2:AK$184,2,0)</f>
        <v>0.25</v>
      </c>
      <c r="AK287" s="420">
        <f>VLOOKUP(InformeTbHv[[#This Row],[TURNO]],[1]INFORMEHV!AI$2:AK$184,3,0)</f>
        <v>0.58333333333333337</v>
      </c>
      <c r="AL287" s="125">
        <v>20</v>
      </c>
      <c r="AM287" s="49">
        <v>118</v>
      </c>
      <c r="AN287" s="49">
        <v>12</v>
      </c>
      <c r="AO287" s="49">
        <v>1.65</v>
      </c>
      <c r="AP287" s="49">
        <v>16</v>
      </c>
      <c r="AQ287" s="72">
        <v>15</v>
      </c>
      <c r="AR287" s="125">
        <v>8</v>
      </c>
      <c r="AS287" s="49">
        <v>1.33</v>
      </c>
      <c r="AT287" s="30" t="s">
        <v>328</v>
      </c>
      <c r="AU287" s="49" t="s">
        <v>1098</v>
      </c>
      <c r="AV287" s="49">
        <v>0.33</v>
      </c>
      <c r="AW287" s="49">
        <v>0.33</v>
      </c>
      <c r="AX287" s="49"/>
      <c r="AY287" s="49">
        <v>4</v>
      </c>
      <c r="AZ287" s="71" t="s">
        <v>1099</v>
      </c>
      <c r="BA287" s="49" t="s">
        <v>48</v>
      </c>
      <c r="BB28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1.9900000000000002</v>
      </c>
      <c r="BC287" s="72"/>
      <c r="BD287" s="72"/>
      <c r="BE287" s="72"/>
      <c r="BF287" s="72"/>
      <c r="BG287" s="74"/>
      <c r="BH287" s="44"/>
      <c r="BI287" s="45"/>
      <c r="BJ287" s="45"/>
      <c r="BK287" s="46"/>
      <c r="BL287" s="45"/>
    </row>
    <row r="288" spans="1:64" ht="18.75" customHeight="1" x14ac:dyDescent="0.3">
      <c r="A288" s="76">
        <f>IFERROR(InformeTbHv[[#This Row],[T EFECTIVO]]/InformeTbHv[[#This Row],[Horas disponibles]],0)</f>
        <v>0.8835978835978836</v>
      </c>
      <c r="B288" s="76">
        <f>((InformeTbHv[[#This Row],[T PROGRAMADO]]-InformeTbHv[[#This Row],[HORAS DE OTRAS PARADA]]))/InformeTbHv[[#This Row],[T PROGRAMADO]]</f>
        <v>0.62624999999999997</v>
      </c>
      <c r="C288" s="217">
        <f>IFERROR(((InformeTbHv[[#This Row],[T PROGRAMADO]]-InformeTbHv[[#This Row],[Ttal P. mec]])/InformeTbHv[[#This Row],[T PROGRAMADO]]),0)</f>
        <v>0.70874999999999999</v>
      </c>
      <c r="D288" s="49">
        <f>IFERROR(ROUND(InformeTbHv[[#This Row],[TOTAL DE ARBOLES]]/InformeTbHv[[#This Row],[T EFECTIVO]],2),"")</f>
        <v>89.82</v>
      </c>
      <c r="E288" s="49">
        <f>(IFERROR(ROUND(InformeTbHv[[#This Row],[M3]]/InformeTbHv[[#This Row],[TOTAL DE ARBOLES]],2),""))</f>
        <v>0.18</v>
      </c>
      <c r="F288" s="39">
        <f>IFERROR(ROUND(InformeTbHv[[#This Row],[M3]]/InformeTbHv[[#This Row],[T EFECTIVO]],2),"")</f>
        <v>15.97</v>
      </c>
      <c r="G288" s="72">
        <f>InformeTbHv[[#This Row],[T PROGRAMADO]]-InformeTbHv[[#This Row],[HORAS DE OTRAS PARADA]]</f>
        <v>5.01</v>
      </c>
      <c r="H288" s="72">
        <f>InformeTbHv[[#This Row],[T PROGRAMADO]]-SUM(InformeTbHv[[#This Row],[T PARADAS MEC]]+InformeTbHv[[#This Row],[ALISTAMIENTO]]+InformeTbHv[[#This Row],[Mantenimiento periódico]])</f>
        <v>5.67</v>
      </c>
      <c r="I288" s="72">
        <f>InformeTbHv[[#This Row],[T PARADAS MEC]]+InformeTbHv[[#This Row],[ALISTAMIENTO]]+InformeTbHv[[#This Row],[Mantenimiento periódico]]</f>
        <v>2.33</v>
      </c>
      <c r="J288" s="72">
        <f>SUMIF(InformeTbHv[[#This Row],[MOTIVO 1]],"Mantenimiento periódico",InformeTbHv[[#This Row],[T OTRA PARADA 1]])</f>
        <v>0</v>
      </c>
      <c r="K288" s="72">
        <f>InformeTbHv[[#This Row],[Mantenimiento periódico]]+InformeTbHv[[#This Row],[ALISTAMIENTO]]</f>
        <v>0.33</v>
      </c>
      <c r="L288" s="72">
        <f>SUM(InformeTbHv[[#This Row],[T OTRA PARADA 1]:[T OTRA PARADA 5]])</f>
        <v>0</v>
      </c>
      <c r="M288" s="49" t="s">
        <v>136</v>
      </c>
      <c r="N288" s="49" t="s">
        <v>1417</v>
      </c>
      <c r="O288" s="49" t="s">
        <v>535</v>
      </c>
      <c r="P288" s="49">
        <v>1113312568</v>
      </c>
      <c r="Q288" s="49" t="s">
        <v>65</v>
      </c>
      <c r="R288" s="49" t="s">
        <v>49</v>
      </c>
      <c r="S288" s="77">
        <v>46133</v>
      </c>
      <c r="T288" s="49" t="s">
        <v>941</v>
      </c>
      <c r="U288" s="49"/>
      <c r="V288" s="49"/>
      <c r="W288" s="49"/>
      <c r="X288" s="49"/>
      <c r="Y288" s="49"/>
      <c r="Z288" s="49"/>
      <c r="AA288" s="49"/>
      <c r="AB288" s="49"/>
      <c r="AC288" s="49" t="s">
        <v>1424</v>
      </c>
      <c r="AD288" s="49" t="s">
        <v>1469</v>
      </c>
      <c r="AE288" s="49" t="s">
        <v>1513</v>
      </c>
      <c r="AF288" s="49">
        <v>17.094631593058232</v>
      </c>
      <c r="AG288" s="251" t="s">
        <v>205</v>
      </c>
      <c r="AH288" s="259">
        <v>4</v>
      </c>
      <c r="AI288" s="125" t="s">
        <v>45</v>
      </c>
      <c r="AJ288" s="418">
        <f>VLOOKUP(InformeTbHv[[#This Row],[TURNO]],[1]INFORMEHV!AI$2:AK$184,2,0)</f>
        <v>0.58333333333333337</v>
      </c>
      <c r="AK288" s="418">
        <f>VLOOKUP(InformeTbHv[[#This Row],[TURNO]],[1]INFORMEHV!AI$2:AK$184,3,0)</f>
        <v>0.91666666666666663</v>
      </c>
      <c r="AL288" s="125">
        <v>24</v>
      </c>
      <c r="AM288" s="49">
        <v>450</v>
      </c>
      <c r="AN288" s="49">
        <v>80</v>
      </c>
      <c r="AO288" s="49">
        <v>11.58</v>
      </c>
      <c r="AP288" s="49"/>
      <c r="AQ288" s="72">
        <v>19</v>
      </c>
      <c r="AR288" s="49">
        <v>8</v>
      </c>
      <c r="AS288" s="49">
        <v>2</v>
      </c>
      <c r="AT288" s="49"/>
      <c r="AU288" s="49" t="s">
        <v>1240</v>
      </c>
      <c r="AV288" s="49">
        <v>0.33</v>
      </c>
      <c r="AW288" s="49">
        <v>0.33</v>
      </c>
      <c r="AX288" s="49">
        <v>0.33</v>
      </c>
      <c r="AY288" s="49">
        <v>1</v>
      </c>
      <c r="AZ288" s="71"/>
      <c r="BA288" s="49" t="s">
        <v>48</v>
      </c>
      <c r="BB28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2.99</v>
      </c>
      <c r="BC288" s="72"/>
      <c r="BD288" s="72"/>
      <c r="BE288" s="72"/>
      <c r="BF288" s="72"/>
      <c r="BG288" s="74"/>
      <c r="BH288" s="44"/>
      <c r="BI288" s="45"/>
      <c r="BJ288" s="45"/>
      <c r="BK288" s="46"/>
      <c r="BL288" s="45"/>
    </row>
    <row r="289" spans="1:64" ht="18.75" customHeight="1" x14ac:dyDescent="0.3">
      <c r="A289" s="87">
        <f>IFERROR(InformeTbHv[[#This Row],[T EFECTIVO]]/InformeTbHv[[#This Row],[Horas disponibles]],0)</f>
        <v>0</v>
      </c>
      <c r="B289" s="87">
        <f>((InformeTbHv[[#This Row],[T PROGRAMADO]]-InformeTbHv[[#This Row],[HORAS DE OTRAS PARADA]]))/InformeTbHv[[#This Row],[T PROGRAMADO]]</f>
        <v>0</v>
      </c>
      <c r="C289" s="216">
        <f>IFERROR(((InformeTbHv[[#This Row],[T PROGRAMADO]]-InformeTbHv[[#This Row],[Ttal P. mec]])/InformeTbHv[[#This Row],[T PROGRAMADO]]),0)</f>
        <v>0</v>
      </c>
      <c r="D289" s="88" t="str">
        <f>IFERROR(ROUND(InformeTbHv[[#This Row],[TOTAL DE ARBOLES]]/InformeTbHv[[#This Row],[T EFECTIVO]],2),"")</f>
        <v/>
      </c>
      <c r="E289" s="88" t="str">
        <f>(IFERROR(ROUND(InformeTbHv[[#This Row],[M3]]/InformeTbHv[[#This Row],[TOTAL DE ARBOLES]],2),""))</f>
        <v/>
      </c>
      <c r="F289" s="39" t="str">
        <f>IFERROR(ROUND(InformeTbHv[[#This Row],[M3]]/InformeTbHv[[#This Row],[T EFECTIVO]],2),"")</f>
        <v/>
      </c>
      <c r="G289" s="89">
        <f>InformeTbHv[[#This Row],[T PROGRAMADO]]-InformeTbHv[[#This Row],[HORAS DE OTRAS PARADA]]</f>
        <v>0</v>
      </c>
      <c r="H289" s="89">
        <f>InformeTbHv[[#This Row],[T PROGRAMADO]]-SUM(InformeTbHv[[#This Row],[T PARADAS MEC]]+InformeTbHv[[#This Row],[ALISTAMIENTO]]+InformeTbHv[[#This Row],[Mantenimiento periódico]])</f>
        <v>0</v>
      </c>
      <c r="I289" s="89">
        <f>InformeTbHv[[#This Row],[T PARADAS MEC]]+InformeTbHv[[#This Row],[ALISTAMIENTO]]+InformeTbHv[[#This Row],[Mantenimiento periódico]]</f>
        <v>8</v>
      </c>
      <c r="J289" s="89">
        <f>SUMIF(InformeTbHv[[#This Row],[MOTIVO 1]],"Mantenimiento periódico",InformeTbHv[[#This Row],[T OTRA PARADA 1]])</f>
        <v>0</v>
      </c>
      <c r="K289" s="89">
        <f>InformeTbHv[[#This Row],[Mantenimiento periódico]]+InformeTbHv[[#This Row],[ALISTAMIENTO]]</f>
        <v>0</v>
      </c>
      <c r="L289" s="89">
        <f>SUM(InformeTbHv[[#This Row],[T OTRA PARADA 1]:[T OTRA PARADA 5]])</f>
        <v>0</v>
      </c>
      <c r="M289" s="88" t="s">
        <v>42</v>
      </c>
      <c r="N289" s="88" t="s">
        <v>1418</v>
      </c>
      <c r="O289" s="88" t="s">
        <v>80</v>
      </c>
      <c r="P289" s="88">
        <v>94270446</v>
      </c>
      <c r="Q289" s="88" t="s">
        <v>43</v>
      </c>
      <c r="R289" s="88" t="s">
        <v>44</v>
      </c>
      <c r="S289" s="90">
        <v>46055</v>
      </c>
      <c r="T289" s="88" t="s">
        <v>452</v>
      </c>
      <c r="U289" s="88"/>
      <c r="V289" s="88"/>
      <c r="W289" s="88"/>
      <c r="X289" s="88"/>
      <c r="Y289" s="88"/>
      <c r="Z289" s="88"/>
      <c r="AA289" s="88"/>
      <c r="AB289" s="88"/>
      <c r="AC289" s="88" t="s">
        <v>1427</v>
      </c>
      <c r="AD289" s="88" t="s">
        <v>1472</v>
      </c>
      <c r="AE289" s="88" t="s">
        <v>1515</v>
      </c>
      <c r="AF289" s="88">
        <v>14.458335518038645</v>
      </c>
      <c r="AG289" s="252" t="s">
        <v>206</v>
      </c>
      <c r="AH289" s="206">
        <v>5</v>
      </c>
      <c r="AI289" s="88" t="s">
        <v>47</v>
      </c>
      <c r="AJ289" s="419">
        <f>VLOOKUP(InformeTbHv[[#This Row],[TURNO]],[1]INFORMEHV!AI$2:AK$184,2,0)</f>
        <v>0.25</v>
      </c>
      <c r="AK289" s="419">
        <f>VLOOKUP(InformeTbHv[[#This Row],[TURNO]],[1]INFORMEHV!AI$2:AK$184,3,0)</f>
        <v>0.58333333333333337</v>
      </c>
      <c r="AL289" s="205"/>
      <c r="AM289" s="88"/>
      <c r="AN289" s="88"/>
      <c r="AO289" s="88"/>
      <c r="AP289" s="88"/>
      <c r="AQ289" s="89"/>
      <c r="AR289" s="88">
        <v>8</v>
      </c>
      <c r="AS289" s="88">
        <v>8</v>
      </c>
      <c r="AT289" s="88"/>
      <c r="AU289" s="88" t="s">
        <v>599</v>
      </c>
      <c r="AV289" s="88"/>
      <c r="AW289" s="88"/>
      <c r="AX289" s="88"/>
      <c r="AY289" s="88"/>
      <c r="AZ289" s="92" t="s">
        <v>561</v>
      </c>
      <c r="BA289" s="88" t="s">
        <v>46</v>
      </c>
      <c r="BB28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289" s="89"/>
      <c r="BD289" s="89"/>
      <c r="BE289" s="89"/>
      <c r="BF289" s="89"/>
      <c r="BG289" s="93"/>
      <c r="BH289" s="44"/>
      <c r="BI289" s="45"/>
      <c r="BJ289" s="45"/>
      <c r="BK289" s="46"/>
      <c r="BL289" s="94"/>
    </row>
    <row r="290" spans="1:64" ht="18.75" customHeight="1" x14ac:dyDescent="0.3">
      <c r="A290" s="87">
        <f>IFERROR(InformeTbHv[[#This Row],[T EFECTIVO]]/InformeTbHv[[#This Row],[Horas disponibles]],0)</f>
        <v>0</v>
      </c>
      <c r="B290" s="87">
        <f>((InformeTbHv[[#This Row],[T PROGRAMADO]]-InformeTbHv[[#This Row],[HORAS DE OTRAS PARADA]]))/InformeTbHv[[#This Row],[T PROGRAMADO]]</f>
        <v>0</v>
      </c>
      <c r="C290" s="216">
        <f>IFERROR(((InformeTbHv[[#This Row],[T PROGRAMADO]]-InformeTbHv[[#This Row],[Ttal P. mec]])/InformeTbHv[[#This Row],[T PROGRAMADO]]),0)</f>
        <v>0</v>
      </c>
      <c r="D290" s="88" t="str">
        <f>IFERROR(ROUND(InformeTbHv[[#This Row],[TOTAL DE ARBOLES]]/InformeTbHv[[#This Row],[T EFECTIVO]],2),"")</f>
        <v/>
      </c>
      <c r="E290" s="88" t="str">
        <f>(IFERROR(ROUND(InformeTbHv[[#This Row],[M3]]/InformeTbHv[[#This Row],[TOTAL DE ARBOLES]],2),""))</f>
        <v/>
      </c>
      <c r="F290" s="39" t="str">
        <f>IFERROR(ROUND(InformeTbHv[[#This Row],[M3]]/InformeTbHv[[#This Row],[T EFECTIVO]],2),"")</f>
        <v/>
      </c>
      <c r="G290" s="89">
        <f>InformeTbHv[[#This Row],[T PROGRAMADO]]-InformeTbHv[[#This Row],[HORAS DE OTRAS PARADA]]</f>
        <v>0</v>
      </c>
      <c r="H290" s="89">
        <f>InformeTbHv[[#This Row],[T PROGRAMADO]]-SUM(InformeTbHv[[#This Row],[T PARADAS MEC]]+InformeTbHv[[#This Row],[ALISTAMIENTO]]+InformeTbHv[[#This Row],[Mantenimiento periódico]])</f>
        <v>0</v>
      </c>
      <c r="I290" s="89">
        <f>InformeTbHv[[#This Row],[T PARADAS MEC]]+InformeTbHv[[#This Row],[ALISTAMIENTO]]+InformeTbHv[[#This Row],[Mantenimiento periódico]]</f>
        <v>8</v>
      </c>
      <c r="J290" s="89">
        <f>SUMIF(InformeTbHv[[#This Row],[MOTIVO 1]],"Mantenimiento periódico",InformeTbHv[[#This Row],[T OTRA PARADA 1]])</f>
        <v>0</v>
      </c>
      <c r="K290" s="89">
        <f>InformeTbHv[[#This Row],[Mantenimiento periódico]]+InformeTbHv[[#This Row],[ALISTAMIENTO]]</f>
        <v>0</v>
      </c>
      <c r="L290" s="89">
        <f>SUM(InformeTbHv[[#This Row],[T OTRA PARADA 1]:[T OTRA PARADA 5]])</f>
        <v>0</v>
      </c>
      <c r="M290" s="88" t="s">
        <v>42</v>
      </c>
      <c r="N290" s="88" t="s">
        <v>1418</v>
      </c>
      <c r="O290" s="88" t="s">
        <v>58</v>
      </c>
      <c r="P290" s="88">
        <v>6343935</v>
      </c>
      <c r="Q290" s="88" t="s">
        <v>43</v>
      </c>
      <c r="R290" s="88" t="s">
        <v>44</v>
      </c>
      <c r="S290" s="90">
        <v>46055</v>
      </c>
      <c r="T290" s="88" t="s">
        <v>452</v>
      </c>
      <c r="U290" s="88"/>
      <c r="V290" s="88"/>
      <c r="W290" s="88"/>
      <c r="X290" s="88"/>
      <c r="Y290" s="88"/>
      <c r="Z290" s="88"/>
      <c r="AA290" s="88"/>
      <c r="AB290" s="88"/>
      <c r="AC290" s="88" t="s">
        <v>1427</v>
      </c>
      <c r="AD290" s="88" t="s">
        <v>1472</v>
      </c>
      <c r="AE290" s="88" t="s">
        <v>1515</v>
      </c>
      <c r="AF290" s="88">
        <v>14.458335518038645</v>
      </c>
      <c r="AG290" s="252" t="s">
        <v>206</v>
      </c>
      <c r="AH290" s="206">
        <v>5</v>
      </c>
      <c r="AI290" s="125" t="s">
        <v>45</v>
      </c>
      <c r="AJ290" s="418">
        <f>VLOOKUP(InformeTbHv[[#This Row],[TURNO]],[1]INFORMEHV!AI$2:AK$184,2,0)</f>
        <v>0.58333333333333337</v>
      </c>
      <c r="AK290" s="418">
        <f>VLOOKUP(InformeTbHv[[#This Row],[TURNO]],[1]INFORMEHV!AI$2:AK$184,3,0)</f>
        <v>0.91666666666666663</v>
      </c>
      <c r="AL290" s="205"/>
      <c r="AM290" s="88"/>
      <c r="AN290" s="88"/>
      <c r="AO290" s="88"/>
      <c r="AP290" s="88"/>
      <c r="AQ290" s="89"/>
      <c r="AR290" s="88">
        <v>8</v>
      </c>
      <c r="AS290" s="88">
        <v>8</v>
      </c>
      <c r="AT290" s="88"/>
      <c r="AU290" s="88" t="s">
        <v>599</v>
      </c>
      <c r="AV290" s="88"/>
      <c r="AW290" s="88"/>
      <c r="AX290" s="88"/>
      <c r="AY290" s="88"/>
      <c r="AZ290" s="92" t="s">
        <v>562</v>
      </c>
      <c r="BA290" s="88" t="s">
        <v>46</v>
      </c>
      <c r="BB29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290" s="89"/>
      <c r="BD290" s="89"/>
      <c r="BE290" s="89"/>
      <c r="BF290" s="89"/>
      <c r="BG290" s="93"/>
      <c r="BH290" s="44"/>
      <c r="BI290" s="45"/>
      <c r="BJ290" s="45"/>
      <c r="BK290" s="46"/>
      <c r="BL290" s="94"/>
    </row>
    <row r="291" spans="1:64" ht="18.75" customHeight="1" x14ac:dyDescent="0.3">
      <c r="A291" s="87">
        <f>IFERROR(InformeTbHv[[#This Row],[T EFECTIVO]]/InformeTbHv[[#This Row],[Horas disponibles]],0)</f>
        <v>0</v>
      </c>
      <c r="B291" s="87">
        <f>((InformeTbHv[[#This Row],[T PROGRAMADO]]-InformeTbHv[[#This Row],[HORAS DE OTRAS PARADA]]))/InformeTbHv[[#This Row],[T PROGRAMADO]]</f>
        <v>0</v>
      </c>
      <c r="C291" s="216">
        <f>IFERROR(((InformeTbHv[[#This Row],[T PROGRAMADO]]-InformeTbHv[[#This Row],[Ttal P. mec]])/InformeTbHv[[#This Row],[T PROGRAMADO]]),0)</f>
        <v>0</v>
      </c>
      <c r="D291" s="88" t="str">
        <f>IFERROR(ROUND(InformeTbHv[[#This Row],[TOTAL DE ARBOLES]]/InformeTbHv[[#This Row],[T EFECTIVO]],2),"")</f>
        <v/>
      </c>
      <c r="E291" s="88" t="str">
        <f>(IFERROR(ROUND(InformeTbHv[[#This Row],[M3]]/InformeTbHv[[#This Row],[TOTAL DE ARBOLES]],2),""))</f>
        <v/>
      </c>
      <c r="F291" s="39" t="str">
        <f>IFERROR(ROUND(InformeTbHv[[#This Row],[M3]]/InformeTbHv[[#This Row],[T EFECTIVO]],2),"")</f>
        <v/>
      </c>
      <c r="G291" s="89">
        <f>InformeTbHv[[#This Row],[T PROGRAMADO]]-InformeTbHv[[#This Row],[HORAS DE OTRAS PARADA]]</f>
        <v>0</v>
      </c>
      <c r="H291" s="89">
        <f>InformeTbHv[[#This Row],[T PROGRAMADO]]-SUM(InformeTbHv[[#This Row],[T PARADAS MEC]]+InformeTbHv[[#This Row],[ALISTAMIENTO]]+InformeTbHv[[#This Row],[Mantenimiento periódico]])</f>
        <v>0</v>
      </c>
      <c r="I291" s="89">
        <f>InformeTbHv[[#This Row],[T PARADAS MEC]]+InformeTbHv[[#This Row],[ALISTAMIENTO]]+InformeTbHv[[#This Row],[Mantenimiento periódico]]</f>
        <v>8</v>
      </c>
      <c r="J291" s="89">
        <f>SUMIF(InformeTbHv[[#This Row],[MOTIVO 1]],"Mantenimiento periódico",InformeTbHv[[#This Row],[T OTRA PARADA 1]])</f>
        <v>0</v>
      </c>
      <c r="K291" s="89">
        <f>InformeTbHv[[#This Row],[Mantenimiento periódico]]+InformeTbHv[[#This Row],[ALISTAMIENTO]]</f>
        <v>0</v>
      </c>
      <c r="L291" s="89">
        <f>SUM(InformeTbHv[[#This Row],[T OTRA PARADA 1]:[T OTRA PARADA 5]])</f>
        <v>0</v>
      </c>
      <c r="M291" s="88" t="s">
        <v>42</v>
      </c>
      <c r="N291" s="88" t="s">
        <v>1418</v>
      </c>
      <c r="O291" s="88" t="s">
        <v>58</v>
      </c>
      <c r="P291" s="88">
        <v>6343935</v>
      </c>
      <c r="Q291" s="88" t="s">
        <v>43</v>
      </c>
      <c r="R291" s="88" t="s">
        <v>44</v>
      </c>
      <c r="S291" s="90">
        <v>46056</v>
      </c>
      <c r="T291" s="88" t="s">
        <v>452</v>
      </c>
      <c r="U291" s="88"/>
      <c r="V291" s="88"/>
      <c r="W291" s="88"/>
      <c r="X291" s="88"/>
      <c r="Y291" s="88"/>
      <c r="Z291" s="88"/>
      <c r="AA291" s="88"/>
      <c r="AB291" s="88"/>
      <c r="AC291" s="88" t="s">
        <v>1427</v>
      </c>
      <c r="AD291" s="88" t="s">
        <v>1472</v>
      </c>
      <c r="AE291" s="88" t="s">
        <v>1515</v>
      </c>
      <c r="AF291" s="88">
        <v>14.458335518038645</v>
      </c>
      <c r="AG291" s="252" t="s">
        <v>206</v>
      </c>
      <c r="AH291" s="206">
        <v>5</v>
      </c>
      <c r="AI291" s="88" t="s">
        <v>47</v>
      </c>
      <c r="AJ291" s="419">
        <f>VLOOKUP(InformeTbHv[[#This Row],[TURNO]],[1]INFORMEHV!AI$2:AK$184,2,0)</f>
        <v>0.25</v>
      </c>
      <c r="AK291" s="419">
        <f>VLOOKUP(InformeTbHv[[#This Row],[TURNO]],[1]INFORMEHV!AI$2:AK$184,3,0)</f>
        <v>0.58333333333333337</v>
      </c>
      <c r="AL291" s="205"/>
      <c r="AM291" s="88"/>
      <c r="AN291" s="88"/>
      <c r="AO291" s="88"/>
      <c r="AP291" s="88"/>
      <c r="AQ291" s="89"/>
      <c r="AR291" s="88">
        <v>8</v>
      </c>
      <c r="AS291" s="88">
        <v>8</v>
      </c>
      <c r="AT291" s="30" t="s">
        <v>327</v>
      </c>
      <c r="AU291" s="88" t="s">
        <v>599</v>
      </c>
      <c r="AV291" s="88"/>
      <c r="AW291" s="88"/>
      <c r="AX291" s="88"/>
      <c r="AY291" s="88"/>
      <c r="AZ291" s="92" t="s">
        <v>92</v>
      </c>
      <c r="BA291" s="88" t="s">
        <v>46</v>
      </c>
      <c r="BB29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291" s="89"/>
      <c r="BD291" s="89"/>
      <c r="BE291" s="89"/>
      <c r="BF291" s="89"/>
      <c r="BG291" s="93"/>
      <c r="BH291" s="44"/>
      <c r="BI291" s="45"/>
      <c r="BJ291" s="45"/>
      <c r="BK291" s="46"/>
      <c r="BL291" s="94"/>
    </row>
    <row r="292" spans="1:64" ht="18.75" customHeight="1" x14ac:dyDescent="0.3">
      <c r="A292" s="87">
        <f>IFERROR(InformeTbHv[[#This Row],[T EFECTIVO]]/InformeTbHv[[#This Row],[Horas disponibles]],0)</f>
        <v>0</v>
      </c>
      <c r="B292" s="87">
        <f>((InformeTbHv[[#This Row],[T PROGRAMADO]]-InformeTbHv[[#This Row],[HORAS DE OTRAS PARADA]]))/InformeTbHv[[#This Row],[T PROGRAMADO]]</f>
        <v>0</v>
      </c>
      <c r="C292" s="216">
        <f>IFERROR(((InformeTbHv[[#This Row],[T PROGRAMADO]]-InformeTbHv[[#This Row],[Ttal P. mec]])/InformeTbHv[[#This Row],[T PROGRAMADO]]),0)</f>
        <v>0</v>
      </c>
      <c r="D292" s="88" t="str">
        <f>IFERROR(ROUND(InformeTbHv[[#This Row],[TOTAL DE ARBOLES]]/InformeTbHv[[#This Row],[T EFECTIVO]],2),"")</f>
        <v/>
      </c>
      <c r="E292" s="88" t="str">
        <f>(IFERROR(ROUND(InformeTbHv[[#This Row],[M3]]/InformeTbHv[[#This Row],[TOTAL DE ARBOLES]],2),""))</f>
        <v/>
      </c>
      <c r="F292" s="39" t="str">
        <f>IFERROR(ROUND(InformeTbHv[[#This Row],[M3]]/InformeTbHv[[#This Row],[T EFECTIVO]],2),"")</f>
        <v/>
      </c>
      <c r="G292" s="89">
        <f>InformeTbHv[[#This Row],[T PROGRAMADO]]-InformeTbHv[[#This Row],[HORAS DE OTRAS PARADA]]</f>
        <v>0</v>
      </c>
      <c r="H292" s="89">
        <f>InformeTbHv[[#This Row],[T PROGRAMADO]]-SUM(InformeTbHv[[#This Row],[T PARADAS MEC]]+InformeTbHv[[#This Row],[ALISTAMIENTO]]+InformeTbHv[[#This Row],[Mantenimiento periódico]])</f>
        <v>0</v>
      </c>
      <c r="I292" s="89">
        <f>InformeTbHv[[#This Row],[T PARADAS MEC]]+InformeTbHv[[#This Row],[ALISTAMIENTO]]+InformeTbHv[[#This Row],[Mantenimiento periódico]]</f>
        <v>8</v>
      </c>
      <c r="J292" s="89">
        <f>SUMIF(InformeTbHv[[#This Row],[MOTIVO 1]],"Mantenimiento periódico",InformeTbHv[[#This Row],[T OTRA PARADA 1]])</f>
        <v>0</v>
      </c>
      <c r="K292" s="89">
        <f>InformeTbHv[[#This Row],[Mantenimiento periódico]]+InformeTbHv[[#This Row],[ALISTAMIENTO]]</f>
        <v>0</v>
      </c>
      <c r="L292" s="89">
        <f>SUM(InformeTbHv[[#This Row],[T OTRA PARADA 1]:[T OTRA PARADA 5]])</f>
        <v>0</v>
      </c>
      <c r="M292" s="88" t="s">
        <v>42</v>
      </c>
      <c r="N292" s="88" t="s">
        <v>1418</v>
      </c>
      <c r="O292" s="88" t="s">
        <v>80</v>
      </c>
      <c r="P292" s="88">
        <v>94270446</v>
      </c>
      <c r="Q292" s="88" t="s">
        <v>43</v>
      </c>
      <c r="R292" s="88" t="s">
        <v>44</v>
      </c>
      <c r="S292" s="90">
        <v>46056</v>
      </c>
      <c r="T292" s="88" t="s">
        <v>452</v>
      </c>
      <c r="U292" s="88"/>
      <c r="V292" s="88"/>
      <c r="W292" s="88"/>
      <c r="X292" s="88"/>
      <c r="Y292" s="88"/>
      <c r="Z292" s="88"/>
      <c r="AA292" s="88"/>
      <c r="AB292" s="88"/>
      <c r="AC292" s="88" t="s">
        <v>1427</v>
      </c>
      <c r="AD292" s="88" t="s">
        <v>1472</v>
      </c>
      <c r="AE292" s="88" t="s">
        <v>1515</v>
      </c>
      <c r="AF292" s="88">
        <v>14.458335518038645</v>
      </c>
      <c r="AG292" s="252" t="s">
        <v>206</v>
      </c>
      <c r="AH292" s="206">
        <v>5</v>
      </c>
      <c r="AI292" s="125" t="s">
        <v>45</v>
      </c>
      <c r="AJ292" s="418">
        <f>VLOOKUP(InformeTbHv[[#This Row],[TURNO]],[1]INFORMEHV!AI$2:AK$184,2,0)</f>
        <v>0.58333333333333337</v>
      </c>
      <c r="AK292" s="418">
        <f>VLOOKUP(InformeTbHv[[#This Row],[TURNO]],[1]INFORMEHV!AI$2:AK$184,3,0)</f>
        <v>0.91666666666666663</v>
      </c>
      <c r="AL292" s="205"/>
      <c r="AM292" s="88"/>
      <c r="AN292" s="88"/>
      <c r="AO292" s="88"/>
      <c r="AP292" s="88"/>
      <c r="AQ292" s="89"/>
      <c r="AR292" s="88">
        <v>8</v>
      </c>
      <c r="AS292" s="88">
        <v>8</v>
      </c>
      <c r="AT292" s="30" t="s">
        <v>327</v>
      </c>
      <c r="AU292" s="88" t="s">
        <v>599</v>
      </c>
      <c r="AV292" s="88"/>
      <c r="AW292" s="88"/>
      <c r="AX292" s="88"/>
      <c r="AY292" s="88"/>
      <c r="AZ292" s="92" t="s">
        <v>92</v>
      </c>
      <c r="BA292" s="88" t="s">
        <v>46</v>
      </c>
      <c r="BB29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292" s="89"/>
      <c r="BD292" s="89"/>
      <c r="BE292" s="89"/>
      <c r="BF292" s="89"/>
      <c r="BG292" s="93"/>
      <c r="BH292" s="44"/>
      <c r="BI292" s="45"/>
      <c r="BJ292" s="45"/>
      <c r="BK292" s="46"/>
      <c r="BL292" s="94"/>
    </row>
    <row r="293" spans="1:64" ht="18.75" customHeight="1" x14ac:dyDescent="0.3">
      <c r="A293" s="87">
        <f>IFERROR(InformeTbHv[[#This Row],[T EFECTIVO]]/InformeTbHv[[#This Row],[Horas disponibles]],0)</f>
        <v>0</v>
      </c>
      <c r="B293" s="87">
        <f>((InformeTbHv[[#This Row],[T PROGRAMADO]]-InformeTbHv[[#This Row],[HORAS DE OTRAS PARADA]]))/InformeTbHv[[#This Row],[T PROGRAMADO]]</f>
        <v>0</v>
      </c>
      <c r="C293" s="216">
        <f>IFERROR(((InformeTbHv[[#This Row],[T PROGRAMADO]]-InformeTbHv[[#This Row],[Ttal P. mec]])/InformeTbHv[[#This Row],[T PROGRAMADO]]),0)</f>
        <v>0</v>
      </c>
      <c r="D293" s="88" t="str">
        <f>IFERROR(ROUND(InformeTbHv[[#This Row],[TOTAL DE ARBOLES]]/InformeTbHv[[#This Row],[T EFECTIVO]],2),"")</f>
        <v/>
      </c>
      <c r="E293" s="88" t="str">
        <f>(IFERROR(ROUND(InformeTbHv[[#This Row],[M3]]/InformeTbHv[[#This Row],[TOTAL DE ARBOLES]],2),""))</f>
        <v/>
      </c>
      <c r="F293" s="39" t="str">
        <f>IFERROR(ROUND(InformeTbHv[[#This Row],[M3]]/InformeTbHv[[#This Row],[T EFECTIVO]],2),"")</f>
        <v/>
      </c>
      <c r="G293" s="89">
        <f>InformeTbHv[[#This Row],[T PROGRAMADO]]-InformeTbHv[[#This Row],[HORAS DE OTRAS PARADA]]</f>
        <v>0</v>
      </c>
      <c r="H293" s="89">
        <f>InformeTbHv[[#This Row],[T PROGRAMADO]]-SUM(InformeTbHv[[#This Row],[T PARADAS MEC]]+InformeTbHv[[#This Row],[ALISTAMIENTO]]+InformeTbHv[[#This Row],[Mantenimiento periódico]])</f>
        <v>0</v>
      </c>
      <c r="I293" s="89">
        <f>InformeTbHv[[#This Row],[T PARADAS MEC]]+InformeTbHv[[#This Row],[ALISTAMIENTO]]+InformeTbHv[[#This Row],[Mantenimiento periódico]]</f>
        <v>8</v>
      </c>
      <c r="J293" s="89">
        <f>SUMIF(InformeTbHv[[#This Row],[MOTIVO 1]],"Mantenimiento periódico",InformeTbHv[[#This Row],[T OTRA PARADA 1]])</f>
        <v>0</v>
      </c>
      <c r="K293" s="89">
        <f>InformeTbHv[[#This Row],[Mantenimiento periódico]]+InformeTbHv[[#This Row],[ALISTAMIENTO]]</f>
        <v>0</v>
      </c>
      <c r="L293" s="89">
        <f>SUM(InformeTbHv[[#This Row],[T OTRA PARADA 1]:[T OTRA PARADA 5]])</f>
        <v>0</v>
      </c>
      <c r="M293" s="88" t="s">
        <v>42</v>
      </c>
      <c r="N293" s="88" t="s">
        <v>1418</v>
      </c>
      <c r="O293" s="88" t="s">
        <v>80</v>
      </c>
      <c r="P293" s="88">
        <v>94270446</v>
      </c>
      <c r="Q293" s="88" t="s">
        <v>43</v>
      </c>
      <c r="R293" s="88" t="s">
        <v>44</v>
      </c>
      <c r="S293" s="90">
        <v>46057</v>
      </c>
      <c r="T293" s="88" t="s">
        <v>452</v>
      </c>
      <c r="U293" s="88"/>
      <c r="V293" s="88"/>
      <c r="W293" s="88"/>
      <c r="X293" s="88"/>
      <c r="Y293" s="88"/>
      <c r="Z293" s="88"/>
      <c r="AA293" s="88"/>
      <c r="AB293" s="88"/>
      <c r="AC293" s="88" t="s">
        <v>1427</v>
      </c>
      <c r="AD293" s="88" t="s">
        <v>1472</v>
      </c>
      <c r="AE293" s="88" t="s">
        <v>1515</v>
      </c>
      <c r="AF293" s="88">
        <v>14.458335518038645</v>
      </c>
      <c r="AG293" s="252" t="s">
        <v>206</v>
      </c>
      <c r="AH293" s="206">
        <v>5</v>
      </c>
      <c r="AI293" s="88" t="s">
        <v>47</v>
      </c>
      <c r="AJ293" s="419">
        <f>VLOOKUP(InformeTbHv[[#This Row],[TURNO]],[1]INFORMEHV!AI$2:AK$184,2,0)</f>
        <v>0.25</v>
      </c>
      <c r="AK293" s="419">
        <f>VLOOKUP(InformeTbHv[[#This Row],[TURNO]],[1]INFORMEHV!AI$2:AK$184,3,0)</f>
        <v>0.58333333333333337</v>
      </c>
      <c r="AL293" s="205"/>
      <c r="AM293" s="88"/>
      <c r="AN293" s="88"/>
      <c r="AO293" s="88"/>
      <c r="AP293" s="88"/>
      <c r="AQ293" s="89"/>
      <c r="AR293" s="88">
        <v>8</v>
      </c>
      <c r="AS293" s="88">
        <v>8</v>
      </c>
      <c r="AT293" s="30" t="s">
        <v>327</v>
      </c>
      <c r="AU293" s="88" t="s">
        <v>599</v>
      </c>
      <c r="AV293" s="88"/>
      <c r="AW293" s="88"/>
      <c r="AX293" s="88"/>
      <c r="AY293" s="88"/>
      <c r="AZ293" s="92" t="s">
        <v>92</v>
      </c>
      <c r="BA293" s="88" t="s">
        <v>46</v>
      </c>
      <c r="BB29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293" s="89"/>
      <c r="BD293" s="89"/>
      <c r="BE293" s="89"/>
      <c r="BF293" s="89"/>
      <c r="BG293" s="93"/>
      <c r="BH293" s="44"/>
      <c r="BI293" s="45"/>
      <c r="BJ293" s="45"/>
      <c r="BK293" s="46"/>
      <c r="BL293" s="94"/>
    </row>
    <row r="294" spans="1:64" ht="18.75" customHeight="1" x14ac:dyDescent="0.3">
      <c r="A294" s="87">
        <f>IFERROR(InformeTbHv[[#This Row],[T EFECTIVO]]/InformeTbHv[[#This Row],[Horas disponibles]],0)</f>
        <v>0</v>
      </c>
      <c r="B294" s="87">
        <f>((InformeTbHv[[#This Row],[T PROGRAMADO]]-InformeTbHv[[#This Row],[HORAS DE OTRAS PARADA]]))/InformeTbHv[[#This Row],[T PROGRAMADO]]</f>
        <v>0</v>
      </c>
      <c r="C294" s="216">
        <f>IFERROR(((InformeTbHv[[#This Row],[T PROGRAMADO]]-InformeTbHv[[#This Row],[Ttal P. mec]])/InformeTbHv[[#This Row],[T PROGRAMADO]]),0)</f>
        <v>0</v>
      </c>
      <c r="D294" s="88" t="str">
        <f>IFERROR(ROUND(InformeTbHv[[#This Row],[TOTAL DE ARBOLES]]/InformeTbHv[[#This Row],[T EFECTIVO]],2),"")</f>
        <v/>
      </c>
      <c r="E294" s="88" t="str">
        <f>(IFERROR(ROUND(InformeTbHv[[#This Row],[M3]]/InformeTbHv[[#This Row],[TOTAL DE ARBOLES]],2),""))</f>
        <v/>
      </c>
      <c r="F294" s="39" t="str">
        <f>IFERROR(ROUND(InformeTbHv[[#This Row],[M3]]/InformeTbHv[[#This Row],[T EFECTIVO]],2),"")</f>
        <v/>
      </c>
      <c r="G294" s="89">
        <f>InformeTbHv[[#This Row],[T PROGRAMADO]]-InformeTbHv[[#This Row],[HORAS DE OTRAS PARADA]]</f>
        <v>0</v>
      </c>
      <c r="H294" s="89">
        <f>InformeTbHv[[#This Row],[T PROGRAMADO]]-SUM(InformeTbHv[[#This Row],[T PARADAS MEC]]+InformeTbHv[[#This Row],[ALISTAMIENTO]]+InformeTbHv[[#This Row],[Mantenimiento periódico]])</f>
        <v>0</v>
      </c>
      <c r="I294" s="89">
        <f>InformeTbHv[[#This Row],[T PARADAS MEC]]+InformeTbHv[[#This Row],[ALISTAMIENTO]]+InformeTbHv[[#This Row],[Mantenimiento periódico]]</f>
        <v>8</v>
      </c>
      <c r="J294" s="89">
        <f>SUMIF(InformeTbHv[[#This Row],[MOTIVO 1]],"Mantenimiento periódico",InformeTbHv[[#This Row],[T OTRA PARADA 1]])</f>
        <v>0</v>
      </c>
      <c r="K294" s="89">
        <f>InformeTbHv[[#This Row],[Mantenimiento periódico]]+InformeTbHv[[#This Row],[ALISTAMIENTO]]</f>
        <v>0</v>
      </c>
      <c r="L294" s="89">
        <f>SUM(InformeTbHv[[#This Row],[T OTRA PARADA 1]:[T OTRA PARADA 5]])</f>
        <v>0</v>
      </c>
      <c r="M294" s="88" t="s">
        <v>42</v>
      </c>
      <c r="N294" s="88" t="s">
        <v>1418</v>
      </c>
      <c r="O294" s="88" t="s">
        <v>58</v>
      </c>
      <c r="P294" s="88">
        <v>6343935</v>
      </c>
      <c r="Q294" s="88" t="s">
        <v>43</v>
      </c>
      <c r="R294" s="88" t="s">
        <v>44</v>
      </c>
      <c r="S294" s="90">
        <v>46058</v>
      </c>
      <c r="T294" s="88" t="s">
        <v>452</v>
      </c>
      <c r="U294" s="88"/>
      <c r="V294" s="88"/>
      <c r="W294" s="88"/>
      <c r="X294" s="88"/>
      <c r="Y294" s="88"/>
      <c r="Z294" s="88"/>
      <c r="AA294" s="88"/>
      <c r="AB294" s="88"/>
      <c r="AC294" s="88" t="s">
        <v>1427</v>
      </c>
      <c r="AD294" s="88" t="s">
        <v>1472</v>
      </c>
      <c r="AE294" s="88" t="s">
        <v>1515</v>
      </c>
      <c r="AF294" s="88">
        <v>14.458335518038645</v>
      </c>
      <c r="AG294" s="252" t="s">
        <v>206</v>
      </c>
      <c r="AH294" s="206">
        <v>5</v>
      </c>
      <c r="AI294" s="125" t="s">
        <v>45</v>
      </c>
      <c r="AJ294" s="418">
        <f>VLOOKUP(InformeTbHv[[#This Row],[TURNO]],[1]INFORMEHV!AI$2:AK$184,2,0)</f>
        <v>0.58333333333333337</v>
      </c>
      <c r="AK294" s="418">
        <f>VLOOKUP(InformeTbHv[[#This Row],[TURNO]],[1]INFORMEHV!AI$2:AK$184,3,0)</f>
        <v>0.91666666666666663</v>
      </c>
      <c r="AL294" s="205"/>
      <c r="AM294" s="88"/>
      <c r="AN294" s="88"/>
      <c r="AO294" s="88"/>
      <c r="AP294" s="88"/>
      <c r="AQ294" s="89"/>
      <c r="AR294" s="88">
        <v>8</v>
      </c>
      <c r="AS294" s="88">
        <v>8</v>
      </c>
      <c r="AT294" s="30" t="s">
        <v>327</v>
      </c>
      <c r="AU294" s="88" t="s">
        <v>599</v>
      </c>
      <c r="AV294" s="88"/>
      <c r="AW294" s="88"/>
      <c r="AX294" s="88"/>
      <c r="AY294" s="88"/>
      <c r="AZ294" s="92" t="s">
        <v>92</v>
      </c>
      <c r="BA294" s="88" t="s">
        <v>46</v>
      </c>
      <c r="BB29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294" s="89"/>
      <c r="BD294" s="89"/>
      <c r="BE294" s="89"/>
      <c r="BF294" s="89"/>
      <c r="BG294" s="93"/>
      <c r="BH294" s="44"/>
      <c r="BI294" s="45"/>
      <c r="BJ294" s="45"/>
      <c r="BK294" s="46"/>
      <c r="BL294" s="94"/>
    </row>
    <row r="295" spans="1:64" ht="18.75" customHeight="1" x14ac:dyDescent="0.3">
      <c r="A295" s="87">
        <f>IFERROR(InformeTbHv[[#This Row],[T EFECTIVO]]/InformeTbHv[[#This Row],[Horas disponibles]],0)</f>
        <v>0</v>
      </c>
      <c r="B295" s="87">
        <f>((InformeTbHv[[#This Row],[T PROGRAMADO]]-InformeTbHv[[#This Row],[HORAS DE OTRAS PARADA]]))/InformeTbHv[[#This Row],[T PROGRAMADO]]</f>
        <v>0</v>
      </c>
      <c r="C295" s="216">
        <f>IFERROR(((InformeTbHv[[#This Row],[T PROGRAMADO]]-InformeTbHv[[#This Row],[Ttal P. mec]])/InformeTbHv[[#This Row],[T PROGRAMADO]]),0)</f>
        <v>0</v>
      </c>
      <c r="D295" s="88" t="str">
        <f>IFERROR(ROUND(InformeTbHv[[#This Row],[TOTAL DE ARBOLES]]/InformeTbHv[[#This Row],[T EFECTIVO]],2),"")</f>
        <v/>
      </c>
      <c r="E295" s="88" t="str">
        <f>(IFERROR(ROUND(InformeTbHv[[#This Row],[M3]]/InformeTbHv[[#This Row],[TOTAL DE ARBOLES]],2),""))</f>
        <v/>
      </c>
      <c r="F295" s="39" t="str">
        <f>IFERROR(ROUND(InformeTbHv[[#This Row],[M3]]/InformeTbHv[[#This Row],[T EFECTIVO]],2),"")</f>
        <v/>
      </c>
      <c r="G295" s="89">
        <f>InformeTbHv[[#This Row],[T PROGRAMADO]]-InformeTbHv[[#This Row],[HORAS DE OTRAS PARADA]]</f>
        <v>0</v>
      </c>
      <c r="H295" s="89">
        <f>InformeTbHv[[#This Row],[T PROGRAMADO]]-SUM(InformeTbHv[[#This Row],[T PARADAS MEC]]+InformeTbHv[[#This Row],[ALISTAMIENTO]]+InformeTbHv[[#This Row],[Mantenimiento periódico]])</f>
        <v>0</v>
      </c>
      <c r="I295" s="89">
        <f>InformeTbHv[[#This Row],[T PARADAS MEC]]+InformeTbHv[[#This Row],[ALISTAMIENTO]]+InformeTbHv[[#This Row],[Mantenimiento periódico]]</f>
        <v>8</v>
      </c>
      <c r="J295" s="89">
        <f>SUMIF(InformeTbHv[[#This Row],[MOTIVO 1]],"Mantenimiento periódico",InformeTbHv[[#This Row],[T OTRA PARADA 1]])</f>
        <v>0</v>
      </c>
      <c r="K295" s="89">
        <f>InformeTbHv[[#This Row],[Mantenimiento periódico]]+InformeTbHv[[#This Row],[ALISTAMIENTO]]</f>
        <v>0</v>
      </c>
      <c r="L295" s="89">
        <f>SUM(InformeTbHv[[#This Row],[T OTRA PARADA 1]:[T OTRA PARADA 5]])</f>
        <v>0</v>
      </c>
      <c r="M295" s="88" t="s">
        <v>42</v>
      </c>
      <c r="N295" s="88" t="s">
        <v>1418</v>
      </c>
      <c r="O295" s="88" t="s">
        <v>58</v>
      </c>
      <c r="P295" s="88">
        <v>6343935</v>
      </c>
      <c r="Q295" s="88" t="s">
        <v>43</v>
      </c>
      <c r="R295" s="88" t="s">
        <v>44</v>
      </c>
      <c r="S295" s="90">
        <v>46058</v>
      </c>
      <c r="T295" s="88" t="s">
        <v>452</v>
      </c>
      <c r="U295" s="88"/>
      <c r="V295" s="88"/>
      <c r="W295" s="88"/>
      <c r="X295" s="88"/>
      <c r="Y295" s="88"/>
      <c r="Z295" s="88"/>
      <c r="AA295" s="88"/>
      <c r="AB295" s="88"/>
      <c r="AC295" s="88" t="s">
        <v>1427</v>
      </c>
      <c r="AD295" s="88" t="s">
        <v>1472</v>
      </c>
      <c r="AE295" s="88" t="s">
        <v>1515</v>
      </c>
      <c r="AF295" s="88">
        <v>14.458335518038645</v>
      </c>
      <c r="AG295" s="251" t="s">
        <v>205</v>
      </c>
      <c r="AH295" s="206">
        <v>5</v>
      </c>
      <c r="AI295" s="88" t="s">
        <v>47</v>
      </c>
      <c r="AJ295" s="419">
        <f>VLOOKUP(InformeTbHv[[#This Row],[TURNO]],[1]INFORMEHV!AI$2:AK$184,2,0)</f>
        <v>0.25</v>
      </c>
      <c r="AK295" s="419">
        <f>VLOOKUP(InformeTbHv[[#This Row],[TURNO]],[1]INFORMEHV!AI$2:AK$184,3,0)</f>
        <v>0.58333333333333337</v>
      </c>
      <c r="AL295" s="205"/>
      <c r="AM295" s="88"/>
      <c r="AN295" s="88"/>
      <c r="AO295" s="88"/>
      <c r="AP295" s="88"/>
      <c r="AQ295" s="89"/>
      <c r="AR295" s="88">
        <v>8</v>
      </c>
      <c r="AS295" s="88">
        <v>8</v>
      </c>
      <c r="AT295" s="88"/>
      <c r="AU295" s="88" t="s">
        <v>599</v>
      </c>
      <c r="AV295" s="88"/>
      <c r="AW295" s="88"/>
      <c r="AX295" s="88"/>
      <c r="AY295" s="88"/>
      <c r="AZ295" s="92" t="s">
        <v>92</v>
      </c>
      <c r="BA295" s="88" t="s">
        <v>46</v>
      </c>
      <c r="BB29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295" s="89"/>
      <c r="BD295" s="89"/>
      <c r="BE295" s="89"/>
      <c r="BF295" s="89"/>
      <c r="BG295" s="93"/>
      <c r="BH295" s="44"/>
      <c r="BI295" s="45"/>
      <c r="BJ295" s="45"/>
      <c r="BK295" s="46"/>
      <c r="BL295" s="94"/>
    </row>
    <row r="296" spans="1:64" ht="18.75" customHeight="1" x14ac:dyDescent="0.3">
      <c r="A296" s="87">
        <f>IFERROR(InformeTbHv[[#This Row],[T EFECTIVO]]/InformeTbHv[[#This Row],[Horas disponibles]],0)</f>
        <v>0</v>
      </c>
      <c r="B296" s="87">
        <f>((InformeTbHv[[#This Row],[T PROGRAMADO]]-InformeTbHv[[#This Row],[HORAS DE OTRAS PARADA]]))/InformeTbHv[[#This Row],[T PROGRAMADO]]</f>
        <v>0</v>
      </c>
      <c r="C296" s="216">
        <f>IFERROR(((InformeTbHv[[#This Row],[T PROGRAMADO]]-InformeTbHv[[#This Row],[Ttal P. mec]])/InformeTbHv[[#This Row],[T PROGRAMADO]]),0)</f>
        <v>0</v>
      </c>
      <c r="D296" s="88" t="str">
        <f>IFERROR(ROUND(InformeTbHv[[#This Row],[TOTAL DE ARBOLES]]/InformeTbHv[[#This Row],[T EFECTIVO]],2),"")</f>
        <v/>
      </c>
      <c r="E296" s="88" t="str">
        <f>(IFERROR(ROUND(InformeTbHv[[#This Row],[M3]]/InformeTbHv[[#This Row],[TOTAL DE ARBOLES]],2),""))</f>
        <v/>
      </c>
      <c r="F296" s="39" t="str">
        <f>IFERROR(ROUND(InformeTbHv[[#This Row],[M3]]/InformeTbHv[[#This Row],[T EFECTIVO]],2),"")</f>
        <v/>
      </c>
      <c r="G296" s="89">
        <f>InformeTbHv[[#This Row],[T PROGRAMADO]]-InformeTbHv[[#This Row],[HORAS DE OTRAS PARADA]]</f>
        <v>0</v>
      </c>
      <c r="H296" s="89">
        <f>InformeTbHv[[#This Row],[T PROGRAMADO]]-SUM(InformeTbHv[[#This Row],[T PARADAS MEC]]+InformeTbHv[[#This Row],[ALISTAMIENTO]]+InformeTbHv[[#This Row],[Mantenimiento periódico]])</f>
        <v>0</v>
      </c>
      <c r="I296" s="89">
        <f>InformeTbHv[[#This Row],[T PARADAS MEC]]+InformeTbHv[[#This Row],[ALISTAMIENTO]]+InformeTbHv[[#This Row],[Mantenimiento periódico]]</f>
        <v>8</v>
      </c>
      <c r="J296" s="89">
        <f>SUMIF(InformeTbHv[[#This Row],[MOTIVO 1]],"Mantenimiento periódico",InformeTbHv[[#This Row],[T OTRA PARADA 1]])</f>
        <v>0</v>
      </c>
      <c r="K296" s="89">
        <f>InformeTbHv[[#This Row],[Mantenimiento periódico]]+InformeTbHv[[#This Row],[ALISTAMIENTO]]</f>
        <v>0</v>
      </c>
      <c r="L296" s="89">
        <f>SUM(InformeTbHv[[#This Row],[T OTRA PARADA 1]:[T OTRA PARADA 5]])</f>
        <v>0</v>
      </c>
      <c r="M296" s="88" t="s">
        <v>42</v>
      </c>
      <c r="N296" s="88" t="s">
        <v>1418</v>
      </c>
      <c r="O296" s="88" t="s">
        <v>59</v>
      </c>
      <c r="P296" s="88">
        <v>94269864</v>
      </c>
      <c r="Q296" s="88" t="s">
        <v>43</v>
      </c>
      <c r="R296" s="88" t="s">
        <v>44</v>
      </c>
      <c r="S296" s="90">
        <v>46058</v>
      </c>
      <c r="T296" s="88" t="s">
        <v>452</v>
      </c>
      <c r="U296" s="88"/>
      <c r="V296" s="88"/>
      <c r="W296" s="88"/>
      <c r="X296" s="88"/>
      <c r="Y296" s="88"/>
      <c r="Z296" s="88"/>
      <c r="AA296" s="88"/>
      <c r="AB296" s="88"/>
      <c r="AC296" s="88" t="s">
        <v>1427</v>
      </c>
      <c r="AD296" s="88" t="s">
        <v>1472</v>
      </c>
      <c r="AE296" s="88" t="s">
        <v>1515</v>
      </c>
      <c r="AF296" s="88">
        <v>14.458335518038645</v>
      </c>
      <c r="AG296" s="252" t="s">
        <v>206</v>
      </c>
      <c r="AH296" s="206">
        <v>5</v>
      </c>
      <c r="AI296" s="125" t="s">
        <v>45</v>
      </c>
      <c r="AJ296" s="418">
        <f>VLOOKUP(InformeTbHv[[#This Row],[TURNO]],[1]INFORMEHV!AI$2:AK$184,2,0)</f>
        <v>0.58333333333333337</v>
      </c>
      <c r="AK296" s="418">
        <f>VLOOKUP(InformeTbHv[[#This Row],[TURNO]],[1]INFORMEHV!AI$2:AK$184,3,0)</f>
        <v>0.91666666666666663</v>
      </c>
      <c r="AL296" s="205"/>
      <c r="AM296" s="88"/>
      <c r="AN296" s="88"/>
      <c r="AO296" s="88"/>
      <c r="AP296" s="88"/>
      <c r="AQ296" s="89"/>
      <c r="AR296" s="88">
        <v>8</v>
      </c>
      <c r="AS296" s="88">
        <v>8</v>
      </c>
      <c r="AT296" s="88"/>
      <c r="AU296" s="88" t="s">
        <v>599</v>
      </c>
      <c r="AV296" s="88"/>
      <c r="AW296" s="88"/>
      <c r="AX296" s="88"/>
      <c r="AY296" s="88"/>
      <c r="AZ296" s="92" t="s">
        <v>92</v>
      </c>
      <c r="BA296" s="88" t="s">
        <v>46</v>
      </c>
      <c r="BB29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296" s="89"/>
      <c r="BD296" s="89"/>
      <c r="BE296" s="89"/>
      <c r="BF296" s="89"/>
      <c r="BG296" s="93"/>
      <c r="BH296" s="44"/>
      <c r="BI296" s="45"/>
      <c r="BJ296" s="45"/>
      <c r="BK296" s="46"/>
      <c r="BL296" s="94"/>
    </row>
    <row r="297" spans="1:64" ht="18.75" customHeight="1" x14ac:dyDescent="0.3">
      <c r="A297" s="87">
        <f>IFERROR(InformeTbHv[[#This Row],[T EFECTIVO]]/InformeTbHv[[#This Row],[Horas disponibles]],0)</f>
        <v>0</v>
      </c>
      <c r="B297" s="87">
        <f>((InformeTbHv[[#This Row],[T PROGRAMADO]]-InformeTbHv[[#This Row],[HORAS DE OTRAS PARADA]]))/InformeTbHv[[#This Row],[T PROGRAMADO]]</f>
        <v>0</v>
      </c>
      <c r="C297" s="216">
        <f>IFERROR(((InformeTbHv[[#This Row],[T PROGRAMADO]]-InformeTbHv[[#This Row],[Ttal P. mec]])/InformeTbHv[[#This Row],[T PROGRAMADO]]),0)</f>
        <v>0</v>
      </c>
      <c r="D297" s="88" t="str">
        <f>IFERROR(ROUND(InformeTbHv[[#This Row],[TOTAL DE ARBOLES]]/InformeTbHv[[#This Row],[T EFECTIVO]],2),"")</f>
        <v/>
      </c>
      <c r="E297" s="88" t="str">
        <f>(IFERROR(ROUND(InformeTbHv[[#This Row],[M3]]/InformeTbHv[[#This Row],[TOTAL DE ARBOLES]],2),""))</f>
        <v/>
      </c>
      <c r="F297" s="39" t="str">
        <f>IFERROR(ROUND(InformeTbHv[[#This Row],[M3]]/InformeTbHv[[#This Row],[T EFECTIVO]],2),"")</f>
        <v/>
      </c>
      <c r="G297" s="89">
        <f>InformeTbHv[[#This Row],[T PROGRAMADO]]-InformeTbHv[[#This Row],[HORAS DE OTRAS PARADA]]</f>
        <v>0</v>
      </c>
      <c r="H297" s="89">
        <f>InformeTbHv[[#This Row],[T PROGRAMADO]]-SUM(InformeTbHv[[#This Row],[T PARADAS MEC]]+InformeTbHv[[#This Row],[ALISTAMIENTO]]+InformeTbHv[[#This Row],[Mantenimiento periódico]])</f>
        <v>0</v>
      </c>
      <c r="I297" s="89">
        <f>InformeTbHv[[#This Row],[T PARADAS MEC]]+InformeTbHv[[#This Row],[ALISTAMIENTO]]+InformeTbHv[[#This Row],[Mantenimiento periódico]]</f>
        <v>8</v>
      </c>
      <c r="J297" s="89">
        <f>SUMIF(InformeTbHv[[#This Row],[MOTIVO 1]],"Mantenimiento periódico",InformeTbHv[[#This Row],[T OTRA PARADA 1]])</f>
        <v>0</v>
      </c>
      <c r="K297" s="89">
        <f>InformeTbHv[[#This Row],[Mantenimiento periódico]]+InformeTbHv[[#This Row],[ALISTAMIENTO]]</f>
        <v>0</v>
      </c>
      <c r="L297" s="89">
        <f>SUM(InformeTbHv[[#This Row],[T OTRA PARADA 1]:[T OTRA PARADA 5]])</f>
        <v>0</v>
      </c>
      <c r="M297" s="88" t="s">
        <v>42</v>
      </c>
      <c r="N297" s="88" t="s">
        <v>1418</v>
      </c>
      <c r="O297" s="88" t="s">
        <v>59</v>
      </c>
      <c r="P297" s="88">
        <v>94269864</v>
      </c>
      <c r="Q297" s="88" t="s">
        <v>43</v>
      </c>
      <c r="R297" s="88" t="s">
        <v>44</v>
      </c>
      <c r="S297" s="90">
        <v>46059</v>
      </c>
      <c r="T297" s="88" t="s">
        <v>452</v>
      </c>
      <c r="U297" s="88"/>
      <c r="V297" s="88"/>
      <c r="W297" s="88"/>
      <c r="X297" s="88"/>
      <c r="Y297" s="88"/>
      <c r="Z297" s="88"/>
      <c r="AA297" s="88"/>
      <c r="AB297" s="88"/>
      <c r="AC297" s="88" t="s">
        <v>1427</v>
      </c>
      <c r="AD297" s="88" t="s">
        <v>1472</v>
      </c>
      <c r="AE297" s="88" t="s">
        <v>1515</v>
      </c>
      <c r="AF297" s="88">
        <v>14.458335518038645</v>
      </c>
      <c r="AG297" s="251" t="s">
        <v>205</v>
      </c>
      <c r="AH297" s="206">
        <v>5</v>
      </c>
      <c r="AI297" s="88" t="s">
        <v>47</v>
      </c>
      <c r="AJ297" s="419">
        <f>VLOOKUP(InformeTbHv[[#This Row],[TURNO]],[1]INFORMEHV!AI$2:AK$184,2,0)</f>
        <v>0.25</v>
      </c>
      <c r="AK297" s="419">
        <f>VLOOKUP(InformeTbHv[[#This Row],[TURNO]],[1]INFORMEHV!AI$2:AK$184,3,0)</f>
        <v>0.58333333333333337</v>
      </c>
      <c r="AL297" s="205"/>
      <c r="AM297" s="88"/>
      <c r="AN297" s="88"/>
      <c r="AO297" s="88"/>
      <c r="AP297" s="88"/>
      <c r="AQ297" s="89"/>
      <c r="AR297" s="88">
        <v>8</v>
      </c>
      <c r="AS297" s="88">
        <v>8</v>
      </c>
      <c r="AT297" s="88"/>
      <c r="AU297" s="88" t="s">
        <v>599</v>
      </c>
      <c r="AV297" s="88"/>
      <c r="AW297" s="88"/>
      <c r="AX297" s="88"/>
      <c r="AY297" s="88"/>
      <c r="AZ297" s="92" t="s">
        <v>92</v>
      </c>
      <c r="BA297" s="88" t="s">
        <v>46</v>
      </c>
      <c r="BB29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297" s="89"/>
      <c r="BD297" s="89"/>
      <c r="BE297" s="89"/>
      <c r="BF297" s="89"/>
      <c r="BG297" s="93"/>
      <c r="BH297" s="44"/>
      <c r="BI297" s="45"/>
      <c r="BJ297" s="45"/>
      <c r="BK297" s="46"/>
      <c r="BL297" s="94"/>
    </row>
    <row r="298" spans="1:64" ht="18.75" customHeight="1" x14ac:dyDescent="0.3">
      <c r="A298" s="87">
        <f>IFERROR(InformeTbHv[[#This Row],[T EFECTIVO]]/InformeTbHv[[#This Row],[Horas disponibles]],0)</f>
        <v>0</v>
      </c>
      <c r="B298" s="87">
        <f>((InformeTbHv[[#This Row],[T PROGRAMADO]]-InformeTbHv[[#This Row],[HORAS DE OTRAS PARADA]]))/InformeTbHv[[#This Row],[T PROGRAMADO]]</f>
        <v>0</v>
      </c>
      <c r="C298" s="216">
        <f>IFERROR(((InformeTbHv[[#This Row],[T PROGRAMADO]]-InformeTbHv[[#This Row],[Ttal P. mec]])/InformeTbHv[[#This Row],[T PROGRAMADO]]),0)</f>
        <v>0</v>
      </c>
      <c r="D298" s="88" t="str">
        <f>IFERROR(ROUND(InformeTbHv[[#This Row],[TOTAL DE ARBOLES]]/InformeTbHv[[#This Row],[T EFECTIVO]],2),"")</f>
        <v/>
      </c>
      <c r="E298" s="88" t="str">
        <f>(IFERROR(ROUND(InformeTbHv[[#This Row],[M3]]/InformeTbHv[[#This Row],[TOTAL DE ARBOLES]],2),""))</f>
        <v/>
      </c>
      <c r="F298" s="39" t="str">
        <f>IFERROR(ROUND(InformeTbHv[[#This Row],[M3]]/InformeTbHv[[#This Row],[T EFECTIVO]],2),"")</f>
        <v/>
      </c>
      <c r="G298" s="89">
        <f>InformeTbHv[[#This Row],[T PROGRAMADO]]-InformeTbHv[[#This Row],[HORAS DE OTRAS PARADA]]</f>
        <v>0</v>
      </c>
      <c r="H298" s="89">
        <f>InformeTbHv[[#This Row],[T PROGRAMADO]]-SUM(InformeTbHv[[#This Row],[T PARADAS MEC]]+InformeTbHv[[#This Row],[ALISTAMIENTO]]+InformeTbHv[[#This Row],[Mantenimiento periódico]])</f>
        <v>0</v>
      </c>
      <c r="I298" s="89">
        <f>InformeTbHv[[#This Row],[T PARADAS MEC]]+InformeTbHv[[#This Row],[ALISTAMIENTO]]+InformeTbHv[[#This Row],[Mantenimiento periódico]]</f>
        <v>8</v>
      </c>
      <c r="J298" s="89">
        <f>SUMIF(InformeTbHv[[#This Row],[MOTIVO 1]],"Mantenimiento periódico",InformeTbHv[[#This Row],[T OTRA PARADA 1]])</f>
        <v>0</v>
      </c>
      <c r="K298" s="89">
        <f>InformeTbHv[[#This Row],[Mantenimiento periódico]]+InformeTbHv[[#This Row],[ALISTAMIENTO]]</f>
        <v>0</v>
      </c>
      <c r="L298" s="89">
        <f>SUM(InformeTbHv[[#This Row],[T OTRA PARADA 1]:[T OTRA PARADA 5]])</f>
        <v>0</v>
      </c>
      <c r="M298" s="88" t="s">
        <v>42</v>
      </c>
      <c r="N298" s="88" t="s">
        <v>1418</v>
      </c>
      <c r="O298" s="88" t="s">
        <v>58</v>
      </c>
      <c r="P298" s="88">
        <v>6343935</v>
      </c>
      <c r="Q298" s="88" t="s">
        <v>43</v>
      </c>
      <c r="R298" s="88" t="s">
        <v>44</v>
      </c>
      <c r="S298" s="90">
        <v>46059</v>
      </c>
      <c r="T298" s="88" t="s">
        <v>452</v>
      </c>
      <c r="U298" s="88"/>
      <c r="V298" s="88"/>
      <c r="W298" s="88"/>
      <c r="X298" s="88"/>
      <c r="Y298" s="88"/>
      <c r="Z298" s="88"/>
      <c r="AA298" s="88"/>
      <c r="AB298" s="88"/>
      <c r="AC298" s="88" t="s">
        <v>1427</v>
      </c>
      <c r="AD298" s="88" t="s">
        <v>1472</v>
      </c>
      <c r="AE298" s="88" t="s">
        <v>1515</v>
      </c>
      <c r="AF298" s="88">
        <v>14.458335518038645</v>
      </c>
      <c r="AG298" s="252" t="s">
        <v>206</v>
      </c>
      <c r="AH298" s="206">
        <v>5</v>
      </c>
      <c r="AI298" s="125" t="s">
        <v>45</v>
      </c>
      <c r="AJ298" s="418">
        <f>VLOOKUP(InformeTbHv[[#This Row],[TURNO]],[1]INFORMEHV!AI$2:AK$184,2,0)</f>
        <v>0.58333333333333337</v>
      </c>
      <c r="AK298" s="418">
        <f>VLOOKUP(InformeTbHv[[#This Row],[TURNO]],[1]INFORMEHV!AI$2:AK$184,3,0)</f>
        <v>0.91666666666666663</v>
      </c>
      <c r="AL298" s="205"/>
      <c r="AM298" s="88"/>
      <c r="AN298" s="88"/>
      <c r="AO298" s="88"/>
      <c r="AP298" s="88"/>
      <c r="AQ298" s="89"/>
      <c r="AR298" s="88">
        <v>8</v>
      </c>
      <c r="AS298" s="88">
        <v>8</v>
      </c>
      <c r="AT298" s="88"/>
      <c r="AU298" s="88" t="s">
        <v>599</v>
      </c>
      <c r="AV298" s="88"/>
      <c r="AW298" s="88"/>
      <c r="AX298" s="88"/>
      <c r="AY298" s="88"/>
      <c r="AZ298" s="92" t="s">
        <v>92</v>
      </c>
      <c r="BA298" s="88" t="s">
        <v>46</v>
      </c>
      <c r="BB29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298" s="89"/>
      <c r="BD298" s="89"/>
      <c r="BE298" s="89"/>
      <c r="BF298" s="89"/>
      <c r="BG298" s="93"/>
      <c r="BH298" s="44"/>
      <c r="BI298" s="45"/>
      <c r="BJ298" s="45"/>
      <c r="BK298" s="46"/>
      <c r="BL298" s="94"/>
    </row>
    <row r="299" spans="1:64" ht="18.75" customHeight="1" x14ac:dyDescent="0.3">
      <c r="A299" s="87">
        <f>IFERROR(InformeTbHv[[#This Row],[T EFECTIVO]]/InformeTbHv[[#This Row],[Horas disponibles]],0)</f>
        <v>0</v>
      </c>
      <c r="B299" s="87">
        <f>((InformeTbHv[[#This Row],[T PROGRAMADO]]-InformeTbHv[[#This Row],[HORAS DE OTRAS PARADA]]))/InformeTbHv[[#This Row],[T PROGRAMADO]]</f>
        <v>0</v>
      </c>
      <c r="C299" s="216">
        <f>IFERROR(((InformeTbHv[[#This Row],[T PROGRAMADO]]-InformeTbHv[[#This Row],[Ttal P. mec]])/InformeTbHv[[#This Row],[T PROGRAMADO]]),0)</f>
        <v>0</v>
      </c>
      <c r="D299" s="88" t="str">
        <f>IFERROR(ROUND(InformeTbHv[[#This Row],[TOTAL DE ARBOLES]]/InformeTbHv[[#This Row],[T EFECTIVO]],2),"")</f>
        <v/>
      </c>
      <c r="E299" s="88" t="str">
        <f>(IFERROR(ROUND(InformeTbHv[[#This Row],[M3]]/InformeTbHv[[#This Row],[TOTAL DE ARBOLES]],2),""))</f>
        <v/>
      </c>
      <c r="F299" s="39" t="str">
        <f>IFERROR(ROUND(InformeTbHv[[#This Row],[M3]]/InformeTbHv[[#This Row],[T EFECTIVO]],2),"")</f>
        <v/>
      </c>
      <c r="G299" s="89">
        <f>InformeTbHv[[#This Row],[T PROGRAMADO]]-InformeTbHv[[#This Row],[HORAS DE OTRAS PARADA]]</f>
        <v>0</v>
      </c>
      <c r="H299" s="89">
        <f>InformeTbHv[[#This Row],[T PROGRAMADO]]-SUM(InformeTbHv[[#This Row],[T PARADAS MEC]]+InformeTbHv[[#This Row],[ALISTAMIENTO]]+InformeTbHv[[#This Row],[Mantenimiento periódico]])</f>
        <v>0</v>
      </c>
      <c r="I299" s="89">
        <f>InformeTbHv[[#This Row],[T PARADAS MEC]]+InformeTbHv[[#This Row],[ALISTAMIENTO]]+InformeTbHv[[#This Row],[Mantenimiento periódico]]</f>
        <v>8</v>
      </c>
      <c r="J299" s="89">
        <f>SUMIF(InformeTbHv[[#This Row],[MOTIVO 1]],"Mantenimiento periódico",InformeTbHv[[#This Row],[T OTRA PARADA 1]])</f>
        <v>0</v>
      </c>
      <c r="K299" s="89">
        <f>InformeTbHv[[#This Row],[Mantenimiento periódico]]+InformeTbHv[[#This Row],[ALISTAMIENTO]]</f>
        <v>0</v>
      </c>
      <c r="L299" s="89">
        <f>SUM(InformeTbHv[[#This Row],[T OTRA PARADA 1]:[T OTRA PARADA 5]])</f>
        <v>0</v>
      </c>
      <c r="M299" s="88" t="s">
        <v>42</v>
      </c>
      <c r="N299" s="88" t="s">
        <v>1418</v>
      </c>
      <c r="O299" s="88" t="s">
        <v>58</v>
      </c>
      <c r="P299" s="88">
        <v>6343935</v>
      </c>
      <c r="Q299" s="88" t="s">
        <v>43</v>
      </c>
      <c r="R299" s="88" t="s">
        <v>44</v>
      </c>
      <c r="S299" s="90">
        <v>46060</v>
      </c>
      <c r="T299" s="88" t="s">
        <v>452</v>
      </c>
      <c r="U299" s="88"/>
      <c r="V299" s="88"/>
      <c r="W299" s="88"/>
      <c r="X299" s="88"/>
      <c r="Y299" s="88"/>
      <c r="Z299" s="88"/>
      <c r="AA299" s="88"/>
      <c r="AB299" s="88"/>
      <c r="AC299" s="88" t="s">
        <v>1427</v>
      </c>
      <c r="AD299" s="88" t="s">
        <v>1472</v>
      </c>
      <c r="AE299" s="88" t="s">
        <v>1515</v>
      </c>
      <c r="AF299" s="88">
        <v>14.458335518038645</v>
      </c>
      <c r="AG299" s="252" t="s">
        <v>206</v>
      </c>
      <c r="AH299" s="206">
        <v>5</v>
      </c>
      <c r="AI299" s="88" t="s">
        <v>47</v>
      </c>
      <c r="AJ299" s="419">
        <f>VLOOKUP(InformeTbHv[[#This Row],[TURNO]],[1]INFORMEHV!AI$2:AK$184,2,0)</f>
        <v>0.25</v>
      </c>
      <c r="AK299" s="419">
        <f>VLOOKUP(InformeTbHv[[#This Row],[TURNO]],[1]INFORMEHV!AI$2:AK$184,3,0)</f>
        <v>0.58333333333333337</v>
      </c>
      <c r="AL299" s="205"/>
      <c r="AM299" s="88"/>
      <c r="AN299" s="88"/>
      <c r="AO299" s="88"/>
      <c r="AP299" s="88"/>
      <c r="AQ299" s="89"/>
      <c r="AR299" s="88">
        <v>8</v>
      </c>
      <c r="AS299" s="88">
        <v>8</v>
      </c>
      <c r="AT299" s="88"/>
      <c r="AU299" s="88" t="s">
        <v>599</v>
      </c>
      <c r="AV299" s="88"/>
      <c r="AW299" s="88"/>
      <c r="AX299" s="88"/>
      <c r="AY299" s="88"/>
      <c r="AZ299" s="92" t="s">
        <v>92</v>
      </c>
      <c r="BA299" s="88" t="s">
        <v>46</v>
      </c>
      <c r="BB29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299" s="89"/>
      <c r="BD299" s="89"/>
      <c r="BE299" s="89"/>
      <c r="BF299" s="89"/>
      <c r="BG299" s="93"/>
      <c r="BH299" s="44"/>
      <c r="BI299" s="45"/>
      <c r="BJ299" s="45"/>
      <c r="BK299" s="46"/>
      <c r="BL299" s="94"/>
    </row>
    <row r="300" spans="1:64" ht="18.75" customHeight="1" x14ac:dyDescent="0.3">
      <c r="A300" s="87">
        <f>IFERROR(InformeTbHv[[#This Row],[T EFECTIVO]]/InformeTbHv[[#This Row],[Horas disponibles]],0)</f>
        <v>0</v>
      </c>
      <c r="B300" s="87">
        <f>((InformeTbHv[[#This Row],[T PROGRAMADO]]-InformeTbHv[[#This Row],[HORAS DE OTRAS PARADA]]))/InformeTbHv[[#This Row],[T PROGRAMADO]]</f>
        <v>0</v>
      </c>
      <c r="C300" s="216">
        <f>IFERROR(((InformeTbHv[[#This Row],[T PROGRAMADO]]-InformeTbHv[[#This Row],[Ttal P. mec]])/InformeTbHv[[#This Row],[T PROGRAMADO]]),0)</f>
        <v>0</v>
      </c>
      <c r="D300" s="88" t="str">
        <f>IFERROR(ROUND(InformeTbHv[[#This Row],[TOTAL DE ARBOLES]]/InformeTbHv[[#This Row],[T EFECTIVO]],2),"")</f>
        <v/>
      </c>
      <c r="E300" s="88" t="str">
        <f>(IFERROR(ROUND(InformeTbHv[[#This Row],[M3]]/InformeTbHv[[#This Row],[TOTAL DE ARBOLES]],2),""))</f>
        <v/>
      </c>
      <c r="F300" s="39" t="str">
        <f>IFERROR(ROUND(InformeTbHv[[#This Row],[M3]]/InformeTbHv[[#This Row],[T EFECTIVO]],2),"")</f>
        <v/>
      </c>
      <c r="G300" s="89">
        <f>InformeTbHv[[#This Row],[T PROGRAMADO]]-InformeTbHv[[#This Row],[HORAS DE OTRAS PARADA]]</f>
        <v>0</v>
      </c>
      <c r="H300" s="89">
        <f>InformeTbHv[[#This Row],[T PROGRAMADO]]-SUM(InformeTbHv[[#This Row],[T PARADAS MEC]]+InformeTbHv[[#This Row],[ALISTAMIENTO]]+InformeTbHv[[#This Row],[Mantenimiento periódico]])</f>
        <v>0</v>
      </c>
      <c r="I300" s="89">
        <f>InformeTbHv[[#This Row],[T PARADAS MEC]]+InformeTbHv[[#This Row],[ALISTAMIENTO]]+InformeTbHv[[#This Row],[Mantenimiento periódico]]</f>
        <v>8</v>
      </c>
      <c r="J300" s="89">
        <f>SUMIF(InformeTbHv[[#This Row],[MOTIVO 1]],"Mantenimiento periódico",InformeTbHv[[#This Row],[T OTRA PARADA 1]])</f>
        <v>0</v>
      </c>
      <c r="K300" s="89">
        <f>InformeTbHv[[#This Row],[Mantenimiento periódico]]+InformeTbHv[[#This Row],[ALISTAMIENTO]]</f>
        <v>0</v>
      </c>
      <c r="L300" s="89">
        <f>SUM(InformeTbHv[[#This Row],[T OTRA PARADA 1]:[T OTRA PARADA 5]])</f>
        <v>0</v>
      </c>
      <c r="M300" s="88" t="s">
        <v>42</v>
      </c>
      <c r="N300" s="88" t="s">
        <v>1418</v>
      </c>
      <c r="O300" s="88" t="s">
        <v>58</v>
      </c>
      <c r="P300" s="88">
        <v>6343935</v>
      </c>
      <c r="Q300" s="88" t="s">
        <v>43</v>
      </c>
      <c r="R300" s="88" t="s">
        <v>44</v>
      </c>
      <c r="S300" s="90">
        <v>46060</v>
      </c>
      <c r="T300" s="88" t="s">
        <v>452</v>
      </c>
      <c r="U300" s="88"/>
      <c r="V300" s="88"/>
      <c r="W300" s="88"/>
      <c r="X300" s="88"/>
      <c r="Y300" s="88"/>
      <c r="Z300" s="88"/>
      <c r="AA300" s="88"/>
      <c r="AB300" s="88"/>
      <c r="AC300" s="88" t="s">
        <v>1427</v>
      </c>
      <c r="AD300" s="88" t="s">
        <v>1472</v>
      </c>
      <c r="AE300" s="88" t="s">
        <v>1515</v>
      </c>
      <c r="AF300" s="88">
        <v>14.458335518038645</v>
      </c>
      <c r="AG300" s="252" t="s">
        <v>206</v>
      </c>
      <c r="AH300" s="206">
        <v>5</v>
      </c>
      <c r="AI300" s="125" t="s">
        <v>45</v>
      </c>
      <c r="AJ300" s="418">
        <f>VLOOKUP(InformeTbHv[[#This Row],[TURNO]],[1]INFORMEHV!AI$2:AK$184,2,0)</f>
        <v>0.58333333333333337</v>
      </c>
      <c r="AK300" s="418">
        <f>VLOOKUP(InformeTbHv[[#This Row],[TURNO]],[1]INFORMEHV!AI$2:AK$184,3,0)</f>
        <v>0.91666666666666663</v>
      </c>
      <c r="AL300" s="205"/>
      <c r="AM300" s="88"/>
      <c r="AN300" s="88"/>
      <c r="AO300" s="88"/>
      <c r="AP300" s="88"/>
      <c r="AQ300" s="89"/>
      <c r="AR300" s="88">
        <v>8</v>
      </c>
      <c r="AS300" s="88">
        <v>8</v>
      </c>
      <c r="AT300" s="88"/>
      <c r="AU300" s="88" t="s">
        <v>599</v>
      </c>
      <c r="AV300" s="88"/>
      <c r="AW300" s="88"/>
      <c r="AX300" s="88"/>
      <c r="AY300" s="88"/>
      <c r="AZ300" s="92" t="s">
        <v>92</v>
      </c>
      <c r="BA300" s="88" t="s">
        <v>46</v>
      </c>
      <c r="BB30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300" s="89"/>
      <c r="BD300" s="89"/>
      <c r="BE300" s="89"/>
      <c r="BF300" s="89"/>
      <c r="BG300" s="93"/>
      <c r="BH300" s="44"/>
      <c r="BI300" s="45"/>
      <c r="BJ300" s="45"/>
      <c r="BK300" s="46"/>
      <c r="BL300" s="94"/>
    </row>
    <row r="301" spans="1:64" ht="18.75" customHeight="1" x14ac:dyDescent="0.3">
      <c r="A301" s="76">
        <f>IFERROR(InformeTbHv[[#This Row],[T EFECTIVO]]/InformeTbHv[[#This Row],[Horas disponibles]],0)</f>
        <v>1</v>
      </c>
      <c r="B301" s="76">
        <f>((InformeTbHv[[#This Row],[T PROGRAMADO]]-InformeTbHv[[#This Row],[HORAS DE OTRAS PARADA]]))/InformeTbHv[[#This Row],[T PROGRAMADO]]</f>
        <v>0.86124999999999996</v>
      </c>
      <c r="C301" s="217">
        <f>IFERROR(((InformeTbHv[[#This Row],[T PROGRAMADO]]-InformeTbHv[[#This Row],[Ttal P. mec]])/InformeTbHv[[#This Row],[T PROGRAMADO]]),0)</f>
        <v>0.86124999999999996</v>
      </c>
      <c r="D301" s="49">
        <f>IFERROR(ROUND(InformeTbHv[[#This Row],[TOTAL DE ARBOLES]]/InformeTbHv[[#This Row],[T EFECTIVO]],2),"")</f>
        <v>57.91</v>
      </c>
      <c r="E301" s="49">
        <f>(IFERROR(ROUND(InformeTbHv[[#This Row],[M3]]/InformeTbHv[[#This Row],[TOTAL DE ARBOLES]],2),""))</f>
        <v>0.38</v>
      </c>
      <c r="F301" s="39">
        <f>IFERROR(ROUND(InformeTbHv[[#This Row],[M3]]/InformeTbHv[[#This Row],[T EFECTIVO]],2),"")</f>
        <v>21.74</v>
      </c>
      <c r="G301" s="72">
        <f>InformeTbHv[[#This Row],[T PROGRAMADO]]-InformeTbHv[[#This Row],[HORAS DE OTRAS PARADA]]</f>
        <v>6.89</v>
      </c>
      <c r="H301" s="72">
        <f>InformeTbHv[[#This Row],[T PROGRAMADO]]-SUM(InformeTbHv[[#This Row],[T PARADAS MEC]]+InformeTbHv[[#This Row],[ALISTAMIENTO]]+InformeTbHv[[#This Row],[Mantenimiento periódico]])</f>
        <v>6.89</v>
      </c>
      <c r="I301" s="72">
        <f>InformeTbHv[[#This Row],[T PARADAS MEC]]+InformeTbHv[[#This Row],[ALISTAMIENTO]]+InformeTbHv[[#This Row],[Mantenimiento periódico]]</f>
        <v>1.1100000000000001</v>
      </c>
      <c r="J301" s="72">
        <f>SUMIF(InformeTbHv[[#This Row],[MOTIVO 1]],"Mantenimiento periódico",InformeTbHv[[#This Row],[T OTRA PARADA 1]])</f>
        <v>0</v>
      </c>
      <c r="K301" s="72">
        <f>InformeTbHv[[#This Row],[Mantenimiento periódico]]+InformeTbHv[[#This Row],[ALISTAMIENTO]]</f>
        <v>0.33</v>
      </c>
      <c r="L301" s="72">
        <f>SUM(InformeTbHv[[#This Row],[T OTRA PARADA 1]:[T OTRA PARADA 5]])</f>
        <v>0</v>
      </c>
      <c r="M301" s="49" t="s">
        <v>68</v>
      </c>
      <c r="N301" s="49" t="s">
        <v>1417</v>
      </c>
      <c r="O301" s="49" t="s">
        <v>85</v>
      </c>
      <c r="P301" s="49">
        <v>1114338868</v>
      </c>
      <c r="Q301" s="49" t="s">
        <v>65</v>
      </c>
      <c r="R301" s="49" t="s">
        <v>44</v>
      </c>
      <c r="S301" s="77">
        <v>46124</v>
      </c>
      <c r="T301" s="49" t="s">
        <v>164</v>
      </c>
      <c r="U301" s="49"/>
      <c r="V301" s="49"/>
      <c r="W301" s="49"/>
      <c r="X301" s="49"/>
      <c r="Y301" s="49"/>
      <c r="Z301" s="49"/>
      <c r="AA301" s="49"/>
      <c r="AB301" s="49"/>
      <c r="AC301" s="49" t="s">
        <v>1426</v>
      </c>
      <c r="AD301" s="49" t="s">
        <v>1471</v>
      </c>
      <c r="AE301" s="49" t="s">
        <v>1512</v>
      </c>
      <c r="AF301" s="49">
        <v>26.520279887958782</v>
      </c>
      <c r="AG301" s="49" t="s">
        <v>1319</v>
      </c>
      <c r="AH301" s="259">
        <v>8</v>
      </c>
      <c r="AI301" s="125" t="s">
        <v>45</v>
      </c>
      <c r="AJ301" s="418">
        <f>VLOOKUP(InformeTbHv[[#This Row],[TURNO]],[1]INFORMEHV!AI$2:AK$184,2,0)</f>
        <v>0.58333333333333337</v>
      </c>
      <c r="AK301" s="418">
        <f>VLOOKUP(InformeTbHv[[#This Row],[TURNO]],[1]INFORMEHV!AI$2:AK$184,3,0)</f>
        <v>0.91666666666666663</v>
      </c>
      <c r="AL301" s="125">
        <v>29</v>
      </c>
      <c r="AM301" s="49">
        <v>399</v>
      </c>
      <c r="AN301" s="49">
        <v>149.78</v>
      </c>
      <c r="AO301" s="49">
        <v>23.48</v>
      </c>
      <c r="AP301" s="49"/>
      <c r="AQ301" s="72"/>
      <c r="AR301" s="125">
        <v>8</v>
      </c>
      <c r="AS301" s="49">
        <v>0.78</v>
      </c>
      <c r="AT301" s="30" t="s">
        <v>328</v>
      </c>
      <c r="AU301" s="49" t="s">
        <v>599</v>
      </c>
      <c r="AV301" s="49">
        <v>0.33</v>
      </c>
      <c r="AW301" s="49"/>
      <c r="AX301" s="49"/>
      <c r="AY301" s="49">
        <v>0.3</v>
      </c>
      <c r="AZ301" s="71" t="s">
        <v>1149</v>
      </c>
      <c r="BA301" s="49" t="s">
        <v>46</v>
      </c>
      <c r="BB30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1.1100000000000001</v>
      </c>
      <c r="BC301" s="72"/>
      <c r="BD301" s="72"/>
      <c r="BE301" s="72"/>
      <c r="BF301" s="72"/>
      <c r="BG301" s="74"/>
      <c r="BH301" s="44"/>
      <c r="BI301" s="45"/>
      <c r="BJ301" s="45"/>
      <c r="BK301" s="46"/>
      <c r="BL301" s="45"/>
    </row>
    <row r="302" spans="1:64" ht="18.75" customHeight="1" x14ac:dyDescent="0.3">
      <c r="A302" s="76">
        <f>IFERROR(InformeTbHv[[#This Row],[T EFECTIVO]]/InformeTbHv[[#This Row],[Horas disponibles]],0)</f>
        <v>1</v>
      </c>
      <c r="B302" s="76">
        <f>((InformeTbHv[[#This Row],[T PROGRAMADO]]-InformeTbHv[[#This Row],[HORAS DE OTRAS PARADA]]))/InformeTbHv[[#This Row],[T PROGRAMADO]]</f>
        <v>0.15384615384615385</v>
      </c>
      <c r="C302" s="217">
        <f>IFERROR(((InformeTbHv[[#This Row],[T PROGRAMADO]]-InformeTbHv[[#This Row],[Ttal P. mec]])/InformeTbHv[[#This Row],[T PROGRAMADO]]),0)</f>
        <v>0.15384615384615385</v>
      </c>
      <c r="D302" s="49">
        <f>IFERROR(ROUND(InformeTbHv[[#This Row],[TOTAL DE ARBOLES]]/InformeTbHv[[#This Row],[T EFECTIVO]],2),"")</f>
        <v>0</v>
      </c>
      <c r="E302" s="49" t="str">
        <f>(IFERROR(ROUND(InformeTbHv[[#This Row],[M3]]/InformeTbHv[[#This Row],[TOTAL DE ARBOLES]],2),""))</f>
        <v/>
      </c>
      <c r="F302" s="39">
        <f>IFERROR(ROUND(InformeTbHv[[#This Row],[M3]]/InformeTbHv[[#This Row],[T EFECTIVO]],2),"")</f>
        <v>0</v>
      </c>
      <c r="G302" s="72">
        <f>InformeTbHv[[#This Row],[T PROGRAMADO]]-InformeTbHv[[#This Row],[HORAS DE OTRAS PARADA]]</f>
        <v>1</v>
      </c>
      <c r="H302" s="72">
        <f>InformeTbHv[[#This Row],[T PROGRAMADO]]-SUM(InformeTbHv[[#This Row],[T PARADAS MEC]]+InformeTbHv[[#This Row],[ALISTAMIENTO]]+InformeTbHv[[#This Row],[Mantenimiento periódico]])</f>
        <v>1</v>
      </c>
      <c r="I302" s="72">
        <f>InformeTbHv[[#This Row],[T PARADAS MEC]]+InformeTbHv[[#This Row],[ALISTAMIENTO]]+InformeTbHv[[#This Row],[Mantenimiento periódico]]</f>
        <v>5.5</v>
      </c>
      <c r="J302" s="72">
        <f>SUMIF(InformeTbHv[[#This Row],[MOTIVO 1]],"Mantenimiento periódico",InformeTbHv[[#This Row],[T OTRA PARADA 1]])</f>
        <v>0</v>
      </c>
      <c r="K302" s="72">
        <f>InformeTbHv[[#This Row],[Mantenimiento periódico]]+InformeTbHv[[#This Row],[ALISTAMIENTO]]</f>
        <v>0</v>
      </c>
      <c r="L302" s="72">
        <f>SUM(InformeTbHv[[#This Row],[T OTRA PARADA 1]:[T OTRA PARADA 5]])</f>
        <v>0</v>
      </c>
      <c r="M302" s="49" t="s">
        <v>86</v>
      </c>
      <c r="N302" s="49" t="s">
        <v>1418</v>
      </c>
      <c r="O302" s="49" t="s">
        <v>93</v>
      </c>
      <c r="P302" s="49">
        <v>1112881624</v>
      </c>
      <c r="Q302" s="49" t="s">
        <v>398</v>
      </c>
      <c r="R302" s="49" t="s">
        <v>74</v>
      </c>
      <c r="S302" s="77">
        <v>46117</v>
      </c>
      <c r="T302" s="49" t="s">
        <v>399</v>
      </c>
      <c r="U302" s="49"/>
      <c r="V302" s="49"/>
      <c r="W302" s="49"/>
      <c r="X302" s="49"/>
      <c r="Y302" s="49"/>
      <c r="Z302" s="49"/>
      <c r="AA302" s="49"/>
      <c r="AB302" s="49"/>
      <c r="AC302" s="49" t="s">
        <v>1430</v>
      </c>
      <c r="AD302" s="49" t="s">
        <v>1475</v>
      </c>
      <c r="AE302" s="49" t="s">
        <v>1517</v>
      </c>
      <c r="AF302" s="49">
        <v>14.957915875223099</v>
      </c>
      <c r="AG302" s="251" t="s">
        <v>205</v>
      </c>
      <c r="AH302" s="259">
        <v>4</v>
      </c>
      <c r="AI302" s="49" t="s">
        <v>47</v>
      </c>
      <c r="AJ302" s="420">
        <f>VLOOKUP(InformeTbHv[[#This Row],[TURNO]],[1]INFORMEHV!AI$2:AK$184,2,0)</f>
        <v>0.25</v>
      </c>
      <c r="AK302" s="420">
        <f>VLOOKUP(InformeTbHv[[#This Row],[TURNO]],[1]INFORMEHV!AI$2:AK$184,3,0)</f>
        <v>0.58333333333333337</v>
      </c>
      <c r="AL302" s="125"/>
      <c r="AM302" s="49"/>
      <c r="AN302" s="49"/>
      <c r="AO302" s="49"/>
      <c r="AP302" s="49"/>
      <c r="AQ302" s="72"/>
      <c r="AR302" s="49">
        <v>6.5</v>
      </c>
      <c r="AS302" s="49">
        <v>5.5</v>
      </c>
      <c r="AT302" s="49"/>
      <c r="AU302" s="49" t="s">
        <v>1093</v>
      </c>
      <c r="AV302" s="49"/>
      <c r="AW302" s="49"/>
      <c r="AX302" s="49"/>
      <c r="AY302" s="49"/>
      <c r="AZ302" s="71" t="s">
        <v>96</v>
      </c>
      <c r="BA302" s="49" t="s">
        <v>46</v>
      </c>
      <c r="BB30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5.5</v>
      </c>
      <c r="BC302" s="72"/>
      <c r="BD302" s="72"/>
      <c r="BE302" s="72"/>
      <c r="BF302" s="72"/>
      <c r="BG302" s="74"/>
      <c r="BH302" s="44"/>
      <c r="BI302" s="45"/>
      <c r="BJ302" s="45"/>
      <c r="BK302" s="46"/>
      <c r="BL302" s="45"/>
    </row>
    <row r="303" spans="1:64" ht="18.75" customHeight="1" x14ac:dyDescent="0.3">
      <c r="A303" s="76">
        <f>IFERROR(InformeTbHv[[#This Row],[T EFECTIVO]]/InformeTbHv[[#This Row],[Horas disponibles]],0)</f>
        <v>1</v>
      </c>
      <c r="B303" s="76">
        <f>((InformeTbHv[[#This Row],[T PROGRAMADO]]-InformeTbHv[[#This Row],[HORAS DE OTRAS PARADA]]))/InformeTbHv[[#This Row],[T PROGRAMADO]]</f>
        <v>0.15384615384615385</v>
      </c>
      <c r="C303" s="217">
        <f>IFERROR(((InformeTbHv[[#This Row],[T PROGRAMADO]]-InformeTbHv[[#This Row],[Ttal P. mec]])/InformeTbHv[[#This Row],[T PROGRAMADO]]),0)</f>
        <v>0.15384615384615385</v>
      </c>
      <c r="D303" s="49">
        <f>IFERROR(ROUND(InformeTbHv[[#This Row],[TOTAL DE ARBOLES]]/InformeTbHv[[#This Row],[T EFECTIVO]],2),"")</f>
        <v>0</v>
      </c>
      <c r="E303" s="49" t="str">
        <f>(IFERROR(ROUND(InformeTbHv[[#This Row],[M3]]/InformeTbHv[[#This Row],[TOTAL DE ARBOLES]],2),""))</f>
        <v/>
      </c>
      <c r="F303" s="39">
        <f>IFERROR(ROUND(InformeTbHv[[#This Row],[M3]]/InformeTbHv[[#This Row],[T EFECTIVO]],2),"")</f>
        <v>0</v>
      </c>
      <c r="G303" s="72">
        <f>InformeTbHv[[#This Row],[T PROGRAMADO]]-InformeTbHv[[#This Row],[HORAS DE OTRAS PARADA]]</f>
        <v>1</v>
      </c>
      <c r="H303" s="72">
        <f>InformeTbHv[[#This Row],[T PROGRAMADO]]-SUM(InformeTbHv[[#This Row],[T PARADAS MEC]]+InformeTbHv[[#This Row],[ALISTAMIENTO]]+InformeTbHv[[#This Row],[Mantenimiento periódico]])</f>
        <v>1</v>
      </c>
      <c r="I303" s="72">
        <f>InformeTbHv[[#This Row],[T PARADAS MEC]]+InformeTbHv[[#This Row],[ALISTAMIENTO]]+InformeTbHv[[#This Row],[Mantenimiento periódico]]</f>
        <v>5.5</v>
      </c>
      <c r="J303" s="72">
        <f>SUMIF(InformeTbHv[[#This Row],[MOTIVO 1]],"Mantenimiento periódico",InformeTbHv[[#This Row],[T OTRA PARADA 1]])</f>
        <v>0</v>
      </c>
      <c r="K303" s="72">
        <f>InformeTbHv[[#This Row],[Mantenimiento periódico]]+InformeTbHv[[#This Row],[ALISTAMIENTO]]</f>
        <v>0</v>
      </c>
      <c r="L303" s="72">
        <f>SUM(InformeTbHv[[#This Row],[T OTRA PARADA 1]:[T OTRA PARADA 5]])</f>
        <v>0</v>
      </c>
      <c r="M303" s="49" t="s">
        <v>86</v>
      </c>
      <c r="N303" s="49" t="s">
        <v>1418</v>
      </c>
      <c r="O303" s="49" t="s">
        <v>95</v>
      </c>
      <c r="P303" s="49">
        <v>6135776</v>
      </c>
      <c r="Q303" s="49" t="s">
        <v>398</v>
      </c>
      <c r="R303" s="49" t="s">
        <v>74</v>
      </c>
      <c r="S303" s="77">
        <v>46117</v>
      </c>
      <c r="T303" s="49" t="s">
        <v>399</v>
      </c>
      <c r="U303" s="49"/>
      <c r="V303" s="49"/>
      <c r="W303" s="49"/>
      <c r="X303" s="49"/>
      <c r="Y303" s="49"/>
      <c r="Z303" s="49"/>
      <c r="AA303" s="49"/>
      <c r="AB303" s="49"/>
      <c r="AC303" s="49" t="s">
        <v>1430</v>
      </c>
      <c r="AD303" s="49" t="s">
        <v>1475</v>
      </c>
      <c r="AE303" s="49" t="s">
        <v>1517</v>
      </c>
      <c r="AF303" s="49">
        <v>14.957915875223099</v>
      </c>
      <c r="AG303" s="251" t="s">
        <v>205</v>
      </c>
      <c r="AH303" s="259">
        <v>4</v>
      </c>
      <c r="AI303" s="125" t="s">
        <v>45</v>
      </c>
      <c r="AJ303" s="418">
        <f>VLOOKUP(InformeTbHv[[#This Row],[TURNO]],[1]INFORMEHV!AI$2:AK$184,2,0)</f>
        <v>0.58333333333333337</v>
      </c>
      <c r="AK303" s="418">
        <f>VLOOKUP(InformeTbHv[[#This Row],[TURNO]],[1]INFORMEHV!AI$2:AK$184,3,0)</f>
        <v>0.91666666666666663</v>
      </c>
      <c r="AL303" s="125"/>
      <c r="AM303" s="49"/>
      <c r="AN303" s="49"/>
      <c r="AO303" s="49"/>
      <c r="AP303" s="49"/>
      <c r="AQ303" s="72"/>
      <c r="AR303" s="49">
        <v>6.5</v>
      </c>
      <c r="AS303" s="49">
        <v>5.5</v>
      </c>
      <c r="AT303" s="49"/>
      <c r="AU303" s="49" t="s">
        <v>1093</v>
      </c>
      <c r="AV303" s="49"/>
      <c r="AW303" s="49"/>
      <c r="AX303" s="49"/>
      <c r="AY303" s="49"/>
      <c r="AZ303" s="71" t="s">
        <v>96</v>
      </c>
      <c r="BA303" s="49" t="s">
        <v>46</v>
      </c>
      <c r="BB30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5.5</v>
      </c>
      <c r="BC303" s="72"/>
      <c r="BD303" s="72"/>
      <c r="BE303" s="72"/>
      <c r="BF303" s="72"/>
      <c r="BG303" s="74"/>
      <c r="BH303" s="44"/>
      <c r="BI303" s="45"/>
      <c r="BJ303" s="45"/>
      <c r="BK303" s="46"/>
      <c r="BL303" s="45"/>
    </row>
    <row r="304" spans="1:64" ht="18.75" customHeight="1" x14ac:dyDescent="0.3">
      <c r="A304" s="87">
        <f>IFERROR(InformeTbHv[[#This Row],[T EFECTIVO]]/InformeTbHv[[#This Row],[Horas disponibles]],0)</f>
        <v>0.76014760147601479</v>
      </c>
      <c r="B304" s="87">
        <f>((InformeTbHv[[#This Row],[T PROGRAMADO]]-InformeTbHv[[#This Row],[HORAS DE OTRAS PARADA]]))/InformeTbHv[[#This Row],[T PROGRAMADO]]</f>
        <v>0.68666666666666665</v>
      </c>
      <c r="C304" s="216">
        <f>IFERROR(((InformeTbHv[[#This Row],[T PROGRAMADO]]-InformeTbHv[[#This Row],[Ttal P. mec]])/InformeTbHv[[#This Row],[T PROGRAMADO]]),0)</f>
        <v>0.90333333333333332</v>
      </c>
      <c r="D304" s="88">
        <f>IFERROR(ROUND(InformeTbHv[[#This Row],[TOTAL DE ARBOLES]]/InformeTbHv[[#This Row],[T EFECTIVO]],2),"")</f>
        <v>19.66</v>
      </c>
      <c r="E304" s="88">
        <f>(IFERROR(ROUND(InformeTbHv[[#This Row],[M3]]/InformeTbHv[[#This Row],[TOTAL DE ARBOLES]],2),""))</f>
        <v>0.28000000000000003</v>
      </c>
      <c r="F304" s="39">
        <f>IFERROR(ROUND(InformeTbHv[[#This Row],[M3]]/InformeTbHv[[#This Row],[T EFECTIVO]],2),"")</f>
        <v>5.46</v>
      </c>
      <c r="G304" s="89">
        <f>InformeTbHv[[#This Row],[T PROGRAMADO]]-InformeTbHv[[#This Row],[HORAS DE OTRAS PARADA]]</f>
        <v>8.24</v>
      </c>
      <c r="H304" s="89">
        <f>InformeTbHv[[#This Row],[T PROGRAMADO]]-SUM(InformeTbHv[[#This Row],[T PARADAS MEC]]+InformeTbHv[[#This Row],[ALISTAMIENTO]]+InformeTbHv[[#This Row],[Mantenimiento periódico]])</f>
        <v>10.84</v>
      </c>
      <c r="I304" s="89">
        <f>InformeTbHv[[#This Row],[T PARADAS MEC]]+InformeTbHv[[#This Row],[ALISTAMIENTO]]+InformeTbHv[[#This Row],[Mantenimiento periódico]]</f>
        <v>1.1599999999999999</v>
      </c>
      <c r="J304" s="89">
        <f>SUMIF(InformeTbHv[[#This Row],[MOTIVO 1]],"Mantenimiento periódico",InformeTbHv[[#This Row],[T OTRA PARADA 1]])</f>
        <v>0</v>
      </c>
      <c r="K304" s="89">
        <f>InformeTbHv[[#This Row],[Mantenimiento periódico]]+InformeTbHv[[#This Row],[ALISTAMIENTO]]</f>
        <v>0.33</v>
      </c>
      <c r="L304" s="89">
        <f>SUM(InformeTbHv[[#This Row],[T OTRA PARADA 1]:[T OTRA PARADA 5]])</f>
        <v>2</v>
      </c>
      <c r="M304" s="88" t="s">
        <v>79</v>
      </c>
      <c r="N304" s="88" t="s">
        <v>1417</v>
      </c>
      <c r="O304" s="88" t="s">
        <v>84</v>
      </c>
      <c r="P304" s="88">
        <v>1085247991</v>
      </c>
      <c r="Q304" s="88" t="s">
        <v>43</v>
      </c>
      <c r="R304" s="88" t="s">
        <v>49</v>
      </c>
      <c r="S304" s="203">
        <v>46095</v>
      </c>
      <c r="T304" s="88" t="s">
        <v>62</v>
      </c>
      <c r="U304" s="88"/>
      <c r="V304" s="88"/>
      <c r="W304" s="88"/>
      <c r="X304" s="88"/>
      <c r="Y304" s="88"/>
      <c r="Z304" s="88"/>
      <c r="AA304" s="88"/>
      <c r="AB304" s="88"/>
      <c r="AC304" s="88" t="s">
        <v>1445</v>
      </c>
      <c r="AD304" s="88" t="s">
        <v>1490</v>
      </c>
      <c r="AE304" s="88" t="s">
        <v>1518</v>
      </c>
      <c r="AF304" s="88">
        <v>19.828868083208551</v>
      </c>
      <c r="AG304" s="49" t="s">
        <v>208</v>
      </c>
      <c r="AH304" s="206"/>
      <c r="AI304" s="205" t="s">
        <v>47</v>
      </c>
      <c r="AJ304" s="416">
        <f>VLOOKUP(InformeTbHv[[#This Row],[TURNO]],[1]INFORMEHV!AI$2:AK$184,2,0)</f>
        <v>0.25</v>
      </c>
      <c r="AK304" s="416">
        <f>VLOOKUP(InformeTbHv[[#This Row],[TURNO]],[1]INFORMEHV!AI$2:AK$184,3,0)</f>
        <v>0.58333333333333337</v>
      </c>
      <c r="AL304" s="205">
        <v>35</v>
      </c>
      <c r="AM304" s="88">
        <v>162</v>
      </c>
      <c r="AN304" s="88">
        <v>45</v>
      </c>
      <c r="AO304" s="88">
        <v>6.4</v>
      </c>
      <c r="AP304" s="88"/>
      <c r="AQ304" s="89">
        <v>63.4</v>
      </c>
      <c r="AR304" s="205">
        <v>12</v>
      </c>
      <c r="AS304" s="88">
        <v>0.83</v>
      </c>
      <c r="AT304" s="30" t="s">
        <v>328</v>
      </c>
      <c r="AU304" s="88" t="s">
        <v>944</v>
      </c>
      <c r="AV304" s="88">
        <v>0.33</v>
      </c>
      <c r="AW304" s="88">
        <v>0.27</v>
      </c>
      <c r="AX304" s="88">
        <v>0.33</v>
      </c>
      <c r="AY304" s="88"/>
      <c r="AZ304" s="92"/>
      <c r="BA304" s="88" t="s">
        <v>46</v>
      </c>
      <c r="BB30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3.76</v>
      </c>
      <c r="BC304" s="89">
        <v>2</v>
      </c>
      <c r="BD304" s="89"/>
      <c r="BE304" s="89"/>
      <c r="BF304" s="89"/>
      <c r="BG304" s="93"/>
      <c r="BH304" s="44" t="s">
        <v>242</v>
      </c>
      <c r="BI304" s="45"/>
      <c r="BJ304" s="45"/>
      <c r="BK304" s="46"/>
      <c r="BL304" s="94"/>
    </row>
    <row r="305" spans="1:64" ht="18.75" customHeight="1" x14ac:dyDescent="0.3">
      <c r="A305" s="63">
        <f>IFERROR(InformeTbHv[[#This Row],[T EFECTIVO]]/InformeTbHv[[#This Row],[Horas disponibles]],0)</f>
        <v>0.88601823708206684</v>
      </c>
      <c r="B305" s="63">
        <f>((InformeTbHv[[#This Row],[T PROGRAMADO]]-InformeTbHv[[#This Row],[HORAS DE OTRAS PARADA]]))/InformeTbHv[[#This Row],[T PROGRAMADO]]</f>
        <v>0.72875000000000001</v>
      </c>
      <c r="C305" s="215">
        <f>IFERROR(((InformeTbHv[[#This Row],[T PROGRAMADO]]-InformeTbHv[[#This Row],[Ttal P. mec]])/InformeTbHv[[#This Row],[T PROGRAMADO]]),0)</f>
        <v>0.82250000000000001</v>
      </c>
      <c r="D305" s="64">
        <f>IFERROR(ROUND(InformeTbHv[[#This Row],[TOTAL DE ARBOLES]]/InformeTbHv[[#This Row],[T EFECTIVO]],2),"")</f>
        <v>27.27</v>
      </c>
      <c r="E305" s="64">
        <f>(IFERROR(ROUND(InformeTbHv[[#This Row],[M3]]/InformeTbHv[[#This Row],[TOTAL DE ARBOLES]],2),""))</f>
        <v>0.4</v>
      </c>
      <c r="F305" s="39">
        <f>IFERROR(ROUND(InformeTbHv[[#This Row],[M3]]/InformeTbHv[[#This Row],[T EFECTIVO]],2),"")</f>
        <v>10.81</v>
      </c>
      <c r="G305" s="65">
        <f>InformeTbHv[[#This Row],[T PROGRAMADO]]-InformeTbHv[[#This Row],[HORAS DE OTRAS PARADA]]</f>
        <v>5.83</v>
      </c>
      <c r="H305" s="65">
        <f>InformeTbHv[[#This Row],[T PROGRAMADO]]-SUM(InformeTbHv[[#This Row],[T PARADAS MEC]]+InformeTbHv[[#This Row],[ALISTAMIENTO]]+InformeTbHv[[#This Row],[Mantenimiento periódico]])</f>
        <v>6.58</v>
      </c>
      <c r="I305" s="65">
        <f>InformeTbHv[[#This Row],[T PARADAS MEC]]+InformeTbHv[[#This Row],[ALISTAMIENTO]]+InformeTbHv[[#This Row],[Mantenimiento periódico]]</f>
        <v>1.42</v>
      </c>
      <c r="J305" s="65">
        <f>SUMIF(InformeTbHv[[#This Row],[MOTIVO 1]],"Mantenimiento periódico",InformeTbHv[[#This Row],[T OTRA PARADA 1]])</f>
        <v>0</v>
      </c>
      <c r="K305" s="65">
        <f>InformeTbHv[[#This Row],[Mantenimiento periódico]]+InformeTbHv[[#This Row],[ALISTAMIENTO]]</f>
        <v>0.42</v>
      </c>
      <c r="L305" s="65">
        <f>SUM(InformeTbHv[[#This Row],[T OTRA PARADA 1]:[T OTRA PARADA 5]])</f>
        <v>0</v>
      </c>
      <c r="M305" s="64" t="s">
        <v>55</v>
      </c>
      <c r="N305" s="64" t="s">
        <v>1418</v>
      </c>
      <c r="O305" s="64" t="s">
        <v>94</v>
      </c>
      <c r="P305" s="64">
        <v>94269293</v>
      </c>
      <c r="Q305" s="64" t="s">
        <v>43</v>
      </c>
      <c r="R305" s="64" t="s">
        <v>49</v>
      </c>
      <c r="S305" s="66">
        <v>46043</v>
      </c>
      <c r="T305" s="64" t="s">
        <v>62</v>
      </c>
      <c r="U305" s="64"/>
      <c r="V305" s="64"/>
      <c r="W305" s="64"/>
      <c r="X305" s="64"/>
      <c r="Y305" s="64"/>
      <c r="Z305" s="64"/>
      <c r="AA305" s="64"/>
      <c r="AB305" s="64"/>
      <c r="AC305" s="64" t="s">
        <v>1445</v>
      </c>
      <c r="AD305" s="64" t="s">
        <v>1490</v>
      </c>
      <c r="AE305" s="64" t="s">
        <v>1518</v>
      </c>
      <c r="AF305" s="64">
        <v>19.828868083208551</v>
      </c>
      <c r="AG305" s="25" t="s">
        <v>208</v>
      </c>
      <c r="AH305" s="258">
        <v>2</v>
      </c>
      <c r="AI305" s="125" t="s">
        <v>45</v>
      </c>
      <c r="AJ305" s="418">
        <f>VLOOKUP(InformeTbHv[[#This Row],[TURNO]],[1]INFORMEHV!AI$2:AK$184,2,0)</f>
        <v>0.58333333333333337</v>
      </c>
      <c r="AK305" s="418">
        <f>VLOOKUP(InformeTbHv[[#This Row],[TURNO]],[1]INFORMEHV!AI$2:AK$184,3,0)</f>
        <v>0.91666666666666663</v>
      </c>
      <c r="AL305" s="209">
        <v>26</v>
      </c>
      <c r="AM305" s="64">
        <v>159</v>
      </c>
      <c r="AN305" s="64">
        <v>63</v>
      </c>
      <c r="AO305" s="64">
        <v>12</v>
      </c>
      <c r="AP305" s="64">
        <v>34</v>
      </c>
      <c r="AQ305" s="199">
        <v>26</v>
      </c>
      <c r="AR305" s="209">
        <v>8</v>
      </c>
      <c r="AS305" s="64">
        <v>1</v>
      </c>
      <c r="AT305" s="30" t="s">
        <v>328</v>
      </c>
      <c r="AU305" s="30" t="s">
        <v>465</v>
      </c>
      <c r="AV305" s="64">
        <v>0.42</v>
      </c>
      <c r="AW305" s="64">
        <v>0.42</v>
      </c>
      <c r="AX305" s="64">
        <v>0.33</v>
      </c>
      <c r="AY305" s="64"/>
      <c r="AZ305" s="67" t="s">
        <v>57</v>
      </c>
      <c r="BA305" s="64" t="s">
        <v>46</v>
      </c>
      <c r="BB30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2.17</v>
      </c>
      <c r="BC305" s="65"/>
      <c r="BD305" s="65"/>
      <c r="BE305" s="65"/>
      <c r="BF305" s="65"/>
      <c r="BG305" s="68"/>
      <c r="BH305" s="44"/>
      <c r="BI305" s="45"/>
      <c r="BJ305" s="45"/>
      <c r="BK305" s="46"/>
      <c r="BL305" s="69"/>
    </row>
    <row r="306" spans="1:64" ht="18.75" customHeight="1" x14ac:dyDescent="0.3">
      <c r="A306" s="76">
        <f>IFERROR(InformeTbHv[[#This Row],[T EFECTIVO]]/InformeTbHv[[#This Row],[Horas disponibles]],0)</f>
        <v>0.38705950317735416</v>
      </c>
      <c r="B306" s="76">
        <f>((InformeTbHv[[#This Row],[T PROGRAMADO]]-InformeTbHv[[#This Row],[HORAS DE OTRAS PARADA]]))/InformeTbHv[[#This Row],[T PROGRAMADO]]</f>
        <v>0.27916666666666667</v>
      </c>
      <c r="C306" s="217">
        <f>IFERROR(((InformeTbHv[[#This Row],[T PROGRAMADO]]-InformeTbHv[[#This Row],[Ttal P. mec]])/InformeTbHv[[#This Row],[T PROGRAMADO]]),0)</f>
        <v>0.72124999999999995</v>
      </c>
      <c r="D306" s="49">
        <f>IFERROR(ROUND(InformeTbHv[[#This Row],[TOTAL DE ARBOLES]]/InformeTbHv[[#This Row],[T EFECTIVO]],2),"")</f>
        <v>98.06</v>
      </c>
      <c r="E306" s="49">
        <f>(IFERROR(ROUND(InformeTbHv[[#This Row],[M3]]/InformeTbHv[[#This Row],[TOTAL DE ARBOLES]],2),""))</f>
        <v>0.18</v>
      </c>
      <c r="F306" s="39">
        <f>IFERROR(ROUND(InformeTbHv[[#This Row],[M3]]/InformeTbHv[[#This Row],[T EFECTIVO]],2),"")</f>
        <v>17.46</v>
      </c>
      <c r="G306" s="72">
        <f>InformeTbHv[[#This Row],[T PROGRAMADO]]-InformeTbHv[[#This Row],[HORAS DE OTRAS PARADA]]</f>
        <v>2.2333333333333334</v>
      </c>
      <c r="H306" s="72">
        <f>InformeTbHv[[#This Row],[T PROGRAMADO]]-SUM(InformeTbHv[[#This Row],[T PARADAS MEC]]+InformeTbHv[[#This Row],[ALISTAMIENTO]]+InformeTbHv[[#This Row],[Mantenimiento periódico]])</f>
        <v>5.77</v>
      </c>
      <c r="I306" s="72">
        <f>InformeTbHv[[#This Row],[T PARADAS MEC]]+InformeTbHv[[#This Row],[ALISTAMIENTO]]+InformeTbHv[[#This Row],[Mantenimiento periódico]]</f>
        <v>2.23</v>
      </c>
      <c r="J306" s="72">
        <f>SUMIF(InformeTbHv[[#This Row],[MOTIVO 1]],"Mantenimiento periódico",InformeTbHv[[#This Row],[T OTRA PARADA 1]])</f>
        <v>0</v>
      </c>
      <c r="K306" s="72">
        <f>InformeTbHv[[#This Row],[Mantenimiento periódico]]+InformeTbHv[[#This Row],[ALISTAMIENTO]]</f>
        <v>0.23</v>
      </c>
      <c r="L306" s="72">
        <f>SUM(InformeTbHv[[#This Row],[T OTRA PARADA 1]:[T OTRA PARADA 5]])</f>
        <v>3.3666666666666658</v>
      </c>
      <c r="M306" s="49" t="s">
        <v>86</v>
      </c>
      <c r="N306" s="49" t="s">
        <v>1418</v>
      </c>
      <c r="O306" s="49" t="s">
        <v>95</v>
      </c>
      <c r="P306" s="49">
        <v>6135776</v>
      </c>
      <c r="Q306" s="49" t="s">
        <v>43</v>
      </c>
      <c r="R306" s="49" t="s">
        <v>74</v>
      </c>
      <c r="S306" s="77">
        <v>46032</v>
      </c>
      <c r="T306" s="49" t="s">
        <v>102</v>
      </c>
      <c r="U306" s="49"/>
      <c r="V306" s="49"/>
      <c r="W306" s="49"/>
      <c r="X306" s="49"/>
      <c r="Y306" s="49"/>
      <c r="Z306" s="49"/>
      <c r="AA306" s="49"/>
      <c r="AB306" s="49"/>
      <c r="AC306" s="49" t="s">
        <v>1425</v>
      </c>
      <c r="AD306" s="49" t="s">
        <v>1470</v>
      </c>
      <c r="AE306" s="49" t="s">
        <v>1514</v>
      </c>
      <c r="AF306" s="49">
        <v>18.81028029942162</v>
      </c>
      <c r="AG306" s="251" t="s">
        <v>205</v>
      </c>
      <c r="AH306" s="259">
        <v>1</v>
      </c>
      <c r="AI306" s="125" t="s">
        <v>45</v>
      </c>
      <c r="AJ306" s="418">
        <f>VLOOKUP(InformeTbHv[[#This Row],[TURNO]],[1]INFORMEHV!AI$2:AK$184,2,0)</f>
        <v>0.58333333333333337</v>
      </c>
      <c r="AK306" s="418">
        <f>VLOOKUP(InformeTbHv[[#This Row],[TURNO]],[1]INFORMEHV!AI$2:AK$184,3,0)</f>
        <v>0.91666666666666663</v>
      </c>
      <c r="AL306" s="125">
        <v>27</v>
      </c>
      <c r="AM306" s="49">
        <v>219</v>
      </c>
      <c r="AN306" s="49">
        <v>39</v>
      </c>
      <c r="AO306" s="49">
        <v>8.74</v>
      </c>
      <c r="AP306" s="49">
        <v>3.990867579908676E-2</v>
      </c>
      <c r="AQ306" s="72">
        <v>13.6</v>
      </c>
      <c r="AR306" s="49">
        <v>8</v>
      </c>
      <c r="AS306" s="49">
        <v>2</v>
      </c>
      <c r="AT306" s="30" t="s">
        <v>327</v>
      </c>
      <c r="AU306" s="30" t="s">
        <v>465</v>
      </c>
      <c r="AV306" s="49">
        <v>0.23</v>
      </c>
      <c r="AW306" s="49"/>
      <c r="AX306" s="49">
        <v>0.17</v>
      </c>
      <c r="AY306" s="49">
        <v>4.46</v>
      </c>
      <c r="AZ306" s="71" t="s">
        <v>200</v>
      </c>
      <c r="BA306" s="49" t="s">
        <v>48</v>
      </c>
      <c r="BB30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5.7666666666666666</v>
      </c>
      <c r="BC306" s="72">
        <v>2.8833333333333329</v>
      </c>
      <c r="BD306" s="72">
        <v>0.483333333333333</v>
      </c>
      <c r="BE306" s="72"/>
      <c r="BF306" s="72"/>
      <c r="BG306" s="74"/>
      <c r="BH306" s="44" t="s">
        <v>720</v>
      </c>
      <c r="BI306" s="45"/>
      <c r="BJ306" s="45"/>
      <c r="BK306" s="46"/>
      <c r="BL306" s="45"/>
    </row>
    <row r="307" spans="1:64" ht="18.75" customHeight="1" x14ac:dyDescent="0.3">
      <c r="A307" s="76">
        <f>IFERROR(InformeTbHv[[#This Row],[T EFECTIVO]]/InformeTbHv[[#This Row],[Horas disponibles]],0)</f>
        <v>0</v>
      </c>
      <c r="B307" s="76">
        <f>((InformeTbHv[[#This Row],[T PROGRAMADO]]-InformeTbHv[[#This Row],[HORAS DE OTRAS PARADA]]))/InformeTbHv[[#This Row],[T PROGRAMADO]]</f>
        <v>8.8817841970012523E-16</v>
      </c>
      <c r="C307" s="217">
        <f>IFERROR(((InformeTbHv[[#This Row],[T PROGRAMADO]]-InformeTbHv[[#This Row],[Ttal P. mec]])/InformeTbHv[[#This Row],[T PROGRAMADO]]),0)</f>
        <v>0.755</v>
      </c>
      <c r="D307" s="49" t="str">
        <f>IFERROR(ROUND(InformeTbHv[[#This Row],[TOTAL DE ARBOLES]]/InformeTbHv[[#This Row],[T EFECTIVO]],2),"")</f>
        <v/>
      </c>
      <c r="E307" s="49">
        <f>(IFERROR(ROUND(InformeTbHv[[#This Row],[M3]]/InformeTbHv[[#This Row],[TOTAL DE ARBOLES]],2),""))</f>
        <v>0.69</v>
      </c>
      <c r="F307" s="39" t="str">
        <f>IFERROR(ROUND(InformeTbHv[[#This Row],[M3]]/InformeTbHv[[#This Row],[T EFECTIVO]],2),"")</f>
        <v/>
      </c>
      <c r="G307" s="72">
        <f>InformeTbHv[[#This Row],[T PROGRAMADO]]-InformeTbHv[[#This Row],[HORAS DE OTRAS PARADA]]</f>
        <v>0</v>
      </c>
      <c r="H307" s="72">
        <f>InformeTbHv[[#This Row],[T PROGRAMADO]]-SUM(InformeTbHv[[#This Row],[T PARADAS MEC]]+InformeTbHv[[#This Row],[ALISTAMIENTO]]+InformeTbHv[[#This Row],[Mantenimiento periódico]])</f>
        <v>6.04</v>
      </c>
      <c r="I307" s="72">
        <f>InformeTbHv[[#This Row],[T PARADAS MEC]]+InformeTbHv[[#This Row],[ALISTAMIENTO]]+InformeTbHv[[#This Row],[Mantenimiento periódico]]</f>
        <v>1.96</v>
      </c>
      <c r="J307" s="72">
        <f>SUMIF(InformeTbHv[[#This Row],[MOTIVO 1]],"Mantenimiento periódico",InformeTbHv[[#This Row],[T OTRA PARADA 1]])</f>
        <v>0</v>
      </c>
      <c r="K307" s="72">
        <f>InformeTbHv[[#This Row],[Mantenimiento periódico]]+InformeTbHv[[#This Row],[ALISTAMIENTO]]</f>
        <v>0.28999999999999998</v>
      </c>
      <c r="L307" s="72">
        <f>SUM(InformeTbHv[[#This Row],[T OTRA PARADA 1]:[T OTRA PARADA 5]])</f>
        <v>5.6199999999999921</v>
      </c>
      <c r="M307" s="49" t="s">
        <v>86</v>
      </c>
      <c r="N307" s="49" t="s">
        <v>1418</v>
      </c>
      <c r="O307" s="49" t="s">
        <v>87</v>
      </c>
      <c r="P307" s="49">
        <v>1112300817</v>
      </c>
      <c r="Q307" s="49" t="s">
        <v>43</v>
      </c>
      <c r="R307" s="49" t="s">
        <v>74</v>
      </c>
      <c r="S307" s="77">
        <v>46033</v>
      </c>
      <c r="T307" s="49" t="s">
        <v>102</v>
      </c>
      <c r="U307" s="49"/>
      <c r="V307" s="49"/>
      <c r="W307" s="49"/>
      <c r="X307" s="49"/>
      <c r="Y307" s="49"/>
      <c r="Z307" s="49"/>
      <c r="AA307" s="49"/>
      <c r="AB307" s="49"/>
      <c r="AC307" s="49" t="s">
        <v>1425</v>
      </c>
      <c r="AD307" s="49" t="s">
        <v>1470</v>
      </c>
      <c r="AE307" s="49" t="s">
        <v>1514</v>
      </c>
      <c r="AF307" s="49">
        <v>18.81028029942162</v>
      </c>
      <c r="AG307" s="251" t="s">
        <v>205</v>
      </c>
      <c r="AH307" s="259">
        <v>1</v>
      </c>
      <c r="AI307" s="125" t="s">
        <v>47</v>
      </c>
      <c r="AJ307" s="418">
        <f>VLOOKUP(InformeTbHv[[#This Row],[TURNO]],[1]INFORMEHV!AI$2:AK$184,2,0)</f>
        <v>0.25</v>
      </c>
      <c r="AK307" s="418">
        <f>VLOOKUP(InformeTbHv[[#This Row],[TURNO]],[1]INFORMEHV!AI$2:AK$184,3,0)</f>
        <v>0.58333333333333337</v>
      </c>
      <c r="AL307" s="125">
        <v>21</v>
      </c>
      <c r="AM307" s="49">
        <v>32</v>
      </c>
      <c r="AN307" s="49">
        <v>22</v>
      </c>
      <c r="AO307" s="49">
        <v>8.9</v>
      </c>
      <c r="AP307" s="49">
        <v>0.27812500000000001</v>
      </c>
      <c r="AQ307" s="72">
        <v>14</v>
      </c>
      <c r="AR307" s="125">
        <v>8</v>
      </c>
      <c r="AS307" s="49">
        <v>1.67</v>
      </c>
      <c r="AT307" s="30" t="s">
        <v>328</v>
      </c>
      <c r="AU307" s="30" t="s">
        <v>465</v>
      </c>
      <c r="AV307" s="49">
        <v>0.28999999999999998</v>
      </c>
      <c r="AW307" s="49">
        <v>0.22</v>
      </c>
      <c r="AX307" s="49">
        <v>0.2</v>
      </c>
      <c r="AY307" s="49"/>
      <c r="AZ307" s="71" t="s">
        <v>185</v>
      </c>
      <c r="BA307" s="49" t="s">
        <v>48</v>
      </c>
      <c r="BB30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7.9999999999999929</v>
      </c>
      <c r="BC307" s="72">
        <v>4.953333333333326</v>
      </c>
      <c r="BD307" s="72">
        <v>0.66666666666666596</v>
      </c>
      <c r="BE307" s="72"/>
      <c r="BF307" s="72"/>
      <c r="BG307" s="74"/>
      <c r="BH307" s="14" t="s">
        <v>236</v>
      </c>
      <c r="BI307" s="45" t="s">
        <v>711</v>
      </c>
      <c r="BJ307" s="45"/>
      <c r="BK307" s="46"/>
      <c r="BL307" s="45"/>
    </row>
    <row r="308" spans="1:64" ht="18.75" customHeight="1" x14ac:dyDescent="0.3">
      <c r="A308" s="87">
        <f>IFERROR(InformeTbHv[[#This Row],[T EFECTIVO]]/InformeTbHv[[#This Row],[Horas disponibles]],0)</f>
        <v>0.93632958801498134</v>
      </c>
      <c r="B308" s="87">
        <f>((InformeTbHv[[#This Row],[T PROGRAMADO]]-InformeTbHv[[#This Row],[HORAS DE OTRAS PARADA]]))/InformeTbHv[[#This Row],[T PROGRAMADO]]</f>
        <v>0.3125</v>
      </c>
      <c r="C308" s="216">
        <f>IFERROR(((InformeTbHv[[#This Row],[T PROGRAMADO]]-InformeTbHv[[#This Row],[Ttal P. mec]])/InformeTbHv[[#This Row],[T PROGRAMADO]]),0)</f>
        <v>0.33374999999999999</v>
      </c>
      <c r="D308" s="88">
        <f>IFERROR(ROUND(InformeTbHv[[#This Row],[TOTAL DE ARBOLES]]/InformeTbHv[[#This Row],[T EFECTIVO]],2),"")</f>
        <v>36.4</v>
      </c>
      <c r="E308" s="88">
        <f>(IFERROR(ROUND(InformeTbHv[[#This Row],[M3]]/InformeTbHv[[#This Row],[TOTAL DE ARBOLES]],2),""))</f>
        <v>0.56000000000000005</v>
      </c>
      <c r="F308" s="39">
        <f>IFERROR(ROUND(InformeTbHv[[#This Row],[M3]]/InformeTbHv[[#This Row],[T EFECTIVO]],2),"")</f>
        <v>20.420000000000002</v>
      </c>
      <c r="G308" s="89">
        <f>InformeTbHv[[#This Row],[T PROGRAMADO]]-InformeTbHv[[#This Row],[HORAS DE OTRAS PARADA]]</f>
        <v>2.5</v>
      </c>
      <c r="H308" s="89">
        <f>InformeTbHv[[#This Row],[T PROGRAMADO]]-SUM(InformeTbHv[[#This Row],[T PARADAS MEC]]+InformeTbHv[[#This Row],[ALISTAMIENTO]]+InformeTbHv[[#This Row],[Mantenimiento periódico]])</f>
        <v>2.67</v>
      </c>
      <c r="I308" s="89">
        <f>InformeTbHv[[#This Row],[T PARADAS MEC]]+InformeTbHv[[#This Row],[ALISTAMIENTO]]+InformeTbHv[[#This Row],[Mantenimiento periódico]]</f>
        <v>5.33</v>
      </c>
      <c r="J308" s="89">
        <f>SUMIF(InformeTbHv[[#This Row],[MOTIVO 1]],"Mantenimiento periódico",InformeTbHv[[#This Row],[T OTRA PARADA 1]])</f>
        <v>0</v>
      </c>
      <c r="K308" s="89">
        <f>InformeTbHv[[#This Row],[Mantenimiento periódico]]+InformeTbHv[[#This Row],[ALISTAMIENTO]]</f>
        <v>0.33</v>
      </c>
      <c r="L308" s="89">
        <f>SUM(InformeTbHv[[#This Row],[T OTRA PARADA 1]:[T OTRA PARADA 5]])</f>
        <v>0</v>
      </c>
      <c r="M308" s="88" t="s">
        <v>68</v>
      </c>
      <c r="N308" s="88" t="s">
        <v>1417</v>
      </c>
      <c r="O308" s="88" t="s">
        <v>82</v>
      </c>
      <c r="P308" s="88">
        <v>94266396</v>
      </c>
      <c r="Q308" s="88" t="s">
        <v>65</v>
      </c>
      <c r="R308" s="88" t="s">
        <v>44</v>
      </c>
      <c r="S308" s="90">
        <v>46048</v>
      </c>
      <c r="T308" s="88" t="s">
        <v>164</v>
      </c>
      <c r="U308" s="88"/>
      <c r="V308" s="88"/>
      <c r="W308" s="88"/>
      <c r="X308" s="88"/>
      <c r="Y308" s="88"/>
      <c r="Z308" s="88"/>
      <c r="AA308" s="88"/>
      <c r="AB308" s="88"/>
      <c r="AC308" s="88" t="s">
        <v>1426</v>
      </c>
      <c r="AD308" s="88" t="s">
        <v>1471</v>
      </c>
      <c r="AE308" s="88" t="s">
        <v>1512</v>
      </c>
      <c r="AF308" s="88">
        <v>26.520279887958782</v>
      </c>
      <c r="AG308" s="25" t="s">
        <v>207</v>
      </c>
      <c r="AH308" s="206">
        <v>6</v>
      </c>
      <c r="AI308" s="205" t="s">
        <v>47</v>
      </c>
      <c r="AJ308" s="416">
        <f>VLOOKUP(InformeTbHv[[#This Row],[TURNO]],[1]INFORMEHV!AI$2:AK$184,2,0)</f>
        <v>0.25</v>
      </c>
      <c r="AK308" s="416">
        <f>VLOOKUP(InformeTbHv[[#This Row],[TURNO]],[1]INFORMEHV!AI$2:AK$184,3,0)</f>
        <v>0.58333333333333337</v>
      </c>
      <c r="AL308" s="205">
        <v>28</v>
      </c>
      <c r="AM308" s="88">
        <v>91</v>
      </c>
      <c r="AN308" s="88">
        <v>51.06</v>
      </c>
      <c r="AO308" s="88">
        <v>24.63</v>
      </c>
      <c r="AP308" s="88"/>
      <c r="AQ308" s="89"/>
      <c r="AR308" s="88">
        <v>8</v>
      </c>
      <c r="AS308" s="88">
        <v>5</v>
      </c>
      <c r="AT308" s="30" t="s">
        <v>327</v>
      </c>
      <c r="AU308" s="30" t="s">
        <v>465</v>
      </c>
      <c r="AV308" s="88">
        <v>0.33</v>
      </c>
      <c r="AW308" s="88"/>
      <c r="AX308" s="88">
        <v>0.17</v>
      </c>
      <c r="AY308" s="88"/>
      <c r="AZ308" s="92" t="s">
        <v>142</v>
      </c>
      <c r="BA308" s="88" t="s">
        <v>48</v>
      </c>
      <c r="BB30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5.5</v>
      </c>
      <c r="BC308" s="89"/>
      <c r="BD308" s="89"/>
      <c r="BE308" s="89"/>
      <c r="BF308" s="89"/>
      <c r="BG308" s="93"/>
      <c r="BH308" s="72"/>
      <c r="BI308" s="72"/>
      <c r="BJ308" s="45"/>
      <c r="BK308" s="46"/>
      <c r="BL308" s="94"/>
    </row>
    <row r="309" spans="1:64" ht="18.75" customHeight="1" x14ac:dyDescent="0.3">
      <c r="A309" s="87">
        <f>IFERROR(InformeTbHv[[#This Row],[T EFECTIVO]]/InformeTbHv[[#This Row],[Horas disponibles]],0)</f>
        <v>1</v>
      </c>
      <c r="B309" s="87">
        <f>((InformeTbHv[[#This Row],[T PROGRAMADO]]-InformeTbHv[[#This Row],[HORAS DE OTRAS PARADA]]))/InformeTbHv[[#This Row],[T PROGRAMADO]]</f>
        <v>0.54125000000000001</v>
      </c>
      <c r="C309" s="216">
        <f>IFERROR(((InformeTbHv[[#This Row],[T PROGRAMADO]]-InformeTbHv[[#This Row],[Ttal P. mec]])/InformeTbHv[[#This Row],[T PROGRAMADO]]),0)</f>
        <v>0.54125000000000001</v>
      </c>
      <c r="D309" s="88">
        <f>IFERROR(ROUND(InformeTbHv[[#This Row],[TOTAL DE ARBOLES]]/InformeTbHv[[#This Row],[T EFECTIVO]],2),"")</f>
        <v>69.28</v>
      </c>
      <c r="E309" s="88">
        <f>(IFERROR(ROUND(InformeTbHv[[#This Row],[M3]]/InformeTbHv[[#This Row],[TOTAL DE ARBOLES]],2),""))</f>
        <v>0.24</v>
      </c>
      <c r="F309" s="39">
        <f>IFERROR(ROUND(InformeTbHv[[#This Row],[M3]]/InformeTbHv[[#This Row],[T EFECTIVO]],2),"")</f>
        <v>16.54</v>
      </c>
      <c r="G309" s="89">
        <f>InformeTbHv[[#This Row],[T PROGRAMADO]]-InformeTbHv[[#This Row],[HORAS DE OTRAS PARADA]]</f>
        <v>4.33</v>
      </c>
      <c r="H309" s="89">
        <f>InformeTbHv[[#This Row],[T PROGRAMADO]]-SUM(InformeTbHv[[#This Row],[T PARADAS MEC]]+InformeTbHv[[#This Row],[ALISTAMIENTO]]+InformeTbHv[[#This Row],[Mantenimiento periódico]])</f>
        <v>4.33</v>
      </c>
      <c r="I309" s="89">
        <f>InformeTbHv[[#This Row],[T PARADAS MEC]]+InformeTbHv[[#This Row],[ALISTAMIENTO]]+InformeTbHv[[#This Row],[Mantenimiento periódico]]</f>
        <v>3.67</v>
      </c>
      <c r="J309" s="89">
        <f>SUMIF(InformeTbHv[[#This Row],[MOTIVO 1]],"Mantenimiento periódico",InformeTbHv[[#This Row],[T OTRA PARADA 1]])</f>
        <v>0</v>
      </c>
      <c r="K309" s="89">
        <f>InformeTbHv[[#This Row],[Mantenimiento periódico]]+InformeTbHv[[#This Row],[ALISTAMIENTO]]</f>
        <v>0.5</v>
      </c>
      <c r="L309" s="89">
        <f>SUM(InformeTbHv[[#This Row],[T OTRA PARADA 1]:[T OTRA PARADA 5]])</f>
        <v>0</v>
      </c>
      <c r="M309" s="88" t="s">
        <v>134</v>
      </c>
      <c r="N309" s="88" t="s">
        <v>1417</v>
      </c>
      <c r="O309" s="88" t="s">
        <v>370</v>
      </c>
      <c r="P309" s="88">
        <v>1022124531</v>
      </c>
      <c r="Q309" s="88" t="s">
        <v>65</v>
      </c>
      <c r="R309" s="88" t="s">
        <v>49</v>
      </c>
      <c r="S309" s="90">
        <v>46049</v>
      </c>
      <c r="T309" s="88" t="s">
        <v>393</v>
      </c>
      <c r="U309" s="88"/>
      <c r="V309" s="88"/>
      <c r="W309" s="88"/>
      <c r="X309" s="88"/>
      <c r="Y309" s="88"/>
      <c r="Z309" s="88"/>
      <c r="AA309" s="88"/>
      <c r="AB309" s="88"/>
      <c r="AC309" s="88" t="s">
        <v>1422</v>
      </c>
      <c r="AD309" s="88" t="s">
        <v>1467</v>
      </c>
      <c r="AE309" s="88" t="s">
        <v>1511</v>
      </c>
      <c r="AF309" s="88">
        <v>16.129333818634041</v>
      </c>
      <c r="AG309" s="25" t="s">
        <v>207</v>
      </c>
      <c r="AH309" s="206">
        <v>6</v>
      </c>
      <c r="AI309" s="88" t="s">
        <v>61</v>
      </c>
      <c r="AJ309" s="419">
        <f>VLOOKUP(InformeTbHv[[#This Row],[TURNO]],[1]INFORMEHV!AI$2:AK$184,2,0)</f>
        <v>0.91666666666666663</v>
      </c>
      <c r="AK309" s="419">
        <f>VLOOKUP(InformeTbHv[[#This Row],[TURNO]],[1]INFORMEHV!AI$2:AK$184,3,0)</f>
        <v>0.25</v>
      </c>
      <c r="AL309" s="205">
        <v>20</v>
      </c>
      <c r="AM309" s="88">
        <v>300</v>
      </c>
      <c r="AN309" s="88">
        <v>71.599999999999994</v>
      </c>
      <c r="AO309" s="88">
        <v>17.2</v>
      </c>
      <c r="AP309" s="88"/>
      <c r="AQ309" s="89">
        <v>25</v>
      </c>
      <c r="AR309" s="88">
        <v>8</v>
      </c>
      <c r="AS309" s="88">
        <v>3.17</v>
      </c>
      <c r="AT309" s="30" t="s">
        <v>327</v>
      </c>
      <c r="AU309" s="30" t="s">
        <v>465</v>
      </c>
      <c r="AV309" s="88">
        <v>0.5</v>
      </c>
      <c r="AW309" s="88"/>
      <c r="AX309" s="88"/>
      <c r="AY309" s="88"/>
      <c r="AZ309" s="92" t="s">
        <v>456</v>
      </c>
      <c r="BA309" s="88" t="s">
        <v>48</v>
      </c>
      <c r="BB30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3.67</v>
      </c>
      <c r="BC309" s="89"/>
      <c r="BD309" s="89"/>
      <c r="BE309" s="89"/>
      <c r="BF309" s="89"/>
      <c r="BG309" s="93"/>
      <c r="BH309" s="72"/>
      <c r="BI309" s="72"/>
      <c r="BJ309" s="45"/>
      <c r="BK309" s="46"/>
      <c r="BL309" s="94"/>
    </row>
    <row r="310" spans="1:64" ht="18.75" customHeight="1" x14ac:dyDescent="0.3">
      <c r="A310" s="87">
        <f>IFERROR(InformeTbHv[[#This Row],[T EFECTIVO]]/InformeTbHv[[#This Row],[Horas disponibles]],0)</f>
        <v>0.73544973544973546</v>
      </c>
      <c r="B310" s="87">
        <f>((InformeTbHv[[#This Row],[T PROGRAMADO]]-InformeTbHv[[#This Row],[HORAS DE OTRAS PARADA]]))/InformeTbHv[[#This Row],[T PROGRAMADO]]</f>
        <v>0.52124999999999999</v>
      </c>
      <c r="C310" s="216">
        <f>IFERROR(((InformeTbHv[[#This Row],[T PROGRAMADO]]-InformeTbHv[[#This Row],[Ttal P. mec]])/InformeTbHv[[#This Row],[T PROGRAMADO]]),0)</f>
        <v>0.70874999999999999</v>
      </c>
      <c r="D310" s="88">
        <f>IFERROR(ROUND(InformeTbHv[[#This Row],[TOTAL DE ARBOLES]]/InformeTbHv[[#This Row],[T EFECTIVO]],2),"")</f>
        <v>62.11</v>
      </c>
      <c r="E310" s="88">
        <f>(IFERROR(ROUND(InformeTbHv[[#This Row],[M3]]/InformeTbHv[[#This Row],[TOTAL DE ARBOLES]],2),""))</f>
        <v>0.31</v>
      </c>
      <c r="F310" s="39">
        <f>IFERROR(ROUND(InformeTbHv[[#This Row],[M3]]/InformeTbHv[[#This Row],[T EFECTIVO]],2),"")</f>
        <v>19.5</v>
      </c>
      <c r="G310" s="89">
        <f>InformeTbHv[[#This Row],[T PROGRAMADO]]-InformeTbHv[[#This Row],[HORAS DE OTRAS PARADA]]</f>
        <v>4.17</v>
      </c>
      <c r="H310" s="89">
        <f>InformeTbHv[[#This Row],[T PROGRAMADO]]-SUM(InformeTbHv[[#This Row],[T PARADAS MEC]]+InformeTbHv[[#This Row],[ALISTAMIENTO]]+InformeTbHv[[#This Row],[Mantenimiento periódico]])</f>
        <v>5.67</v>
      </c>
      <c r="I310" s="89">
        <f>InformeTbHv[[#This Row],[T PARADAS MEC]]+InformeTbHv[[#This Row],[ALISTAMIENTO]]+InformeTbHv[[#This Row],[Mantenimiento periódico]]</f>
        <v>2.33</v>
      </c>
      <c r="J310" s="89">
        <f>SUMIF(InformeTbHv[[#This Row],[MOTIVO 1]],"Mantenimiento periódico",InformeTbHv[[#This Row],[T OTRA PARADA 1]])</f>
        <v>0</v>
      </c>
      <c r="K310" s="89">
        <f>InformeTbHv[[#This Row],[Mantenimiento periódico]]+InformeTbHv[[#This Row],[ALISTAMIENTO]]</f>
        <v>0.33</v>
      </c>
      <c r="L310" s="89">
        <f>SUM(InformeTbHv[[#This Row],[T OTRA PARADA 1]:[T OTRA PARADA 5]])</f>
        <v>1</v>
      </c>
      <c r="M310" s="88" t="s">
        <v>134</v>
      </c>
      <c r="N310" s="88" t="s">
        <v>1417</v>
      </c>
      <c r="O310" s="88" t="s">
        <v>367</v>
      </c>
      <c r="P310" s="88">
        <v>18435730</v>
      </c>
      <c r="Q310" s="88" t="s">
        <v>65</v>
      </c>
      <c r="R310" s="88" t="s">
        <v>49</v>
      </c>
      <c r="S310" s="90">
        <v>46049</v>
      </c>
      <c r="T310" s="88" t="s">
        <v>393</v>
      </c>
      <c r="U310" s="88"/>
      <c r="V310" s="88"/>
      <c r="W310" s="88"/>
      <c r="X310" s="88"/>
      <c r="Y310" s="88"/>
      <c r="Z310" s="88"/>
      <c r="AA310" s="88"/>
      <c r="AB310" s="88"/>
      <c r="AC310" s="88" t="s">
        <v>1422</v>
      </c>
      <c r="AD310" s="88" t="s">
        <v>1467</v>
      </c>
      <c r="AE310" s="88" t="s">
        <v>1511</v>
      </c>
      <c r="AF310" s="88">
        <v>16.129333818634041</v>
      </c>
      <c r="AG310" s="25" t="s">
        <v>207</v>
      </c>
      <c r="AH310" s="206">
        <v>6</v>
      </c>
      <c r="AI310" s="205" t="s">
        <v>47</v>
      </c>
      <c r="AJ310" s="416">
        <f>VLOOKUP(InformeTbHv[[#This Row],[TURNO]],[1]INFORMEHV!AI$2:AK$184,2,0)</f>
        <v>0.25</v>
      </c>
      <c r="AK310" s="416">
        <f>VLOOKUP(InformeTbHv[[#This Row],[TURNO]],[1]INFORMEHV!AI$2:AK$184,3,0)</f>
        <v>0.58333333333333337</v>
      </c>
      <c r="AL310" s="205">
        <v>16</v>
      </c>
      <c r="AM310" s="88">
        <v>259</v>
      </c>
      <c r="AN310" s="88">
        <v>81.3</v>
      </c>
      <c r="AO310" s="88">
        <v>16.8</v>
      </c>
      <c r="AP310" s="88"/>
      <c r="AQ310" s="89">
        <v>23</v>
      </c>
      <c r="AR310" s="205">
        <v>8</v>
      </c>
      <c r="AS310" s="88">
        <v>2</v>
      </c>
      <c r="AT310" s="30" t="s">
        <v>328</v>
      </c>
      <c r="AU310" s="30" t="s">
        <v>465</v>
      </c>
      <c r="AV310" s="88">
        <v>0.33</v>
      </c>
      <c r="AW310" s="88"/>
      <c r="AX310" s="88">
        <v>0.5</v>
      </c>
      <c r="AY310" s="88"/>
      <c r="AZ310" s="92" t="s">
        <v>458</v>
      </c>
      <c r="BA310" s="88" t="s">
        <v>48</v>
      </c>
      <c r="BB31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3.83</v>
      </c>
      <c r="BC310" s="89">
        <v>1</v>
      </c>
      <c r="BD310" s="72"/>
      <c r="BE310" s="89"/>
      <c r="BF310" s="89"/>
      <c r="BG310" s="93"/>
      <c r="BH310" s="93" t="s">
        <v>459</v>
      </c>
      <c r="BI310" s="75"/>
      <c r="BJ310" s="45"/>
      <c r="BK310" s="46"/>
      <c r="BL310" s="94"/>
    </row>
    <row r="311" spans="1:64" ht="18.75" customHeight="1" x14ac:dyDescent="0.3">
      <c r="A311" s="87">
        <f>IFERROR(InformeTbHv[[#This Row],[T EFECTIVO]]/InformeTbHv[[#This Row],[Horas disponibles]],0)</f>
        <v>0.83399999999999996</v>
      </c>
      <c r="B311" s="87">
        <f>((InformeTbHv[[#This Row],[T PROGRAMADO]]-InformeTbHv[[#This Row],[HORAS DE OTRAS PARADA]]))/InformeTbHv[[#This Row],[T PROGRAMADO]]</f>
        <v>0.52124999999999999</v>
      </c>
      <c r="C311" s="216">
        <f>IFERROR(((InformeTbHv[[#This Row],[T PROGRAMADO]]-InformeTbHv[[#This Row],[Ttal P. mec]])/InformeTbHv[[#This Row],[T PROGRAMADO]]),0)</f>
        <v>0.625</v>
      </c>
      <c r="D311" s="88">
        <f>IFERROR(ROUND(InformeTbHv[[#This Row],[TOTAL DE ARBOLES]]/InformeTbHv[[#This Row],[T EFECTIVO]],2),"")</f>
        <v>0</v>
      </c>
      <c r="E311" s="88" t="str">
        <f>(IFERROR(ROUND(InformeTbHv[[#This Row],[M3]]/InformeTbHv[[#This Row],[TOTAL DE ARBOLES]],2),""))</f>
        <v/>
      </c>
      <c r="F311" s="39">
        <f>IFERROR(ROUND(InformeTbHv[[#This Row],[M3]]/InformeTbHv[[#This Row],[T EFECTIVO]],2),"")</f>
        <v>11.56</v>
      </c>
      <c r="G311" s="89">
        <f>InformeTbHv[[#This Row],[T PROGRAMADO]]-InformeTbHv[[#This Row],[HORAS DE OTRAS PARADA]]</f>
        <v>4.17</v>
      </c>
      <c r="H311" s="89">
        <f>InformeTbHv[[#This Row],[T PROGRAMADO]]-SUM(InformeTbHv[[#This Row],[T PARADAS MEC]]+InformeTbHv[[#This Row],[ALISTAMIENTO]]+InformeTbHv[[#This Row],[Mantenimiento periódico]])</f>
        <v>5</v>
      </c>
      <c r="I311" s="89">
        <f>InformeTbHv[[#This Row],[T PARADAS MEC]]+InformeTbHv[[#This Row],[ALISTAMIENTO]]+InformeTbHv[[#This Row],[Mantenimiento periódico]]</f>
        <v>3</v>
      </c>
      <c r="J311" s="89">
        <f>SUMIF(InformeTbHv[[#This Row],[MOTIVO 1]],"Mantenimiento periódico",InformeTbHv[[#This Row],[T OTRA PARADA 1]])</f>
        <v>0</v>
      </c>
      <c r="K311" s="89">
        <f>InformeTbHv[[#This Row],[Mantenimiento periódico]]+InformeTbHv[[#This Row],[ALISTAMIENTO]]</f>
        <v>0.33</v>
      </c>
      <c r="L311" s="89">
        <f>SUM(InformeTbHv[[#This Row],[T OTRA PARADA 1]:[T OTRA PARADA 5]])</f>
        <v>0</v>
      </c>
      <c r="M311" s="88" t="s">
        <v>134</v>
      </c>
      <c r="N311" s="88" t="s">
        <v>1417</v>
      </c>
      <c r="O311" s="88" t="s">
        <v>367</v>
      </c>
      <c r="P311" s="88">
        <v>18435730</v>
      </c>
      <c r="Q311" s="88" t="s">
        <v>65</v>
      </c>
      <c r="R311" s="88" t="s">
        <v>49</v>
      </c>
      <c r="S311" s="90">
        <v>46051</v>
      </c>
      <c r="T311" s="88" t="s">
        <v>393</v>
      </c>
      <c r="U311" s="88"/>
      <c r="V311" s="88"/>
      <c r="W311" s="88"/>
      <c r="X311" s="88"/>
      <c r="Y311" s="88"/>
      <c r="Z311" s="88"/>
      <c r="AA311" s="88"/>
      <c r="AB311" s="88"/>
      <c r="AC311" s="88" t="s">
        <v>1422</v>
      </c>
      <c r="AD311" s="88" t="s">
        <v>1467</v>
      </c>
      <c r="AE311" s="88" t="s">
        <v>1511</v>
      </c>
      <c r="AF311" s="88">
        <v>16.129333818634041</v>
      </c>
      <c r="AG311" s="25" t="s">
        <v>208</v>
      </c>
      <c r="AH311" s="206">
        <v>6</v>
      </c>
      <c r="AI311" s="205" t="s">
        <v>47</v>
      </c>
      <c r="AJ311" s="416">
        <f>VLOOKUP(InformeTbHv[[#This Row],[TURNO]],[1]INFORMEHV!AI$2:AK$184,2,0)</f>
        <v>0.25</v>
      </c>
      <c r="AK311" s="416">
        <f>VLOOKUP(InformeTbHv[[#This Row],[TURNO]],[1]INFORMEHV!AI$2:AK$184,3,0)</f>
        <v>0.58333333333333337</v>
      </c>
      <c r="AL311" s="205">
        <v>15</v>
      </c>
      <c r="AM311" s="88"/>
      <c r="AN311" s="88">
        <v>48.2</v>
      </c>
      <c r="AO311" s="88">
        <v>10.8</v>
      </c>
      <c r="AP311" s="88"/>
      <c r="AQ311" s="89">
        <v>23</v>
      </c>
      <c r="AR311" s="205">
        <v>8</v>
      </c>
      <c r="AS311" s="88">
        <v>2.67</v>
      </c>
      <c r="AT311" s="30" t="s">
        <v>328</v>
      </c>
      <c r="AU311" s="30" t="s">
        <v>465</v>
      </c>
      <c r="AV311" s="88">
        <v>0.33</v>
      </c>
      <c r="AW311" s="88">
        <v>0.33</v>
      </c>
      <c r="AX311" s="88">
        <v>0.5</v>
      </c>
      <c r="AY311" s="88"/>
      <c r="AZ311" s="92" t="s">
        <v>471</v>
      </c>
      <c r="BA311" s="88" t="s">
        <v>48</v>
      </c>
      <c r="BB31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3.83</v>
      </c>
      <c r="BC311" s="89"/>
      <c r="BD311" s="89"/>
      <c r="BE311" s="89"/>
      <c r="BF311" s="89"/>
      <c r="BG311" s="93"/>
      <c r="BH311" s="74"/>
      <c r="BI311" s="72"/>
      <c r="BJ311" s="45"/>
      <c r="BK311" s="46"/>
      <c r="BL311" s="94"/>
    </row>
    <row r="312" spans="1:64" ht="18.75" customHeight="1" x14ac:dyDescent="0.3">
      <c r="A312" s="76">
        <f>IFERROR(InformeTbHv[[#This Row],[T EFECTIVO]]/InformeTbHv[[#This Row],[Horas disponibles]],0)</f>
        <v>0.94499999999999995</v>
      </c>
      <c r="B312" s="76">
        <f>((InformeTbHv[[#This Row],[T PROGRAMADO]]-InformeTbHv[[#This Row],[HORAS DE OTRAS PARADA]]))/InformeTbHv[[#This Row],[T PROGRAMADO]]</f>
        <v>0.70874999999999999</v>
      </c>
      <c r="C312" s="217">
        <f>IFERROR(((InformeTbHv[[#This Row],[T PROGRAMADO]]-InformeTbHv[[#This Row],[Ttal P. mec]])/InformeTbHv[[#This Row],[T PROGRAMADO]]),0)</f>
        <v>0.75</v>
      </c>
      <c r="D312" s="49">
        <f>IFERROR(ROUND(InformeTbHv[[#This Row],[TOTAL DE ARBOLES]]/InformeTbHv[[#This Row],[T EFECTIVO]],2),"")</f>
        <v>53.26</v>
      </c>
      <c r="E312" s="49">
        <f>(IFERROR(ROUND(InformeTbHv[[#This Row],[M3]]/InformeTbHv[[#This Row],[TOTAL DE ARBOLES]],2),""))</f>
        <v>0.27</v>
      </c>
      <c r="F312" s="39">
        <f>IFERROR(ROUND(InformeTbHv[[#This Row],[M3]]/InformeTbHv[[#This Row],[T EFECTIVO]],2),"")</f>
        <v>14.56</v>
      </c>
      <c r="G312" s="72">
        <f>InformeTbHv[[#This Row],[T PROGRAMADO]]-InformeTbHv[[#This Row],[HORAS DE OTRAS PARADA]]</f>
        <v>5.67</v>
      </c>
      <c r="H312" s="72">
        <f>InformeTbHv[[#This Row],[T PROGRAMADO]]-SUM(InformeTbHv[[#This Row],[T PARADAS MEC]]+InformeTbHv[[#This Row],[ALISTAMIENTO]]+InformeTbHv[[#This Row],[Mantenimiento periódico]])</f>
        <v>6</v>
      </c>
      <c r="I312" s="72">
        <f>InformeTbHv[[#This Row],[T PARADAS MEC]]+InformeTbHv[[#This Row],[ALISTAMIENTO]]+InformeTbHv[[#This Row],[Mantenimiento periódico]]</f>
        <v>2</v>
      </c>
      <c r="J312" s="72">
        <f>SUMIF(InformeTbHv[[#This Row],[MOTIVO 1]],"Mantenimiento periódico",InformeTbHv[[#This Row],[T OTRA PARADA 1]])</f>
        <v>0</v>
      </c>
      <c r="K312" s="72">
        <f>InformeTbHv[[#This Row],[Mantenimiento periódico]]+InformeTbHv[[#This Row],[ALISTAMIENTO]]</f>
        <v>0</v>
      </c>
      <c r="L312" s="72">
        <f>SUM(InformeTbHv[[#This Row],[T OTRA PARADA 1]:[T OTRA PARADA 5]])</f>
        <v>0</v>
      </c>
      <c r="M312" s="49" t="s">
        <v>86</v>
      </c>
      <c r="N312" s="49" t="s">
        <v>1418</v>
      </c>
      <c r="O312" s="49" t="s">
        <v>88</v>
      </c>
      <c r="P312" s="49">
        <v>94265708</v>
      </c>
      <c r="Q312" s="49" t="s">
        <v>398</v>
      </c>
      <c r="R312" s="49" t="s">
        <v>74</v>
      </c>
      <c r="S312" s="77">
        <v>46049</v>
      </c>
      <c r="T312" s="49" t="s">
        <v>399</v>
      </c>
      <c r="U312" s="49"/>
      <c r="V312" s="49"/>
      <c r="W312" s="49"/>
      <c r="X312" s="49"/>
      <c r="Y312" s="49"/>
      <c r="Z312" s="49"/>
      <c r="AA312" s="49"/>
      <c r="AB312" s="49"/>
      <c r="AC312" s="49" t="s">
        <v>1430</v>
      </c>
      <c r="AD312" s="49" t="s">
        <v>1475</v>
      </c>
      <c r="AE312" s="49" t="s">
        <v>1517</v>
      </c>
      <c r="AF312" s="49">
        <v>14.957915875223099</v>
      </c>
      <c r="AG312" s="251" t="s">
        <v>205</v>
      </c>
      <c r="AH312" s="259">
        <v>9</v>
      </c>
      <c r="AI312" s="125" t="s">
        <v>45</v>
      </c>
      <c r="AJ312" s="418">
        <f>VLOOKUP(InformeTbHv[[#This Row],[TURNO]],[1]INFORMEHV!AI$2:AK$184,2,0)</f>
        <v>0.58333333333333337</v>
      </c>
      <c r="AK312" s="418">
        <f>VLOOKUP(InformeTbHv[[#This Row],[TURNO]],[1]INFORMEHV!AI$2:AK$184,3,0)</f>
        <v>0.91666666666666663</v>
      </c>
      <c r="AL312" s="125">
        <v>12</v>
      </c>
      <c r="AM312" s="49">
        <v>302</v>
      </c>
      <c r="AN312" s="49">
        <v>82.58</v>
      </c>
      <c r="AO312" s="49">
        <v>5.74</v>
      </c>
      <c r="AP312" s="49"/>
      <c r="AQ312" s="72">
        <v>19.3</v>
      </c>
      <c r="AR312" s="125">
        <v>8</v>
      </c>
      <c r="AS312" s="49">
        <v>2</v>
      </c>
      <c r="AT312" s="30" t="s">
        <v>328</v>
      </c>
      <c r="AU312" s="30" t="s">
        <v>465</v>
      </c>
      <c r="AV312" s="49"/>
      <c r="AW312" s="49"/>
      <c r="AX312" s="49">
        <v>0.33</v>
      </c>
      <c r="AY312" s="49"/>
      <c r="AZ312" s="71" t="s">
        <v>479</v>
      </c>
      <c r="BA312" s="49" t="s">
        <v>48</v>
      </c>
      <c r="BB31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2.33</v>
      </c>
      <c r="BC312" s="72"/>
      <c r="BD312" s="106"/>
      <c r="BE312" s="106"/>
      <c r="BF312" s="72"/>
      <c r="BG312" s="74"/>
      <c r="BH312" s="74"/>
      <c r="BI312" s="72"/>
      <c r="BJ312" s="45"/>
      <c r="BK312" s="46"/>
      <c r="BL312" s="45"/>
    </row>
    <row r="313" spans="1:64" ht="18.75" customHeight="1" x14ac:dyDescent="0.3">
      <c r="A313" s="87">
        <f>IFERROR(InformeTbHv[[#This Row],[T EFECTIVO]]/InformeTbHv[[#This Row],[Horas disponibles]],0)</f>
        <v>0.91666666666666663</v>
      </c>
      <c r="B313" s="87">
        <f>((InformeTbHv[[#This Row],[T PROGRAMADO]]-InformeTbHv[[#This Row],[HORAS DE OTRAS PARADA]]))/InformeTbHv[[#This Row],[T PROGRAMADO]]</f>
        <v>0.6875</v>
      </c>
      <c r="C313" s="216">
        <f>IFERROR(((InformeTbHv[[#This Row],[T PROGRAMADO]]-InformeTbHv[[#This Row],[Ttal P. mec]])/InformeTbHv[[#This Row],[T PROGRAMADO]]),0)</f>
        <v>0.75</v>
      </c>
      <c r="D313" s="88">
        <f>IFERROR(ROUND(InformeTbHv[[#This Row],[TOTAL DE ARBOLES]]/InformeTbHv[[#This Row],[T EFECTIVO]],2),"")</f>
        <v>46.18</v>
      </c>
      <c r="E313" s="88">
        <f>(IFERROR(ROUND(InformeTbHv[[#This Row],[M3]]/InformeTbHv[[#This Row],[TOTAL DE ARBOLES]],2),""))</f>
        <v>0.24</v>
      </c>
      <c r="F313" s="39">
        <f>IFERROR(ROUND(InformeTbHv[[#This Row],[M3]]/InformeTbHv[[#This Row],[T EFECTIVO]],2),"")</f>
        <v>11.2</v>
      </c>
      <c r="G313" s="89">
        <f>InformeTbHv[[#This Row],[T PROGRAMADO]]-InformeTbHv[[#This Row],[HORAS DE OTRAS PARADA]]</f>
        <v>5.5</v>
      </c>
      <c r="H313" s="89">
        <f>InformeTbHv[[#This Row],[T PROGRAMADO]]-SUM(InformeTbHv[[#This Row],[T PARADAS MEC]]+InformeTbHv[[#This Row],[ALISTAMIENTO]]+InformeTbHv[[#This Row],[Mantenimiento periódico]])</f>
        <v>6</v>
      </c>
      <c r="I313" s="89">
        <f>InformeTbHv[[#This Row],[T PARADAS MEC]]+InformeTbHv[[#This Row],[ALISTAMIENTO]]+InformeTbHv[[#This Row],[Mantenimiento periódico]]</f>
        <v>2</v>
      </c>
      <c r="J313" s="89">
        <f>SUMIF(InformeTbHv[[#This Row],[MOTIVO 1]],"Mantenimiento periódico",InformeTbHv[[#This Row],[T OTRA PARADA 1]])</f>
        <v>0</v>
      </c>
      <c r="K313" s="89">
        <f>InformeTbHv[[#This Row],[Mantenimiento periódico]]+InformeTbHv[[#This Row],[ALISTAMIENTO]]</f>
        <v>0</v>
      </c>
      <c r="L313" s="89">
        <f>SUM(InformeTbHv[[#This Row],[T OTRA PARADA 1]:[T OTRA PARADA 5]])</f>
        <v>0</v>
      </c>
      <c r="M313" s="88" t="s">
        <v>134</v>
      </c>
      <c r="N313" s="88" t="s">
        <v>1417</v>
      </c>
      <c r="O313" s="88" t="s">
        <v>370</v>
      </c>
      <c r="P313" s="88">
        <v>1022124531</v>
      </c>
      <c r="Q313" s="88" t="s">
        <v>65</v>
      </c>
      <c r="R313" s="88" t="s">
        <v>49</v>
      </c>
      <c r="S313" s="90">
        <v>46052</v>
      </c>
      <c r="T313" s="88" t="s">
        <v>393</v>
      </c>
      <c r="U313" s="88"/>
      <c r="V313" s="88"/>
      <c r="W313" s="88"/>
      <c r="X313" s="88"/>
      <c r="Y313" s="88"/>
      <c r="Z313" s="88"/>
      <c r="AA313" s="88"/>
      <c r="AB313" s="88"/>
      <c r="AC313" s="88" t="s">
        <v>1422</v>
      </c>
      <c r="AD313" s="88" t="s">
        <v>1467</v>
      </c>
      <c r="AE313" s="88" t="s">
        <v>1511</v>
      </c>
      <c r="AF313" s="88">
        <v>16.129333818634041</v>
      </c>
      <c r="AG313" s="25" t="s">
        <v>208</v>
      </c>
      <c r="AH313" s="206">
        <v>6</v>
      </c>
      <c r="AI313" s="88" t="s">
        <v>61</v>
      </c>
      <c r="AJ313" s="419">
        <f>VLOOKUP(InformeTbHv[[#This Row],[TURNO]],[1]INFORMEHV!AI$2:AK$184,2,0)</f>
        <v>0.91666666666666663</v>
      </c>
      <c r="AK313" s="419">
        <f>VLOOKUP(InformeTbHv[[#This Row],[TURNO]],[1]INFORMEHV!AI$2:AK$184,3,0)</f>
        <v>0.25</v>
      </c>
      <c r="AL313" s="205">
        <v>25</v>
      </c>
      <c r="AM313" s="88">
        <v>254</v>
      </c>
      <c r="AN313" s="88">
        <v>61.6</v>
      </c>
      <c r="AO313" s="88">
        <v>12.3</v>
      </c>
      <c r="AP313" s="88"/>
      <c r="AQ313" s="89">
        <v>30</v>
      </c>
      <c r="AR313" s="88">
        <v>8</v>
      </c>
      <c r="AS313" s="88">
        <v>2</v>
      </c>
      <c r="AT313" s="30" t="s">
        <v>327</v>
      </c>
      <c r="AU313" s="30" t="s">
        <v>465</v>
      </c>
      <c r="AV313" s="88"/>
      <c r="AW313" s="88"/>
      <c r="AX313" s="88">
        <v>0.5</v>
      </c>
      <c r="AY313" s="88">
        <v>1</v>
      </c>
      <c r="AZ313" s="92" t="s">
        <v>511</v>
      </c>
      <c r="BA313" s="88" t="s">
        <v>48</v>
      </c>
      <c r="BB31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2.5</v>
      </c>
      <c r="BC313" s="89"/>
      <c r="BD313" s="89"/>
      <c r="BE313" s="89"/>
      <c r="BF313" s="89"/>
      <c r="BG313" s="93"/>
      <c r="BH313" s="74"/>
      <c r="BI313" s="75"/>
      <c r="BJ313" s="45"/>
      <c r="BK313" s="46"/>
      <c r="BL313" s="94"/>
    </row>
    <row r="314" spans="1:64" ht="18.75" customHeight="1" x14ac:dyDescent="0.3">
      <c r="A314" s="87">
        <f>IFERROR(InformeTbHv[[#This Row],[T EFECTIVO]]/InformeTbHv[[#This Row],[Horas disponibles]],0)</f>
        <v>0.67122871046228738</v>
      </c>
      <c r="B314" s="87">
        <f>((InformeTbHv[[#This Row],[T PROGRAMADO]]-InformeTbHv[[#This Row],[HORAS DE OTRAS PARADA]]))/InformeTbHv[[#This Row],[T PROGRAMADO]]</f>
        <v>0.6130555555555558</v>
      </c>
      <c r="C314" s="216">
        <f>IFERROR(((InformeTbHv[[#This Row],[T PROGRAMADO]]-InformeTbHv[[#This Row],[Ttal P. mec]])/InformeTbHv[[#This Row],[T PROGRAMADO]]),0)</f>
        <v>0.91333333333333344</v>
      </c>
      <c r="D314" s="88">
        <f>IFERROR(ROUND(InformeTbHv[[#This Row],[TOTAL DE ARBOLES]]/InformeTbHv[[#This Row],[T EFECTIVO]],2),"")</f>
        <v>0</v>
      </c>
      <c r="E314" s="88" t="str">
        <f>(IFERROR(ROUND(InformeTbHv[[#This Row],[M3]]/InformeTbHv[[#This Row],[TOTAL DE ARBOLES]],2),""))</f>
        <v/>
      </c>
      <c r="F314" s="39">
        <f>IFERROR(ROUND(InformeTbHv[[#This Row],[M3]]/InformeTbHv[[#This Row],[T EFECTIVO]],2),"")</f>
        <v>12.23</v>
      </c>
      <c r="G314" s="89">
        <f>InformeTbHv[[#This Row],[T PROGRAMADO]]-InformeTbHv[[#This Row],[HORAS DE OTRAS PARADA]]</f>
        <v>7.35666666666667</v>
      </c>
      <c r="H314" s="89">
        <f>InformeTbHv[[#This Row],[T PROGRAMADO]]-SUM(InformeTbHv[[#This Row],[T PARADAS MEC]]+InformeTbHv[[#This Row],[ALISTAMIENTO]]+InformeTbHv[[#This Row],[Mantenimiento periódico]])</f>
        <v>10.96</v>
      </c>
      <c r="I314" s="89">
        <f>InformeTbHv[[#This Row],[T PARADAS MEC]]+InformeTbHv[[#This Row],[ALISTAMIENTO]]+InformeTbHv[[#This Row],[Mantenimiento periódico]]</f>
        <v>1.04</v>
      </c>
      <c r="J314" s="89">
        <f>SUMIF(InformeTbHv[[#This Row],[MOTIVO 1]],"Mantenimiento periódico",InformeTbHv[[#This Row],[T OTRA PARADA 1]])</f>
        <v>0</v>
      </c>
      <c r="K314" s="89">
        <f>InformeTbHv[[#This Row],[Mantenimiento periódico]]+InformeTbHv[[#This Row],[ALISTAMIENTO]]</f>
        <v>0.42</v>
      </c>
      <c r="L314" s="89">
        <f>SUM(InformeTbHv[[#This Row],[T OTRA PARADA 1]:[T OTRA PARADA 5]])</f>
        <v>2.3333333333333299</v>
      </c>
      <c r="M314" s="88" t="s">
        <v>76</v>
      </c>
      <c r="N314" s="88" t="s">
        <v>1418</v>
      </c>
      <c r="O314" s="88" t="s">
        <v>78</v>
      </c>
      <c r="P314" s="88">
        <v>1006316837</v>
      </c>
      <c r="Q314" s="88" t="s">
        <v>43</v>
      </c>
      <c r="R314" s="88" t="s">
        <v>49</v>
      </c>
      <c r="S314" s="90">
        <v>46058</v>
      </c>
      <c r="T314" s="88" t="s">
        <v>324</v>
      </c>
      <c r="U314" s="88"/>
      <c r="V314" s="88"/>
      <c r="W314" s="88"/>
      <c r="X314" s="88"/>
      <c r="Y314" s="88"/>
      <c r="Z314" s="88"/>
      <c r="AA314" s="88"/>
      <c r="AB314" s="88"/>
      <c r="AC314" s="88" t="s">
        <v>1429</v>
      </c>
      <c r="AD314" s="88" t="s">
        <v>1474</v>
      </c>
      <c r="AE314" s="88" t="s">
        <v>1509</v>
      </c>
      <c r="AF314" s="88">
        <v>28.324549850778098</v>
      </c>
      <c r="AG314" s="251" t="s">
        <v>205</v>
      </c>
      <c r="AH314" s="206">
        <v>1</v>
      </c>
      <c r="AI314" s="88" t="s">
        <v>47</v>
      </c>
      <c r="AJ314" s="419">
        <f>VLOOKUP(InformeTbHv[[#This Row],[TURNO]],[1]INFORMEHV!AI$2:AK$184,2,0)</f>
        <v>0.25</v>
      </c>
      <c r="AK314" s="419">
        <f>VLOOKUP(InformeTbHv[[#This Row],[TURNO]],[1]INFORMEHV!AI$2:AK$184,3,0)</f>
        <v>0.58333333333333337</v>
      </c>
      <c r="AL314" s="205">
        <v>25</v>
      </c>
      <c r="AM314" s="88"/>
      <c r="AN314" s="88">
        <v>90</v>
      </c>
      <c r="AO314" s="88"/>
      <c r="AP314" s="88"/>
      <c r="AQ314" s="89"/>
      <c r="AR314" s="205">
        <v>12</v>
      </c>
      <c r="AS314" s="88">
        <v>0.62</v>
      </c>
      <c r="AT314" s="30" t="s">
        <v>328</v>
      </c>
      <c r="AU314" s="88" t="s">
        <v>721</v>
      </c>
      <c r="AV314" s="88">
        <v>0.42</v>
      </c>
      <c r="AW314" s="88">
        <v>0.3</v>
      </c>
      <c r="AX314" s="88">
        <v>0.97</v>
      </c>
      <c r="AY314" s="88">
        <v>2</v>
      </c>
      <c r="AZ314" s="92" t="s">
        <v>109</v>
      </c>
      <c r="BA314" s="88" t="s">
        <v>48</v>
      </c>
      <c r="BB31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4.64333333333333</v>
      </c>
      <c r="BC314" s="89">
        <v>1.25</v>
      </c>
      <c r="BD314" s="89">
        <v>1.0833333333333299</v>
      </c>
      <c r="BE314" s="89"/>
      <c r="BF314" s="89"/>
      <c r="BG314" s="93"/>
      <c r="BH314" s="44" t="s">
        <v>584</v>
      </c>
      <c r="BI314" s="45" t="s">
        <v>355</v>
      </c>
      <c r="BJ314" s="45"/>
      <c r="BK314" s="46"/>
      <c r="BL314" s="94"/>
    </row>
    <row r="315" spans="1:64" s="70" customFormat="1" ht="18.75" customHeight="1" x14ac:dyDescent="0.3">
      <c r="A315" s="87">
        <f>IFERROR(InformeTbHv[[#This Row],[T EFECTIVO]]/InformeTbHv[[#This Row],[Horas disponibles]],0)</f>
        <v>0.6428571428571429</v>
      </c>
      <c r="B315" s="87">
        <f>((InformeTbHv[[#This Row],[T PROGRAMADO]]-InformeTbHv[[#This Row],[HORAS DE OTRAS PARADA]]))/InformeTbHv[[#This Row],[T PROGRAMADO]]</f>
        <v>0.5625</v>
      </c>
      <c r="C315" s="216">
        <f>IFERROR(((InformeTbHv[[#This Row],[T PROGRAMADO]]-InformeTbHv[[#This Row],[Ttal P. mec]])/InformeTbHv[[#This Row],[T PROGRAMADO]]),0)</f>
        <v>0.875</v>
      </c>
      <c r="D315" s="88">
        <f>IFERROR(ROUND(InformeTbHv[[#This Row],[TOTAL DE ARBOLES]]/InformeTbHv[[#This Row],[T EFECTIVO]],2),"")</f>
        <v>21.11</v>
      </c>
      <c r="E315" s="88">
        <f>(IFERROR(ROUND(InformeTbHv[[#This Row],[M3]]/InformeTbHv[[#This Row],[TOTAL DE ARBOLES]],2),""))</f>
        <v>0.39</v>
      </c>
      <c r="F315" s="39">
        <f>IFERROR(ROUND(InformeTbHv[[#This Row],[M3]]/InformeTbHv[[#This Row],[T EFECTIVO]],2),"")</f>
        <v>8.33</v>
      </c>
      <c r="G315" s="89">
        <f>InformeTbHv[[#This Row],[T PROGRAMADO]]-InformeTbHv[[#This Row],[HORAS DE OTRAS PARADA]]</f>
        <v>4.5</v>
      </c>
      <c r="H315" s="89">
        <f>InformeTbHv[[#This Row],[T PROGRAMADO]]-SUM(InformeTbHv[[#This Row],[T PARADAS MEC]]+InformeTbHv[[#This Row],[ALISTAMIENTO]]+InformeTbHv[[#This Row],[Mantenimiento periódico]])</f>
        <v>7</v>
      </c>
      <c r="I315" s="89">
        <f>InformeTbHv[[#This Row],[T PARADAS MEC]]+InformeTbHv[[#This Row],[ALISTAMIENTO]]+InformeTbHv[[#This Row],[Mantenimiento periódico]]</f>
        <v>1</v>
      </c>
      <c r="J315" s="89">
        <f>SUMIF(InformeTbHv[[#This Row],[MOTIVO 1]],"Mantenimiento periódico",InformeTbHv[[#This Row],[T OTRA PARADA 1]])</f>
        <v>0</v>
      </c>
      <c r="K315" s="89">
        <f>InformeTbHv[[#This Row],[Mantenimiento periódico]]+InformeTbHv[[#This Row],[ALISTAMIENTO]]</f>
        <v>0</v>
      </c>
      <c r="L315" s="89">
        <f>SUM(InformeTbHv[[#This Row],[T OTRA PARADA 1]:[T OTRA PARADA 5]])</f>
        <v>2.5</v>
      </c>
      <c r="M315" s="88" t="s">
        <v>136</v>
      </c>
      <c r="N315" s="88" t="s">
        <v>1417</v>
      </c>
      <c r="O315" s="88" t="s">
        <v>375</v>
      </c>
      <c r="P315" s="88">
        <v>1127213532</v>
      </c>
      <c r="Q315" s="88" t="s">
        <v>65</v>
      </c>
      <c r="R315" s="88" t="s">
        <v>49</v>
      </c>
      <c r="S315" s="90">
        <v>46056</v>
      </c>
      <c r="T315" s="88" t="s">
        <v>393</v>
      </c>
      <c r="U315" s="88"/>
      <c r="V315" s="88"/>
      <c r="W315" s="88"/>
      <c r="X315" s="88"/>
      <c r="Y315" s="88"/>
      <c r="Z315" s="88"/>
      <c r="AA315" s="88"/>
      <c r="AB315" s="88"/>
      <c r="AC315" s="88" t="s">
        <v>1422</v>
      </c>
      <c r="AD315" s="88" t="s">
        <v>1467</v>
      </c>
      <c r="AE315" s="88" t="s">
        <v>1511</v>
      </c>
      <c r="AF315" s="88">
        <v>16.129333818634041</v>
      </c>
      <c r="AG315" s="88" t="s">
        <v>208</v>
      </c>
      <c r="AH315" s="206">
        <v>6</v>
      </c>
      <c r="AI315" s="88" t="s">
        <v>47</v>
      </c>
      <c r="AJ315" s="419">
        <f>VLOOKUP(InformeTbHv[[#This Row],[TURNO]],[1]INFORMEHV!AI$2:AK$184,2,0)</f>
        <v>0.25</v>
      </c>
      <c r="AK315" s="419">
        <f>VLOOKUP(InformeTbHv[[#This Row],[TURNO]],[1]INFORMEHV!AI$2:AK$184,3,0)</f>
        <v>0.58333333333333337</v>
      </c>
      <c r="AL315" s="205">
        <v>20</v>
      </c>
      <c r="AM315" s="88">
        <v>95</v>
      </c>
      <c r="AN315" s="88">
        <v>37.5</v>
      </c>
      <c r="AO315" s="88">
        <v>13.2</v>
      </c>
      <c r="AP315" s="88"/>
      <c r="AQ315" s="89">
        <v>30</v>
      </c>
      <c r="AR315" s="205">
        <v>8</v>
      </c>
      <c r="AS315" s="88">
        <v>1</v>
      </c>
      <c r="AT315" s="30" t="s">
        <v>328</v>
      </c>
      <c r="AU315" s="88" t="s">
        <v>721</v>
      </c>
      <c r="AV315" s="88"/>
      <c r="AW315" s="88"/>
      <c r="AX315" s="88"/>
      <c r="AY315" s="88"/>
      <c r="AZ315" s="92" t="s">
        <v>585</v>
      </c>
      <c r="BA315" s="88" t="s">
        <v>48</v>
      </c>
      <c r="BB31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3.5</v>
      </c>
      <c r="BC315" s="89">
        <v>2.5</v>
      </c>
      <c r="BD315" s="89"/>
      <c r="BE315" s="89"/>
      <c r="BF315" s="89"/>
      <c r="BG315" s="93"/>
      <c r="BH315" s="44" t="s">
        <v>237</v>
      </c>
      <c r="BI315" s="45"/>
      <c r="BJ315" s="45"/>
      <c r="BK315" s="46"/>
      <c r="BL315" s="94"/>
    </row>
    <row r="316" spans="1:64" ht="18.75" customHeight="1" x14ac:dyDescent="0.3">
      <c r="A316" s="87">
        <f>IFERROR(InformeTbHv[[#This Row],[T EFECTIVO]]/InformeTbHv[[#This Row],[Horas disponibles]],0)</f>
        <v>0.9494949494949495</v>
      </c>
      <c r="B316" s="87">
        <f>((InformeTbHv[[#This Row],[T PROGRAMADO]]-InformeTbHv[[#This Row],[HORAS DE OTRAS PARADA]]))/InformeTbHv[[#This Row],[T PROGRAMADO]]</f>
        <v>0.6962962962962963</v>
      </c>
      <c r="C316" s="216">
        <f>IFERROR(((InformeTbHv[[#This Row],[T PROGRAMADO]]-InformeTbHv[[#This Row],[Ttal P. mec]])/InformeTbHv[[#This Row],[T PROGRAMADO]]),0)</f>
        <v>0.73333333333333339</v>
      </c>
      <c r="D316" s="88">
        <f>IFERROR(ROUND(InformeTbHv[[#This Row],[TOTAL DE ARBOLES]]/InformeTbHv[[#This Row],[T EFECTIVO]],2),"")</f>
        <v>0</v>
      </c>
      <c r="E316" s="88" t="str">
        <f>(IFERROR(ROUND(InformeTbHv[[#This Row],[M3]]/InformeTbHv[[#This Row],[TOTAL DE ARBOLES]],2),""))</f>
        <v/>
      </c>
      <c r="F316" s="39">
        <f>IFERROR(ROUND(InformeTbHv[[#This Row],[M3]]/InformeTbHv[[#This Row],[T EFECTIVO]],2),"")</f>
        <v>13.83</v>
      </c>
      <c r="G316" s="89">
        <f>InformeTbHv[[#This Row],[T PROGRAMADO]]-InformeTbHv[[#This Row],[HORAS DE OTRAS PARADA]]</f>
        <v>4.7</v>
      </c>
      <c r="H316" s="89">
        <f>InformeTbHv[[#This Row],[T PROGRAMADO]]-SUM(InformeTbHv[[#This Row],[T PARADAS MEC]]+InformeTbHv[[#This Row],[ALISTAMIENTO]]+InformeTbHv[[#This Row],[Mantenimiento periódico]])</f>
        <v>4.95</v>
      </c>
      <c r="I316" s="89">
        <f>InformeTbHv[[#This Row],[T PARADAS MEC]]+InformeTbHv[[#This Row],[ALISTAMIENTO]]+InformeTbHv[[#This Row],[Mantenimiento periódico]]</f>
        <v>1.7999999999999998</v>
      </c>
      <c r="J316" s="89">
        <f>SUMIF(InformeTbHv[[#This Row],[MOTIVO 1]],"Mantenimiento periódico",InformeTbHv[[#This Row],[T OTRA PARADA 1]])</f>
        <v>0</v>
      </c>
      <c r="K316" s="89">
        <f>InformeTbHv[[#This Row],[Mantenimiento periódico]]+InformeTbHv[[#This Row],[ALISTAMIENTO]]</f>
        <v>0.17</v>
      </c>
      <c r="L316" s="89">
        <f>SUM(InformeTbHv[[#This Row],[T OTRA PARADA 1]:[T OTRA PARADA 5]])</f>
        <v>0</v>
      </c>
      <c r="M316" s="88" t="s">
        <v>76</v>
      </c>
      <c r="N316" s="88" t="s">
        <v>1418</v>
      </c>
      <c r="O316" s="88" t="s">
        <v>77</v>
      </c>
      <c r="P316" s="88">
        <v>1010092842</v>
      </c>
      <c r="Q316" s="88" t="s">
        <v>43</v>
      </c>
      <c r="R316" s="88" t="s">
        <v>49</v>
      </c>
      <c r="S316" s="90">
        <v>46061</v>
      </c>
      <c r="T316" s="88" t="s">
        <v>324</v>
      </c>
      <c r="U316" s="88"/>
      <c r="V316" s="88"/>
      <c r="W316" s="88"/>
      <c r="X316" s="88"/>
      <c r="Y316" s="88"/>
      <c r="Z316" s="88"/>
      <c r="AA316" s="88"/>
      <c r="AB316" s="88"/>
      <c r="AC316" s="88" t="s">
        <v>1429</v>
      </c>
      <c r="AD316" s="88" t="s">
        <v>1474</v>
      </c>
      <c r="AE316" s="88" t="s">
        <v>1509</v>
      </c>
      <c r="AF316" s="88">
        <v>28.324549850778098</v>
      </c>
      <c r="AG316" s="251" t="s">
        <v>205</v>
      </c>
      <c r="AH316" s="206">
        <v>3</v>
      </c>
      <c r="AI316" s="125" t="s">
        <v>45</v>
      </c>
      <c r="AJ316" s="418">
        <f>VLOOKUP(InformeTbHv[[#This Row],[TURNO]],[1]INFORMEHV!AI$2:AK$184,2,0)</f>
        <v>0.58333333333333337</v>
      </c>
      <c r="AK316" s="418">
        <f>VLOOKUP(InformeTbHv[[#This Row],[TURNO]],[1]INFORMEHV!AI$2:AK$184,3,0)</f>
        <v>0.91666666666666663</v>
      </c>
      <c r="AL316" s="205">
        <v>15</v>
      </c>
      <c r="AM316" s="88"/>
      <c r="AN316" s="88">
        <v>65</v>
      </c>
      <c r="AO316" s="88"/>
      <c r="AP316" s="88"/>
      <c r="AQ316" s="89"/>
      <c r="AR316" s="205">
        <v>6.75</v>
      </c>
      <c r="AS316" s="88">
        <v>1.63</v>
      </c>
      <c r="AT316" s="30" t="s">
        <v>328</v>
      </c>
      <c r="AU316" s="88" t="s">
        <v>721</v>
      </c>
      <c r="AV316" s="88">
        <v>0.17</v>
      </c>
      <c r="AW316" s="88"/>
      <c r="AX316" s="88">
        <v>0.25</v>
      </c>
      <c r="AY316" s="88"/>
      <c r="AZ316" s="92" t="s">
        <v>565</v>
      </c>
      <c r="BA316" s="88" t="s">
        <v>46</v>
      </c>
      <c r="BB31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2.0499999999999998</v>
      </c>
      <c r="BC316" s="89"/>
      <c r="BD316" s="89"/>
      <c r="BE316" s="89"/>
      <c r="BF316" s="89"/>
      <c r="BG316" s="93"/>
      <c r="BH316" s="44"/>
      <c r="BI316" s="45"/>
      <c r="BJ316" s="45"/>
      <c r="BK316" s="46"/>
      <c r="BL316" s="94"/>
    </row>
    <row r="317" spans="1:64" ht="18.75" customHeight="1" x14ac:dyDescent="0.3">
      <c r="A317" s="87">
        <f>IFERROR(InformeTbHv[[#This Row],[T EFECTIVO]]/InformeTbHv[[#This Row],[Horas disponibles]],0)</f>
        <v>0.95021961932650079</v>
      </c>
      <c r="B317" s="87">
        <f>((InformeTbHv[[#This Row],[T PROGRAMADO]]-InformeTbHv[[#This Row],[HORAS DE OTRAS PARADA]]))/InformeTbHv[[#This Row],[T PROGRAMADO]]</f>
        <v>0.81125000000000003</v>
      </c>
      <c r="C317" s="216">
        <f>IFERROR(((InformeTbHv[[#This Row],[T PROGRAMADO]]-InformeTbHv[[#This Row],[Ttal P. mec]])/InformeTbHv[[#This Row],[T PROGRAMADO]]),0)</f>
        <v>0.85375000000000001</v>
      </c>
      <c r="D317" s="88">
        <f>IFERROR(ROUND(InformeTbHv[[#This Row],[TOTAL DE ARBOLES]]/InformeTbHv[[#This Row],[T EFECTIVO]],2),"")</f>
        <v>34.21</v>
      </c>
      <c r="E317" s="88">
        <f>(IFERROR(ROUND(InformeTbHv[[#This Row],[M3]]/InformeTbHv[[#This Row],[TOTAL DE ARBOLES]],2),""))</f>
        <v>0.51</v>
      </c>
      <c r="F317" s="39">
        <f>IFERROR(ROUND(InformeTbHv[[#This Row],[M3]]/InformeTbHv[[#This Row],[T EFECTIVO]],2),"")</f>
        <v>17.36</v>
      </c>
      <c r="G317" s="89">
        <f>InformeTbHv[[#This Row],[T PROGRAMADO]]-InformeTbHv[[#This Row],[HORAS DE OTRAS PARADA]]</f>
        <v>6.49</v>
      </c>
      <c r="H317" s="89">
        <f>InformeTbHv[[#This Row],[T PROGRAMADO]]-SUM(InformeTbHv[[#This Row],[T PARADAS MEC]]+InformeTbHv[[#This Row],[ALISTAMIENTO]]+InformeTbHv[[#This Row],[Mantenimiento periódico]])</f>
        <v>6.83</v>
      </c>
      <c r="I317" s="89">
        <f>InformeTbHv[[#This Row],[T PARADAS MEC]]+InformeTbHv[[#This Row],[ALISTAMIENTO]]+InformeTbHv[[#This Row],[Mantenimiento periódico]]</f>
        <v>1.17</v>
      </c>
      <c r="J317" s="89">
        <f>SUMIF(InformeTbHv[[#This Row],[MOTIVO 1]],"Mantenimiento periódico",InformeTbHv[[#This Row],[T OTRA PARADA 1]])</f>
        <v>0</v>
      </c>
      <c r="K317" s="89">
        <f>InformeTbHv[[#This Row],[Mantenimiento periódico]]+InformeTbHv[[#This Row],[ALISTAMIENTO]]</f>
        <v>0.17</v>
      </c>
      <c r="L317" s="89">
        <f>SUM(InformeTbHv[[#This Row],[T OTRA PARADA 1]:[T OTRA PARADA 5]])</f>
        <v>0</v>
      </c>
      <c r="M317" s="88" t="s">
        <v>63</v>
      </c>
      <c r="N317" s="88" t="s">
        <v>1417</v>
      </c>
      <c r="O317" s="88" t="s">
        <v>85</v>
      </c>
      <c r="P317" s="88">
        <v>15961194</v>
      </c>
      <c r="Q317" s="88" t="s">
        <v>65</v>
      </c>
      <c r="R317" s="88" t="s">
        <v>44</v>
      </c>
      <c r="S317" s="90">
        <v>46075</v>
      </c>
      <c r="T317" s="88" t="s">
        <v>70</v>
      </c>
      <c r="U317" s="88"/>
      <c r="V317" s="88"/>
      <c r="W317" s="88"/>
      <c r="X317" s="88"/>
      <c r="Y317" s="88"/>
      <c r="Z317" s="88"/>
      <c r="AA317" s="88"/>
      <c r="AB317" s="88"/>
      <c r="AC317" s="88" t="s">
        <v>1440</v>
      </c>
      <c r="AD317" s="88" t="s">
        <v>1485</v>
      </c>
      <c r="AE317" s="88" t="s">
        <v>1512</v>
      </c>
      <c r="AF317" s="88">
        <v>35.031496222898902</v>
      </c>
      <c r="AG317" s="25" t="s">
        <v>207</v>
      </c>
      <c r="AH317" s="206">
        <v>8</v>
      </c>
      <c r="AI317" s="88" t="s">
        <v>47</v>
      </c>
      <c r="AJ317" s="419">
        <f>VLOOKUP(InformeTbHv[[#This Row],[TURNO]],[1]INFORMEHV!AI$2:AK$184,2,0)</f>
        <v>0.25</v>
      </c>
      <c r="AK317" s="419">
        <f>VLOOKUP(InformeTbHv[[#This Row],[TURNO]],[1]INFORMEHV!AI$2:AK$184,3,0)</f>
        <v>0.58333333333333337</v>
      </c>
      <c r="AL317" s="205">
        <v>25</v>
      </c>
      <c r="AM317" s="88">
        <v>222</v>
      </c>
      <c r="AN317" s="88">
        <v>112.67</v>
      </c>
      <c r="AO317" s="88">
        <v>17.62</v>
      </c>
      <c r="AP317" s="88"/>
      <c r="AQ317" s="89"/>
      <c r="AR317" s="88">
        <v>8</v>
      </c>
      <c r="AS317" s="88">
        <v>1</v>
      </c>
      <c r="AT317" s="88"/>
      <c r="AU317" s="88" t="s">
        <v>721</v>
      </c>
      <c r="AV317" s="88">
        <v>0.17</v>
      </c>
      <c r="AW317" s="88">
        <v>0.17</v>
      </c>
      <c r="AX317" s="88">
        <v>0.17</v>
      </c>
      <c r="AY317" s="88"/>
      <c r="AZ317" s="92" t="s">
        <v>738</v>
      </c>
      <c r="BA317" s="88" t="s">
        <v>48</v>
      </c>
      <c r="BB31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1.5099999999999998</v>
      </c>
      <c r="BC317" s="89"/>
      <c r="BD317" s="89"/>
      <c r="BE317" s="89"/>
      <c r="BF317" s="89"/>
      <c r="BG317" s="93"/>
      <c r="BH317" s="44"/>
      <c r="BI317" s="45"/>
      <c r="BJ317" s="45"/>
      <c r="BK317" s="46"/>
      <c r="BL317" s="94"/>
    </row>
    <row r="318" spans="1:64" ht="18.75" customHeight="1" x14ac:dyDescent="0.3">
      <c r="A318" s="87">
        <f>IFERROR(InformeTbHv[[#This Row],[T EFECTIVO]]/InformeTbHv[[#This Row],[Horas disponibles]],0)</f>
        <v>0.88769230769230767</v>
      </c>
      <c r="B318" s="87">
        <f>((InformeTbHv[[#This Row],[T PROGRAMADO]]-InformeTbHv[[#This Row],[HORAS DE OTRAS PARADA]]))/InformeTbHv[[#This Row],[T PROGRAMADO]]</f>
        <v>0.72124999999999995</v>
      </c>
      <c r="C318" s="216">
        <f>IFERROR(((InformeTbHv[[#This Row],[T PROGRAMADO]]-InformeTbHv[[#This Row],[Ttal P. mec]])/InformeTbHv[[#This Row],[T PROGRAMADO]]),0)</f>
        <v>0.8125</v>
      </c>
      <c r="D318" s="88">
        <f>IFERROR(ROUND(InformeTbHv[[#This Row],[TOTAL DE ARBOLES]]/InformeTbHv[[#This Row],[T EFECTIVO]],2),"")</f>
        <v>94.97</v>
      </c>
      <c r="E318" s="88">
        <f>(IFERROR(ROUND(InformeTbHv[[#This Row],[M3]]/InformeTbHv[[#This Row],[TOTAL DE ARBOLES]],2),""))</f>
        <v>0.17</v>
      </c>
      <c r="F318" s="39">
        <f>IFERROR(ROUND(InformeTbHv[[#This Row],[M3]]/InformeTbHv[[#This Row],[T EFECTIVO]],2),"")</f>
        <v>15.83</v>
      </c>
      <c r="G318" s="89">
        <f>InformeTbHv[[#This Row],[T PROGRAMADO]]-InformeTbHv[[#This Row],[HORAS DE OTRAS PARADA]]</f>
        <v>5.77</v>
      </c>
      <c r="H318" s="89">
        <f>InformeTbHv[[#This Row],[T PROGRAMADO]]-SUM(InformeTbHv[[#This Row],[T PARADAS MEC]]+InformeTbHv[[#This Row],[ALISTAMIENTO]]+InformeTbHv[[#This Row],[Mantenimiento periódico]])</f>
        <v>6.5</v>
      </c>
      <c r="I318" s="89">
        <f>InformeTbHv[[#This Row],[T PARADAS MEC]]+InformeTbHv[[#This Row],[ALISTAMIENTO]]+InformeTbHv[[#This Row],[Mantenimiento periódico]]</f>
        <v>1.5</v>
      </c>
      <c r="J318" s="89">
        <f>SUMIF(InformeTbHv[[#This Row],[MOTIVO 1]],"Mantenimiento periódico",InformeTbHv[[#This Row],[T OTRA PARADA 1]])</f>
        <v>0</v>
      </c>
      <c r="K318" s="89">
        <f>InformeTbHv[[#This Row],[Mantenimiento periódico]]+InformeTbHv[[#This Row],[ALISTAMIENTO]]</f>
        <v>0</v>
      </c>
      <c r="L318" s="89">
        <f>SUM(InformeTbHv[[#This Row],[T OTRA PARADA 1]:[T OTRA PARADA 5]])</f>
        <v>0.5</v>
      </c>
      <c r="M318" s="88" t="s">
        <v>86</v>
      </c>
      <c r="N318" s="88" t="s">
        <v>1418</v>
      </c>
      <c r="O318" s="88" t="s">
        <v>95</v>
      </c>
      <c r="P318" s="88">
        <v>6135776</v>
      </c>
      <c r="Q318" s="88" t="s">
        <v>398</v>
      </c>
      <c r="R318" s="88" t="s">
        <v>74</v>
      </c>
      <c r="S318" s="90">
        <v>46071</v>
      </c>
      <c r="T318" s="88" t="s">
        <v>399</v>
      </c>
      <c r="U318" s="88"/>
      <c r="V318" s="88"/>
      <c r="W318" s="88"/>
      <c r="X318" s="88"/>
      <c r="Y318" s="88"/>
      <c r="Z318" s="88"/>
      <c r="AA318" s="88"/>
      <c r="AB318" s="88"/>
      <c r="AC318" s="88" t="s">
        <v>1430</v>
      </c>
      <c r="AD318" s="88" t="s">
        <v>1475</v>
      </c>
      <c r="AE318" s="88" t="s">
        <v>1517</v>
      </c>
      <c r="AF318" s="88">
        <v>14.957915875223099</v>
      </c>
      <c r="AG318" s="251" t="s">
        <v>205</v>
      </c>
      <c r="AH318" s="206">
        <v>10</v>
      </c>
      <c r="AI318" s="125" t="s">
        <v>45</v>
      </c>
      <c r="AJ318" s="418">
        <f>VLOOKUP(InformeTbHv[[#This Row],[TURNO]],[1]INFORMEHV!AI$2:AK$184,2,0)</f>
        <v>0.58333333333333337</v>
      </c>
      <c r="AK318" s="418">
        <f>VLOOKUP(InformeTbHv[[#This Row],[TURNO]],[1]INFORMEHV!AI$2:AK$184,3,0)</f>
        <v>0.91666666666666663</v>
      </c>
      <c r="AL318" s="205">
        <v>14</v>
      </c>
      <c r="AM318" s="88">
        <v>548</v>
      </c>
      <c r="AN318" s="88">
        <v>91.32</v>
      </c>
      <c r="AO318" s="88">
        <v>13.86</v>
      </c>
      <c r="AP318" s="88"/>
      <c r="AQ318" s="89">
        <v>15.8</v>
      </c>
      <c r="AR318" s="205">
        <v>8</v>
      </c>
      <c r="AS318" s="88">
        <v>1.5</v>
      </c>
      <c r="AT318" s="30" t="s">
        <v>328</v>
      </c>
      <c r="AU318" s="88" t="s">
        <v>721</v>
      </c>
      <c r="AV318" s="88"/>
      <c r="AW318" s="88"/>
      <c r="AX318" s="88">
        <v>0.23</v>
      </c>
      <c r="AY318" s="88"/>
      <c r="AZ318" s="92" t="s">
        <v>629</v>
      </c>
      <c r="BA318" s="88" t="s">
        <v>48</v>
      </c>
      <c r="BB31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2.23</v>
      </c>
      <c r="BC318" s="89">
        <v>0.5</v>
      </c>
      <c r="BD318" s="89"/>
      <c r="BE318" s="89"/>
      <c r="BF318" s="89"/>
      <c r="BG318" s="93"/>
      <c r="BH318" s="44" t="s">
        <v>246</v>
      </c>
      <c r="BI318" s="45"/>
      <c r="BJ318" s="45"/>
      <c r="BK318" s="46"/>
      <c r="BL318" s="94"/>
    </row>
    <row r="319" spans="1:64" ht="18.75" customHeight="1" x14ac:dyDescent="0.3">
      <c r="A319" s="87">
        <f>IFERROR(InformeTbHv[[#This Row],[T EFECTIVO]]/InformeTbHv[[#This Row],[Horas disponibles]],0)</f>
        <v>0.94000000000000006</v>
      </c>
      <c r="B319" s="87">
        <f>((InformeTbHv[[#This Row],[T PROGRAMADO]]-InformeTbHv[[#This Row],[HORAS DE OTRAS PARADA]]))/InformeTbHv[[#This Row],[T PROGRAMADO]]</f>
        <v>0.82250000000000001</v>
      </c>
      <c r="C319" s="216">
        <f>IFERROR(((InformeTbHv[[#This Row],[T PROGRAMADO]]-InformeTbHv[[#This Row],[Ttal P. mec]])/InformeTbHv[[#This Row],[T PROGRAMADO]]),0)</f>
        <v>0.875</v>
      </c>
      <c r="D319" s="88">
        <f>IFERROR(ROUND(InformeTbHv[[#This Row],[TOTAL DE ARBOLES]]/InformeTbHv[[#This Row],[T EFECTIVO]],2),"")</f>
        <v>58.97</v>
      </c>
      <c r="E319" s="88">
        <f>(IFERROR(ROUND(InformeTbHv[[#This Row],[M3]]/InformeTbHv[[#This Row],[TOTAL DE ARBOLES]],2),""))</f>
        <v>0.32</v>
      </c>
      <c r="F319" s="39">
        <f>IFERROR(ROUND(InformeTbHv[[#This Row],[M3]]/InformeTbHv[[#This Row],[T EFECTIVO]],2),"")</f>
        <v>18.64</v>
      </c>
      <c r="G319" s="89">
        <f>InformeTbHv[[#This Row],[T PROGRAMADO]]-InformeTbHv[[#This Row],[HORAS DE OTRAS PARADA]]</f>
        <v>6.58</v>
      </c>
      <c r="H319" s="89">
        <f>InformeTbHv[[#This Row],[T PROGRAMADO]]-SUM(InformeTbHv[[#This Row],[T PARADAS MEC]]+InformeTbHv[[#This Row],[ALISTAMIENTO]]+InformeTbHv[[#This Row],[Mantenimiento periódico]])</f>
        <v>7</v>
      </c>
      <c r="I319" s="89">
        <f>InformeTbHv[[#This Row],[T PARADAS MEC]]+InformeTbHv[[#This Row],[ALISTAMIENTO]]+InformeTbHv[[#This Row],[Mantenimiento periódico]]</f>
        <v>1</v>
      </c>
      <c r="J319" s="89">
        <f>SUMIF(InformeTbHv[[#This Row],[MOTIVO 1]],"Mantenimiento periódico",InformeTbHv[[#This Row],[T OTRA PARADA 1]])</f>
        <v>0</v>
      </c>
      <c r="K319" s="89">
        <f>InformeTbHv[[#This Row],[Mantenimiento periódico]]+InformeTbHv[[#This Row],[ALISTAMIENTO]]</f>
        <v>0.25</v>
      </c>
      <c r="L319" s="89">
        <f>SUM(InformeTbHv[[#This Row],[T OTRA PARADA 1]:[T OTRA PARADA 5]])</f>
        <v>0</v>
      </c>
      <c r="M319" s="88" t="s">
        <v>42</v>
      </c>
      <c r="N319" s="88" t="s">
        <v>1418</v>
      </c>
      <c r="O319" s="88" t="s">
        <v>58</v>
      </c>
      <c r="P319" s="88">
        <v>6343935</v>
      </c>
      <c r="Q319" s="88" t="s">
        <v>43</v>
      </c>
      <c r="R319" s="88" t="s">
        <v>44</v>
      </c>
      <c r="S319" s="90">
        <v>46086</v>
      </c>
      <c r="T319" s="88" t="s">
        <v>815</v>
      </c>
      <c r="U319" s="88"/>
      <c r="V319" s="88"/>
      <c r="W319" s="88"/>
      <c r="X319" s="88"/>
      <c r="Y319" s="88"/>
      <c r="Z319" s="88"/>
      <c r="AA319" s="88"/>
      <c r="AB319" s="88"/>
      <c r="AC319" s="88" t="s">
        <v>1434</v>
      </c>
      <c r="AD319" s="88" t="s">
        <v>1479</v>
      </c>
      <c r="AE319" s="88" t="s">
        <v>1519</v>
      </c>
      <c r="AF319" s="88">
        <v>17.88641072711232</v>
      </c>
      <c r="AG319" s="49" t="s">
        <v>208</v>
      </c>
      <c r="AH319" s="206">
        <v>2</v>
      </c>
      <c r="AI319" s="125" t="s">
        <v>45</v>
      </c>
      <c r="AJ319" s="418">
        <f>VLOOKUP(InformeTbHv[[#This Row],[TURNO]],[1]INFORMEHV!AI$2:AK$184,2,0)</f>
        <v>0.58333333333333337</v>
      </c>
      <c r="AK319" s="418">
        <f>VLOOKUP(InformeTbHv[[#This Row],[TURNO]],[1]INFORMEHV!AI$2:AK$184,3,0)</f>
        <v>0.91666666666666663</v>
      </c>
      <c r="AL319" s="205">
        <v>28</v>
      </c>
      <c r="AM319" s="88">
        <v>388</v>
      </c>
      <c r="AN319" s="88">
        <v>122.67</v>
      </c>
      <c r="AO319" s="88">
        <v>13.52</v>
      </c>
      <c r="AP319" s="88"/>
      <c r="AQ319" s="89">
        <v>21</v>
      </c>
      <c r="AR319" s="205">
        <v>8</v>
      </c>
      <c r="AS319" s="88">
        <v>0.75</v>
      </c>
      <c r="AT319" s="30" t="s">
        <v>328</v>
      </c>
      <c r="AU319" s="88" t="s">
        <v>721</v>
      </c>
      <c r="AV319" s="88">
        <v>0.25</v>
      </c>
      <c r="AW319" s="88">
        <v>0.17</v>
      </c>
      <c r="AX319" s="88">
        <v>0.25</v>
      </c>
      <c r="AY319" s="88">
        <v>4</v>
      </c>
      <c r="AZ319" s="92" t="s">
        <v>92</v>
      </c>
      <c r="BA319" s="88" t="s">
        <v>48</v>
      </c>
      <c r="BB31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1.42</v>
      </c>
      <c r="BC319" s="89"/>
      <c r="BD319" s="89"/>
      <c r="BE319" s="89"/>
      <c r="BF319" s="89"/>
      <c r="BG319" s="93"/>
      <c r="BH319" s="44"/>
      <c r="BI319" s="45"/>
      <c r="BJ319" s="45"/>
      <c r="BK319" s="46"/>
      <c r="BL319" s="94"/>
    </row>
    <row r="320" spans="1:64" ht="18.75" customHeight="1" x14ac:dyDescent="0.3">
      <c r="A320" s="87">
        <f>IFERROR(InformeTbHv[[#This Row],[T EFECTIVO]]/InformeTbHv[[#This Row],[Horas disponibles]],0)</f>
        <v>0.87053571428571419</v>
      </c>
      <c r="B320" s="87">
        <f>((InformeTbHv[[#This Row],[T PROGRAMADO]]-InformeTbHv[[#This Row],[HORAS DE OTRAS PARADA]]))/InformeTbHv[[#This Row],[T PROGRAMADO]]</f>
        <v>0.57777777777777772</v>
      </c>
      <c r="C320" s="216">
        <f>IFERROR(((InformeTbHv[[#This Row],[T PROGRAMADO]]-InformeTbHv[[#This Row],[Ttal P. mec]])/InformeTbHv[[#This Row],[T PROGRAMADO]]),0)</f>
        <v>0.6637037037037038</v>
      </c>
      <c r="D320" s="88">
        <f>IFERROR(ROUND(InformeTbHv[[#This Row],[TOTAL DE ARBOLES]]/InformeTbHv[[#This Row],[T EFECTIVO]],2),"")</f>
        <v>46.15</v>
      </c>
      <c r="E320" s="88">
        <f>(IFERROR(ROUND(InformeTbHv[[#This Row],[M3]]/InformeTbHv[[#This Row],[TOTAL DE ARBOLES]],2),""))</f>
        <v>0.41</v>
      </c>
      <c r="F320" s="39">
        <f>IFERROR(ROUND(InformeTbHv[[#This Row],[M3]]/InformeTbHv[[#This Row],[T EFECTIVO]],2),"")</f>
        <v>18.940000000000001</v>
      </c>
      <c r="G320" s="89">
        <f>InformeTbHv[[#This Row],[T PROGRAMADO]]-InformeTbHv[[#This Row],[HORAS DE OTRAS PARADA]]</f>
        <v>3.9</v>
      </c>
      <c r="H320" s="89">
        <f>InformeTbHv[[#This Row],[T PROGRAMADO]]-SUM(InformeTbHv[[#This Row],[T PARADAS MEC]]+InformeTbHv[[#This Row],[ALISTAMIENTO]]+InformeTbHv[[#This Row],[Mantenimiento periódico]])</f>
        <v>4.4800000000000004</v>
      </c>
      <c r="I320" s="89">
        <f>InformeTbHv[[#This Row],[T PARADAS MEC]]+InformeTbHv[[#This Row],[ALISTAMIENTO]]+InformeTbHv[[#This Row],[Mantenimiento periódico]]</f>
        <v>2.27</v>
      </c>
      <c r="J320" s="89">
        <f>SUMIF(InformeTbHv[[#This Row],[MOTIVO 1]],"Mantenimiento periódico",InformeTbHv[[#This Row],[T OTRA PARADA 1]])</f>
        <v>0</v>
      </c>
      <c r="K320" s="89">
        <f>InformeTbHv[[#This Row],[Mantenimiento periódico]]+InformeTbHv[[#This Row],[ALISTAMIENTO]]</f>
        <v>0.35</v>
      </c>
      <c r="L320" s="89">
        <f>SUM(InformeTbHv[[#This Row],[T OTRA PARADA 1]:[T OTRA PARADA 5]])</f>
        <v>0.2</v>
      </c>
      <c r="M320" s="88" t="s">
        <v>76</v>
      </c>
      <c r="N320" s="88" t="s">
        <v>1418</v>
      </c>
      <c r="O320" s="88" t="s">
        <v>78</v>
      </c>
      <c r="P320" s="88">
        <v>1006316837</v>
      </c>
      <c r="Q320" s="88" t="s">
        <v>43</v>
      </c>
      <c r="R320" s="88" t="s">
        <v>49</v>
      </c>
      <c r="S320" s="90">
        <v>46084</v>
      </c>
      <c r="T320" s="88" t="s">
        <v>784</v>
      </c>
      <c r="U320" s="88"/>
      <c r="V320" s="88"/>
      <c r="W320" s="88"/>
      <c r="X320" s="88"/>
      <c r="Y320" s="88"/>
      <c r="Z320" s="88"/>
      <c r="AA320" s="88"/>
      <c r="AB320" s="88"/>
      <c r="AC320" s="88" t="s">
        <v>1446</v>
      </c>
      <c r="AD320" s="88" t="s">
        <v>1491</v>
      </c>
      <c r="AE320" s="88" t="s">
        <v>1509</v>
      </c>
      <c r="AF320" s="88">
        <v>26.49579155242149</v>
      </c>
      <c r="AG320" s="251" t="s">
        <v>205</v>
      </c>
      <c r="AH320" s="206">
        <v>4</v>
      </c>
      <c r="AI320" s="88" t="s">
        <v>47</v>
      </c>
      <c r="AJ320" s="419">
        <f>VLOOKUP(InformeTbHv[[#This Row],[TURNO]],[1]INFORMEHV!AI$2:AK$184,2,0)</f>
        <v>0.25</v>
      </c>
      <c r="AK320" s="419">
        <f>VLOOKUP(InformeTbHv[[#This Row],[TURNO]],[1]INFORMEHV!AI$2:AK$184,3,0)</f>
        <v>0.58333333333333337</v>
      </c>
      <c r="AL320" s="205">
        <v>20</v>
      </c>
      <c r="AM320" s="88">
        <v>180</v>
      </c>
      <c r="AN320" s="88">
        <v>73.87</v>
      </c>
      <c r="AO320" s="88">
        <v>12.41</v>
      </c>
      <c r="AP320" s="88"/>
      <c r="AQ320" s="89">
        <v>18.600000000000001</v>
      </c>
      <c r="AR320" s="205">
        <v>6.75</v>
      </c>
      <c r="AS320" s="88">
        <v>1.92</v>
      </c>
      <c r="AT320" s="30" t="s">
        <v>328</v>
      </c>
      <c r="AU320" s="88" t="s">
        <v>721</v>
      </c>
      <c r="AV320" s="88">
        <v>0.35</v>
      </c>
      <c r="AW320" s="88"/>
      <c r="AX320" s="88">
        <v>0.38</v>
      </c>
      <c r="AY320" s="88">
        <v>2.5</v>
      </c>
      <c r="AZ320" s="92"/>
      <c r="BA320" s="88" t="s">
        <v>46</v>
      </c>
      <c r="BB32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2.85</v>
      </c>
      <c r="BC320" s="89">
        <v>0.2</v>
      </c>
      <c r="BD320" s="89"/>
      <c r="BE320" s="89"/>
      <c r="BF320" s="89"/>
      <c r="BG320" s="93"/>
      <c r="BH320" s="44" t="s">
        <v>582</v>
      </c>
      <c r="BI320" s="45"/>
      <c r="BJ320" s="45"/>
      <c r="BK320" s="46"/>
      <c r="BL320" s="94"/>
    </row>
    <row r="321" spans="1:66" ht="18.75" customHeight="1" x14ac:dyDescent="0.3">
      <c r="A321" s="87">
        <f>IFERROR(InformeTbHv[[#This Row],[T EFECTIVO]]/InformeTbHv[[#This Row],[Horas disponibles]],0)</f>
        <v>0.93120000000000003</v>
      </c>
      <c r="B321" s="87">
        <f>((InformeTbHv[[#This Row],[T PROGRAMADO]]-InformeTbHv[[#This Row],[HORAS DE OTRAS PARADA]]))/InformeTbHv[[#This Row],[T PROGRAMADO]]</f>
        <v>0.72750000000000004</v>
      </c>
      <c r="C321" s="216">
        <f>IFERROR(((InformeTbHv[[#This Row],[T PROGRAMADO]]-InformeTbHv[[#This Row],[Ttal P. mec]])/InformeTbHv[[#This Row],[T PROGRAMADO]]),0)</f>
        <v>0.78125</v>
      </c>
      <c r="D321" s="88">
        <f>IFERROR(ROUND(InformeTbHv[[#This Row],[TOTAL DE ARBOLES]]/InformeTbHv[[#This Row],[T EFECTIVO]],2),"")</f>
        <v>53.95</v>
      </c>
      <c r="E321" s="88">
        <f>(IFERROR(ROUND(InformeTbHv[[#This Row],[M3]]/InformeTbHv[[#This Row],[TOTAL DE ARBOLES]],2),""))</f>
        <v>0.26</v>
      </c>
      <c r="F321" s="39">
        <f>IFERROR(ROUND(InformeTbHv[[#This Row],[M3]]/InformeTbHv[[#This Row],[T EFECTIVO]],2),"")</f>
        <v>14.19</v>
      </c>
      <c r="G321" s="89">
        <f>InformeTbHv[[#This Row],[T PROGRAMADO]]-InformeTbHv[[#This Row],[HORAS DE OTRAS PARADA]]</f>
        <v>5.82</v>
      </c>
      <c r="H321" s="89">
        <f>InformeTbHv[[#This Row],[T PROGRAMADO]]-SUM(InformeTbHv[[#This Row],[T PARADAS MEC]]+InformeTbHv[[#This Row],[ALISTAMIENTO]]+InformeTbHv[[#This Row],[Mantenimiento periódico]])</f>
        <v>6.25</v>
      </c>
      <c r="I321" s="89">
        <f>InformeTbHv[[#This Row],[T PARADAS MEC]]+InformeTbHv[[#This Row],[ALISTAMIENTO]]+InformeTbHv[[#This Row],[Mantenimiento periódico]]</f>
        <v>1.75</v>
      </c>
      <c r="J321" s="89">
        <f>SUMIF(InformeTbHv[[#This Row],[MOTIVO 1]],"Mantenimiento periódico",InformeTbHv[[#This Row],[T OTRA PARADA 1]])</f>
        <v>0</v>
      </c>
      <c r="K321" s="89">
        <f>InformeTbHv[[#This Row],[Mantenimiento periódico]]+InformeTbHv[[#This Row],[ALISTAMIENTO]]</f>
        <v>0.4</v>
      </c>
      <c r="L321" s="89">
        <f>SUM(InformeTbHv[[#This Row],[T OTRA PARADA 1]:[T OTRA PARADA 5]])</f>
        <v>0</v>
      </c>
      <c r="M321" s="88" t="s">
        <v>63</v>
      </c>
      <c r="N321" s="88" t="s">
        <v>1417</v>
      </c>
      <c r="O321" s="88" t="s">
        <v>85</v>
      </c>
      <c r="P321" s="88">
        <v>15961194</v>
      </c>
      <c r="Q321" s="88" t="s">
        <v>65</v>
      </c>
      <c r="R321" s="88" t="s">
        <v>44</v>
      </c>
      <c r="S321" s="90">
        <v>46086</v>
      </c>
      <c r="T321" s="88" t="s">
        <v>818</v>
      </c>
      <c r="U321" s="88"/>
      <c r="V321" s="88"/>
      <c r="W321" s="88"/>
      <c r="X321" s="88"/>
      <c r="Y321" s="88"/>
      <c r="Z321" s="88"/>
      <c r="AA321" s="88"/>
      <c r="AB321" s="88"/>
      <c r="AC321" s="88" t="s">
        <v>1423</v>
      </c>
      <c r="AD321" s="88" t="s">
        <v>1468</v>
      </c>
      <c r="AE321" s="88" t="s">
        <v>1512</v>
      </c>
      <c r="AF321" s="88">
        <v>35.086777202388227</v>
      </c>
      <c r="AG321" s="251" t="s">
        <v>205</v>
      </c>
      <c r="AH321" s="206">
        <v>1</v>
      </c>
      <c r="AI321" s="88" t="s">
        <v>47</v>
      </c>
      <c r="AJ321" s="419">
        <f>VLOOKUP(InformeTbHv[[#This Row],[TURNO]],[1]INFORMEHV!AI$2:AK$184,2,0)</f>
        <v>0.25</v>
      </c>
      <c r="AK321" s="419">
        <f>VLOOKUP(InformeTbHv[[#This Row],[TURNO]],[1]INFORMEHV!AI$2:AK$184,3,0)</f>
        <v>0.58333333333333337</v>
      </c>
      <c r="AL321" s="205"/>
      <c r="AM321" s="88">
        <v>314</v>
      </c>
      <c r="AN321" s="88">
        <v>82.58</v>
      </c>
      <c r="AO321" s="88">
        <v>14.78</v>
      </c>
      <c r="AP321" s="88">
        <v>56</v>
      </c>
      <c r="AQ321" s="89"/>
      <c r="AR321" s="205">
        <v>8</v>
      </c>
      <c r="AS321" s="88">
        <v>1.35</v>
      </c>
      <c r="AT321" s="30" t="s">
        <v>328</v>
      </c>
      <c r="AU321" s="88" t="s">
        <v>721</v>
      </c>
      <c r="AV321" s="88">
        <v>0.4</v>
      </c>
      <c r="AW321" s="88">
        <v>0.35</v>
      </c>
      <c r="AX321" s="88">
        <v>0.08</v>
      </c>
      <c r="AY321" s="88"/>
      <c r="AZ321" s="92" t="s">
        <v>893</v>
      </c>
      <c r="BA321" s="88"/>
      <c r="BB32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2.1800000000000002</v>
      </c>
      <c r="BC321" s="89"/>
      <c r="BD321" s="89"/>
      <c r="BE321" s="89"/>
      <c r="BF321" s="89"/>
      <c r="BG321" s="93"/>
      <c r="BH321" s="44"/>
      <c r="BI321" s="45"/>
      <c r="BJ321" s="45"/>
      <c r="BK321" s="46"/>
      <c r="BL321" s="94"/>
    </row>
    <row r="322" spans="1:66" ht="18.75" customHeight="1" x14ac:dyDescent="0.3">
      <c r="A322" s="87">
        <f>IFERROR(InformeTbHv[[#This Row],[T EFECTIVO]]/InformeTbHv[[#This Row],[Horas disponibles]],0)</f>
        <v>0.80779357556608744</v>
      </c>
      <c r="B322" s="87">
        <f>((InformeTbHv[[#This Row],[T PROGRAMADO]]-InformeTbHv[[#This Row],[HORAS DE OTRAS PARADA]]))/InformeTbHv[[#This Row],[T PROGRAMADO]]</f>
        <v>0.63916666666666666</v>
      </c>
      <c r="C322" s="216">
        <f>IFERROR(((InformeTbHv[[#This Row],[T PROGRAMADO]]-InformeTbHv[[#This Row],[Ttal P. mec]])/InformeTbHv[[#This Row],[T PROGRAMADO]]),0)</f>
        <v>0.79125000000000001</v>
      </c>
      <c r="D322" s="88">
        <f>IFERROR(ROUND(InformeTbHv[[#This Row],[TOTAL DE ARBOLES]]/InformeTbHv[[#This Row],[T EFECTIVO]],2),"")</f>
        <v>83.9</v>
      </c>
      <c r="E322" s="88">
        <f>(IFERROR(ROUND(InformeTbHv[[#This Row],[M3]]/InformeTbHv[[#This Row],[TOTAL DE ARBOLES]],2),""))</f>
        <v>0.19</v>
      </c>
      <c r="F322" s="39">
        <f>IFERROR(ROUND(InformeTbHv[[#This Row],[M3]]/InformeTbHv[[#This Row],[T EFECTIVO]],2),"")</f>
        <v>16.309999999999999</v>
      </c>
      <c r="G322" s="89">
        <f>InformeTbHv[[#This Row],[T PROGRAMADO]]-InformeTbHv[[#This Row],[HORAS DE OTRAS PARADA]]</f>
        <v>5.1133333333333333</v>
      </c>
      <c r="H322" s="89">
        <f>InformeTbHv[[#This Row],[T PROGRAMADO]]-SUM(InformeTbHv[[#This Row],[T PARADAS MEC]]+InformeTbHv[[#This Row],[ALISTAMIENTO]]+InformeTbHv[[#This Row],[Mantenimiento periódico]])</f>
        <v>6.33</v>
      </c>
      <c r="I322" s="89">
        <f>InformeTbHv[[#This Row],[T PARADAS MEC]]+InformeTbHv[[#This Row],[ALISTAMIENTO]]+InformeTbHv[[#This Row],[Mantenimiento periódico]]</f>
        <v>1.67</v>
      </c>
      <c r="J322" s="89">
        <f>SUMIF(InformeTbHv[[#This Row],[MOTIVO 1]],"Mantenimiento periódico",InformeTbHv[[#This Row],[T OTRA PARADA 1]])</f>
        <v>0</v>
      </c>
      <c r="K322" s="89">
        <f>InformeTbHv[[#This Row],[Mantenimiento periódico]]+InformeTbHv[[#This Row],[ALISTAMIENTO]]</f>
        <v>0.5</v>
      </c>
      <c r="L322" s="89">
        <f>SUM(InformeTbHv[[#This Row],[T OTRA PARADA 1]:[T OTRA PARADA 5]])</f>
        <v>0.66666666666666596</v>
      </c>
      <c r="M322" s="88" t="s">
        <v>68</v>
      </c>
      <c r="N322" s="88" t="s">
        <v>1417</v>
      </c>
      <c r="O322" s="88" t="s">
        <v>82</v>
      </c>
      <c r="P322" s="88">
        <v>94266396</v>
      </c>
      <c r="Q322" s="88" t="s">
        <v>65</v>
      </c>
      <c r="R322" s="88" t="s">
        <v>44</v>
      </c>
      <c r="S322" s="90">
        <v>46086</v>
      </c>
      <c r="T322" s="88" t="s">
        <v>818</v>
      </c>
      <c r="U322" s="88"/>
      <c r="V322" s="88"/>
      <c r="W322" s="88"/>
      <c r="X322" s="88"/>
      <c r="Y322" s="88"/>
      <c r="Z322" s="88"/>
      <c r="AA322" s="88"/>
      <c r="AB322" s="88"/>
      <c r="AC322" s="88" t="s">
        <v>1423</v>
      </c>
      <c r="AD322" s="88" t="s">
        <v>1468</v>
      </c>
      <c r="AE322" s="88" t="s">
        <v>1512</v>
      </c>
      <c r="AF322" s="88">
        <v>35.086777202388227</v>
      </c>
      <c r="AG322" s="251" t="s">
        <v>205</v>
      </c>
      <c r="AH322" s="206">
        <v>1</v>
      </c>
      <c r="AI322" s="88" t="s">
        <v>47</v>
      </c>
      <c r="AJ322" s="419">
        <f>VLOOKUP(InformeTbHv[[#This Row],[TURNO]],[1]INFORMEHV!AI$2:AK$184,2,0)</f>
        <v>0.25</v>
      </c>
      <c r="AK322" s="419">
        <f>VLOOKUP(InformeTbHv[[#This Row],[TURNO]],[1]INFORMEHV!AI$2:AK$184,3,0)</f>
        <v>0.58333333333333337</v>
      </c>
      <c r="AL322" s="205"/>
      <c r="AM322" s="88">
        <v>429</v>
      </c>
      <c r="AN322" s="88">
        <v>83.4</v>
      </c>
      <c r="AO322" s="88">
        <v>17.22</v>
      </c>
      <c r="AP322" s="88">
        <v>89</v>
      </c>
      <c r="AQ322" s="89"/>
      <c r="AR322" s="205">
        <v>8</v>
      </c>
      <c r="AS322" s="88">
        <v>1.17</v>
      </c>
      <c r="AT322" s="30" t="s">
        <v>328</v>
      </c>
      <c r="AU322" s="88" t="s">
        <v>721</v>
      </c>
      <c r="AV322" s="88">
        <v>0.5</v>
      </c>
      <c r="AW322" s="88">
        <v>0.35</v>
      </c>
      <c r="AX322" s="88">
        <v>0.2</v>
      </c>
      <c r="AY322" s="88"/>
      <c r="AZ322" s="92" t="s">
        <v>893</v>
      </c>
      <c r="BA322" s="88"/>
      <c r="BB32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2.8866666666666663</v>
      </c>
      <c r="BC322" s="89">
        <v>0.66666666666666596</v>
      </c>
      <c r="BD322" s="89"/>
      <c r="BE322" s="89"/>
      <c r="BF322" s="89"/>
      <c r="BG322" s="93"/>
      <c r="BH322" s="44" t="s">
        <v>238</v>
      </c>
      <c r="BI322" s="45"/>
      <c r="BJ322" s="45"/>
      <c r="BK322" s="46"/>
      <c r="BL322" s="94"/>
    </row>
    <row r="323" spans="1:66" ht="18.75" customHeight="1" x14ac:dyDescent="0.3">
      <c r="A323" s="87">
        <f>IFERROR(InformeTbHv[[#This Row],[T EFECTIVO]]/InformeTbHv[[#This Row],[Horas disponibles]],0)</f>
        <v>0.67479674796747979</v>
      </c>
      <c r="B323" s="87">
        <f>((InformeTbHv[[#This Row],[T PROGRAMADO]]-InformeTbHv[[#This Row],[HORAS DE OTRAS PARADA]]))/InformeTbHv[[#This Row],[T PROGRAMADO]]</f>
        <v>0.41500000000000004</v>
      </c>
      <c r="C323" s="216">
        <f>IFERROR(((InformeTbHv[[#This Row],[T PROGRAMADO]]-InformeTbHv[[#This Row],[Ttal P. mec]])/InformeTbHv[[#This Row],[T PROGRAMADO]]),0)</f>
        <v>0.61499999999999999</v>
      </c>
      <c r="D323" s="88">
        <f>IFERROR(ROUND(InformeTbHv[[#This Row],[TOTAL DE ARBOLES]]/InformeTbHv[[#This Row],[T EFECTIVO]],2),"")</f>
        <v>49.7</v>
      </c>
      <c r="E323" s="88">
        <f>(IFERROR(ROUND(InformeTbHv[[#This Row],[M3]]/InformeTbHv[[#This Row],[TOTAL DE ARBOLES]],2),""))</f>
        <v>0.49</v>
      </c>
      <c r="F323" s="39">
        <f>IFERROR(ROUND(InformeTbHv[[#This Row],[M3]]/InformeTbHv[[#This Row],[T EFECTIVO]],2),"")</f>
        <v>24.11</v>
      </c>
      <c r="G323" s="89">
        <f>InformeTbHv[[#This Row],[T PROGRAMADO]]-InformeTbHv[[#This Row],[HORAS DE OTRAS PARADA]]</f>
        <v>3.3200000000000003</v>
      </c>
      <c r="H323" s="89">
        <f>InformeTbHv[[#This Row],[T PROGRAMADO]]-SUM(InformeTbHv[[#This Row],[T PARADAS MEC]]+InformeTbHv[[#This Row],[ALISTAMIENTO]]+InformeTbHv[[#This Row],[Mantenimiento periódico]])</f>
        <v>4.92</v>
      </c>
      <c r="I323" s="89">
        <f>InformeTbHv[[#This Row],[T PARADAS MEC]]+InformeTbHv[[#This Row],[ALISTAMIENTO]]+InformeTbHv[[#This Row],[Mantenimiento periódico]]</f>
        <v>3.08</v>
      </c>
      <c r="J323" s="89">
        <f>SUMIF(InformeTbHv[[#This Row],[MOTIVO 1]],"Mantenimiento periódico",InformeTbHv[[#This Row],[T OTRA PARADA 1]])</f>
        <v>0</v>
      </c>
      <c r="K323" s="89">
        <f>InformeTbHv[[#This Row],[Mantenimiento periódico]]+InformeTbHv[[#This Row],[ALISTAMIENTO]]</f>
        <v>0.48</v>
      </c>
      <c r="L323" s="89">
        <f>SUM(InformeTbHv[[#This Row],[T OTRA PARADA 1]:[T OTRA PARADA 5]])</f>
        <v>0.5</v>
      </c>
      <c r="M323" s="88" t="s">
        <v>68</v>
      </c>
      <c r="N323" s="88" t="s">
        <v>1417</v>
      </c>
      <c r="O323" s="88" t="s">
        <v>69</v>
      </c>
      <c r="P323" s="88">
        <v>1059706760</v>
      </c>
      <c r="Q323" s="88" t="s">
        <v>65</v>
      </c>
      <c r="R323" s="88" t="s">
        <v>44</v>
      </c>
      <c r="S323" s="90">
        <v>46090</v>
      </c>
      <c r="T323" s="88" t="s">
        <v>818</v>
      </c>
      <c r="U323" s="88"/>
      <c r="V323" s="88"/>
      <c r="W323" s="88"/>
      <c r="X323" s="88"/>
      <c r="Y323" s="88"/>
      <c r="Z323" s="88"/>
      <c r="AA323" s="88"/>
      <c r="AB323" s="88"/>
      <c r="AC323" s="88" t="s">
        <v>1423</v>
      </c>
      <c r="AD323" s="88" t="s">
        <v>1468</v>
      </c>
      <c r="AE323" s="88" t="s">
        <v>1512</v>
      </c>
      <c r="AF323" s="88">
        <v>35.086777202388227</v>
      </c>
      <c r="AG323" s="49" t="s">
        <v>208</v>
      </c>
      <c r="AH323" s="206">
        <v>4</v>
      </c>
      <c r="AI323" s="88" t="s">
        <v>47</v>
      </c>
      <c r="AJ323" s="419">
        <f>VLOOKUP(InformeTbHv[[#This Row],[TURNO]],[1]INFORMEHV!AI$2:AK$184,2,0)</f>
        <v>0.25</v>
      </c>
      <c r="AK323" s="419">
        <f>VLOOKUP(InformeTbHv[[#This Row],[TURNO]],[1]INFORMEHV!AI$2:AK$184,3,0)</f>
        <v>0.58333333333333337</v>
      </c>
      <c r="AL323" s="205"/>
      <c r="AM323" s="88">
        <v>165</v>
      </c>
      <c r="AN323" s="88">
        <v>80.040000000000006</v>
      </c>
      <c r="AO323" s="88">
        <v>18.55</v>
      </c>
      <c r="AP323" s="88">
        <v>38</v>
      </c>
      <c r="AQ323" s="89"/>
      <c r="AR323" s="205">
        <v>8</v>
      </c>
      <c r="AS323" s="88">
        <v>2.6</v>
      </c>
      <c r="AT323" s="30" t="s">
        <v>328</v>
      </c>
      <c r="AU323" s="88" t="s">
        <v>721</v>
      </c>
      <c r="AV323" s="88">
        <v>0.48</v>
      </c>
      <c r="AW323" s="88">
        <v>0.9</v>
      </c>
      <c r="AX323" s="88">
        <v>0.2</v>
      </c>
      <c r="AY323" s="88">
        <v>0.5</v>
      </c>
      <c r="AZ323" s="92"/>
      <c r="BA323" s="88" t="s">
        <v>48</v>
      </c>
      <c r="BB32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4.68</v>
      </c>
      <c r="BC323" s="89">
        <v>0.5</v>
      </c>
      <c r="BD323" s="89"/>
      <c r="BE323" s="89"/>
      <c r="BF323" s="89"/>
      <c r="BG323" s="93"/>
      <c r="BH323" s="14" t="s">
        <v>236</v>
      </c>
      <c r="BI323" s="45"/>
      <c r="BJ323" s="45"/>
      <c r="BK323" s="46"/>
      <c r="BL323" s="94"/>
    </row>
    <row r="324" spans="1:66" ht="18.75" customHeight="1" x14ac:dyDescent="0.3">
      <c r="A324" s="87">
        <f>IFERROR(InformeTbHv[[#This Row],[T EFECTIVO]]/InformeTbHv[[#This Row],[Horas disponibles]],0)</f>
        <v>0.83333333333333337</v>
      </c>
      <c r="B324" s="87">
        <f>((InformeTbHv[[#This Row],[T PROGRAMADO]]-InformeTbHv[[#This Row],[HORAS DE OTRAS PARADA]]))/InformeTbHv[[#This Row],[T PROGRAMADO]]</f>
        <v>0.46875</v>
      </c>
      <c r="C324" s="216">
        <f>IFERROR(((InformeTbHv[[#This Row],[T PROGRAMADO]]-InformeTbHv[[#This Row],[Ttal P. mec]])/InformeTbHv[[#This Row],[T PROGRAMADO]]),0)</f>
        <v>0.5625</v>
      </c>
      <c r="D324" s="88">
        <f>IFERROR(ROUND(InformeTbHv[[#This Row],[TOTAL DE ARBOLES]]/InformeTbHv[[#This Row],[T EFECTIVO]],2),"")</f>
        <v>71.2</v>
      </c>
      <c r="E324" s="88">
        <f>(IFERROR(ROUND(InformeTbHv[[#This Row],[M3]]/InformeTbHv[[#This Row],[TOTAL DE ARBOLES]],2),""))</f>
        <v>0.17</v>
      </c>
      <c r="F324" s="39">
        <f>IFERROR(ROUND(InformeTbHv[[#This Row],[M3]]/InformeTbHv[[#This Row],[T EFECTIVO]],2),"")</f>
        <v>12.27</v>
      </c>
      <c r="G324" s="89">
        <f>InformeTbHv[[#This Row],[T PROGRAMADO]]-InformeTbHv[[#This Row],[HORAS DE OTRAS PARADA]]</f>
        <v>3.75</v>
      </c>
      <c r="H324" s="89">
        <f>InformeTbHv[[#This Row],[T PROGRAMADO]]-SUM(InformeTbHv[[#This Row],[T PARADAS MEC]]+InformeTbHv[[#This Row],[ALISTAMIENTO]]+InformeTbHv[[#This Row],[Mantenimiento periódico]])</f>
        <v>4.5</v>
      </c>
      <c r="I324" s="89">
        <f>InformeTbHv[[#This Row],[T PARADAS MEC]]+InformeTbHv[[#This Row],[ALISTAMIENTO]]+InformeTbHv[[#This Row],[Mantenimiento periódico]]</f>
        <v>3.5</v>
      </c>
      <c r="J324" s="89">
        <f>SUMIF(InformeTbHv[[#This Row],[MOTIVO 1]],"Mantenimiento periódico",InformeTbHv[[#This Row],[T OTRA PARADA 1]])</f>
        <v>0</v>
      </c>
      <c r="K324" s="89">
        <f>InformeTbHv[[#This Row],[Mantenimiento periódico]]+InformeTbHv[[#This Row],[ALISTAMIENTO]]</f>
        <v>0.5</v>
      </c>
      <c r="L324" s="89">
        <f>SUM(InformeTbHv[[#This Row],[T OTRA PARADA 1]:[T OTRA PARADA 5]])</f>
        <v>0</v>
      </c>
      <c r="M324" s="88" t="s">
        <v>134</v>
      </c>
      <c r="N324" s="88" t="s">
        <v>1417</v>
      </c>
      <c r="O324" s="88" t="s">
        <v>370</v>
      </c>
      <c r="P324" s="88">
        <v>1022124531</v>
      </c>
      <c r="Q324" s="88" t="s">
        <v>65</v>
      </c>
      <c r="R324" s="88" t="s">
        <v>49</v>
      </c>
      <c r="S324" s="90">
        <v>46097</v>
      </c>
      <c r="T324" s="88" t="s">
        <v>941</v>
      </c>
      <c r="U324" s="88"/>
      <c r="V324" s="88"/>
      <c r="W324" s="88"/>
      <c r="X324" s="88"/>
      <c r="Y324" s="88"/>
      <c r="Z324" s="88"/>
      <c r="AA324" s="88"/>
      <c r="AB324" s="88"/>
      <c r="AC324" s="88" t="s">
        <v>1424</v>
      </c>
      <c r="AD324" s="88" t="s">
        <v>1469</v>
      </c>
      <c r="AE324" s="88" t="s">
        <v>1513</v>
      </c>
      <c r="AF324" s="88">
        <v>17.094631593058232</v>
      </c>
      <c r="AG324" s="252" t="s">
        <v>206</v>
      </c>
      <c r="AH324" s="206">
        <v>2</v>
      </c>
      <c r="AI324" s="125" t="s">
        <v>45</v>
      </c>
      <c r="AJ324" s="418">
        <f>VLOOKUP(InformeTbHv[[#This Row],[TURNO]],[1]INFORMEHV!AI$2:AK$184,2,0)</f>
        <v>0.58333333333333337</v>
      </c>
      <c r="AK324" s="418">
        <f>VLOOKUP(InformeTbHv[[#This Row],[TURNO]],[1]INFORMEHV!AI$2:AK$184,3,0)</f>
        <v>0.91666666666666663</v>
      </c>
      <c r="AL324" s="205">
        <v>12</v>
      </c>
      <c r="AM324" s="88">
        <v>267</v>
      </c>
      <c r="AN324" s="88">
        <v>46</v>
      </c>
      <c r="AO324" s="88">
        <v>16</v>
      </c>
      <c r="AP324" s="88">
        <v>89</v>
      </c>
      <c r="AQ324" s="89">
        <v>15</v>
      </c>
      <c r="AR324" s="88">
        <v>8</v>
      </c>
      <c r="AS324" s="88">
        <v>3</v>
      </c>
      <c r="AT324" s="88"/>
      <c r="AU324" s="88" t="s">
        <v>721</v>
      </c>
      <c r="AV324" s="88">
        <v>0.5</v>
      </c>
      <c r="AW324" s="88">
        <v>0.25</v>
      </c>
      <c r="AX324" s="88">
        <v>0.5</v>
      </c>
      <c r="AY324" s="88"/>
      <c r="AZ324" s="92"/>
      <c r="BA324" s="88" t="s">
        <v>48</v>
      </c>
      <c r="BB32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4.25</v>
      </c>
      <c r="BC324" s="89"/>
      <c r="BD324" s="89"/>
      <c r="BE324" s="89"/>
      <c r="BF324" s="89"/>
      <c r="BG324" s="93"/>
      <c r="BH324" s="44"/>
      <c r="BI324" s="45"/>
      <c r="BJ324" s="45"/>
      <c r="BK324" s="46"/>
      <c r="BL324" s="94"/>
    </row>
    <row r="325" spans="1:66" ht="18.75" customHeight="1" x14ac:dyDescent="0.3">
      <c r="A325" s="76">
        <f>IFERROR(InformeTbHv[[#This Row],[T EFECTIVO]]/InformeTbHv[[#This Row],[Horas disponibles]],0)</f>
        <v>0.94349315068493145</v>
      </c>
      <c r="B325" s="76">
        <f>((InformeTbHv[[#This Row],[T PROGRAMADO]]-InformeTbHv[[#This Row],[HORAS DE OTRAS PARADA]]))/InformeTbHv[[#This Row],[T PROGRAMADO]]</f>
        <v>0.68874999999999997</v>
      </c>
      <c r="C325" s="217">
        <f>IFERROR(((InformeTbHv[[#This Row],[T PROGRAMADO]]-InformeTbHv[[#This Row],[Ttal P. mec]])/InformeTbHv[[#This Row],[T PROGRAMADO]]),0)</f>
        <v>0.73</v>
      </c>
      <c r="D325" s="49">
        <f>IFERROR(ROUND(InformeTbHv[[#This Row],[TOTAL DE ARBOLES]]/InformeTbHv[[#This Row],[T EFECTIVO]],2),"")</f>
        <v>105.26</v>
      </c>
      <c r="E325" s="49">
        <f>(IFERROR(ROUND(InformeTbHv[[#This Row],[M3]]/InformeTbHv[[#This Row],[TOTAL DE ARBOLES]],2),""))</f>
        <v>0.09</v>
      </c>
      <c r="F325" s="39">
        <f>IFERROR(ROUND(InformeTbHv[[#This Row],[M3]]/InformeTbHv[[#This Row],[T EFECTIVO]],2),"")</f>
        <v>9.07</v>
      </c>
      <c r="G325" s="72">
        <f>InformeTbHv[[#This Row],[T PROGRAMADO]]-InformeTbHv[[#This Row],[HORAS DE OTRAS PARADA]]</f>
        <v>5.51</v>
      </c>
      <c r="H325" s="72">
        <f>InformeTbHv[[#This Row],[T PROGRAMADO]]-SUM(InformeTbHv[[#This Row],[T PARADAS MEC]]+InformeTbHv[[#This Row],[ALISTAMIENTO]]+InformeTbHv[[#This Row],[Mantenimiento periódico]])</f>
        <v>5.84</v>
      </c>
      <c r="I325" s="72">
        <f>InformeTbHv[[#This Row],[T PARADAS MEC]]+InformeTbHv[[#This Row],[ALISTAMIENTO]]+InformeTbHv[[#This Row],[Mantenimiento periódico]]</f>
        <v>2.16</v>
      </c>
      <c r="J325" s="72">
        <f>SUMIF(InformeTbHv[[#This Row],[MOTIVO 1]],"Mantenimiento periódico",InformeTbHv[[#This Row],[T OTRA PARADA 1]])</f>
        <v>0</v>
      </c>
      <c r="K325" s="72">
        <f>InformeTbHv[[#This Row],[Mantenimiento periódico]]+InformeTbHv[[#This Row],[ALISTAMIENTO]]</f>
        <v>0.33</v>
      </c>
      <c r="L325" s="72">
        <f>SUM(InformeTbHv[[#This Row],[T OTRA PARADA 1]:[T OTRA PARADA 5]])</f>
        <v>0</v>
      </c>
      <c r="M325" s="49" t="s">
        <v>136</v>
      </c>
      <c r="N325" s="49" t="s">
        <v>1417</v>
      </c>
      <c r="O325" s="49" t="s">
        <v>535</v>
      </c>
      <c r="P325" s="49">
        <v>1113312568</v>
      </c>
      <c r="Q325" s="49" t="s">
        <v>65</v>
      </c>
      <c r="R325" s="49" t="s">
        <v>49</v>
      </c>
      <c r="S325" s="77">
        <v>46128</v>
      </c>
      <c r="T325" s="49" t="s">
        <v>941</v>
      </c>
      <c r="U325" s="49"/>
      <c r="V325" s="49"/>
      <c r="W325" s="49"/>
      <c r="X325" s="49"/>
      <c r="Y325" s="49"/>
      <c r="Z325" s="49"/>
      <c r="AA325" s="49"/>
      <c r="AB325" s="49"/>
      <c r="AC325" s="49" t="s">
        <v>1424</v>
      </c>
      <c r="AD325" s="49" t="s">
        <v>1469</v>
      </c>
      <c r="AE325" s="49" t="s">
        <v>1513</v>
      </c>
      <c r="AF325" s="49">
        <v>17.094631593058232</v>
      </c>
      <c r="AG325" s="251" t="s">
        <v>205</v>
      </c>
      <c r="AH325" s="259">
        <v>4</v>
      </c>
      <c r="AI325" s="125" t="s">
        <v>45</v>
      </c>
      <c r="AJ325" s="418">
        <f>VLOOKUP(InformeTbHv[[#This Row],[TURNO]],[1]INFORMEHV!AI$2:AK$184,2,0)</f>
        <v>0.58333333333333337</v>
      </c>
      <c r="AK325" s="418">
        <f>VLOOKUP(InformeTbHv[[#This Row],[TURNO]],[1]INFORMEHV!AI$2:AK$184,3,0)</f>
        <v>0.91666666666666663</v>
      </c>
      <c r="AL325" s="125">
        <v>25</v>
      </c>
      <c r="AM325" s="49">
        <v>580</v>
      </c>
      <c r="AN325" s="49">
        <v>50</v>
      </c>
      <c r="AO325" s="49">
        <v>9</v>
      </c>
      <c r="AP325" s="49">
        <v>90</v>
      </c>
      <c r="AQ325" s="72">
        <v>21</v>
      </c>
      <c r="AR325" s="125">
        <v>8</v>
      </c>
      <c r="AS325" s="49">
        <v>1.83</v>
      </c>
      <c r="AT325" s="30" t="s">
        <v>328</v>
      </c>
      <c r="AU325" s="49" t="s">
        <v>721</v>
      </c>
      <c r="AV325" s="49">
        <v>0.33</v>
      </c>
      <c r="AW325" s="49"/>
      <c r="AX325" s="49">
        <v>0.33</v>
      </c>
      <c r="AY325" s="49">
        <v>5</v>
      </c>
      <c r="AZ325" s="71"/>
      <c r="BA325" s="49" t="s">
        <v>48</v>
      </c>
      <c r="BB32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2.4900000000000002</v>
      </c>
      <c r="BC325" s="72"/>
      <c r="BD325" s="72"/>
      <c r="BE325" s="72"/>
      <c r="BF325" s="72"/>
      <c r="BG325" s="74"/>
      <c r="BH325" s="44"/>
      <c r="BI325" s="45"/>
      <c r="BJ325" s="45"/>
      <c r="BK325" s="46"/>
      <c r="BL325" s="45"/>
    </row>
    <row r="326" spans="1:66" ht="18.75" customHeight="1" x14ac:dyDescent="0.3">
      <c r="A326" s="76">
        <f>IFERROR(InformeTbHv[[#This Row],[T EFECTIVO]]/InformeTbHv[[#This Row],[Horas disponibles]],0)</f>
        <v>0.90766389658356417</v>
      </c>
      <c r="B326" s="76">
        <f>((InformeTbHv[[#This Row],[T PROGRAMADO]]-InformeTbHv[[#This Row],[HORAS DE OTRAS PARADA]]))/InformeTbHv[[#This Row],[T PROGRAMADO]]</f>
        <v>0.81916666666666671</v>
      </c>
      <c r="C326" s="217">
        <f>IFERROR(((InformeTbHv[[#This Row],[T PROGRAMADO]]-InformeTbHv[[#This Row],[Ttal P. mec]])/InformeTbHv[[#This Row],[T PROGRAMADO]]),0)</f>
        <v>0.90249999999999997</v>
      </c>
      <c r="D326" s="49">
        <f>IFERROR(ROUND(InformeTbHv[[#This Row],[TOTAL DE ARBOLES]]/InformeTbHv[[#This Row],[T EFECTIVO]],2),"")</f>
        <v>0</v>
      </c>
      <c r="E326" s="49" t="str">
        <f>(IFERROR(ROUND(InformeTbHv[[#This Row],[M3]]/InformeTbHv[[#This Row],[TOTAL DE ARBOLES]],2),""))</f>
        <v/>
      </c>
      <c r="F326" s="39">
        <f>IFERROR(ROUND(InformeTbHv[[#This Row],[M3]]/InformeTbHv[[#This Row],[T EFECTIVO]],2),"")</f>
        <v>16.28</v>
      </c>
      <c r="G326" s="72">
        <f>InformeTbHv[[#This Row],[T PROGRAMADO]]-InformeTbHv[[#This Row],[HORAS DE OTRAS PARADA]]</f>
        <v>9.83</v>
      </c>
      <c r="H326" s="72">
        <f>InformeTbHv[[#This Row],[T PROGRAMADO]]-SUM(InformeTbHv[[#This Row],[T PARADAS MEC]]+InformeTbHv[[#This Row],[ALISTAMIENTO]]+InformeTbHv[[#This Row],[Mantenimiento periódico]])</f>
        <v>10.83</v>
      </c>
      <c r="I326" s="72">
        <f>InformeTbHv[[#This Row],[T PARADAS MEC]]+InformeTbHv[[#This Row],[ALISTAMIENTO]]+InformeTbHv[[#This Row],[Mantenimiento periódico]]</f>
        <v>1.17</v>
      </c>
      <c r="J326" s="72">
        <f>SUMIF(InformeTbHv[[#This Row],[MOTIVO 1]],"Mantenimiento periódico",InformeTbHv[[#This Row],[T OTRA PARADA 1]])</f>
        <v>0</v>
      </c>
      <c r="K326" s="72">
        <f>InformeTbHv[[#This Row],[Mantenimiento periódico]]+InformeTbHv[[#This Row],[ALISTAMIENTO]]</f>
        <v>0.17</v>
      </c>
      <c r="L326" s="72">
        <f>SUM(InformeTbHv[[#This Row],[T OTRA PARADA 1]:[T OTRA PARADA 5]])</f>
        <v>0</v>
      </c>
      <c r="M326" s="49" t="s">
        <v>55</v>
      </c>
      <c r="N326" s="49" t="s">
        <v>1418</v>
      </c>
      <c r="O326" s="49" t="s">
        <v>94</v>
      </c>
      <c r="P326" s="49">
        <v>94269293</v>
      </c>
      <c r="Q326" s="49" t="s">
        <v>43</v>
      </c>
      <c r="R326" s="49" t="s">
        <v>49</v>
      </c>
      <c r="S326" s="77">
        <v>46138</v>
      </c>
      <c r="T326" s="49" t="s">
        <v>518</v>
      </c>
      <c r="U326" s="49"/>
      <c r="V326" s="49"/>
      <c r="W326" s="49"/>
      <c r="X326" s="49"/>
      <c r="Y326" s="49"/>
      <c r="Z326" s="49"/>
      <c r="AA326" s="49"/>
      <c r="AB326" s="49"/>
      <c r="AC326" s="49" t="s">
        <v>1431</v>
      </c>
      <c r="AD326" s="49" t="s">
        <v>1476</v>
      </c>
      <c r="AE326" s="49" t="s">
        <v>1518</v>
      </c>
      <c r="AF326" s="49">
        <v>19.234154182394327</v>
      </c>
      <c r="AG326" s="49" t="s">
        <v>1318</v>
      </c>
      <c r="AH326" s="259">
        <v>11</v>
      </c>
      <c r="AI326" s="49" t="s">
        <v>47</v>
      </c>
      <c r="AJ326" s="420">
        <f>VLOOKUP(InformeTbHv[[#This Row],[TURNO]],[1]INFORMEHV!AI$2:AK$184,2,0)</f>
        <v>0.25</v>
      </c>
      <c r="AK326" s="420">
        <f>VLOOKUP(InformeTbHv[[#This Row],[TURNO]],[1]INFORMEHV!AI$2:AK$184,3,0)</f>
        <v>0.58333333333333337</v>
      </c>
      <c r="AL326" s="125">
        <v>30</v>
      </c>
      <c r="AM326" s="49"/>
      <c r="AN326" s="49">
        <v>160</v>
      </c>
      <c r="AO326" s="49"/>
      <c r="AP326" s="49"/>
      <c r="AQ326" s="197">
        <v>22.5</v>
      </c>
      <c r="AR326" s="125">
        <v>12</v>
      </c>
      <c r="AS326" s="49">
        <v>1</v>
      </c>
      <c r="AT326" s="30" t="s">
        <v>328</v>
      </c>
      <c r="AU326" s="49" t="s">
        <v>721</v>
      </c>
      <c r="AV326" s="49">
        <v>0.17</v>
      </c>
      <c r="AW326" s="49">
        <v>0.33</v>
      </c>
      <c r="AX326" s="49">
        <v>0.67</v>
      </c>
      <c r="AY326" s="49"/>
      <c r="AZ326" s="71" t="s">
        <v>652</v>
      </c>
      <c r="BA326" s="49" t="s">
        <v>46</v>
      </c>
      <c r="BB32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2.17</v>
      </c>
      <c r="BC326" s="72"/>
      <c r="BD326" s="72"/>
      <c r="BE326" s="72"/>
      <c r="BF326" s="72"/>
      <c r="BG326" s="74"/>
      <c r="BH326" s="44"/>
      <c r="BI326" s="45"/>
      <c r="BJ326" s="45"/>
      <c r="BK326" s="46"/>
      <c r="BL326" s="45"/>
    </row>
    <row r="327" spans="1:66" ht="18.75" customHeight="1" x14ac:dyDescent="0.3">
      <c r="A327" s="76">
        <f>IFERROR(InformeTbHv[[#This Row],[T EFECTIVO]]/InformeTbHv[[#This Row],[Horas disponibles]],0)</f>
        <v>0.91423670668953683</v>
      </c>
      <c r="B327" s="76">
        <f>((InformeTbHv[[#This Row],[T PROGRAMADO]]-InformeTbHv[[#This Row],[HORAS DE OTRAS PARADA]]))/InformeTbHv[[#This Row],[T PROGRAMADO]]</f>
        <v>0.66625000000000001</v>
      </c>
      <c r="C327" s="217">
        <f>IFERROR(((InformeTbHv[[#This Row],[T PROGRAMADO]]-InformeTbHv[[#This Row],[Ttal P. mec]])/InformeTbHv[[#This Row],[T PROGRAMADO]]),0)</f>
        <v>0.72875000000000001</v>
      </c>
      <c r="D327" s="49">
        <f>IFERROR(ROUND(InformeTbHv[[#This Row],[TOTAL DE ARBOLES]]/InformeTbHv[[#This Row],[T EFECTIVO]],2),"")</f>
        <v>21.01</v>
      </c>
      <c r="E327" s="49">
        <f>(IFERROR(ROUND(InformeTbHv[[#This Row],[M3]]/InformeTbHv[[#This Row],[TOTAL DE ARBOLES]],2),""))</f>
        <v>0.22</v>
      </c>
      <c r="F327" s="39">
        <f>IFERROR(ROUND(InformeTbHv[[#This Row],[M3]]/InformeTbHv[[#This Row],[T EFECTIVO]],2),"")</f>
        <v>4.6900000000000004</v>
      </c>
      <c r="G327" s="72">
        <f>InformeTbHv[[#This Row],[T PROGRAMADO]]-InformeTbHv[[#This Row],[HORAS DE OTRAS PARADA]]</f>
        <v>5.33</v>
      </c>
      <c r="H327" s="72">
        <f>InformeTbHv[[#This Row],[T PROGRAMADO]]-SUM(InformeTbHv[[#This Row],[T PARADAS MEC]]+InformeTbHv[[#This Row],[ALISTAMIENTO]]+InformeTbHv[[#This Row],[Mantenimiento periódico]])</f>
        <v>5.83</v>
      </c>
      <c r="I327" s="72">
        <f>InformeTbHv[[#This Row],[T PARADAS MEC]]+InformeTbHv[[#This Row],[ALISTAMIENTO]]+InformeTbHv[[#This Row],[Mantenimiento periódico]]</f>
        <v>2.17</v>
      </c>
      <c r="J327" s="72">
        <f>SUMIF(InformeTbHv[[#This Row],[MOTIVO 1]],"Mantenimiento periódico",InformeTbHv[[#This Row],[T OTRA PARADA 1]])</f>
        <v>0</v>
      </c>
      <c r="K327" s="72">
        <f>InformeTbHv[[#This Row],[Mantenimiento periódico]]+InformeTbHv[[#This Row],[ALISTAMIENTO]]</f>
        <v>0.17</v>
      </c>
      <c r="L327" s="72">
        <f>SUM(InformeTbHv[[#This Row],[T OTRA PARADA 1]:[T OTRA PARADA 5]])</f>
        <v>0</v>
      </c>
      <c r="M327" s="49" t="s">
        <v>136</v>
      </c>
      <c r="N327" s="49" t="s">
        <v>1417</v>
      </c>
      <c r="O327" s="49" t="s">
        <v>190</v>
      </c>
      <c r="P327" s="49">
        <v>1113312568</v>
      </c>
      <c r="Q327" s="49" t="s">
        <v>65</v>
      </c>
      <c r="R327" s="49" t="s">
        <v>49</v>
      </c>
      <c r="S327" s="77">
        <v>46132</v>
      </c>
      <c r="T327" s="49" t="s">
        <v>941</v>
      </c>
      <c r="U327" s="49"/>
      <c r="V327" s="49"/>
      <c r="W327" s="49"/>
      <c r="X327" s="49"/>
      <c r="Y327" s="49"/>
      <c r="Z327" s="49"/>
      <c r="AA327" s="49"/>
      <c r="AB327" s="49"/>
      <c r="AC327" s="49" t="s">
        <v>1424</v>
      </c>
      <c r="AD327" s="49" t="s">
        <v>1469</v>
      </c>
      <c r="AE327" s="49" t="s">
        <v>1513</v>
      </c>
      <c r="AF327" s="49">
        <v>17.094631593058232</v>
      </c>
      <c r="AG327" s="251" t="s">
        <v>205</v>
      </c>
      <c r="AH327" s="259">
        <v>4</v>
      </c>
      <c r="AI327" s="49" t="s">
        <v>47</v>
      </c>
      <c r="AJ327" s="420">
        <f>VLOOKUP(InformeTbHv[[#This Row],[TURNO]],[1]INFORMEHV!AI$2:AK$184,2,0)</f>
        <v>0.25</v>
      </c>
      <c r="AK327" s="420">
        <f>VLOOKUP(InformeTbHv[[#This Row],[TURNO]],[1]INFORMEHV!AI$2:AK$184,3,0)</f>
        <v>0.58333333333333337</v>
      </c>
      <c r="AL327" s="125">
        <v>15</v>
      </c>
      <c r="AM327" s="49">
        <v>112</v>
      </c>
      <c r="AN327" s="49">
        <v>25</v>
      </c>
      <c r="AO327" s="49">
        <v>10</v>
      </c>
      <c r="AP327" s="49">
        <v>48</v>
      </c>
      <c r="AQ327" s="72">
        <v>17</v>
      </c>
      <c r="AR327" s="125">
        <v>8</v>
      </c>
      <c r="AS327" s="49">
        <v>2</v>
      </c>
      <c r="AT327" s="30" t="s">
        <v>328</v>
      </c>
      <c r="AU327" s="49" t="s">
        <v>721</v>
      </c>
      <c r="AV327" s="49">
        <v>0.17</v>
      </c>
      <c r="AW327" s="49">
        <v>0.25</v>
      </c>
      <c r="AX327" s="49">
        <v>0.25</v>
      </c>
      <c r="AY327" s="49">
        <v>2</v>
      </c>
      <c r="AZ327" s="71" t="s">
        <v>1003</v>
      </c>
      <c r="BA327" s="49" t="s">
        <v>48</v>
      </c>
      <c r="BB32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2.67</v>
      </c>
      <c r="BC327" s="72"/>
      <c r="BD327" s="72"/>
      <c r="BE327" s="72"/>
      <c r="BF327" s="72"/>
      <c r="BG327" s="74"/>
      <c r="BH327" s="44"/>
      <c r="BI327" s="45"/>
      <c r="BJ327" s="45"/>
      <c r="BK327" s="46"/>
      <c r="BL327" s="45"/>
    </row>
    <row r="328" spans="1:66" ht="18.75" customHeight="1" x14ac:dyDescent="0.3">
      <c r="A328" s="87">
        <f>IFERROR(InformeTbHv[[#This Row],[T EFECTIVO]]/InformeTbHv[[#This Row],[Horas disponibles]],0)</f>
        <v>0</v>
      </c>
      <c r="B328" s="87">
        <f>((InformeTbHv[[#This Row],[T PROGRAMADO]]-InformeTbHv[[#This Row],[HORAS DE OTRAS PARADA]]))/InformeTbHv[[#This Row],[T PROGRAMADO]]</f>
        <v>0</v>
      </c>
      <c r="C328" s="216">
        <f>IFERROR(((InformeTbHv[[#This Row],[T PROGRAMADO]]-InformeTbHv[[#This Row],[Ttal P. mec]])/InformeTbHv[[#This Row],[T PROGRAMADO]]),0)</f>
        <v>0</v>
      </c>
      <c r="D328" s="88" t="str">
        <f>IFERROR(ROUND(InformeTbHv[[#This Row],[TOTAL DE ARBOLES]]/InformeTbHv[[#This Row],[T EFECTIVO]],2),"")</f>
        <v/>
      </c>
      <c r="E328" s="88" t="str">
        <f>(IFERROR(ROUND(InformeTbHv[[#This Row],[M3]]/InformeTbHv[[#This Row],[TOTAL DE ARBOLES]],2),""))</f>
        <v/>
      </c>
      <c r="F328" s="39" t="str">
        <f>IFERROR(ROUND(InformeTbHv[[#This Row],[M3]]/InformeTbHv[[#This Row],[T EFECTIVO]],2),"")</f>
        <v/>
      </c>
      <c r="G328" s="89">
        <f>InformeTbHv[[#This Row],[T PROGRAMADO]]-InformeTbHv[[#This Row],[HORAS DE OTRAS PARADA]]</f>
        <v>0</v>
      </c>
      <c r="H328" s="89">
        <f>InformeTbHv[[#This Row],[T PROGRAMADO]]-SUM(InformeTbHv[[#This Row],[T PARADAS MEC]]+InformeTbHv[[#This Row],[ALISTAMIENTO]]+InformeTbHv[[#This Row],[Mantenimiento periódico]])</f>
        <v>0</v>
      </c>
      <c r="I328" s="89">
        <f>InformeTbHv[[#This Row],[T PARADAS MEC]]+InformeTbHv[[#This Row],[ALISTAMIENTO]]+InformeTbHv[[#This Row],[Mantenimiento periódico]]</f>
        <v>8</v>
      </c>
      <c r="J328" s="89">
        <f>SUMIF(InformeTbHv[[#This Row],[MOTIVO 1]],"Mantenimiento periódico",InformeTbHv[[#This Row],[T OTRA PARADA 1]])</f>
        <v>0</v>
      </c>
      <c r="K328" s="89">
        <f>InformeTbHv[[#This Row],[Mantenimiento periódico]]+InformeTbHv[[#This Row],[ALISTAMIENTO]]</f>
        <v>0</v>
      </c>
      <c r="L328" s="89">
        <f>SUM(InformeTbHv[[#This Row],[T OTRA PARADA 1]:[T OTRA PARADA 5]])</f>
        <v>0</v>
      </c>
      <c r="M328" s="88" t="s">
        <v>55</v>
      </c>
      <c r="N328" s="88" t="s">
        <v>1418</v>
      </c>
      <c r="O328" s="88" t="s">
        <v>56</v>
      </c>
      <c r="P328" s="88">
        <v>1114480052</v>
      </c>
      <c r="Q328" s="88" t="s">
        <v>43</v>
      </c>
      <c r="R328" s="88" t="s">
        <v>49</v>
      </c>
      <c r="S328" s="90">
        <v>46071</v>
      </c>
      <c r="T328" s="88" t="s">
        <v>62</v>
      </c>
      <c r="U328" s="88"/>
      <c r="V328" s="88"/>
      <c r="W328" s="88"/>
      <c r="X328" s="88"/>
      <c r="Y328" s="88"/>
      <c r="Z328" s="88"/>
      <c r="AA328" s="88"/>
      <c r="AB328" s="88"/>
      <c r="AC328" s="88" t="s">
        <v>1445</v>
      </c>
      <c r="AD328" s="88" t="s">
        <v>1490</v>
      </c>
      <c r="AE328" s="88" t="s">
        <v>1518</v>
      </c>
      <c r="AF328" s="88">
        <v>19.828868083208551</v>
      </c>
      <c r="AG328" s="88" t="s">
        <v>208</v>
      </c>
      <c r="AH328" s="206">
        <v>5</v>
      </c>
      <c r="AI328" s="88" t="s">
        <v>47</v>
      </c>
      <c r="AJ328" s="419">
        <f>VLOOKUP(InformeTbHv[[#This Row],[TURNO]],[1]INFORMEHV!AI$2:AK$184,2,0)</f>
        <v>0.25</v>
      </c>
      <c r="AK328" s="419">
        <f>VLOOKUP(InformeTbHv[[#This Row],[TURNO]],[1]INFORMEHV!AI$2:AK$184,3,0)</f>
        <v>0.58333333333333337</v>
      </c>
      <c r="AL328" s="205"/>
      <c r="AM328" s="88"/>
      <c r="AN328" s="88"/>
      <c r="AO328" s="88"/>
      <c r="AP328" s="88"/>
      <c r="AQ328" s="198"/>
      <c r="AR328" s="88">
        <v>8</v>
      </c>
      <c r="AS328" s="88">
        <v>8</v>
      </c>
      <c r="AT328" s="88"/>
      <c r="AU328" s="88" t="s">
        <v>733</v>
      </c>
      <c r="AV328" s="88"/>
      <c r="AW328" s="88"/>
      <c r="AX328" s="88"/>
      <c r="AY328" s="88"/>
      <c r="AZ328" s="92"/>
      <c r="BA328" s="88" t="s">
        <v>46</v>
      </c>
      <c r="BB32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328" s="89"/>
      <c r="BD328" s="89"/>
      <c r="BE328" s="89"/>
      <c r="BF328" s="89"/>
      <c r="BG328" s="93"/>
      <c r="BH328" s="44"/>
      <c r="BI328" s="45"/>
      <c r="BJ328" s="45"/>
      <c r="BK328" s="46"/>
      <c r="BL328" s="94"/>
    </row>
    <row r="329" spans="1:66" ht="18.75" customHeight="1" x14ac:dyDescent="0.3">
      <c r="A329" s="76">
        <f>IFERROR(InformeTbHv[[#This Row],[T EFECTIVO]]/InformeTbHv[[#This Row],[Horas disponibles]],0)</f>
        <v>0.55555555555555558</v>
      </c>
      <c r="B329" s="76">
        <f>((InformeTbHv[[#This Row],[T PROGRAMADO]]-InformeTbHv[[#This Row],[HORAS DE OTRAS PARADA]]))/InformeTbHv[[#This Row],[T PROGRAMADO]]</f>
        <v>0.46875</v>
      </c>
      <c r="C329" s="217">
        <f>IFERROR(((InformeTbHv[[#This Row],[T PROGRAMADO]]-InformeTbHv[[#This Row],[Ttal P. mec]])/InformeTbHv[[#This Row],[T PROGRAMADO]]),0)</f>
        <v>0.84375</v>
      </c>
      <c r="D329" s="49">
        <f>IFERROR(ROUND(InformeTbHv[[#This Row],[TOTAL DE ARBOLES]]/InformeTbHv[[#This Row],[T EFECTIVO]],2),"")</f>
        <v>23.47</v>
      </c>
      <c r="E329" s="49">
        <f>(IFERROR(ROUND(InformeTbHv[[#This Row],[M3]]/InformeTbHv[[#This Row],[TOTAL DE ARBOLES]],2),""))</f>
        <v>0.36</v>
      </c>
      <c r="F329" s="39">
        <f>IFERROR(ROUND(InformeTbHv[[#This Row],[M3]]/InformeTbHv[[#This Row],[T EFECTIVO]],2),"")</f>
        <v>8.5299999999999994</v>
      </c>
      <c r="G329" s="72">
        <f>InformeTbHv[[#This Row],[T PROGRAMADO]]-InformeTbHv[[#This Row],[HORAS DE OTRAS PARADA]]</f>
        <v>3.75</v>
      </c>
      <c r="H329" s="72">
        <f>InformeTbHv[[#This Row],[T PROGRAMADO]]-SUM(InformeTbHv[[#This Row],[T PARADAS MEC]]+InformeTbHv[[#This Row],[ALISTAMIENTO]]+InformeTbHv[[#This Row],[Mantenimiento periódico]])</f>
        <v>6.75</v>
      </c>
      <c r="I329" s="72">
        <f>InformeTbHv[[#This Row],[T PARADAS MEC]]+InformeTbHv[[#This Row],[ALISTAMIENTO]]+InformeTbHv[[#This Row],[Mantenimiento periódico]]</f>
        <v>1.25</v>
      </c>
      <c r="J329" s="72">
        <f>SUMIF(InformeTbHv[[#This Row],[MOTIVO 1]],"Mantenimiento periódico",InformeTbHv[[#This Row],[T OTRA PARADA 1]])</f>
        <v>0</v>
      </c>
      <c r="K329" s="72">
        <f>InformeTbHv[[#This Row],[Mantenimiento periódico]]+InformeTbHv[[#This Row],[ALISTAMIENTO]]</f>
        <v>0.42</v>
      </c>
      <c r="L329" s="72">
        <f>SUM(InformeTbHv[[#This Row],[T OTRA PARADA 1]:[T OTRA PARADA 5]])</f>
        <v>3</v>
      </c>
      <c r="M329" s="49" t="s">
        <v>42</v>
      </c>
      <c r="N329" s="49" t="s">
        <v>1418</v>
      </c>
      <c r="O329" s="49" t="s">
        <v>80</v>
      </c>
      <c r="P329" s="49">
        <v>94270446</v>
      </c>
      <c r="Q329" s="49" t="s">
        <v>43</v>
      </c>
      <c r="R329" s="49" t="s">
        <v>44</v>
      </c>
      <c r="S329" s="77">
        <v>46128</v>
      </c>
      <c r="T329" s="49" t="s">
        <v>1075</v>
      </c>
      <c r="U329" s="49"/>
      <c r="V329" s="49"/>
      <c r="W329" s="49"/>
      <c r="X329" s="49"/>
      <c r="Y329" s="49"/>
      <c r="Z329" s="49"/>
      <c r="AA329" s="49"/>
      <c r="AB329" s="49"/>
      <c r="AC329" s="49" t="s">
        <v>1437</v>
      </c>
      <c r="AD329" s="49" t="s">
        <v>1482</v>
      </c>
      <c r="AE329" s="49" t="s">
        <v>1519</v>
      </c>
      <c r="AF329" s="49">
        <v>25.440823396499322</v>
      </c>
      <c r="AG329" s="49" t="s">
        <v>208</v>
      </c>
      <c r="AH329" s="259">
        <v>1</v>
      </c>
      <c r="AI329" s="49" t="s">
        <v>47</v>
      </c>
      <c r="AJ329" s="420">
        <f>VLOOKUP(InformeTbHv[[#This Row],[TURNO]],[1]INFORMEHV!AI$2:AK$184,2,0)</f>
        <v>0.25</v>
      </c>
      <c r="AK329" s="420">
        <f>VLOOKUP(InformeTbHv[[#This Row],[TURNO]],[1]INFORMEHV!AI$2:AK$184,3,0)</f>
        <v>0.58333333333333337</v>
      </c>
      <c r="AL329" s="125">
        <v>30</v>
      </c>
      <c r="AM329" s="49">
        <v>88</v>
      </c>
      <c r="AN329" s="49">
        <v>32</v>
      </c>
      <c r="AO329" s="49">
        <v>8</v>
      </c>
      <c r="AP329" s="49">
        <v>25</v>
      </c>
      <c r="AQ329" s="72">
        <v>0.37</v>
      </c>
      <c r="AR329" s="49">
        <v>8</v>
      </c>
      <c r="AS329" s="49">
        <v>0.83</v>
      </c>
      <c r="AT329" s="49"/>
      <c r="AU329" s="49" t="s">
        <v>1171</v>
      </c>
      <c r="AV329" s="49">
        <v>0.42</v>
      </c>
      <c r="AW329" s="49"/>
      <c r="AX329" s="49"/>
      <c r="AY329" s="49">
        <v>3</v>
      </c>
      <c r="AZ329" s="71" t="s">
        <v>1172</v>
      </c>
      <c r="BA329" s="49" t="s">
        <v>48</v>
      </c>
      <c r="BB32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4.25</v>
      </c>
      <c r="BC329" s="72">
        <v>3</v>
      </c>
      <c r="BD329" s="72"/>
      <c r="BE329" s="72"/>
      <c r="BF329" s="72"/>
      <c r="BG329" s="74"/>
      <c r="BH329" s="14" t="s">
        <v>236</v>
      </c>
      <c r="BI329" s="45"/>
      <c r="BJ329" s="45"/>
      <c r="BK329" s="46"/>
      <c r="BL329" s="45"/>
    </row>
    <row r="330" spans="1:66" s="70" customFormat="1" ht="18.75" customHeight="1" x14ac:dyDescent="0.3">
      <c r="A330" s="76">
        <f>IFERROR(InformeTbHv[[#This Row],[T EFECTIVO]]/InformeTbHv[[#This Row],[Horas disponibles]],0)</f>
        <v>0.93838862559241698</v>
      </c>
      <c r="B330" s="76">
        <f>((InformeTbHv[[#This Row],[T PROGRAMADO]]-InformeTbHv[[#This Row],[HORAS DE OTRAS PARADA]]))/InformeTbHv[[#This Row],[T PROGRAMADO]]</f>
        <v>0.74249999999999994</v>
      </c>
      <c r="C330" s="217">
        <f>IFERROR(((InformeTbHv[[#This Row],[T PROGRAMADO]]-InformeTbHv[[#This Row],[Ttal P. mec]])/InformeTbHv[[#This Row],[T PROGRAMADO]]),0)</f>
        <v>0.79125000000000001</v>
      </c>
      <c r="D330" s="49">
        <f>IFERROR(ROUND(InformeTbHv[[#This Row],[TOTAL DE ARBOLES]]/InformeTbHv[[#This Row],[T EFECTIVO]],2),"")</f>
        <v>23.74</v>
      </c>
      <c r="E330" s="49">
        <f>(IFERROR(ROUND(InformeTbHv[[#This Row],[M3]]/InformeTbHv[[#This Row],[TOTAL DE ARBOLES]],2),""))</f>
        <v>0.44</v>
      </c>
      <c r="F330" s="39">
        <f>IFERROR(ROUND(InformeTbHv[[#This Row],[M3]]/InformeTbHv[[#This Row],[T EFECTIVO]],2),"")</f>
        <v>10.53</v>
      </c>
      <c r="G330" s="72">
        <f>InformeTbHv[[#This Row],[T PROGRAMADO]]-InformeTbHv[[#This Row],[HORAS DE OTRAS PARADA]]</f>
        <v>5.9399999999999995</v>
      </c>
      <c r="H330" s="72">
        <f>InformeTbHv[[#This Row],[T PROGRAMADO]]-SUM(InformeTbHv[[#This Row],[T PARADAS MEC]]+InformeTbHv[[#This Row],[ALISTAMIENTO]]+InformeTbHv[[#This Row],[Mantenimiento periódico]])</f>
        <v>6.33</v>
      </c>
      <c r="I330" s="72">
        <f>InformeTbHv[[#This Row],[T PARADAS MEC]]+InformeTbHv[[#This Row],[ALISTAMIENTO]]+InformeTbHv[[#This Row],[Mantenimiento periódico]]</f>
        <v>1.67</v>
      </c>
      <c r="J330" s="72">
        <f>SUMIF(InformeTbHv[[#This Row],[MOTIVO 1]],"Mantenimiento periódico",InformeTbHv[[#This Row],[T OTRA PARADA 1]])</f>
        <v>0</v>
      </c>
      <c r="K330" s="72">
        <f>InformeTbHv[[#This Row],[Mantenimiento periódico]]+InformeTbHv[[#This Row],[ALISTAMIENTO]]</f>
        <v>0.17</v>
      </c>
      <c r="L330" s="72">
        <f>SUM(InformeTbHv[[#This Row],[T OTRA PARADA 1]:[T OTRA PARADA 5]])</f>
        <v>0</v>
      </c>
      <c r="M330" s="49" t="s">
        <v>55</v>
      </c>
      <c r="N330" s="49" t="s">
        <v>1418</v>
      </c>
      <c r="O330" s="49" t="s">
        <v>94</v>
      </c>
      <c r="P330" s="49">
        <v>94269293</v>
      </c>
      <c r="Q330" s="49" t="s">
        <v>43</v>
      </c>
      <c r="R330" s="49" t="s">
        <v>49</v>
      </c>
      <c r="S330" s="77">
        <v>46125</v>
      </c>
      <c r="T330" s="49" t="s">
        <v>518</v>
      </c>
      <c r="U330" s="49"/>
      <c r="V330" s="49"/>
      <c r="W330" s="49"/>
      <c r="X330" s="49"/>
      <c r="Y330" s="49"/>
      <c r="Z330" s="49"/>
      <c r="AA330" s="49"/>
      <c r="AB330" s="49"/>
      <c r="AC330" s="49" t="s">
        <v>1431</v>
      </c>
      <c r="AD330" s="49" t="s">
        <v>1476</v>
      </c>
      <c r="AE330" s="49" t="s">
        <v>1518</v>
      </c>
      <c r="AF330" s="49">
        <v>19.234154182394327</v>
      </c>
      <c r="AG330" s="49" t="s">
        <v>1318</v>
      </c>
      <c r="AH330" s="259">
        <v>15</v>
      </c>
      <c r="AI330" s="49" t="s">
        <v>47</v>
      </c>
      <c r="AJ330" s="420">
        <f>VLOOKUP(InformeTbHv[[#This Row],[TURNO]],[1]INFORMEHV!AI$2:AK$184,2,0)</f>
        <v>0.25</v>
      </c>
      <c r="AK330" s="420">
        <f>VLOOKUP(InformeTbHv[[#This Row],[TURNO]],[1]INFORMEHV!AI$2:AK$184,3,0)</f>
        <v>0.58333333333333337</v>
      </c>
      <c r="AL330" s="125">
        <v>29</v>
      </c>
      <c r="AM330" s="49">
        <v>141</v>
      </c>
      <c r="AN330" s="49">
        <v>62.57</v>
      </c>
      <c r="AO330" s="49">
        <v>13.63</v>
      </c>
      <c r="AP330" s="49"/>
      <c r="AQ330" s="12">
        <v>22.7</v>
      </c>
      <c r="AR330" s="125">
        <v>8</v>
      </c>
      <c r="AS330" s="49">
        <v>1.5</v>
      </c>
      <c r="AT330" s="30" t="s">
        <v>328</v>
      </c>
      <c r="AU330" s="49" t="s">
        <v>1158</v>
      </c>
      <c r="AV330" s="49">
        <v>0.17</v>
      </c>
      <c r="AW330" s="49">
        <v>0.22</v>
      </c>
      <c r="AX330" s="49">
        <v>0.17</v>
      </c>
      <c r="AY330" s="49"/>
      <c r="AZ330" s="71" t="s">
        <v>652</v>
      </c>
      <c r="BA330" s="49" t="s">
        <v>46</v>
      </c>
      <c r="BB33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2.06</v>
      </c>
      <c r="BC330" s="72"/>
      <c r="BD330" s="72"/>
      <c r="BE330" s="72"/>
      <c r="BF330" s="72"/>
      <c r="BG330" s="74"/>
      <c r="BH330" s="44"/>
      <c r="BI330" s="45"/>
      <c r="BJ330" s="45"/>
      <c r="BK330" s="46"/>
      <c r="BL330" s="45"/>
      <c r="BN330" s="70">
        <v>10</v>
      </c>
    </row>
    <row r="331" spans="1:66" ht="18.75" customHeight="1" x14ac:dyDescent="0.3">
      <c r="A331" s="76">
        <f>IFERROR(InformeTbHv[[#This Row],[T EFECTIVO]]/InformeTbHv[[#This Row],[Horas disponibles]],0)</f>
        <v>0.94143484626647145</v>
      </c>
      <c r="B331" s="76">
        <f>((InformeTbHv[[#This Row],[T PROGRAMADO]]-InformeTbHv[[#This Row],[HORAS DE OTRAS PARADA]]))/InformeTbHv[[#This Row],[T PROGRAMADO]]</f>
        <v>0.80374999999999996</v>
      </c>
      <c r="C331" s="217">
        <f>IFERROR(((InformeTbHv[[#This Row],[T PROGRAMADO]]-InformeTbHv[[#This Row],[Ttal P. mec]])/InformeTbHv[[#This Row],[T PROGRAMADO]]),0)</f>
        <v>0.85375000000000001</v>
      </c>
      <c r="D331" s="49">
        <f>IFERROR(ROUND(InformeTbHv[[#This Row],[TOTAL DE ARBOLES]]/InformeTbHv[[#This Row],[T EFECTIVO]],2),"")</f>
        <v>33.130000000000003</v>
      </c>
      <c r="E331" s="49">
        <f>(IFERROR(ROUND(InformeTbHv[[#This Row],[M3]]/InformeTbHv[[#This Row],[TOTAL DE ARBOLES]],2),""))</f>
        <v>0.38</v>
      </c>
      <c r="F331" s="39">
        <f>IFERROR(ROUND(InformeTbHv[[#This Row],[M3]]/InformeTbHv[[#This Row],[T EFECTIVO]],2),"")</f>
        <v>12.53</v>
      </c>
      <c r="G331" s="72">
        <f>InformeTbHv[[#This Row],[T PROGRAMADO]]-InformeTbHv[[#This Row],[HORAS DE OTRAS PARADA]]</f>
        <v>6.43</v>
      </c>
      <c r="H331" s="72">
        <f>InformeTbHv[[#This Row],[T PROGRAMADO]]-SUM(InformeTbHv[[#This Row],[T PARADAS MEC]]+InformeTbHv[[#This Row],[ALISTAMIENTO]]+InformeTbHv[[#This Row],[Mantenimiento periódico]])</f>
        <v>6.83</v>
      </c>
      <c r="I331" s="72">
        <f>InformeTbHv[[#This Row],[T PARADAS MEC]]+InformeTbHv[[#This Row],[ALISTAMIENTO]]+InformeTbHv[[#This Row],[Mantenimiento periódico]]</f>
        <v>1.17</v>
      </c>
      <c r="J331" s="72">
        <f>SUMIF(InformeTbHv[[#This Row],[MOTIVO 1]],"Mantenimiento periódico",InformeTbHv[[#This Row],[T OTRA PARADA 1]])</f>
        <v>0</v>
      </c>
      <c r="K331" s="72">
        <f>InformeTbHv[[#This Row],[Mantenimiento periódico]]+InformeTbHv[[#This Row],[ALISTAMIENTO]]</f>
        <v>0.17</v>
      </c>
      <c r="L331" s="72">
        <f>SUM(InformeTbHv[[#This Row],[T OTRA PARADA 1]:[T OTRA PARADA 5]])</f>
        <v>0</v>
      </c>
      <c r="M331" s="49" t="s">
        <v>55</v>
      </c>
      <c r="N331" s="49" t="s">
        <v>1418</v>
      </c>
      <c r="O331" s="49" t="s">
        <v>56</v>
      </c>
      <c r="P331" s="49">
        <v>1114480052</v>
      </c>
      <c r="Q331" s="49" t="s">
        <v>43</v>
      </c>
      <c r="R331" s="49" t="s">
        <v>49</v>
      </c>
      <c r="S331" s="77">
        <v>46125</v>
      </c>
      <c r="T331" s="49" t="s">
        <v>518</v>
      </c>
      <c r="U331" s="49"/>
      <c r="V331" s="49"/>
      <c r="W331" s="49"/>
      <c r="X331" s="49"/>
      <c r="Y331" s="49"/>
      <c r="Z331" s="49"/>
      <c r="AA331" s="49"/>
      <c r="AB331" s="49"/>
      <c r="AC331" s="49" t="s">
        <v>1431</v>
      </c>
      <c r="AD331" s="49" t="s">
        <v>1476</v>
      </c>
      <c r="AE331" s="49" t="s">
        <v>1518</v>
      </c>
      <c r="AF331" s="49">
        <v>19.234154182394327</v>
      </c>
      <c r="AG331" s="49" t="s">
        <v>1318</v>
      </c>
      <c r="AH331" s="259">
        <v>15</v>
      </c>
      <c r="AI331" s="125" t="s">
        <v>45</v>
      </c>
      <c r="AJ331" s="418">
        <f>VLOOKUP(InformeTbHv[[#This Row],[TURNO]],[1]INFORMEHV!AI$2:AK$184,2,0)</f>
        <v>0.58333333333333337</v>
      </c>
      <c r="AK331" s="418">
        <f>VLOOKUP(InformeTbHv[[#This Row],[TURNO]],[1]INFORMEHV!AI$2:AK$184,3,0)</f>
        <v>0.91666666666666663</v>
      </c>
      <c r="AL331" s="125">
        <v>32</v>
      </c>
      <c r="AM331" s="49">
        <v>213</v>
      </c>
      <c r="AN331" s="49">
        <v>80.58</v>
      </c>
      <c r="AO331" s="49">
        <v>12.16</v>
      </c>
      <c r="AP331" s="49"/>
      <c r="AQ331" s="12">
        <v>22.5</v>
      </c>
      <c r="AR331" s="125">
        <v>8</v>
      </c>
      <c r="AS331" s="49">
        <v>1</v>
      </c>
      <c r="AT331" s="30" t="s">
        <v>328</v>
      </c>
      <c r="AU331" s="49" t="s">
        <v>1158</v>
      </c>
      <c r="AV331" s="49">
        <v>0.17</v>
      </c>
      <c r="AW331" s="49">
        <v>0.23</v>
      </c>
      <c r="AX331" s="49">
        <v>0.17</v>
      </c>
      <c r="AY331" s="49"/>
      <c r="AZ331" s="71" t="s">
        <v>652</v>
      </c>
      <c r="BA331" s="49" t="s">
        <v>46</v>
      </c>
      <c r="BB33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1.5699999999999998</v>
      </c>
      <c r="BC331" s="72"/>
      <c r="BD331" s="72"/>
      <c r="BE331" s="72"/>
      <c r="BF331" s="72"/>
      <c r="BG331" s="74"/>
      <c r="BH331" s="44"/>
      <c r="BI331" s="45"/>
      <c r="BJ331" s="45"/>
      <c r="BK331" s="46"/>
      <c r="BL331" s="45"/>
      <c r="BN331">
        <v>10</v>
      </c>
    </row>
    <row r="332" spans="1:66" ht="18.75" customHeight="1" x14ac:dyDescent="0.3">
      <c r="A332" s="87">
        <f>IFERROR(InformeTbHv[[#This Row],[T EFECTIVO]]/InformeTbHv[[#This Row],[Horas disponibles]],0)</f>
        <v>0.91273996509598609</v>
      </c>
      <c r="B332" s="87">
        <f>((InformeTbHv[[#This Row],[T PROGRAMADO]]-InformeTbHv[[#This Row],[HORAS DE OTRAS PARADA]]))/InformeTbHv[[#This Row],[T PROGRAMADO]]</f>
        <v>0.65375000000000005</v>
      </c>
      <c r="C332" s="216">
        <f>IFERROR(((InformeTbHv[[#This Row],[T PROGRAMADO]]-InformeTbHv[[#This Row],[Ttal P. mec]])/InformeTbHv[[#This Row],[T PROGRAMADO]]),0)</f>
        <v>0.71625000000000005</v>
      </c>
      <c r="D332" s="88">
        <f>IFERROR(ROUND(InformeTbHv[[#This Row],[TOTAL DE ARBOLES]]/InformeTbHv[[#This Row],[T EFECTIVO]],2),"")</f>
        <v>61.38</v>
      </c>
      <c r="E332" s="88">
        <f>(IFERROR(ROUND(InformeTbHv[[#This Row],[M3]]/InformeTbHv[[#This Row],[TOTAL DE ARBOLES]],2),""))</f>
        <v>0.17</v>
      </c>
      <c r="F332" s="39">
        <f>IFERROR(ROUND(InformeTbHv[[#This Row],[M3]]/InformeTbHv[[#This Row],[T EFECTIVO]],2),"")</f>
        <v>10.52</v>
      </c>
      <c r="G332" s="89">
        <f>InformeTbHv[[#This Row],[T PROGRAMADO]]-InformeTbHv[[#This Row],[HORAS DE OTRAS PARADA]]</f>
        <v>5.23</v>
      </c>
      <c r="H332" s="89">
        <f>InformeTbHv[[#This Row],[T PROGRAMADO]]-SUM(InformeTbHv[[#This Row],[T PARADAS MEC]]+InformeTbHv[[#This Row],[ALISTAMIENTO]]+InformeTbHv[[#This Row],[Mantenimiento periódico]])</f>
        <v>5.73</v>
      </c>
      <c r="I332" s="89">
        <f>InformeTbHv[[#This Row],[T PARADAS MEC]]+InformeTbHv[[#This Row],[ALISTAMIENTO]]+InformeTbHv[[#This Row],[Mantenimiento periódico]]</f>
        <v>2.27</v>
      </c>
      <c r="J332" s="89">
        <f>SUMIF(InformeTbHv[[#This Row],[MOTIVO 1]],"Mantenimiento periódico",InformeTbHv[[#This Row],[T OTRA PARADA 1]])</f>
        <v>0</v>
      </c>
      <c r="K332" s="89">
        <f>InformeTbHv[[#This Row],[Mantenimiento periódico]]+InformeTbHv[[#This Row],[ALISTAMIENTO]]</f>
        <v>0.27</v>
      </c>
      <c r="L332" s="89">
        <f>SUM(InformeTbHv[[#This Row],[T OTRA PARADA 1]:[T OTRA PARADA 5]])</f>
        <v>0</v>
      </c>
      <c r="M332" s="88" t="s">
        <v>72</v>
      </c>
      <c r="N332" s="88" t="s">
        <v>1418</v>
      </c>
      <c r="O332" s="88" t="s">
        <v>73</v>
      </c>
      <c r="P332" s="88">
        <v>1116724403</v>
      </c>
      <c r="Q332" s="88" t="s">
        <v>43</v>
      </c>
      <c r="R332" s="88" t="s">
        <v>74</v>
      </c>
      <c r="S332" s="90">
        <v>46079</v>
      </c>
      <c r="T332" s="88" t="s">
        <v>99</v>
      </c>
      <c r="U332" s="88"/>
      <c r="V332" s="88"/>
      <c r="W332" s="88"/>
      <c r="X332" s="88"/>
      <c r="Y332" s="88"/>
      <c r="Z332" s="88"/>
      <c r="AA332" s="88"/>
      <c r="AB332" s="88"/>
      <c r="AC332" s="88" t="s">
        <v>1442</v>
      </c>
      <c r="AD332" s="88" t="s">
        <v>1487</v>
      </c>
      <c r="AE332" s="88" t="s">
        <v>1514</v>
      </c>
      <c r="AF332" s="88">
        <v>18.547875311725036</v>
      </c>
      <c r="AG332" s="251" t="s">
        <v>205</v>
      </c>
      <c r="AH332" s="206">
        <v>3</v>
      </c>
      <c r="AI332" s="125" t="s">
        <v>45</v>
      </c>
      <c r="AJ332" s="418">
        <f>VLOOKUP(InformeTbHv[[#This Row],[TURNO]],[1]INFORMEHV!AI$2:AK$184,2,0)</f>
        <v>0.58333333333333337</v>
      </c>
      <c r="AK332" s="418">
        <f>VLOOKUP(InformeTbHv[[#This Row],[TURNO]],[1]INFORMEHV!AI$2:AK$184,3,0)</f>
        <v>0.91666666666666663</v>
      </c>
      <c r="AL332" s="205">
        <v>27</v>
      </c>
      <c r="AM332" s="88">
        <v>321</v>
      </c>
      <c r="AN332" s="88">
        <v>55</v>
      </c>
      <c r="AO332" s="88">
        <v>8</v>
      </c>
      <c r="AP332" s="88">
        <v>58</v>
      </c>
      <c r="AQ332" s="89">
        <v>14</v>
      </c>
      <c r="AR332" s="205">
        <v>8</v>
      </c>
      <c r="AS332" s="88">
        <v>2</v>
      </c>
      <c r="AT332" s="30" t="s">
        <v>328</v>
      </c>
      <c r="AU332" s="49" t="s">
        <v>1158</v>
      </c>
      <c r="AV332" s="88">
        <v>0.27</v>
      </c>
      <c r="AW332" s="88"/>
      <c r="AX332" s="88">
        <v>0.5</v>
      </c>
      <c r="AY332" s="88">
        <v>5</v>
      </c>
      <c r="AZ332" s="92" t="s">
        <v>796</v>
      </c>
      <c r="BA332" s="88" t="s">
        <v>48</v>
      </c>
      <c r="BB33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2.77</v>
      </c>
      <c r="BC332" s="89"/>
      <c r="BD332" s="89"/>
      <c r="BE332" s="89"/>
      <c r="BF332" s="89"/>
      <c r="BG332" s="93"/>
      <c r="BH332" s="44"/>
      <c r="BI332" s="45"/>
      <c r="BJ332" s="45"/>
      <c r="BK332" s="46"/>
      <c r="BL332" s="94"/>
    </row>
    <row r="333" spans="1:66" ht="18.75" customHeight="1" x14ac:dyDescent="0.3">
      <c r="A333" s="87">
        <f>IFERROR(InformeTbHv[[#This Row],[T EFECTIVO]]/InformeTbHv[[#This Row],[Horas disponibles]],0)</f>
        <v>0.90476190476190477</v>
      </c>
      <c r="B333" s="87">
        <f>((InformeTbHv[[#This Row],[T PROGRAMADO]]-InformeTbHv[[#This Row],[HORAS DE OTRAS PARADA]]))/InformeTbHv[[#This Row],[T PROGRAMADO]]</f>
        <v>0.42222222222222222</v>
      </c>
      <c r="C333" s="216">
        <f>IFERROR(((InformeTbHv[[#This Row],[T PROGRAMADO]]-InformeTbHv[[#This Row],[Ttal P. mec]])/InformeTbHv[[#This Row],[T PROGRAMADO]]),0)</f>
        <v>0.46666666666666667</v>
      </c>
      <c r="D333" s="88">
        <f>IFERROR(ROUND(InformeTbHv[[#This Row],[TOTAL DE ARBOLES]]/InformeTbHv[[#This Row],[T EFECTIVO]],2),"")</f>
        <v>0</v>
      </c>
      <c r="E333" s="88" t="str">
        <f>(IFERROR(ROUND(InformeTbHv[[#This Row],[M3]]/InformeTbHv[[#This Row],[TOTAL DE ARBOLES]],2),""))</f>
        <v/>
      </c>
      <c r="F333" s="39">
        <f>IFERROR(ROUND(InformeTbHv[[#This Row],[M3]]/InformeTbHv[[#This Row],[T EFECTIVO]],2),"")</f>
        <v>10.53</v>
      </c>
      <c r="G333" s="89">
        <f>InformeTbHv[[#This Row],[T PROGRAMADO]]-InformeTbHv[[#This Row],[HORAS DE OTRAS PARADA]]</f>
        <v>2.85</v>
      </c>
      <c r="H333" s="89">
        <f>InformeTbHv[[#This Row],[T PROGRAMADO]]-SUM(InformeTbHv[[#This Row],[T PARADAS MEC]]+InformeTbHv[[#This Row],[ALISTAMIENTO]]+InformeTbHv[[#This Row],[Mantenimiento periódico]])</f>
        <v>3.15</v>
      </c>
      <c r="I333" s="89">
        <f>InformeTbHv[[#This Row],[T PARADAS MEC]]+InformeTbHv[[#This Row],[ALISTAMIENTO]]+InformeTbHv[[#This Row],[Mantenimiento periódico]]</f>
        <v>3.6</v>
      </c>
      <c r="J333" s="89">
        <f>SUMIF(InformeTbHv[[#This Row],[MOTIVO 1]],"Mantenimiento periódico",InformeTbHv[[#This Row],[T OTRA PARADA 1]])</f>
        <v>0</v>
      </c>
      <c r="K333" s="89">
        <f>InformeTbHv[[#This Row],[Mantenimiento periódico]]+InformeTbHv[[#This Row],[ALISTAMIENTO]]</f>
        <v>0.33</v>
      </c>
      <c r="L333" s="89">
        <f>SUM(InformeTbHv[[#This Row],[T OTRA PARADA 1]:[T OTRA PARADA 5]])</f>
        <v>0</v>
      </c>
      <c r="M333" s="88" t="s">
        <v>76</v>
      </c>
      <c r="N333" s="88" t="s">
        <v>1418</v>
      </c>
      <c r="O333" s="88" t="s">
        <v>78</v>
      </c>
      <c r="P333" s="88">
        <v>1006316837</v>
      </c>
      <c r="Q333" s="88" t="s">
        <v>43</v>
      </c>
      <c r="R333" s="88" t="s">
        <v>49</v>
      </c>
      <c r="S333" s="90">
        <v>46061</v>
      </c>
      <c r="T333" s="88" t="s">
        <v>324</v>
      </c>
      <c r="U333" s="88"/>
      <c r="V333" s="88"/>
      <c r="W333" s="88"/>
      <c r="X333" s="88"/>
      <c r="Y333" s="88"/>
      <c r="Z333" s="88"/>
      <c r="AA333" s="88"/>
      <c r="AB333" s="88"/>
      <c r="AC333" s="88" t="s">
        <v>1429</v>
      </c>
      <c r="AD333" s="88" t="s">
        <v>1474</v>
      </c>
      <c r="AE333" s="88" t="s">
        <v>1509</v>
      </c>
      <c r="AF333" s="88">
        <v>28.324549850778098</v>
      </c>
      <c r="AG333" s="251" t="s">
        <v>205</v>
      </c>
      <c r="AH333" s="206">
        <v>3</v>
      </c>
      <c r="AI333" s="88" t="s">
        <v>47</v>
      </c>
      <c r="AJ333" s="419">
        <f>VLOOKUP(InformeTbHv[[#This Row],[TURNO]],[1]INFORMEHV!AI$2:AK$184,2,0)</f>
        <v>0.25</v>
      </c>
      <c r="AK333" s="419">
        <f>VLOOKUP(InformeTbHv[[#This Row],[TURNO]],[1]INFORMEHV!AI$2:AK$184,3,0)</f>
        <v>0.58333333333333337</v>
      </c>
      <c r="AL333" s="205">
        <v>15</v>
      </c>
      <c r="AM333" s="88"/>
      <c r="AN333" s="88">
        <v>30</v>
      </c>
      <c r="AO333" s="88"/>
      <c r="AP333" s="88"/>
      <c r="AQ333" s="89"/>
      <c r="AR333" s="205">
        <v>6.75</v>
      </c>
      <c r="AS333" s="88">
        <v>3.27</v>
      </c>
      <c r="AT333" s="30" t="s">
        <v>328</v>
      </c>
      <c r="AU333" s="88" t="s">
        <v>607</v>
      </c>
      <c r="AV333" s="88">
        <v>0.33</v>
      </c>
      <c r="AW333" s="88"/>
      <c r="AX333" s="88">
        <v>0.3</v>
      </c>
      <c r="AY333" s="88"/>
      <c r="AZ333" s="92" t="s">
        <v>565</v>
      </c>
      <c r="BA333" s="88" t="s">
        <v>46</v>
      </c>
      <c r="BB33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3.9</v>
      </c>
      <c r="BC333" s="89"/>
      <c r="BD333" s="89"/>
      <c r="BE333" s="89"/>
      <c r="BF333" s="89"/>
      <c r="BG333" s="93"/>
      <c r="BH333" s="44"/>
      <c r="BI333" s="45"/>
      <c r="BJ333" s="45"/>
      <c r="BK333" s="46"/>
      <c r="BL333" s="94"/>
    </row>
    <row r="334" spans="1:66" ht="18.75" customHeight="1" x14ac:dyDescent="0.3">
      <c r="A334" s="76">
        <f>IFERROR(InformeTbHv[[#This Row],[T EFECTIVO]]/InformeTbHv[[#This Row],[Horas disponibles]],0)</f>
        <v>0.91155555555555556</v>
      </c>
      <c r="B334" s="76">
        <f>((InformeTbHv[[#This Row],[T PROGRAMADO]]-InformeTbHv[[#This Row],[HORAS DE OTRAS PARADA]]))/InformeTbHv[[#This Row],[T PROGRAMADO]]</f>
        <v>0.85458333333333336</v>
      </c>
      <c r="C334" s="217">
        <f>IFERROR(((InformeTbHv[[#This Row],[T PROGRAMADO]]-InformeTbHv[[#This Row],[Ttal P. mec]])/InformeTbHv[[#This Row],[T PROGRAMADO]]),0)</f>
        <v>0.9375</v>
      </c>
      <c r="D334" s="49">
        <f>IFERROR(ROUND(InformeTbHv[[#This Row],[TOTAL DE ARBOLES]]/InformeTbHv[[#This Row],[T EFECTIVO]],2),"")</f>
        <v>44.03</v>
      </c>
      <c r="E334" s="49">
        <f>(IFERROR(ROUND(InformeTbHv[[#This Row],[M3]]/InformeTbHv[[#This Row],[TOTAL DE ARBOLES]],2),""))</f>
        <v>0.17</v>
      </c>
      <c r="F334" s="39">
        <f>IFERROR(ROUND(InformeTbHv[[#This Row],[M3]]/InformeTbHv[[#This Row],[T EFECTIVO]],2),"")</f>
        <v>7.46</v>
      </c>
      <c r="G334" s="72">
        <f>InformeTbHv[[#This Row],[T PROGRAMADO]]-InformeTbHv[[#This Row],[HORAS DE OTRAS PARADA]]</f>
        <v>6.8366666666666669</v>
      </c>
      <c r="H334" s="72">
        <f>InformeTbHv[[#This Row],[T PROGRAMADO]]-SUM(InformeTbHv[[#This Row],[T PARADAS MEC]]+InformeTbHv[[#This Row],[ALISTAMIENTO]]+InformeTbHv[[#This Row],[Mantenimiento periódico]])</f>
        <v>7.5</v>
      </c>
      <c r="I334" s="72">
        <f>InformeTbHv[[#This Row],[T PARADAS MEC]]+InformeTbHv[[#This Row],[ALISTAMIENTO]]+InformeTbHv[[#This Row],[Mantenimiento periódico]]</f>
        <v>0.5</v>
      </c>
      <c r="J334" s="72">
        <f>SUMIF(InformeTbHv[[#This Row],[MOTIVO 1]],"Mantenimiento periódico",InformeTbHv[[#This Row],[T OTRA PARADA 1]])</f>
        <v>0</v>
      </c>
      <c r="K334" s="72">
        <f>InformeTbHv[[#This Row],[Mantenimiento periódico]]+InformeTbHv[[#This Row],[ALISTAMIENTO]]</f>
        <v>0.33</v>
      </c>
      <c r="L334" s="72">
        <f>SUM(InformeTbHv[[#This Row],[T OTRA PARADA 1]:[T OTRA PARADA 5]])</f>
        <v>0.33333333333333298</v>
      </c>
      <c r="M334" s="49" t="s">
        <v>136</v>
      </c>
      <c r="N334" s="49" t="s">
        <v>1417</v>
      </c>
      <c r="O334" s="49" t="s">
        <v>535</v>
      </c>
      <c r="P334" s="49">
        <v>1113312568</v>
      </c>
      <c r="Q334" s="49" t="s">
        <v>65</v>
      </c>
      <c r="R334" s="49" t="s">
        <v>49</v>
      </c>
      <c r="S334" s="77">
        <v>46119</v>
      </c>
      <c r="T334" s="49" t="s">
        <v>941</v>
      </c>
      <c r="U334" s="49"/>
      <c r="V334" s="49"/>
      <c r="W334" s="49"/>
      <c r="X334" s="49"/>
      <c r="Y334" s="49"/>
      <c r="Z334" s="49"/>
      <c r="AA334" s="49"/>
      <c r="AB334" s="49"/>
      <c r="AC334" s="49" t="s">
        <v>1424</v>
      </c>
      <c r="AD334" s="49" t="s">
        <v>1469</v>
      </c>
      <c r="AE334" s="49" t="s">
        <v>1513</v>
      </c>
      <c r="AF334" s="49">
        <v>17.094631593058232</v>
      </c>
      <c r="AG334" s="252" t="s">
        <v>206</v>
      </c>
      <c r="AH334" s="259">
        <v>3</v>
      </c>
      <c r="AI334" s="49" t="s">
        <v>47</v>
      </c>
      <c r="AJ334" s="420">
        <f>VLOOKUP(InformeTbHv[[#This Row],[TURNO]],[1]INFORMEHV!AI$2:AK$184,2,0)</f>
        <v>0.25</v>
      </c>
      <c r="AK334" s="420">
        <f>VLOOKUP(InformeTbHv[[#This Row],[TURNO]],[1]INFORMEHV!AI$2:AK$184,3,0)</f>
        <v>0.58333333333333337</v>
      </c>
      <c r="AL334" s="125">
        <v>32</v>
      </c>
      <c r="AM334" s="49">
        <v>301</v>
      </c>
      <c r="AN334" s="49">
        <v>51</v>
      </c>
      <c r="AO334" s="49">
        <v>8.6999999999999993</v>
      </c>
      <c r="AP334" s="49">
        <v>42</v>
      </c>
      <c r="AQ334" s="72">
        <v>21</v>
      </c>
      <c r="AR334" s="125">
        <v>8</v>
      </c>
      <c r="AS334" s="49">
        <v>0.17</v>
      </c>
      <c r="AT334" s="30" t="s">
        <v>328</v>
      </c>
      <c r="AU334" s="49" t="s">
        <v>1139</v>
      </c>
      <c r="AV334" s="49">
        <v>0.33</v>
      </c>
      <c r="AW334" s="49"/>
      <c r="AX334" s="49">
        <v>0.33</v>
      </c>
      <c r="AY334" s="49">
        <v>4.3</v>
      </c>
      <c r="AZ334" s="71"/>
      <c r="BA334" s="49" t="s">
        <v>48</v>
      </c>
      <c r="BB33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1.1633333333333331</v>
      </c>
      <c r="BC334" s="72">
        <v>0.33333333333333298</v>
      </c>
      <c r="BD334" s="72"/>
      <c r="BE334" s="72"/>
      <c r="BF334" s="72"/>
      <c r="BG334" s="74"/>
      <c r="BH334" s="44" t="s">
        <v>858</v>
      </c>
      <c r="BI334" s="45"/>
      <c r="BJ334" s="45"/>
      <c r="BK334" s="46"/>
      <c r="BL334" s="45"/>
    </row>
    <row r="335" spans="1:66" ht="18.75" customHeight="1" x14ac:dyDescent="0.3">
      <c r="A335" s="76">
        <f>IFERROR(InformeTbHv[[#This Row],[T EFECTIVO]]/InformeTbHv[[#This Row],[Horas disponibles]],0)</f>
        <v>0.87335216572504715</v>
      </c>
      <c r="B335" s="76">
        <f>((InformeTbHv[[#This Row],[T PROGRAMADO]]-InformeTbHv[[#This Row],[HORAS DE OTRAS PARADA]]))/InformeTbHv[[#This Row],[T PROGRAMADO]]</f>
        <v>0.7729166666666667</v>
      </c>
      <c r="C335" s="217">
        <f>IFERROR(((InformeTbHv[[#This Row],[T PROGRAMADO]]-InformeTbHv[[#This Row],[Ttal P. mec]])/InformeTbHv[[#This Row],[T PROGRAMADO]]),0)</f>
        <v>0.88500000000000001</v>
      </c>
      <c r="D335" s="49">
        <f>IFERROR(ROUND(InformeTbHv[[#This Row],[TOTAL DE ARBOLES]]/InformeTbHv[[#This Row],[T EFECTIVO]],2),"")</f>
        <v>39.950000000000003</v>
      </c>
      <c r="E335" s="49">
        <f>(IFERROR(ROUND(InformeTbHv[[#This Row],[M3]]/InformeTbHv[[#This Row],[TOTAL DE ARBOLES]],2),""))</f>
        <v>0.13</v>
      </c>
      <c r="F335" s="39">
        <f>IFERROR(ROUND(InformeTbHv[[#This Row],[M3]]/InformeTbHv[[#This Row],[T EFECTIVO]],2),"")</f>
        <v>5.34</v>
      </c>
      <c r="G335" s="72">
        <f>InformeTbHv[[#This Row],[T PROGRAMADO]]-InformeTbHv[[#This Row],[HORAS DE OTRAS PARADA]]</f>
        <v>6.1833333333333336</v>
      </c>
      <c r="H335" s="72">
        <f>InformeTbHv[[#This Row],[T PROGRAMADO]]-SUM(InformeTbHv[[#This Row],[T PARADAS MEC]]+InformeTbHv[[#This Row],[ALISTAMIENTO]]+InformeTbHv[[#This Row],[Mantenimiento periódico]])</f>
        <v>7.08</v>
      </c>
      <c r="I335" s="72">
        <f>InformeTbHv[[#This Row],[T PARADAS MEC]]+InformeTbHv[[#This Row],[ALISTAMIENTO]]+InformeTbHv[[#This Row],[Mantenimiento periódico]]</f>
        <v>0.92</v>
      </c>
      <c r="J335" s="72">
        <f>SUMIF(InformeTbHv[[#This Row],[MOTIVO 1]],"Mantenimiento periódico",InformeTbHv[[#This Row],[T OTRA PARADA 1]])</f>
        <v>0</v>
      </c>
      <c r="K335" s="72">
        <f>InformeTbHv[[#This Row],[Mantenimiento periódico]]+InformeTbHv[[#This Row],[ALISTAMIENTO]]</f>
        <v>0.25</v>
      </c>
      <c r="L335" s="72">
        <f>SUM(InformeTbHv[[#This Row],[T OTRA PARADA 1]:[T OTRA PARADA 5]])</f>
        <v>0.66666666666666596</v>
      </c>
      <c r="M335" s="49" t="s">
        <v>79</v>
      </c>
      <c r="N335" s="49" t="s">
        <v>1417</v>
      </c>
      <c r="O335" s="49" t="s">
        <v>64</v>
      </c>
      <c r="P335" s="49">
        <v>94282613</v>
      </c>
      <c r="Q335" s="49" t="s">
        <v>43</v>
      </c>
      <c r="R335" s="49" t="s">
        <v>74</v>
      </c>
      <c r="S335" s="77">
        <v>46135</v>
      </c>
      <c r="T335" s="49" t="s">
        <v>102</v>
      </c>
      <c r="U335" s="49"/>
      <c r="V335" s="49"/>
      <c r="W335" s="49"/>
      <c r="X335" s="49"/>
      <c r="Y335" s="49"/>
      <c r="Z335" s="49"/>
      <c r="AA335" s="49"/>
      <c r="AB335" s="49"/>
      <c r="AC335" s="49" t="s">
        <v>1425</v>
      </c>
      <c r="AD335" s="49" t="s">
        <v>1470</v>
      </c>
      <c r="AE335" s="49" t="s">
        <v>1514</v>
      </c>
      <c r="AF335" s="49">
        <v>18.81028029942162</v>
      </c>
      <c r="AG335" s="251" t="s">
        <v>205</v>
      </c>
      <c r="AH335" s="259">
        <v>4</v>
      </c>
      <c r="AI335" s="49" t="s">
        <v>47</v>
      </c>
      <c r="AJ335" s="420">
        <f>VLOOKUP(InformeTbHv[[#This Row],[TURNO]],[1]INFORMEHV!AI$2:AK$184,2,0)</f>
        <v>0.25</v>
      </c>
      <c r="AK335" s="420">
        <f>VLOOKUP(InformeTbHv[[#This Row],[TURNO]],[1]INFORMEHV!AI$2:AK$184,3,0)</f>
        <v>0.58333333333333337</v>
      </c>
      <c r="AL335" s="125">
        <v>30</v>
      </c>
      <c r="AM335" s="49">
        <v>247</v>
      </c>
      <c r="AN335" s="49">
        <v>33</v>
      </c>
      <c r="AO335" s="49">
        <v>5.8</v>
      </c>
      <c r="AP335" s="49">
        <v>42</v>
      </c>
      <c r="AQ335" s="72">
        <v>15</v>
      </c>
      <c r="AR335" s="125">
        <v>8</v>
      </c>
      <c r="AS335" s="49">
        <v>0.67</v>
      </c>
      <c r="AT335" s="30" t="s">
        <v>328</v>
      </c>
      <c r="AU335" s="49" t="s">
        <v>1139</v>
      </c>
      <c r="AV335" s="49">
        <v>0.25</v>
      </c>
      <c r="AW335" s="49"/>
      <c r="AX335" s="49">
        <v>0.23</v>
      </c>
      <c r="AY335" s="49">
        <v>5.5</v>
      </c>
      <c r="AZ335" s="71" t="s">
        <v>81</v>
      </c>
      <c r="BA335" s="49" t="s">
        <v>48</v>
      </c>
      <c r="BB33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1.816666666666666</v>
      </c>
      <c r="BC335" s="72">
        <v>0.66666666666666596</v>
      </c>
      <c r="BD335" s="72"/>
      <c r="BE335" s="72"/>
      <c r="BF335" s="72"/>
      <c r="BG335" s="74"/>
      <c r="BH335" s="14" t="s">
        <v>236</v>
      </c>
      <c r="BI335" s="45"/>
      <c r="BJ335" s="45"/>
      <c r="BK335" s="46"/>
      <c r="BL335" s="45"/>
    </row>
    <row r="336" spans="1:66" ht="18.75" customHeight="1" x14ac:dyDescent="0.3">
      <c r="A336" s="76">
        <f>IFERROR(InformeTbHv[[#This Row],[T EFECTIVO]]/InformeTbHv[[#This Row],[Horas disponibles]],0)</f>
        <v>0.92101105845181674</v>
      </c>
      <c r="B336" s="76">
        <f>((InformeTbHv[[#This Row],[T PROGRAMADO]]-InformeTbHv[[#This Row],[HORAS DE OTRAS PARADA]]))/InformeTbHv[[#This Row],[T PROGRAMADO]]</f>
        <v>0.72875000000000001</v>
      </c>
      <c r="C336" s="217">
        <f>IFERROR(((InformeTbHv[[#This Row],[T PROGRAMADO]]-InformeTbHv[[#This Row],[Ttal P. mec]])/InformeTbHv[[#This Row],[T PROGRAMADO]]),0)</f>
        <v>0.79125000000000001</v>
      </c>
      <c r="D336" s="49">
        <f>IFERROR(ROUND(InformeTbHv[[#This Row],[TOTAL DE ARBOLES]]/InformeTbHv[[#This Row],[T EFECTIVO]],2),"")</f>
        <v>28.47</v>
      </c>
      <c r="E336" s="49">
        <f>(IFERROR(ROUND(InformeTbHv[[#This Row],[M3]]/InformeTbHv[[#This Row],[TOTAL DE ARBOLES]],2),""))</f>
        <v>0.27</v>
      </c>
      <c r="F336" s="39">
        <f>IFERROR(ROUND(InformeTbHv[[#This Row],[M3]]/InformeTbHv[[#This Row],[T EFECTIVO]],2),"")</f>
        <v>7.72</v>
      </c>
      <c r="G336" s="72">
        <f>InformeTbHv[[#This Row],[T PROGRAMADO]]-InformeTbHv[[#This Row],[HORAS DE OTRAS PARADA]]</f>
        <v>5.83</v>
      </c>
      <c r="H336" s="72">
        <f>InformeTbHv[[#This Row],[T PROGRAMADO]]-SUM(InformeTbHv[[#This Row],[T PARADAS MEC]]+InformeTbHv[[#This Row],[ALISTAMIENTO]]+InformeTbHv[[#This Row],[Mantenimiento periódico]])</f>
        <v>6.33</v>
      </c>
      <c r="I336" s="72">
        <f>InformeTbHv[[#This Row],[T PARADAS MEC]]+InformeTbHv[[#This Row],[ALISTAMIENTO]]+InformeTbHv[[#This Row],[Mantenimiento periódico]]</f>
        <v>1.67</v>
      </c>
      <c r="J336" s="72">
        <f>SUMIF(InformeTbHv[[#This Row],[MOTIVO 1]],"Mantenimiento periódico",InformeTbHv[[#This Row],[T OTRA PARADA 1]])</f>
        <v>0</v>
      </c>
      <c r="K336" s="72">
        <f>InformeTbHv[[#This Row],[Mantenimiento periódico]]+InformeTbHv[[#This Row],[ALISTAMIENTO]]</f>
        <v>0.17</v>
      </c>
      <c r="L336" s="72">
        <f>SUM(InformeTbHv[[#This Row],[T OTRA PARADA 1]:[T OTRA PARADA 5]])</f>
        <v>0</v>
      </c>
      <c r="M336" s="49" t="s">
        <v>136</v>
      </c>
      <c r="N336" s="49" t="s">
        <v>1417</v>
      </c>
      <c r="O336" s="49" t="s">
        <v>190</v>
      </c>
      <c r="P336" s="49">
        <v>1113312568</v>
      </c>
      <c r="Q336" s="49" t="s">
        <v>65</v>
      </c>
      <c r="R336" s="49" t="s">
        <v>49</v>
      </c>
      <c r="S336" s="77">
        <v>46134</v>
      </c>
      <c r="T336" s="49" t="s">
        <v>941</v>
      </c>
      <c r="U336" s="49"/>
      <c r="V336" s="49"/>
      <c r="W336" s="49"/>
      <c r="X336" s="49"/>
      <c r="Y336" s="49"/>
      <c r="Z336" s="49"/>
      <c r="AA336" s="49"/>
      <c r="AB336" s="49"/>
      <c r="AC336" s="49" t="s">
        <v>1424</v>
      </c>
      <c r="AD336" s="49" t="s">
        <v>1469</v>
      </c>
      <c r="AE336" s="49" t="s">
        <v>1513</v>
      </c>
      <c r="AF336" s="49">
        <v>17.094631593058232</v>
      </c>
      <c r="AG336" s="252" t="s">
        <v>206</v>
      </c>
      <c r="AH336" s="259">
        <v>3</v>
      </c>
      <c r="AI336" s="49" t="s">
        <v>47</v>
      </c>
      <c r="AJ336" s="420">
        <f>VLOOKUP(InformeTbHv[[#This Row],[TURNO]],[1]INFORMEHV!AI$2:AK$184,2,0)</f>
        <v>0.25</v>
      </c>
      <c r="AK336" s="420">
        <f>VLOOKUP(InformeTbHv[[#This Row],[TURNO]],[1]INFORMEHV!AI$2:AK$184,3,0)</f>
        <v>0.58333333333333337</v>
      </c>
      <c r="AL336" s="125">
        <v>15</v>
      </c>
      <c r="AM336" s="49">
        <v>166</v>
      </c>
      <c r="AN336" s="49">
        <v>45</v>
      </c>
      <c r="AO336" s="49">
        <v>12.07</v>
      </c>
      <c r="AP336" s="49"/>
      <c r="AQ336" s="72">
        <v>17</v>
      </c>
      <c r="AR336" s="125">
        <v>8</v>
      </c>
      <c r="AS336" s="49">
        <v>1.5</v>
      </c>
      <c r="AT336" s="30" t="s">
        <v>328</v>
      </c>
      <c r="AU336" s="49" t="s">
        <v>1139</v>
      </c>
      <c r="AV336" s="49">
        <v>0.17</v>
      </c>
      <c r="AW336" s="49">
        <v>0.25</v>
      </c>
      <c r="AX336" s="49">
        <v>0.25</v>
      </c>
      <c r="AY336" s="49"/>
      <c r="AZ336" s="71" t="s">
        <v>1003</v>
      </c>
      <c r="BA336" s="49" t="s">
        <v>48</v>
      </c>
      <c r="BB33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2.17</v>
      </c>
      <c r="BC336" s="72"/>
      <c r="BD336" s="72"/>
      <c r="BE336" s="72"/>
      <c r="BF336" s="72"/>
      <c r="BG336" s="74"/>
      <c r="BH336" s="44"/>
      <c r="BI336" s="45"/>
      <c r="BJ336" s="45"/>
      <c r="BK336" s="46"/>
      <c r="BL336" s="45"/>
    </row>
    <row r="337" spans="1:65" ht="18.75" customHeight="1" x14ac:dyDescent="0.3">
      <c r="A337" s="87">
        <f>IFERROR(InformeTbHv[[#This Row],[T EFECTIVO]]/InformeTbHv[[#This Row],[Horas disponibles]],0)</f>
        <v>0.89770992366412217</v>
      </c>
      <c r="B337" s="87">
        <f>((InformeTbHv[[#This Row],[T PROGRAMADO]]-InformeTbHv[[#This Row],[HORAS DE OTRAS PARADA]]))/InformeTbHv[[#This Row],[T PROGRAMADO]]</f>
        <v>0.73499999999999999</v>
      </c>
      <c r="C337" s="216">
        <f>IFERROR(((InformeTbHv[[#This Row],[T PROGRAMADO]]-InformeTbHv[[#This Row],[Ttal P. mec]])/InformeTbHv[[#This Row],[T PROGRAMADO]]),0)</f>
        <v>0.81874999999999998</v>
      </c>
      <c r="D337" s="88">
        <f>IFERROR(ROUND(InformeTbHv[[#This Row],[TOTAL DE ARBOLES]]/InformeTbHv[[#This Row],[T EFECTIVO]],2),"")</f>
        <v>6.97</v>
      </c>
      <c r="E337" s="88">
        <f>(IFERROR(ROUND(InformeTbHv[[#This Row],[M3]]/InformeTbHv[[#This Row],[TOTAL DE ARBOLES]],2),""))</f>
        <v>1.85</v>
      </c>
      <c r="F337" s="39">
        <f>IFERROR(ROUND(InformeTbHv[[#This Row],[M3]]/InformeTbHv[[#This Row],[T EFECTIVO]],2),"")</f>
        <v>12.92</v>
      </c>
      <c r="G337" s="89">
        <f>InformeTbHv[[#This Row],[T PROGRAMADO]]-InformeTbHv[[#This Row],[HORAS DE OTRAS PARADA]]</f>
        <v>5.88</v>
      </c>
      <c r="H337" s="89">
        <f>InformeTbHv[[#This Row],[T PROGRAMADO]]-SUM(InformeTbHv[[#This Row],[T PARADAS MEC]]+InformeTbHv[[#This Row],[ALISTAMIENTO]]+InformeTbHv[[#This Row],[Mantenimiento periódico]])</f>
        <v>6.55</v>
      </c>
      <c r="I337" s="89">
        <f>InformeTbHv[[#This Row],[T PARADAS MEC]]+InformeTbHv[[#This Row],[ALISTAMIENTO]]+InformeTbHv[[#This Row],[Mantenimiento periódico]]</f>
        <v>1.45</v>
      </c>
      <c r="J337" s="89">
        <f>SUMIF(InformeTbHv[[#This Row],[MOTIVO 1]],"Mantenimiento periódico",InformeTbHv[[#This Row],[T OTRA PARADA 1]])</f>
        <v>0</v>
      </c>
      <c r="K337" s="89">
        <f>InformeTbHv[[#This Row],[Mantenimiento periódico]]+InformeTbHv[[#This Row],[ALISTAMIENTO]]</f>
        <v>0.45</v>
      </c>
      <c r="L337" s="89">
        <f>SUM(InformeTbHv[[#This Row],[T OTRA PARADA 1]:[T OTRA PARADA 5]])</f>
        <v>0</v>
      </c>
      <c r="M337" s="88" t="s">
        <v>72</v>
      </c>
      <c r="N337" s="88" t="s">
        <v>1418</v>
      </c>
      <c r="O337" s="88" t="s">
        <v>73</v>
      </c>
      <c r="P337" s="88">
        <v>1116724403</v>
      </c>
      <c r="Q337" s="88" t="s">
        <v>43</v>
      </c>
      <c r="R337" s="88" t="s">
        <v>74</v>
      </c>
      <c r="S337" s="203">
        <v>46070</v>
      </c>
      <c r="T337" s="88" t="s">
        <v>99</v>
      </c>
      <c r="U337" s="88"/>
      <c r="V337" s="88"/>
      <c r="W337" s="88"/>
      <c r="X337" s="88"/>
      <c r="Y337" s="88"/>
      <c r="Z337" s="88"/>
      <c r="AA337" s="88"/>
      <c r="AB337" s="88"/>
      <c r="AC337" s="88" t="s">
        <v>1442</v>
      </c>
      <c r="AD337" s="88" t="s">
        <v>1487</v>
      </c>
      <c r="AE337" s="88" t="s">
        <v>1514</v>
      </c>
      <c r="AF337" s="88">
        <v>18.547875311725036</v>
      </c>
      <c r="AG337" s="251" t="s">
        <v>205</v>
      </c>
      <c r="AH337" s="206">
        <v>3</v>
      </c>
      <c r="AI337" s="205" t="s">
        <v>47</v>
      </c>
      <c r="AJ337" s="416">
        <f>VLOOKUP(InformeTbHv[[#This Row],[TURNO]],[1]INFORMEHV!AI$2:AK$184,2,0)</f>
        <v>0.25</v>
      </c>
      <c r="AK337" s="416">
        <f>VLOOKUP(InformeTbHv[[#This Row],[TURNO]],[1]INFORMEHV!AI$2:AK$184,3,0)</f>
        <v>0.58333333333333337</v>
      </c>
      <c r="AL337" s="205">
        <v>25</v>
      </c>
      <c r="AM337" s="88">
        <v>41</v>
      </c>
      <c r="AN337" s="88">
        <v>75.989999999999995</v>
      </c>
      <c r="AO337" s="88">
        <v>35.71</v>
      </c>
      <c r="AP337" s="88"/>
      <c r="AQ337" s="89">
        <v>46</v>
      </c>
      <c r="AR337" s="205">
        <v>8</v>
      </c>
      <c r="AS337" s="88">
        <v>1</v>
      </c>
      <c r="AT337" s="30" t="s">
        <v>328</v>
      </c>
      <c r="AU337" s="88" t="s">
        <v>687</v>
      </c>
      <c r="AV337" s="88">
        <v>0.45</v>
      </c>
      <c r="AW337" s="88"/>
      <c r="AX337" s="88">
        <v>0.67</v>
      </c>
      <c r="AY337" s="88">
        <v>6</v>
      </c>
      <c r="AZ337" s="92"/>
      <c r="BA337" s="88" t="s">
        <v>48</v>
      </c>
      <c r="BB33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2.12</v>
      </c>
      <c r="BC337" s="89"/>
      <c r="BD337" s="89"/>
      <c r="BE337" s="89"/>
      <c r="BF337" s="89"/>
      <c r="BG337" s="93"/>
      <c r="BH337" s="44"/>
      <c r="BI337" s="45"/>
      <c r="BJ337" s="45"/>
      <c r="BK337" s="46"/>
      <c r="BL337" s="94"/>
    </row>
    <row r="338" spans="1:65" ht="18.75" customHeight="1" x14ac:dyDescent="0.3">
      <c r="A338" s="76">
        <f>IFERROR(InformeTbHv[[#This Row],[T EFECTIVO]]/InformeTbHv[[#This Row],[Horas disponibles]],0)</f>
        <v>0.78085351787773938</v>
      </c>
      <c r="B338" s="76">
        <f>((InformeTbHv[[#This Row],[T PROGRAMADO]]-InformeTbHv[[#This Row],[HORAS DE OTRAS PARADA]]))/InformeTbHv[[#This Row],[T PROGRAMADO]]</f>
        <v>0.56416666666666671</v>
      </c>
      <c r="C338" s="217">
        <f>IFERROR(((InformeTbHv[[#This Row],[T PROGRAMADO]]-InformeTbHv[[#This Row],[Ttal P. mec]])/InformeTbHv[[#This Row],[T PROGRAMADO]]),0)</f>
        <v>0.72250000000000003</v>
      </c>
      <c r="D338" s="49">
        <f>IFERROR(ROUND(InformeTbHv[[#This Row],[TOTAL DE ARBOLES]]/InformeTbHv[[#This Row],[T EFECTIVO]],2),"")</f>
        <v>34.56</v>
      </c>
      <c r="E338" s="49">
        <f>(IFERROR(ROUND(InformeTbHv[[#This Row],[M3]]/InformeTbHv[[#This Row],[TOTAL DE ARBOLES]],2),""))</f>
        <v>0.38</v>
      </c>
      <c r="F338" s="39">
        <f>IFERROR(ROUND(InformeTbHv[[#This Row],[M3]]/InformeTbHv[[#This Row],[T EFECTIVO]],2),"")</f>
        <v>13.22</v>
      </c>
      <c r="G338" s="72">
        <f>InformeTbHv[[#This Row],[T PROGRAMADO]]-InformeTbHv[[#This Row],[HORAS DE OTRAS PARADA]]</f>
        <v>6.7700000000000005</v>
      </c>
      <c r="H338" s="72">
        <f>InformeTbHv[[#This Row],[T PROGRAMADO]]-SUM(InformeTbHv[[#This Row],[T PARADAS MEC]]+InformeTbHv[[#This Row],[ALISTAMIENTO]]+InformeTbHv[[#This Row],[Mantenimiento periódico]])</f>
        <v>8.67</v>
      </c>
      <c r="I338" s="72">
        <f>InformeTbHv[[#This Row],[T PARADAS MEC]]+InformeTbHv[[#This Row],[ALISTAMIENTO]]+InformeTbHv[[#This Row],[Mantenimiento periódico]]</f>
        <v>3.33</v>
      </c>
      <c r="J338" s="72">
        <f>SUMIF(InformeTbHv[[#This Row],[MOTIVO 1]],"Mantenimiento periódico",InformeTbHv[[#This Row],[T OTRA PARADA 1]])</f>
        <v>0</v>
      </c>
      <c r="K338" s="72">
        <f>InformeTbHv[[#This Row],[Mantenimiento periódico]]+InformeTbHv[[#This Row],[ALISTAMIENTO]]</f>
        <v>0.33</v>
      </c>
      <c r="L338" s="72">
        <f>SUM(InformeTbHv[[#This Row],[T OTRA PARADA 1]:[T OTRA PARADA 5]])</f>
        <v>1</v>
      </c>
      <c r="M338" s="49" t="s">
        <v>55</v>
      </c>
      <c r="N338" s="49" t="s">
        <v>1418</v>
      </c>
      <c r="O338" s="49" t="s">
        <v>56</v>
      </c>
      <c r="P338" s="49">
        <v>1114480052</v>
      </c>
      <c r="Q338" s="49" t="s">
        <v>43</v>
      </c>
      <c r="R338" s="49" t="s">
        <v>49</v>
      </c>
      <c r="S338" s="77">
        <v>46124</v>
      </c>
      <c r="T338" s="49" t="s">
        <v>518</v>
      </c>
      <c r="U338" s="49"/>
      <c r="V338" s="49"/>
      <c r="W338" s="49"/>
      <c r="X338" s="49"/>
      <c r="Y338" s="49"/>
      <c r="Z338" s="49"/>
      <c r="AA338" s="49"/>
      <c r="AB338" s="49"/>
      <c r="AC338" s="49" t="s">
        <v>1431</v>
      </c>
      <c r="AD338" s="49" t="s">
        <v>1476</v>
      </c>
      <c r="AE338" s="49" t="s">
        <v>1518</v>
      </c>
      <c r="AF338" s="49">
        <v>19.234154182394327</v>
      </c>
      <c r="AG338" s="49" t="s">
        <v>1318</v>
      </c>
      <c r="AH338" s="259">
        <v>15</v>
      </c>
      <c r="AI338" s="49" t="s">
        <v>47</v>
      </c>
      <c r="AJ338" s="420">
        <f>VLOOKUP(InformeTbHv[[#This Row],[TURNO]],[1]INFORMEHV!AI$2:AK$184,2,0)</f>
        <v>0.25</v>
      </c>
      <c r="AK338" s="420">
        <f>VLOOKUP(InformeTbHv[[#This Row],[TURNO]],[1]INFORMEHV!AI$2:AK$184,3,0)</f>
        <v>0.58333333333333337</v>
      </c>
      <c r="AL338" s="125">
        <v>33</v>
      </c>
      <c r="AM338" s="49">
        <v>234</v>
      </c>
      <c r="AN338" s="49">
        <v>89.52</v>
      </c>
      <c r="AO338" s="49">
        <v>11.69</v>
      </c>
      <c r="AP338" s="49"/>
      <c r="AQ338" s="12">
        <v>22.5</v>
      </c>
      <c r="AR338" s="125">
        <v>12</v>
      </c>
      <c r="AS338" s="49">
        <v>3</v>
      </c>
      <c r="AT338" s="30" t="s">
        <v>328</v>
      </c>
      <c r="AU338" s="49" t="s">
        <v>1089</v>
      </c>
      <c r="AV338" s="49">
        <v>0.33</v>
      </c>
      <c r="AW338" s="49">
        <v>0.32</v>
      </c>
      <c r="AX338" s="49">
        <v>0.57999999999999996</v>
      </c>
      <c r="AY338" s="49"/>
      <c r="AZ338" s="71" t="s">
        <v>652</v>
      </c>
      <c r="BA338" s="49" t="s">
        <v>46</v>
      </c>
      <c r="BB33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5.2299999999999995</v>
      </c>
      <c r="BC338" s="72">
        <v>1</v>
      </c>
      <c r="BD338" s="72"/>
      <c r="BE338" s="72"/>
      <c r="BF338" s="72"/>
      <c r="BG338" s="74"/>
      <c r="BH338" s="44" t="s">
        <v>238</v>
      </c>
      <c r="BI338" s="45"/>
      <c r="BJ338" s="45"/>
      <c r="BK338" s="46"/>
      <c r="BL338" s="45"/>
    </row>
    <row r="339" spans="1:65" ht="18.75" customHeight="1" x14ac:dyDescent="0.3">
      <c r="A339" s="76">
        <f>IFERROR(InformeTbHv[[#This Row],[T EFECTIVO]]/InformeTbHv[[#This Row],[Horas disponibles]],0)</f>
        <v>0.89817629179331304</v>
      </c>
      <c r="B339" s="76">
        <f>((InformeTbHv[[#This Row],[T PROGRAMADO]]-InformeTbHv[[#This Row],[HORAS DE OTRAS PARADA]]))/InformeTbHv[[#This Row],[T PROGRAMADO]]</f>
        <v>0.73875000000000002</v>
      </c>
      <c r="C339" s="217">
        <f>IFERROR(((InformeTbHv[[#This Row],[T PROGRAMADO]]-InformeTbHv[[#This Row],[Ttal P. mec]])/InformeTbHv[[#This Row],[T PROGRAMADO]]),0)</f>
        <v>0.82250000000000001</v>
      </c>
      <c r="D339" s="49">
        <f>IFERROR(ROUND(InformeTbHv[[#This Row],[TOTAL DE ARBOLES]]/InformeTbHv[[#This Row],[T EFECTIVO]],2),"")</f>
        <v>45.69</v>
      </c>
      <c r="E339" s="49">
        <f>(IFERROR(ROUND(InformeTbHv[[#This Row],[M3]]/InformeTbHv[[#This Row],[TOTAL DE ARBOLES]],2),""))</f>
        <v>0.3</v>
      </c>
      <c r="F339" s="39">
        <f>IFERROR(ROUND(InformeTbHv[[#This Row],[M3]]/InformeTbHv[[#This Row],[T EFECTIVO]],2),"")</f>
        <v>13.54</v>
      </c>
      <c r="G339" s="72">
        <f>InformeTbHv[[#This Row],[T PROGRAMADO]]-InformeTbHv[[#This Row],[HORAS DE OTRAS PARADA]]</f>
        <v>5.91</v>
      </c>
      <c r="H339" s="72">
        <f>InformeTbHv[[#This Row],[T PROGRAMADO]]-SUM(InformeTbHv[[#This Row],[T PARADAS MEC]]+InformeTbHv[[#This Row],[ALISTAMIENTO]]+InformeTbHv[[#This Row],[Mantenimiento periódico]])</f>
        <v>6.58</v>
      </c>
      <c r="I339" s="72">
        <f>InformeTbHv[[#This Row],[T PARADAS MEC]]+InformeTbHv[[#This Row],[ALISTAMIENTO]]+InformeTbHv[[#This Row],[Mantenimiento periódico]]</f>
        <v>1.42</v>
      </c>
      <c r="J339" s="72">
        <f>SUMIF(InformeTbHv[[#This Row],[MOTIVO 1]],"Mantenimiento periódico",InformeTbHv[[#This Row],[T OTRA PARADA 1]])</f>
        <v>0</v>
      </c>
      <c r="K339" s="72">
        <f>InformeTbHv[[#This Row],[Mantenimiento periódico]]+InformeTbHv[[#This Row],[ALISTAMIENTO]]</f>
        <v>0.42</v>
      </c>
      <c r="L339" s="72">
        <f>SUM(InformeTbHv[[#This Row],[T OTRA PARADA 1]:[T OTRA PARADA 5]])</f>
        <v>0</v>
      </c>
      <c r="M339" s="49" t="s">
        <v>55</v>
      </c>
      <c r="N339" s="49" t="s">
        <v>1418</v>
      </c>
      <c r="O339" s="49" t="s">
        <v>60</v>
      </c>
      <c r="P339" s="49">
        <v>1061791033</v>
      </c>
      <c r="Q339" s="49" t="s">
        <v>43</v>
      </c>
      <c r="R339" s="49" t="s">
        <v>49</v>
      </c>
      <c r="S339" s="77">
        <v>46132</v>
      </c>
      <c r="T339" s="49" t="s">
        <v>518</v>
      </c>
      <c r="U339" s="49"/>
      <c r="V339" s="49"/>
      <c r="W339" s="49"/>
      <c r="X339" s="49"/>
      <c r="Y339" s="49"/>
      <c r="Z339" s="49"/>
      <c r="AA339" s="49"/>
      <c r="AB339" s="49"/>
      <c r="AC339" s="49" t="s">
        <v>1431</v>
      </c>
      <c r="AD339" s="49" t="s">
        <v>1476</v>
      </c>
      <c r="AE339" s="49" t="s">
        <v>1518</v>
      </c>
      <c r="AF339" s="49">
        <v>19.234154182394327</v>
      </c>
      <c r="AG339" s="49" t="s">
        <v>1318</v>
      </c>
      <c r="AH339" s="259">
        <v>15</v>
      </c>
      <c r="AI339" s="49" t="s">
        <v>47</v>
      </c>
      <c r="AJ339" s="420">
        <f>VLOOKUP(InformeTbHv[[#This Row],[TURNO]],[1]INFORMEHV!AI$2:AK$184,2,0)</f>
        <v>0.25</v>
      </c>
      <c r="AK339" s="420">
        <f>VLOOKUP(InformeTbHv[[#This Row],[TURNO]],[1]INFORMEHV!AI$2:AK$184,3,0)</f>
        <v>0.58333333333333337</v>
      </c>
      <c r="AL339" s="125">
        <v>29</v>
      </c>
      <c r="AM339" s="49">
        <v>270</v>
      </c>
      <c r="AN339" s="49">
        <v>80</v>
      </c>
      <c r="AO339" s="49">
        <v>11</v>
      </c>
      <c r="AP339" s="49">
        <v>35</v>
      </c>
      <c r="AQ339" s="197">
        <v>27</v>
      </c>
      <c r="AR339" s="125">
        <v>8</v>
      </c>
      <c r="AS339" s="49">
        <v>1</v>
      </c>
      <c r="AT339" s="30" t="s">
        <v>328</v>
      </c>
      <c r="AU339" s="49" t="s">
        <v>1089</v>
      </c>
      <c r="AV339" s="49">
        <v>0.42</v>
      </c>
      <c r="AW339" s="49">
        <v>0.42</v>
      </c>
      <c r="AX339" s="49">
        <v>0.25</v>
      </c>
      <c r="AY339" s="49">
        <v>3</v>
      </c>
      <c r="AZ339" s="71" t="s">
        <v>1192</v>
      </c>
      <c r="BA339" s="49" t="s">
        <v>46</v>
      </c>
      <c r="BB33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2.09</v>
      </c>
      <c r="BC339" s="72"/>
      <c r="BD339" s="72"/>
      <c r="BE339" s="72"/>
      <c r="BF339" s="72"/>
      <c r="BG339" s="74"/>
      <c r="BH339" s="44"/>
      <c r="BI339" s="45"/>
      <c r="BJ339" s="45"/>
      <c r="BK339" s="46"/>
      <c r="BL339" s="45"/>
    </row>
    <row r="340" spans="1:65" ht="18.75" customHeight="1" x14ac:dyDescent="0.3">
      <c r="A340" s="63">
        <f>IFERROR(InformeTbHv[[#This Row],[T EFECTIVO]]/InformeTbHv[[#This Row],[Horas disponibles]],0)</f>
        <v>0</v>
      </c>
      <c r="B340" s="63">
        <f>((InformeTbHv[[#This Row],[T PROGRAMADO]]-InformeTbHv[[#This Row],[HORAS DE OTRAS PARADA]]))/InformeTbHv[[#This Row],[T PROGRAMADO]]</f>
        <v>0</v>
      </c>
      <c r="C340" s="215">
        <f>IFERROR(((InformeTbHv[[#This Row],[T PROGRAMADO]]-InformeTbHv[[#This Row],[Ttal P. mec]])/InformeTbHv[[#This Row],[T PROGRAMADO]]),0)</f>
        <v>0</v>
      </c>
      <c r="D340" s="64" t="str">
        <f>IFERROR(ROUND(InformeTbHv[[#This Row],[TOTAL DE ARBOLES]]/InformeTbHv[[#This Row],[T EFECTIVO]],2),"")</f>
        <v/>
      </c>
      <c r="E340" s="64" t="str">
        <f>(IFERROR(ROUND(InformeTbHv[[#This Row],[M3]]/InformeTbHv[[#This Row],[TOTAL DE ARBOLES]],2),""))</f>
        <v/>
      </c>
      <c r="F340" s="39" t="str">
        <f>IFERROR(ROUND(InformeTbHv[[#This Row],[M3]]/InformeTbHv[[#This Row],[T EFECTIVO]],2),"")</f>
        <v/>
      </c>
      <c r="G340" s="65">
        <f>InformeTbHv[[#This Row],[T PROGRAMADO]]-InformeTbHv[[#This Row],[HORAS DE OTRAS PARADA]]</f>
        <v>0</v>
      </c>
      <c r="H340" s="65">
        <f>InformeTbHv[[#This Row],[T PROGRAMADO]]-SUM(InformeTbHv[[#This Row],[T PARADAS MEC]]+InformeTbHv[[#This Row],[ALISTAMIENTO]]+InformeTbHv[[#This Row],[Mantenimiento periódico]])</f>
        <v>0</v>
      </c>
      <c r="I340" s="65">
        <f>InformeTbHv[[#This Row],[T PARADAS MEC]]+InformeTbHv[[#This Row],[ALISTAMIENTO]]+InformeTbHv[[#This Row],[Mantenimiento periódico]]</f>
        <v>8</v>
      </c>
      <c r="J340" s="65">
        <f>SUMIF(InformeTbHv[[#This Row],[MOTIVO 1]],"Mantenimiento periódico",InformeTbHv[[#This Row],[T OTRA PARADA 1]])</f>
        <v>0</v>
      </c>
      <c r="K340" s="65">
        <f>InformeTbHv[[#This Row],[Mantenimiento periódico]]+InformeTbHv[[#This Row],[ALISTAMIENTO]]</f>
        <v>0</v>
      </c>
      <c r="L340" s="65">
        <f>SUM(InformeTbHv[[#This Row],[T OTRA PARADA 1]:[T OTRA PARADA 5]])</f>
        <v>0</v>
      </c>
      <c r="M340" s="64" t="s">
        <v>63</v>
      </c>
      <c r="N340" s="64" t="s">
        <v>1417</v>
      </c>
      <c r="O340" s="64" t="s">
        <v>67</v>
      </c>
      <c r="P340" s="64">
        <v>4516297</v>
      </c>
      <c r="Q340" s="64" t="s">
        <v>65</v>
      </c>
      <c r="R340" s="64" t="s">
        <v>44</v>
      </c>
      <c r="S340" s="66">
        <v>46045</v>
      </c>
      <c r="T340" s="64" t="s">
        <v>150</v>
      </c>
      <c r="U340" s="64"/>
      <c r="V340" s="64"/>
      <c r="W340" s="64"/>
      <c r="X340" s="64"/>
      <c r="Y340" s="64"/>
      <c r="Z340" s="64"/>
      <c r="AA340" s="64"/>
      <c r="AB340" s="64"/>
      <c r="AC340" s="64" t="s">
        <v>1444</v>
      </c>
      <c r="AD340" s="64" t="s">
        <v>1489</v>
      </c>
      <c r="AE340" s="64" t="s">
        <v>1512</v>
      </c>
      <c r="AF340" s="64">
        <v>22.805263629590204</v>
      </c>
      <c r="AG340" s="251" t="s">
        <v>205</v>
      </c>
      <c r="AH340" s="258">
        <v>8</v>
      </c>
      <c r="AI340" s="209" t="s">
        <v>47</v>
      </c>
      <c r="AJ340" s="417">
        <f>VLOOKUP(InformeTbHv[[#This Row],[TURNO]],[1]INFORMEHV!AI$2:AK$184,2,0)</f>
        <v>0.25</v>
      </c>
      <c r="AK340" s="417">
        <f>VLOOKUP(InformeTbHv[[#This Row],[TURNO]],[1]INFORMEHV!AI$2:AK$184,3,0)</f>
        <v>0.58333333333333337</v>
      </c>
      <c r="AL340" s="209"/>
      <c r="AM340" s="64"/>
      <c r="AN340" s="64"/>
      <c r="AO340" s="64"/>
      <c r="AP340" s="64"/>
      <c r="AQ340" s="65"/>
      <c r="AR340" s="64">
        <v>8</v>
      </c>
      <c r="AS340" s="64">
        <v>8</v>
      </c>
      <c r="AT340" s="25"/>
      <c r="AU340" s="49" t="s">
        <v>409</v>
      </c>
      <c r="AV340" s="64"/>
      <c r="AW340" s="64"/>
      <c r="AX340" s="64"/>
      <c r="AY340" s="64"/>
      <c r="AZ340" s="67" t="s">
        <v>197</v>
      </c>
      <c r="BA340" s="64" t="s">
        <v>48</v>
      </c>
      <c r="BB34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340" s="65"/>
      <c r="BD340" s="65"/>
      <c r="BE340" s="65"/>
      <c r="BF340" s="65"/>
      <c r="BG340" s="68"/>
      <c r="BH340" s="74"/>
      <c r="BI340" s="75"/>
      <c r="BJ340" s="45"/>
      <c r="BK340" s="46"/>
      <c r="BL340" s="69"/>
    </row>
    <row r="341" spans="1:65" ht="18.75" customHeight="1" x14ac:dyDescent="0.3">
      <c r="A341" s="63">
        <f>IFERROR(InformeTbHv[[#This Row],[T EFECTIVO]]/InformeTbHv[[#This Row],[Horas disponibles]],0)</f>
        <v>0</v>
      </c>
      <c r="B341" s="63">
        <f>((InformeTbHv[[#This Row],[T PROGRAMADO]]-InformeTbHv[[#This Row],[HORAS DE OTRAS PARADA]]))/InformeTbHv[[#This Row],[T PROGRAMADO]]</f>
        <v>0</v>
      </c>
      <c r="C341" s="215">
        <f>IFERROR(((InformeTbHv[[#This Row],[T PROGRAMADO]]-InformeTbHv[[#This Row],[Ttal P. mec]])/InformeTbHv[[#This Row],[T PROGRAMADO]]),0)</f>
        <v>0</v>
      </c>
      <c r="D341" s="64" t="str">
        <f>IFERROR(ROUND(InformeTbHv[[#This Row],[TOTAL DE ARBOLES]]/InformeTbHv[[#This Row],[T EFECTIVO]],2),"")</f>
        <v/>
      </c>
      <c r="E341" s="64" t="str">
        <f>(IFERROR(ROUND(InformeTbHv[[#This Row],[M3]]/InformeTbHv[[#This Row],[TOTAL DE ARBOLES]],2),""))</f>
        <v/>
      </c>
      <c r="F341" s="39" t="str">
        <f>IFERROR(ROUND(InformeTbHv[[#This Row],[M3]]/InformeTbHv[[#This Row],[T EFECTIVO]],2),"")</f>
        <v/>
      </c>
      <c r="G341" s="65">
        <f>InformeTbHv[[#This Row],[T PROGRAMADO]]-InformeTbHv[[#This Row],[HORAS DE OTRAS PARADA]]</f>
        <v>0</v>
      </c>
      <c r="H341" s="65">
        <f>InformeTbHv[[#This Row],[T PROGRAMADO]]-SUM(InformeTbHv[[#This Row],[T PARADAS MEC]]+InformeTbHv[[#This Row],[ALISTAMIENTO]]+InformeTbHv[[#This Row],[Mantenimiento periódico]])</f>
        <v>0</v>
      </c>
      <c r="I341" s="65">
        <f>InformeTbHv[[#This Row],[T PARADAS MEC]]+InformeTbHv[[#This Row],[ALISTAMIENTO]]+InformeTbHv[[#This Row],[Mantenimiento periódico]]</f>
        <v>7</v>
      </c>
      <c r="J341" s="65">
        <f>SUMIF(InformeTbHv[[#This Row],[MOTIVO 1]],"Mantenimiento periódico",InformeTbHv[[#This Row],[T OTRA PARADA 1]])</f>
        <v>0</v>
      </c>
      <c r="K341" s="65">
        <f>InformeTbHv[[#This Row],[Mantenimiento periódico]]+InformeTbHv[[#This Row],[ALISTAMIENTO]]</f>
        <v>0</v>
      </c>
      <c r="L341" s="65">
        <f>SUM(InformeTbHv[[#This Row],[T OTRA PARADA 1]:[T OTRA PARADA 5]])</f>
        <v>0</v>
      </c>
      <c r="M341" s="64" t="s">
        <v>63</v>
      </c>
      <c r="N341" s="64" t="s">
        <v>1417</v>
      </c>
      <c r="O341" s="64" t="s">
        <v>85</v>
      </c>
      <c r="P341" s="64">
        <v>15961194</v>
      </c>
      <c r="Q341" s="64" t="s">
        <v>65</v>
      </c>
      <c r="R341" s="64" t="s">
        <v>44</v>
      </c>
      <c r="S341" s="66">
        <v>46045</v>
      </c>
      <c r="T341" s="64" t="s">
        <v>150</v>
      </c>
      <c r="U341" s="64"/>
      <c r="V341" s="64"/>
      <c r="W341" s="64"/>
      <c r="X341" s="64"/>
      <c r="Y341" s="64"/>
      <c r="Z341" s="64"/>
      <c r="AA341" s="64"/>
      <c r="AB341" s="64"/>
      <c r="AC341" s="64" t="s">
        <v>1444</v>
      </c>
      <c r="AD341" s="64" t="s">
        <v>1489</v>
      </c>
      <c r="AE341" s="64" t="s">
        <v>1512</v>
      </c>
      <c r="AF341" s="64">
        <v>22.805263629590204</v>
      </c>
      <c r="AG341" s="251" t="s">
        <v>205</v>
      </c>
      <c r="AH341" s="258">
        <v>8</v>
      </c>
      <c r="AI341" s="125" t="s">
        <v>45</v>
      </c>
      <c r="AJ341" s="418">
        <f>VLOOKUP(InformeTbHv[[#This Row],[TURNO]],[1]INFORMEHV!AI$2:AK$184,2,0)</f>
        <v>0.58333333333333337</v>
      </c>
      <c r="AK341" s="418">
        <f>VLOOKUP(InformeTbHv[[#This Row],[TURNO]],[1]INFORMEHV!AI$2:AK$184,3,0)</f>
        <v>0.91666666666666663</v>
      </c>
      <c r="AL341" s="209"/>
      <c r="AM341" s="64"/>
      <c r="AN341" s="64"/>
      <c r="AO341" s="64"/>
      <c r="AP341" s="64"/>
      <c r="AQ341" s="65"/>
      <c r="AR341" s="64">
        <v>7</v>
      </c>
      <c r="AS341" s="64">
        <v>7</v>
      </c>
      <c r="AT341" s="25"/>
      <c r="AU341" s="49" t="s">
        <v>409</v>
      </c>
      <c r="AV341" s="64"/>
      <c r="AW341" s="64"/>
      <c r="AX341" s="64"/>
      <c r="AY341" s="64"/>
      <c r="AZ341" s="67" t="s">
        <v>404</v>
      </c>
      <c r="BA341" s="64" t="s">
        <v>48</v>
      </c>
      <c r="BB34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7</v>
      </c>
      <c r="BC341" s="65"/>
      <c r="BD341" s="65"/>
      <c r="BE341" s="65"/>
      <c r="BF341" s="65"/>
      <c r="BG341" s="68"/>
      <c r="BH341" s="74"/>
      <c r="BI341" s="75"/>
      <c r="BJ341" s="45"/>
      <c r="BK341" s="46"/>
      <c r="BL341" s="69"/>
    </row>
    <row r="342" spans="1:65" ht="18.75" customHeight="1" x14ac:dyDescent="0.3">
      <c r="A342" s="76">
        <f>IFERROR(InformeTbHv[[#This Row],[T EFECTIVO]]/InformeTbHv[[#This Row],[Horas disponibles]],0)</f>
        <v>0</v>
      </c>
      <c r="B342" s="76">
        <f>((InformeTbHv[[#This Row],[T PROGRAMADO]]-InformeTbHv[[#This Row],[HORAS DE OTRAS PARADA]]))/InformeTbHv[[#This Row],[T PROGRAMADO]]</f>
        <v>0</v>
      </c>
      <c r="C342" s="217">
        <f>IFERROR(((InformeTbHv[[#This Row],[T PROGRAMADO]]-InformeTbHv[[#This Row],[Ttal P. mec]])/InformeTbHv[[#This Row],[T PROGRAMADO]]),0)</f>
        <v>0</v>
      </c>
      <c r="D342" s="49" t="str">
        <f>IFERROR(ROUND(InformeTbHv[[#This Row],[TOTAL DE ARBOLES]]/InformeTbHv[[#This Row],[T EFECTIVO]],2),"")</f>
        <v/>
      </c>
      <c r="E342" s="49" t="str">
        <f>(IFERROR(ROUND(InformeTbHv[[#This Row],[M3]]/InformeTbHv[[#This Row],[TOTAL DE ARBOLES]],2),""))</f>
        <v/>
      </c>
      <c r="F342" s="39" t="str">
        <f>IFERROR(ROUND(InformeTbHv[[#This Row],[M3]]/InformeTbHv[[#This Row],[T EFECTIVO]],2),"")</f>
        <v/>
      </c>
      <c r="G342" s="72">
        <f>InformeTbHv[[#This Row],[T PROGRAMADO]]-InformeTbHv[[#This Row],[HORAS DE OTRAS PARADA]]</f>
        <v>0</v>
      </c>
      <c r="H342" s="72">
        <f>InformeTbHv[[#This Row],[T PROGRAMADO]]-SUM(InformeTbHv[[#This Row],[T PARADAS MEC]]+InformeTbHv[[#This Row],[ALISTAMIENTO]]+InformeTbHv[[#This Row],[Mantenimiento periódico]])</f>
        <v>0</v>
      </c>
      <c r="I342" s="72">
        <f>InformeTbHv[[#This Row],[T PARADAS MEC]]+InformeTbHv[[#This Row],[ALISTAMIENTO]]+InformeTbHv[[#This Row],[Mantenimiento periódico]]</f>
        <v>8</v>
      </c>
      <c r="J342" s="72">
        <f>SUMIF(InformeTbHv[[#This Row],[MOTIVO 1]],"Mantenimiento periódico",InformeTbHv[[#This Row],[T OTRA PARADA 1]])</f>
        <v>0</v>
      </c>
      <c r="K342" s="72">
        <f>InformeTbHv[[#This Row],[Mantenimiento periódico]]+InformeTbHv[[#This Row],[ALISTAMIENTO]]</f>
        <v>0</v>
      </c>
      <c r="L342" s="72">
        <f>SUM(InformeTbHv[[#This Row],[T OTRA PARADA 1]:[T OTRA PARADA 5]])</f>
        <v>0</v>
      </c>
      <c r="M342" s="49" t="s">
        <v>63</v>
      </c>
      <c r="N342" s="49" t="s">
        <v>1417</v>
      </c>
      <c r="O342" s="49" t="s">
        <v>67</v>
      </c>
      <c r="P342" s="49">
        <v>4516297</v>
      </c>
      <c r="Q342" s="49" t="s">
        <v>65</v>
      </c>
      <c r="R342" s="49" t="s">
        <v>44</v>
      </c>
      <c r="S342" s="77">
        <v>46046</v>
      </c>
      <c r="T342" s="49" t="s">
        <v>150</v>
      </c>
      <c r="U342" s="49"/>
      <c r="V342" s="49"/>
      <c r="W342" s="49"/>
      <c r="X342" s="49"/>
      <c r="Y342" s="49"/>
      <c r="Z342" s="49"/>
      <c r="AA342" s="49"/>
      <c r="AB342" s="49"/>
      <c r="AC342" s="49" t="s">
        <v>1444</v>
      </c>
      <c r="AD342" s="49" t="s">
        <v>1489</v>
      </c>
      <c r="AE342" s="49" t="s">
        <v>1512</v>
      </c>
      <c r="AF342" s="49">
        <v>22.805263629590204</v>
      </c>
      <c r="AG342" s="251" t="s">
        <v>205</v>
      </c>
      <c r="AH342" s="259">
        <v>8</v>
      </c>
      <c r="AI342" s="125" t="s">
        <v>47</v>
      </c>
      <c r="AJ342" s="418">
        <f>VLOOKUP(InformeTbHv[[#This Row],[TURNO]],[1]INFORMEHV!AI$2:AK$184,2,0)</f>
        <v>0.25</v>
      </c>
      <c r="AK342" s="418">
        <f>VLOOKUP(InformeTbHv[[#This Row],[TURNO]],[1]INFORMEHV!AI$2:AK$184,3,0)</f>
        <v>0.58333333333333337</v>
      </c>
      <c r="AL342" s="125"/>
      <c r="AM342" s="49"/>
      <c r="AN342" s="49"/>
      <c r="AO342" s="49"/>
      <c r="AP342" s="49"/>
      <c r="AQ342" s="72"/>
      <c r="AR342" s="49">
        <v>8</v>
      </c>
      <c r="AS342" s="49">
        <v>8</v>
      </c>
      <c r="AT342" s="25"/>
      <c r="AU342" s="49" t="s">
        <v>409</v>
      </c>
      <c r="AV342" s="49"/>
      <c r="AW342" s="49"/>
      <c r="AX342" s="49"/>
      <c r="AY342" s="49"/>
      <c r="AZ342" s="71" t="s">
        <v>410</v>
      </c>
      <c r="BA342" s="49" t="s">
        <v>48</v>
      </c>
      <c r="BB34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342" s="72"/>
      <c r="BD342" s="72"/>
      <c r="BE342" s="72"/>
      <c r="BF342" s="72"/>
      <c r="BG342" s="74"/>
      <c r="BH342" s="74"/>
      <c r="BI342" s="75"/>
      <c r="BJ342" s="45"/>
      <c r="BK342" s="46"/>
      <c r="BL342" s="45"/>
    </row>
    <row r="343" spans="1:65" ht="18.75" customHeight="1" x14ac:dyDescent="0.3">
      <c r="A343" s="76">
        <f>IFERROR(InformeTbHv[[#This Row],[T EFECTIVO]]/InformeTbHv[[#This Row],[Horas disponibles]],0)</f>
        <v>1</v>
      </c>
      <c r="B343" s="76">
        <f>((InformeTbHv[[#This Row],[T PROGRAMADO]]-InformeTbHv[[#This Row],[HORAS DE OTRAS PARADA]]))/InformeTbHv[[#This Row],[T PROGRAMADO]]</f>
        <v>0.5714285714285714</v>
      </c>
      <c r="C343" s="217">
        <f>IFERROR(((InformeTbHv[[#This Row],[T PROGRAMADO]]-InformeTbHv[[#This Row],[Ttal P. mec]])/InformeTbHv[[#This Row],[T PROGRAMADO]]),0)</f>
        <v>0.5714285714285714</v>
      </c>
      <c r="D343" s="49">
        <f>IFERROR(ROUND(InformeTbHv[[#This Row],[TOTAL DE ARBOLES]]/InformeTbHv[[#This Row],[T EFECTIVO]],2),"")</f>
        <v>57.5</v>
      </c>
      <c r="E343" s="49">
        <f>(IFERROR(ROUND(InformeTbHv[[#This Row],[M3]]/InformeTbHv[[#This Row],[TOTAL DE ARBOLES]],2),""))</f>
        <v>0.22</v>
      </c>
      <c r="F343" s="39">
        <f>IFERROR(ROUND(InformeTbHv[[#This Row],[M3]]/InformeTbHv[[#This Row],[T EFECTIVO]],2),"")</f>
        <v>12.55</v>
      </c>
      <c r="G343" s="72">
        <f>InformeTbHv[[#This Row],[T PROGRAMADO]]-InformeTbHv[[#This Row],[HORAS DE OTRAS PARADA]]</f>
        <v>4</v>
      </c>
      <c r="H343" s="72">
        <f>InformeTbHv[[#This Row],[T PROGRAMADO]]-SUM(InformeTbHv[[#This Row],[T PARADAS MEC]]+InformeTbHv[[#This Row],[ALISTAMIENTO]]+InformeTbHv[[#This Row],[Mantenimiento periódico]])</f>
        <v>4</v>
      </c>
      <c r="I343" s="72">
        <f>InformeTbHv[[#This Row],[T PARADAS MEC]]+InformeTbHv[[#This Row],[ALISTAMIENTO]]+InformeTbHv[[#This Row],[Mantenimiento periódico]]</f>
        <v>3</v>
      </c>
      <c r="J343" s="72">
        <f>SUMIF(InformeTbHv[[#This Row],[MOTIVO 1]],"Mantenimiento periódico",InformeTbHv[[#This Row],[T OTRA PARADA 1]])</f>
        <v>0</v>
      </c>
      <c r="K343" s="72">
        <f>InformeTbHv[[#This Row],[Mantenimiento periódico]]+InformeTbHv[[#This Row],[ALISTAMIENTO]]</f>
        <v>0</v>
      </c>
      <c r="L343" s="72">
        <f>SUM(InformeTbHv[[#This Row],[T OTRA PARADA 1]:[T OTRA PARADA 5]])</f>
        <v>0</v>
      </c>
      <c r="M343" s="49" t="s">
        <v>63</v>
      </c>
      <c r="N343" s="49" t="s">
        <v>1417</v>
      </c>
      <c r="O343" s="49" t="s">
        <v>85</v>
      </c>
      <c r="P343" s="49">
        <v>15961194</v>
      </c>
      <c r="Q343" s="49" t="s">
        <v>65</v>
      </c>
      <c r="R343" s="49" t="s">
        <v>44</v>
      </c>
      <c r="S343" s="77">
        <v>46046</v>
      </c>
      <c r="T343" s="49" t="s">
        <v>150</v>
      </c>
      <c r="U343" s="49"/>
      <c r="V343" s="49"/>
      <c r="W343" s="49"/>
      <c r="X343" s="49"/>
      <c r="Y343" s="49"/>
      <c r="Z343" s="49"/>
      <c r="AA343" s="49"/>
      <c r="AB343" s="49"/>
      <c r="AC343" s="49" t="s">
        <v>1444</v>
      </c>
      <c r="AD343" s="49" t="s">
        <v>1489</v>
      </c>
      <c r="AE343" s="49" t="s">
        <v>1512</v>
      </c>
      <c r="AF343" s="49">
        <v>22.805263629590204</v>
      </c>
      <c r="AG343" s="251" t="s">
        <v>205</v>
      </c>
      <c r="AH343" s="259">
        <v>8</v>
      </c>
      <c r="AI343" s="125" t="s">
        <v>45</v>
      </c>
      <c r="AJ343" s="418">
        <f>VLOOKUP(InformeTbHv[[#This Row],[TURNO]],[1]INFORMEHV!AI$2:AK$184,2,0)</f>
        <v>0.58333333333333337</v>
      </c>
      <c r="AK343" s="418">
        <f>VLOOKUP(InformeTbHv[[#This Row],[TURNO]],[1]INFORMEHV!AI$2:AK$184,3,0)</f>
        <v>0.91666666666666663</v>
      </c>
      <c r="AL343" s="125">
        <v>22</v>
      </c>
      <c r="AM343" s="49">
        <v>230</v>
      </c>
      <c r="AN343" s="49">
        <v>50.19</v>
      </c>
      <c r="AO343" s="49">
        <v>12.51</v>
      </c>
      <c r="AP343" s="49">
        <v>57</v>
      </c>
      <c r="AQ343" s="72"/>
      <c r="AR343" s="125">
        <v>7</v>
      </c>
      <c r="AS343" s="49">
        <v>3</v>
      </c>
      <c r="AT343" s="30" t="s">
        <v>328</v>
      </c>
      <c r="AU343" s="49" t="s">
        <v>409</v>
      </c>
      <c r="AV343" s="49"/>
      <c r="AW343" s="49"/>
      <c r="AX343" s="49"/>
      <c r="AY343" s="49"/>
      <c r="AZ343" s="71" t="s">
        <v>411</v>
      </c>
      <c r="BA343" s="49" t="s">
        <v>48</v>
      </c>
      <c r="BB34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v>
      </c>
      <c r="BC343" s="72"/>
      <c r="BD343" s="72"/>
      <c r="BE343" s="72"/>
      <c r="BF343" s="72"/>
      <c r="BG343" s="74"/>
      <c r="BH343" s="74"/>
      <c r="BI343" s="75"/>
      <c r="BJ343" s="45"/>
      <c r="BK343" s="46"/>
      <c r="BL343" s="45"/>
    </row>
    <row r="344" spans="1:65" ht="18.75" customHeight="1" x14ac:dyDescent="0.3">
      <c r="A344" s="87">
        <f>IFERROR(InformeTbHv[[#This Row],[T EFECTIVO]]/InformeTbHv[[#This Row],[Horas disponibles]],0)</f>
        <v>0.92458261370178474</v>
      </c>
      <c r="B344" s="87">
        <f>((InformeTbHv[[#This Row],[T PROGRAMADO]]-InformeTbHv[[#This Row],[HORAS DE OTRAS PARADA]]))/InformeTbHv[[#This Row],[T PROGRAMADO]]</f>
        <v>0.66916666666666669</v>
      </c>
      <c r="C344" s="216">
        <f>IFERROR(((InformeTbHv[[#This Row],[T PROGRAMADO]]-InformeTbHv[[#This Row],[Ttal P. mec]])/InformeTbHv[[#This Row],[T PROGRAMADO]]),0)</f>
        <v>0.72375</v>
      </c>
      <c r="D344" s="88">
        <f>IFERROR(ROUND(InformeTbHv[[#This Row],[TOTAL DE ARBOLES]]/InformeTbHv[[#This Row],[T EFECTIVO]],2),"")</f>
        <v>78.83</v>
      </c>
      <c r="E344" s="88">
        <f>(IFERROR(ROUND(InformeTbHv[[#This Row],[M3]]/InformeTbHv[[#This Row],[TOTAL DE ARBOLES]],2),""))</f>
        <v>0.22</v>
      </c>
      <c r="F344" s="39">
        <f>IFERROR(ROUND(InformeTbHv[[#This Row],[M3]]/InformeTbHv[[#This Row],[T EFECTIVO]],2),"")</f>
        <v>17.260000000000002</v>
      </c>
      <c r="G344" s="89">
        <f>InformeTbHv[[#This Row],[T PROGRAMADO]]-InformeTbHv[[#This Row],[HORAS DE OTRAS PARADA]]</f>
        <v>5.3533333333333335</v>
      </c>
      <c r="H344" s="89">
        <f>InformeTbHv[[#This Row],[T PROGRAMADO]]-SUM(InformeTbHv[[#This Row],[T PARADAS MEC]]+InformeTbHv[[#This Row],[ALISTAMIENTO]]+InformeTbHv[[#This Row],[Mantenimiento periódico]])</f>
        <v>5.79</v>
      </c>
      <c r="I344" s="89">
        <f>InformeTbHv[[#This Row],[T PARADAS MEC]]+InformeTbHv[[#This Row],[ALISTAMIENTO]]+InformeTbHv[[#This Row],[Mantenimiento periódico]]</f>
        <v>2.21</v>
      </c>
      <c r="J344" s="89">
        <f>SUMIF(InformeTbHv[[#This Row],[MOTIVO 1]],"Mantenimiento periódico",InformeTbHv[[#This Row],[T OTRA PARADA 1]])</f>
        <v>0</v>
      </c>
      <c r="K344" s="89">
        <f>InformeTbHv[[#This Row],[Mantenimiento periódico]]+InformeTbHv[[#This Row],[ALISTAMIENTO]]</f>
        <v>0.48</v>
      </c>
      <c r="L344" s="89">
        <f>SUM(InformeTbHv[[#This Row],[T OTRA PARADA 1]:[T OTRA PARADA 5]])</f>
        <v>0.16666666666666599</v>
      </c>
      <c r="M344" s="88" t="s">
        <v>86</v>
      </c>
      <c r="N344" s="88" t="s">
        <v>1418</v>
      </c>
      <c r="O344" s="88" t="s">
        <v>95</v>
      </c>
      <c r="P344" s="88">
        <v>6135776</v>
      </c>
      <c r="Q344" s="88" t="s">
        <v>398</v>
      </c>
      <c r="R344" s="88" t="s">
        <v>74</v>
      </c>
      <c r="S344" s="90">
        <v>46057</v>
      </c>
      <c r="T344" s="88" t="s">
        <v>399</v>
      </c>
      <c r="U344" s="88"/>
      <c r="V344" s="88"/>
      <c r="W344" s="88"/>
      <c r="X344" s="88"/>
      <c r="Y344" s="88"/>
      <c r="Z344" s="88"/>
      <c r="AA344" s="88"/>
      <c r="AB344" s="88"/>
      <c r="AC344" s="88" t="s">
        <v>1430</v>
      </c>
      <c r="AD344" s="88" t="s">
        <v>1475</v>
      </c>
      <c r="AE344" s="88" t="s">
        <v>1517</v>
      </c>
      <c r="AF344" s="88">
        <v>14.957915875223099</v>
      </c>
      <c r="AG344" s="252" t="s">
        <v>206</v>
      </c>
      <c r="AH344" s="206">
        <v>9</v>
      </c>
      <c r="AI344" s="125" t="s">
        <v>45</v>
      </c>
      <c r="AJ344" s="418">
        <f>VLOOKUP(InformeTbHv[[#This Row],[TURNO]],[1]INFORMEHV!AI$2:AK$184,2,0)</f>
        <v>0.58333333333333337</v>
      </c>
      <c r="AK344" s="418">
        <f>VLOOKUP(InformeTbHv[[#This Row],[TURNO]],[1]INFORMEHV!AI$2:AK$184,3,0)</f>
        <v>0.91666666666666663</v>
      </c>
      <c r="AL344" s="205">
        <v>27</v>
      </c>
      <c r="AM344" s="88">
        <v>422</v>
      </c>
      <c r="AN344" s="88">
        <v>92.38</v>
      </c>
      <c r="AO344" s="88">
        <v>14.44</v>
      </c>
      <c r="AP344" s="88"/>
      <c r="AQ344" s="89">
        <v>19</v>
      </c>
      <c r="AR344" s="205">
        <v>8</v>
      </c>
      <c r="AS344" s="88">
        <v>1.73</v>
      </c>
      <c r="AT344" s="30" t="s">
        <v>328</v>
      </c>
      <c r="AU344" s="88" t="s">
        <v>719</v>
      </c>
      <c r="AV344" s="88">
        <v>0.48</v>
      </c>
      <c r="AW344" s="88"/>
      <c r="AX344" s="88">
        <v>0.27</v>
      </c>
      <c r="AY344" s="88">
        <v>2</v>
      </c>
      <c r="AZ344" s="92" t="s">
        <v>203</v>
      </c>
      <c r="BA344" s="88" t="s">
        <v>46</v>
      </c>
      <c r="BB34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2.6466666666666661</v>
      </c>
      <c r="BC344" s="89">
        <v>0.16666666666666599</v>
      </c>
      <c r="BD344" s="89"/>
      <c r="BE344" s="89"/>
      <c r="BF344" s="89"/>
      <c r="BG344" s="93"/>
      <c r="BH344" s="44" t="s">
        <v>720</v>
      </c>
      <c r="BI344" s="45"/>
      <c r="BJ344" s="45"/>
      <c r="BK344" s="46"/>
      <c r="BL344" s="94"/>
    </row>
    <row r="345" spans="1:65" ht="18.75" customHeight="1" x14ac:dyDescent="0.3">
      <c r="A345" s="87">
        <f>IFERROR(InformeTbHv[[#This Row],[T EFECTIVO]]/InformeTbHv[[#This Row],[Horas disponibles]],0)</f>
        <v>1</v>
      </c>
      <c r="B345" s="87">
        <f>((InformeTbHv[[#This Row],[T PROGRAMADO]]-InformeTbHv[[#This Row],[HORAS DE OTRAS PARADA]]))/InformeTbHv[[#This Row],[T PROGRAMADO]]</f>
        <v>0.98333333333333339</v>
      </c>
      <c r="C345" s="216">
        <f>IFERROR(((InformeTbHv[[#This Row],[T PROGRAMADO]]-InformeTbHv[[#This Row],[Ttal P. mec]])/InformeTbHv[[#This Row],[T PROGRAMADO]]),0)</f>
        <v>0.98333333333333339</v>
      </c>
      <c r="D345" s="88">
        <f>IFERROR(ROUND(InformeTbHv[[#This Row],[TOTAL DE ARBOLES]]/InformeTbHv[[#This Row],[T EFECTIVO]],2),"")</f>
        <v>0</v>
      </c>
      <c r="E345" s="88" t="str">
        <f>(IFERROR(ROUND(InformeTbHv[[#This Row],[M3]]/InformeTbHv[[#This Row],[TOTAL DE ARBOLES]],2),""))</f>
        <v/>
      </c>
      <c r="F345" s="39">
        <f>IFERROR(ROUND(InformeTbHv[[#This Row],[M3]]/InformeTbHv[[#This Row],[T EFECTIVO]],2),"")</f>
        <v>0</v>
      </c>
      <c r="G345" s="89">
        <f>InformeTbHv[[#This Row],[T PROGRAMADO]]-InformeTbHv[[#This Row],[HORAS DE OTRAS PARADA]]</f>
        <v>11.8</v>
      </c>
      <c r="H345" s="89">
        <f>InformeTbHv[[#This Row],[T PROGRAMADO]]-SUM(InformeTbHv[[#This Row],[T PARADAS MEC]]+InformeTbHv[[#This Row],[ALISTAMIENTO]]+InformeTbHv[[#This Row],[Mantenimiento periódico]])</f>
        <v>11.8</v>
      </c>
      <c r="I345" s="89">
        <f>InformeTbHv[[#This Row],[T PARADAS MEC]]+InformeTbHv[[#This Row],[ALISTAMIENTO]]+InformeTbHv[[#This Row],[Mantenimiento periódico]]</f>
        <v>0.2</v>
      </c>
      <c r="J345" s="89">
        <f>SUMIF(InformeTbHv[[#This Row],[MOTIVO 1]],"Mantenimiento periódico",InformeTbHv[[#This Row],[T OTRA PARADA 1]])</f>
        <v>0</v>
      </c>
      <c r="K345" s="89">
        <f>InformeTbHv[[#This Row],[Mantenimiento periódico]]+InformeTbHv[[#This Row],[ALISTAMIENTO]]</f>
        <v>0</v>
      </c>
      <c r="L345" s="89">
        <f>SUM(InformeTbHv[[#This Row],[T OTRA PARADA 1]:[T OTRA PARADA 5]])</f>
        <v>0</v>
      </c>
      <c r="M345" s="88" t="s">
        <v>76</v>
      </c>
      <c r="N345" s="88" t="s">
        <v>1418</v>
      </c>
      <c r="O345" s="88" t="s">
        <v>78</v>
      </c>
      <c r="P345" s="88">
        <v>1006316837</v>
      </c>
      <c r="Q345" s="88" t="s">
        <v>43</v>
      </c>
      <c r="R345" s="88" t="s">
        <v>49</v>
      </c>
      <c r="S345" s="90">
        <v>46054</v>
      </c>
      <c r="T345" s="88" t="s">
        <v>324</v>
      </c>
      <c r="U345" s="88"/>
      <c r="V345" s="88"/>
      <c r="W345" s="88"/>
      <c r="X345" s="88"/>
      <c r="Y345" s="88"/>
      <c r="Z345" s="88"/>
      <c r="AA345" s="88"/>
      <c r="AB345" s="88"/>
      <c r="AC345" s="88" t="s">
        <v>1429</v>
      </c>
      <c r="AD345" s="88" t="s">
        <v>1474</v>
      </c>
      <c r="AE345" s="88" t="s">
        <v>1509</v>
      </c>
      <c r="AF345" s="88">
        <v>28.324549850778098</v>
      </c>
      <c r="AG345" s="251" t="s">
        <v>205</v>
      </c>
      <c r="AH345" s="206">
        <v>1</v>
      </c>
      <c r="AI345" s="88" t="s">
        <v>47</v>
      </c>
      <c r="AJ345" s="419">
        <f>VLOOKUP(InformeTbHv[[#This Row],[TURNO]],[1]INFORMEHV!AI$2:AK$184,2,0)</f>
        <v>0.25</v>
      </c>
      <c r="AK345" s="419">
        <f>VLOOKUP(InformeTbHv[[#This Row],[TURNO]],[1]INFORMEHV!AI$2:AK$184,3,0)</f>
        <v>0.58333333333333337</v>
      </c>
      <c r="AL345" s="205"/>
      <c r="AM345" s="88"/>
      <c r="AN345" s="88"/>
      <c r="AO345" s="88"/>
      <c r="AP345" s="88"/>
      <c r="AQ345" s="89"/>
      <c r="AR345" s="205">
        <v>12</v>
      </c>
      <c r="AS345" s="88">
        <v>0.2</v>
      </c>
      <c r="AT345" s="30" t="s">
        <v>328</v>
      </c>
      <c r="AU345" s="88" t="s">
        <v>716</v>
      </c>
      <c r="AV345" s="88"/>
      <c r="AW345" s="88"/>
      <c r="AX345" s="88"/>
      <c r="AY345" s="88"/>
      <c r="AZ345" s="92"/>
      <c r="BA345" s="88" t="s">
        <v>48</v>
      </c>
      <c r="BB34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0.2</v>
      </c>
      <c r="BC345" s="89"/>
      <c r="BD345" s="89"/>
      <c r="BE345" s="89"/>
      <c r="BF345" s="89"/>
      <c r="BG345" s="93"/>
      <c r="BH345" s="44"/>
      <c r="BI345" s="45"/>
      <c r="BJ345" s="45"/>
      <c r="BK345" s="46"/>
      <c r="BL345" s="94"/>
      <c r="BM345" s="78"/>
    </row>
    <row r="346" spans="1:65" ht="18.75" customHeight="1" x14ac:dyDescent="0.3">
      <c r="A346" s="87">
        <f>IFERROR(InformeTbHv[[#This Row],[T EFECTIVO]]/InformeTbHv[[#This Row],[Horas disponibles]],0)</f>
        <v>0.89473684210526316</v>
      </c>
      <c r="B346" s="87">
        <f>((InformeTbHv[[#This Row],[T PROGRAMADO]]-InformeTbHv[[#This Row],[HORAS DE OTRAS PARADA]]))/InformeTbHv[[#This Row],[T PROGRAMADO]]</f>
        <v>0.70833333333333337</v>
      </c>
      <c r="C346" s="216">
        <f>IFERROR(((InformeTbHv[[#This Row],[T PROGRAMADO]]-InformeTbHv[[#This Row],[Ttal P. mec]])/InformeTbHv[[#This Row],[T PROGRAMADO]]),0)</f>
        <v>0.79166666666666663</v>
      </c>
      <c r="D346" s="88">
        <f>IFERROR(ROUND(InformeTbHv[[#This Row],[TOTAL DE ARBOLES]]/InformeTbHv[[#This Row],[T EFECTIVO]],2),"")</f>
        <v>0</v>
      </c>
      <c r="E346" s="88" t="str">
        <f>(IFERROR(ROUND(InformeTbHv[[#This Row],[M3]]/InformeTbHv[[#This Row],[TOTAL DE ARBOLES]],2),""))</f>
        <v/>
      </c>
      <c r="F346" s="39">
        <f>IFERROR(ROUND(InformeTbHv[[#This Row],[M3]]/InformeTbHv[[#This Row],[T EFECTIVO]],2),"")</f>
        <v>11.76</v>
      </c>
      <c r="G346" s="89">
        <f>InformeTbHv[[#This Row],[T PROGRAMADO]]-InformeTbHv[[#This Row],[HORAS DE OTRAS PARADA]]</f>
        <v>8.5</v>
      </c>
      <c r="H346" s="89">
        <f>InformeTbHv[[#This Row],[T PROGRAMADO]]-SUM(InformeTbHv[[#This Row],[T PARADAS MEC]]+InformeTbHv[[#This Row],[ALISTAMIENTO]]+InformeTbHv[[#This Row],[Mantenimiento periódico]])</f>
        <v>9.5</v>
      </c>
      <c r="I346" s="89">
        <f>InformeTbHv[[#This Row],[T PARADAS MEC]]+InformeTbHv[[#This Row],[ALISTAMIENTO]]+InformeTbHv[[#This Row],[Mantenimiento periódico]]</f>
        <v>2.5</v>
      </c>
      <c r="J346" s="89">
        <f>SUMIF(InformeTbHv[[#This Row],[MOTIVO 1]],"Mantenimiento periódico",InformeTbHv[[#This Row],[T OTRA PARADA 1]])</f>
        <v>0</v>
      </c>
      <c r="K346" s="89">
        <f>InformeTbHv[[#This Row],[Mantenimiento periódico]]+InformeTbHv[[#This Row],[ALISTAMIENTO]]</f>
        <v>0.5</v>
      </c>
      <c r="L346" s="89">
        <f>SUM(InformeTbHv[[#This Row],[T OTRA PARADA 1]:[T OTRA PARADA 5]])</f>
        <v>0</v>
      </c>
      <c r="M346" s="88" t="s">
        <v>76</v>
      </c>
      <c r="N346" s="88" t="s">
        <v>1418</v>
      </c>
      <c r="O346" s="88" t="s">
        <v>78</v>
      </c>
      <c r="P346" s="88">
        <v>1006316837</v>
      </c>
      <c r="Q346" s="88" t="s">
        <v>43</v>
      </c>
      <c r="R346" s="88" t="s">
        <v>49</v>
      </c>
      <c r="S346" s="90">
        <v>46055</v>
      </c>
      <c r="T346" s="88" t="s">
        <v>324</v>
      </c>
      <c r="U346" s="88"/>
      <c r="V346" s="88"/>
      <c r="W346" s="88"/>
      <c r="X346" s="88"/>
      <c r="Y346" s="88"/>
      <c r="Z346" s="88"/>
      <c r="AA346" s="88"/>
      <c r="AB346" s="88"/>
      <c r="AC346" s="88" t="s">
        <v>1429</v>
      </c>
      <c r="AD346" s="88" t="s">
        <v>1474</v>
      </c>
      <c r="AE346" s="88" t="s">
        <v>1509</v>
      </c>
      <c r="AF346" s="88">
        <v>28.324549850778098</v>
      </c>
      <c r="AG346" s="251" t="s">
        <v>205</v>
      </c>
      <c r="AH346" s="206">
        <v>1</v>
      </c>
      <c r="AI346" s="88" t="s">
        <v>47</v>
      </c>
      <c r="AJ346" s="419">
        <f>VLOOKUP(InformeTbHv[[#This Row],[TURNO]],[1]INFORMEHV!AI$2:AK$184,2,0)</f>
        <v>0.25</v>
      </c>
      <c r="AK346" s="419">
        <f>VLOOKUP(InformeTbHv[[#This Row],[TURNO]],[1]INFORMEHV!AI$2:AK$184,3,0)</f>
        <v>0.58333333333333337</v>
      </c>
      <c r="AL346" s="205">
        <v>28</v>
      </c>
      <c r="AM346" s="88"/>
      <c r="AN346" s="88">
        <v>100</v>
      </c>
      <c r="AO346" s="88"/>
      <c r="AP346" s="88"/>
      <c r="AQ346" s="89">
        <v>18</v>
      </c>
      <c r="AR346" s="205">
        <v>12</v>
      </c>
      <c r="AS346" s="88">
        <v>2</v>
      </c>
      <c r="AT346" s="30" t="s">
        <v>328</v>
      </c>
      <c r="AU346" s="88" t="s">
        <v>716</v>
      </c>
      <c r="AV346" s="88">
        <v>0.5</v>
      </c>
      <c r="AW346" s="88">
        <v>0.25</v>
      </c>
      <c r="AX346" s="88">
        <v>0.75</v>
      </c>
      <c r="AY346" s="88">
        <v>6</v>
      </c>
      <c r="AZ346" s="92"/>
      <c r="BA346" s="88" t="s">
        <v>48</v>
      </c>
      <c r="BB34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3.5</v>
      </c>
      <c r="BC346" s="89"/>
      <c r="BD346" s="89"/>
      <c r="BE346" s="89"/>
      <c r="BF346" s="89"/>
      <c r="BG346" s="93"/>
      <c r="BH346" s="44"/>
      <c r="BI346" s="45"/>
      <c r="BJ346" s="45"/>
      <c r="BK346" s="46"/>
      <c r="BL346" s="94"/>
      <c r="BM346" s="48"/>
    </row>
    <row r="347" spans="1:65" ht="18.75" customHeight="1" x14ac:dyDescent="0.3">
      <c r="A347" s="87">
        <f>IFERROR(InformeTbHv[[#This Row],[T EFECTIVO]]/InformeTbHv[[#This Row],[Horas disponibles]],0)</f>
        <v>0.84359605911330038</v>
      </c>
      <c r="B347" s="87">
        <f>((InformeTbHv[[#This Row],[T PROGRAMADO]]-InformeTbHv[[#This Row],[HORAS DE OTRAS PARADA]]))/InformeTbHv[[#This Row],[T PROGRAMADO]]</f>
        <v>0.5708333333333333</v>
      </c>
      <c r="C347" s="216">
        <f>IFERROR(((InformeTbHv[[#This Row],[T PROGRAMADO]]-InformeTbHv[[#This Row],[Ttal P. mec]])/InformeTbHv[[#This Row],[T PROGRAMADO]]),0)</f>
        <v>0.67666666666666675</v>
      </c>
      <c r="D347" s="88">
        <f>IFERROR(ROUND(InformeTbHv[[#This Row],[TOTAL DE ARBOLES]]/InformeTbHv[[#This Row],[T EFECTIVO]],2),"")</f>
        <v>0</v>
      </c>
      <c r="E347" s="88" t="str">
        <f>(IFERROR(ROUND(InformeTbHv[[#This Row],[M3]]/InformeTbHv[[#This Row],[TOTAL DE ARBOLES]],2),""))</f>
        <v/>
      </c>
      <c r="F347" s="39">
        <f>IFERROR(ROUND(InformeTbHv[[#This Row],[M3]]/InformeTbHv[[#This Row],[T EFECTIVO]],2),"")</f>
        <v>17.52</v>
      </c>
      <c r="G347" s="89">
        <f>InformeTbHv[[#This Row],[T PROGRAMADO]]-InformeTbHv[[#This Row],[HORAS DE OTRAS PARADA]]</f>
        <v>6.85</v>
      </c>
      <c r="H347" s="89">
        <f>InformeTbHv[[#This Row],[T PROGRAMADO]]-SUM(InformeTbHv[[#This Row],[T PARADAS MEC]]+InformeTbHv[[#This Row],[ALISTAMIENTO]]+InformeTbHv[[#This Row],[Mantenimiento periódico]])</f>
        <v>8.120000000000001</v>
      </c>
      <c r="I347" s="89">
        <f>InformeTbHv[[#This Row],[T PARADAS MEC]]+InformeTbHv[[#This Row],[ALISTAMIENTO]]+InformeTbHv[[#This Row],[Mantenimiento periódico]]</f>
        <v>3.88</v>
      </c>
      <c r="J347" s="89">
        <f>SUMIF(InformeTbHv[[#This Row],[MOTIVO 1]],"Mantenimiento periódico",InformeTbHv[[#This Row],[T OTRA PARADA 1]])</f>
        <v>0</v>
      </c>
      <c r="K347" s="89">
        <f>InformeTbHv[[#This Row],[Mantenimiento periódico]]+InformeTbHv[[#This Row],[ALISTAMIENTO]]</f>
        <v>0.35</v>
      </c>
      <c r="L347" s="89">
        <f>SUM(InformeTbHv[[#This Row],[T OTRA PARADA 1]:[T OTRA PARADA 5]])</f>
        <v>0.4</v>
      </c>
      <c r="M347" s="88" t="s">
        <v>76</v>
      </c>
      <c r="N347" s="88" t="s">
        <v>1418</v>
      </c>
      <c r="O347" s="88" t="s">
        <v>78</v>
      </c>
      <c r="P347" s="88">
        <v>1006316837</v>
      </c>
      <c r="Q347" s="88" t="s">
        <v>43</v>
      </c>
      <c r="R347" s="88" t="s">
        <v>49</v>
      </c>
      <c r="S347" s="90">
        <v>46057</v>
      </c>
      <c r="T347" s="88" t="s">
        <v>324</v>
      </c>
      <c r="U347" s="88"/>
      <c r="V347" s="88"/>
      <c r="W347" s="88"/>
      <c r="X347" s="88"/>
      <c r="Y347" s="88"/>
      <c r="Z347" s="88"/>
      <c r="AA347" s="88"/>
      <c r="AB347" s="88"/>
      <c r="AC347" s="88" t="s">
        <v>1429</v>
      </c>
      <c r="AD347" s="88" t="s">
        <v>1474</v>
      </c>
      <c r="AE347" s="88" t="s">
        <v>1509</v>
      </c>
      <c r="AF347" s="88">
        <v>28.324549850778098</v>
      </c>
      <c r="AG347" s="251" t="s">
        <v>205</v>
      </c>
      <c r="AH347" s="206">
        <v>1</v>
      </c>
      <c r="AI347" s="88" t="s">
        <v>47</v>
      </c>
      <c r="AJ347" s="419">
        <f>VLOOKUP(InformeTbHv[[#This Row],[TURNO]],[1]INFORMEHV!AI$2:AK$184,2,0)</f>
        <v>0.25</v>
      </c>
      <c r="AK347" s="419">
        <f>VLOOKUP(InformeTbHv[[#This Row],[TURNO]],[1]INFORMEHV!AI$2:AK$184,3,0)</f>
        <v>0.58333333333333337</v>
      </c>
      <c r="AL347" s="205">
        <v>25</v>
      </c>
      <c r="AM347" s="88"/>
      <c r="AN347" s="88">
        <v>120</v>
      </c>
      <c r="AO347" s="88"/>
      <c r="AP347" s="88"/>
      <c r="AQ347" s="89"/>
      <c r="AR347" s="205">
        <v>12</v>
      </c>
      <c r="AS347" s="88">
        <v>3.53</v>
      </c>
      <c r="AT347" s="30" t="s">
        <v>328</v>
      </c>
      <c r="AU347" s="88" t="s">
        <v>716</v>
      </c>
      <c r="AV347" s="88">
        <v>0.35</v>
      </c>
      <c r="AW347" s="88"/>
      <c r="AX347" s="88">
        <v>0.87</v>
      </c>
      <c r="AY347" s="88">
        <v>3</v>
      </c>
      <c r="AZ347" s="92" t="s">
        <v>109</v>
      </c>
      <c r="BA347" s="88" t="s">
        <v>48</v>
      </c>
      <c r="BB34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5.15</v>
      </c>
      <c r="BC347" s="89">
        <v>0.4</v>
      </c>
      <c r="BD347" s="89"/>
      <c r="BE347" s="89"/>
      <c r="BF347" s="89"/>
      <c r="BG347" s="93"/>
      <c r="BH347" s="45" t="s">
        <v>582</v>
      </c>
      <c r="BI347" s="45"/>
      <c r="BJ347" s="45"/>
      <c r="BK347" s="46"/>
      <c r="BL347" s="94"/>
      <c r="BM347" s="78"/>
    </row>
    <row r="348" spans="1:65" ht="18.75" customHeight="1" x14ac:dyDescent="0.3">
      <c r="A348" s="87">
        <f>IFERROR(InformeTbHv[[#This Row],[T EFECTIVO]]/InformeTbHv[[#This Row],[Horas disponibles]],0)</f>
        <v>0.86601836844948687</v>
      </c>
      <c r="B348" s="87">
        <f>((InformeTbHv[[#This Row],[T PROGRAMADO]]-InformeTbHv[[#This Row],[HORAS DE OTRAS PARADA]]))/InformeTbHv[[#This Row],[T PROGRAMADO]]</f>
        <v>0.76333333333333342</v>
      </c>
      <c r="C348" s="216">
        <f>IFERROR(((InformeTbHv[[#This Row],[T PROGRAMADO]]-InformeTbHv[[#This Row],[Ttal P. mec]])/InformeTbHv[[#This Row],[T PROGRAMADO]]),0)</f>
        <v>0.88142857142857145</v>
      </c>
      <c r="D348" s="88">
        <f>IFERROR(ROUND(InformeTbHv[[#This Row],[TOTAL DE ARBOLES]]/InformeTbHv[[#This Row],[T EFECTIVO]],2),"")</f>
        <v>23.39</v>
      </c>
      <c r="E348" s="88">
        <f>(IFERROR(ROUND(InformeTbHv[[#This Row],[M3]]/InformeTbHv[[#This Row],[TOTAL DE ARBOLES]],2),""))</f>
        <v>0.4</v>
      </c>
      <c r="F348" s="39">
        <f>IFERROR(ROUND(InformeTbHv[[#This Row],[M3]]/InformeTbHv[[#This Row],[T EFECTIVO]],2),"")</f>
        <v>9.36</v>
      </c>
      <c r="G348" s="89">
        <f>InformeTbHv[[#This Row],[T PROGRAMADO]]-InformeTbHv[[#This Row],[HORAS DE OTRAS PARADA]]</f>
        <v>5.3433333333333337</v>
      </c>
      <c r="H348" s="89">
        <f>InformeTbHv[[#This Row],[T PROGRAMADO]]-SUM(InformeTbHv[[#This Row],[T PARADAS MEC]]+InformeTbHv[[#This Row],[ALISTAMIENTO]]+InformeTbHv[[#This Row],[Mantenimiento periódico]])</f>
        <v>6.17</v>
      </c>
      <c r="I348" s="89">
        <f>InformeTbHv[[#This Row],[T PARADAS MEC]]+InformeTbHv[[#This Row],[ALISTAMIENTO]]+InformeTbHv[[#This Row],[Mantenimiento periódico]]</f>
        <v>0.83000000000000007</v>
      </c>
      <c r="J348" s="89">
        <f>SUMIF(InformeTbHv[[#This Row],[MOTIVO 1]],"Mantenimiento periódico",InformeTbHv[[#This Row],[T OTRA PARADA 1]])</f>
        <v>0</v>
      </c>
      <c r="K348" s="89">
        <f>InformeTbHv[[#This Row],[Mantenimiento periódico]]+InformeTbHv[[#This Row],[ALISTAMIENTO]]</f>
        <v>0.33</v>
      </c>
      <c r="L348" s="89">
        <f>SUM(InformeTbHv[[#This Row],[T OTRA PARADA 1]:[T OTRA PARADA 5]])</f>
        <v>0.16666666666666599</v>
      </c>
      <c r="M348" s="88" t="s">
        <v>76</v>
      </c>
      <c r="N348" s="88" t="s">
        <v>1418</v>
      </c>
      <c r="O348" s="88" t="s">
        <v>83</v>
      </c>
      <c r="P348" s="88">
        <v>1116724602</v>
      </c>
      <c r="Q348" s="88" t="s">
        <v>43</v>
      </c>
      <c r="R348" s="88" t="s">
        <v>49</v>
      </c>
      <c r="S348" s="90">
        <v>46064</v>
      </c>
      <c r="T348" s="88" t="s">
        <v>324</v>
      </c>
      <c r="U348" s="88"/>
      <c r="V348" s="88"/>
      <c r="W348" s="88"/>
      <c r="X348" s="88"/>
      <c r="Y348" s="88"/>
      <c r="Z348" s="88"/>
      <c r="AA348" s="88"/>
      <c r="AB348" s="88"/>
      <c r="AC348" s="88" t="s">
        <v>1429</v>
      </c>
      <c r="AD348" s="88" t="s">
        <v>1474</v>
      </c>
      <c r="AE348" s="88" t="s">
        <v>1509</v>
      </c>
      <c r="AF348" s="88">
        <v>28.324549850778098</v>
      </c>
      <c r="AG348" s="251" t="s">
        <v>205</v>
      </c>
      <c r="AH348" s="206">
        <v>3</v>
      </c>
      <c r="AI348" s="88" t="s">
        <v>47</v>
      </c>
      <c r="AJ348" s="419">
        <f>VLOOKUP(InformeTbHv[[#This Row],[TURNO]],[1]INFORMEHV!AI$2:AK$184,2,0)</f>
        <v>0.25</v>
      </c>
      <c r="AK348" s="419">
        <f>VLOOKUP(InformeTbHv[[#This Row],[TURNO]],[1]INFORMEHV!AI$2:AK$184,3,0)</f>
        <v>0.58333333333333337</v>
      </c>
      <c r="AL348" s="205">
        <v>28</v>
      </c>
      <c r="AM348" s="88">
        <v>125</v>
      </c>
      <c r="AN348" s="88">
        <v>50</v>
      </c>
      <c r="AO348" s="88">
        <v>9.4</v>
      </c>
      <c r="AP348" s="88"/>
      <c r="AQ348" s="89">
        <v>18</v>
      </c>
      <c r="AR348" s="205">
        <v>7</v>
      </c>
      <c r="AS348" s="88">
        <v>0.5</v>
      </c>
      <c r="AT348" s="30" t="s">
        <v>328</v>
      </c>
      <c r="AU348" s="88" t="s">
        <v>716</v>
      </c>
      <c r="AV348" s="88">
        <v>0.33</v>
      </c>
      <c r="AW348" s="88">
        <v>0.33</v>
      </c>
      <c r="AX348" s="88">
        <v>0.33</v>
      </c>
      <c r="AY348" s="88"/>
      <c r="AZ348" s="92" t="s">
        <v>673</v>
      </c>
      <c r="BA348" s="88" t="s">
        <v>48</v>
      </c>
      <c r="BB34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1.6566666666666663</v>
      </c>
      <c r="BC348" s="89">
        <v>0.16666666666666599</v>
      </c>
      <c r="BD348" s="89"/>
      <c r="BE348" s="89"/>
      <c r="BF348" s="89"/>
      <c r="BG348" s="93"/>
      <c r="BH348" s="44" t="s">
        <v>355</v>
      </c>
      <c r="BI348" s="45"/>
      <c r="BJ348" s="45"/>
      <c r="BK348" s="46"/>
      <c r="BL348" s="94"/>
      <c r="BM348" s="48"/>
    </row>
    <row r="349" spans="1:65" ht="18.75" customHeight="1" x14ac:dyDescent="0.3">
      <c r="A349" s="87">
        <f>IFERROR(InformeTbHv[[#This Row],[T EFECTIVO]]/InformeTbHv[[#This Row],[Horas disponibles]],0)</f>
        <v>0.87333333333333341</v>
      </c>
      <c r="B349" s="87">
        <f>((InformeTbHv[[#This Row],[T PROGRAMADO]]-InformeTbHv[[#This Row],[HORAS DE OTRAS PARADA]]))/InformeTbHv[[#This Row],[T PROGRAMADO]]</f>
        <v>0.60461538461538467</v>
      </c>
      <c r="C349" s="216">
        <f>IFERROR(((InformeTbHv[[#This Row],[T PROGRAMADO]]-InformeTbHv[[#This Row],[Ttal P. mec]])/InformeTbHv[[#This Row],[T PROGRAMADO]]),0)</f>
        <v>0.69230769230769229</v>
      </c>
      <c r="D349" s="88">
        <f>IFERROR(ROUND(InformeTbHv[[#This Row],[TOTAL DE ARBOLES]]/InformeTbHv[[#This Row],[T EFECTIVO]],2),"")</f>
        <v>87.79</v>
      </c>
      <c r="E349" s="88">
        <f>(IFERROR(ROUND(InformeTbHv[[#This Row],[M3]]/InformeTbHv[[#This Row],[TOTAL DE ARBOLES]],2),""))</f>
        <v>0.19</v>
      </c>
      <c r="F349" s="39">
        <f>IFERROR(ROUND(InformeTbHv[[#This Row],[M3]]/InformeTbHv[[#This Row],[T EFECTIVO]],2),"")</f>
        <v>16.61</v>
      </c>
      <c r="G349" s="89">
        <f>InformeTbHv[[#This Row],[T PROGRAMADO]]-InformeTbHv[[#This Row],[HORAS DE OTRAS PARADA]]</f>
        <v>3.93</v>
      </c>
      <c r="H349" s="89">
        <f>InformeTbHv[[#This Row],[T PROGRAMADO]]-SUM(InformeTbHv[[#This Row],[T PARADAS MEC]]+InformeTbHv[[#This Row],[ALISTAMIENTO]]+InformeTbHv[[#This Row],[Mantenimiento periódico]])</f>
        <v>4.5</v>
      </c>
      <c r="I349" s="89">
        <f>InformeTbHv[[#This Row],[T PARADAS MEC]]+InformeTbHv[[#This Row],[ALISTAMIENTO]]+InformeTbHv[[#This Row],[Mantenimiento periódico]]</f>
        <v>2</v>
      </c>
      <c r="J349" s="89">
        <f>SUMIF(InformeTbHv[[#This Row],[MOTIVO 1]],"Mantenimiento periódico",InformeTbHv[[#This Row],[T OTRA PARADA 1]])</f>
        <v>0</v>
      </c>
      <c r="K349" s="89">
        <f>InformeTbHv[[#This Row],[Mantenimiento periódico]]+InformeTbHv[[#This Row],[ALISTAMIENTO]]</f>
        <v>0.5</v>
      </c>
      <c r="L349" s="89">
        <f>SUM(InformeTbHv[[#This Row],[T OTRA PARADA 1]:[T OTRA PARADA 5]])</f>
        <v>0</v>
      </c>
      <c r="M349" s="88" t="s">
        <v>86</v>
      </c>
      <c r="N349" s="88" t="s">
        <v>1418</v>
      </c>
      <c r="O349" s="88" t="s">
        <v>93</v>
      </c>
      <c r="P349" s="88">
        <v>1112881624</v>
      </c>
      <c r="Q349" s="88" t="s">
        <v>398</v>
      </c>
      <c r="R349" s="88" t="s">
        <v>74</v>
      </c>
      <c r="S349" s="90">
        <v>46068</v>
      </c>
      <c r="T349" s="88" t="s">
        <v>399</v>
      </c>
      <c r="U349" s="88"/>
      <c r="V349" s="88"/>
      <c r="W349" s="88"/>
      <c r="X349" s="88"/>
      <c r="Y349" s="88"/>
      <c r="Z349" s="88"/>
      <c r="AA349" s="88"/>
      <c r="AB349" s="88"/>
      <c r="AC349" s="88" t="s">
        <v>1430</v>
      </c>
      <c r="AD349" s="88" t="s">
        <v>1475</v>
      </c>
      <c r="AE349" s="88" t="s">
        <v>1517</v>
      </c>
      <c r="AF349" s="88">
        <v>14.957915875223099</v>
      </c>
      <c r="AG349" s="251" t="s">
        <v>205</v>
      </c>
      <c r="AH349" s="206">
        <v>9</v>
      </c>
      <c r="AI349" s="88" t="s">
        <v>47</v>
      </c>
      <c r="AJ349" s="419">
        <f>VLOOKUP(InformeTbHv[[#This Row],[TURNO]],[1]INFORMEHV!AI$2:AK$184,2,0)</f>
        <v>0.25</v>
      </c>
      <c r="AK349" s="419">
        <f>VLOOKUP(InformeTbHv[[#This Row],[TURNO]],[1]INFORMEHV!AI$2:AK$184,3,0)</f>
        <v>0.58333333333333337</v>
      </c>
      <c r="AL349" s="205">
        <v>14</v>
      </c>
      <c r="AM349" s="88">
        <v>345</v>
      </c>
      <c r="AN349" s="88">
        <v>65.260000000000005</v>
      </c>
      <c r="AO349" s="88">
        <v>9.06</v>
      </c>
      <c r="AP349" s="88"/>
      <c r="AQ349" s="89">
        <v>16.2</v>
      </c>
      <c r="AR349" s="205">
        <v>6.5</v>
      </c>
      <c r="AS349" s="88">
        <v>1.5</v>
      </c>
      <c r="AT349" s="30" t="s">
        <v>328</v>
      </c>
      <c r="AU349" s="88" t="s">
        <v>716</v>
      </c>
      <c r="AV349" s="88">
        <v>0.5</v>
      </c>
      <c r="AW349" s="88"/>
      <c r="AX349" s="88">
        <v>0.56999999999999995</v>
      </c>
      <c r="AY349" s="88"/>
      <c r="AZ349" s="92" t="s">
        <v>629</v>
      </c>
      <c r="BA349" s="88" t="s">
        <v>48</v>
      </c>
      <c r="BB34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2.57</v>
      </c>
      <c r="BC349" s="89"/>
      <c r="BD349" s="89"/>
      <c r="BE349" s="89"/>
      <c r="BF349" s="89"/>
      <c r="BG349" s="93"/>
      <c r="BH349" s="44"/>
      <c r="BI349" s="45"/>
      <c r="BJ349" s="45"/>
      <c r="BK349" s="46"/>
      <c r="BL349" s="94"/>
      <c r="BM349" s="78"/>
    </row>
    <row r="350" spans="1:65" ht="18.75" customHeight="1" x14ac:dyDescent="0.3">
      <c r="A350" s="87">
        <f>IFERROR(InformeTbHv[[#This Row],[T EFECTIVO]]/InformeTbHv[[#This Row],[Horas disponibles]],0)</f>
        <v>0.96551724137931028</v>
      </c>
      <c r="B350" s="87">
        <f>((InformeTbHv[[#This Row],[T PROGRAMADO]]-InformeTbHv[[#This Row],[HORAS DE OTRAS PARADA]]))/InformeTbHv[[#This Row],[T PROGRAMADO]]</f>
        <v>0.7</v>
      </c>
      <c r="C350" s="216">
        <f>IFERROR(((InformeTbHv[[#This Row],[T PROGRAMADO]]-InformeTbHv[[#This Row],[Ttal P. mec]])/InformeTbHv[[#This Row],[T PROGRAMADO]]),0)</f>
        <v>0.72499999999999998</v>
      </c>
      <c r="D350" s="88">
        <f>IFERROR(ROUND(InformeTbHv[[#This Row],[TOTAL DE ARBOLES]]/InformeTbHv[[#This Row],[T EFECTIVO]],2),"")</f>
        <v>26.96</v>
      </c>
      <c r="E350" s="88">
        <f>(IFERROR(ROUND(InformeTbHv[[#This Row],[M3]]/InformeTbHv[[#This Row],[TOTAL DE ARBOLES]],2),""))</f>
        <v>0.36</v>
      </c>
      <c r="F350" s="39">
        <f>IFERROR(ROUND(InformeTbHv[[#This Row],[M3]]/InformeTbHv[[#This Row],[T EFECTIVO]],2),"")</f>
        <v>9.84</v>
      </c>
      <c r="G350" s="89">
        <f>InformeTbHv[[#This Row],[T PROGRAMADO]]-InformeTbHv[[#This Row],[HORAS DE OTRAS PARADA]]</f>
        <v>5.6</v>
      </c>
      <c r="H350" s="89">
        <f>InformeTbHv[[#This Row],[T PROGRAMADO]]-SUM(InformeTbHv[[#This Row],[T PARADAS MEC]]+InformeTbHv[[#This Row],[ALISTAMIENTO]]+InformeTbHv[[#This Row],[Mantenimiento periódico]])</f>
        <v>5.8</v>
      </c>
      <c r="I350" s="89">
        <f>InformeTbHv[[#This Row],[T PARADAS MEC]]+InformeTbHv[[#This Row],[ALISTAMIENTO]]+InformeTbHv[[#This Row],[Mantenimiento periódico]]</f>
        <v>2.2000000000000002</v>
      </c>
      <c r="J350" s="89">
        <f>SUMIF(InformeTbHv[[#This Row],[MOTIVO 1]],"Mantenimiento periódico",InformeTbHv[[#This Row],[T OTRA PARADA 1]])</f>
        <v>0</v>
      </c>
      <c r="K350" s="89">
        <f>InformeTbHv[[#This Row],[Mantenimiento periódico]]+InformeTbHv[[#This Row],[ALISTAMIENTO]]</f>
        <v>0.2</v>
      </c>
      <c r="L350" s="89">
        <f>SUM(InformeTbHv[[#This Row],[T OTRA PARADA 1]:[T OTRA PARADA 5]])</f>
        <v>0</v>
      </c>
      <c r="M350" s="88" t="s">
        <v>55</v>
      </c>
      <c r="N350" s="88" t="s">
        <v>1418</v>
      </c>
      <c r="O350" s="88" t="s">
        <v>60</v>
      </c>
      <c r="P350" s="88">
        <v>1061791033</v>
      </c>
      <c r="Q350" s="88" t="s">
        <v>43</v>
      </c>
      <c r="R350" s="88" t="s">
        <v>49</v>
      </c>
      <c r="S350" s="90">
        <v>46076</v>
      </c>
      <c r="T350" s="88" t="s">
        <v>62</v>
      </c>
      <c r="U350" s="88"/>
      <c r="V350" s="88"/>
      <c r="W350" s="88"/>
      <c r="X350" s="88"/>
      <c r="Y350" s="88"/>
      <c r="Z350" s="88"/>
      <c r="AA350" s="88"/>
      <c r="AB350" s="88"/>
      <c r="AC350" s="88" t="s">
        <v>1445</v>
      </c>
      <c r="AD350" s="88" t="s">
        <v>1490</v>
      </c>
      <c r="AE350" s="88" t="s">
        <v>1518</v>
      </c>
      <c r="AF350" s="88">
        <v>19.828868083208551</v>
      </c>
      <c r="AG350" s="88" t="s">
        <v>208</v>
      </c>
      <c r="AH350" s="206">
        <v>5</v>
      </c>
      <c r="AI350" s="88" t="s">
        <v>47</v>
      </c>
      <c r="AJ350" s="419">
        <f>VLOOKUP(InformeTbHv[[#This Row],[TURNO]],[1]INFORMEHV!AI$2:AK$184,2,0)</f>
        <v>0.25</v>
      </c>
      <c r="AK350" s="419">
        <f>VLOOKUP(InformeTbHv[[#This Row],[TURNO]],[1]INFORMEHV!AI$2:AK$184,3,0)</f>
        <v>0.58333333333333337</v>
      </c>
      <c r="AL350" s="205">
        <v>28</v>
      </c>
      <c r="AM350" s="88">
        <v>151</v>
      </c>
      <c r="AN350" s="88">
        <v>55.08</v>
      </c>
      <c r="AO350" s="88">
        <v>12.87</v>
      </c>
      <c r="AP350" s="88"/>
      <c r="AQ350" s="198">
        <v>22.4</v>
      </c>
      <c r="AR350" s="205">
        <v>8</v>
      </c>
      <c r="AS350" s="88">
        <v>2</v>
      </c>
      <c r="AT350" s="30" t="s">
        <v>328</v>
      </c>
      <c r="AU350" s="88" t="s">
        <v>716</v>
      </c>
      <c r="AV350" s="88">
        <v>0.2</v>
      </c>
      <c r="AW350" s="88"/>
      <c r="AX350" s="88">
        <v>0.2</v>
      </c>
      <c r="AY350" s="88"/>
      <c r="AZ350" s="92"/>
      <c r="BA350" s="88" t="s">
        <v>46</v>
      </c>
      <c r="BB35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2.4000000000000004</v>
      </c>
      <c r="BC350" s="89"/>
      <c r="BD350" s="89"/>
      <c r="BE350" s="89"/>
      <c r="BF350" s="89"/>
      <c r="BG350" s="93"/>
      <c r="BH350" s="44"/>
      <c r="BI350" s="45"/>
      <c r="BJ350" s="45"/>
      <c r="BK350" s="46"/>
      <c r="BL350" s="94"/>
      <c r="BM350" s="48"/>
    </row>
    <row r="351" spans="1:65" ht="18.75" customHeight="1" x14ac:dyDescent="0.3">
      <c r="A351" s="87">
        <f>IFERROR(InformeTbHv[[#This Row],[T EFECTIVO]]/InformeTbHv[[#This Row],[Horas disponibles]],0)</f>
        <v>0.96551724137931039</v>
      </c>
      <c r="B351" s="87">
        <f>((InformeTbHv[[#This Row],[T PROGRAMADO]]-InformeTbHv[[#This Row],[HORAS DE OTRAS PARADA]]))/InformeTbHv[[#This Row],[T PROGRAMADO]]</f>
        <v>0.875</v>
      </c>
      <c r="C351" s="216">
        <f>IFERROR(((InformeTbHv[[#This Row],[T PROGRAMADO]]-InformeTbHv[[#This Row],[Ttal P. mec]])/InformeTbHv[[#This Row],[T PROGRAMADO]]),0)</f>
        <v>0.90625</v>
      </c>
      <c r="D351" s="88">
        <f>IFERROR(ROUND(InformeTbHv[[#This Row],[TOTAL DE ARBOLES]]/InformeTbHv[[#This Row],[T EFECTIVO]],2),"")</f>
        <v>105.14</v>
      </c>
      <c r="E351" s="88">
        <f>(IFERROR(ROUND(InformeTbHv[[#This Row],[M3]]/InformeTbHv[[#This Row],[TOTAL DE ARBOLES]],2),""))</f>
        <v>0.28999999999999998</v>
      </c>
      <c r="F351" s="39"/>
      <c r="G351" s="89">
        <f>InformeTbHv[[#This Row],[T PROGRAMADO]]-InformeTbHv[[#This Row],[HORAS DE OTRAS PARADA]]</f>
        <v>7</v>
      </c>
      <c r="H351" s="89">
        <f>InformeTbHv[[#This Row],[T PROGRAMADO]]-SUM(InformeTbHv[[#This Row],[T PARADAS MEC]]+InformeTbHv[[#This Row],[ALISTAMIENTO]]+InformeTbHv[[#This Row],[Mantenimiento periódico]])</f>
        <v>7.25</v>
      </c>
      <c r="I351" s="89">
        <f>InformeTbHv[[#This Row],[T PARADAS MEC]]+InformeTbHv[[#This Row],[ALISTAMIENTO]]+InformeTbHv[[#This Row],[Mantenimiento periódico]]</f>
        <v>0.75</v>
      </c>
      <c r="J351" s="89">
        <f>SUMIF(InformeTbHv[[#This Row],[MOTIVO 1]],"Mantenimiento periódico",InformeTbHv[[#This Row],[T OTRA PARADA 1]])</f>
        <v>0</v>
      </c>
      <c r="K351" s="89">
        <f>InformeTbHv[[#This Row],[Mantenimiento periódico]]+InformeTbHv[[#This Row],[ALISTAMIENTO]]</f>
        <v>0.25</v>
      </c>
      <c r="L351" s="89">
        <f>SUM(InformeTbHv[[#This Row],[T OTRA PARADA 1]:[T OTRA PARADA 5]])</f>
        <v>0</v>
      </c>
      <c r="M351" s="88" t="s">
        <v>42</v>
      </c>
      <c r="N351" s="88" t="s">
        <v>1418</v>
      </c>
      <c r="O351" s="88" t="s">
        <v>80</v>
      </c>
      <c r="P351" s="88">
        <v>94270446</v>
      </c>
      <c r="Q351" s="88" t="s">
        <v>43</v>
      </c>
      <c r="R351" s="88" t="s">
        <v>44</v>
      </c>
      <c r="S351" s="90">
        <v>46079</v>
      </c>
      <c r="T351" s="88" t="s">
        <v>794</v>
      </c>
      <c r="U351" s="88"/>
      <c r="V351" s="88"/>
      <c r="W351" s="88"/>
      <c r="X351" s="88"/>
      <c r="Y351" s="88"/>
      <c r="Z351" s="88"/>
      <c r="AA351" s="88"/>
      <c r="AB351" s="88"/>
      <c r="AC351" s="88" t="s">
        <v>1455</v>
      </c>
      <c r="AD351" s="88" t="s">
        <v>1500</v>
      </c>
      <c r="AE351" s="88" t="s">
        <v>1515</v>
      </c>
      <c r="AF351" s="88">
        <v>15.413656366596646</v>
      </c>
      <c r="AG351" s="252" t="s">
        <v>206</v>
      </c>
      <c r="AH351" s="206">
        <v>7</v>
      </c>
      <c r="AI351" s="125" t="s">
        <v>45</v>
      </c>
      <c r="AJ351" s="418">
        <f>VLOOKUP(InformeTbHv[[#This Row],[TURNO]],[1]INFORMEHV!AI$2:AK$184,2,0)</f>
        <v>0.58333333333333337</v>
      </c>
      <c r="AK351" s="418">
        <f>VLOOKUP(InformeTbHv[[#This Row],[TURNO]],[1]INFORMEHV!AI$2:AK$184,3,0)</f>
        <v>0.91666666666666663</v>
      </c>
      <c r="AL351" s="205">
        <v>10</v>
      </c>
      <c r="AM351" s="88">
        <v>736</v>
      </c>
      <c r="AN351" s="88">
        <v>216.92</v>
      </c>
      <c r="AO351" s="88">
        <v>28.03</v>
      </c>
      <c r="AP351" s="88"/>
      <c r="AQ351" s="89">
        <v>17</v>
      </c>
      <c r="AR351" s="205">
        <v>8</v>
      </c>
      <c r="AS351" s="88">
        <v>0.5</v>
      </c>
      <c r="AT351" s="30" t="s">
        <v>328</v>
      </c>
      <c r="AU351" s="88" t="s">
        <v>716</v>
      </c>
      <c r="AV351" s="88">
        <v>0.25</v>
      </c>
      <c r="AW351" s="88"/>
      <c r="AX351" s="88">
        <v>0.25</v>
      </c>
      <c r="AY351" s="88"/>
      <c r="AZ351" s="92" t="s">
        <v>92</v>
      </c>
      <c r="BA351" s="88" t="s">
        <v>46</v>
      </c>
      <c r="BB35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v>
      </c>
      <c r="BC351" s="89"/>
      <c r="BD351" s="89"/>
      <c r="BE351" s="89"/>
      <c r="BF351" s="89"/>
      <c r="BG351" s="93"/>
      <c r="BH351" s="44"/>
      <c r="BI351" s="45"/>
      <c r="BJ351" s="45"/>
      <c r="BK351" s="46"/>
      <c r="BL351" s="94"/>
      <c r="BM351" s="78"/>
    </row>
    <row r="352" spans="1:65" ht="18.75" customHeight="1" x14ac:dyDescent="0.3">
      <c r="A352" s="87">
        <f>IFERROR(InformeTbHv[[#This Row],[T EFECTIVO]]/InformeTbHv[[#This Row],[Horas disponibles]],0)</f>
        <v>0.86799999999999999</v>
      </c>
      <c r="B352" s="87">
        <f>((InformeTbHv[[#This Row],[T PROGRAMADO]]-InformeTbHv[[#This Row],[HORAS DE OTRAS PARADA]]))/InformeTbHv[[#This Row],[T PROGRAMADO]]</f>
        <v>0.27124999999999999</v>
      </c>
      <c r="C352" s="216">
        <f>IFERROR(((InformeTbHv[[#This Row],[T PROGRAMADO]]-InformeTbHv[[#This Row],[Ttal P. mec]])/InformeTbHv[[#This Row],[T PROGRAMADO]]),0)</f>
        <v>0.3125</v>
      </c>
      <c r="D352" s="88">
        <f>IFERROR(ROUND(InformeTbHv[[#This Row],[TOTAL DE ARBOLES]]/InformeTbHv[[#This Row],[T EFECTIVO]],2),"")</f>
        <v>23.5</v>
      </c>
      <c r="E352" s="88">
        <f>(IFERROR(ROUND(InformeTbHv[[#This Row],[M3]]/InformeTbHv[[#This Row],[TOTAL DE ARBOLES]],2),""))</f>
        <v>0.27</v>
      </c>
      <c r="F352" s="39">
        <f>IFERROR(ROUND(InformeTbHv[[#This Row],[M3]]/InformeTbHv[[#This Row],[T EFECTIVO]],2),"")</f>
        <v>6.45</v>
      </c>
      <c r="G352" s="89">
        <f>InformeTbHv[[#This Row],[T PROGRAMADO]]-InformeTbHv[[#This Row],[HORAS DE OTRAS PARADA]]</f>
        <v>2.17</v>
      </c>
      <c r="H352" s="89">
        <f>InformeTbHv[[#This Row],[T PROGRAMADO]]-SUM(InformeTbHv[[#This Row],[T PARADAS MEC]]+InformeTbHv[[#This Row],[ALISTAMIENTO]]+InformeTbHv[[#This Row],[Mantenimiento periódico]])</f>
        <v>2.5</v>
      </c>
      <c r="I352" s="89">
        <f>InformeTbHv[[#This Row],[T PARADAS MEC]]+InformeTbHv[[#This Row],[ALISTAMIENTO]]+InformeTbHv[[#This Row],[Mantenimiento periódico]]</f>
        <v>5.5</v>
      </c>
      <c r="J352" s="89">
        <f>SUMIF(InformeTbHv[[#This Row],[MOTIVO 1]],"Mantenimiento periódico",InformeTbHv[[#This Row],[T OTRA PARADA 1]])</f>
        <v>0</v>
      </c>
      <c r="K352" s="89">
        <f>InformeTbHv[[#This Row],[Mantenimiento periódico]]+InformeTbHv[[#This Row],[ALISTAMIENTO]]</f>
        <v>0.5</v>
      </c>
      <c r="L352" s="89">
        <f>SUM(InformeTbHv[[#This Row],[T OTRA PARADA 1]:[T OTRA PARADA 5]])</f>
        <v>0</v>
      </c>
      <c r="M352" s="88" t="s">
        <v>86</v>
      </c>
      <c r="N352" s="88" t="s">
        <v>1418</v>
      </c>
      <c r="O352" s="88" t="s">
        <v>88</v>
      </c>
      <c r="P352" s="88">
        <v>94265708</v>
      </c>
      <c r="Q352" s="88" t="s">
        <v>398</v>
      </c>
      <c r="R352" s="88" t="s">
        <v>74</v>
      </c>
      <c r="S352" s="90">
        <v>46079</v>
      </c>
      <c r="T352" s="88" t="s">
        <v>399</v>
      </c>
      <c r="U352" s="88"/>
      <c r="V352" s="88"/>
      <c r="W352" s="88"/>
      <c r="X352" s="88"/>
      <c r="Y352" s="88"/>
      <c r="Z352" s="88"/>
      <c r="AA352" s="88"/>
      <c r="AB352" s="88"/>
      <c r="AC352" s="88" t="s">
        <v>1430</v>
      </c>
      <c r="AD352" s="88" t="s">
        <v>1475</v>
      </c>
      <c r="AE352" s="88" t="s">
        <v>1517</v>
      </c>
      <c r="AF352" s="88">
        <v>14.957915875223099</v>
      </c>
      <c r="AG352" s="251" t="s">
        <v>205</v>
      </c>
      <c r="AH352" s="206">
        <v>9</v>
      </c>
      <c r="AI352" s="88" t="s">
        <v>47</v>
      </c>
      <c r="AJ352" s="419">
        <f>VLOOKUP(InformeTbHv[[#This Row],[TURNO]],[1]INFORMEHV!AI$2:AK$184,2,0)</f>
        <v>0.25</v>
      </c>
      <c r="AK352" s="419">
        <f>VLOOKUP(InformeTbHv[[#This Row],[TURNO]],[1]INFORMEHV!AI$2:AK$184,3,0)</f>
        <v>0.58333333333333337</v>
      </c>
      <c r="AL352" s="205">
        <v>33</v>
      </c>
      <c r="AM352" s="88">
        <v>51</v>
      </c>
      <c r="AN352" s="88">
        <v>14</v>
      </c>
      <c r="AO352" s="88">
        <v>1.49</v>
      </c>
      <c r="AP352" s="88"/>
      <c r="AQ352" s="89">
        <v>17.899999999999999</v>
      </c>
      <c r="AR352" s="205">
        <v>8</v>
      </c>
      <c r="AS352" s="88">
        <v>5</v>
      </c>
      <c r="AT352" s="30" t="s">
        <v>328</v>
      </c>
      <c r="AU352" s="88" t="s">
        <v>716</v>
      </c>
      <c r="AV352" s="88">
        <v>0.5</v>
      </c>
      <c r="AW352" s="88"/>
      <c r="AX352" s="88">
        <v>0.33</v>
      </c>
      <c r="AY352" s="88">
        <v>1</v>
      </c>
      <c r="AZ352" s="92" t="s">
        <v>629</v>
      </c>
      <c r="BA352" s="88" t="s">
        <v>48</v>
      </c>
      <c r="BB35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5.83</v>
      </c>
      <c r="BC352" s="89"/>
      <c r="BD352" s="89"/>
      <c r="BE352" s="89"/>
      <c r="BF352" s="89"/>
      <c r="BG352" s="93"/>
      <c r="BH352" s="44"/>
      <c r="BI352" s="45"/>
      <c r="BJ352" s="45"/>
      <c r="BK352" s="46"/>
      <c r="BL352" s="94"/>
      <c r="BM352" s="48"/>
    </row>
    <row r="353" spans="1:65" ht="18.75" customHeight="1" x14ac:dyDescent="0.3">
      <c r="A353" s="87">
        <f>IFERROR(InformeTbHv[[#This Row],[T EFECTIVO]]/InformeTbHv[[#This Row],[Horas disponibles]],0)</f>
        <v>0.87999999999999989</v>
      </c>
      <c r="B353" s="87">
        <f>((InformeTbHv[[#This Row],[T PROGRAMADO]]-InformeTbHv[[#This Row],[HORAS DE OTRAS PARADA]]))/InformeTbHv[[#This Row],[T PROGRAMADO]]</f>
        <v>0.74249999999999994</v>
      </c>
      <c r="C353" s="216">
        <f>IFERROR(((InformeTbHv[[#This Row],[T PROGRAMADO]]-InformeTbHv[[#This Row],[Ttal P. mec]])/InformeTbHv[[#This Row],[T PROGRAMADO]]),0)</f>
        <v>0.84375</v>
      </c>
      <c r="D353" s="88">
        <f>IFERROR(ROUND(InformeTbHv[[#This Row],[TOTAL DE ARBOLES]]/InformeTbHv[[#This Row],[T EFECTIVO]],2),"")</f>
        <v>53.54</v>
      </c>
      <c r="E353" s="88">
        <f>(IFERROR(ROUND(InformeTbHv[[#This Row],[M3]]/InformeTbHv[[#This Row],[TOTAL DE ARBOLES]],2),""))</f>
        <v>0.17</v>
      </c>
      <c r="F353" s="39">
        <f>IFERROR(ROUND(InformeTbHv[[#This Row],[M3]]/InformeTbHv[[#This Row],[T EFECTIVO]],2),"")</f>
        <v>9.09</v>
      </c>
      <c r="G353" s="89">
        <f>InformeTbHv[[#This Row],[T PROGRAMADO]]-InformeTbHv[[#This Row],[HORAS DE OTRAS PARADA]]</f>
        <v>5.9399999999999995</v>
      </c>
      <c r="H353" s="89">
        <f>InformeTbHv[[#This Row],[T PROGRAMADO]]-SUM(InformeTbHv[[#This Row],[T PARADAS MEC]]+InformeTbHv[[#This Row],[ALISTAMIENTO]]+InformeTbHv[[#This Row],[Mantenimiento periódico]])</f>
        <v>6.75</v>
      </c>
      <c r="I353" s="89">
        <f>InformeTbHv[[#This Row],[T PARADAS MEC]]+InformeTbHv[[#This Row],[ALISTAMIENTO]]+InformeTbHv[[#This Row],[Mantenimiento periódico]]</f>
        <v>1.25</v>
      </c>
      <c r="J353" s="89">
        <f>SUMIF(InformeTbHv[[#This Row],[MOTIVO 1]],"Mantenimiento periódico",InformeTbHv[[#This Row],[T OTRA PARADA 1]])</f>
        <v>0</v>
      </c>
      <c r="K353" s="89">
        <f>InformeTbHv[[#This Row],[Mantenimiento periódico]]+InformeTbHv[[#This Row],[ALISTAMIENTO]]</f>
        <v>0.25</v>
      </c>
      <c r="L353" s="89">
        <f>SUM(InformeTbHv[[#This Row],[T OTRA PARADA 1]:[T OTRA PARADA 5]])</f>
        <v>0</v>
      </c>
      <c r="M353" s="88" t="s">
        <v>72</v>
      </c>
      <c r="N353" s="88" t="s">
        <v>1418</v>
      </c>
      <c r="O353" s="88" t="s">
        <v>73</v>
      </c>
      <c r="P353" s="88">
        <v>1116724403</v>
      </c>
      <c r="Q353" s="88" t="s">
        <v>43</v>
      </c>
      <c r="R353" s="88" t="s">
        <v>74</v>
      </c>
      <c r="S353" s="90">
        <v>46080</v>
      </c>
      <c r="T353" s="88" t="s">
        <v>99</v>
      </c>
      <c r="U353" s="88"/>
      <c r="V353" s="88"/>
      <c r="W353" s="88"/>
      <c r="X353" s="88"/>
      <c r="Y353" s="88"/>
      <c r="Z353" s="88"/>
      <c r="AA353" s="88"/>
      <c r="AB353" s="88"/>
      <c r="AC353" s="88" t="s">
        <v>1442</v>
      </c>
      <c r="AD353" s="88" t="s">
        <v>1487</v>
      </c>
      <c r="AE353" s="88" t="s">
        <v>1514</v>
      </c>
      <c r="AF353" s="88">
        <v>18.547875311725036</v>
      </c>
      <c r="AG353" s="251" t="s">
        <v>205</v>
      </c>
      <c r="AH353" s="206">
        <v>3</v>
      </c>
      <c r="AI353" s="88" t="s">
        <v>47</v>
      </c>
      <c r="AJ353" s="419">
        <f>VLOOKUP(InformeTbHv[[#This Row],[TURNO]],[1]INFORMEHV!AI$2:AK$184,2,0)</f>
        <v>0.25</v>
      </c>
      <c r="AK353" s="419">
        <f>VLOOKUP(InformeTbHv[[#This Row],[TURNO]],[1]INFORMEHV!AI$2:AK$184,3,0)</f>
        <v>0.58333333333333337</v>
      </c>
      <c r="AL353" s="205">
        <v>27</v>
      </c>
      <c r="AM353" s="88">
        <v>318</v>
      </c>
      <c r="AN353" s="88">
        <v>54</v>
      </c>
      <c r="AO353" s="88">
        <v>7.5</v>
      </c>
      <c r="AP353" s="88">
        <v>57</v>
      </c>
      <c r="AQ353" s="89">
        <v>14</v>
      </c>
      <c r="AR353" s="205">
        <v>8</v>
      </c>
      <c r="AS353" s="88">
        <v>1</v>
      </c>
      <c r="AT353" s="30" t="s">
        <v>328</v>
      </c>
      <c r="AU353" s="88" t="s">
        <v>716</v>
      </c>
      <c r="AV353" s="88">
        <v>0.25</v>
      </c>
      <c r="AW353" s="88">
        <v>0.23</v>
      </c>
      <c r="AX353" s="88">
        <v>0.57999999999999996</v>
      </c>
      <c r="AY353" s="88">
        <v>4</v>
      </c>
      <c r="AZ353" s="92" t="s">
        <v>807</v>
      </c>
      <c r="BA353" s="88" t="s">
        <v>48</v>
      </c>
      <c r="BB35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2.06</v>
      </c>
      <c r="BC353" s="89"/>
      <c r="BD353" s="89"/>
      <c r="BE353" s="89"/>
      <c r="BF353" s="89"/>
      <c r="BG353" s="93"/>
      <c r="BH353" s="44"/>
      <c r="BI353" s="45"/>
      <c r="BJ353" s="45"/>
      <c r="BK353" s="46"/>
      <c r="BL353" s="94"/>
      <c r="BM353" s="78"/>
    </row>
    <row r="354" spans="1:65" ht="18.75" customHeight="1" x14ac:dyDescent="0.3">
      <c r="A354" s="87">
        <f>IFERROR(InformeTbHv[[#This Row],[T EFECTIVO]]/InformeTbHv[[#This Row],[Horas disponibles]],0)</f>
        <v>0.85177453027139871</v>
      </c>
      <c r="B354" s="87">
        <f>((InformeTbHv[[#This Row],[T PROGRAMADO]]-InformeTbHv[[#This Row],[HORAS DE OTRAS PARADA]]))/InformeTbHv[[#This Row],[T PROGRAMADO]]</f>
        <v>0.68</v>
      </c>
      <c r="C354" s="216">
        <f>IFERROR(((InformeTbHv[[#This Row],[T PROGRAMADO]]-InformeTbHv[[#This Row],[Ttal P. mec]])/InformeTbHv[[#This Row],[T PROGRAMADO]]),0)</f>
        <v>0.79833333333333334</v>
      </c>
      <c r="D354" s="88">
        <f>IFERROR(ROUND(InformeTbHv[[#This Row],[TOTAL DE ARBOLES]]/InformeTbHv[[#This Row],[T EFECTIVO]],2),"")</f>
        <v>30.51</v>
      </c>
      <c r="E354" s="88">
        <f>(IFERROR(ROUND(InformeTbHv[[#This Row],[M3]]/InformeTbHv[[#This Row],[TOTAL DE ARBOLES]],2),""))</f>
        <v>0.33</v>
      </c>
      <c r="F354" s="39">
        <f>IFERROR(ROUND(InformeTbHv[[#This Row],[M3]]/InformeTbHv[[#This Row],[T EFECTIVO]],2),"")</f>
        <v>9.93</v>
      </c>
      <c r="G354" s="89">
        <f>InformeTbHv[[#This Row],[T PROGRAMADO]]-InformeTbHv[[#This Row],[HORAS DE OTRAS PARADA]]</f>
        <v>8.16</v>
      </c>
      <c r="H354" s="89">
        <f>InformeTbHv[[#This Row],[T PROGRAMADO]]-SUM(InformeTbHv[[#This Row],[T PARADAS MEC]]+InformeTbHv[[#This Row],[ALISTAMIENTO]]+InformeTbHv[[#This Row],[Mantenimiento periódico]])</f>
        <v>9.58</v>
      </c>
      <c r="I354" s="89">
        <f>InformeTbHv[[#This Row],[T PARADAS MEC]]+InformeTbHv[[#This Row],[ALISTAMIENTO]]+InformeTbHv[[#This Row],[Mantenimiento periódico]]</f>
        <v>2.42</v>
      </c>
      <c r="J354" s="89">
        <f>SUMIF(InformeTbHv[[#This Row],[MOTIVO 1]],"Mantenimiento periódico",InformeTbHv[[#This Row],[T OTRA PARADA 1]])</f>
        <v>0</v>
      </c>
      <c r="K354" s="89">
        <f>InformeTbHv[[#This Row],[Mantenimiento periódico]]+InformeTbHv[[#This Row],[ALISTAMIENTO]]</f>
        <v>0.42</v>
      </c>
      <c r="L354" s="89">
        <f>SUM(InformeTbHv[[#This Row],[T OTRA PARADA 1]:[T OTRA PARADA 5]])</f>
        <v>0</v>
      </c>
      <c r="M354" s="88" t="s">
        <v>79</v>
      </c>
      <c r="N354" s="88" t="s">
        <v>1417</v>
      </c>
      <c r="O354" s="88" t="s">
        <v>84</v>
      </c>
      <c r="P354" s="88">
        <v>1085247991</v>
      </c>
      <c r="Q354" s="88" t="s">
        <v>43</v>
      </c>
      <c r="R354" s="88" t="s">
        <v>49</v>
      </c>
      <c r="S354" s="90">
        <v>46085</v>
      </c>
      <c r="T354" s="88" t="s">
        <v>62</v>
      </c>
      <c r="U354" s="88"/>
      <c r="V354" s="88"/>
      <c r="W354" s="88"/>
      <c r="X354" s="88"/>
      <c r="Y354" s="88"/>
      <c r="Z354" s="88"/>
      <c r="AA354" s="88"/>
      <c r="AB354" s="88"/>
      <c r="AC354" s="88" t="s">
        <v>1445</v>
      </c>
      <c r="AD354" s="88" t="s">
        <v>1490</v>
      </c>
      <c r="AE354" s="88" t="s">
        <v>1518</v>
      </c>
      <c r="AF354" s="88">
        <v>19.828868083208551</v>
      </c>
      <c r="AG354" s="49" t="s">
        <v>208</v>
      </c>
      <c r="AH354" s="206">
        <v>5</v>
      </c>
      <c r="AI354" s="88" t="s">
        <v>47</v>
      </c>
      <c r="AJ354" s="419">
        <f>VLOOKUP(InformeTbHv[[#This Row],[TURNO]],[1]INFORMEHV!AI$2:AK$184,2,0)</f>
        <v>0.25</v>
      </c>
      <c r="AK354" s="419">
        <f>VLOOKUP(InformeTbHv[[#This Row],[TURNO]],[1]INFORMEHV!AI$2:AK$184,3,0)</f>
        <v>0.58333333333333337</v>
      </c>
      <c r="AL354" s="205">
        <v>26</v>
      </c>
      <c r="AM354" s="88">
        <v>249</v>
      </c>
      <c r="AN354" s="88">
        <v>81</v>
      </c>
      <c r="AO354" s="88">
        <v>12</v>
      </c>
      <c r="AP354" s="88">
        <v>38</v>
      </c>
      <c r="AQ354" s="89">
        <v>26</v>
      </c>
      <c r="AR354" s="205">
        <v>12</v>
      </c>
      <c r="AS354" s="88">
        <v>2</v>
      </c>
      <c r="AT354" s="30" t="s">
        <v>328</v>
      </c>
      <c r="AU354" s="88" t="s">
        <v>716</v>
      </c>
      <c r="AV354" s="88">
        <v>0.42</v>
      </c>
      <c r="AW354" s="88">
        <v>0.42</v>
      </c>
      <c r="AX354" s="88">
        <v>1</v>
      </c>
      <c r="AY354" s="88">
        <v>3</v>
      </c>
      <c r="AZ354" s="92" t="s">
        <v>57</v>
      </c>
      <c r="BA354" s="88" t="s">
        <v>46</v>
      </c>
      <c r="BB35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3.84</v>
      </c>
      <c r="BC354" s="89"/>
      <c r="BD354" s="89"/>
      <c r="BE354" s="89"/>
      <c r="BF354" s="89"/>
      <c r="BG354" s="93"/>
      <c r="BH354" s="44"/>
      <c r="BI354" s="45"/>
      <c r="BJ354" s="45"/>
      <c r="BK354" s="46"/>
      <c r="BL354" s="94"/>
      <c r="BM354" s="48"/>
    </row>
    <row r="355" spans="1:65" ht="18.75" customHeight="1" x14ac:dyDescent="0.3">
      <c r="A355" s="87">
        <f>IFERROR(InformeTbHv[[#This Row],[T EFECTIVO]]/InformeTbHv[[#This Row],[Horas disponibles]],0)</f>
        <v>0.89817629179331304</v>
      </c>
      <c r="B355" s="87">
        <f>((InformeTbHv[[#This Row],[T PROGRAMADO]]-InformeTbHv[[#This Row],[HORAS DE OTRAS PARADA]]))/InformeTbHv[[#This Row],[T PROGRAMADO]]</f>
        <v>0.73875000000000002</v>
      </c>
      <c r="C355" s="216">
        <f>IFERROR(((InformeTbHv[[#This Row],[T PROGRAMADO]]-InformeTbHv[[#This Row],[Ttal P. mec]])/InformeTbHv[[#This Row],[T PROGRAMADO]]),0)</f>
        <v>0.82250000000000001</v>
      </c>
      <c r="D355" s="88">
        <f>IFERROR(ROUND(InformeTbHv[[#This Row],[TOTAL DE ARBOLES]]/InformeTbHv[[#This Row],[T EFECTIVO]],2),"")</f>
        <v>37.229999999999997</v>
      </c>
      <c r="E355" s="88">
        <f>(IFERROR(ROUND(InformeTbHv[[#This Row],[M3]]/InformeTbHv[[#This Row],[TOTAL DE ARBOLES]],2),""))</f>
        <v>0.36</v>
      </c>
      <c r="F355" s="39">
        <f>IFERROR(ROUND(InformeTbHv[[#This Row],[M3]]/InformeTbHv[[#This Row],[T EFECTIVO]],2),"")</f>
        <v>13.54</v>
      </c>
      <c r="G355" s="89">
        <f>InformeTbHv[[#This Row],[T PROGRAMADO]]-InformeTbHv[[#This Row],[HORAS DE OTRAS PARADA]]</f>
        <v>5.91</v>
      </c>
      <c r="H355" s="89">
        <f>InformeTbHv[[#This Row],[T PROGRAMADO]]-SUM(InformeTbHv[[#This Row],[T PARADAS MEC]]+InformeTbHv[[#This Row],[ALISTAMIENTO]]+InformeTbHv[[#This Row],[Mantenimiento periódico]])</f>
        <v>6.58</v>
      </c>
      <c r="I355" s="89">
        <f>InformeTbHv[[#This Row],[T PARADAS MEC]]+InformeTbHv[[#This Row],[ALISTAMIENTO]]+InformeTbHv[[#This Row],[Mantenimiento periódico]]</f>
        <v>1.42</v>
      </c>
      <c r="J355" s="89">
        <f>SUMIF(InformeTbHv[[#This Row],[MOTIVO 1]],"Mantenimiento periódico",InformeTbHv[[#This Row],[T OTRA PARADA 1]])</f>
        <v>0</v>
      </c>
      <c r="K355" s="89">
        <f>InformeTbHv[[#This Row],[Mantenimiento periódico]]+InformeTbHv[[#This Row],[ALISTAMIENTO]]</f>
        <v>0.42</v>
      </c>
      <c r="L355" s="89">
        <f>SUM(InformeTbHv[[#This Row],[T OTRA PARADA 1]:[T OTRA PARADA 5]])</f>
        <v>0</v>
      </c>
      <c r="M355" s="88" t="s">
        <v>55</v>
      </c>
      <c r="N355" s="88" t="s">
        <v>1418</v>
      </c>
      <c r="O355" s="88" t="s">
        <v>94</v>
      </c>
      <c r="P355" s="88">
        <v>94269293</v>
      </c>
      <c r="Q355" s="88" t="s">
        <v>43</v>
      </c>
      <c r="R355" s="88" t="s">
        <v>49</v>
      </c>
      <c r="S355" s="90">
        <v>46087</v>
      </c>
      <c r="T355" s="88" t="s">
        <v>62</v>
      </c>
      <c r="U355" s="88"/>
      <c r="V355" s="88"/>
      <c r="W355" s="88"/>
      <c r="X355" s="88"/>
      <c r="Y355" s="88"/>
      <c r="Z355" s="88"/>
      <c r="AA355" s="88"/>
      <c r="AB355" s="88"/>
      <c r="AC355" s="88" t="s">
        <v>1445</v>
      </c>
      <c r="AD355" s="88" t="s">
        <v>1490</v>
      </c>
      <c r="AE355" s="88" t="s">
        <v>1518</v>
      </c>
      <c r="AF355" s="88">
        <v>19.828868083208551</v>
      </c>
      <c r="AG355" s="49" t="s">
        <v>208</v>
      </c>
      <c r="AH355" s="206">
        <v>5</v>
      </c>
      <c r="AI355" s="125" t="s">
        <v>45</v>
      </c>
      <c r="AJ355" s="418">
        <f>VLOOKUP(InformeTbHv[[#This Row],[TURNO]],[1]INFORMEHV!AI$2:AK$184,2,0)</f>
        <v>0.58333333333333337</v>
      </c>
      <c r="AK355" s="418">
        <f>VLOOKUP(InformeTbHv[[#This Row],[TURNO]],[1]INFORMEHV!AI$2:AK$184,3,0)</f>
        <v>0.91666666666666663</v>
      </c>
      <c r="AL355" s="205">
        <v>26</v>
      </c>
      <c r="AM355" s="88">
        <v>220</v>
      </c>
      <c r="AN355" s="88">
        <v>80</v>
      </c>
      <c r="AO355" s="88">
        <v>11</v>
      </c>
      <c r="AP355" s="88">
        <v>39</v>
      </c>
      <c r="AQ355" s="198">
        <v>26</v>
      </c>
      <c r="AR355" s="205">
        <v>8</v>
      </c>
      <c r="AS355" s="88">
        <v>1</v>
      </c>
      <c r="AT355" s="30" t="s">
        <v>328</v>
      </c>
      <c r="AU355" s="88" t="s">
        <v>716</v>
      </c>
      <c r="AV355" s="88">
        <v>0.42</v>
      </c>
      <c r="AW355" s="88">
        <v>0.42</v>
      </c>
      <c r="AX355" s="88">
        <v>0.25</v>
      </c>
      <c r="AY355" s="88"/>
      <c r="AZ355" s="92" t="s">
        <v>57</v>
      </c>
      <c r="BA355" s="88" t="s">
        <v>46</v>
      </c>
      <c r="BB35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2.09</v>
      </c>
      <c r="BC355" s="89"/>
      <c r="BD355" s="89"/>
      <c r="BE355" s="89"/>
      <c r="BF355" s="89"/>
      <c r="BG355" s="93"/>
      <c r="BH355" s="44"/>
      <c r="BI355" s="45"/>
      <c r="BJ355" s="45"/>
      <c r="BK355" s="46"/>
      <c r="BL355" s="94"/>
      <c r="BM355" s="78"/>
    </row>
    <row r="356" spans="1:65" ht="18.75" customHeight="1" x14ac:dyDescent="0.3">
      <c r="A356" s="87">
        <f>IFERROR(InformeTbHv[[#This Row],[T EFECTIVO]]/InformeTbHv[[#This Row],[Horas disponibles]],0)</f>
        <v>0.93119266055045868</v>
      </c>
      <c r="B356" s="87">
        <f>((InformeTbHv[[#This Row],[T PROGRAMADO]]-InformeTbHv[[#This Row],[HORAS DE OTRAS PARADA]]))/InformeTbHv[[#This Row],[T PROGRAMADO]]</f>
        <v>0.76124999999999998</v>
      </c>
      <c r="C356" s="216">
        <f>IFERROR(((InformeTbHv[[#This Row],[T PROGRAMADO]]-InformeTbHv[[#This Row],[Ttal P. mec]])/InformeTbHv[[#This Row],[T PROGRAMADO]]),0)</f>
        <v>0.8175</v>
      </c>
      <c r="D356" s="88">
        <f>IFERROR(ROUND(InformeTbHv[[#This Row],[TOTAL DE ARBOLES]]/InformeTbHv[[#This Row],[T EFECTIVO]],2),"")</f>
        <v>64.040000000000006</v>
      </c>
      <c r="E356" s="88">
        <f>(IFERROR(ROUND(InformeTbHv[[#This Row],[M3]]/InformeTbHv[[#This Row],[TOTAL DE ARBOLES]],2),""))</f>
        <v>0.19</v>
      </c>
      <c r="F356" s="39">
        <f>IFERROR(ROUND(InformeTbHv[[#This Row],[M3]]/InformeTbHv[[#This Row],[T EFECTIVO]],2),"")</f>
        <v>12.32</v>
      </c>
      <c r="G356" s="89">
        <f>InformeTbHv[[#This Row],[T PROGRAMADO]]-InformeTbHv[[#This Row],[HORAS DE OTRAS PARADA]]</f>
        <v>6.09</v>
      </c>
      <c r="H356" s="89">
        <f>InformeTbHv[[#This Row],[T PROGRAMADO]]-SUM(InformeTbHv[[#This Row],[T PARADAS MEC]]+InformeTbHv[[#This Row],[ALISTAMIENTO]]+InformeTbHv[[#This Row],[Mantenimiento periódico]])</f>
        <v>6.54</v>
      </c>
      <c r="I356" s="89">
        <f>InformeTbHv[[#This Row],[T PARADAS MEC]]+InformeTbHv[[#This Row],[ALISTAMIENTO]]+InformeTbHv[[#This Row],[Mantenimiento periódico]]</f>
        <v>1.46</v>
      </c>
      <c r="J356" s="89">
        <f>SUMIF(InformeTbHv[[#This Row],[MOTIVO 1]],"Mantenimiento periódico",InformeTbHv[[#This Row],[T OTRA PARADA 1]])</f>
        <v>0</v>
      </c>
      <c r="K356" s="89">
        <f>InformeTbHv[[#This Row],[Mantenimiento periódico]]+InformeTbHv[[#This Row],[ALISTAMIENTO]]</f>
        <v>0.63</v>
      </c>
      <c r="L356" s="89">
        <f>SUM(InformeTbHv[[#This Row],[T OTRA PARADA 1]:[T OTRA PARADA 5]])</f>
        <v>0</v>
      </c>
      <c r="M356" s="88" t="s">
        <v>72</v>
      </c>
      <c r="N356" s="88" t="s">
        <v>1418</v>
      </c>
      <c r="O356" s="88" t="s">
        <v>75</v>
      </c>
      <c r="P356" s="88">
        <v>1114481552</v>
      </c>
      <c r="Q356" s="88" t="s">
        <v>43</v>
      </c>
      <c r="R356" s="88" t="s">
        <v>74</v>
      </c>
      <c r="S356" s="90">
        <v>46091</v>
      </c>
      <c r="T356" s="88" t="s">
        <v>182</v>
      </c>
      <c r="U356" s="88"/>
      <c r="V356" s="88"/>
      <c r="W356" s="88"/>
      <c r="X356" s="88"/>
      <c r="Y356" s="88"/>
      <c r="Z356" s="88"/>
      <c r="AA356" s="88"/>
      <c r="AB356" s="88"/>
      <c r="AC356" s="88" t="s">
        <v>1432</v>
      </c>
      <c r="AD356" s="88" t="s">
        <v>1477</v>
      </c>
      <c r="AE356" s="88" t="s">
        <v>1514</v>
      </c>
      <c r="AF356" s="88">
        <v>14.532512839160525</v>
      </c>
      <c r="AG356" s="251" t="s">
        <v>205</v>
      </c>
      <c r="AH356" s="206">
        <v>8</v>
      </c>
      <c r="AI356" s="88" t="s">
        <v>47</v>
      </c>
      <c r="AJ356" s="419">
        <f>VLOOKUP(InformeTbHv[[#This Row],[TURNO]],[1]INFORMEHV!AI$2:AK$184,2,0)</f>
        <v>0.25</v>
      </c>
      <c r="AK356" s="419">
        <f>VLOOKUP(InformeTbHv[[#This Row],[TURNO]],[1]INFORMEHV!AI$2:AK$184,3,0)</f>
        <v>0.58333333333333337</v>
      </c>
      <c r="AL356" s="205">
        <v>23</v>
      </c>
      <c r="AM356" s="88">
        <v>390</v>
      </c>
      <c r="AN356" s="88">
        <v>75</v>
      </c>
      <c r="AO356" s="88">
        <v>14</v>
      </c>
      <c r="AP356" s="88">
        <v>88</v>
      </c>
      <c r="AQ356" s="89">
        <v>14</v>
      </c>
      <c r="AR356" s="205">
        <v>8</v>
      </c>
      <c r="AS356" s="88">
        <v>0.83</v>
      </c>
      <c r="AT356" s="30" t="s">
        <v>328</v>
      </c>
      <c r="AU356" s="88" t="s">
        <v>716</v>
      </c>
      <c r="AV356" s="88">
        <v>0.63</v>
      </c>
      <c r="AW356" s="88"/>
      <c r="AX356" s="88">
        <v>0.45</v>
      </c>
      <c r="AY356" s="88"/>
      <c r="AZ356" s="92" t="s">
        <v>915</v>
      </c>
      <c r="BA356" s="88" t="s">
        <v>48</v>
      </c>
      <c r="BB35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1.91</v>
      </c>
      <c r="BC356" s="89"/>
      <c r="BD356" s="89"/>
      <c r="BE356" s="89"/>
      <c r="BF356" s="89"/>
      <c r="BG356" s="93"/>
      <c r="BH356" s="44"/>
      <c r="BI356" s="45"/>
      <c r="BJ356" s="45"/>
      <c r="BK356" s="46"/>
      <c r="BL356" s="94"/>
      <c r="BM356" s="48"/>
    </row>
    <row r="357" spans="1:65" ht="18.75" customHeight="1" x14ac:dyDescent="0.3">
      <c r="A357" s="87">
        <f>IFERROR(InformeTbHv[[#This Row],[T EFECTIVO]]/InformeTbHv[[#This Row],[Horas disponibles]],0)</f>
        <v>0.90666666666666673</v>
      </c>
      <c r="B357" s="87">
        <f>((InformeTbHv[[#This Row],[T PROGRAMADO]]-InformeTbHv[[#This Row],[HORAS DE OTRAS PARADA]]))/InformeTbHv[[#This Row],[T PROGRAMADO]]</f>
        <v>0.51</v>
      </c>
      <c r="C357" s="216">
        <f>IFERROR(((InformeTbHv[[#This Row],[T PROGRAMADO]]-InformeTbHv[[#This Row],[Ttal P. mec]])/InformeTbHv[[#This Row],[T PROGRAMADO]]),0)</f>
        <v>0.5625</v>
      </c>
      <c r="D357" s="88">
        <f>IFERROR(ROUND(InformeTbHv[[#This Row],[TOTAL DE ARBOLES]]/InformeTbHv[[#This Row],[T EFECTIVO]],2),"")</f>
        <v>39.950000000000003</v>
      </c>
      <c r="E357" s="88">
        <f>(IFERROR(ROUND(InformeTbHv[[#This Row],[M3]]/InformeTbHv[[#This Row],[TOTAL DE ARBOLES]],2),""))</f>
        <v>0.74</v>
      </c>
      <c r="F357" s="39">
        <f>IFERROR(ROUND(InformeTbHv[[#This Row],[M3]]/InformeTbHv[[#This Row],[T EFECTIVO]],2),"")</f>
        <v>29.66</v>
      </c>
      <c r="G357" s="89">
        <f>InformeTbHv[[#This Row],[T PROGRAMADO]]-InformeTbHv[[#This Row],[HORAS DE OTRAS PARADA]]</f>
        <v>4.08</v>
      </c>
      <c r="H357" s="89">
        <f>InformeTbHv[[#This Row],[T PROGRAMADO]]-SUM(InformeTbHv[[#This Row],[T PARADAS MEC]]+InformeTbHv[[#This Row],[ALISTAMIENTO]]+InformeTbHv[[#This Row],[Mantenimiento periódico]])</f>
        <v>4.5</v>
      </c>
      <c r="I357" s="89">
        <f>InformeTbHv[[#This Row],[T PARADAS MEC]]+InformeTbHv[[#This Row],[ALISTAMIENTO]]+InformeTbHv[[#This Row],[Mantenimiento periódico]]</f>
        <v>3.5</v>
      </c>
      <c r="J357" s="89">
        <f>SUMIF(InformeTbHv[[#This Row],[MOTIVO 1]],"Mantenimiento periódico",InformeTbHv[[#This Row],[T OTRA PARADA 1]])</f>
        <v>0</v>
      </c>
      <c r="K357" s="89">
        <f>InformeTbHv[[#This Row],[Mantenimiento periódico]]+InformeTbHv[[#This Row],[ALISTAMIENTO]]</f>
        <v>0.17</v>
      </c>
      <c r="L357" s="89">
        <f>SUM(InformeTbHv[[#This Row],[T OTRA PARADA 1]:[T OTRA PARADA 5]])</f>
        <v>0</v>
      </c>
      <c r="M357" s="88" t="s">
        <v>55</v>
      </c>
      <c r="N357" s="88" t="s">
        <v>1418</v>
      </c>
      <c r="O357" s="88" t="s">
        <v>56</v>
      </c>
      <c r="P357" s="88">
        <v>1114480052</v>
      </c>
      <c r="Q357" s="88" t="s">
        <v>43</v>
      </c>
      <c r="R357" s="88" t="s">
        <v>49</v>
      </c>
      <c r="S357" s="90">
        <v>46094</v>
      </c>
      <c r="T357" s="88" t="s">
        <v>62</v>
      </c>
      <c r="U357" s="88"/>
      <c r="V357" s="88"/>
      <c r="W357" s="88"/>
      <c r="X357" s="88"/>
      <c r="Y357" s="88"/>
      <c r="Z357" s="88"/>
      <c r="AA357" s="88"/>
      <c r="AB357" s="88"/>
      <c r="AC357" s="88" t="s">
        <v>1445</v>
      </c>
      <c r="AD357" s="88" t="s">
        <v>1490</v>
      </c>
      <c r="AE357" s="88" t="s">
        <v>1518</v>
      </c>
      <c r="AF357" s="88">
        <v>19.828868083208551</v>
      </c>
      <c r="AG357" s="49" t="s">
        <v>208</v>
      </c>
      <c r="AH357" s="206">
        <v>5</v>
      </c>
      <c r="AI357" s="125" t="s">
        <v>45</v>
      </c>
      <c r="AJ357" s="418">
        <f>VLOOKUP(InformeTbHv[[#This Row],[TURNO]],[1]INFORMEHV!AI$2:AK$184,2,0)</f>
        <v>0.58333333333333337</v>
      </c>
      <c r="AK357" s="418">
        <f>VLOOKUP(InformeTbHv[[#This Row],[TURNO]],[1]INFORMEHV!AI$2:AK$184,3,0)</f>
        <v>0.91666666666666663</v>
      </c>
      <c r="AL357" s="205">
        <v>30</v>
      </c>
      <c r="AM357" s="88">
        <v>163</v>
      </c>
      <c r="AN357" s="88">
        <v>121</v>
      </c>
      <c r="AO357" s="88">
        <v>28.96</v>
      </c>
      <c r="AP357" s="88"/>
      <c r="AQ357" s="95">
        <v>28.8</v>
      </c>
      <c r="AR357" s="205">
        <v>8</v>
      </c>
      <c r="AS357" s="88">
        <v>3.33</v>
      </c>
      <c r="AT357" s="30" t="s">
        <v>328</v>
      </c>
      <c r="AU357" s="88" t="s">
        <v>716</v>
      </c>
      <c r="AV357" s="88">
        <v>0.17</v>
      </c>
      <c r="AW357" s="88">
        <v>0.25</v>
      </c>
      <c r="AX357" s="88">
        <v>0.17</v>
      </c>
      <c r="AY357" s="88"/>
      <c r="AZ357" s="92" t="s">
        <v>652</v>
      </c>
      <c r="BA357" s="88" t="s">
        <v>46</v>
      </c>
      <c r="BB35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3.92</v>
      </c>
      <c r="BC357" s="89"/>
      <c r="BD357" s="89"/>
      <c r="BE357" s="89"/>
      <c r="BF357" s="89"/>
      <c r="BG357" s="93"/>
      <c r="BH357" s="44"/>
      <c r="BI357" s="45"/>
      <c r="BJ357" s="45"/>
      <c r="BK357" s="46"/>
      <c r="BL357" s="94"/>
    </row>
    <row r="358" spans="1:65" ht="18.75" customHeight="1" x14ac:dyDescent="0.3">
      <c r="A358" s="87">
        <f>IFERROR(InformeTbHv[[#This Row],[T EFECTIVO]]/InformeTbHv[[#This Row],[Horas disponibles]],0)</f>
        <v>0.9</v>
      </c>
      <c r="B358" s="87">
        <f>((InformeTbHv[[#This Row],[T PROGRAMADO]]-InformeTbHv[[#This Row],[HORAS DE OTRAS PARADA]]))/InformeTbHv[[#This Row],[T PROGRAMADO]]</f>
        <v>0.28125</v>
      </c>
      <c r="C358" s="216">
        <f>IFERROR(((InformeTbHv[[#This Row],[T PROGRAMADO]]-InformeTbHv[[#This Row],[Ttal P. mec]])/InformeTbHv[[#This Row],[T PROGRAMADO]]),0)</f>
        <v>0.3125</v>
      </c>
      <c r="D358" s="88">
        <f>IFERROR(ROUND(InformeTbHv[[#This Row],[TOTAL DE ARBOLES]]/InformeTbHv[[#This Row],[T EFECTIVO]],2),"")</f>
        <v>24.89</v>
      </c>
      <c r="E358" s="88">
        <f>(IFERROR(ROUND(InformeTbHv[[#This Row],[M3]]/InformeTbHv[[#This Row],[TOTAL DE ARBOLES]],2),""))</f>
        <v>0.25</v>
      </c>
      <c r="F358" s="39">
        <f>IFERROR(ROUND(InformeTbHv[[#This Row],[M3]]/InformeTbHv[[#This Row],[T EFECTIVO]],2),"")</f>
        <v>6.25</v>
      </c>
      <c r="G358" s="89">
        <f>InformeTbHv[[#This Row],[T PROGRAMADO]]-InformeTbHv[[#This Row],[HORAS DE OTRAS PARADA]]</f>
        <v>2.25</v>
      </c>
      <c r="H358" s="89">
        <f>InformeTbHv[[#This Row],[T PROGRAMADO]]-SUM(InformeTbHv[[#This Row],[T PARADAS MEC]]+InformeTbHv[[#This Row],[ALISTAMIENTO]]+InformeTbHv[[#This Row],[Mantenimiento periódico]])</f>
        <v>2.5</v>
      </c>
      <c r="I358" s="89">
        <f>InformeTbHv[[#This Row],[T PARADAS MEC]]+InformeTbHv[[#This Row],[ALISTAMIENTO]]+InformeTbHv[[#This Row],[Mantenimiento periódico]]</f>
        <v>5.5</v>
      </c>
      <c r="J358" s="89">
        <f>SUMIF(InformeTbHv[[#This Row],[MOTIVO 1]],"Mantenimiento periódico",InformeTbHv[[#This Row],[T OTRA PARADA 1]])</f>
        <v>0</v>
      </c>
      <c r="K358" s="89">
        <f>InformeTbHv[[#This Row],[Mantenimiento periódico]]+InformeTbHv[[#This Row],[ALISTAMIENTO]]</f>
        <v>0.5</v>
      </c>
      <c r="L358" s="89">
        <f>SUM(InformeTbHv[[#This Row],[T OTRA PARADA 1]:[T OTRA PARADA 5]])</f>
        <v>0</v>
      </c>
      <c r="M358" s="88" t="s">
        <v>86</v>
      </c>
      <c r="N358" s="88" t="s">
        <v>1418</v>
      </c>
      <c r="O358" s="88" t="s">
        <v>93</v>
      </c>
      <c r="P358" s="88">
        <v>1112881624</v>
      </c>
      <c r="Q358" s="88" t="s">
        <v>398</v>
      </c>
      <c r="R358" s="88" t="s">
        <v>74</v>
      </c>
      <c r="S358" s="90">
        <v>46095</v>
      </c>
      <c r="T358" s="88" t="s">
        <v>399</v>
      </c>
      <c r="U358" s="88"/>
      <c r="V358" s="88"/>
      <c r="W358" s="88"/>
      <c r="X358" s="88"/>
      <c r="Y358" s="88"/>
      <c r="Z358" s="88"/>
      <c r="AA358" s="88"/>
      <c r="AB358" s="88"/>
      <c r="AC358" s="88" t="s">
        <v>1430</v>
      </c>
      <c r="AD358" s="88" t="s">
        <v>1475</v>
      </c>
      <c r="AE358" s="88" t="s">
        <v>1517</v>
      </c>
      <c r="AF358" s="88">
        <v>14.957915875223099</v>
      </c>
      <c r="AG358" s="251" t="s">
        <v>205</v>
      </c>
      <c r="AH358" s="206">
        <v>9</v>
      </c>
      <c r="AI358" s="88" t="s">
        <v>47</v>
      </c>
      <c r="AJ358" s="419">
        <f>VLOOKUP(InformeTbHv[[#This Row],[TURNO]],[1]INFORMEHV!AI$2:AK$184,2,0)</f>
        <v>0.25</v>
      </c>
      <c r="AK358" s="419">
        <f>VLOOKUP(InformeTbHv[[#This Row],[TURNO]],[1]INFORMEHV!AI$2:AK$184,3,0)</f>
        <v>0.58333333333333337</v>
      </c>
      <c r="AL358" s="205">
        <v>24</v>
      </c>
      <c r="AM358" s="88">
        <v>56</v>
      </c>
      <c r="AN358" s="88">
        <v>14.07</v>
      </c>
      <c r="AO358" s="88">
        <v>7.21</v>
      </c>
      <c r="AP358" s="88"/>
      <c r="AQ358" s="89">
        <v>17.8</v>
      </c>
      <c r="AR358" s="205">
        <v>8</v>
      </c>
      <c r="AS358" s="88">
        <v>5</v>
      </c>
      <c r="AT358" s="30" t="s">
        <v>328</v>
      </c>
      <c r="AU358" s="88" t="s">
        <v>716</v>
      </c>
      <c r="AV358" s="88">
        <v>0.5</v>
      </c>
      <c r="AW358" s="88"/>
      <c r="AX358" s="88">
        <v>0.25</v>
      </c>
      <c r="AY358" s="88"/>
      <c r="AZ358" s="92" t="s">
        <v>629</v>
      </c>
      <c r="BA358" s="88" t="s">
        <v>46</v>
      </c>
      <c r="BB35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5.75</v>
      </c>
      <c r="BC358" s="89"/>
      <c r="BD358" s="89"/>
      <c r="BE358" s="89"/>
      <c r="BF358" s="89"/>
      <c r="BG358" s="93"/>
      <c r="BH358" s="44"/>
      <c r="BI358" s="45"/>
      <c r="BJ358" s="45"/>
      <c r="BK358" s="46"/>
      <c r="BL358" s="94"/>
    </row>
    <row r="359" spans="1:65" ht="18.75" customHeight="1" x14ac:dyDescent="0.3">
      <c r="A359" s="87">
        <f>IFERROR(InformeTbHv[[#This Row],[T EFECTIVO]]/InformeTbHv[[#This Row],[Horas disponibles]],0)</f>
        <v>0.97001763668430341</v>
      </c>
      <c r="B359" s="87">
        <f>((InformeTbHv[[#This Row],[T PROGRAMADO]]-InformeTbHv[[#This Row],[HORAS DE OTRAS PARADA]]))/InformeTbHv[[#This Row],[T PROGRAMADO]]</f>
        <v>0.6875</v>
      </c>
      <c r="C359" s="216">
        <f>IFERROR(((InformeTbHv[[#This Row],[T PROGRAMADO]]-InformeTbHv[[#This Row],[Ttal P. mec]])/InformeTbHv[[#This Row],[T PROGRAMADO]]),0)</f>
        <v>0.70874999999999999</v>
      </c>
      <c r="D359" s="88">
        <f>IFERROR(ROUND(InformeTbHv[[#This Row],[TOTAL DE ARBOLES]]/InformeTbHv[[#This Row],[T EFECTIVO]],2),"")</f>
        <v>17.27</v>
      </c>
      <c r="E359" s="88">
        <f>(IFERROR(ROUND(InformeTbHv[[#This Row],[M3]]/InformeTbHv[[#This Row],[TOTAL DE ARBOLES]],2),""))</f>
        <v>0.72</v>
      </c>
      <c r="F359" s="39">
        <f>IFERROR(ROUND(InformeTbHv[[#This Row],[M3]]/InformeTbHv[[#This Row],[T EFECTIVO]],2),"")</f>
        <v>12.48</v>
      </c>
      <c r="G359" s="89">
        <f>InformeTbHv[[#This Row],[T PROGRAMADO]]-InformeTbHv[[#This Row],[HORAS DE OTRAS PARADA]]</f>
        <v>5.5</v>
      </c>
      <c r="H359" s="89">
        <f>InformeTbHv[[#This Row],[T PROGRAMADO]]-SUM(InformeTbHv[[#This Row],[T PARADAS MEC]]+InformeTbHv[[#This Row],[ALISTAMIENTO]]+InformeTbHv[[#This Row],[Mantenimiento periódico]])</f>
        <v>5.67</v>
      </c>
      <c r="I359" s="89">
        <f>InformeTbHv[[#This Row],[T PARADAS MEC]]+InformeTbHv[[#This Row],[ALISTAMIENTO]]+InformeTbHv[[#This Row],[Mantenimiento periódico]]</f>
        <v>2.33</v>
      </c>
      <c r="J359" s="89">
        <f>SUMIF(InformeTbHv[[#This Row],[MOTIVO 1]],"Mantenimiento periódico",InformeTbHv[[#This Row],[T OTRA PARADA 1]])</f>
        <v>0</v>
      </c>
      <c r="K359" s="89">
        <f>InformeTbHv[[#This Row],[Mantenimiento periódico]]+InformeTbHv[[#This Row],[ALISTAMIENTO]]</f>
        <v>0.33</v>
      </c>
      <c r="L359" s="89">
        <f>SUM(InformeTbHv[[#This Row],[T OTRA PARADA 1]:[T OTRA PARADA 5]])</f>
        <v>0</v>
      </c>
      <c r="M359" s="88" t="s">
        <v>55</v>
      </c>
      <c r="N359" s="88" t="s">
        <v>1418</v>
      </c>
      <c r="O359" s="88" t="s">
        <v>56</v>
      </c>
      <c r="P359" s="88">
        <v>1114480052</v>
      </c>
      <c r="Q359" s="88" t="s">
        <v>43</v>
      </c>
      <c r="R359" s="88" t="s">
        <v>49</v>
      </c>
      <c r="S359" s="90">
        <v>46097</v>
      </c>
      <c r="T359" s="88" t="s">
        <v>62</v>
      </c>
      <c r="U359" s="88"/>
      <c r="V359" s="88"/>
      <c r="W359" s="88"/>
      <c r="X359" s="88"/>
      <c r="Y359" s="88"/>
      <c r="Z359" s="88"/>
      <c r="AA359" s="88"/>
      <c r="AB359" s="88"/>
      <c r="AC359" s="88" t="s">
        <v>1445</v>
      </c>
      <c r="AD359" s="88" t="s">
        <v>1490</v>
      </c>
      <c r="AE359" s="88" t="s">
        <v>1518</v>
      </c>
      <c r="AF359" s="88">
        <v>19.828868083208551</v>
      </c>
      <c r="AG359" s="49" t="s">
        <v>208</v>
      </c>
      <c r="AH359" s="206">
        <v>5</v>
      </c>
      <c r="AI359" s="88" t="s">
        <v>47</v>
      </c>
      <c r="AJ359" s="419">
        <f>VLOOKUP(InformeTbHv[[#This Row],[TURNO]],[1]INFORMEHV!AI$2:AK$184,2,0)</f>
        <v>0.25</v>
      </c>
      <c r="AK359" s="419">
        <f>VLOOKUP(InformeTbHv[[#This Row],[TURNO]],[1]INFORMEHV!AI$2:AK$184,3,0)</f>
        <v>0.58333333333333337</v>
      </c>
      <c r="AL359" s="205">
        <v>30</v>
      </c>
      <c r="AM359" s="88">
        <v>95</v>
      </c>
      <c r="AN359" s="88">
        <v>68.650000000000006</v>
      </c>
      <c r="AO359" s="88">
        <v>17.45</v>
      </c>
      <c r="AP359" s="88"/>
      <c r="AQ359" s="95">
        <v>29.4</v>
      </c>
      <c r="AR359" s="205">
        <v>8</v>
      </c>
      <c r="AS359" s="88">
        <v>2</v>
      </c>
      <c r="AT359" s="30" t="s">
        <v>328</v>
      </c>
      <c r="AU359" s="88" t="s">
        <v>716</v>
      </c>
      <c r="AV359" s="88">
        <v>0.33</v>
      </c>
      <c r="AW359" s="88"/>
      <c r="AX359" s="88">
        <v>0.17</v>
      </c>
      <c r="AY359" s="88"/>
      <c r="AZ359" s="92" t="s">
        <v>971</v>
      </c>
      <c r="BA359" s="88" t="s">
        <v>46</v>
      </c>
      <c r="BB35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2.5</v>
      </c>
      <c r="BC359" s="89"/>
      <c r="BD359" s="89"/>
      <c r="BE359" s="89"/>
      <c r="BF359" s="89"/>
      <c r="BG359" s="93"/>
      <c r="BH359" s="44"/>
      <c r="BI359" s="45"/>
      <c r="BJ359" s="45"/>
      <c r="BK359" s="46"/>
      <c r="BL359" s="94"/>
    </row>
    <row r="360" spans="1:65" ht="18.75" customHeight="1" x14ac:dyDescent="0.3">
      <c r="A360" s="87">
        <f>IFERROR(InformeTbHv[[#This Row],[T EFECTIVO]]/InformeTbHv[[#This Row],[Horas disponibles]],0)</f>
        <v>0.54881266490765168</v>
      </c>
      <c r="B360" s="87">
        <f>((InformeTbHv[[#This Row],[T PROGRAMADO]]-InformeTbHv[[#This Row],[HORAS DE OTRAS PARADA]]))/InformeTbHv[[#This Row],[T PROGRAMADO]]</f>
        <v>0.34666666666666668</v>
      </c>
      <c r="C360" s="216">
        <f>IFERROR(((InformeTbHv[[#This Row],[T PROGRAMADO]]-InformeTbHv[[#This Row],[Ttal P. mec]])/InformeTbHv[[#This Row],[T PROGRAMADO]]),0)</f>
        <v>0.63166666666666671</v>
      </c>
      <c r="D360" s="88">
        <f>IFERROR(ROUND(InformeTbHv[[#This Row],[TOTAL DE ARBOLES]]/InformeTbHv[[#This Row],[T EFECTIVO]],2),"")</f>
        <v>19.95</v>
      </c>
      <c r="E360" s="88">
        <f>(IFERROR(ROUND(InformeTbHv[[#This Row],[M3]]/InformeTbHv[[#This Row],[TOTAL DE ARBOLES]],2),""))</f>
        <v>0.23</v>
      </c>
      <c r="F360" s="39">
        <f>IFERROR(ROUND(InformeTbHv[[#This Row],[M3]]/InformeTbHv[[#This Row],[T EFECTIVO]],2),"")</f>
        <v>4.57</v>
      </c>
      <c r="G360" s="89">
        <f>InformeTbHv[[#This Row],[T PROGRAMADO]]-InformeTbHv[[#This Row],[HORAS DE OTRAS PARADA]]</f>
        <v>4.16</v>
      </c>
      <c r="H360" s="89">
        <f>InformeTbHv[[#This Row],[T PROGRAMADO]]-SUM(InformeTbHv[[#This Row],[T PARADAS MEC]]+InformeTbHv[[#This Row],[ALISTAMIENTO]]+InformeTbHv[[#This Row],[Mantenimiento periódico]])</f>
        <v>7.58</v>
      </c>
      <c r="I360" s="89">
        <f>InformeTbHv[[#This Row],[T PARADAS MEC]]+InformeTbHv[[#This Row],[ALISTAMIENTO]]+InformeTbHv[[#This Row],[Mantenimiento periódico]]</f>
        <v>4.42</v>
      </c>
      <c r="J360" s="89">
        <f>SUMIF(InformeTbHv[[#This Row],[MOTIVO 1]],"Mantenimiento periódico",InformeTbHv[[#This Row],[T OTRA PARADA 1]])</f>
        <v>0</v>
      </c>
      <c r="K360" s="89">
        <f>InformeTbHv[[#This Row],[Mantenimiento periódico]]+InformeTbHv[[#This Row],[ALISTAMIENTO]]</f>
        <v>0.42</v>
      </c>
      <c r="L360" s="89">
        <f>SUM(InformeTbHv[[#This Row],[T OTRA PARADA 1]:[T OTRA PARADA 5]])</f>
        <v>2</v>
      </c>
      <c r="M360" s="88" t="s">
        <v>79</v>
      </c>
      <c r="N360" s="88" t="s">
        <v>1417</v>
      </c>
      <c r="O360" s="88" t="s">
        <v>84</v>
      </c>
      <c r="P360" s="88">
        <v>1085247991</v>
      </c>
      <c r="Q360" s="88" t="s">
        <v>43</v>
      </c>
      <c r="R360" s="88" t="s">
        <v>49</v>
      </c>
      <c r="S360" s="90">
        <v>46098</v>
      </c>
      <c r="T360" s="88" t="s">
        <v>62</v>
      </c>
      <c r="U360" s="88"/>
      <c r="V360" s="88"/>
      <c r="W360" s="88"/>
      <c r="X360" s="88"/>
      <c r="Y360" s="88"/>
      <c r="Z360" s="88"/>
      <c r="AA360" s="88"/>
      <c r="AB360" s="88"/>
      <c r="AC360" s="88" t="s">
        <v>1445</v>
      </c>
      <c r="AD360" s="88" t="s">
        <v>1490</v>
      </c>
      <c r="AE360" s="88" t="s">
        <v>1518</v>
      </c>
      <c r="AF360" s="88">
        <v>19.828868083208551</v>
      </c>
      <c r="AG360" s="49" t="s">
        <v>208</v>
      </c>
      <c r="AH360" s="206">
        <v>5</v>
      </c>
      <c r="AI360" s="88" t="s">
        <v>47</v>
      </c>
      <c r="AJ360" s="419">
        <f>VLOOKUP(InformeTbHv[[#This Row],[TURNO]],[1]INFORMEHV!AI$2:AK$184,2,0)</f>
        <v>0.25</v>
      </c>
      <c r="AK360" s="419">
        <f>VLOOKUP(InformeTbHv[[#This Row],[TURNO]],[1]INFORMEHV!AI$2:AK$184,3,0)</f>
        <v>0.58333333333333337</v>
      </c>
      <c r="AL360" s="205">
        <v>30</v>
      </c>
      <c r="AM360" s="88">
        <v>83</v>
      </c>
      <c r="AN360" s="88">
        <v>19</v>
      </c>
      <c r="AO360" s="88">
        <v>3</v>
      </c>
      <c r="AP360" s="88"/>
      <c r="AQ360" s="89">
        <v>26</v>
      </c>
      <c r="AR360" s="205">
        <v>12</v>
      </c>
      <c r="AS360" s="88">
        <v>4</v>
      </c>
      <c r="AT360" s="30" t="s">
        <v>328</v>
      </c>
      <c r="AU360" s="88" t="s">
        <v>716</v>
      </c>
      <c r="AV360" s="88">
        <v>0.42</v>
      </c>
      <c r="AW360" s="88">
        <v>0.42</v>
      </c>
      <c r="AX360" s="88">
        <v>1</v>
      </c>
      <c r="AY360" s="88"/>
      <c r="AZ360" s="92" t="s">
        <v>982</v>
      </c>
      <c r="BA360" s="88" t="s">
        <v>46</v>
      </c>
      <c r="BB36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7.84</v>
      </c>
      <c r="BC360" s="89">
        <v>2</v>
      </c>
      <c r="BD360" s="89"/>
      <c r="BE360" s="89"/>
      <c r="BF360" s="89"/>
      <c r="BG360" s="93"/>
      <c r="BH360" s="44" t="s">
        <v>237</v>
      </c>
      <c r="BI360" s="45"/>
      <c r="BJ360" s="45"/>
      <c r="BK360" s="46"/>
      <c r="BL360" s="94"/>
    </row>
    <row r="361" spans="1:65" ht="18.75" customHeight="1" x14ac:dyDescent="0.3">
      <c r="A361" s="87">
        <f>IFERROR(InformeTbHv[[#This Row],[T EFECTIVO]]/InformeTbHv[[#This Row],[Horas disponibles]],0)</f>
        <v>0.82492997198879559</v>
      </c>
      <c r="B361" s="87">
        <f>((InformeTbHv[[#This Row],[T PROGRAMADO]]-InformeTbHv[[#This Row],[HORAS DE OTRAS PARADA]]))/InformeTbHv[[#This Row],[T PROGRAMADO]]</f>
        <v>0.49083333333333334</v>
      </c>
      <c r="C361" s="216">
        <f>IFERROR(((InformeTbHv[[#This Row],[T PROGRAMADO]]-InformeTbHv[[#This Row],[Ttal P. mec]])/InformeTbHv[[#This Row],[T PROGRAMADO]]),0)</f>
        <v>0.59499999999999997</v>
      </c>
      <c r="D361" s="88">
        <f>IFERROR(ROUND(InformeTbHv[[#This Row],[TOTAL DE ARBOLES]]/InformeTbHv[[#This Row],[T EFECTIVO]],2),"")</f>
        <v>49.66</v>
      </c>
      <c r="E361" s="88">
        <f>(IFERROR(ROUND(InformeTbHv[[#This Row],[M3]]/InformeTbHv[[#This Row],[TOTAL DE ARBOLES]],2),""))</f>
        <v>0.41</v>
      </c>
      <c r="F361" s="39">
        <f>IFERROR(ROUND(InformeTbHv[[#This Row],[M3]]/InformeTbHv[[#This Row],[T EFECTIVO]],2),"")</f>
        <v>20.52</v>
      </c>
      <c r="G361" s="89">
        <f>InformeTbHv[[#This Row],[T PROGRAMADO]]-InformeTbHv[[#This Row],[HORAS DE OTRAS PARADA]]</f>
        <v>3.9266666666666667</v>
      </c>
      <c r="H361" s="89">
        <f>InformeTbHv[[#This Row],[T PROGRAMADO]]-SUM(InformeTbHv[[#This Row],[T PARADAS MEC]]+InformeTbHv[[#This Row],[ALISTAMIENTO]]+InformeTbHv[[#This Row],[Mantenimiento periódico]])</f>
        <v>4.76</v>
      </c>
      <c r="I361" s="89">
        <f>InformeTbHv[[#This Row],[T PARADAS MEC]]+InformeTbHv[[#This Row],[ALISTAMIENTO]]+InformeTbHv[[#This Row],[Mantenimiento periódico]]</f>
        <v>3.2399999999999998</v>
      </c>
      <c r="J361" s="89">
        <f>SUMIF(InformeTbHv[[#This Row],[MOTIVO 1]],"Mantenimiento periódico",InformeTbHv[[#This Row],[T OTRA PARADA 1]])</f>
        <v>0</v>
      </c>
      <c r="K361" s="89">
        <f>InformeTbHv[[#This Row],[Mantenimiento periódico]]+InformeTbHv[[#This Row],[ALISTAMIENTO]]</f>
        <v>0.56999999999999995</v>
      </c>
      <c r="L361" s="89">
        <f>SUM(InformeTbHv[[#This Row],[T OTRA PARADA 1]:[T OTRA PARADA 5]])</f>
        <v>0.38333333333333303</v>
      </c>
      <c r="M361" s="88" t="s">
        <v>72</v>
      </c>
      <c r="N361" s="88" t="s">
        <v>1418</v>
      </c>
      <c r="O361" s="88" t="s">
        <v>75</v>
      </c>
      <c r="P361" s="88">
        <v>1114481552</v>
      </c>
      <c r="Q361" s="88" t="s">
        <v>43</v>
      </c>
      <c r="R361" s="88" t="s">
        <v>74</v>
      </c>
      <c r="S361" s="90">
        <v>46100</v>
      </c>
      <c r="T361" s="88" t="s">
        <v>102</v>
      </c>
      <c r="U361" s="88"/>
      <c r="V361" s="88"/>
      <c r="W361" s="88"/>
      <c r="X361" s="88"/>
      <c r="Y361" s="88"/>
      <c r="Z361" s="88"/>
      <c r="AA361" s="88"/>
      <c r="AB361" s="88"/>
      <c r="AC361" s="88" t="s">
        <v>1425</v>
      </c>
      <c r="AD361" s="88" t="s">
        <v>1470</v>
      </c>
      <c r="AE361" s="88" t="s">
        <v>1514</v>
      </c>
      <c r="AF361" s="88">
        <v>18.81028029942162</v>
      </c>
      <c r="AG361" s="251" t="s">
        <v>205</v>
      </c>
      <c r="AH361" s="206">
        <v>3</v>
      </c>
      <c r="AI361" s="88" t="s">
        <v>47</v>
      </c>
      <c r="AJ361" s="419">
        <f>VLOOKUP(InformeTbHv[[#This Row],[TURNO]],[1]INFORMEHV!AI$2:AK$184,2,0)</f>
        <v>0.25</v>
      </c>
      <c r="AK361" s="419">
        <f>VLOOKUP(InformeTbHv[[#This Row],[TURNO]],[1]INFORMEHV!AI$2:AK$184,3,0)</f>
        <v>0.58333333333333337</v>
      </c>
      <c r="AL361" s="205">
        <v>28</v>
      </c>
      <c r="AM361" s="88">
        <v>195</v>
      </c>
      <c r="AN361" s="88">
        <v>80.569999999999993</v>
      </c>
      <c r="AO361" s="88">
        <v>17.91</v>
      </c>
      <c r="AP361" s="88"/>
      <c r="AQ361" s="89">
        <v>22</v>
      </c>
      <c r="AR361" s="205">
        <v>8</v>
      </c>
      <c r="AS361" s="88">
        <v>2.67</v>
      </c>
      <c r="AT361" s="30" t="s">
        <v>328</v>
      </c>
      <c r="AU361" s="88" t="s">
        <v>716</v>
      </c>
      <c r="AV361" s="88">
        <v>0.56999999999999995</v>
      </c>
      <c r="AW361" s="88"/>
      <c r="AX361" s="88">
        <v>0.45</v>
      </c>
      <c r="AY361" s="88">
        <v>4</v>
      </c>
      <c r="AZ361" s="92" t="s">
        <v>986</v>
      </c>
      <c r="BA361" s="88" t="s">
        <v>48</v>
      </c>
      <c r="BB36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4.0733333333333333</v>
      </c>
      <c r="BC361" s="89">
        <v>0.38333333333333303</v>
      </c>
      <c r="BD361" s="89"/>
      <c r="BE361" s="89"/>
      <c r="BF361" s="89"/>
      <c r="BG361" s="93"/>
      <c r="BH361" s="44" t="s">
        <v>711</v>
      </c>
      <c r="BI361" s="45"/>
      <c r="BJ361" s="45"/>
      <c r="BK361" s="46"/>
      <c r="BL361" s="94"/>
    </row>
    <row r="362" spans="1:65" ht="18.75" customHeight="1" x14ac:dyDescent="0.3">
      <c r="A362" s="87">
        <f>IFERROR(InformeTbHv[[#This Row],[T EFECTIVO]]/InformeTbHv[[#This Row],[Horas disponibles]],0)</f>
        <v>0.76597382602001551</v>
      </c>
      <c r="B362" s="87">
        <f>((InformeTbHv[[#This Row],[T PROGRAMADO]]-InformeTbHv[[#This Row],[HORAS DE OTRAS PARADA]]))/InformeTbHv[[#This Row],[T PROGRAMADO]]</f>
        <v>0.41458333333333341</v>
      </c>
      <c r="C362" s="216">
        <f>IFERROR(((InformeTbHv[[#This Row],[T PROGRAMADO]]-InformeTbHv[[#This Row],[Ttal P. mec]])/InformeTbHv[[#This Row],[T PROGRAMADO]]),0)</f>
        <v>0.54125000000000001</v>
      </c>
      <c r="D362" s="88">
        <f>IFERROR(ROUND(InformeTbHv[[#This Row],[TOTAL DE ARBOLES]]/InformeTbHv[[#This Row],[T EFECTIVO]],2),"")</f>
        <v>64.52</v>
      </c>
      <c r="E362" s="88">
        <f>(IFERROR(ROUND(InformeTbHv[[#This Row],[M3]]/InformeTbHv[[#This Row],[TOTAL DE ARBOLES]],2),""))</f>
        <v>0.4</v>
      </c>
      <c r="F362" s="39">
        <f>IFERROR(ROUND(InformeTbHv[[#This Row],[M3]]/InformeTbHv[[#This Row],[T EFECTIVO]],2),"")</f>
        <v>25.49</v>
      </c>
      <c r="G362" s="89">
        <f>InformeTbHv[[#This Row],[T PROGRAMADO]]-InformeTbHv[[#This Row],[HORAS DE OTRAS PARADA]]</f>
        <v>3.3166666666666673</v>
      </c>
      <c r="H362" s="89">
        <f>InformeTbHv[[#This Row],[T PROGRAMADO]]-SUM(InformeTbHv[[#This Row],[T PARADAS MEC]]+InformeTbHv[[#This Row],[ALISTAMIENTO]]+InformeTbHv[[#This Row],[Mantenimiento periódico]])</f>
        <v>4.33</v>
      </c>
      <c r="I362" s="89">
        <f>InformeTbHv[[#This Row],[T PARADAS MEC]]+InformeTbHv[[#This Row],[ALISTAMIENTO]]+InformeTbHv[[#This Row],[Mantenimiento periódico]]</f>
        <v>3.67</v>
      </c>
      <c r="J362" s="89">
        <f>SUMIF(InformeTbHv[[#This Row],[MOTIVO 1]],"Mantenimiento periódico",InformeTbHv[[#This Row],[T OTRA PARADA 1]])</f>
        <v>0</v>
      </c>
      <c r="K362" s="89">
        <f>InformeTbHv[[#This Row],[Mantenimiento periódico]]+InformeTbHv[[#This Row],[ALISTAMIENTO]]</f>
        <v>0.17</v>
      </c>
      <c r="L362" s="89">
        <f>SUM(InformeTbHv[[#This Row],[T OTRA PARADA 1]:[T OTRA PARADA 5]])</f>
        <v>0.33333333333333298</v>
      </c>
      <c r="M362" s="88" t="s">
        <v>72</v>
      </c>
      <c r="N362" s="88" t="s">
        <v>1418</v>
      </c>
      <c r="O362" s="88" t="s">
        <v>73</v>
      </c>
      <c r="P362" s="88">
        <v>1116724403</v>
      </c>
      <c r="Q362" s="88" t="s">
        <v>43</v>
      </c>
      <c r="R362" s="88" t="s">
        <v>74</v>
      </c>
      <c r="S362" s="90">
        <v>46102</v>
      </c>
      <c r="T362" s="88" t="s">
        <v>102</v>
      </c>
      <c r="U362" s="88"/>
      <c r="V362" s="88"/>
      <c r="W362" s="88"/>
      <c r="X362" s="88"/>
      <c r="Y362" s="88"/>
      <c r="Z362" s="88"/>
      <c r="AA362" s="88"/>
      <c r="AB362" s="88"/>
      <c r="AC362" s="88" t="s">
        <v>1425</v>
      </c>
      <c r="AD362" s="88" t="s">
        <v>1470</v>
      </c>
      <c r="AE362" s="88" t="s">
        <v>1514</v>
      </c>
      <c r="AF362" s="88">
        <v>18.81028029942162</v>
      </c>
      <c r="AG362" s="251" t="s">
        <v>205</v>
      </c>
      <c r="AH362" s="206">
        <v>4</v>
      </c>
      <c r="AI362" s="125" t="s">
        <v>45</v>
      </c>
      <c r="AJ362" s="418">
        <f>VLOOKUP(InformeTbHv[[#This Row],[TURNO]],[1]INFORMEHV!AI$2:AK$184,2,0)</f>
        <v>0.58333333333333337</v>
      </c>
      <c r="AK362" s="418">
        <f>VLOOKUP(InformeTbHv[[#This Row],[TURNO]],[1]INFORMEHV!AI$2:AK$184,3,0)</f>
        <v>0.91666666666666663</v>
      </c>
      <c r="AL362" s="205">
        <v>30</v>
      </c>
      <c r="AM362" s="88">
        <v>214</v>
      </c>
      <c r="AN362" s="88">
        <v>84.54</v>
      </c>
      <c r="AO362" s="88">
        <v>19.309999999999999</v>
      </c>
      <c r="AP362" s="88"/>
      <c r="AQ362" s="89">
        <v>23.2</v>
      </c>
      <c r="AR362" s="205">
        <v>8</v>
      </c>
      <c r="AS362" s="88">
        <v>3.5</v>
      </c>
      <c r="AT362" s="30" t="s">
        <v>328</v>
      </c>
      <c r="AU362" s="88" t="s">
        <v>716</v>
      </c>
      <c r="AV362" s="88">
        <v>0.17</v>
      </c>
      <c r="AW362" s="88">
        <v>0.25</v>
      </c>
      <c r="AX362" s="88">
        <v>0.43</v>
      </c>
      <c r="AY362" s="88">
        <v>3</v>
      </c>
      <c r="AZ362" s="92" t="s">
        <v>993</v>
      </c>
      <c r="BA362" s="88" t="s">
        <v>46</v>
      </c>
      <c r="BB36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4.6833333333333327</v>
      </c>
      <c r="BC362" s="89">
        <v>0.33333333333333298</v>
      </c>
      <c r="BD362" s="89"/>
      <c r="BE362" s="89"/>
      <c r="BF362" s="89"/>
      <c r="BG362" s="93"/>
      <c r="BH362" s="44" t="s">
        <v>841</v>
      </c>
      <c r="BI362" s="45"/>
      <c r="BJ362" s="45"/>
      <c r="BK362" s="46"/>
      <c r="BL362" s="94"/>
    </row>
    <row r="363" spans="1:65" ht="18.75" customHeight="1" x14ac:dyDescent="0.3">
      <c r="A363" s="76">
        <f>IFERROR(InformeTbHv[[#This Row],[T EFECTIVO]]/InformeTbHv[[#This Row],[Horas disponibles]],0)</f>
        <v>0.72222222222222221</v>
      </c>
      <c r="B363" s="76">
        <f>((InformeTbHv[[#This Row],[T PROGRAMADO]]-InformeTbHv[[#This Row],[HORAS DE OTRAS PARADA]]))/InformeTbHv[[#This Row],[T PROGRAMADO]]</f>
        <v>0.40625</v>
      </c>
      <c r="C363" s="217">
        <f>IFERROR(((InformeTbHv[[#This Row],[T PROGRAMADO]]-InformeTbHv[[#This Row],[Ttal P. mec]])/InformeTbHv[[#This Row],[T PROGRAMADO]]),0)</f>
        <v>0.5625</v>
      </c>
      <c r="D363" s="49">
        <f>IFERROR(ROUND(InformeTbHv[[#This Row],[TOTAL DE ARBOLES]]/InformeTbHv[[#This Row],[T EFECTIVO]],2),"")</f>
        <v>69.23</v>
      </c>
      <c r="E363" s="49">
        <f>(IFERROR(ROUND(InformeTbHv[[#This Row],[M3]]/InformeTbHv[[#This Row],[TOTAL DE ARBOLES]],2),""))</f>
        <v>0.11</v>
      </c>
      <c r="F363" s="39">
        <f>IFERROR(ROUND(InformeTbHv[[#This Row],[M3]]/InformeTbHv[[#This Row],[T EFECTIVO]],2),"")</f>
        <v>7.7</v>
      </c>
      <c r="G363" s="72">
        <f>InformeTbHv[[#This Row],[T PROGRAMADO]]-InformeTbHv[[#This Row],[HORAS DE OTRAS PARADA]]</f>
        <v>3.25</v>
      </c>
      <c r="H363" s="72">
        <f>InformeTbHv[[#This Row],[T PROGRAMADO]]-SUM(InformeTbHv[[#This Row],[T PARADAS MEC]]+InformeTbHv[[#This Row],[ALISTAMIENTO]]+InformeTbHv[[#This Row],[Mantenimiento periódico]])</f>
        <v>4.5</v>
      </c>
      <c r="I363" s="72">
        <f>InformeTbHv[[#This Row],[T PARADAS MEC]]+InformeTbHv[[#This Row],[ALISTAMIENTO]]+InformeTbHv[[#This Row],[Mantenimiento periódico]]</f>
        <v>3.5</v>
      </c>
      <c r="J363" s="72">
        <f>SUMIF(InformeTbHv[[#This Row],[MOTIVO 1]],"Mantenimiento periódico",InformeTbHv[[#This Row],[T OTRA PARADA 1]])</f>
        <v>0</v>
      </c>
      <c r="K363" s="72">
        <f>InformeTbHv[[#This Row],[Mantenimiento periódico]]+InformeTbHv[[#This Row],[ALISTAMIENTO]]</f>
        <v>0.17</v>
      </c>
      <c r="L363" s="72">
        <f>SUM(InformeTbHv[[#This Row],[T OTRA PARADA 1]:[T OTRA PARADA 5]])</f>
        <v>1</v>
      </c>
      <c r="M363" s="49" t="s">
        <v>136</v>
      </c>
      <c r="N363" s="49" t="s">
        <v>1417</v>
      </c>
      <c r="O363" s="49" t="s">
        <v>190</v>
      </c>
      <c r="P363" s="49">
        <v>1127213532</v>
      </c>
      <c r="Q363" s="49" t="s">
        <v>65</v>
      </c>
      <c r="R363" s="49" t="s">
        <v>49</v>
      </c>
      <c r="S363" s="77">
        <v>46123</v>
      </c>
      <c r="T363" s="49" t="s">
        <v>941</v>
      </c>
      <c r="U363" s="49"/>
      <c r="V363" s="49"/>
      <c r="W363" s="49"/>
      <c r="X363" s="49"/>
      <c r="Y363" s="49"/>
      <c r="Z363" s="49"/>
      <c r="AA363" s="49"/>
      <c r="AB363" s="49"/>
      <c r="AC363" s="49" t="s">
        <v>1424</v>
      </c>
      <c r="AD363" s="49" t="s">
        <v>1469</v>
      </c>
      <c r="AE363" s="49" t="s">
        <v>1513</v>
      </c>
      <c r="AF363" s="49">
        <v>17.094631593058232</v>
      </c>
      <c r="AG363" s="251" t="s">
        <v>205</v>
      </c>
      <c r="AH363" s="259">
        <v>4</v>
      </c>
      <c r="AI363" s="125" t="s">
        <v>45</v>
      </c>
      <c r="AJ363" s="418">
        <f>VLOOKUP(InformeTbHv[[#This Row],[TURNO]],[1]INFORMEHV!AI$2:AK$184,2,0)</f>
        <v>0.58333333333333337</v>
      </c>
      <c r="AK363" s="418">
        <f>VLOOKUP(InformeTbHv[[#This Row],[TURNO]],[1]INFORMEHV!AI$2:AK$184,3,0)</f>
        <v>0.91666666666666663</v>
      </c>
      <c r="AL363" s="125">
        <v>25</v>
      </c>
      <c r="AM363" s="49">
        <v>225</v>
      </c>
      <c r="AN363" s="49">
        <v>25.03</v>
      </c>
      <c r="AO363" s="49">
        <v>8.3000000000000007</v>
      </c>
      <c r="AP363" s="49">
        <v>61</v>
      </c>
      <c r="AQ363" s="72">
        <v>15</v>
      </c>
      <c r="AR363" s="125">
        <v>8</v>
      </c>
      <c r="AS363" s="49">
        <v>3.33</v>
      </c>
      <c r="AT363" s="30" t="s">
        <v>328</v>
      </c>
      <c r="AU363" s="49" t="s">
        <v>1196</v>
      </c>
      <c r="AV363" s="49">
        <v>0.17</v>
      </c>
      <c r="AW363" s="49"/>
      <c r="AX363" s="49">
        <v>0.25</v>
      </c>
      <c r="AY363" s="49"/>
      <c r="AZ363" s="71" t="s">
        <v>1003</v>
      </c>
      <c r="BA363" s="49" t="s">
        <v>48</v>
      </c>
      <c r="BB36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4.75</v>
      </c>
      <c r="BC363" s="72">
        <v>1</v>
      </c>
      <c r="BD363" s="72"/>
      <c r="BE363" s="72"/>
      <c r="BF363" s="72"/>
      <c r="BG363" s="74"/>
      <c r="BH363" s="14" t="s">
        <v>236</v>
      </c>
      <c r="BI363" s="45"/>
      <c r="BJ363" s="45"/>
      <c r="BK363" s="46"/>
      <c r="BL363" s="45"/>
    </row>
    <row r="364" spans="1:65" ht="18.75" customHeight="1" x14ac:dyDescent="0.3">
      <c r="A364" s="87">
        <f>IFERROR(InformeTbHv[[#This Row],[T EFECTIVO]]/InformeTbHv[[#This Row],[Horas disponibles]],0)</f>
        <v>0.93777777777777782</v>
      </c>
      <c r="B364" s="87">
        <f>((InformeTbHv[[#This Row],[T PROGRAMADO]]-InformeTbHv[[#This Row],[HORAS DE OTRAS PARADA]]))/InformeTbHv[[#This Row],[T PROGRAMADO]]</f>
        <v>0.79125000000000001</v>
      </c>
      <c r="C364" s="216">
        <f>IFERROR(((InformeTbHv[[#This Row],[T PROGRAMADO]]-InformeTbHv[[#This Row],[Ttal P. mec]])/InformeTbHv[[#This Row],[T PROGRAMADO]]),0)</f>
        <v>0.84375</v>
      </c>
      <c r="D364" s="88">
        <f>IFERROR(ROUND(InformeTbHv[[#This Row],[TOTAL DE ARBOLES]]/InformeTbHv[[#This Row],[T EFECTIVO]],2),"")</f>
        <v>53.55</v>
      </c>
      <c r="E364" s="88">
        <f>(IFERROR(ROUND(InformeTbHv[[#This Row],[M3]]/InformeTbHv[[#This Row],[TOTAL DE ARBOLES]],2),""))</f>
        <v>0.34</v>
      </c>
      <c r="F364" s="39">
        <f>IFERROR(ROUND(InformeTbHv[[#This Row],[M3]]/InformeTbHv[[#This Row],[T EFECTIVO]],2),"")</f>
        <v>18.03</v>
      </c>
      <c r="G364" s="89">
        <f>InformeTbHv[[#This Row],[T PROGRAMADO]]-InformeTbHv[[#This Row],[HORAS DE OTRAS PARADA]]</f>
        <v>6.33</v>
      </c>
      <c r="H364" s="89">
        <f>InformeTbHv[[#This Row],[T PROGRAMADO]]-SUM(InformeTbHv[[#This Row],[T PARADAS MEC]]+InformeTbHv[[#This Row],[ALISTAMIENTO]]+InformeTbHv[[#This Row],[Mantenimiento periódico]])</f>
        <v>6.75</v>
      </c>
      <c r="I364" s="89">
        <f>InformeTbHv[[#This Row],[T PARADAS MEC]]+InformeTbHv[[#This Row],[ALISTAMIENTO]]+InformeTbHv[[#This Row],[Mantenimiento periódico]]</f>
        <v>1.25</v>
      </c>
      <c r="J364" s="89">
        <f>SUMIF(InformeTbHv[[#This Row],[MOTIVO 1]],"Mantenimiento periódico",InformeTbHv[[#This Row],[T OTRA PARADA 1]])</f>
        <v>0</v>
      </c>
      <c r="K364" s="89">
        <f>InformeTbHv[[#This Row],[Mantenimiento periódico]]+InformeTbHv[[#This Row],[ALISTAMIENTO]]</f>
        <v>0.25</v>
      </c>
      <c r="L364" s="89">
        <f>SUM(InformeTbHv[[#This Row],[T OTRA PARADA 1]:[T OTRA PARADA 5]])</f>
        <v>0</v>
      </c>
      <c r="M364" s="88" t="s">
        <v>42</v>
      </c>
      <c r="N364" s="88" t="s">
        <v>1418</v>
      </c>
      <c r="O364" s="88" t="s">
        <v>59</v>
      </c>
      <c r="P364" s="88">
        <v>94269864</v>
      </c>
      <c r="Q364" s="88" t="s">
        <v>43</v>
      </c>
      <c r="R364" s="88" t="s">
        <v>44</v>
      </c>
      <c r="S364" s="90">
        <v>46086</v>
      </c>
      <c r="T364" s="88" t="s">
        <v>815</v>
      </c>
      <c r="U364" s="88"/>
      <c r="V364" s="88"/>
      <c r="W364" s="88"/>
      <c r="X364" s="88"/>
      <c r="Y364" s="88"/>
      <c r="Z364" s="88"/>
      <c r="AA364" s="88"/>
      <c r="AB364" s="88"/>
      <c r="AC364" s="88" t="s">
        <v>1434</v>
      </c>
      <c r="AD364" s="88" t="s">
        <v>1479</v>
      </c>
      <c r="AE364" s="88" t="s">
        <v>1519</v>
      </c>
      <c r="AF364" s="88">
        <v>17.88641072711232</v>
      </c>
      <c r="AG364" s="25" t="s">
        <v>207</v>
      </c>
      <c r="AH364" s="206">
        <v>2</v>
      </c>
      <c r="AI364" s="88" t="s">
        <v>47</v>
      </c>
      <c r="AJ364" s="419">
        <f>VLOOKUP(InformeTbHv[[#This Row],[TURNO]],[1]INFORMEHV!AI$2:AK$184,2,0)</f>
        <v>0.25</v>
      </c>
      <c r="AK364" s="419">
        <f>VLOOKUP(InformeTbHv[[#This Row],[TURNO]],[1]INFORMEHV!AI$2:AK$184,3,0)</f>
        <v>0.58333333333333337</v>
      </c>
      <c r="AL364" s="205">
        <v>30</v>
      </c>
      <c r="AM364" s="88">
        <v>339</v>
      </c>
      <c r="AN364" s="88">
        <v>114.12</v>
      </c>
      <c r="AO364" s="88">
        <v>17.649999999999999</v>
      </c>
      <c r="AP364" s="88"/>
      <c r="AQ364" s="89">
        <v>20</v>
      </c>
      <c r="AR364" s="205">
        <v>8</v>
      </c>
      <c r="AS364" s="88">
        <v>1</v>
      </c>
      <c r="AT364" s="30" t="s">
        <v>328</v>
      </c>
      <c r="AU364" s="88" t="s">
        <v>851</v>
      </c>
      <c r="AV364" s="88">
        <v>0.25</v>
      </c>
      <c r="AW364" s="88">
        <v>0.17</v>
      </c>
      <c r="AX364" s="88">
        <v>0.25</v>
      </c>
      <c r="AY364" s="88">
        <v>5</v>
      </c>
      <c r="AZ364" s="92" t="s">
        <v>92</v>
      </c>
      <c r="BA364" s="88" t="s">
        <v>48</v>
      </c>
      <c r="BB36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1.67</v>
      </c>
      <c r="BC364" s="89"/>
      <c r="BD364" s="89"/>
      <c r="BE364" s="89"/>
      <c r="BF364" s="89"/>
      <c r="BG364" s="93"/>
      <c r="BH364" s="44"/>
      <c r="BI364" s="45"/>
      <c r="BJ364" s="45"/>
      <c r="BK364" s="46"/>
      <c r="BL364" s="94"/>
    </row>
    <row r="365" spans="1:65" ht="18.75" customHeight="1" x14ac:dyDescent="0.3">
      <c r="A365" s="87">
        <f>IFERROR(InformeTbHv[[#This Row],[T EFECTIVO]]/InformeTbHv[[#This Row],[Horas disponibles]],0)</f>
        <v>0.88980263157894735</v>
      </c>
      <c r="B365" s="87">
        <f>((InformeTbHv[[#This Row],[T PROGRAMADO]]-InformeTbHv[[#This Row],[HORAS DE OTRAS PARADA]]))/InformeTbHv[[#This Row],[T PROGRAMADO]]</f>
        <v>0.67625000000000002</v>
      </c>
      <c r="C365" s="216">
        <f>IFERROR(((InformeTbHv[[#This Row],[T PROGRAMADO]]-InformeTbHv[[#This Row],[Ttal P. mec]])/InformeTbHv[[#This Row],[T PROGRAMADO]]),0)</f>
        <v>0.76</v>
      </c>
      <c r="D365" s="88">
        <f>IFERROR(ROUND(InformeTbHv[[#This Row],[TOTAL DE ARBOLES]]/InformeTbHv[[#This Row],[T EFECTIVO]],2),"")</f>
        <v>43.44</v>
      </c>
      <c r="E365" s="88">
        <f>(IFERROR(ROUND(InformeTbHv[[#This Row],[M3]]/InformeTbHv[[#This Row],[TOTAL DE ARBOLES]],2),""))</f>
        <v>0.34</v>
      </c>
      <c r="F365" s="39">
        <f>IFERROR(ROUND(InformeTbHv[[#This Row],[M3]]/InformeTbHv[[#This Row],[T EFECTIVO]],2),"")</f>
        <v>14.79</v>
      </c>
      <c r="G365" s="89">
        <f>InformeTbHv[[#This Row],[T PROGRAMADO]]-InformeTbHv[[#This Row],[HORAS DE OTRAS PARADA]]</f>
        <v>5.41</v>
      </c>
      <c r="H365" s="89">
        <f>InformeTbHv[[#This Row],[T PROGRAMADO]]-SUM(InformeTbHv[[#This Row],[T PARADAS MEC]]+InformeTbHv[[#This Row],[ALISTAMIENTO]]+InformeTbHv[[#This Row],[Mantenimiento periódico]])</f>
        <v>6.08</v>
      </c>
      <c r="I365" s="89">
        <f>InformeTbHv[[#This Row],[T PARADAS MEC]]+InformeTbHv[[#This Row],[ALISTAMIENTO]]+InformeTbHv[[#This Row],[Mantenimiento periódico]]</f>
        <v>1.92</v>
      </c>
      <c r="J365" s="89">
        <f>SUMIF(InformeTbHv[[#This Row],[MOTIVO 1]],"Mantenimiento periódico",InformeTbHv[[#This Row],[T OTRA PARADA 1]])</f>
        <v>0</v>
      </c>
      <c r="K365" s="89">
        <f>InformeTbHv[[#This Row],[Mantenimiento periódico]]+InformeTbHv[[#This Row],[ALISTAMIENTO]]</f>
        <v>0.42</v>
      </c>
      <c r="L365" s="89">
        <f>SUM(InformeTbHv[[#This Row],[T OTRA PARADA 1]:[T OTRA PARADA 5]])</f>
        <v>0</v>
      </c>
      <c r="M365" s="88" t="s">
        <v>55</v>
      </c>
      <c r="N365" s="88" t="s">
        <v>1418</v>
      </c>
      <c r="O365" s="88" t="s">
        <v>60</v>
      </c>
      <c r="P365" s="88">
        <v>1061791033</v>
      </c>
      <c r="Q365" s="88" t="s">
        <v>43</v>
      </c>
      <c r="R365" s="88" t="s">
        <v>49</v>
      </c>
      <c r="S365" s="90">
        <v>46087</v>
      </c>
      <c r="T365" s="88" t="s">
        <v>62</v>
      </c>
      <c r="U365" s="88"/>
      <c r="V365" s="88"/>
      <c r="W365" s="88"/>
      <c r="X365" s="88"/>
      <c r="Y365" s="88"/>
      <c r="Z365" s="88"/>
      <c r="AA365" s="88"/>
      <c r="AB365" s="88"/>
      <c r="AC365" s="88" t="s">
        <v>1445</v>
      </c>
      <c r="AD365" s="88" t="s">
        <v>1490</v>
      </c>
      <c r="AE365" s="88" t="s">
        <v>1518</v>
      </c>
      <c r="AF365" s="88">
        <v>19.828868083208551</v>
      </c>
      <c r="AG365" s="49" t="s">
        <v>208</v>
      </c>
      <c r="AH365" s="206">
        <v>5</v>
      </c>
      <c r="AI365" s="88" t="s">
        <v>47</v>
      </c>
      <c r="AJ365" s="419">
        <f>VLOOKUP(InformeTbHv[[#This Row],[TURNO]],[1]INFORMEHV!AI$2:AK$184,2,0)</f>
        <v>0.25</v>
      </c>
      <c r="AK365" s="419">
        <f>VLOOKUP(InformeTbHv[[#This Row],[TURNO]],[1]INFORMEHV!AI$2:AK$184,3,0)</f>
        <v>0.58333333333333337</v>
      </c>
      <c r="AL365" s="205">
        <v>26</v>
      </c>
      <c r="AM365" s="88">
        <v>235</v>
      </c>
      <c r="AN365" s="88">
        <v>80</v>
      </c>
      <c r="AO365" s="88">
        <v>12</v>
      </c>
      <c r="AP365" s="88">
        <v>45</v>
      </c>
      <c r="AQ365" s="198">
        <v>26</v>
      </c>
      <c r="AR365" s="205">
        <v>8</v>
      </c>
      <c r="AS365" s="88">
        <v>1.5</v>
      </c>
      <c r="AT365" s="30" t="s">
        <v>328</v>
      </c>
      <c r="AU365" s="88" t="s">
        <v>851</v>
      </c>
      <c r="AV365" s="88">
        <v>0.42</v>
      </c>
      <c r="AW365" s="88">
        <v>0.42</v>
      </c>
      <c r="AX365" s="88">
        <v>0.25</v>
      </c>
      <c r="AY365" s="88"/>
      <c r="AZ365" s="92" t="s">
        <v>432</v>
      </c>
      <c r="BA365" s="88" t="s">
        <v>46</v>
      </c>
      <c r="BB36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2.59</v>
      </c>
      <c r="BC365" s="89"/>
      <c r="BD365" s="89"/>
      <c r="BE365" s="89"/>
      <c r="BF365" s="89"/>
      <c r="BG365" s="93"/>
      <c r="BH365" s="49"/>
      <c r="BI365" s="45"/>
      <c r="BJ365" s="45"/>
      <c r="BK365" s="46"/>
      <c r="BL365" s="94"/>
    </row>
    <row r="366" spans="1:65" ht="18.75" customHeight="1" x14ac:dyDescent="0.3">
      <c r="A366" s="87">
        <f>IFERROR(InformeTbHv[[#This Row],[T EFECTIVO]]/InformeTbHv[[#This Row],[Horas disponibles]],0)</f>
        <v>0.97543352601156075</v>
      </c>
      <c r="B366" s="87">
        <f>((InformeTbHv[[#This Row],[T PROGRAMADO]]-InformeTbHv[[#This Row],[HORAS DE OTRAS PARADA]]))/InformeTbHv[[#This Row],[T PROGRAMADO]]</f>
        <v>0.84375</v>
      </c>
      <c r="C366" s="216">
        <f>IFERROR(((InformeTbHv[[#This Row],[T PROGRAMADO]]-InformeTbHv[[#This Row],[Ttal P. mec]])/InformeTbHv[[#This Row],[T PROGRAMADO]]),0)</f>
        <v>0.86499999999999999</v>
      </c>
      <c r="D366" s="88">
        <f>IFERROR(ROUND(InformeTbHv[[#This Row],[TOTAL DE ARBOLES]]/InformeTbHv[[#This Row],[T EFECTIVO]],2),"")</f>
        <v>25.19</v>
      </c>
      <c r="E366" s="88">
        <f>(IFERROR(ROUND(InformeTbHv[[#This Row],[M3]]/InformeTbHv[[#This Row],[TOTAL DE ARBOLES]],2),""))</f>
        <v>0.75</v>
      </c>
      <c r="F366" s="39">
        <f>IFERROR(ROUND(InformeTbHv[[#This Row],[M3]]/InformeTbHv[[#This Row],[T EFECTIVO]],2),"")</f>
        <v>18.809999999999999</v>
      </c>
      <c r="G366" s="89">
        <f>InformeTbHv[[#This Row],[T PROGRAMADO]]-InformeTbHv[[#This Row],[HORAS DE OTRAS PARADA]]</f>
        <v>6.75</v>
      </c>
      <c r="H366" s="89">
        <f>InformeTbHv[[#This Row],[T PROGRAMADO]]-SUM(InformeTbHv[[#This Row],[T PARADAS MEC]]+InformeTbHv[[#This Row],[ALISTAMIENTO]]+InformeTbHv[[#This Row],[Mantenimiento periódico]])</f>
        <v>6.92</v>
      </c>
      <c r="I366" s="89">
        <f>InformeTbHv[[#This Row],[T PARADAS MEC]]+InformeTbHv[[#This Row],[ALISTAMIENTO]]+InformeTbHv[[#This Row],[Mantenimiento periódico]]</f>
        <v>1.08</v>
      </c>
      <c r="J366" s="89">
        <f>SUMIF(InformeTbHv[[#This Row],[MOTIVO 1]],"Mantenimiento periódico",InformeTbHv[[#This Row],[T OTRA PARADA 1]])</f>
        <v>0</v>
      </c>
      <c r="K366" s="89">
        <f>InformeTbHv[[#This Row],[Mantenimiento periódico]]+InformeTbHv[[#This Row],[ALISTAMIENTO]]</f>
        <v>0.33</v>
      </c>
      <c r="L366" s="89">
        <f>SUM(InformeTbHv[[#This Row],[T OTRA PARADA 1]:[T OTRA PARADA 5]])</f>
        <v>0</v>
      </c>
      <c r="M366" s="88" t="s">
        <v>55</v>
      </c>
      <c r="N366" s="88" t="s">
        <v>1418</v>
      </c>
      <c r="O366" s="88" t="s">
        <v>94</v>
      </c>
      <c r="P366" s="88">
        <v>94269293</v>
      </c>
      <c r="Q366" s="88" t="s">
        <v>43</v>
      </c>
      <c r="R366" s="88" t="s">
        <v>49</v>
      </c>
      <c r="S366" s="90">
        <v>46094</v>
      </c>
      <c r="T366" s="88" t="s">
        <v>62</v>
      </c>
      <c r="U366" s="88"/>
      <c r="V366" s="88"/>
      <c r="W366" s="88"/>
      <c r="X366" s="88"/>
      <c r="Y366" s="88"/>
      <c r="Z366" s="88"/>
      <c r="AA366" s="88"/>
      <c r="AB366" s="88"/>
      <c r="AC366" s="88" t="s">
        <v>1445</v>
      </c>
      <c r="AD366" s="88" t="s">
        <v>1490</v>
      </c>
      <c r="AE366" s="88" t="s">
        <v>1518</v>
      </c>
      <c r="AF366" s="88">
        <v>19.828868083208551</v>
      </c>
      <c r="AG366" s="49" t="s">
        <v>208</v>
      </c>
      <c r="AH366" s="206">
        <v>5</v>
      </c>
      <c r="AI366" s="88" t="s">
        <v>47</v>
      </c>
      <c r="AJ366" s="419">
        <f>VLOOKUP(InformeTbHv[[#This Row],[TURNO]],[1]INFORMEHV!AI$2:AK$184,2,0)</f>
        <v>0.25</v>
      </c>
      <c r="AK366" s="419">
        <f>VLOOKUP(InformeTbHv[[#This Row],[TURNO]],[1]INFORMEHV!AI$2:AK$184,3,0)</f>
        <v>0.58333333333333337</v>
      </c>
      <c r="AL366" s="205">
        <v>28</v>
      </c>
      <c r="AM366" s="88">
        <v>170</v>
      </c>
      <c r="AN366" s="88">
        <v>127</v>
      </c>
      <c r="AO366" s="88">
        <v>25.04</v>
      </c>
      <c r="AP366" s="88"/>
      <c r="AQ366" s="95">
        <v>27.9</v>
      </c>
      <c r="AR366" s="205">
        <v>8</v>
      </c>
      <c r="AS366" s="88">
        <v>0.75</v>
      </c>
      <c r="AT366" s="30" t="s">
        <v>328</v>
      </c>
      <c r="AU366" s="88" t="s">
        <v>851</v>
      </c>
      <c r="AV366" s="88">
        <v>0.33</v>
      </c>
      <c r="AW366" s="88"/>
      <c r="AX366" s="88">
        <v>0.17</v>
      </c>
      <c r="AY366" s="88"/>
      <c r="AZ366" s="92" t="s">
        <v>652</v>
      </c>
      <c r="BA366" s="88" t="s">
        <v>46</v>
      </c>
      <c r="BB36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1.25</v>
      </c>
      <c r="BC366" s="89"/>
      <c r="BD366" s="89"/>
      <c r="BE366" s="89"/>
      <c r="BF366" s="89"/>
      <c r="BG366" s="93"/>
      <c r="BH366" s="44"/>
      <c r="BI366" s="45"/>
      <c r="BJ366" s="45"/>
      <c r="BK366" s="46"/>
      <c r="BL366" s="94"/>
    </row>
    <row r="367" spans="1:65" ht="18.75" customHeight="1" x14ac:dyDescent="0.3">
      <c r="A367" s="87">
        <f>IFERROR(InformeTbHv[[#This Row],[T EFECTIVO]]/InformeTbHv[[#This Row],[Horas disponibles]],0)</f>
        <v>0.93548387096774188</v>
      </c>
      <c r="B367" s="87">
        <f>((InformeTbHv[[#This Row],[T PROGRAMADO]]-InformeTbHv[[#This Row],[HORAS DE OTRAS PARADA]]))/InformeTbHv[[#This Row],[T PROGRAMADO]]</f>
        <v>0.79749999999999999</v>
      </c>
      <c r="C367" s="216">
        <f>IFERROR(((InformeTbHv[[#This Row],[T PROGRAMADO]]-InformeTbHv[[#This Row],[Ttal P. mec]])/InformeTbHv[[#This Row],[T PROGRAMADO]]),0)</f>
        <v>0.85250000000000004</v>
      </c>
      <c r="D367" s="88">
        <f>IFERROR(ROUND(InformeTbHv[[#This Row],[TOTAL DE ARBOLES]]/InformeTbHv[[#This Row],[T EFECTIVO]],2),"")</f>
        <v>22.88</v>
      </c>
      <c r="E367" s="88">
        <f>(IFERROR(ROUND(InformeTbHv[[#This Row],[M3]]/InformeTbHv[[#This Row],[TOTAL DE ARBOLES]],2),""))</f>
        <v>0.6</v>
      </c>
      <c r="F367" s="39">
        <f>IFERROR(ROUND(InformeTbHv[[#This Row],[M3]]/InformeTbHv[[#This Row],[T EFECTIVO]],2),"")</f>
        <v>13.69</v>
      </c>
      <c r="G367" s="89">
        <f>InformeTbHv[[#This Row],[T PROGRAMADO]]-InformeTbHv[[#This Row],[HORAS DE OTRAS PARADA]]</f>
        <v>6.38</v>
      </c>
      <c r="H367" s="89">
        <f>InformeTbHv[[#This Row],[T PROGRAMADO]]-SUM(InformeTbHv[[#This Row],[T PARADAS MEC]]+InformeTbHv[[#This Row],[ALISTAMIENTO]]+InformeTbHv[[#This Row],[Mantenimiento periódico]])</f>
        <v>6.82</v>
      </c>
      <c r="I367" s="89">
        <f>InformeTbHv[[#This Row],[T PARADAS MEC]]+InformeTbHv[[#This Row],[ALISTAMIENTO]]+InformeTbHv[[#This Row],[Mantenimiento periódico]]</f>
        <v>1.18</v>
      </c>
      <c r="J367" s="89">
        <f>SUMIF(InformeTbHv[[#This Row],[MOTIVO 1]],"Mantenimiento periódico",InformeTbHv[[#This Row],[T OTRA PARADA 1]])</f>
        <v>0</v>
      </c>
      <c r="K367" s="89">
        <f>InformeTbHv[[#This Row],[Mantenimiento periódico]]+InformeTbHv[[#This Row],[ALISTAMIENTO]]</f>
        <v>0.23</v>
      </c>
      <c r="L367" s="89">
        <f>SUM(InformeTbHv[[#This Row],[T OTRA PARADA 1]:[T OTRA PARADA 5]])</f>
        <v>0</v>
      </c>
      <c r="M367" s="88" t="s">
        <v>55</v>
      </c>
      <c r="N367" s="88" t="s">
        <v>1418</v>
      </c>
      <c r="O367" s="88" t="s">
        <v>60</v>
      </c>
      <c r="P367" s="88">
        <v>1061791033</v>
      </c>
      <c r="Q367" s="88" t="s">
        <v>43</v>
      </c>
      <c r="R367" s="88" t="s">
        <v>49</v>
      </c>
      <c r="S367" s="90">
        <v>46097</v>
      </c>
      <c r="T367" s="88" t="s">
        <v>62</v>
      </c>
      <c r="U367" s="88"/>
      <c r="V367" s="88"/>
      <c r="W367" s="88"/>
      <c r="X367" s="88"/>
      <c r="Y367" s="88"/>
      <c r="Z367" s="88"/>
      <c r="AA367" s="88"/>
      <c r="AB367" s="88"/>
      <c r="AC367" s="88" t="s">
        <v>1445</v>
      </c>
      <c r="AD367" s="88" t="s">
        <v>1490</v>
      </c>
      <c r="AE367" s="88" t="s">
        <v>1518</v>
      </c>
      <c r="AF367" s="88">
        <v>19.828868083208551</v>
      </c>
      <c r="AG367" s="49" t="s">
        <v>208</v>
      </c>
      <c r="AH367" s="206">
        <v>5</v>
      </c>
      <c r="AI367" s="125" t="s">
        <v>45</v>
      </c>
      <c r="AJ367" s="418">
        <f>VLOOKUP(InformeTbHv[[#This Row],[TURNO]],[1]INFORMEHV!AI$2:AK$184,2,0)</f>
        <v>0.58333333333333337</v>
      </c>
      <c r="AK367" s="418">
        <f>VLOOKUP(InformeTbHv[[#This Row],[TURNO]],[1]INFORMEHV!AI$2:AK$184,3,0)</f>
        <v>0.91666666666666663</v>
      </c>
      <c r="AL367" s="205">
        <v>30</v>
      </c>
      <c r="AM367" s="88">
        <v>146</v>
      </c>
      <c r="AN367" s="88">
        <v>87.33</v>
      </c>
      <c r="AO367" s="88">
        <v>14.13</v>
      </c>
      <c r="AP367" s="88"/>
      <c r="AQ367" s="95">
        <v>28.8</v>
      </c>
      <c r="AR367" s="205">
        <v>8</v>
      </c>
      <c r="AS367" s="88">
        <v>0.95</v>
      </c>
      <c r="AT367" s="30" t="s">
        <v>328</v>
      </c>
      <c r="AU367" s="88" t="s">
        <v>851</v>
      </c>
      <c r="AV367" s="88">
        <v>0.23</v>
      </c>
      <c r="AW367" s="88">
        <v>0.27</v>
      </c>
      <c r="AX367" s="88">
        <v>0.17</v>
      </c>
      <c r="AY367" s="88"/>
      <c r="AZ367" s="92" t="s">
        <v>652</v>
      </c>
      <c r="BA367" s="88" t="s">
        <v>46</v>
      </c>
      <c r="BB36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1.6199999999999999</v>
      </c>
      <c r="BC367" s="89"/>
      <c r="BD367" s="89"/>
      <c r="BE367" s="89"/>
      <c r="BF367" s="89"/>
      <c r="BG367" s="93"/>
      <c r="BH367" s="44"/>
      <c r="BI367" s="45"/>
      <c r="BJ367" s="45"/>
      <c r="BK367" s="46"/>
      <c r="BL367" s="94"/>
    </row>
    <row r="368" spans="1:65" ht="18.75" customHeight="1" x14ac:dyDescent="0.3">
      <c r="A368" s="87">
        <f>IFERROR(InformeTbHv[[#This Row],[T EFECTIVO]]/InformeTbHv[[#This Row],[Horas disponibles]],0)</f>
        <v>0.86708860759493678</v>
      </c>
      <c r="B368" s="87">
        <f>((InformeTbHv[[#This Row],[T PROGRAMADO]]-InformeTbHv[[#This Row],[HORAS DE OTRAS PARADA]]))/InformeTbHv[[#This Row],[T PROGRAMADO]]</f>
        <v>0.34250000000000003</v>
      </c>
      <c r="C368" s="216">
        <f>IFERROR(((InformeTbHv[[#This Row],[T PROGRAMADO]]-InformeTbHv[[#This Row],[Ttal P. mec]])/InformeTbHv[[#This Row],[T PROGRAMADO]]),0)</f>
        <v>0.39500000000000002</v>
      </c>
      <c r="D368" s="88">
        <f>IFERROR(ROUND(InformeTbHv[[#This Row],[TOTAL DE ARBOLES]]/InformeTbHv[[#This Row],[T EFECTIVO]],2),"")</f>
        <v>135.77000000000001</v>
      </c>
      <c r="E368" s="88">
        <f>(IFERROR(ROUND(InformeTbHv[[#This Row],[M3]]/InformeTbHv[[#This Row],[TOTAL DE ARBOLES]],2),""))</f>
        <v>0.28000000000000003</v>
      </c>
      <c r="F368" s="39">
        <f>IFERROR(ROUND(InformeTbHv[[#This Row],[M3]]/InformeTbHv[[#This Row],[T EFECTIVO]],2),"")</f>
        <v>38.69</v>
      </c>
      <c r="G368" s="89">
        <f>InformeTbHv[[#This Row],[T PROGRAMADO]]-InformeTbHv[[#This Row],[HORAS DE OTRAS PARADA]]</f>
        <v>2.74</v>
      </c>
      <c r="H368" s="89">
        <f>InformeTbHv[[#This Row],[T PROGRAMADO]]-SUM(InformeTbHv[[#This Row],[T PARADAS MEC]]+InformeTbHv[[#This Row],[ALISTAMIENTO]]+InformeTbHv[[#This Row],[Mantenimiento periódico]])</f>
        <v>3.16</v>
      </c>
      <c r="I368" s="89">
        <f>InformeTbHv[[#This Row],[T PARADAS MEC]]+InformeTbHv[[#This Row],[ALISTAMIENTO]]+InformeTbHv[[#This Row],[Mantenimiento periódico]]</f>
        <v>4.84</v>
      </c>
      <c r="J368" s="89">
        <f>SUMIF(InformeTbHv[[#This Row],[MOTIVO 1]],"Mantenimiento periódico",InformeTbHv[[#This Row],[T OTRA PARADA 1]])</f>
        <v>0</v>
      </c>
      <c r="K368" s="89">
        <f>InformeTbHv[[#This Row],[Mantenimiento periódico]]+InformeTbHv[[#This Row],[ALISTAMIENTO]]</f>
        <v>0.17</v>
      </c>
      <c r="L368" s="89">
        <f>SUM(InformeTbHv[[#This Row],[T OTRA PARADA 1]:[T OTRA PARADA 5]])</f>
        <v>0</v>
      </c>
      <c r="M368" s="88" t="s">
        <v>79</v>
      </c>
      <c r="N368" s="88" t="s">
        <v>1417</v>
      </c>
      <c r="O368" s="88" t="s">
        <v>190</v>
      </c>
      <c r="P368" s="88">
        <v>4582961</v>
      </c>
      <c r="Q368" s="88" t="s">
        <v>43</v>
      </c>
      <c r="R368" s="88" t="s">
        <v>49</v>
      </c>
      <c r="S368" s="90">
        <v>46063</v>
      </c>
      <c r="T368" s="88" t="s">
        <v>62</v>
      </c>
      <c r="U368" s="88"/>
      <c r="V368" s="88"/>
      <c r="W368" s="88"/>
      <c r="X368" s="88"/>
      <c r="Y368" s="88"/>
      <c r="Z368" s="88"/>
      <c r="AA368" s="88"/>
      <c r="AB368" s="88"/>
      <c r="AC368" s="88" t="s">
        <v>1445</v>
      </c>
      <c r="AD368" s="88" t="s">
        <v>1490</v>
      </c>
      <c r="AE368" s="88" t="s">
        <v>1518</v>
      </c>
      <c r="AF368" s="88">
        <v>19.828868083208551</v>
      </c>
      <c r="AG368" s="88" t="s">
        <v>208</v>
      </c>
      <c r="AH368" s="206">
        <v>5</v>
      </c>
      <c r="AI368" s="88" t="s">
        <v>47</v>
      </c>
      <c r="AJ368" s="419">
        <f>VLOOKUP(InformeTbHv[[#This Row],[TURNO]],[1]INFORMEHV!AI$2:AK$184,2,0)</f>
        <v>0.25</v>
      </c>
      <c r="AK368" s="419">
        <f>VLOOKUP(InformeTbHv[[#This Row],[TURNO]],[1]INFORMEHV!AI$2:AK$184,3,0)</f>
        <v>0.58333333333333337</v>
      </c>
      <c r="AL368" s="205">
        <v>28</v>
      </c>
      <c r="AM368" s="88">
        <v>372</v>
      </c>
      <c r="AN368" s="88">
        <v>106</v>
      </c>
      <c r="AO368" s="88">
        <v>16.25</v>
      </c>
      <c r="AP368" s="88"/>
      <c r="AQ368" s="95">
        <v>14.8</v>
      </c>
      <c r="AR368" s="88">
        <v>8</v>
      </c>
      <c r="AS368" s="88">
        <v>4.67</v>
      </c>
      <c r="AT368" s="30" t="s">
        <v>327</v>
      </c>
      <c r="AU368" s="88" t="s">
        <v>646</v>
      </c>
      <c r="AV368" s="88">
        <v>0.17</v>
      </c>
      <c r="AW368" s="88">
        <v>0.25</v>
      </c>
      <c r="AX368" s="88">
        <v>0.17</v>
      </c>
      <c r="AY368" s="88"/>
      <c r="AZ368" s="92" t="s">
        <v>647</v>
      </c>
      <c r="BA368" s="88" t="s">
        <v>46</v>
      </c>
      <c r="BB36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5.26</v>
      </c>
      <c r="BC368" s="89"/>
      <c r="BD368" s="89"/>
      <c r="BE368" s="89"/>
      <c r="BF368" s="89"/>
      <c r="BG368" s="93"/>
      <c r="BH368" s="44"/>
      <c r="BI368" s="45"/>
      <c r="BJ368" s="45"/>
      <c r="BK368" s="46"/>
      <c r="BL368" s="94"/>
    </row>
    <row r="369" spans="1:64" ht="18.75" customHeight="1" x14ac:dyDescent="0.3">
      <c r="A369" s="87">
        <f>IFERROR(InformeTbHv[[#This Row],[T EFECTIVO]]/InformeTbHv[[#This Row],[Horas disponibles]],0)</f>
        <v>0.93170731707317078</v>
      </c>
      <c r="B369" s="87">
        <f>((InformeTbHv[[#This Row],[T PROGRAMADO]]-InformeTbHv[[#This Row],[HORAS DE OTRAS PARADA]]))/InformeTbHv[[#This Row],[T PROGRAMADO]]</f>
        <v>0.71625000000000005</v>
      </c>
      <c r="C369" s="216">
        <f>IFERROR(((InformeTbHv[[#This Row],[T PROGRAMADO]]-InformeTbHv[[#This Row],[Ttal P. mec]])/InformeTbHv[[#This Row],[T PROGRAMADO]]),0)</f>
        <v>0.76875000000000004</v>
      </c>
      <c r="D369" s="88">
        <f>IFERROR(ROUND(InformeTbHv[[#This Row],[TOTAL DE ARBOLES]]/InformeTbHv[[#This Row],[T EFECTIVO]],2),"")</f>
        <v>36.47</v>
      </c>
      <c r="E369" s="88">
        <f>(IFERROR(ROUND(InformeTbHv[[#This Row],[M3]]/InformeTbHv[[#This Row],[TOTAL DE ARBOLES]],2),""))</f>
        <v>0.32</v>
      </c>
      <c r="F369" s="39">
        <f>IFERROR(ROUND(InformeTbHv[[#This Row],[M3]]/InformeTbHv[[#This Row],[T EFECTIVO]],2),"")</f>
        <v>11.61</v>
      </c>
      <c r="G369" s="89">
        <f>InformeTbHv[[#This Row],[T PROGRAMADO]]-InformeTbHv[[#This Row],[HORAS DE OTRAS PARADA]]</f>
        <v>5.73</v>
      </c>
      <c r="H369" s="89">
        <f>InformeTbHv[[#This Row],[T PROGRAMADO]]-SUM(InformeTbHv[[#This Row],[T PARADAS MEC]]+InformeTbHv[[#This Row],[ALISTAMIENTO]]+InformeTbHv[[#This Row],[Mantenimiento periódico]])</f>
        <v>6.15</v>
      </c>
      <c r="I369" s="89">
        <f>InformeTbHv[[#This Row],[T PARADAS MEC]]+InformeTbHv[[#This Row],[ALISTAMIENTO]]+InformeTbHv[[#This Row],[Mantenimiento periódico]]</f>
        <v>1.85</v>
      </c>
      <c r="J369" s="89">
        <f>SUMIF(InformeTbHv[[#This Row],[MOTIVO 1]],"Mantenimiento periódico",InformeTbHv[[#This Row],[T OTRA PARADA 1]])</f>
        <v>0</v>
      </c>
      <c r="K369" s="89">
        <f>InformeTbHv[[#This Row],[Mantenimiento periódico]]+InformeTbHv[[#This Row],[ALISTAMIENTO]]</f>
        <v>0.3</v>
      </c>
      <c r="L369" s="89">
        <f>SUM(InformeTbHv[[#This Row],[T OTRA PARADA 1]:[T OTRA PARADA 5]])</f>
        <v>0</v>
      </c>
      <c r="M369" s="88" t="s">
        <v>79</v>
      </c>
      <c r="N369" s="88" t="s">
        <v>1417</v>
      </c>
      <c r="O369" s="88" t="s">
        <v>84</v>
      </c>
      <c r="P369" s="88">
        <v>1085247991</v>
      </c>
      <c r="Q369" s="88" t="s">
        <v>43</v>
      </c>
      <c r="R369" s="88" t="s">
        <v>49</v>
      </c>
      <c r="S369" s="90">
        <v>46065</v>
      </c>
      <c r="T369" s="88" t="s">
        <v>62</v>
      </c>
      <c r="U369" s="88"/>
      <c r="V369" s="88"/>
      <c r="W369" s="88"/>
      <c r="X369" s="88"/>
      <c r="Y369" s="88"/>
      <c r="Z369" s="88"/>
      <c r="AA369" s="88"/>
      <c r="AB369" s="88"/>
      <c r="AC369" s="88" t="s">
        <v>1445</v>
      </c>
      <c r="AD369" s="88" t="s">
        <v>1490</v>
      </c>
      <c r="AE369" s="88" t="s">
        <v>1518</v>
      </c>
      <c r="AF369" s="88">
        <v>19.828868083208551</v>
      </c>
      <c r="AG369" s="88" t="s">
        <v>208</v>
      </c>
      <c r="AH369" s="206">
        <v>5</v>
      </c>
      <c r="AI369" s="88" t="s">
        <v>47</v>
      </c>
      <c r="AJ369" s="419">
        <f>VLOOKUP(InformeTbHv[[#This Row],[TURNO]],[1]INFORMEHV!AI$2:AK$184,2,0)</f>
        <v>0.25</v>
      </c>
      <c r="AK369" s="419">
        <f>VLOOKUP(InformeTbHv[[#This Row],[TURNO]],[1]INFORMEHV!AI$2:AK$184,3,0)</f>
        <v>0.58333333333333337</v>
      </c>
      <c r="AL369" s="205">
        <v>28</v>
      </c>
      <c r="AM369" s="88">
        <v>209</v>
      </c>
      <c r="AN369" s="88">
        <v>66.5</v>
      </c>
      <c r="AO369" s="88">
        <v>10.29</v>
      </c>
      <c r="AP369" s="88"/>
      <c r="AQ369" s="89"/>
      <c r="AR369" s="205">
        <v>8</v>
      </c>
      <c r="AS369" s="88">
        <v>1.55</v>
      </c>
      <c r="AT369" s="30" t="s">
        <v>328</v>
      </c>
      <c r="AU369" s="88" t="s">
        <v>646</v>
      </c>
      <c r="AV369" s="88">
        <v>0.3</v>
      </c>
      <c r="AW369" s="88">
        <v>0.25</v>
      </c>
      <c r="AX369" s="88">
        <v>0.17</v>
      </c>
      <c r="AY369" s="88">
        <v>2</v>
      </c>
      <c r="AZ369" s="92" t="s">
        <v>651</v>
      </c>
      <c r="BA369" s="88" t="s">
        <v>46</v>
      </c>
      <c r="BB36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2.27</v>
      </c>
      <c r="BC369" s="89"/>
      <c r="BD369" s="89"/>
      <c r="BE369" s="89"/>
      <c r="BF369" s="89"/>
      <c r="BG369" s="93"/>
      <c r="BH369" s="44"/>
      <c r="BI369" s="45"/>
      <c r="BJ369" s="45"/>
      <c r="BK369" s="46"/>
      <c r="BL369" s="94"/>
    </row>
    <row r="370" spans="1:64" ht="18.75" customHeight="1" x14ac:dyDescent="0.3">
      <c r="A370" s="87">
        <f>IFERROR(InformeTbHv[[#This Row],[T EFECTIVO]]/InformeTbHv[[#This Row],[Horas disponibles]],0)</f>
        <v>0.97058823529411764</v>
      </c>
      <c r="B370" s="87">
        <f>((InformeTbHv[[#This Row],[T PROGRAMADO]]-InformeTbHv[[#This Row],[HORAS DE OTRAS PARADA]]))/InformeTbHv[[#This Row],[T PROGRAMADO]]</f>
        <v>0.82499999999999996</v>
      </c>
      <c r="C370" s="216">
        <f>IFERROR(((InformeTbHv[[#This Row],[T PROGRAMADO]]-InformeTbHv[[#This Row],[Ttal P. mec]])/InformeTbHv[[#This Row],[T PROGRAMADO]]),0)</f>
        <v>0.85</v>
      </c>
      <c r="D370" s="88">
        <f>IFERROR(ROUND(InformeTbHv[[#This Row],[TOTAL DE ARBOLES]]/InformeTbHv[[#This Row],[T EFECTIVO]],2),"")</f>
        <v>38.479999999999997</v>
      </c>
      <c r="E370" s="88">
        <f>(IFERROR(ROUND(InformeTbHv[[#This Row],[M3]]/InformeTbHv[[#This Row],[TOTAL DE ARBOLES]],2),""))</f>
        <v>0.26</v>
      </c>
      <c r="F370" s="39">
        <f>IFERROR(ROUND(InformeTbHv[[#This Row],[M3]]/InformeTbHv[[#This Row],[T EFECTIVO]],2),"")</f>
        <v>10.039999999999999</v>
      </c>
      <c r="G370" s="89">
        <f>InformeTbHv[[#This Row],[T PROGRAMADO]]-InformeTbHv[[#This Row],[HORAS DE OTRAS PARADA]]</f>
        <v>6.6</v>
      </c>
      <c r="H370" s="89">
        <f>InformeTbHv[[#This Row],[T PROGRAMADO]]-SUM(InformeTbHv[[#This Row],[T PARADAS MEC]]+InformeTbHv[[#This Row],[ALISTAMIENTO]]+InformeTbHv[[#This Row],[Mantenimiento periódico]])</f>
        <v>6.8</v>
      </c>
      <c r="I370" s="89">
        <f>InformeTbHv[[#This Row],[T PARADAS MEC]]+InformeTbHv[[#This Row],[ALISTAMIENTO]]+InformeTbHv[[#This Row],[Mantenimiento periódico]]</f>
        <v>1.2</v>
      </c>
      <c r="J370" s="89">
        <f>SUMIF(InformeTbHv[[#This Row],[MOTIVO 1]],"Mantenimiento periódico",InformeTbHv[[#This Row],[T OTRA PARADA 1]])</f>
        <v>0</v>
      </c>
      <c r="K370" s="89">
        <f>InformeTbHv[[#This Row],[Mantenimiento periódico]]+InformeTbHv[[#This Row],[ALISTAMIENTO]]</f>
        <v>0.2</v>
      </c>
      <c r="L370" s="89">
        <f>SUM(InformeTbHv[[#This Row],[T OTRA PARADA 1]:[T OTRA PARADA 5]])</f>
        <v>0</v>
      </c>
      <c r="M370" s="88" t="s">
        <v>55</v>
      </c>
      <c r="N370" s="88" t="s">
        <v>1418</v>
      </c>
      <c r="O370" s="88" t="s">
        <v>94</v>
      </c>
      <c r="P370" s="88">
        <v>94269293</v>
      </c>
      <c r="Q370" s="88" t="s">
        <v>43</v>
      </c>
      <c r="R370" s="88" t="s">
        <v>49</v>
      </c>
      <c r="S370" s="90">
        <v>46076</v>
      </c>
      <c r="T370" s="88" t="s">
        <v>62</v>
      </c>
      <c r="U370" s="88"/>
      <c r="V370" s="88"/>
      <c r="W370" s="88"/>
      <c r="X370" s="88"/>
      <c r="Y370" s="88"/>
      <c r="Z370" s="88"/>
      <c r="AA370" s="88"/>
      <c r="AB370" s="88"/>
      <c r="AC370" s="88" t="s">
        <v>1445</v>
      </c>
      <c r="AD370" s="88" t="s">
        <v>1490</v>
      </c>
      <c r="AE370" s="88" t="s">
        <v>1518</v>
      </c>
      <c r="AF370" s="88">
        <v>19.828868083208551</v>
      </c>
      <c r="AG370" s="88" t="s">
        <v>208</v>
      </c>
      <c r="AH370" s="206">
        <v>5</v>
      </c>
      <c r="AI370" s="125" t="s">
        <v>45</v>
      </c>
      <c r="AJ370" s="418">
        <f>VLOOKUP(InformeTbHv[[#This Row],[TURNO]],[1]INFORMEHV!AI$2:AK$184,2,0)</f>
        <v>0.58333333333333337</v>
      </c>
      <c r="AK370" s="418">
        <f>VLOOKUP(InformeTbHv[[#This Row],[TURNO]],[1]INFORMEHV!AI$2:AK$184,3,0)</f>
        <v>0.91666666666666663</v>
      </c>
      <c r="AL370" s="205">
        <v>28</v>
      </c>
      <c r="AM370" s="88">
        <v>254</v>
      </c>
      <c r="AN370" s="88">
        <v>66.25</v>
      </c>
      <c r="AO370" s="88">
        <v>10.14</v>
      </c>
      <c r="AP370" s="88"/>
      <c r="AQ370" s="198">
        <v>25.4</v>
      </c>
      <c r="AR370" s="88">
        <v>8</v>
      </c>
      <c r="AS370" s="88">
        <v>1</v>
      </c>
      <c r="AT370" s="30" t="s">
        <v>327</v>
      </c>
      <c r="AU370" s="88" t="s">
        <v>646</v>
      </c>
      <c r="AV370" s="88">
        <v>0.2</v>
      </c>
      <c r="AW370" s="88"/>
      <c r="AX370" s="88">
        <v>0.2</v>
      </c>
      <c r="AY370" s="88"/>
      <c r="AZ370" s="92"/>
      <c r="BA370" s="88" t="s">
        <v>46</v>
      </c>
      <c r="BB37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1.4</v>
      </c>
      <c r="BC370" s="89"/>
      <c r="BD370" s="89"/>
      <c r="BE370" s="89"/>
      <c r="BF370" s="89"/>
      <c r="BG370" s="93"/>
      <c r="BH370" s="44"/>
      <c r="BI370" s="45"/>
      <c r="BJ370" s="45"/>
      <c r="BK370" s="46"/>
      <c r="BL370" s="94"/>
    </row>
    <row r="371" spans="1:64" ht="18.75" customHeight="1" x14ac:dyDescent="0.3">
      <c r="A371" s="20">
        <f>IFERROR(InformeTbHv[[#This Row],[T EFECTIVO]]/InformeTbHv[[#This Row],[Horas disponibles]],0)</f>
        <v>0.51454545454545453</v>
      </c>
      <c r="B371" s="20">
        <f>((InformeTbHv[[#This Row],[T PROGRAMADO]]-InformeTbHv[[#This Row],[HORAS DE OTRAS PARADA]]))/InformeTbHv[[#This Row],[T PROGRAMADO]]</f>
        <v>0.35375000000000001</v>
      </c>
      <c r="C371" s="21">
        <f>IFERROR(((InformeTbHv[[#This Row],[T PROGRAMADO]]-InformeTbHv[[#This Row],[Ttal P. mec]])/InformeTbHv[[#This Row],[T PROGRAMADO]]),0)</f>
        <v>0.6875</v>
      </c>
      <c r="D371" s="22">
        <f>IFERROR(ROUND(InformeTbHv[[#This Row],[TOTAL DE ARBOLES]]/InformeTbHv[[#This Row],[T EFECTIVO]],2),"")</f>
        <v>0</v>
      </c>
      <c r="E371" s="22" t="str">
        <f>(IFERROR(ROUND(InformeTbHv[[#This Row],[M3]]/InformeTbHv[[#This Row],[TOTAL DE ARBOLES]],2),""))</f>
        <v/>
      </c>
      <c r="F371" s="13">
        <f>IFERROR(ROUND(InformeTbHv[[#This Row],[M3]]/InformeTbHv[[#This Row],[T EFECTIVO]],2),"")</f>
        <v>12.37</v>
      </c>
      <c r="G371" s="23">
        <f>InformeTbHv[[#This Row],[T PROGRAMADO]]-InformeTbHv[[#This Row],[HORAS DE OTRAS PARADA]]</f>
        <v>2.83</v>
      </c>
      <c r="H371" s="24">
        <f>InformeTbHv[[#This Row],[T PROGRAMADO]]-SUM(InformeTbHv[[#This Row],[T PARADAS MEC]]+InformeTbHv[[#This Row],[ALISTAMIENTO]]+InformeTbHv[[#This Row],[Mantenimiento periódico]])</f>
        <v>5.5</v>
      </c>
      <c r="I371" s="24">
        <f>InformeTbHv[[#This Row],[T PARADAS MEC]]+InformeTbHv[[#This Row],[ALISTAMIENTO]]+InformeTbHv[[#This Row],[Mantenimiento periódico]]</f>
        <v>2.5</v>
      </c>
      <c r="J371" s="24">
        <f>SUMIF(InformeTbHv[[#This Row],[MOTIVO 1]],"Mantenimiento periódico",InformeTbHv[[#This Row],[T OTRA PARADA 1]])</f>
        <v>0</v>
      </c>
      <c r="K371" s="24">
        <f>InformeTbHv[[#This Row],[Mantenimiento periódico]]+InformeTbHv[[#This Row],[ALISTAMIENTO]]</f>
        <v>0.5</v>
      </c>
      <c r="L371" s="24">
        <f>SUM(InformeTbHv[[#This Row],[T OTRA PARADA 1]:[T OTRA PARADA 5]])</f>
        <v>2</v>
      </c>
      <c r="M371" s="25" t="s">
        <v>76</v>
      </c>
      <c r="N371" s="25" t="s">
        <v>1418</v>
      </c>
      <c r="O371" s="29" t="s">
        <v>78</v>
      </c>
      <c r="P371" s="25">
        <v>1006316837</v>
      </c>
      <c r="Q371" s="25" t="s">
        <v>43</v>
      </c>
      <c r="R371" s="25" t="s">
        <v>49</v>
      </c>
      <c r="S371" s="26">
        <v>46027</v>
      </c>
      <c r="T371" s="25" t="s">
        <v>100</v>
      </c>
      <c r="U371" s="25"/>
      <c r="V371" s="25"/>
      <c r="W371" s="25"/>
      <c r="X371" s="25"/>
      <c r="Y371" s="25"/>
      <c r="Z371" s="25"/>
      <c r="AA371" s="25"/>
      <c r="AB371" s="25"/>
      <c r="AC371" s="25" t="s">
        <v>1447</v>
      </c>
      <c r="AD371" s="25" t="s">
        <v>1492</v>
      </c>
      <c r="AE371" s="25" t="s">
        <v>1509</v>
      </c>
      <c r="AF371" s="25">
        <v>22.377612303778299</v>
      </c>
      <c r="AG371" s="252" t="s">
        <v>206</v>
      </c>
      <c r="AH371" s="260">
        <v>7</v>
      </c>
      <c r="AI371" s="25" t="s">
        <v>47</v>
      </c>
      <c r="AJ371" s="422">
        <f>VLOOKUP(InformeTbHv[[#This Row],[TURNO]],[1]INFORMEHV!AI$2:AK$184,2,0)</f>
        <v>0.25</v>
      </c>
      <c r="AK371" s="422">
        <f>VLOOKUP(InformeTbHv[[#This Row],[TURNO]],[1]INFORMEHV!AI$2:AK$184,3,0)</f>
        <v>0.58333333333333337</v>
      </c>
      <c r="AL371" s="25"/>
      <c r="AM371" s="25"/>
      <c r="AN371" s="25">
        <v>35</v>
      </c>
      <c r="AO371" s="25"/>
      <c r="AP371" s="25"/>
      <c r="AQ371" s="24">
        <v>20</v>
      </c>
      <c r="AR371" s="25">
        <v>8</v>
      </c>
      <c r="AS371" s="25">
        <v>2</v>
      </c>
      <c r="AT371" s="30" t="s">
        <v>328</v>
      </c>
      <c r="AU371" s="30" t="s">
        <v>215</v>
      </c>
      <c r="AV371" s="25">
        <v>0.5</v>
      </c>
      <c r="AW371" s="25">
        <v>0.25</v>
      </c>
      <c r="AX371" s="25">
        <v>0.42</v>
      </c>
      <c r="AY371" s="25">
        <v>3</v>
      </c>
      <c r="AZ371" s="25"/>
      <c r="BA371" s="25" t="s">
        <v>48</v>
      </c>
      <c r="BB37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5.17</v>
      </c>
      <c r="BC371" s="24">
        <v>2</v>
      </c>
      <c r="BD371" s="24"/>
      <c r="BE371" s="23"/>
      <c r="BF371" s="23"/>
      <c r="BG371" s="27"/>
      <c r="BH371" s="14" t="s">
        <v>250</v>
      </c>
      <c r="BI371" s="30"/>
      <c r="BJ371" s="15"/>
      <c r="BK371" s="16"/>
      <c r="BL371" s="28"/>
    </row>
    <row r="372" spans="1:64" ht="18.75" customHeight="1" x14ac:dyDescent="0.3">
      <c r="A372" s="37">
        <f>IFERROR(InformeTbHv[[#This Row],[T EFECTIVO]]/InformeTbHv[[#This Row],[Horas disponibles]],0)</f>
        <v>0.89692307692307693</v>
      </c>
      <c r="B372" s="37">
        <f>((InformeTbHv[[#This Row],[T PROGRAMADO]]-InformeTbHv[[#This Row],[HORAS DE OTRAS PARADA]]))/InformeTbHv[[#This Row],[T PROGRAMADO]]</f>
        <v>0.72875000000000001</v>
      </c>
      <c r="C372" s="113">
        <f>IFERROR(((InformeTbHv[[#This Row],[T PROGRAMADO]]-InformeTbHv[[#This Row],[Ttal P. mec]])/InformeTbHv[[#This Row],[T PROGRAMADO]]),0)</f>
        <v>0.8125</v>
      </c>
      <c r="D372" s="38">
        <f>IFERROR(ROUND(InformeTbHv[[#This Row],[TOTAL DE ARBOLES]]/InformeTbHv[[#This Row],[T EFECTIVO]],2),"")</f>
        <v>27.27</v>
      </c>
      <c r="E372" s="38">
        <f>(IFERROR(ROUND(InformeTbHv[[#This Row],[M3]]/InformeTbHv[[#This Row],[TOTAL DE ARBOLES]],2),""))</f>
        <v>0.48</v>
      </c>
      <c r="F372" s="39">
        <f>IFERROR(ROUND(InformeTbHv[[#This Row],[M3]]/InformeTbHv[[#This Row],[T EFECTIVO]],2),"")</f>
        <v>13.21</v>
      </c>
      <c r="G372" s="40">
        <f>InformeTbHv[[#This Row],[T PROGRAMADO]]-InformeTbHv[[#This Row],[HORAS DE OTRAS PARADA]]</f>
        <v>5.83</v>
      </c>
      <c r="H372" s="40">
        <f>InformeTbHv[[#This Row],[T PROGRAMADO]]-SUM(InformeTbHv[[#This Row],[T PARADAS MEC]]+InformeTbHv[[#This Row],[ALISTAMIENTO]]+InformeTbHv[[#This Row],[Mantenimiento periódico]])</f>
        <v>6.5</v>
      </c>
      <c r="I372" s="40">
        <f>InformeTbHv[[#This Row],[T PARADAS MEC]]+InformeTbHv[[#This Row],[ALISTAMIENTO]]+InformeTbHv[[#This Row],[Mantenimiento periódico]]</f>
        <v>1.5</v>
      </c>
      <c r="J372" s="40">
        <f>SUMIF(InformeTbHv[[#This Row],[MOTIVO 1]],"Mantenimiento periódico",InformeTbHv[[#This Row],[T OTRA PARADA 1]])</f>
        <v>0</v>
      </c>
      <c r="K372" s="40">
        <f>InformeTbHv[[#This Row],[Mantenimiento periódico]]+InformeTbHv[[#This Row],[ALISTAMIENTO]]</f>
        <v>0.5</v>
      </c>
      <c r="L372" s="40">
        <f>SUM(InformeTbHv[[#This Row],[T OTRA PARADA 1]:[T OTRA PARADA 5]])</f>
        <v>0</v>
      </c>
      <c r="M372" s="38" t="s">
        <v>76</v>
      </c>
      <c r="N372" s="38" t="s">
        <v>1418</v>
      </c>
      <c r="O372" s="38" t="s">
        <v>77</v>
      </c>
      <c r="P372" s="38">
        <v>1010092842</v>
      </c>
      <c r="Q372" s="38" t="s">
        <v>43</v>
      </c>
      <c r="R372" s="38" t="s">
        <v>49</v>
      </c>
      <c r="S372" s="41">
        <v>46037</v>
      </c>
      <c r="T372" s="38" t="s">
        <v>191</v>
      </c>
      <c r="U372" s="38"/>
      <c r="V372" s="38"/>
      <c r="W372" s="38"/>
      <c r="X372" s="38"/>
      <c r="Y372" s="38"/>
      <c r="Z372" s="38"/>
      <c r="AA372" s="38"/>
      <c r="AB372" s="38"/>
      <c r="AC372" s="38" t="s">
        <v>1449</v>
      </c>
      <c r="AD372" s="38" t="s">
        <v>1494</v>
      </c>
      <c r="AE372" s="38" t="s">
        <v>1509</v>
      </c>
      <c r="AF372" s="38">
        <v>44.025076459199035</v>
      </c>
      <c r="AG372" s="252" t="s">
        <v>206</v>
      </c>
      <c r="AH372" s="207">
        <v>2</v>
      </c>
      <c r="AI372" s="116" t="s">
        <v>47</v>
      </c>
      <c r="AJ372" s="415">
        <f>VLOOKUP(InformeTbHv[[#This Row],[TURNO]],[1]INFORMEHV!AI$2:AK$184,2,0)</f>
        <v>0.25</v>
      </c>
      <c r="AK372" s="415">
        <f>VLOOKUP(InformeTbHv[[#This Row],[TURNO]],[1]INFORMEHV!AI$2:AK$184,3,0)</f>
        <v>0.58333333333333337</v>
      </c>
      <c r="AL372" s="116">
        <v>30</v>
      </c>
      <c r="AM372" s="38">
        <v>159</v>
      </c>
      <c r="AN372" s="38">
        <v>77.03</v>
      </c>
      <c r="AO372" s="38">
        <v>13.15</v>
      </c>
      <c r="AP372" s="38"/>
      <c r="AQ372" s="40">
        <v>20</v>
      </c>
      <c r="AR372" s="116">
        <v>8</v>
      </c>
      <c r="AS372" s="38">
        <v>1</v>
      </c>
      <c r="AT372" s="30" t="s">
        <v>328</v>
      </c>
      <c r="AU372" s="30" t="s">
        <v>215</v>
      </c>
      <c r="AV372" s="38">
        <v>0.5</v>
      </c>
      <c r="AW372" s="38">
        <v>0.25</v>
      </c>
      <c r="AX372" s="38">
        <v>0.42</v>
      </c>
      <c r="AY372" s="38">
        <v>4</v>
      </c>
      <c r="AZ372" s="42"/>
      <c r="BA372" s="38" t="s">
        <v>48</v>
      </c>
      <c r="BB37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2.17</v>
      </c>
      <c r="BC372" s="40"/>
      <c r="BD372" s="40"/>
      <c r="BE372" s="40"/>
      <c r="BF372" s="40"/>
      <c r="BG372" s="43"/>
      <c r="BH372" s="49"/>
      <c r="BI372" s="45"/>
      <c r="BJ372" s="45"/>
      <c r="BK372" s="46"/>
      <c r="BL372" s="47"/>
    </row>
    <row r="373" spans="1:64" ht="18.75" customHeight="1" x14ac:dyDescent="0.3">
      <c r="A373" s="37">
        <f>IFERROR(InformeTbHv[[#This Row],[T EFECTIVO]]/InformeTbHv[[#This Row],[Horas disponibles]],0)</f>
        <v>0.91006423982869378</v>
      </c>
      <c r="B373" s="37">
        <f>((InformeTbHv[[#This Row],[T PROGRAMADO]]-InformeTbHv[[#This Row],[HORAS DE OTRAS PARADA]]))/InformeTbHv[[#This Row],[T PROGRAMADO]]</f>
        <v>0.70833333333333337</v>
      </c>
      <c r="C373" s="113">
        <f>IFERROR(((InformeTbHv[[#This Row],[T PROGRAMADO]]-InformeTbHv[[#This Row],[Ttal P. mec]])/InformeTbHv[[#This Row],[T PROGRAMADO]]),0)</f>
        <v>0.77833333333333332</v>
      </c>
      <c r="D373" s="38">
        <f>IFERROR(ROUND(InformeTbHv[[#This Row],[TOTAL DE ARBOLES]]/InformeTbHv[[#This Row],[T EFECTIVO]],2),"")</f>
        <v>29.65</v>
      </c>
      <c r="E373" s="38">
        <f>(IFERROR(ROUND(InformeTbHv[[#This Row],[M3]]/InformeTbHv[[#This Row],[TOTAL DE ARBOLES]],2),""))</f>
        <v>0.41</v>
      </c>
      <c r="F373" s="39">
        <f>IFERROR(ROUND(InformeTbHv[[#This Row],[M3]]/InformeTbHv[[#This Row],[T EFECTIVO]],2),"")</f>
        <v>12.28</v>
      </c>
      <c r="G373" s="40">
        <f>InformeTbHv[[#This Row],[T PROGRAMADO]]-InformeTbHv[[#This Row],[HORAS DE OTRAS PARADA]]</f>
        <v>4.25</v>
      </c>
      <c r="H373" s="40">
        <f>InformeTbHv[[#This Row],[T PROGRAMADO]]-SUM(InformeTbHv[[#This Row],[T PARADAS MEC]]+InformeTbHv[[#This Row],[ALISTAMIENTO]]+InformeTbHv[[#This Row],[Mantenimiento periódico]])</f>
        <v>4.67</v>
      </c>
      <c r="I373" s="40">
        <f>InformeTbHv[[#This Row],[T PARADAS MEC]]+InformeTbHv[[#This Row],[ALISTAMIENTO]]+InformeTbHv[[#This Row],[Mantenimiento periódico]]</f>
        <v>1.33</v>
      </c>
      <c r="J373" s="40">
        <f>SUMIF(InformeTbHv[[#This Row],[MOTIVO 1]],"Mantenimiento periódico",InformeTbHv[[#This Row],[T OTRA PARADA 1]])</f>
        <v>0</v>
      </c>
      <c r="K373" s="40">
        <f>InformeTbHv[[#This Row],[Mantenimiento periódico]]+InformeTbHv[[#This Row],[ALISTAMIENTO]]</f>
        <v>0</v>
      </c>
      <c r="L373" s="40">
        <f>SUM(InformeTbHv[[#This Row],[T OTRA PARADA 1]:[T OTRA PARADA 5]])</f>
        <v>0</v>
      </c>
      <c r="M373" s="38" t="s">
        <v>76</v>
      </c>
      <c r="N373" s="38" t="s">
        <v>1418</v>
      </c>
      <c r="O373" s="38" t="s">
        <v>78</v>
      </c>
      <c r="P373" s="38">
        <v>1006316837</v>
      </c>
      <c r="Q373" s="38" t="s">
        <v>43</v>
      </c>
      <c r="R373" s="38" t="s">
        <v>49</v>
      </c>
      <c r="S373" s="41">
        <v>46037</v>
      </c>
      <c r="T373" s="38" t="s">
        <v>191</v>
      </c>
      <c r="U373" s="38"/>
      <c r="V373" s="38"/>
      <c r="W373" s="38"/>
      <c r="X373" s="38"/>
      <c r="Y373" s="38"/>
      <c r="Z373" s="38"/>
      <c r="AA373" s="38"/>
      <c r="AB373" s="38"/>
      <c r="AC373" s="38" t="s">
        <v>1449</v>
      </c>
      <c r="AD373" s="38" t="s">
        <v>1494</v>
      </c>
      <c r="AE373" s="38" t="s">
        <v>1509</v>
      </c>
      <c r="AF373" s="38">
        <v>44.025076459199035</v>
      </c>
      <c r="AG373" s="252" t="s">
        <v>206</v>
      </c>
      <c r="AH373" s="207">
        <v>2</v>
      </c>
      <c r="AI373" s="125" t="s">
        <v>45</v>
      </c>
      <c r="AJ373" s="418">
        <f>VLOOKUP(InformeTbHv[[#This Row],[TURNO]],[1]INFORMEHV!AI$2:AK$184,2,0)</f>
        <v>0.58333333333333337</v>
      </c>
      <c r="AK373" s="418">
        <f>VLOOKUP(InformeTbHv[[#This Row],[TURNO]],[1]INFORMEHV!AI$2:AK$184,3,0)</f>
        <v>0.91666666666666663</v>
      </c>
      <c r="AL373" s="116">
        <v>30</v>
      </c>
      <c r="AM373" s="38">
        <v>126</v>
      </c>
      <c r="AN373" s="38">
        <v>52.17</v>
      </c>
      <c r="AO373" s="38">
        <v>7.96</v>
      </c>
      <c r="AP373" s="38"/>
      <c r="AQ373" s="40">
        <v>20</v>
      </c>
      <c r="AR373" s="116">
        <v>6</v>
      </c>
      <c r="AS373" s="38">
        <v>1.33</v>
      </c>
      <c r="AT373" s="30" t="s">
        <v>328</v>
      </c>
      <c r="AU373" s="30" t="s">
        <v>215</v>
      </c>
      <c r="AV373" s="38"/>
      <c r="AW373" s="38"/>
      <c r="AX373" s="38">
        <v>0.42</v>
      </c>
      <c r="AY373" s="38">
        <v>3</v>
      </c>
      <c r="AZ373" s="42"/>
      <c r="BA373" s="38" t="s">
        <v>48</v>
      </c>
      <c r="BB37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1.75</v>
      </c>
      <c r="BC373" s="40"/>
      <c r="BD373" s="54"/>
      <c r="BE373" s="40"/>
      <c r="BF373" s="40"/>
      <c r="BG373" s="43"/>
      <c r="BH373" s="49"/>
      <c r="BI373" s="45"/>
      <c r="BJ373" s="45"/>
      <c r="BK373" s="46"/>
      <c r="BL373" s="47"/>
    </row>
    <row r="374" spans="1:64" ht="18.75" customHeight="1" x14ac:dyDescent="0.3">
      <c r="A374" s="63">
        <f>IFERROR(InformeTbHv[[#This Row],[T EFECTIVO]]/InformeTbHv[[#This Row],[Horas disponibles]],0)</f>
        <v>0.68981481481481488</v>
      </c>
      <c r="B374" s="63">
        <f>((InformeTbHv[[#This Row],[T PROGRAMADO]]-InformeTbHv[[#This Row],[HORAS DE OTRAS PARADA]]))/InformeTbHv[[#This Row],[T PROGRAMADO]]</f>
        <v>0.18625000000000003</v>
      </c>
      <c r="C374" s="215">
        <f>IFERROR(((InformeTbHv[[#This Row],[T PROGRAMADO]]-InformeTbHv[[#This Row],[Ttal P. mec]])/InformeTbHv[[#This Row],[T PROGRAMADO]]),0)</f>
        <v>0.27</v>
      </c>
      <c r="D374" s="64">
        <f>IFERROR(ROUND(InformeTbHv[[#This Row],[TOTAL DE ARBOLES]]/InformeTbHv[[#This Row],[T EFECTIVO]],2),"")</f>
        <v>16.78</v>
      </c>
      <c r="E374" s="64">
        <f>(IFERROR(ROUND(InformeTbHv[[#This Row],[M3]]/InformeTbHv[[#This Row],[TOTAL DE ARBOLES]],2),""))</f>
        <v>0.6</v>
      </c>
      <c r="F374" s="39">
        <f>IFERROR(ROUND(InformeTbHv[[#This Row],[M3]]/InformeTbHv[[#This Row],[T EFECTIVO]],2),"")</f>
        <v>10.07</v>
      </c>
      <c r="G374" s="65">
        <f>InformeTbHv[[#This Row],[T PROGRAMADO]]-InformeTbHv[[#This Row],[HORAS DE OTRAS PARADA]]</f>
        <v>1.4900000000000002</v>
      </c>
      <c r="H374" s="65">
        <f>InformeTbHv[[#This Row],[T PROGRAMADO]]-SUM(InformeTbHv[[#This Row],[T PARADAS MEC]]+InformeTbHv[[#This Row],[ALISTAMIENTO]]+InformeTbHv[[#This Row],[Mantenimiento periódico]])</f>
        <v>2.16</v>
      </c>
      <c r="I374" s="65">
        <f>InformeTbHv[[#This Row],[T PARADAS MEC]]+InformeTbHv[[#This Row],[ALISTAMIENTO]]+InformeTbHv[[#This Row],[Mantenimiento periódico]]</f>
        <v>5.84</v>
      </c>
      <c r="J374" s="65">
        <f>SUMIF(InformeTbHv[[#This Row],[MOTIVO 1]],"Mantenimiento periódico",InformeTbHv[[#This Row],[T OTRA PARADA 1]])</f>
        <v>0</v>
      </c>
      <c r="K374" s="65">
        <f>InformeTbHv[[#This Row],[Mantenimiento periódico]]+InformeTbHv[[#This Row],[ALISTAMIENTO]]</f>
        <v>0.17</v>
      </c>
      <c r="L374" s="65">
        <f>SUM(InformeTbHv[[#This Row],[T OTRA PARADA 1]:[T OTRA PARADA 5]])</f>
        <v>0.5</v>
      </c>
      <c r="M374" s="64" t="s">
        <v>63</v>
      </c>
      <c r="N374" s="64" t="s">
        <v>1417</v>
      </c>
      <c r="O374" s="64" t="s">
        <v>64</v>
      </c>
      <c r="P374" s="64">
        <v>94282613</v>
      </c>
      <c r="Q374" s="64" t="s">
        <v>65</v>
      </c>
      <c r="R374" s="64" t="s">
        <v>44</v>
      </c>
      <c r="S374" s="66">
        <v>46039</v>
      </c>
      <c r="T374" s="64" t="s">
        <v>150</v>
      </c>
      <c r="U374" s="64"/>
      <c r="V374" s="64"/>
      <c r="W374" s="64"/>
      <c r="X374" s="64"/>
      <c r="Y374" s="64"/>
      <c r="Z374" s="64"/>
      <c r="AA374" s="64"/>
      <c r="AB374" s="64"/>
      <c r="AC374" s="64" t="s">
        <v>1444</v>
      </c>
      <c r="AD374" s="64" t="s">
        <v>1489</v>
      </c>
      <c r="AE374" s="64" t="s">
        <v>1512</v>
      </c>
      <c r="AF374" s="64">
        <v>22.805263629590204</v>
      </c>
      <c r="AG374" s="251" t="s">
        <v>205</v>
      </c>
      <c r="AH374" s="258">
        <v>8</v>
      </c>
      <c r="AI374" s="209" t="s">
        <v>47</v>
      </c>
      <c r="AJ374" s="417">
        <f>VLOOKUP(InformeTbHv[[#This Row],[TURNO]],[1]INFORMEHV!AI$2:AK$184,2,0)</f>
        <v>0.25</v>
      </c>
      <c r="AK374" s="417">
        <f>VLOOKUP(InformeTbHv[[#This Row],[TURNO]],[1]INFORMEHV!AI$2:AK$184,3,0)</f>
        <v>0.58333333333333337</v>
      </c>
      <c r="AL374" s="209">
        <v>20</v>
      </c>
      <c r="AM374" s="64">
        <v>25</v>
      </c>
      <c r="AN374" s="64">
        <v>15</v>
      </c>
      <c r="AO374" s="64">
        <v>9.5</v>
      </c>
      <c r="AP374" s="64">
        <v>42</v>
      </c>
      <c r="AQ374" s="65"/>
      <c r="AR374" s="64">
        <v>8</v>
      </c>
      <c r="AS374" s="64">
        <v>5.67</v>
      </c>
      <c r="AT374" s="30" t="s">
        <v>327</v>
      </c>
      <c r="AU374" s="30" t="s">
        <v>215</v>
      </c>
      <c r="AV374" s="64">
        <v>0.17</v>
      </c>
      <c r="AW374" s="64"/>
      <c r="AX374" s="64">
        <v>0.17</v>
      </c>
      <c r="AY374" s="64"/>
      <c r="AZ374" s="67" t="s">
        <v>340</v>
      </c>
      <c r="BA374" s="64" t="s">
        <v>46</v>
      </c>
      <c r="BB37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6.51</v>
      </c>
      <c r="BC374" s="65">
        <v>0.5</v>
      </c>
      <c r="BD374" s="65"/>
      <c r="BE374" s="65"/>
      <c r="BF374" s="65"/>
      <c r="BG374" s="68"/>
      <c r="BH374" s="44" t="s">
        <v>242</v>
      </c>
      <c r="BI374" s="45"/>
      <c r="BJ374" s="45"/>
      <c r="BK374" s="46"/>
      <c r="BL374" s="69"/>
    </row>
    <row r="375" spans="1:64" ht="18.75" customHeight="1" x14ac:dyDescent="0.3">
      <c r="A375" s="63">
        <f>IFERROR(InformeTbHv[[#This Row],[T EFECTIVO]]/InformeTbHv[[#This Row],[Horas disponibles]],0)</f>
        <v>0.94620253164556967</v>
      </c>
      <c r="B375" s="63">
        <f>((InformeTbHv[[#This Row],[T PROGRAMADO]]-InformeTbHv[[#This Row],[HORAS DE OTRAS PARADA]]))/InformeTbHv[[#This Row],[T PROGRAMADO]]</f>
        <v>0.42714285714285716</v>
      </c>
      <c r="C375" s="215">
        <f>IFERROR(((InformeTbHv[[#This Row],[T PROGRAMADO]]-InformeTbHv[[#This Row],[Ttal P. mec]])/InformeTbHv[[#This Row],[T PROGRAMADO]]),0)</f>
        <v>0.45142857142857146</v>
      </c>
      <c r="D375" s="64">
        <f>IFERROR(ROUND(InformeTbHv[[#This Row],[TOTAL DE ARBOLES]]/InformeTbHv[[#This Row],[T EFECTIVO]],2),"")</f>
        <v>27.09</v>
      </c>
      <c r="E375" s="64">
        <f>(IFERROR(ROUND(InformeTbHv[[#This Row],[M3]]/InformeTbHv[[#This Row],[TOTAL DE ARBOLES]],2),""))</f>
        <v>0.49</v>
      </c>
      <c r="F375" s="39">
        <f>IFERROR(ROUND(InformeTbHv[[#This Row],[M3]]/InformeTbHv[[#This Row],[T EFECTIVO]],2),"")</f>
        <v>13.38</v>
      </c>
      <c r="G375" s="65">
        <f>InformeTbHv[[#This Row],[T PROGRAMADO]]-InformeTbHv[[#This Row],[HORAS DE OTRAS PARADA]]</f>
        <v>2.99</v>
      </c>
      <c r="H375" s="65">
        <f>InformeTbHv[[#This Row],[T PROGRAMADO]]-SUM(InformeTbHv[[#This Row],[T PARADAS MEC]]+InformeTbHv[[#This Row],[ALISTAMIENTO]]+InformeTbHv[[#This Row],[Mantenimiento periódico]])</f>
        <v>3.16</v>
      </c>
      <c r="I375" s="65">
        <f>InformeTbHv[[#This Row],[T PARADAS MEC]]+InformeTbHv[[#This Row],[ALISTAMIENTO]]+InformeTbHv[[#This Row],[Mantenimiento periódico]]</f>
        <v>3.84</v>
      </c>
      <c r="J375" s="65">
        <f>SUMIF(InformeTbHv[[#This Row],[MOTIVO 1]],"Mantenimiento periódico",InformeTbHv[[#This Row],[T OTRA PARADA 1]])</f>
        <v>0</v>
      </c>
      <c r="K375" s="65">
        <f>InformeTbHv[[#This Row],[Mantenimiento periódico]]+InformeTbHv[[#This Row],[ALISTAMIENTO]]</f>
        <v>0.17</v>
      </c>
      <c r="L375" s="65">
        <f>SUM(InformeTbHv[[#This Row],[T OTRA PARADA 1]:[T OTRA PARADA 5]])</f>
        <v>0</v>
      </c>
      <c r="M375" s="64" t="s">
        <v>63</v>
      </c>
      <c r="N375" s="64" t="s">
        <v>1417</v>
      </c>
      <c r="O375" s="64" t="s">
        <v>67</v>
      </c>
      <c r="P375" s="64">
        <v>4516297</v>
      </c>
      <c r="Q375" s="64" t="s">
        <v>65</v>
      </c>
      <c r="R375" s="64" t="s">
        <v>44</v>
      </c>
      <c r="S375" s="66">
        <v>46039</v>
      </c>
      <c r="T375" s="64" t="s">
        <v>150</v>
      </c>
      <c r="U375" s="64"/>
      <c r="V375" s="64"/>
      <c r="W375" s="64"/>
      <c r="X375" s="64"/>
      <c r="Y375" s="64"/>
      <c r="Z375" s="64"/>
      <c r="AA375" s="64"/>
      <c r="AB375" s="64"/>
      <c r="AC375" s="64" t="s">
        <v>1444</v>
      </c>
      <c r="AD375" s="64" t="s">
        <v>1489</v>
      </c>
      <c r="AE375" s="64" t="s">
        <v>1512</v>
      </c>
      <c r="AF375" s="64">
        <v>22.805263629590204</v>
      </c>
      <c r="AG375" s="251" t="s">
        <v>205</v>
      </c>
      <c r="AH375" s="258">
        <v>8</v>
      </c>
      <c r="AI375" s="125" t="s">
        <v>45</v>
      </c>
      <c r="AJ375" s="418">
        <f>VLOOKUP(InformeTbHv[[#This Row],[TURNO]],[1]INFORMEHV!AI$2:AK$184,2,0)</f>
        <v>0.58333333333333337</v>
      </c>
      <c r="AK375" s="418">
        <f>VLOOKUP(InformeTbHv[[#This Row],[TURNO]],[1]INFORMEHV!AI$2:AK$184,3,0)</f>
        <v>0.91666666666666663</v>
      </c>
      <c r="AL375" s="209">
        <v>20</v>
      </c>
      <c r="AM375" s="64">
        <v>81</v>
      </c>
      <c r="AN375" s="64">
        <v>40</v>
      </c>
      <c r="AO375" s="64">
        <v>13.33</v>
      </c>
      <c r="AP375" s="64"/>
      <c r="AQ375" s="65"/>
      <c r="AR375" s="64">
        <v>7</v>
      </c>
      <c r="AS375" s="64">
        <v>3.67</v>
      </c>
      <c r="AT375" s="30" t="s">
        <v>327</v>
      </c>
      <c r="AU375" s="30" t="s">
        <v>215</v>
      </c>
      <c r="AV375" s="64">
        <v>0.17</v>
      </c>
      <c r="AW375" s="64"/>
      <c r="AX375" s="64">
        <v>0.17</v>
      </c>
      <c r="AY375" s="64"/>
      <c r="AZ375" s="67" t="s">
        <v>142</v>
      </c>
      <c r="BA375" s="64" t="s">
        <v>46</v>
      </c>
      <c r="BB37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4.01</v>
      </c>
      <c r="BC375" s="65"/>
      <c r="BD375" s="65"/>
      <c r="BE375" s="65"/>
      <c r="BF375" s="65"/>
      <c r="BG375" s="68"/>
      <c r="BH375" s="44"/>
      <c r="BI375" s="45"/>
      <c r="BJ375" s="45"/>
      <c r="BK375" s="46"/>
      <c r="BL375" s="69"/>
    </row>
    <row r="376" spans="1:64" ht="18.75" customHeight="1" x14ac:dyDescent="0.3">
      <c r="A376" s="63">
        <f>IFERROR(InformeTbHv[[#This Row],[T EFECTIVO]]/InformeTbHv[[#This Row],[Horas disponibles]],0)</f>
        <v>0.89692307692307693</v>
      </c>
      <c r="B376" s="63">
        <f>((InformeTbHv[[#This Row],[T PROGRAMADO]]-InformeTbHv[[#This Row],[HORAS DE OTRAS PARADA]]))/InformeTbHv[[#This Row],[T PROGRAMADO]]</f>
        <v>0.72875000000000001</v>
      </c>
      <c r="C376" s="215">
        <f>IFERROR(((InformeTbHv[[#This Row],[T PROGRAMADO]]-InformeTbHv[[#This Row],[Ttal P. mec]])/InformeTbHv[[#This Row],[T PROGRAMADO]]),0)</f>
        <v>0.8125</v>
      </c>
      <c r="D376" s="64">
        <f>IFERROR(ROUND(InformeTbHv[[#This Row],[TOTAL DE ARBOLES]]/InformeTbHv[[#This Row],[T EFECTIVO]],2),"")</f>
        <v>22.81</v>
      </c>
      <c r="E376" s="64">
        <f>(IFERROR(ROUND(InformeTbHv[[#This Row],[M3]]/InformeTbHv[[#This Row],[TOTAL DE ARBOLES]],2),""))</f>
        <v>0.42</v>
      </c>
      <c r="F376" s="39">
        <f>IFERROR(ROUND(InformeTbHv[[#This Row],[M3]]/InformeTbHv[[#This Row],[T EFECTIVO]],2),"")</f>
        <v>9.61</v>
      </c>
      <c r="G376" s="65">
        <f>InformeTbHv[[#This Row],[T PROGRAMADO]]-InformeTbHv[[#This Row],[HORAS DE OTRAS PARADA]]</f>
        <v>5.83</v>
      </c>
      <c r="H376" s="65">
        <f>InformeTbHv[[#This Row],[T PROGRAMADO]]-SUM(InformeTbHv[[#This Row],[T PARADAS MEC]]+InformeTbHv[[#This Row],[ALISTAMIENTO]]+InformeTbHv[[#This Row],[Mantenimiento periódico]])</f>
        <v>6.5</v>
      </c>
      <c r="I376" s="65">
        <f>InformeTbHv[[#This Row],[T PARADAS MEC]]+InformeTbHv[[#This Row],[ALISTAMIENTO]]+InformeTbHv[[#This Row],[Mantenimiento periódico]]</f>
        <v>1.5</v>
      </c>
      <c r="J376" s="65">
        <f>SUMIF(InformeTbHv[[#This Row],[MOTIVO 1]],"Mantenimiento periódico",InformeTbHv[[#This Row],[T OTRA PARADA 1]])</f>
        <v>0</v>
      </c>
      <c r="K376" s="65">
        <f>InformeTbHv[[#This Row],[Mantenimiento periódico]]+InformeTbHv[[#This Row],[ALISTAMIENTO]]</f>
        <v>0.5</v>
      </c>
      <c r="L376" s="65">
        <f>SUM(InformeTbHv[[#This Row],[T OTRA PARADA 1]:[T OTRA PARADA 5]])</f>
        <v>0</v>
      </c>
      <c r="M376" s="64" t="s">
        <v>76</v>
      </c>
      <c r="N376" s="64" t="s">
        <v>1418</v>
      </c>
      <c r="O376" s="64" t="s">
        <v>77</v>
      </c>
      <c r="P376" s="64">
        <v>1010092842</v>
      </c>
      <c r="Q376" s="64" t="s">
        <v>43</v>
      </c>
      <c r="R376" s="64" t="s">
        <v>49</v>
      </c>
      <c r="S376" s="66">
        <v>46039</v>
      </c>
      <c r="T376" s="64" t="s">
        <v>191</v>
      </c>
      <c r="U376" s="64"/>
      <c r="V376" s="64"/>
      <c r="W376" s="64"/>
      <c r="X376" s="64"/>
      <c r="Y376" s="64"/>
      <c r="Z376" s="64"/>
      <c r="AA376" s="64"/>
      <c r="AB376" s="64"/>
      <c r="AC376" s="64" t="s">
        <v>1449</v>
      </c>
      <c r="AD376" s="64" t="s">
        <v>1494</v>
      </c>
      <c r="AE376" s="64" t="s">
        <v>1509</v>
      </c>
      <c r="AF376" s="64">
        <v>44.025076459199035</v>
      </c>
      <c r="AG376" s="252" t="s">
        <v>206</v>
      </c>
      <c r="AH376" s="258">
        <v>2</v>
      </c>
      <c r="AI376" s="209" t="s">
        <v>47</v>
      </c>
      <c r="AJ376" s="417">
        <f>VLOOKUP(InformeTbHv[[#This Row],[TURNO]],[1]INFORMEHV!AI$2:AK$184,2,0)</f>
        <v>0.25</v>
      </c>
      <c r="AK376" s="417">
        <f>VLOOKUP(InformeTbHv[[#This Row],[TURNO]],[1]INFORMEHV!AI$2:AK$184,3,0)</f>
        <v>0.58333333333333337</v>
      </c>
      <c r="AL376" s="209">
        <v>33</v>
      </c>
      <c r="AM376" s="64">
        <v>133</v>
      </c>
      <c r="AN376" s="64">
        <v>56</v>
      </c>
      <c r="AO376" s="64">
        <v>8.86</v>
      </c>
      <c r="AP376" s="64"/>
      <c r="AQ376" s="65">
        <v>20</v>
      </c>
      <c r="AR376" s="209">
        <v>8</v>
      </c>
      <c r="AS376" s="64">
        <v>1</v>
      </c>
      <c r="AT376" s="30" t="s">
        <v>328</v>
      </c>
      <c r="AU376" s="30" t="s">
        <v>215</v>
      </c>
      <c r="AV376" s="64">
        <v>0.5</v>
      </c>
      <c r="AW376" s="64">
        <v>0.25</v>
      </c>
      <c r="AX376" s="64">
        <v>0.42</v>
      </c>
      <c r="AY376" s="64">
        <v>5</v>
      </c>
      <c r="AZ376" s="67"/>
      <c r="BA376" s="64" t="s">
        <v>48</v>
      </c>
      <c r="BB37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2.17</v>
      </c>
      <c r="BC376" s="65"/>
      <c r="BD376" s="65"/>
      <c r="BE376" s="65"/>
      <c r="BF376" s="65"/>
      <c r="BG376" s="68"/>
      <c r="BH376" s="44"/>
      <c r="BI376" s="45"/>
      <c r="BJ376" s="45"/>
      <c r="BK376" s="46"/>
      <c r="BL376" s="69"/>
    </row>
    <row r="377" spans="1:64" ht="18.75" customHeight="1" x14ac:dyDescent="0.3">
      <c r="A377" s="63">
        <f>IFERROR(InformeTbHv[[#This Row],[T EFECTIVO]]/InformeTbHv[[#This Row],[Horas disponibles]],0)</f>
        <v>0.88235294117647056</v>
      </c>
      <c r="B377" s="63">
        <f>((InformeTbHv[[#This Row],[T PROGRAMADO]]-InformeTbHv[[#This Row],[HORAS DE OTRAS PARADA]]))/InformeTbHv[[#This Row],[T PROGRAMADO]]</f>
        <v>0.625</v>
      </c>
      <c r="C377" s="215">
        <f>IFERROR(((InformeTbHv[[#This Row],[T PROGRAMADO]]-InformeTbHv[[#This Row],[Ttal P. mec]])/InformeTbHv[[#This Row],[T PROGRAMADO]]),0)</f>
        <v>0.70833333333333337</v>
      </c>
      <c r="D377" s="64">
        <f>IFERROR(ROUND(InformeTbHv[[#This Row],[TOTAL DE ARBOLES]]/InformeTbHv[[#This Row],[T EFECTIVO]],2),"")</f>
        <v>17.87</v>
      </c>
      <c r="E377" s="64">
        <f>(IFERROR(ROUND(InformeTbHv[[#This Row],[M3]]/InformeTbHv[[#This Row],[TOTAL DE ARBOLES]],2),""))</f>
        <v>0.43</v>
      </c>
      <c r="F377" s="39">
        <f>IFERROR(ROUND(InformeTbHv[[#This Row],[M3]]/InformeTbHv[[#This Row],[T EFECTIVO]],2),"")</f>
        <v>7.6</v>
      </c>
      <c r="G377" s="65">
        <f>InformeTbHv[[#This Row],[T PROGRAMADO]]-InformeTbHv[[#This Row],[HORAS DE OTRAS PARADA]]</f>
        <v>7.5</v>
      </c>
      <c r="H377" s="65">
        <f>InformeTbHv[[#This Row],[T PROGRAMADO]]-SUM(InformeTbHv[[#This Row],[T PARADAS MEC]]+InformeTbHv[[#This Row],[ALISTAMIENTO]]+InformeTbHv[[#This Row],[Mantenimiento periódico]])</f>
        <v>8.5</v>
      </c>
      <c r="I377" s="65">
        <f>InformeTbHv[[#This Row],[T PARADAS MEC]]+InformeTbHv[[#This Row],[ALISTAMIENTO]]+InformeTbHv[[#This Row],[Mantenimiento periódico]]</f>
        <v>3.5</v>
      </c>
      <c r="J377" s="65">
        <f>SUMIF(InformeTbHv[[#This Row],[MOTIVO 1]],"Mantenimiento periódico",InformeTbHv[[#This Row],[T OTRA PARADA 1]])</f>
        <v>0</v>
      </c>
      <c r="K377" s="65">
        <f>InformeTbHv[[#This Row],[Mantenimiento periódico]]+InformeTbHv[[#This Row],[ALISTAMIENTO]]</f>
        <v>0.5</v>
      </c>
      <c r="L377" s="65">
        <f>SUM(InformeTbHv[[#This Row],[T OTRA PARADA 1]:[T OTRA PARADA 5]])</f>
        <v>0</v>
      </c>
      <c r="M377" s="64" t="s">
        <v>79</v>
      </c>
      <c r="N377" s="64" t="s">
        <v>1417</v>
      </c>
      <c r="O377" s="64" t="s">
        <v>84</v>
      </c>
      <c r="P377" s="64">
        <v>1085247991</v>
      </c>
      <c r="Q377" s="64" t="s">
        <v>43</v>
      </c>
      <c r="R377" s="64" t="s">
        <v>49</v>
      </c>
      <c r="S377" s="66">
        <v>46039</v>
      </c>
      <c r="T377" s="64" t="s">
        <v>324</v>
      </c>
      <c r="U377" s="64"/>
      <c r="V377" s="64"/>
      <c r="W377" s="64"/>
      <c r="X377" s="64"/>
      <c r="Y377" s="64"/>
      <c r="Z377" s="64"/>
      <c r="AA377" s="64"/>
      <c r="AB377" s="64"/>
      <c r="AC377" s="64" t="s">
        <v>1429</v>
      </c>
      <c r="AD377" s="64" t="s">
        <v>1474</v>
      </c>
      <c r="AE377" s="64" t="s">
        <v>1509</v>
      </c>
      <c r="AF377" s="64">
        <v>28.324549850778098</v>
      </c>
      <c r="AG377" s="251" t="s">
        <v>205</v>
      </c>
      <c r="AH377" s="258">
        <v>2</v>
      </c>
      <c r="AI377" s="209" t="s">
        <v>47</v>
      </c>
      <c r="AJ377" s="417">
        <f>VLOOKUP(InformeTbHv[[#This Row],[TURNO]],[1]INFORMEHV!AI$2:AK$184,2,0)</f>
        <v>0.25</v>
      </c>
      <c r="AK377" s="417">
        <f>VLOOKUP(InformeTbHv[[#This Row],[TURNO]],[1]INFORMEHV!AI$2:AK$184,3,0)</f>
        <v>0.58333333333333337</v>
      </c>
      <c r="AL377" s="209">
        <v>30</v>
      </c>
      <c r="AM377" s="64">
        <v>134</v>
      </c>
      <c r="AN377" s="64">
        <v>57</v>
      </c>
      <c r="AO377" s="64">
        <v>18</v>
      </c>
      <c r="AP377" s="64"/>
      <c r="AQ377" s="65">
        <v>19</v>
      </c>
      <c r="AR377" s="209">
        <v>12</v>
      </c>
      <c r="AS377" s="64">
        <v>3</v>
      </c>
      <c r="AT377" s="30" t="s">
        <v>328</v>
      </c>
      <c r="AU377" s="30" t="s">
        <v>215</v>
      </c>
      <c r="AV377" s="64">
        <v>0.5</v>
      </c>
      <c r="AW377" s="64">
        <v>0.25</v>
      </c>
      <c r="AX377" s="64">
        <v>0.75</v>
      </c>
      <c r="AY377" s="64">
        <v>5</v>
      </c>
      <c r="AZ377" s="67"/>
      <c r="BA377" s="64" t="s">
        <v>48</v>
      </c>
      <c r="BB37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4.5</v>
      </c>
      <c r="BC377" s="65"/>
      <c r="BD377" s="65"/>
      <c r="BE377" s="65"/>
      <c r="BF377" s="65"/>
      <c r="BG377" s="68"/>
      <c r="BH377" s="44"/>
      <c r="BI377" s="45"/>
      <c r="BJ377" s="45"/>
      <c r="BK377" s="46"/>
      <c r="BL377" s="69"/>
    </row>
    <row r="378" spans="1:64" ht="18.75" customHeight="1" x14ac:dyDescent="0.3">
      <c r="A378" s="63">
        <f>IFERROR(InformeTbHv[[#This Row],[T EFECTIVO]]/InformeTbHv[[#This Row],[Horas disponibles]],0)</f>
        <v>0.89692307692307693</v>
      </c>
      <c r="B378" s="63">
        <f>((InformeTbHv[[#This Row],[T PROGRAMADO]]-InformeTbHv[[#This Row],[HORAS DE OTRAS PARADA]]))/InformeTbHv[[#This Row],[T PROGRAMADO]]</f>
        <v>0.72875000000000001</v>
      </c>
      <c r="C378" s="215">
        <f>IFERROR(((InformeTbHv[[#This Row],[T PROGRAMADO]]-InformeTbHv[[#This Row],[Ttal P. mec]])/InformeTbHv[[#This Row],[T PROGRAMADO]]),0)</f>
        <v>0.8125</v>
      </c>
      <c r="D378" s="64">
        <f>IFERROR(ROUND(InformeTbHv[[#This Row],[TOTAL DE ARBOLES]]/InformeTbHv[[#This Row],[T EFECTIVO]],2),"")</f>
        <v>25.9</v>
      </c>
      <c r="E378" s="64">
        <f>(IFERROR(ROUND(InformeTbHv[[#This Row],[M3]]/InformeTbHv[[#This Row],[TOTAL DE ARBOLES]],2),""))</f>
        <v>0.46</v>
      </c>
      <c r="F378" s="39">
        <f>IFERROR(ROUND(InformeTbHv[[#This Row],[M3]]/InformeTbHv[[#This Row],[T EFECTIVO]],2),"")</f>
        <v>11.85</v>
      </c>
      <c r="G378" s="65">
        <f>InformeTbHv[[#This Row],[T PROGRAMADO]]-InformeTbHv[[#This Row],[HORAS DE OTRAS PARADA]]</f>
        <v>5.83</v>
      </c>
      <c r="H378" s="65">
        <f>InformeTbHv[[#This Row],[T PROGRAMADO]]-SUM(InformeTbHv[[#This Row],[T PARADAS MEC]]+InformeTbHv[[#This Row],[ALISTAMIENTO]]+InformeTbHv[[#This Row],[Mantenimiento periódico]])</f>
        <v>6.5</v>
      </c>
      <c r="I378" s="65">
        <f>InformeTbHv[[#This Row],[T PARADAS MEC]]+InformeTbHv[[#This Row],[ALISTAMIENTO]]+InformeTbHv[[#This Row],[Mantenimiento periódico]]</f>
        <v>1.5</v>
      </c>
      <c r="J378" s="65">
        <f>SUMIF(InformeTbHv[[#This Row],[MOTIVO 1]],"Mantenimiento periódico",InformeTbHv[[#This Row],[T OTRA PARADA 1]])</f>
        <v>0</v>
      </c>
      <c r="K378" s="65">
        <f>InformeTbHv[[#This Row],[Mantenimiento periódico]]+InformeTbHv[[#This Row],[ALISTAMIENTO]]</f>
        <v>0.5</v>
      </c>
      <c r="L378" s="65">
        <f>SUM(InformeTbHv[[#This Row],[T OTRA PARADA 1]:[T OTRA PARADA 5]])</f>
        <v>0</v>
      </c>
      <c r="M378" s="64" t="s">
        <v>76</v>
      </c>
      <c r="N378" s="64" t="s">
        <v>1418</v>
      </c>
      <c r="O378" s="64" t="s">
        <v>78</v>
      </c>
      <c r="P378" s="64">
        <v>1006316837</v>
      </c>
      <c r="Q378" s="64" t="s">
        <v>43</v>
      </c>
      <c r="R378" s="64" t="s">
        <v>49</v>
      </c>
      <c r="S378" s="66">
        <v>46040</v>
      </c>
      <c r="T378" s="64" t="s">
        <v>191</v>
      </c>
      <c r="U378" s="64"/>
      <c r="V378" s="64"/>
      <c r="W378" s="64"/>
      <c r="X378" s="64"/>
      <c r="Y378" s="64"/>
      <c r="Z378" s="64"/>
      <c r="AA378" s="64"/>
      <c r="AB378" s="64"/>
      <c r="AC378" s="64" t="s">
        <v>1449</v>
      </c>
      <c r="AD378" s="64" t="s">
        <v>1494</v>
      </c>
      <c r="AE378" s="64" t="s">
        <v>1509</v>
      </c>
      <c r="AF378" s="64">
        <v>44.025076459199035</v>
      </c>
      <c r="AG378" s="252" t="s">
        <v>206</v>
      </c>
      <c r="AH378" s="258">
        <v>2</v>
      </c>
      <c r="AI378" s="209" t="s">
        <v>47</v>
      </c>
      <c r="AJ378" s="417">
        <f>VLOOKUP(InformeTbHv[[#This Row],[TURNO]],[1]INFORMEHV!AI$2:AK$184,2,0)</f>
        <v>0.25</v>
      </c>
      <c r="AK378" s="417">
        <f>VLOOKUP(InformeTbHv[[#This Row],[TURNO]],[1]INFORMEHV!AI$2:AK$184,3,0)</f>
        <v>0.58333333333333337</v>
      </c>
      <c r="AL378" s="209">
        <v>33</v>
      </c>
      <c r="AM378" s="64">
        <v>151</v>
      </c>
      <c r="AN378" s="64">
        <v>69.099999999999994</v>
      </c>
      <c r="AO378" s="64">
        <v>10.54</v>
      </c>
      <c r="AP378" s="64"/>
      <c r="AQ378" s="65">
        <v>19</v>
      </c>
      <c r="AR378" s="209">
        <v>8</v>
      </c>
      <c r="AS378" s="64">
        <v>1</v>
      </c>
      <c r="AT378" s="30" t="s">
        <v>328</v>
      </c>
      <c r="AU378" s="30" t="s">
        <v>215</v>
      </c>
      <c r="AV378" s="64">
        <v>0.5</v>
      </c>
      <c r="AW378" s="64">
        <v>0.25</v>
      </c>
      <c r="AX378" s="64">
        <v>0.42</v>
      </c>
      <c r="AY378" s="64">
        <v>5</v>
      </c>
      <c r="AZ378" s="67" t="s">
        <v>343</v>
      </c>
      <c r="BA378" s="64" t="s">
        <v>48</v>
      </c>
      <c r="BB37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2.17</v>
      </c>
      <c r="BC378" s="65"/>
      <c r="BD378" s="65"/>
      <c r="BE378" s="65"/>
      <c r="BF378" s="65"/>
      <c r="BG378" s="68"/>
      <c r="BH378" s="44"/>
      <c r="BI378" s="45"/>
      <c r="BJ378" s="45"/>
      <c r="BK378" s="46"/>
      <c r="BL378" s="69"/>
    </row>
    <row r="379" spans="1:64" ht="18.75" customHeight="1" x14ac:dyDescent="0.3">
      <c r="A379" s="63">
        <f>IFERROR(InformeTbHv[[#This Row],[T EFECTIVO]]/InformeTbHv[[#This Row],[Horas disponibles]],0)</f>
        <v>0.73440860215053771</v>
      </c>
      <c r="B379" s="63">
        <f>((InformeTbHv[[#This Row],[T PROGRAMADO]]-InformeTbHv[[#This Row],[HORAS DE OTRAS PARADA]]))/InformeTbHv[[#This Row],[T PROGRAMADO]]</f>
        <v>0.56916666666666671</v>
      </c>
      <c r="C379" s="215">
        <f>IFERROR(((InformeTbHv[[#This Row],[T PROGRAMADO]]-InformeTbHv[[#This Row],[Ttal P. mec]])/InformeTbHv[[#This Row],[T PROGRAMADO]]),0)</f>
        <v>0.77500000000000002</v>
      </c>
      <c r="D379" s="64">
        <f>IFERROR(ROUND(InformeTbHv[[#This Row],[TOTAL DE ARBOLES]]/InformeTbHv[[#This Row],[T EFECTIVO]],2),"")</f>
        <v>15.37</v>
      </c>
      <c r="E379" s="64">
        <f>(IFERROR(ROUND(InformeTbHv[[#This Row],[M3]]/InformeTbHv[[#This Row],[TOTAL DE ARBOLES]],2),""))</f>
        <v>1.61</v>
      </c>
      <c r="F379" s="39">
        <f>IFERROR(ROUND(InformeTbHv[[#This Row],[M3]]/InformeTbHv[[#This Row],[T EFECTIVO]],2),"")</f>
        <v>24.71</v>
      </c>
      <c r="G379" s="65">
        <f>InformeTbHv[[#This Row],[T PROGRAMADO]]-InformeTbHv[[#This Row],[HORAS DE OTRAS PARADA]]</f>
        <v>4.5533333333333337</v>
      </c>
      <c r="H379" s="65">
        <f>InformeTbHv[[#This Row],[T PROGRAMADO]]-SUM(InformeTbHv[[#This Row],[T PARADAS MEC]]+InformeTbHv[[#This Row],[ALISTAMIENTO]]+InformeTbHv[[#This Row],[Mantenimiento periódico]])</f>
        <v>6.2</v>
      </c>
      <c r="I379" s="65">
        <f>InformeTbHv[[#This Row],[T PARADAS MEC]]+InformeTbHv[[#This Row],[ALISTAMIENTO]]+InformeTbHv[[#This Row],[Mantenimiento periódico]]</f>
        <v>1.8</v>
      </c>
      <c r="J379" s="65">
        <f>SUMIF(InformeTbHv[[#This Row],[MOTIVO 1]],"Mantenimiento periódico",InformeTbHv[[#This Row],[T OTRA PARADA 1]])</f>
        <v>0</v>
      </c>
      <c r="K379" s="65">
        <f>InformeTbHv[[#This Row],[Mantenimiento periódico]]+InformeTbHv[[#This Row],[ALISTAMIENTO]]</f>
        <v>0.33</v>
      </c>
      <c r="L379" s="65">
        <f>SUM(InformeTbHv[[#This Row],[T OTRA PARADA 1]:[T OTRA PARADA 5]])</f>
        <v>0.91666666666666596</v>
      </c>
      <c r="M379" s="64" t="s">
        <v>72</v>
      </c>
      <c r="N379" s="64" t="s">
        <v>1418</v>
      </c>
      <c r="O379" s="64" t="s">
        <v>75</v>
      </c>
      <c r="P379" s="64">
        <v>1114481552</v>
      </c>
      <c r="Q379" s="64" t="s">
        <v>43</v>
      </c>
      <c r="R379" s="64" t="s">
        <v>74</v>
      </c>
      <c r="S379" s="66">
        <v>46043</v>
      </c>
      <c r="T379" s="64" t="s">
        <v>198</v>
      </c>
      <c r="U379" s="64"/>
      <c r="V379" s="64"/>
      <c r="W379" s="64"/>
      <c r="X379" s="64"/>
      <c r="Y379" s="64"/>
      <c r="Z379" s="64"/>
      <c r="AA379" s="64"/>
      <c r="AB379" s="64"/>
      <c r="AC379" s="64" t="s">
        <v>1450</v>
      </c>
      <c r="AD379" s="64" t="s">
        <v>1495</v>
      </c>
      <c r="AE379" s="64" t="s">
        <v>1514</v>
      </c>
      <c r="AF379" s="64">
        <v>16.86453723236896</v>
      </c>
      <c r="AG379" s="25" t="s">
        <v>208</v>
      </c>
      <c r="AH379" s="258">
        <v>1</v>
      </c>
      <c r="AI379" s="209" t="s">
        <v>47</v>
      </c>
      <c r="AJ379" s="417">
        <f>VLOOKUP(InformeTbHv[[#This Row],[TURNO]],[1]INFORMEHV!AI$2:AK$184,2,0)</f>
        <v>0.25</v>
      </c>
      <c r="AK379" s="417">
        <f>VLOOKUP(InformeTbHv[[#This Row],[TURNO]],[1]INFORMEHV!AI$2:AK$184,3,0)</f>
        <v>0.58333333333333337</v>
      </c>
      <c r="AL379" s="209">
        <v>27</v>
      </c>
      <c r="AM379" s="64">
        <v>70</v>
      </c>
      <c r="AN379" s="64">
        <v>112.53</v>
      </c>
      <c r="AO379" s="64">
        <v>24.92</v>
      </c>
      <c r="AP379" s="64"/>
      <c r="AQ379" s="65">
        <v>29</v>
      </c>
      <c r="AR379" s="209">
        <v>8</v>
      </c>
      <c r="AS379" s="64">
        <v>1.47</v>
      </c>
      <c r="AT379" s="30" t="s">
        <v>328</v>
      </c>
      <c r="AU379" s="30" t="s">
        <v>215</v>
      </c>
      <c r="AV379" s="64">
        <v>0.33</v>
      </c>
      <c r="AW379" s="64">
        <v>0.48</v>
      </c>
      <c r="AX379" s="64">
        <v>0.25</v>
      </c>
      <c r="AY379" s="64">
        <v>4.43</v>
      </c>
      <c r="AZ379" s="67" t="s">
        <v>203</v>
      </c>
      <c r="BA379" s="64" t="s">
        <v>48</v>
      </c>
      <c r="BB37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3.4466666666666663</v>
      </c>
      <c r="BC379" s="65">
        <v>0.3</v>
      </c>
      <c r="BD379" s="65">
        <v>0.266666666666666</v>
      </c>
      <c r="BE379" s="65">
        <v>0.35</v>
      </c>
      <c r="BF379" s="65"/>
      <c r="BG379" s="68"/>
      <c r="BH379" s="74" t="s">
        <v>90</v>
      </c>
      <c r="BI379" s="45" t="s">
        <v>236</v>
      </c>
      <c r="BJ379" s="45" t="s">
        <v>241</v>
      </c>
      <c r="BK379" s="46"/>
      <c r="BL379" s="69"/>
    </row>
    <row r="380" spans="1:64" ht="18.75" customHeight="1" x14ac:dyDescent="0.3">
      <c r="A380" s="63">
        <f>IFERROR(InformeTbHv[[#This Row],[T EFECTIVO]]/InformeTbHv[[#This Row],[Horas disponibles]],0)</f>
        <v>0.70666666666666789</v>
      </c>
      <c r="B380" s="63">
        <f>((InformeTbHv[[#This Row],[T PROGRAMADO]]-InformeTbHv[[#This Row],[HORAS DE OTRAS PARADA]]))/InformeTbHv[[#This Row],[T PROGRAMADO]]</f>
        <v>0.55208333333333426</v>
      </c>
      <c r="C380" s="215">
        <f>IFERROR(((InformeTbHv[[#This Row],[T PROGRAMADO]]-InformeTbHv[[#This Row],[Ttal P. mec]])/InformeTbHv[[#This Row],[T PROGRAMADO]]),0)</f>
        <v>0.78125</v>
      </c>
      <c r="D380" s="64">
        <f>IFERROR(ROUND(InformeTbHv[[#This Row],[TOTAL DE ARBOLES]]/InformeTbHv[[#This Row],[T EFECTIVO]],2),"")</f>
        <v>18.79</v>
      </c>
      <c r="E380" s="64">
        <f>(IFERROR(ROUND(InformeTbHv[[#This Row],[M3]]/InformeTbHv[[#This Row],[TOTAL DE ARBOLES]],2),""))</f>
        <v>1.57</v>
      </c>
      <c r="F380" s="39">
        <f>IFERROR(ROUND(InformeTbHv[[#This Row],[M3]]/InformeTbHv[[#This Row],[T EFECTIVO]],2),"")</f>
        <v>29.49</v>
      </c>
      <c r="G380" s="65">
        <f>InformeTbHv[[#This Row],[T PROGRAMADO]]-InformeTbHv[[#This Row],[HORAS DE OTRAS PARADA]]</f>
        <v>4.4166666666666741</v>
      </c>
      <c r="H380" s="65">
        <f>InformeTbHv[[#This Row],[T PROGRAMADO]]-SUM(InformeTbHv[[#This Row],[T PARADAS MEC]]+InformeTbHv[[#This Row],[ALISTAMIENTO]]+InformeTbHv[[#This Row],[Mantenimiento periódico]])</f>
        <v>6.25</v>
      </c>
      <c r="I380" s="65">
        <f>InformeTbHv[[#This Row],[T PARADAS MEC]]+InformeTbHv[[#This Row],[ALISTAMIENTO]]+InformeTbHv[[#This Row],[Mantenimiento periódico]]</f>
        <v>1.75</v>
      </c>
      <c r="J380" s="65">
        <f>SUMIF(InformeTbHv[[#This Row],[MOTIVO 1]],"Mantenimiento periódico",InformeTbHv[[#This Row],[T OTRA PARADA 1]])</f>
        <v>0</v>
      </c>
      <c r="K380" s="65">
        <f>InformeTbHv[[#This Row],[Mantenimiento periódico]]+InformeTbHv[[#This Row],[ALISTAMIENTO]]</f>
        <v>0.18</v>
      </c>
      <c r="L380" s="65">
        <f>SUM(InformeTbHv[[#This Row],[T OTRA PARADA 1]:[T OTRA PARADA 5]])</f>
        <v>1.3833333333333262</v>
      </c>
      <c r="M380" s="64" t="s">
        <v>72</v>
      </c>
      <c r="N380" s="64" t="s">
        <v>1418</v>
      </c>
      <c r="O380" s="64" t="s">
        <v>73</v>
      </c>
      <c r="P380" s="64">
        <v>1116724403</v>
      </c>
      <c r="Q380" s="64" t="s">
        <v>43</v>
      </c>
      <c r="R380" s="64" t="s">
        <v>74</v>
      </c>
      <c r="S380" s="66">
        <v>46043</v>
      </c>
      <c r="T380" s="64" t="s">
        <v>198</v>
      </c>
      <c r="U380" s="64"/>
      <c r="V380" s="64"/>
      <c r="W380" s="64"/>
      <c r="X380" s="64"/>
      <c r="Y380" s="64"/>
      <c r="Z380" s="64"/>
      <c r="AA380" s="64"/>
      <c r="AB380" s="64"/>
      <c r="AC380" s="64" t="s">
        <v>1450</v>
      </c>
      <c r="AD380" s="64" t="s">
        <v>1495</v>
      </c>
      <c r="AE380" s="64" t="s">
        <v>1514</v>
      </c>
      <c r="AF380" s="64">
        <v>16.86453723236896</v>
      </c>
      <c r="AG380" s="25" t="s">
        <v>208</v>
      </c>
      <c r="AH380" s="258">
        <v>1</v>
      </c>
      <c r="AI380" s="125" t="s">
        <v>45</v>
      </c>
      <c r="AJ380" s="418">
        <f>VLOOKUP(InformeTbHv[[#This Row],[TURNO]],[1]INFORMEHV!AI$2:AK$184,2,0)</f>
        <v>0.58333333333333337</v>
      </c>
      <c r="AK380" s="418">
        <f>VLOOKUP(InformeTbHv[[#This Row],[TURNO]],[1]INFORMEHV!AI$2:AK$184,3,0)</f>
        <v>0.91666666666666663</v>
      </c>
      <c r="AL380" s="209">
        <v>26</v>
      </c>
      <c r="AM380" s="64">
        <v>83</v>
      </c>
      <c r="AN380" s="64">
        <v>130.26</v>
      </c>
      <c r="AO380" s="64">
        <v>32.32</v>
      </c>
      <c r="AP380" s="64"/>
      <c r="AQ380" s="65">
        <v>30</v>
      </c>
      <c r="AR380" s="64">
        <v>8</v>
      </c>
      <c r="AS380" s="64">
        <v>1.57</v>
      </c>
      <c r="AT380" s="30" t="s">
        <v>327</v>
      </c>
      <c r="AU380" s="30" t="s">
        <v>215</v>
      </c>
      <c r="AV380" s="64">
        <v>0.18</v>
      </c>
      <c r="AW380" s="64"/>
      <c r="AX380" s="64">
        <v>0.45</v>
      </c>
      <c r="AY380" s="64">
        <v>4.49</v>
      </c>
      <c r="AZ380" s="71" t="s">
        <v>401</v>
      </c>
      <c r="BA380" s="64" t="s">
        <v>48</v>
      </c>
      <c r="BB38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3.5833333333333259</v>
      </c>
      <c r="BC380" s="65">
        <v>1.1666666666666601</v>
      </c>
      <c r="BD380" s="65">
        <v>0.21666666666666601</v>
      </c>
      <c r="BE380" s="65"/>
      <c r="BF380" s="65"/>
      <c r="BG380" s="68"/>
      <c r="BH380" s="44" t="s">
        <v>841</v>
      </c>
      <c r="BI380" s="15" t="s">
        <v>241</v>
      </c>
      <c r="BJ380" s="45"/>
      <c r="BK380" s="46"/>
      <c r="BL380" s="69"/>
    </row>
    <row r="381" spans="1:64" ht="18.75" customHeight="1" x14ac:dyDescent="0.3">
      <c r="A381" s="63">
        <f>IFERROR(InformeTbHv[[#This Row],[T EFECTIVO]]/InformeTbHv[[#This Row],[Horas disponibles]],0)</f>
        <v>0.72718253968253976</v>
      </c>
      <c r="B381" s="63">
        <f>((InformeTbHv[[#This Row],[T PROGRAMADO]]-InformeTbHv[[#This Row],[HORAS DE OTRAS PARADA]]))/InformeTbHv[[#This Row],[T PROGRAMADO]]</f>
        <v>0.61083333333333334</v>
      </c>
      <c r="C381" s="215">
        <f>IFERROR(((InformeTbHv[[#This Row],[T PROGRAMADO]]-InformeTbHv[[#This Row],[Ttal P. mec]])/InformeTbHv[[#This Row],[T PROGRAMADO]]),0)</f>
        <v>0.84</v>
      </c>
      <c r="D381" s="64">
        <f>IFERROR(ROUND(InformeTbHv[[#This Row],[TOTAL DE ARBOLES]]/InformeTbHv[[#This Row],[T EFECTIVO]],2),"")</f>
        <v>19.850000000000001</v>
      </c>
      <c r="E381" s="64">
        <f>(IFERROR(ROUND(InformeTbHv[[#This Row],[M3]]/InformeTbHv[[#This Row],[TOTAL DE ARBOLES]],2),""))</f>
        <v>1.35</v>
      </c>
      <c r="F381" s="39">
        <f>IFERROR(ROUND(InformeTbHv[[#This Row],[M3]]/InformeTbHv[[#This Row],[T EFECTIVO]],2),"")</f>
        <v>26.8</v>
      </c>
      <c r="G381" s="65">
        <f>InformeTbHv[[#This Row],[T PROGRAMADO]]-InformeTbHv[[#This Row],[HORAS DE OTRAS PARADA]]</f>
        <v>4.8866666666666667</v>
      </c>
      <c r="H381" s="65">
        <f>InformeTbHv[[#This Row],[T PROGRAMADO]]-SUM(InformeTbHv[[#This Row],[T PARADAS MEC]]+InformeTbHv[[#This Row],[ALISTAMIENTO]]+InformeTbHv[[#This Row],[Mantenimiento periódico]])</f>
        <v>6.72</v>
      </c>
      <c r="I381" s="65">
        <f>InformeTbHv[[#This Row],[T PARADAS MEC]]+InformeTbHv[[#This Row],[ALISTAMIENTO]]+InformeTbHv[[#This Row],[Mantenimiento periódico]]</f>
        <v>1.28</v>
      </c>
      <c r="J381" s="65">
        <f>SUMIF(InformeTbHv[[#This Row],[MOTIVO 1]],"Mantenimiento periódico",InformeTbHv[[#This Row],[T OTRA PARADA 1]])</f>
        <v>0</v>
      </c>
      <c r="K381" s="65">
        <f>InformeTbHv[[#This Row],[Mantenimiento periódico]]+InformeTbHv[[#This Row],[ALISTAMIENTO]]</f>
        <v>0.18</v>
      </c>
      <c r="L381" s="65">
        <f>SUM(InformeTbHv[[#This Row],[T OTRA PARADA 1]:[T OTRA PARADA 5]])</f>
        <v>0.58333333333333304</v>
      </c>
      <c r="M381" s="64" t="s">
        <v>72</v>
      </c>
      <c r="N381" s="64" t="s">
        <v>1418</v>
      </c>
      <c r="O381" s="64" t="s">
        <v>73</v>
      </c>
      <c r="P381" s="64">
        <v>1116724403</v>
      </c>
      <c r="Q381" s="64" t="s">
        <v>43</v>
      </c>
      <c r="R381" s="64" t="s">
        <v>74</v>
      </c>
      <c r="S381" s="66">
        <v>46044</v>
      </c>
      <c r="T381" s="64" t="s">
        <v>198</v>
      </c>
      <c r="U381" s="64"/>
      <c r="V381" s="64"/>
      <c r="W381" s="64"/>
      <c r="X381" s="64"/>
      <c r="Y381" s="64"/>
      <c r="Z381" s="64"/>
      <c r="AA381" s="64"/>
      <c r="AB381" s="64"/>
      <c r="AC381" s="64" t="s">
        <v>1450</v>
      </c>
      <c r="AD381" s="64" t="s">
        <v>1495</v>
      </c>
      <c r="AE381" s="64" t="s">
        <v>1514</v>
      </c>
      <c r="AF381" s="64">
        <v>16.86453723236896</v>
      </c>
      <c r="AG381" s="25" t="s">
        <v>208</v>
      </c>
      <c r="AH381" s="258">
        <v>1</v>
      </c>
      <c r="AI381" s="209" t="s">
        <v>47</v>
      </c>
      <c r="AJ381" s="417">
        <f>VLOOKUP(InformeTbHv[[#This Row],[TURNO]],[1]INFORMEHV!AI$2:AK$184,2,0)</f>
        <v>0.25</v>
      </c>
      <c r="AK381" s="417">
        <f>VLOOKUP(InformeTbHv[[#This Row],[TURNO]],[1]INFORMEHV!AI$2:AK$184,3,0)</f>
        <v>0.58333333333333337</v>
      </c>
      <c r="AL381" s="209">
        <v>26</v>
      </c>
      <c r="AM381" s="64">
        <v>97</v>
      </c>
      <c r="AN381" s="64">
        <v>130.96</v>
      </c>
      <c r="AO381" s="64">
        <v>31.06</v>
      </c>
      <c r="AP381" s="64"/>
      <c r="AQ381" s="65">
        <v>31</v>
      </c>
      <c r="AR381" s="209">
        <v>8</v>
      </c>
      <c r="AS381" s="64">
        <v>1.1000000000000001</v>
      </c>
      <c r="AT381" s="30" t="s">
        <v>328</v>
      </c>
      <c r="AU381" s="30" t="s">
        <v>215</v>
      </c>
      <c r="AV381" s="64">
        <v>0.18</v>
      </c>
      <c r="AW381" s="64"/>
      <c r="AX381" s="64">
        <v>1.25</v>
      </c>
      <c r="AY381" s="64">
        <v>4.53</v>
      </c>
      <c r="AZ381" s="67" t="s">
        <v>203</v>
      </c>
      <c r="BA381" s="64" t="s">
        <v>48</v>
      </c>
      <c r="BB38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3.1133333333333333</v>
      </c>
      <c r="BC381" s="65">
        <v>0.38333333333333303</v>
      </c>
      <c r="BD381" s="65">
        <v>0.2</v>
      </c>
      <c r="BE381" s="65"/>
      <c r="BF381" s="65"/>
      <c r="BG381" s="68"/>
      <c r="BH381" s="74" t="s">
        <v>90</v>
      </c>
      <c r="BI381" s="45" t="s">
        <v>236</v>
      </c>
      <c r="BJ381" s="45"/>
      <c r="BK381" s="46"/>
      <c r="BL381" s="69"/>
    </row>
    <row r="382" spans="1:64" ht="18.75" customHeight="1" x14ac:dyDescent="0.3">
      <c r="A382" s="79">
        <f>IFERROR(InformeTbHv[[#This Row],[T EFECTIVO]]/InformeTbHv[[#This Row],[Horas disponibles]],0)</f>
        <v>0.9431578947368422</v>
      </c>
      <c r="B382" s="79">
        <f>((InformeTbHv[[#This Row],[T PROGRAMADO]]-InformeTbHv[[#This Row],[HORAS DE OTRAS PARADA]]))/InformeTbHv[[#This Row],[T PROGRAMADO]]</f>
        <v>0.56000000000000005</v>
      </c>
      <c r="C382" s="218">
        <f>IFERROR(((InformeTbHv[[#This Row],[T PROGRAMADO]]-InformeTbHv[[#This Row],[Ttal P. mec]])/InformeTbHv[[#This Row],[T PROGRAMADO]]),0)</f>
        <v>0.59375</v>
      </c>
      <c r="D382" s="80">
        <f>IFERROR(ROUND(InformeTbHv[[#This Row],[TOTAL DE ARBOLES]]/InformeTbHv[[#This Row],[T EFECTIVO]],2),"")</f>
        <v>20.98</v>
      </c>
      <c r="E382" s="80">
        <f>(IFERROR(ROUND(InformeTbHv[[#This Row],[M3]]/InformeTbHv[[#This Row],[TOTAL DE ARBOLES]],2),""))</f>
        <v>0.24</v>
      </c>
      <c r="F382" s="39">
        <f>IFERROR(ROUND(InformeTbHv[[#This Row],[M3]]/InformeTbHv[[#This Row],[T EFECTIVO]],2),"")</f>
        <v>5.1100000000000003</v>
      </c>
      <c r="G382" s="81">
        <f>InformeTbHv[[#This Row],[T PROGRAMADO]]-InformeTbHv[[#This Row],[HORAS DE OTRAS PARADA]]</f>
        <v>4.4800000000000004</v>
      </c>
      <c r="H382" s="81">
        <f>InformeTbHv[[#This Row],[T PROGRAMADO]]-SUM(InformeTbHv[[#This Row],[T PARADAS MEC]]+InformeTbHv[[#This Row],[ALISTAMIENTO]]+InformeTbHv[[#This Row],[Mantenimiento periódico]])</f>
        <v>4.75</v>
      </c>
      <c r="I382" s="81">
        <f>InformeTbHv[[#This Row],[T PARADAS MEC]]+InformeTbHv[[#This Row],[ALISTAMIENTO]]+InformeTbHv[[#This Row],[Mantenimiento periódico]]</f>
        <v>3.25</v>
      </c>
      <c r="J382" s="81">
        <f>SUMIF(InformeTbHv[[#This Row],[MOTIVO 1]],"Mantenimiento periódico",InformeTbHv[[#This Row],[T OTRA PARADA 1]])</f>
        <v>0</v>
      </c>
      <c r="K382" s="81">
        <f>InformeTbHv[[#This Row],[Mantenimiento periódico]]+InformeTbHv[[#This Row],[ALISTAMIENTO]]</f>
        <v>0.25</v>
      </c>
      <c r="L382" s="81">
        <f>SUM(InformeTbHv[[#This Row],[T OTRA PARADA 1]:[T OTRA PARADA 5]])</f>
        <v>0</v>
      </c>
      <c r="M382" s="80" t="s">
        <v>134</v>
      </c>
      <c r="N382" s="80" t="s">
        <v>1417</v>
      </c>
      <c r="O382" s="80" t="s">
        <v>435</v>
      </c>
      <c r="P382" s="80">
        <v>1039884146</v>
      </c>
      <c r="Q382" s="80" t="s">
        <v>65</v>
      </c>
      <c r="R382" s="80" t="s">
        <v>49</v>
      </c>
      <c r="S382" s="82">
        <v>46048</v>
      </c>
      <c r="T382" s="80" t="s">
        <v>393</v>
      </c>
      <c r="U382" s="80"/>
      <c r="V382" s="80"/>
      <c r="W382" s="80"/>
      <c r="X382" s="80"/>
      <c r="Y382" s="80"/>
      <c r="Z382" s="80"/>
      <c r="AA382" s="80"/>
      <c r="AB382" s="80"/>
      <c r="AC382" s="80" t="s">
        <v>1422</v>
      </c>
      <c r="AD382" s="80" t="s">
        <v>1467</v>
      </c>
      <c r="AE382" s="80" t="s">
        <v>1511</v>
      </c>
      <c r="AF382" s="80">
        <v>16.129333818634041</v>
      </c>
      <c r="AG382" s="25" t="s">
        <v>207</v>
      </c>
      <c r="AH382" s="261">
        <v>6</v>
      </c>
      <c r="AI382" s="125" t="s">
        <v>45</v>
      </c>
      <c r="AJ382" s="418">
        <f>VLOOKUP(InformeTbHv[[#This Row],[TURNO]],[1]INFORMEHV!AI$2:AK$184,2,0)</f>
        <v>0.58333333333333337</v>
      </c>
      <c r="AK382" s="418">
        <f>VLOOKUP(InformeTbHv[[#This Row],[TURNO]],[1]INFORMEHV!AI$2:AK$184,3,0)</f>
        <v>0.91666666666666663</v>
      </c>
      <c r="AL382" s="211">
        <v>14</v>
      </c>
      <c r="AM382" s="80">
        <v>94</v>
      </c>
      <c r="AN382" s="80">
        <v>22.9</v>
      </c>
      <c r="AO382" s="80">
        <v>15.2</v>
      </c>
      <c r="AP382" s="80"/>
      <c r="AQ382" s="81">
        <v>23</v>
      </c>
      <c r="AR382" s="211">
        <v>8</v>
      </c>
      <c r="AS382" s="80">
        <v>3</v>
      </c>
      <c r="AT382" s="30" t="s">
        <v>328</v>
      </c>
      <c r="AU382" s="30" t="s">
        <v>215</v>
      </c>
      <c r="AV382" s="80">
        <v>0.25</v>
      </c>
      <c r="AW382" s="80"/>
      <c r="AX382" s="80">
        <v>0.27</v>
      </c>
      <c r="AY382" s="80"/>
      <c r="AZ382" s="84" t="s">
        <v>436</v>
      </c>
      <c r="BA382" s="80" t="s">
        <v>48</v>
      </c>
      <c r="BB38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3.52</v>
      </c>
      <c r="BC382" s="81"/>
      <c r="BD382" s="81"/>
      <c r="BE382" s="81"/>
      <c r="BF382" s="81"/>
      <c r="BG382" s="85"/>
      <c r="BH382" s="74"/>
      <c r="BI382" s="75"/>
      <c r="BJ382" s="45"/>
      <c r="BK382" s="46"/>
      <c r="BL382" s="86"/>
    </row>
    <row r="383" spans="1:64" ht="18.75" customHeight="1" x14ac:dyDescent="0.3">
      <c r="A383" s="87">
        <f>IFERROR(InformeTbHv[[#This Row],[T EFECTIVO]]/InformeTbHv[[#This Row],[Horas disponibles]],0)</f>
        <v>0.91181657848324515</v>
      </c>
      <c r="B383" s="87">
        <f>((InformeTbHv[[#This Row],[T PROGRAMADO]]-InformeTbHv[[#This Row],[HORAS DE OTRAS PARADA]]))/InformeTbHv[[#This Row],[T PROGRAMADO]]</f>
        <v>0.64624999999999999</v>
      </c>
      <c r="C383" s="216">
        <f>IFERROR(((InformeTbHv[[#This Row],[T PROGRAMADO]]-InformeTbHv[[#This Row],[Ttal P. mec]])/InformeTbHv[[#This Row],[T PROGRAMADO]]),0)</f>
        <v>0.70874999999999999</v>
      </c>
      <c r="D383" s="88">
        <f>IFERROR(ROUND(InformeTbHv[[#This Row],[TOTAL DE ARBOLES]]/InformeTbHv[[#This Row],[T EFECTIVO]],2),"")</f>
        <v>43.33</v>
      </c>
      <c r="E383" s="88">
        <f>(IFERROR(ROUND(InformeTbHv[[#This Row],[M3]]/InformeTbHv[[#This Row],[TOTAL DE ARBOLES]],2),""))</f>
        <v>0.28999999999999998</v>
      </c>
      <c r="F383" s="39">
        <f>IFERROR(ROUND(InformeTbHv[[#This Row],[M3]]/InformeTbHv[[#This Row],[T EFECTIVO]],2),"")</f>
        <v>12.61</v>
      </c>
      <c r="G383" s="89">
        <f>InformeTbHv[[#This Row],[T PROGRAMADO]]-InformeTbHv[[#This Row],[HORAS DE OTRAS PARADA]]</f>
        <v>5.17</v>
      </c>
      <c r="H383" s="89">
        <f>InformeTbHv[[#This Row],[T PROGRAMADO]]-SUM(InformeTbHv[[#This Row],[T PARADAS MEC]]+InformeTbHv[[#This Row],[ALISTAMIENTO]]+InformeTbHv[[#This Row],[Mantenimiento periódico]])</f>
        <v>5.67</v>
      </c>
      <c r="I383" s="89">
        <f>InformeTbHv[[#This Row],[T PARADAS MEC]]+InformeTbHv[[#This Row],[ALISTAMIENTO]]+InformeTbHv[[#This Row],[Mantenimiento periódico]]</f>
        <v>2.33</v>
      </c>
      <c r="J383" s="89">
        <f>SUMIF(InformeTbHv[[#This Row],[MOTIVO 1]],"Mantenimiento periódico",InformeTbHv[[#This Row],[T OTRA PARADA 1]])</f>
        <v>0</v>
      </c>
      <c r="K383" s="89">
        <f>InformeTbHv[[#This Row],[Mantenimiento periódico]]+InformeTbHv[[#This Row],[ALISTAMIENTO]]</f>
        <v>0.33</v>
      </c>
      <c r="L383" s="89">
        <f>SUM(InformeTbHv[[#This Row],[T OTRA PARADA 1]:[T OTRA PARADA 5]])</f>
        <v>0</v>
      </c>
      <c r="M383" s="88" t="s">
        <v>134</v>
      </c>
      <c r="N383" s="88" t="s">
        <v>1417</v>
      </c>
      <c r="O383" s="88" t="s">
        <v>367</v>
      </c>
      <c r="P383" s="88">
        <v>18435730</v>
      </c>
      <c r="Q383" s="88" t="s">
        <v>65</v>
      </c>
      <c r="R383" s="88" t="s">
        <v>49</v>
      </c>
      <c r="S383" s="90">
        <v>46048</v>
      </c>
      <c r="T383" s="88" t="s">
        <v>393</v>
      </c>
      <c r="U383" s="88"/>
      <c r="V383" s="88"/>
      <c r="W383" s="88"/>
      <c r="X383" s="88"/>
      <c r="Y383" s="88"/>
      <c r="Z383" s="88"/>
      <c r="AA383" s="88"/>
      <c r="AB383" s="88"/>
      <c r="AC383" s="88" t="s">
        <v>1422</v>
      </c>
      <c r="AD383" s="88" t="s">
        <v>1467</v>
      </c>
      <c r="AE383" s="88" t="s">
        <v>1511</v>
      </c>
      <c r="AF383" s="88">
        <v>16.129333818634041</v>
      </c>
      <c r="AG383" s="25" t="s">
        <v>207</v>
      </c>
      <c r="AH383" s="206">
        <v>6</v>
      </c>
      <c r="AI383" s="205" t="s">
        <v>47</v>
      </c>
      <c r="AJ383" s="416">
        <f>VLOOKUP(InformeTbHv[[#This Row],[TURNO]],[1]INFORMEHV!AI$2:AK$184,2,0)</f>
        <v>0.25</v>
      </c>
      <c r="AK383" s="416">
        <f>VLOOKUP(InformeTbHv[[#This Row],[TURNO]],[1]INFORMEHV!AI$2:AK$184,3,0)</f>
        <v>0.58333333333333337</v>
      </c>
      <c r="AL383" s="205">
        <v>13</v>
      </c>
      <c r="AM383" s="88">
        <v>224</v>
      </c>
      <c r="AN383" s="88">
        <v>65.2</v>
      </c>
      <c r="AO383" s="88">
        <v>11.5</v>
      </c>
      <c r="AP383" s="88"/>
      <c r="AQ383" s="89">
        <v>22</v>
      </c>
      <c r="AR383" s="205">
        <v>8</v>
      </c>
      <c r="AS383" s="88">
        <v>2</v>
      </c>
      <c r="AT383" s="30" t="s">
        <v>328</v>
      </c>
      <c r="AU383" s="30" t="s">
        <v>215</v>
      </c>
      <c r="AV383" s="88">
        <v>0.33</v>
      </c>
      <c r="AW383" s="88"/>
      <c r="AX383" s="88">
        <v>0.5</v>
      </c>
      <c r="AY383" s="88"/>
      <c r="AZ383" s="92" t="s">
        <v>454</v>
      </c>
      <c r="BA383" s="88" t="s">
        <v>48</v>
      </c>
      <c r="BB38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2.83</v>
      </c>
      <c r="BC383" s="89"/>
      <c r="BD383" s="89"/>
      <c r="BE383" s="89"/>
      <c r="BF383" s="89"/>
      <c r="BG383" s="93"/>
      <c r="BH383" s="74"/>
      <c r="BI383" s="75"/>
      <c r="BJ383" s="45"/>
      <c r="BK383" s="46"/>
      <c r="BL383" s="94"/>
    </row>
    <row r="384" spans="1:64" ht="18.75" customHeight="1" x14ac:dyDescent="0.3">
      <c r="A384" s="87">
        <f>IFERROR(InformeTbHv[[#This Row],[T EFECTIVO]]/InformeTbHv[[#This Row],[Horas disponibles]],0)</f>
        <v>0.90476190476190477</v>
      </c>
      <c r="B384" s="87">
        <f>((InformeTbHv[[#This Row],[T PROGRAMADO]]-InformeTbHv[[#This Row],[HORAS DE OTRAS PARADA]]))/InformeTbHv[[#This Row],[T PROGRAMADO]]</f>
        <v>0.79166666666666663</v>
      </c>
      <c r="C384" s="216">
        <f>IFERROR(((InformeTbHv[[#This Row],[T PROGRAMADO]]-InformeTbHv[[#This Row],[Ttal P. mec]])/InformeTbHv[[#This Row],[T PROGRAMADO]]),0)</f>
        <v>0.875</v>
      </c>
      <c r="D384" s="88">
        <f>IFERROR(ROUND(InformeTbHv[[#This Row],[TOTAL DE ARBOLES]]/InformeTbHv[[#This Row],[T EFECTIVO]],2),"")</f>
        <v>0</v>
      </c>
      <c r="E384" s="88" t="str">
        <f>(IFERROR(ROUND(InformeTbHv[[#This Row],[M3]]/InformeTbHv[[#This Row],[TOTAL DE ARBOLES]],2),""))</f>
        <v/>
      </c>
      <c r="F384" s="39">
        <f>IFERROR(ROUND(InformeTbHv[[#This Row],[M3]]/InformeTbHv[[#This Row],[T EFECTIVO]],2),"")</f>
        <v>10.53</v>
      </c>
      <c r="G384" s="89">
        <f>InformeTbHv[[#This Row],[T PROGRAMADO]]-InformeTbHv[[#This Row],[HORAS DE OTRAS PARADA]]</f>
        <v>9.5</v>
      </c>
      <c r="H384" s="89">
        <f>InformeTbHv[[#This Row],[T PROGRAMADO]]-SUM(InformeTbHv[[#This Row],[T PARADAS MEC]]+InformeTbHv[[#This Row],[ALISTAMIENTO]]+InformeTbHv[[#This Row],[Mantenimiento periódico]])</f>
        <v>10.5</v>
      </c>
      <c r="I384" s="89">
        <f>InformeTbHv[[#This Row],[T PARADAS MEC]]+InformeTbHv[[#This Row],[ALISTAMIENTO]]+InformeTbHv[[#This Row],[Mantenimiento periódico]]</f>
        <v>1.5</v>
      </c>
      <c r="J384" s="89">
        <f>SUMIF(InformeTbHv[[#This Row],[MOTIVO 1]],"Mantenimiento periódico",InformeTbHv[[#This Row],[T OTRA PARADA 1]])</f>
        <v>0</v>
      </c>
      <c r="K384" s="198">
        <f>InformeTbHv[[#This Row],[Mantenimiento periódico]]+InformeTbHv[[#This Row],[ALISTAMIENTO]]</f>
        <v>0.5</v>
      </c>
      <c r="L384" s="198">
        <f>SUM(InformeTbHv[[#This Row],[T OTRA PARADA 1]:[T OTRA PARADA 5]])</f>
        <v>0</v>
      </c>
      <c r="M384" s="205" t="s">
        <v>76</v>
      </c>
      <c r="N384" s="205" t="s">
        <v>1418</v>
      </c>
      <c r="O384" s="245" t="s">
        <v>78</v>
      </c>
      <c r="P384" s="88">
        <v>1006316837</v>
      </c>
      <c r="Q384" s="88" t="s">
        <v>43</v>
      </c>
      <c r="R384" s="88" t="s">
        <v>49</v>
      </c>
      <c r="S384" s="90">
        <v>46053</v>
      </c>
      <c r="T384" s="88" t="s">
        <v>324</v>
      </c>
      <c r="U384" s="88"/>
      <c r="V384" s="88"/>
      <c r="W384" s="88"/>
      <c r="X384" s="88"/>
      <c r="Y384" s="88"/>
      <c r="Z384" s="88"/>
      <c r="AA384" s="88"/>
      <c r="AB384" s="88"/>
      <c r="AC384" s="88" t="s">
        <v>1429</v>
      </c>
      <c r="AD384" s="88" t="s">
        <v>1474</v>
      </c>
      <c r="AE384" s="88" t="s">
        <v>1509</v>
      </c>
      <c r="AF384" s="88">
        <v>28.324549850778098</v>
      </c>
      <c r="AG384" s="251" t="s">
        <v>205</v>
      </c>
      <c r="AH384" s="206">
        <v>1</v>
      </c>
      <c r="AI384" s="25" t="s">
        <v>47</v>
      </c>
      <c r="AJ384" s="422">
        <f>VLOOKUP(InformeTbHv[[#This Row],[TURNO]],[1]INFORMEHV!AI$2:AK$184,2,0)</f>
        <v>0.25</v>
      </c>
      <c r="AK384" s="422">
        <f>VLOOKUP(InformeTbHv[[#This Row],[TURNO]],[1]INFORMEHV!AI$2:AK$184,3,0)</f>
        <v>0.58333333333333337</v>
      </c>
      <c r="AL384" s="205"/>
      <c r="AM384" s="88"/>
      <c r="AN384" s="88">
        <v>100</v>
      </c>
      <c r="AO384" s="88"/>
      <c r="AP384" s="88"/>
      <c r="AQ384" s="89"/>
      <c r="AR384" s="88">
        <v>12</v>
      </c>
      <c r="AS384" s="88">
        <v>1</v>
      </c>
      <c r="AT384" s="30" t="s">
        <v>327</v>
      </c>
      <c r="AU384" s="30" t="s">
        <v>215</v>
      </c>
      <c r="AV384" s="88">
        <v>0.5</v>
      </c>
      <c r="AW384" s="88">
        <v>0.25</v>
      </c>
      <c r="AX384" s="88">
        <v>0.75</v>
      </c>
      <c r="AY384" s="88">
        <v>6</v>
      </c>
      <c r="AZ384" s="92" t="s">
        <v>109</v>
      </c>
      <c r="BA384" s="88" t="s">
        <v>48</v>
      </c>
      <c r="BB38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2.5</v>
      </c>
      <c r="BC384" s="89"/>
      <c r="BD384" s="89"/>
      <c r="BE384" s="89"/>
      <c r="BF384" s="89"/>
      <c r="BG384" s="93"/>
      <c r="BH384" s="14"/>
      <c r="BI384" s="75"/>
      <c r="BJ384" s="45"/>
      <c r="BK384" s="46"/>
      <c r="BL384" s="94"/>
    </row>
    <row r="385" spans="1:64" ht="18.75" customHeight="1" x14ac:dyDescent="0.3">
      <c r="A385" s="87">
        <f>IFERROR(InformeTbHv[[#This Row],[T EFECTIVO]]/InformeTbHv[[#This Row],[Horas disponibles]],0)</f>
        <v>0.91358024691358031</v>
      </c>
      <c r="B385" s="87">
        <f>((InformeTbHv[[#This Row],[T PROGRAMADO]]-InformeTbHv[[#This Row],[HORAS DE OTRAS PARADA]]))/InformeTbHv[[#This Row],[T PROGRAMADO]]</f>
        <v>0.77083333333333337</v>
      </c>
      <c r="C385" s="216">
        <f>IFERROR(((InformeTbHv[[#This Row],[T PROGRAMADO]]-InformeTbHv[[#This Row],[Ttal P. mec]])/InformeTbHv[[#This Row],[T PROGRAMADO]]),0)</f>
        <v>0.84375</v>
      </c>
      <c r="D385" s="88">
        <f>IFERROR(ROUND(InformeTbHv[[#This Row],[TOTAL DE ARBOLES]]/InformeTbHv[[#This Row],[T EFECTIVO]],2),"")</f>
        <v>78.97</v>
      </c>
      <c r="E385" s="88">
        <f>(IFERROR(ROUND(InformeTbHv[[#This Row],[M3]]/InformeTbHv[[#This Row],[TOTAL DE ARBOLES]],2),""))</f>
        <v>0.26</v>
      </c>
      <c r="F385" s="39">
        <f>IFERROR(ROUND(InformeTbHv[[#This Row],[M3]]/InformeTbHv[[#This Row],[T EFECTIVO]],2),"")</f>
        <v>20.71</v>
      </c>
      <c r="G385" s="89">
        <f>InformeTbHv[[#This Row],[T PROGRAMADO]]-InformeTbHv[[#This Row],[HORAS DE OTRAS PARADA]]</f>
        <v>6.166666666666667</v>
      </c>
      <c r="H385" s="89">
        <f>InformeTbHv[[#This Row],[T PROGRAMADO]]-SUM(InformeTbHv[[#This Row],[T PARADAS MEC]]+InformeTbHv[[#This Row],[ALISTAMIENTO]]+InformeTbHv[[#This Row],[Mantenimiento periódico]])</f>
        <v>6.75</v>
      </c>
      <c r="I385" s="89">
        <f>InformeTbHv[[#This Row],[T PARADAS MEC]]+InformeTbHv[[#This Row],[ALISTAMIENTO]]+InformeTbHv[[#This Row],[Mantenimiento periódico]]</f>
        <v>1.25</v>
      </c>
      <c r="J385" s="89">
        <f>SUMIF(InformeTbHv[[#This Row],[MOTIVO 1]],"Mantenimiento periódico",InformeTbHv[[#This Row],[T OTRA PARADA 1]])</f>
        <v>0</v>
      </c>
      <c r="K385" s="89">
        <f>InformeTbHv[[#This Row],[Mantenimiento periódico]]+InformeTbHv[[#This Row],[ALISTAMIENTO]]</f>
        <v>0.25</v>
      </c>
      <c r="L385" s="89">
        <f>SUM(InformeTbHv[[#This Row],[T OTRA PARADA 1]:[T OTRA PARADA 5]])</f>
        <v>0.33333333333333298</v>
      </c>
      <c r="M385" s="88" t="s">
        <v>42</v>
      </c>
      <c r="N385" s="88" t="s">
        <v>1418</v>
      </c>
      <c r="O385" s="88" t="s">
        <v>80</v>
      </c>
      <c r="P385" s="88">
        <v>94270446</v>
      </c>
      <c r="Q385" s="88" t="s">
        <v>43</v>
      </c>
      <c r="R385" s="88" t="s">
        <v>44</v>
      </c>
      <c r="S385" s="90">
        <v>46066</v>
      </c>
      <c r="T385" s="88" t="s">
        <v>452</v>
      </c>
      <c r="U385" s="88"/>
      <c r="V385" s="88"/>
      <c r="W385" s="88"/>
      <c r="X385" s="88"/>
      <c r="Y385" s="88"/>
      <c r="Z385" s="88"/>
      <c r="AA385" s="88"/>
      <c r="AB385" s="88"/>
      <c r="AC385" s="88" t="s">
        <v>1427</v>
      </c>
      <c r="AD385" s="88" t="s">
        <v>1472</v>
      </c>
      <c r="AE385" s="88" t="s">
        <v>1515</v>
      </c>
      <c r="AF385" s="88">
        <v>14.458335518038645</v>
      </c>
      <c r="AG385" s="252" t="s">
        <v>206</v>
      </c>
      <c r="AH385" s="206">
        <v>5</v>
      </c>
      <c r="AI385" s="88" t="s">
        <v>47</v>
      </c>
      <c r="AJ385" s="419">
        <f>VLOOKUP(InformeTbHv[[#This Row],[TURNO]],[1]INFORMEHV!AI$2:AK$184,2,0)</f>
        <v>0.25</v>
      </c>
      <c r="AK385" s="419">
        <f>VLOOKUP(InformeTbHv[[#This Row],[TURNO]],[1]INFORMEHV!AI$2:AK$184,3,0)</f>
        <v>0.58333333333333337</v>
      </c>
      <c r="AL385" s="205">
        <v>28</v>
      </c>
      <c r="AM385" s="88">
        <v>487</v>
      </c>
      <c r="AN385" s="88">
        <v>127.72</v>
      </c>
      <c r="AO385" s="88">
        <v>17.13</v>
      </c>
      <c r="AP385" s="88"/>
      <c r="AQ385" s="89">
        <v>15</v>
      </c>
      <c r="AR385" s="205">
        <v>8</v>
      </c>
      <c r="AS385" s="88">
        <v>1</v>
      </c>
      <c r="AT385" s="30" t="s">
        <v>328</v>
      </c>
      <c r="AU385" s="88" t="s">
        <v>724</v>
      </c>
      <c r="AV385" s="88">
        <v>0.25</v>
      </c>
      <c r="AW385" s="88"/>
      <c r="AX385" s="88">
        <v>0.25</v>
      </c>
      <c r="AY385" s="88">
        <v>4</v>
      </c>
      <c r="AZ385" s="92" t="s">
        <v>92</v>
      </c>
      <c r="BA385" s="88" t="s">
        <v>48</v>
      </c>
      <c r="BB38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1.833333333333333</v>
      </c>
      <c r="BC385" s="89">
        <v>0.33333333333333298</v>
      </c>
      <c r="BD385" s="89"/>
      <c r="BE385" s="89"/>
      <c r="BF385" s="89"/>
      <c r="BG385" s="93"/>
      <c r="BH385" s="14" t="s">
        <v>236</v>
      </c>
      <c r="BI385" s="45"/>
      <c r="BJ385" s="45"/>
      <c r="BK385" s="46"/>
      <c r="BL385" s="94"/>
    </row>
    <row r="386" spans="1:64" ht="18.75" customHeight="1" x14ac:dyDescent="0.3">
      <c r="A386" s="87">
        <f>IFERROR(InformeTbHv[[#This Row],[T EFECTIVO]]/InformeTbHv[[#This Row],[Horas disponibles]],0)</f>
        <v>0.97001763668430341</v>
      </c>
      <c r="B386" s="87">
        <f>((InformeTbHv[[#This Row],[T PROGRAMADO]]-InformeTbHv[[#This Row],[HORAS DE OTRAS PARADA]]))/InformeTbHv[[#This Row],[T PROGRAMADO]]</f>
        <v>0.6875</v>
      </c>
      <c r="C386" s="216">
        <f>IFERROR(((InformeTbHv[[#This Row],[T PROGRAMADO]]-InformeTbHv[[#This Row],[Ttal P. mec]])/InformeTbHv[[#This Row],[T PROGRAMADO]]),0)</f>
        <v>0.70874999999999999</v>
      </c>
      <c r="D386" s="88">
        <f>IFERROR(ROUND(InformeTbHv[[#This Row],[TOTAL DE ARBOLES]]/InformeTbHv[[#This Row],[T EFECTIVO]],2),"")</f>
        <v>34</v>
      </c>
      <c r="E386" s="88">
        <f>(IFERROR(ROUND(InformeTbHv[[#This Row],[M3]]/InformeTbHv[[#This Row],[TOTAL DE ARBOLES]],2),""))</f>
        <v>0.81</v>
      </c>
      <c r="F386" s="39">
        <f>IFERROR(ROUND(InformeTbHv[[#This Row],[M3]]/InformeTbHv[[#This Row],[T EFECTIVO]],2),"")</f>
        <v>27.45</v>
      </c>
      <c r="G386" s="89">
        <f>InformeTbHv[[#This Row],[T PROGRAMADO]]-InformeTbHv[[#This Row],[HORAS DE OTRAS PARADA]]</f>
        <v>5.5</v>
      </c>
      <c r="H386" s="89">
        <f>InformeTbHv[[#This Row],[T PROGRAMADO]]-SUM(InformeTbHv[[#This Row],[T PARADAS MEC]]+InformeTbHv[[#This Row],[ALISTAMIENTO]]+InformeTbHv[[#This Row],[Mantenimiento periódico]])</f>
        <v>5.67</v>
      </c>
      <c r="I386" s="89">
        <f>InformeTbHv[[#This Row],[T PARADAS MEC]]+InformeTbHv[[#This Row],[ALISTAMIENTO]]+InformeTbHv[[#This Row],[Mantenimiento periódico]]</f>
        <v>2.33</v>
      </c>
      <c r="J386" s="89">
        <f>SUMIF(InformeTbHv[[#This Row],[MOTIVO 1]],"Mantenimiento periódico",InformeTbHv[[#This Row],[T OTRA PARADA 1]])</f>
        <v>0</v>
      </c>
      <c r="K386" s="89">
        <f>InformeTbHv[[#This Row],[Mantenimiento periódico]]+InformeTbHv[[#This Row],[ALISTAMIENTO]]</f>
        <v>0.33</v>
      </c>
      <c r="L386" s="89">
        <f>SUM(InformeTbHv[[#This Row],[T OTRA PARADA 1]:[T OTRA PARADA 5]])</f>
        <v>0</v>
      </c>
      <c r="M386" s="88" t="s">
        <v>55</v>
      </c>
      <c r="N386" s="88" t="s">
        <v>1418</v>
      </c>
      <c r="O386" s="88" t="s">
        <v>94</v>
      </c>
      <c r="P386" s="88">
        <v>94269293</v>
      </c>
      <c r="Q386" s="88" t="s">
        <v>43</v>
      </c>
      <c r="R386" s="88" t="s">
        <v>49</v>
      </c>
      <c r="S386" s="90">
        <v>46092</v>
      </c>
      <c r="T386" s="88" t="s">
        <v>62</v>
      </c>
      <c r="U386" s="88"/>
      <c r="V386" s="88"/>
      <c r="W386" s="88"/>
      <c r="X386" s="88"/>
      <c r="Y386" s="88"/>
      <c r="Z386" s="88"/>
      <c r="AA386" s="88"/>
      <c r="AB386" s="88"/>
      <c r="AC386" s="88" t="s">
        <v>1445</v>
      </c>
      <c r="AD386" s="88" t="s">
        <v>1490</v>
      </c>
      <c r="AE386" s="88" t="s">
        <v>1518</v>
      </c>
      <c r="AF386" s="88">
        <v>19.828868083208551</v>
      </c>
      <c r="AG386" s="49" t="s">
        <v>208</v>
      </c>
      <c r="AH386" s="206">
        <v>5</v>
      </c>
      <c r="AI386" s="88" t="s">
        <v>47</v>
      </c>
      <c r="AJ386" s="419">
        <f>VLOOKUP(InformeTbHv[[#This Row],[TURNO]],[1]INFORMEHV!AI$2:AK$184,2,0)</f>
        <v>0.25</v>
      </c>
      <c r="AK386" s="419">
        <f>VLOOKUP(InformeTbHv[[#This Row],[TURNO]],[1]INFORMEHV!AI$2:AK$184,3,0)</f>
        <v>0.58333333333333337</v>
      </c>
      <c r="AL386" s="205">
        <v>28</v>
      </c>
      <c r="AM386" s="88">
        <v>187</v>
      </c>
      <c r="AN386" s="88">
        <v>151</v>
      </c>
      <c r="AO386" s="88">
        <v>29.57</v>
      </c>
      <c r="AP386" s="88"/>
      <c r="AQ386" s="95">
        <v>28.9</v>
      </c>
      <c r="AR386" s="205">
        <v>8</v>
      </c>
      <c r="AS386" s="88">
        <v>2</v>
      </c>
      <c r="AT386" s="30" t="s">
        <v>328</v>
      </c>
      <c r="AU386" s="88" t="s">
        <v>724</v>
      </c>
      <c r="AV386" s="88">
        <v>0.33</v>
      </c>
      <c r="AW386" s="88"/>
      <c r="AX386" s="88">
        <v>0.17</v>
      </c>
      <c r="AY386" s="88"/>
      <c r="AZ386" s="92" t="s">
        <v>652</v>
      </c>
      <c r="BA386" s="88" t="s">
        <v>46</v>
      </c>
      <c r="BB38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2.5</v>
      </c>
      <c r="BC386" s="89"/>
      <c r="BD386" s="89"/>
      <c r="BE386" s="89"/>
      <c r="BF386" s="89"/>
      <c r="BG386" s="93"/>
      <c r="BH386" s="44"/>
      <c r="BI386" s="45"/>
      <c r="BJ386" s="45"/>
      <c r="BK386" s="46"/>
      <c r="BL386" s="94"/>
    </row>
    <row r="387" spans="1:64" ht="18.75" customHeight="1" x14ac:dyDescent="0.3">
      <c r="A387" s="87">
        <f>IFERROR(InformeTbHv[[#This Row],[T EFECTIVO]]/InformeTbHv[[#This Row],[Horas disponibles]],0)</f>
        <v>0.87980769230769229</v>
      </c>
      <c r="B387" s="87">
        <f>((InformeTbHv[[#This Row],[T PROGRAMADO]]-InformeTbHv[[#This Row],[HORAS DE OTRAS PARADA]]))/InformeTbHv[[#This Row],[T PROGRAMADO]]</f>
        <v>0.45750000000000002</v>
      </c>
      <c r="C387" s="216">
        <f>IFERROR(((InformeTbHv[[#This Row],[T PROGRAMADO]]-InformeTbHv[[#This Row],[Ttal P. mec]])/InformeTbHv[[#This Row],[T PROGRAMADO]]),0)</f>
        <v>0.52</v>
      </c>
      <c r="D387" s="88">
        <f>IFERROR(ROUND(InformeTbHv[[#This Row],[TOTAL DE ARBOLES]]/InformeTbHv[[#This Row],[T EFECTIVO]],2),"")</f>
        <v>17.21</v>
      </c>
      <c r="E387" s="88">
        <f>(IFERROR(ROUND(InformeTbHv[[#This Row],[M3]]/InformeTbHv[[#This Row],[TOTAL DE ARBOLES]],2),""))</f>
        <v>0.36</v>
      </c>
      <c r="F387" s="39">
        <f>IFERROR(ROUND(InformeTbHv[[#This Row],[M3]]/InformeTbHv[[#This Row],[T EFECTIVO]],2),"")</f>
        <v>6.14</v>
      </c>
      <c r="G387" s="89">
        <f>InformeTbHv[[#This Row],[T PROGRAMADO]]-InformeTbHv[[#This Row],[HORAS DE OTRAS PARADA]]</f>
        <v>3.66</v>
      </c>
      <c r="H387" s="89">
        <f>InformeTbHv[[#This Row],[T PROGRAMADO]]-SUM(InformeTbHv[[#This Row],[T PARADAS MEC]]+InformeTbHv[[#This Row],[ALISTAMIENTO]]+InformeTbHv[[#This Row],[Mantenimiento periódico]])</f>
        <v>4.16</v>
      </c>
      <c r="I387" s="89">
        <f>InformeTbHv[[#This Row],[T PARADAS MEC]]+InformeTbHv[[#This Row],[ALISTAMIENTO]]+InformeTbHv[[#This Row],[Mantenimiento periódico]]</f>
        <v>3.84</v>
      </c>
      <c r="J387" s="89">
        <f>SUMIF(InformeTbHv[[#This Row],[MOTIVO 1]],"Mantenimiento periódico",InformeTbHv[[#This Row],[T OTRA PARADA 1]])</f>
        <v>0</v>
      </c>
      <c r="K387" s="89">
        <f>InformeTbHv[[#This Row],[Mantenimiento periódico]]+InformeTbHv[[#This Row],[ALISTAMIENTO]]</f>
        <v>0.17</v>
      </c>
      <c r="L387" s="89">
        <f>SUM(InformeTbHv[[#This Row],[T OTRA PARADA 1]:[T OTRA PARADA 5]])</f>
        <v>0</v>
      </c>
      <c r="M387" s="88" t="s">
        <v>42</v>
      </c>
      <c r="N387" s="88" t="s">
        <v>1418</v>
      </c>
      <c r="O387" s="88" t="s">
        <v>80</v>
      </c>
      <c r="P387" s="88">
        <v>94270446</v>
      </c>
      <c r="Q387" s="88" t="s">
        <v>43</v>
      </c>
      <c r="R387" s="88" t="s">
        <v>44</v>
      </c>
      <c r="S387" s="90">
        <v>46108</v>
      </c>
      <c r="T387" s="88" t="s">
        <v>815</v>
      </c>
      <c r="U387" s="88"/>
      <c r="V387" s="88"/>
      <c r="W387" s="88"/>
      <c r="X387" s="88"/>
      <c r="Y387" s="88"/>
      <c r="Z387" s="88"/>
      <c r="AA387" s="88"/>
      <c r="AB387" s="88"/>
      <c r="AC387" s="88" t="s">
        <v>1434</v>
      </c>
      <c r="AD387" s="88" t="s">
        <v>1479</v>
      </c>
      <c r="AE387" s="88" t="s">
        <v>1519</v>
      </c>
      <c r="AF387" s="88">
        <v>17.88641072711232</v>
      </c>
      <c r="AG387" s="49" t="s">
        <v>208</v>
      </c>
      <c r="AH387" s="206">
        <v>2</v>
      </c>
      <c r="AI387" s="125" t="s">
        <v>45</v>
      </c>
      <c r="AJ387" s="418">
        <f>VLOOKUP(InformeTbHv[[#This Row],[TURNO]],[1]INFORMEHV!AI$2:AK$184,2,0)</f>
        <v>0.58333333333333337</v>
      </c>
      <c r="AK387" s="418">
        <f>VLOOKUP(InformeTbHv[[#This Row],[TURNO]],[1]INFORMEHV!AI$2:AK$184,3,0)</f>
        <v>0.91666666666666663</v>
      </c>
      <c r="AL387" s="205">
        <v>25</v>
      </c>
      <c r="AM387" s="88">
        <v>63</v>
      </c>
      <c r="AN387" s="88">
        <v>22.47</v>
      </c>
      <c r="AO387" s="88">
        <v>6.47</v>
      </c>
      <c r="AP387" s="88"/>
      <c r="AQ387" s="89">
        <v>20</v>
      </c>
      <c r="AR387" s="205">
        <v>8</v>
      </c>
      <c r="AS387" s="88">
        <v>3.67</v>
      </c>
      <c r="AT387" s="30" t="s">
        <v>328</v>
      </c>
      <c r="AU387" s="88" t="s">
        <v>724</v>
      </c>
      <c r="AV387" s="88">
        <v>0.17</v>
      </c>
      <c r="AW387" s="88">
        <v>0.25</v>
      </c>
      <c r="AX387" s="88">
        <v>0.25</v>
      </c>
      <c r="AY387" s="88"/>
      <c r="AZ387" s="92" t="s">
        <v>1046</v>
      </c>
      <c r="BA387" s="88" t="s">
        <v>48</v>
      </c>
      <c r="BB38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4.34</v>
      </c>
      <c r="BC387" s="89"/>
      <c r="BD387" s="89"/>
      <c r="BE387" s="89"/>
      <c r="BF387" s="89"/>
      <c r="BG387" s="93"/>
      <c r="BH387" s="44"/>
      <c r="BI387" s="45"/>
      <c r="BJ387" s="45"/>
      <c r="BK387" s="46"/>
      <c r="BL387" s="94"/>
    </row>
    <row r="388" spans="1:64" ht="18.75" customHeight="1" x14ac:dyDescent="0.3">
      <c r="A388" s="76">
        <f>IFERROR(InformeTbHv[[#This Row],[T EFECTIVO]]/InformeTbHv[[#This Row],[Horas disponibles]],0)</f>
        <v>0.49884526558891457</v>
      </c>
      <c r="B388" s="76">
        <f>((InformeTbHv[[#This Row],[T PROGRAMADO]]-InformeTbHv[[#This Row],[HORAS DE OTRAS PARADA]]))/InformeTbHv[[#This Row],[T PROGRAMADO]]</f>
        <v>0.3323076923076923</v>
      </c>
      <c r="C388" s="217">
        <f>IFERROR(((InformeTbHv[[#This Row],[T PROGRAMADO]]-InformeTbHv[[#This Row],[Ttal P. mec]])/InformeTbHv[[#This Row],[T PROGRAMADO]]),0)</f>
        <v>0.66615384615384621</v>
      </c>
      <c r="D388" s="49">
        <f>IFERROR(ROUND(InformeTbHv[[#This Row],[TOTAL DE ARBOLES]]/InformeTbHv[[#This Row],[T EFECTIVO]],2),"")</f>
        <v>38.43</v>
      </c>
      <c r="E388" s="49">
        <f>(IFERROR(ROUND(InformeTbHv[[#This Row],[M3]]/InformeTbHv[[#This Row],[TOTAL DE ARBOLES]],2),""))</f>
        <v>0.76</v>
      </c>
      <c r="F388" s="39">
        <f>IFERROR(ROUND(InformeTbHv[[#This Row],[M3]]/InformeTbHv[[#This Row],[T EFECTIVO]],2),"")</f>
        <v>29.1</v>
      </c>
      <c r="G388" s="72">
        <f>InformeTbHv[[#This Row],[T PROGRAMADO]]-InformeTbHv[[#This Row],[HORAS DE OTRAS PARADA]]</f>
        <v>2.16</v>
      </c>
      <c r="H388" s="72">
        <f>InformeTbHv[[#This Row],[T PROGRAMADO]]-SUM(InformeTbHv[[#This Row],[T PARADAS MEC]]+InformeTbHv[[#This Row],[ALISTAMIENTO]]+InformeTbHv[[#This Row],[Mantenimiento periódico]])</f>
        <v>4.33</v>
      </c>
      <c r="I388" s="72">
        <f>InformeTbHv[[#This Row],[T PARADAS MEC]]+InformeTbHv[[#This Row],[ALISTAMIENTO]]+InformeTbHv[[#This Row],[Mantenimiento periódico]]</f>
        <v>2.17</v>
      </c>
      <c r="J388" s="72">
        <f>SUMIF(InformeTbHv[[#This Row],[MOTIVO 1]],"Mantenimiento periódico",InformeTbHv[[#This Row],[T OTRA PARADA 1]])</f>
        <v>0</v>
      </c>
      <c r="K388" s="72">
        <f>InformeTbHv[[#This Row],[Mantenimiento periódico]]+InformeTbHv[[#This Row],[ALISTAMIENTO]]</f>
        <v>0.17</v>
      </c>
      <c r="L388" s="72">
        <f>SUM(InformeTbHv[[#This Row],[T OTRA PARADA 1]:[T OTRA PARADA 5]])</f>
        <v>0</v>
      </c>
      <c r="M388" s="49" t="s">
        <v>79</v>
      </c>
      <c r="N388" s="49" t="s">
        <v>1417</v>
      </c>
      <c r="O388" s="49" t="s">
        <v>64</v>
      </c>
      <c r="P388" s="49">
        <v>94282613</v>
      </c>
      <c r="Q388" s="49" t="s">
        <v>65</v>
      </c>
      <c r="R388" s="49" t="s">
        <v>44</v>
      </c>
      <c r="S388" s="77">
        <v>46114</v>
      </c>
      <c r="T388" s="49" t="s">
        <v>164</v>
      </c>
      <c r="U388" s="49"/>
      <c r="V388" s="49"/>
      <c r="W388" s="49"/>
      <c r="X388" s="49"/>
      <c r="Y388" s="49"/>
      <c r="Z388" s="49"/>
      <c r="AA388" s="49"/>
      <c r="AB388" s="49"/>
      <c r="AC388" s="49" t="s">
        <v>1426</v>
      </c>
      <c r="AD388" s="49" t="s">
        <v>1471</v>
      </c>
      <c r="AE388" s="49" t="s">
        <v>1512</v>
      </c>
      <c r="AF388" s="49">
        <v>26.520279887958782</v>
      </c>
      <c r="AG388" s="49" t="s">
        <v>1319</v>
      </c>
      <c r="AH388" s="259">
        <v>8</v>
      </c>
      <c r="AI388" s="125" t="s">
        <v>47</v>
      </c>
      <c r="AJ388" s="418">
        <f>VLOOKUP(InformeTbHv[[#This Row],[TURNO]],[1]INFORMEHV!AI$2:AK$184,2,0)</f>
        <v>0.25</v>
      </c>
      <c r="AK388" s="418">
        <f>VLOOKUP(InformeTbHv[[#This Row],[TURNO]],[1]INFORMEHV!AI$2:AK$184,3,0)</f>
        <v>0.58333333333333337</v>
      </c>
      <c r="AL388" s="125"/>
      <c r="AM388" s="49">
        <v>83</v>
      </c>
      <c r="AN388" s="49">
        <v>62.86</v>
      </c>
      <c r="AO388" s="49">
        <v>27.8</v>
      </c>
      <c r="AP388" s="49">
        <v>37</v>
      </c>
      <c r="AQ388" s="72"/>
      <c r="AR388" s="49">
        <v>6.5</v>
      </c>
      <c r="AS388" s="49">
        <v>2</v>
      </c>
      <c r="AT388" s="49"/>
      <c r="AU388" s="49" t="s">
        <v>1114</v>
      </c>
      <c r="AV388" s="49">
        <v>0.17</v>
      </c>
      <c r="AW388" s="49">
        <v>2</v>
      </c>
      <c r="AX388" s="49">
        <v>0.17</v>
      </c>
      <c r="AY388" s="49"/>
      <c r="AZ388" s="71"/>
      <c r="BA388" s="49" t="s">
        <v>48</v>
      </c>
      <c r="BB38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4.34</v>
      </c>
      <c r="BC388" s="72"/>
      <c r="BD388" s="72"/>
      <c r="BE388" s="72"/>
      <c r="BF388" s="72"/>
      <c r="BG388" s="74"/>
      <c r="BH388" s="44"/>
      <c r="BI388" s="45"/>
      <c r="BJ388" s="45"/>
      <c r="BK388" s="46"/>
      <c r="BL388" s="45"/>
    </row>
    <row r="389" spans="1:64" ht="18.75" customHeight="1" x14ac:dyDescent="0.3">
      <c r="A389" s="76">
        <f>IFERROR(InformeTbHv[[#This Row],[T EFECTIVO]]/InformeTbHv[[#This Row],[Horas disponibles]],0)</f>
        <v>0.93457943925233644</v>
      </c>
      <c r="B389" s="76">
        <f>((InformeTbHv[[#This Row],[T PROGRAMADO]]-InformeTbHv[[#This Row],[HORAS DE OTRAS PARADA]]))/InformeTbHv[[#This Row],[T PROGRAMADO]]</f>
        <v>0.75</v>
      </c>
      <c r="C389" s="217">
        <f>IFERROR(((InformeTbHv[[#This Row],[T PROGRAMADO]]-InformeTbHv[[#This Row],[Ttal P. mec]])/InformeTbHv[[#This Row],[T PROGRAMADO]]),0)</f>
        <v>0.80249999999999999</v>
      </c>
      <c r="D389" s="49">
        <f>IFERROR(ROUND(InformeTbHv[[#This Row],[TOTAL DE ARBOLES]]/InformeTbHv[[#This Row],[T EFECTIVO]],2),"")</f>
        <v>26</v>
      </c>
      <c r="E389" s="49">
        <f>(IFERROR(ROUND(InformeTbHv[[#This Row],[M3]]/InformeTbHv[[#This Row],[TOTAL DE ARBOLES]],2),""))</f>
        <v>0.38</v>
      </c>
      <c r="F389" s="39">
        <f>IFERROR(ROUND(InformeTbHv[[#This Row],[M3]]/InformeTbHv[[#This Row],[T EFECTIVO]],2),"")</f>
        <v>9.92</v>
      </c>
      <c r="G389" s="72">
        <f>InformeTbHv[[#This Row],[T PROGRAMADO]]-InformeTbHv[[#This Row],[HORAS DE OTRAS PARADA]]</f>
        <v>6</v>
      </c>
      <c r="H389" s="72">
        <f>InformeTbHv[[#This Row],[T PROGRAMADO]]-SUM(InformeTbHv[[#This Row],[T PARADAS MEC]]+InformeTbHv[[#This Row],[ALISTAMIENTO]]+InformeTbHv[[#This Row],[Mantenimiento periódico]])</f>
        <v>6.42</v>
      </c>
      <c r="I389" s="72">
        <f>InformeTbHv[[#This Row],[T PARADAS MEC]]+InformeTbHv[[#This Row],[ALISTAMIENTO]]+InformeTbHv[[#This Row],[Mantenimiento periódico]]</f>
        <v>1.58</v>
      </c>
      <c r="J389" s="72">
        <f>SUMIF(InformeTbHv[[#This Row],[MOTIVO 1]],"Mantenimiento periódico",InformeTbHv[[#This Row],[T OTRA PARADA 1]])</f>
        <v>0</v>
      </c>
      <c r="K389" s="72">
        <f>InformeTbHv[[#This Row],[Mantenimiento periódico]]+InformeTbHv[[#This Row],[ALISTAMIENTO]]</f>
        <v>0.33</v>
      </c>
      <c r="L389" s="72">
        <f>SUM(InformeTbHv[[#This Row],[T OTRA PARADA 1]:[T OTRA PARADA 5]])</f>
        <v>0</v>
      </c>
      <c r="M389" s="49" t="s">
        <v>42</v>
      </c>
      <c r="N389" s="49" t="s">
        <v>1418</v>
      </c>
      <c r="O389" s="49" t="s">
        <v>59</v>
      </c>
      <c r="P389" s="49">
        <v>94269864</v>
      </c>
      <c r="Q389" s="49" t="s">
        <v>43</v>
      </c>
      <c r="R389" s="49" t="s">
        <v>44</v>
      </c>
      <c r="S389" s="77">
        <v>46121</v>
      </c>
      <c r="T389" s="49" t="s">
        <v>1075</v>
      </c>
      <c r="U389" s="49"/>
      <c r="V389" s="49"/>
      <c r="W389" s="49"/>
      <c r="X389" s="49"/>
      <c r="Y389" s="49"/>
      <c r="Z389" s="49"/>
      <c r="AA389" s="49"/>
      <c r="AB389" s="49"/>
      <c r="AC389" s="49" t="s">
        <v>1437</v>
      </c>
      <c r="AD389" s="49" t="s">
        <v>1482</v>
      </c>
      <c r="AE389" s="49" t="s">
        <v>1519</v>
      </c>
      <c r="AF389" s="49">
        <v>25.440823396499322</v>
      </c>
      <c r="AG389" s="49" t="s">
        <v>208</v>
      </c>
      <c r="AH389" s="259">
        <v>1</v>
      </c>
      <c r="AI389" s="125" t="s">
        <v>45</v>
      </c>
      <c r="AJ389" s="418">
        <f>VLOOKUP(InformeTbHv[[#This Row],[TURNO]],[1]INFORMEHV!AI$2:AK$184,2,0)</f>
        <v>0.58333333333333337</v>
      </c>
      <c r="AK389" s="418">
        <f>VLOOKUP(InformeTbHv[[#This Row],[TURNO]],[1]INFORMEHV!AI$2:AK$184,3,0)</f>
        <v>0.91666666666666663</v>
      </c>
      <c r="AL389" s="125">
        <v>28</v>
      </c>
      <c r="AM389" s="49">
        <v>156</v>
      </c>
      <c r="AN389" s="49">
        <v>59.52</v>
      </c>
      <c r="AO389" s="49">
        <v>8.36</v>
      </c>
      <c r="AP389" s="49"/>
      <c r="AQ389" s="12">
        <v>15.6</v>
      </c>
      <c r="AR389" s="125">
        <v>8</v>
      </c>
      <c r="AS389" s="49">
        <v>1.25</v>
      </c>
      <c r="AT389" s="30" t="s">
        <v>328</v>
      </c>
      <c r="AU389" s="49" t="s">
        <v>1114</v>
      </c>
      <c r="AV389" s="49">
        <v>0.33</v>
      </c>
      <c r="AW389" s="49">
        <v>0.17</v>
      </c>
      <c r="AX389" s="49">
        <v>0.25</v>
      </c>
      <c r="AY389" s="49">
        <v>2</v>
      </c>
      <c r="AZ389" s="71" t="s">
        <v>92</v>
      </c>
      <c r="BA389" s="49" t="s">
        <v>46</v>
      </c>
      <c r="BB38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v>
      </c>
      <c r="BC389" s="72"/>
      <c r="BD389" s="72"/>
      <c r="BE389" s="72"/>
      <c r="BF389" s="72"/>
      <c r="BG389" s="74"/>
      <c r="BH389" s="44"/>
      <c r="BI389" s="45"/>
      <c r="BJ389" s="45"/>
      <c r="BK389" s="46"/>
      <c r="BL389" s="45"/>
    </row>
    <row r="390" spans="1:64" ht="18.75" customHeight="1" x14ac:dyDescent="0.3">
      <c r="A390" s="76">
        <f>IFERROR(InformeTbHv[[#This Row],[T EFECTIVO]]/InformeTbHv[[#This Row],[Horas disponibles]],0)</f>
        <v>0.91896272285251213</v>
      </c>
      <c r="B390" s="76">
        <f>((InformeTbHv[[#This Row],[T PROGRAMADO]]-InformeTbHv[[#This Row],[HORAS DE OTRAS PARADA]]))/InformeTbHv[[#This Row],[T PROGRAMADO]]</f>
        <v>0.70874999999999999</v>
      </c>
      <c r="C390" s="217">
        <f>IFERROR(((InformeTbHv[[#This Row],[T PROGRAMADO]]-InformeTbHv[[#This Row],[Ttal P. mec]])/InformeTbHv[[#This Row],[T PROGRAMADO]]),0)</f>
        <v>0.77124999999999999</v>
      </c>
      <c r="D390" s="49">
        <f>IFERROR(ROUND(InformeTbHv[[#This Row],[TOTAL DE ARBOLES]]/InformeTbHv[[#This Row],[T EFECTIVO]],2),"")</f>
        <v>41.45</v>
      </c>
      <c r="E390" s="49">
        <f>(IFERROR(ROUND(InformeTbHv[[#This Row],[M3]]/InformeTbHv[[#This Row],[TOTAL DE ARBOLES]],2),""))</f>
        <v>0.36</v>
      </c>
      <c r="F390" s="39">
        <f>IFERROR(ROUND(InformeTbHv[[#This Row],[M3]]/InformeTbHv[[#This Row],[T EFECTIVO]],2),"")</f>
        <v>15.04</v>
      </c>
      <c r="G390" s="72">
        <f>InformeTbHv[[#This Row],[T PROGRAMADO]]-InformeTbHv[[#This Row],[HORAS DE OTRAS PARADA]]</f>
        <v>5.67</v>
      </c>
      <c r="H390" s="72">
        <f>InformeTbHv[[#This Row],[T PROGRAMADO]]-SUM(InformeTbHv[[#This Row],[T PARADAS MEC]]+InformeTbHv[[#This Row],[ALISTAMIENTO]]+InformeTbHv[[#This Row],[Mantenimiento periódico]])</f>
        <v>6.17</v>
      </c>
      <c r="I390" s="72">
        <f>InformeTbHv[[#This Row],[T PARADAS MEC]]+InformeTbHv[[#This Row],[ALISTAMIENTO]]+InformeTbHv[[#This Row],[Mantenimiento periódico]]</f>
        <v>1.83</v>
      </c>
      <c r="J390" s="72">
        <f>SUMIF(InformeTbHv[[#This Row],[MOTIVO 1]],"Mantenimiento periódico",InformeTbHv[[#This Row],[T OTRA PARADA 1]])</f>
        <v>0</v>
      </c>
      <c r="K390" s="72">
        <f>InformeTbHv[[#This Row],[Mantenimiento periódico]]+InformeTbHv[[#This Row],[ALISTAMIENTO]]</f>
        <v>0.25</v>
      </c>
      <c r="L390" s="72">
        <f>SUM(InformeTbHv[[#This Row],[T OTRA PARADA 1]:[T OTRA PARADA 5]])</f>
        <v>0</v>
      </c>
      <c r="M390" s="49" t="s">
        <v>42</v>
      </c>
      <c r="N390" s="49" t="s">
        <v>1418</v>
      </c>
      <c r="O390" s="49" t="s">
        <v>58</v>
      </c>
      <c r="P390" s="49">
        <v>6343935</v>
      </c>
      <c r="Q390" s="49" t="s">
        <v>43</v>
      </c>
      <c r="R390" s="49" t="s">
        <v>44</v>
      </c>
      <c r="S390" s="77">
        <v>46123</v>
      </c>
      <c r="T390" s="49" t="s">
        <v>1075</v>
      </c>
      <c r="U390" s="49"/>
      <c r="V390" s="49"/>
      <c r="W390" s="49"/>
      <c r="X390" s="49"/>
      <c r="Y390" s="49"/>
      <c r="Z390" s="49"/>
      <c r="AA390" s="49"/>
      <c r="AB390" s="49"/>
      <c r="AC390" s="49" t="s">
        <v>1437</v>
      </c>
      <c r="AD390" s="49" t="s">
        <v>1482</v>
      </c>
      <c r="AE390" s="49" t="s">
        <v>1519</v>
      </c>
      <c r="AF390" s="49">
        <v>25.440823396499322</v>
      </c>
      <c r="AG390" s="49" t="s">
        <v>208</v>
      </c>
      <c r="AH390" s="259">
        <v>1</v>
      </c>
      <c r="AI390" s="49" t="s">
        <v>47</v>
      </c>
      <c r="AJ390" s="420">
        <f>VLOOKUP(InformeTbHv[[#This Row],[TURNO]],[1]INFORMEHV!AI$2:AK$184,2,0)</f>
        <v>0.25</v>
      </c>
      <c r="AK390" s="420">
        <f>VLOOKUP(InformeTbHv[[#This Row],[TURNO]],[1]INFORMEHV!AI$2:AK$184,3,0)</f>
        <v>0.58333333333333337</v>
      </c>
      <c r="AL390" s="125">
        <v>25</v>
      </c>
      <c r="AM390" s="49">
        <v>235</v>
      </c>
      <c r="AN390" s="49">
        <v>85.25</v>
      </c>
      <c r="AO390" s="49">
        <v>8.35</v>
      </c>
      <c r="AP390" s="49"/>
      <c r="AQ390" s="72">
        <v>21</v>
      </c>
      <c r="AR390" s="125">
        <v>8</v>
      </c>
      <c r="AS390" s="49">
        <v>1.58</v>
      </c>
      <c r="AT390" s="30" t="s">
        <v>328</v>
      </c>
      <c r="AU390" s="49" t="s">
        <v>1114</v>
      </c>
      <c r="AV390" s="49">
        <v>0.25</v>
      </c>
      <c r="AW390" s="49">
        <v>0.17</v>
      </c>
      <c r="AX390" s="49">
        <v>0.33</v>
      </c>
      <c r="AY390" s="49"/>
      <c r="AZ390" s="71" t="s">
        <v>92</v>
      </c>
      <c r="BA390" s="49" t="s">
        <v>46</v>
      </c>
      <c r="BB39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2.33</v>
      </c>
      <c r="BC390" s="72"/>
      <c r="BD390" s="72"/>
      <c r="BE390" s="72"/>
      <c r="BF390" s="72"/>
      <c r="BG390" s="74"/>
      <c r="BH390" s="44"/>
      <c r="BI390" s="45"/>
      <c r="BJ390" s="45"/>
      <c r="BK390" s="46"/>
      <c r="BL390" s="45"/>
    </row>
    <row r="391" spans="1:64" ht="18.75" customHeight="1" x14ac:dyDescent="0.3">
      <c r="A391" s="76">
        <f>IFERROR(InformeTbHv[[#This Row],[T EFECTIVO]]/InformeTbHv[[#This Row],[Horas disponibles]],0)</f>
        <v>0.87992831541218641</v>
      </c>
      <c r="B391" s="76">
        <f>((InformeTbHv[[#This Row],[T PROGRAMADO]]-InformeTbHv[[#This Row],[HORAS DE OTRAS PARADA]]))/InformeTbHv[[#This Row],[T PROGRAMADO]]</f>
        <v>0.61375000000000002</v>
      </c>
      <c r="C391" s="217">
        <f>IFERROR(((InformeTbHv[[#This Row],[T PROGRAMADO]]-InformeTbHv[[#This Row],[Ttal P. mec]])/InformeTbHv[[#This Row],[T PROGRAMADO]]),0)</f>
        <v>0.69750000000000001</v>
      </c>
      <c r="D391" s="49">
        <f>IFERROR(ROUND(InformeTbHv[[#This Row],[TOTAL DE ARBOLES]]/InformeTbHv[[#This Row],[T EFECTIVO]],2),"")</f>
        <v>31.98</v>
      </c>
      <c r="E391" s="49">
        <f>(IFERROR(ROUND(InformeTbHv[[#This Row],[M3]]/InformeTbHv[[#This Row],[TOTAL DE ARBOLES]],2),""))</f>
        <v>0.34</v>
      </c>
      <c r="F391" s="39">
        <f>IFERROR(ROUND(InformeTbHv[[#This Row],[M3]]/InformeTbHv[[#This Row],[T EFECTIVO]],2),"")</f>
        <v>10.79</v>
      </c>
      <c r="G391" s="72">
        <f>InformeTbHv[[#This Row],[T PROGRAMADO]]-InformeTbHv[[#This Row],[HORAS DE OTRAS PARADA]]</f>
        <v>4.91</v>
      </c>
      <c r="H391" s="72">
        <f>InformeTbHv[[#This Row],[T PROGRAMADO]]-SUM(InformeTbHv[[#This Row],[T PARADAS MEC]]+InformeTbHv[[#This Row],[ALISTAMIENTO]]+InformeTbHv[[#This Row],[Mantenimiento periódico]])</f>
        <v>5.58</v>
      </c>
      <c r="I391" s="72">
        <f>InformeTbHv[[#This Row],[T PARADAS MEC]]+InformeTbHv[[#This Row],[ALISTAMIENTO]]+InformeTbHv[[#This Row],[Mantenimiento periódico]]</f>
        <v>2.42</v>
      </c>
      <c r="J391" s="72">
        <f>SUMIF(InformeTbHv[[#This Row],[MOTIVO 1]],"Mantenimiento periódico",InformeTbHv[[#This Row],[T OTRA PARADA 1]])</f>
        <v>0</v>
      </c>
      <c r="K391" s="72">
        <f>InformeTbHv[[#This Row],[Mantenimiento periódico]]+InformeTbHv[[#This Row],[ALISTAMIENTO]]</f>
        <v>0.42</v>
      </c>
      <c r="L391" s="72">
        <f>SUM(InformeTbHv[[#This Row],[T OTRA PARADA 1]:[T OTRA PARADA 5]])</f>
        <v>0</v>
      </c>
      <c r="M391" s="49" t="s">
        <v>55</v>
      </c>
      <c r="N391" s="49" t="s">
        <v>1418</v>
      </c>
      <c r="O391" s="49" t="s">
        <v>56</v>
      </c>
      <c r="P391" s="49">
        <v>1114480052</v>
      </c>
      <c r="Q391" s="49" t="s">
        <v>43</v>
      </c>
      <c r="R391" s="49" t="s">
        <v>49</v>
      </c>
      <c r="S391" s="77">
        <v>46130</v>
      </c>
      <c r="T391" s="49" t="s">
        <v>518</v>
      </c>
      <c r="U391" s="49"/>
      <c r="V391" s="49"/>
      <c r="W391" s="49"/>
      <c r="X391" s="49"/>
      <c r="Y391" s="49"/>
      <c r="Z391" s="49"/>
      <c r="AA391" s="49"/>
      <c r="AB391" s="49"/>
      <c r="AC391" s="49" t="s">
        <v>1431</v>
      </c>
      <c r="AD391" s="49" t="s">
        <v>1476</v>
      </c>
      <c r="AE391" s="49" t="s">
        <v>1518</v>
      </c>
      <c r="AF391" s="49">
        <v>19.234154182394327</v>
      </c>
      <c r="AG391" s="49" t="s">
        <v>1318</v>
      </c>
      <c r="AH391" s="259">
        <v>15</v>
      </c>
      <c r="AI391" s="49" t="s">
        <v>47</v>
      </c>
      <c r="AJ391" s="420">
        <f>VLOOKUP(InformeTbHv[[#This Row],[TURNO]],[1]INFORMEHV!AI$2:AK$184,2,0)</f>
        <v>0.25</v>
      </c>
      <c r="AK391" s="420">
        <f>VLOOKUP(InformeTbHv[[#This Row],[TURNO]],[1]INFORMEHV!AI$2:AK$184,3,0)</f>
        <v>0.58333333333333337</v>
      </c>
      <c r="AL391" s="125">
        <v>32</v>
      </c>
      <c r="AM391" s="49">
        <v>157</v>
      </c>
      <c r="AN391" s="49">
        <v>53</v>
      </c>
      <c r="AO391" s="49">
        <v>11</v>
      </c>
      <c r="AP391" s="49">
        <v>34</v>
      </c>
      <c r="AQ391" s="197">
        <v>26</v>
      </c>
      <c r="AR391" s="125">
        <v>8</v>
      </c>
      <c r="AS391" s="49">
        <v>2</v>
      </c>
      <c r="AT391" s="30" t="s">
        <v>328</v>
      </c>
      <c r="AU391" s="49" t="s">
        <v>1114</v>
      </c>
      <c r="AV391" s="49">
        <v>0.42</v>
      </c>
      <c r="AW391" s="49">
        <v>0.42</v>
      </c>
      <c r="AX391" s="49">
        <v>0.25</v>
      </c>
      <c r="AY391" s="49"/>
      <c r="AZ391" s="71" t="s">
        <v>1192</v>
      </c>
      <c r="BA391" s="49" t="s">
        <v>46</v>
      </c>
      <c r="BB39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3.09</v>
      </c>
      <c r="BC391" s="72"/>
      <c r="BD391" s="72"/>
      <c r="BE391" s="72"/>
      <c r="BF391" s="72"/>
      <c r="BG391" s="74"/>
      <c r="BH391" s="44"/>
      <c r="BI391" s="45"/>
      <c r="BJ391" s="45"/>
      <c r="BK391" s="46"/>
      <c r="BL391" s="45"/>
    </row>
    <row r="392" spans="1:64" ht="18.75" customHeight="1" x14ac:dyDescent="0.3">
      <c r="A392" s="76">
        <f>IFERROR(InformeTbHv[[#This Row],[T EFECTIVO]]/InformeTbHv[[#This Row],[Horas disponibles]],0)</f>
        <v>0.87547169811320746</v>
      </c>
      <c r="B392" s="76">
        <f>((InformeTbHv[[#This Row],[T PROGRAMADO]]-InformeTbHv[[#This Row],[HORAS DE OTRAS PARADA]]))/InformeTbHv[[#This Row],[T PROGRAMADO]]</f>
        <v>0.57999999999999996</v>
      </c>
      <c r="C392" s="217">
        <f>IFERROR(((InformeTbHv[[#This Row],[T PROGRAMADO]]-InformeTbHv[[#This Row],[Ttal P. mec]])/InformeTbHv[[#This Row],[T PROGRAMADO]]),0)</f>
        <v>0.66249999999999998</v>
      </c>
      <c r="D392" s="49">
        <f>IFERROR(ROUND(InformeTbHv[[#This Row],[TOTAL DE ARBOLES]]/InformeTbHv[[#This Row],[T EFECTIVO]],2),"")</f>
        <v>78.23</v>
      </c>
      <c r="E392" s="49">
        <f>(IFERROR(ROUND(InformeTbHv[[#This Row],[M3]]/InformeTbHv[[#This Row],[TOTAL DE ARBOLES]],2),""))</f>
        <v>0.42</v>
      </c>
      <c r="F392" s="39">
        <f>IFERROR(ROUND(InformeTbHv[[#This Row],[M3]]/InformeTbHv[[#This Row],[T EFECTIVO]],2),"")</f>
        <v>33.049999999999997</v>
      </c>
      <c r="G392" s="72">
        <f>InformeTbHv[[#This Row],[T PROGRAMADO]]-InformeTbHv[[#This Row],[HORAS DE OTRAS PARADA]]</f>
        <v>4.6399999999999997</v>
      </c>
      <c r="H392" s="72">
        <f>InformeTbHv[[#This Row],[T PROGRAMADO]]-SUM(InformeTbHv[[#This Row],[T PARADAS MEC]]+InformeTbHv[[#This Row],[ALISTAMIENTO]]+InformeTbHv[[#This Row],[Mantenimiento periódico]])</f>
        <v>5.3</v>
      </c>
      <c r="I392" s="72">
        <f>InformeTbHv[[#This Row],[T PARADAS MEC]]+InformeTbHv[[#This Row],[ALISTAMIENTO]]+InformeTbHv[[#This Row],[Mantenimiento periódico]]</f>
        <v>2.7</v>
      </c>
      <c r="J392" s="72">
        <f>SUMIF(InformeTbHv[[#This Row],[MOTIVO 1]],"Mantenimiento periódico",InformeTbHv[[#This Row],[T OTRA PARADA 1]])</f>
        <v>0</v>
      </c>
      <c r="K392" s="72">
        <f>InformeTbHv[[#This Row],[Mantenimiento periódico]]+InformeTbHv[[#This Row],[ALISTAMIENTO]]</f>
        <v>0.33</v>
      </c>
      <c r="L392" s="72">
        <f>SUM(InformeTbHv[[#This Row],[T OTRA PARADA 1]:[T OTRA PARADA 5]])</f>
        <v>0</v>
      </c>
      <c r="M392" s="49" t="s">
        <v>68</v>
      </c>
      <c r="N392" s="49" t="s">
        <v>1417</v>
      </c>
      <c r="O392" s="49" t="s">
        <v>381</v>
      </c>
      <c r="P392" s="49">
        <v>1007605468</v>
      </c>
      <c r="Q392" s="49" t="s">
        <v>65</v>
      </c>
      <c r="R392" s="49" t="s">
        <v>44</v>
      </c>
      <c r="S392" s="77">
        <v>46130</v>
      </c>
      <c r="T392" s="49" t="s">
        <v>164</v>
      </c>
      <c r="U392" s="49"/>
      <c r="V392" s="49"/>
      <c r="W392" s="49"/>
      <c r="X392" s="49"/>
      <c r="Y392" s="49"/>
      <c r="Z392" s="49"/>
      <c r="AA392" s="49"/>
      <c r="AB392" s="49"/>
      <c r="AC392" s="49" t="s">
        <v>1426</v>
      </c>
      <c r="AD392" s="49" t="s">
        <v>1471</v>
      </c>
      <c r="AE392" s="49" t="s">
        <v>1512</v>
      </c>
      <c r="AF392" s="49">
        <v>26.520279887958782</v>
      </c>
      <c r="AG392" s="49" t="s">
        <v>1319</v>
      </c>
      <c r="AH392" s="259">
        <v>8</v>
      </c>
      <c r="AI392" s="125" t="s">
        <v>47</v>
      </c>
      <c r="AJ392" s="418">
        <f>VLOOKUP(InformeTbHv[[#This Row],[TURNO]],[1]INFORMEHV!AI$2:AK$184,2,0)</f>
        <v>0.25</v>
      </c>
      <c r="AK392" s="418">
        <f>VLOOKUP(InformeTbHv[[#This Row],[TURNO]],[1]INFORMEHV!AI$2:AK$184,3,0)</f>
        <v>0.58333333333333337</v>
      </c>
      <c r="AL392" s="125"/>
      <c r="AM392" s="49">
        <v>363</v>
      </c>
      <c r="AN392" s="49">
        <v>153.35</v>
      </c>
      <c r="AO392" s="49">
        <v>32.93</v>
      </c>
      <c r="AP392" s="49"/>
      <c r="AQ392" s="72"/>
      <c r="AR392" s="49">
        <v>8</v>
      </c>
      <c r="AS392" s="49">
        <v>2.37</v>
      </c>
      <c r="AT392" s="49"/>
      <c r="AU392" s="49" t="s">
        <v>1114</v>
      </c>
      <c r="AV392" s="49">
        <v>0.33</v>
      </c>
      <c r="AW392" s="49">
        <v>0.33</v>
      </c>
      <c r="AX392" s="49">
        <v>0.33</v>
      </c>
      <c r="AY392" s="49"/>
      <c r="AZ392" s="71"/>
      <c r="BA392" s="49" t="s">
        <v>48</v>
      </c>
      <c r="BB39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3.3600000000000003</v>
      </c>
      <c r="BC392" s="72"/>
      <c r="BD392" s="72"/>
      <c r="BE392" s="72"/>
      <c r="BF392" s="72"/>
      <c r="BG392" s="74"/>
      <c r="BH392" s="44"/>
      <c r="BI392" s="45"/>
      <c r="BJ392" s="45"/>
      <c r="BK392" s="46"/>
      <c r="BL392" s="45"/>
    </row>
    <row r="393" spans="1:64" s="70" customFormat="1" ht="18.75" customHeight="1" x14ac:dyDescent="0.3">
      <c r="A393" s="76">
        <f>IFERROR(InformeTbHv[[#This Row],[T EFECTIVO]]/InformeTbHv[[#This Row],[Horas disponibles]],0)</f>
        <v>0.9358490566037736</v>
      </c>
      <c r="B393" s="76">
        <f>((InformeTbHv[[#This Row],[T PROGRAMADO]]-InformeTbHv[[#This Row],[HORAS DE OTRAS PARADA]]))/InformeTbHv[[#This Row],[T PROGRAMADO]]</f>
        <v>0.31000000000000005</v>
      </c>
      <c r="C393" s="217">
        <f>IFERROR(((InformeTbHv[[#This Row],[T PROGRAMADO]]-InformeTbHv[[#This Row],[Ttal P. mec]])/InformeTbHv[[#This Row],[T PROGRAMADO]]),0)</f>
        <v>0.33125000000000004</v>
      </c>
      <c r="D393" s="49">
        <f>IFERROR(ROUND(InformeTbHv[[#This Row],[TOTAL DE ARBOLES]]/InformeTbHv[[#This Row],[T EFECTIVO]],2),"")</f>
        <v>18.149999999999999</v>
      </c>
      <c r="E393" s="49">
        <f>(IFERROR(ROUND(InformeTbHv[[#This Row],[M3]]/InformeTbHv[[#This Row],[TOTAL DE ARBOLES]],2),""))</f>
        <v>0.46</v>
      </c>
      <c r="F393" s="39">
        <f>IFERROR(ROUND(InformeTbHv[[#This Row],[M3]]/InformeTbHv[[#This Row],[T EFECTIVO]],2),"")</f>
        <v>8.27</v>
      </c>
      <c r="G393" s="72">
        <f>InformeTbHv[[#This Row],[T PROGRAMADO]]-InformeTbHv[[#This Row],[HORAS DE OTRAS PARADA]]</f>
        <v>2.4800000000000004</v>
      </c>
      <c r="H393" s="72">
        <f>InformeTbHv[[#This Row],[T PROGRAMADO]]-SUM(InformeTbHv[[#This Row],[T PARADAS MEC]]+InformeTbHv[[#This Row],[ALISTAMIENTO]]+InformeTbHv[[#This Row],[Mantenimiento periódico]])</f>
        <v>2.6500000000000004</v>
      </c>
      <c r="I393" s="72">
        <f>InformeTbHv[[#This Row],[T PARADAS MEC]]+InformeTbHv[[#This Row],[ALISTAMIENTO]]+InformeTbHv[[#This Row],[Mantenimiento periódico]]</f>
        <v>5.35</v>
      </c>
      <c r="J393" s="72">
        <f>SUMIF(InformeTbHv[[#This Row],[MOTIVO 1]],"Mantenimiento periódico",InformeTbHv[[#This Row],[T OTRA PARADA 1]])</f>
        <v>0</v>
      </c>
      <c r="K393" s="72">
        <f>InformeTbHv[[#This Row],[Mantenimiento periódico]]+InformeTbHv[[#This Row],[ALISTAMIENTO]]</f>
        <v>0.33</v>
      </c>
      <c r="L393" s="72">
        <f>SUM(InformeTbHv[[#This Row],[T OTRA PARADA 1]:[T OTRA PARADA 5]])</f>
        <v>0</v>
      </c>
      <c r="M393" s="49" t="s">
        <v>68</v>
      </c>
      <c r="N393" s="49" t="s">
        <v>1417</v>
      </c>
      <c r="O393" s="49" t="s">
        <v>84</v>
      </c>
      <c r="P393" s="49">
        <v>1085247991</v>
      </c>
      <c r="Q393" s="49" t="s">
        <v>65</v>
      </c>
      <c r="R393" s="49" t="s">
        <v>44</v>
      </c>
      <c r="S393" s="77">
        <v>46133</v>
      </c>
      <c r="T393" s="49" t="s">
        <v>164</v>
      </c>
      <c r="U393" s="49"/>
      <c r="V393" s="49"/>
      <c r="W393" s="49"/>
      <c r="X393" s="49"/>
      <c r="Y393" s="49"/>
      <c r="Z393" s="49"/>
      <c r="AA393" s="49"/>
      <c r="AB393" s="49"/>
      <c r="AC393" s="49" t="s">
        <v>1426</v>
      </c>
      <c r="AD393" s="49" t="s">
        <v>1471</v>
      </c>
      <c r="AE393" s="49" t="s">
        <v>1512</v>
      </c>
      <c r="AF393" s="49">
        <v>26.520279887958782</v>
      </c>
      <c r="AG393" s="49" t="s">
        <v>1319</v>
      </c>
      <c r="AH393" s="259">
        <v>8</v>
      </c>
      <c r="AI393" s="125" t="s">
        <v>45</v>
      </c>
      <c r="AJ393" s="418">
        <f>VLOOKUP(InformeTbHv[[#This Row],[TURNO]],[1]INFORMEHV!AI$2:AK$184,2,0)</f>
        <v>0.58333333333333337</v>
      </c>
      <c r="AK393" s="418">
        <f>VLOOKUP(InformeTbHv[[#This Row],[TURNO]],[1]INFORMEHV!AI$2:AK$184,3,0)</f>
        <v>0.91666666666666663</v>
      </c>
      <c r="AL393" s="125"/>
      <c r="AM393" s="49">
        <v>45</v>
      </c>
      <c r="AN393" s="49">
        <v>20.5</v>
      </c>
      <c r="AO393" s="49">
        <v>10.3</v>
      </c>
      <c r="AP393" s="49"/>
      <c r="AQ393" s="72"/>
      <c r="AR393" s="49">
        <v>8</v>
      </c>
      <c r="AS393" s="49">
        <v>5.0199999999999996</v>
      </c>
      <c r="AT393" s="49"/>
      <c r="AU393" s="49" t="s">
        <v>1114</v>
      </c>
      <c r="AV393" s="49">
        <v>0.33</v>
      </c>
      <c r="AW393" s="49"/>
      <c r="AX393" s="49">
        <v>0.17</v>
      </c>
      <c r="AY393" s="49"/>
      <c r="AZ393" s="71" t="s">
        <v>1207</v>
      </c>
      <c r="BA393" s="49" t="s">
        <v>48</v>
      </c>
      <c r="BB39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5.52</v>
      </c>
      <c r="BC393" s="72"/>
      <c r="BD393" s="72"/>
      <c r="BE393" s="72"/>
      <c r="BF393" s="72"/>
      <c r="BG393" s="74"/>
      <c r="BH393" s="44"/>
      <c r="BI393" s="45"/>
      <c r="BJ393" s="45"/>
      <c r="BK393" s="46"/>
      <c r="BL393" s="45"/>
    </row>
    <row r="394" spans="1:64" ht="18.75" customHeight="1" x14ac:dyDescent="0.3">
      <c r="A394" s="76">
        <f>IFERROR(InformeTbHv[[#This Row],[T EFECTIVO]]/InformeTbHv[[#This Row],[Horas disponibles]],0)</f>
        <v>0.97084048027444259</v>
      </c>
      <c r="B394" s="76">
        <f>((InformeTbHv[[#This Row],[T PROGRAMADO]]-InformeTbHv[[#This Row],[HORAS DE OTRAS PARADA]]))/InformeTbHv[[#This Row],[T PROGRAMADO]]</f>
        <v>0.70750000000000002</v>
      </c>
      <c r="C394" s="217">
        <f>IFERROR(((InformeTbHv[[#This Row],[T PROGRAMADO]]-InformeTbHv[[#This Row],[Ttal P. mec]])/InformeTbHv[[#This Row],[T PROGRAMADO]]),0)</f>
        <v>0.72875000000000001</v>
      </c>
      <c r="D394" s="49">
        <f>IFERROR(ROUND(InformeTbHv[[#This Row],[TOTAL DE ARBOLES]]/InformeTbHv[[#This Row],[T EFECTIVO]],2),"")</f>
        <v>39.22</v>
      </c>
      <c r="E394" s="49">
        <f>(IFERROR(ROUND(InformeTbHv[[#This Row],[M3]]/InformeTbHv[[#This Row],[TOTAL DE ARBOLES]],2),""))</f>
        <v>0.32</v>
      </c>
      <c r="F394" s="39">
        <f>IFERROR(ROUND(InformeTbHv[[#This Row],[M3]]/InformeTbHv[[#This Row],[T EFECTIVO]],2),"")</f>
        <v>12.37</v>
      </c>
      <c r="G394" s="72">
        <f>InformeTbHv[[#This Row],[T PROGRAMADO]]-InformeTbHv[[#This Row],[HORAS DE OTRAS PARADA]]</f>
        <v>5.66</v>
      </c>
      <c r="H394" s="72">
        <f>InformeTbHv[[#This Row],[T PROGRAMADO]]-SUM(InformeTbHv[[#This Row],[T PARADAS MEC]]+InformeTbHv[[#This Row],[ALISTAMIENTO]]+InformeTbHv[[#This Row],[Mantenimiento periódico]])</f>
        <v>5.83</v>
      </c>
      <c r="I394" s="72">
        <f>InformeTbHv[[#This Row],[T PARADAS MEC]]+InformeTbHv[[#This Row],[ALISTAMIENTO]]+InformeTbHv[[#This Row],[Mantenimiento periódico]]</f>
        <v>2.17</v>
      </c>
      <c r="J394" s="72">
        <f>SUMIF(InformeTbHv[[#This Row],[MOTIVO 1]],"Mantenimiento periódico",InformeTbHv[[#This Row],[T OTRA PARADA 1]])</f>
        <v>0</v>
      </c>
      <c r="K394" s="72">
        <f>InformeTbHv[[#This Row],[Mantenimiento periódico]]+InformeTbHv[[#This Row],[ALISTAMIENTO]]</f>
        <v>0.17</v>
      </c>
      <c r="L394" s="72">
        <f>SUM(InformeTbHv[[#This Row],[T OTRA PARADA 1]:[T OTRA PARADA 5]])</f>
        <v>0</v>
      </c>
      <c r="M394" s="49" t="s">
        <v>55</v>
      </c>
      <c r="N394" s="49" t="s">
        <v>1418</v>
      </c>
      <c r="O394" s="49" t="s">
        <v>56</v>
      </c>
      <c r="P394" s="49">
        <v>1114480052</v>
      </c>
      <c r="Q394" s="49" t="s">
        <v>43</v>
      </c>
      <c r="R394" s="49" t="s">
        <v>49</v>
      </c>
      <c r="S394" s="77">
        <v>46137</v>
      </c>
      <c r="T394" s="49" t="s">
        <v>518</v>
      </c>
      <c r="U394" s="49"/>
      <c r="V394" s="49"/>
      <c r="W394" s="49"/>
      <c r="X394" s="49"/>
      <c r="Y394" s="49"/>
      <c r="Z394" s="49"/>
      <c r="AA394" s="49"/>
      <c r="AB394" s="49"/>
      <c r="AC394" s="49" t="s">
        <v>1431</v>
      </c>
      <c r="AD394" s="49" t="s">
        <v>1476</v>
      </c>
      <c r="AE394" s="49" t="s">
        <v>1518</v>
      </c>
      <c r="AF394" s="49">
        <v>19.234154182394327</v>
      </c>
      <c r="AG394" s="49" t="s">
        <v>1318</v>
      </c>
      <c r="AH394" s="259">
        <v>11</v>
      </c>
      <c r="AI394" s="125" t="s">
        <v>45</v>
      </c>
      <c r="AJ394" s="418">
        <f>VLOOKUP(InformeTbHv[[#This Row],[TURNO]],[1]INFORMEHV!AI$2:AK$184,2,0)</f>
        <v>0.58333333333333337</v>
      </c>
      <c r="AK394" s="418">
        <f>VLOOKUP(InformeTbHv[[#This Row],[TURNO]],[1]INFORMEHV!AI$2:AK$184,3,0)</f>
        <v>0.91666666666666663</v>
      </c>
      <c r="AL394" s="125">
        <v>29</v>
      </c>
      <c r="AM394" s="49">
        <v>222</v>
      </c>
      <c r="AN394" s="49">
        <v>70</v>
      </c>
      <c r="AO394" s="49">
        <v>12.3</v>
      </c>
      <c r="AP394" s="49"/>
      <c r="AQ394" s="197">
        <v>22.3</v>
      </c>
      <c r="AR394" s="125">
        <v>8</v>
      </c>
      <c r="AS394" s="49">
        <v>2</v>
      </c>
      <c r="AT394" s="30" t="s">
        <v>328</v>
      </c>
      <c r="AU394" s="49" t="s">
        <v>1114</v>
      </c>
      <c r="AV394" s="49">
        <v>0.17</v>
      </c>
      <c r="AW394" s="49"/>
      <c r="AX394" s="49">
        <v>0.17</v>
      </c>
      <c r="AY394" s="49"/>
      <c r="AZ394" s="71" t="s">
        <v>652</v>
      </c>
      <c r="BA394" s="49" t="s">
        <v>46</v>
      </c>
      <c r="BB39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2.34</v>
      </c>
      <c r="BC394" s="72"/>
      <c r="BD394" s="72"/>
      <c r="BE394" s="72"/>
      <c r="BF394" s="72"/>
      <c r="BG394" s="74"/>
      <c r="BH394" s="44"/>
      <c r="BI394" s="45"/>
      <c r="BJ394" s="45"/>
      <c r="BK394" s="46"/>
      <c r="BL394" s="45"/>
    </row>
    <row r="395" spans="1:64" ht="18.75" customHeight="1" x14ac:dyDescent="0.3">
      <c r="A395" s="87">
        <f>IFERROR(InformeTbHv[[#This Row],[T EFECTIVO]]/InformeTbHv[[#This Row],[Horas disponibles]],0)</f>
        <v>0.90825688073394495</v>
      </c>
      <c r="B395" s="87">
        <f>((InformeTbHv[[#This Row],[T PROGRAMADO]]-InformeTbHv[[#This Row],[HORAS DE OTRAS PARADA]]))/InformeTbHv[[#This Row],[T PROGRAMADO]]</f>
        <v>0.61874999999999991</v>
      </c>
      <c r="C395" s="216">
        <f>IFERROR(((InformeTbHv[[#This Row],[T PROGRAMADO]]-InformeTbHv[[#This Row],[Ttal P. mec]])/InformeTbHv[[#This Row],[T PROGRAMADO]]),0)</f>
        <v>0.68124999999999991</v>
      </c>
      <c r="D395" s="88">
        <f>IFERROR(ROUND(InformeTbHv[[#This Row],[TOTAL DE ARBOLES]]/InformeTbHv[[#This Row],[T EFECTIVO]],2),"")</f>
        <v>81.010000000000005</v>
      </c>
      <c r="E395" s="88">
        <f>(IFERROR(ROUND(InformeTbHv[[#This Row],[M3]]/InformeTbHv[[#This Row],[TOTAL DE ARBOLES]],2),""))</f>
        <v>0.26</v>
      </c>
      <c r="F395" s="39">
        <f>IFERROR(ROUND(InformeTbHv[[#This Row],[M3]]/InformeTbHv[[#This Row],[T EFECTIVO]],2),"")</f>
        <v>21.41</v>
      </c>
      <c r="G395" s="89">
        <f>InformeTbHv[[#This Row],[T PROGRAMADO]]-InformeTbHv[[#This Row],[HORAS DE OTRAS PARADA]]</f>
        <v>4.9499999999999993</v>
      </c>
      <c r="H395" s="89">
        <f>InformeTbHv[[#This Row],[T PROGRAMADO]]-SUM(InformeTbHv[[#This Row],[T PARADAS MEC]]+InformeTbHv[[#This Row],[ALISTAMIENTO]]+InformeTbHv[[#This Row],[Mantenimiento periódico]])</f>
        <v>5.4499999999999993</v>
      </c>
      <c r="I395" s="89">
        <f>InformeTbHv[[#This Row],[T PARADAS MEC]]+InformeTbHv[[#This Row],[ALISTAMIENTO]]+InformeTbHv[[#This Row],[Mantenimiento periódico]]</f>
        <v>2.5500000000000003</v>
      </c>
      <c r="J395" s="89">
        <f>SUMIF(InformeTbHv[[#This Row],[MOTIVO 1]],"Mantenimiento periódico",InformeTbHv[[#This Row],[T OTRA PARADA 1]])</f>
        <v>0</v>
      </c>
      <c r="K395" s="89">
        <f>InformeTbHv[[#This Row],[Mantenimiento periódico]]+InformeTbHv[[#This Row],[ALISTAMIENTO]]</f>
        <v>0.22</v>
      </c>
      <c r="L395" s="89">
        <f>SUM(InformeTbHv[[#This Row],[T OTRA PARADA 1]:[T OTRA PARADA 5]])</f>
        <v>0</v>
      </c>
      <c r="M395" s="88" t="s">
        <v>72</v>
      </c>
      <c r="N395" s="88" t="s">
        <v>1418</v>
      </c>
      <c r="O395" s="88" t="s">
        <v>87</v>
      </c>
      <c r="P395" s="88">
        <v>1112300817</v>
      </c>
      <c r="Q395" s="88" t="s">
        <v>43</v>
      </c>
      <c r="R395" s="88" t="s">
        <v>74</v>
      </c>
      <c r="S395" s="90">
        <v>46095</v>
      </c>
      <c r="T395" s="88" t="s">
        <v>102</v>
      </c>
      <c r="U395" s="88"/>
      <c r="V395" s="88"/>
      <c r="W395" s="88"/>
      <c r="X395" s="88"/>
      <c r="Y395" s="88"/>
      <c r="Z395" s="88"/>
      <c r="AA395" s="88"/>
      <c r="AB395" s="88"/>
      <c r="AC395" s="88" t="s">
        <v>1425</v>
      </c>
      <c r="AD395" s="88" t="s">
        <v>1470</v>
      </c>
      <c r="AE395" s="88" t="s">
        <v>1514</v>
      </c>
      <c r="AF395" s="88">
        <v>18.81028029942162</v>
      </c>
      <c r="AG395" s="251" t="s">
        <v>205</v>
      </c>
      <c r="AH395" s="206">
        <v>3</v>
      </c>
      <c r="AI395" s="125" t="s">
        <v>45</v>
      </c>
      <c r="AJ395" s="418">
        <f>VLOOKUP(InformeTbHv[[#This Row],[TURNO]],[1]INFORMEHV!AI$2:AK$184,2,0)</f>
        <v>0.58333333333333337</v>
      </c>
      <c r="AK395" s="418">
        <f>VLOOKUP(InformeTbHv[[#This Row],[TURNO]],[1]INFORMEHV!AI$2:AK$184,3,0)</f>
        <v>0.91666666666666663</v>
      </c>
      <c r="AL395" s="205">
        <v>20</v>
      </c>
      <c r="AM395" s="88">
        <v>401</v>
      </c>
      <c r="AN395" s="88">
        <v>106</v>
      </c>
      <c r="AO395" s="88">
        <v>16.5</v>
      </c>
      <c r="AP395" s="88">
        <v>81</v>
      </c>
      <c r="AQ395" s="89">
        <v>17</v>
      </c>
      <c r="AR395" s="205">
        <v>8</v>
      </c>
      <c r="AS395" s="88">
        <v>2.33</v>
      </c>
      <c r="AT395" s="30" t="s">
        <v>328</v>
      </c>
      <c r="AU395" s="88" t="s">
        <v>965</v>
      </c>
      <c r="AV395" s="88">
        <v>0.22</v>
      </c>
      <c r="AW395" s="88">
        <v>0.23</v>
      </c>
      <c r="AX395" s="88">
        <v>0.27</v>
      </c>
      <c r="AY395" s="88"/>
      <c r="AZ395" s="92" t="s">
        <v>966</v>
      </c>
      <c r="BA395" s="88" t="s">
        <v>46</v>
      </c>
      <c r="BB39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3.0500000000000003</v>
      </c>
      <c r="BC395" s="89"/>
      <c r="BD395" s="89"/>
      <c r="BE395" s="89"/>
      <c r="BF395" s="89"/>
      <c r="BG395" s="93"/>
      <c r="BH395" s="44"/>
      <c r="BI395" s="45"/>
      <c r="BJ395" s="45"/>
      <c r="BK395" s="46"/>
      <c r="BL395" s="94"/>
    </row>
    <row r="396" spans="1:64" ht="18.75" customHeight="1" x14ac:dyDescent="0.3">
      <c r="A396" s="20">
        <f>IFERROR(InformeTbHv[[#This Row],[T EFECTIVO]]/InformeTbHv[[#This Row],[Horas disponibles]],0)</f>
        <v>0.48255813953488375</v>
      </c>
      <c r="B396" s="20">
        <f>((InformeTbHv[[#This Row],[T PROGRAMADO]]-InformeTbHv[[#This Row],[HORAS DE OTRAS PARADA]]))/InformeTbHv[[#This Row],[T PROGRAMADO]]</f>
        <v>0.35571428571428576</v>
      </c>
      <c r="C396" s="21">
        <f>IFERROR(((InformeTbHv[[#This Row],[T PROGRAMADO]]-InformeTbHv[[#This Row],[Ttal P. mec]])/InformeTbHv[[#This Row],[T PROGRAMADO]]),0)</f>
        <v>0.73714285714285721</v>
      </c>
      <c r="D396" s="22">
        <f>IFERROR(ROUND(InformeTbHv[[#This Row],[TOTAL DE ARBOLES]]/InformeTbHv[[#This Row],[T EFECTIVO]],2),"")</f>
        <v>30.52</v>
      </c>
      <c r="E396" s="22">
        <f>(IFERROR(ROUND(InformeTbHv[[#This Row],[M3]]/InformeTbHv[[#This Row],[TOTAL DE ARBOLES]],2),""))</f>
        <v>0.37</v>
      </c>
      <c r="F396" s="13">
        <f>IFERROR(ROUND(InformeTbHv[[#This Row],[M3]]/InformeTbHv[[#This Row],[T EFECTIVO]],2),"")</f>
        <v>11.2</v>
      </c>
      <c r="G396" s="23">
        <f>InformeTbHv[[#This Row],[T PROGRAMADO]]-InformeTbHv[[#This Row],[HORAS DE OTRAS PARADA]]</f>
        <v>2.4900000000000002</v>
      </c>
      <c r="H396" s="24">
        <f>InformeTbHv[[#This Row],[T PROGRAMADO]]-SUM(InformeTbHv[[#This Row],[T PARADAS MEC]]+InformeTbHv[[#This Row],[ALISTAMIENTO]]+InformeTbHv[[#This Row],[Mantenimiento periódico]])</f>
        <v>5.16</v>
      </c>
      <c r="I396" s="24">
        <f>InformeTbHv[[#This Row],[T PARADAS MEC]]+InformeTbHv[[#This Row],[ALISTAMIENTO]]+InformeTbHv[[#This Row],[Mantenimiento periódico]]</f>
        <v>1.8399999999999999</v>
      </c>
      <c r="J396" s="24">
        <f>SUMIF(InformeTbHv[[#This Row],[MOTIVO 1]],"Mantenimiento periódico",InformeTbHv[[#This Row],[T OTRA PARADA 1]])</f>
        <v>0</v>
      </c>
      <c r="K396" s="24">
        <f>InformeTbHv[[#This Row],[Mantenimiento periódico]]+InformeTbHv[[#This Row],[ALISTAMIENTO]]</f>
        <v>0.17</v>
      </c>
      <c r="L396" s="24">
        <f>SUM(InformeTbHv[[#This Row],[T OTRA PARADA 1]:[T OTRA PARADA 5]])</f>
        <v>2.5</v>
      </c>
      <c r="M396" s="25" t="s">
        <v>68</v>
      </c>
      <c r="N396" s="25" t="s">
        <v>1417</v>
      </c>
      <c r="O396" s="25" t="s">
        <v>69</v>
      </c>
      <c r="P396" s="25">
        <v>1059706760</v>
      </c>
      <c r="Q396" s="25" t="s">
        <v>65</v>
      </c>
      <c r="R396" s="25" t="s">
        <v>44</v>
      </c>
      <c r="S396" s="26">
        <v>46024</v>
      </c>
      <c r="T396" s="25" t="s">
        <v>70</v>
      </c>
      <c r="U396" s="25"/>
      <c r="V396" s="25"/>
      <c r="W396" s="25"/>
      <c r="X396" s="25"/>
      <c r="Y396" s="25"/>
      <c r="Z396" s="25"/>
      <c r="AA396" s="25"/>
      <c r="AB396" s="25"/>
      <c r="AC396" s="25" t="s">
        <v>1440</v>
      </c>
      <c r="AD396" s="25" t="s">
        <v>1485</v>
      </c>
      <c r="AE396" s="25" t="s">
        <v>1512</v>
      </c>
      <c r="AF396" s="25">
        <v>35.031496222898902</v>
      </c>
      <c r="AG396" s="25" t="s">
        <v>207</v>
      </c>
      <c r="AH396" s="260">
        <v>8</v>
      </c>
      <c r="AI396" s="125" t="s">
        <v>45</v>
      </c>
      <c r="AJ396" s="418">
        <f>VLOOKUP(InformeTbHv[[#This Row],[TURNO]],[1]INFORMEHV!AI$2:AK$184,2,0)</f>
        <v>0.58333333333333337</v>
      </c>
      <c r="AK396" s="418">
        <f>VLOOKUP(InformeTbHv[[#This Row],[TURNO]],[1]INFORMEHV!AI$2:AK$184,3,0)</f>
        <v>0.91666666666666663</v>
      </c>
      <c r="AL396" s="25">
        <v>23</v>
      </c>
      <c r="AM396" s="25">
        <v>76</v>
      </c>
      <c r="AN396" s="25">
        <v>27.88</v>
      </c>
      <c r="AO396" s="25">
        <v>30.7</v>
      </c>
      <c r="AP396" s="25"/>
      <c r="AQ396" s="24"/>
      <c r="AR396" s="25">
        <v>7</v>
      </c>
      <c r="AS396" s="25">
        <v>1.67</v>
      </c>
      <c r="AT396" s="30" t="s">
        <v>327</v>
      </c>
      <c r="AU396" s="30" t="s">
        <v>209</v>
      </c>
      <c r="AV396" s="25">
        <v>0.17</v>
      </c>
      <c r="AW396" s="25"/>
      <c r="AX396" s="25">
        <v>0.17</v>
      </c>
      <c r="AY396" s="25"/>
      <c r="AZ396" s="25" t="s">
        <v>108</v>
      </c>
      <c r="BA396" s="25" t="s">
        <v>48</v>
      </c>
      <c r="BB39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4.51</v>
      </c>
      <c r="BC396" s="24">
        <v>2.5</v>
      </c>
      <c r="BD396" s="24"/>
      <c r="BE396" s="23"/>
      <c r="BF396" s="23"/>
      <c r="BG396" s="27"/>
      <c r="BH396" s="14" t="s">
        <v>236</v>
      </c>
      <c r="BI396" s="15"/>
      <c r="BJ396" s="15"/>
      <c r="BK396" s="16"/>
      <c r="BL396" s="28"/>
    </row>
    <row r="397" spans="1:64" ht="18.75" customHeight="1" x14ac:dyDescent="0.3">
      <c r="A397" s="20">
        <f>IFERROR(InformeTbHv[[#This Row],[T EFECTIVO]]/InformeTbHv[[#This Row],[Horas disponibles]],0)</f>
        <v>0</v>
      </c>
      <c r="B397" s="20">
        <f>((InformeTbHv[[#This Row],[T PROGRAMADO]]-InformeTbHv[[#This Row],[HORAS DE OTRAS PARADA]]))/InformeTbHv[[#This Row],[T PROGRAMADO]]</f>
        <v>0</v>
      </c>
      <c r="C397" s="21">
        <f>IFERROR(((InformeTbHv[[#This Row],[T PROGRAMADO]]-InformeTbHv[[#This Row],[Ttal P. mec]])/InformeTbHv[[#This Row],[T PROGRAMADO]]),0)</f>
        <v>0</v>
      </c>
      <c r="D397" s="22" t="str">
        <f>IFERROR(ROUND(InformeTbHv[[#This Row],[TOTAL DE ARBOLES]]/InformeTbHv[[#This Row],[T EFECTIVO]],2),"")</f>
        <v/>
      </c>
      <c r="E397" s="22" t="str">
        <f>(IFERROR(ROUND(InformeTbHv[[#This Row],[M3]]/InformeTbHv[[#This Row],[TOTAL DE ARBOLES]],2),""))</f>
        <v/>
      </c>
      <c r="F397" s="13" t="str">
        <f>IFERROR(ROUND(InformeTbHv[[#This Row],[M3]]/InformeTbHv[[#This Row],[T EFECTIVO]],2),"")</f>
        <v/>
      </c>
      <c r="G397" s="23">
        <f>InformeTbHv[[#This Row],[T PROGRAMADO]]-InformeTbHv[[#This Row],[HORAS DE OTRAS PARADA]]</f>
        <v>0</v>
      </c>
      <c r="H397" s="24">
        <f>InformeTbHv[[#This Row],[T PROGRAMADO]]-SUM(InformeTbHv[[#This Row],[T PARADAS MEC]]+InformeTbHv[[#This Row],[ALISTAMIENTO]]+InformeTbHv[[#This Row],[Mantenimiento periódico]])</f>
        <v>0</v>
      </c>
      <c r="I397" s="24">
        <f>InformeTbHv[[#This Row],[T PARADAS MEC]]+InformeTbHv[[#This Row],[ALISTAMIENTO]]+InformeTbHv[[#This Row],[Mantenimiento periódico]]</f>
        <v>8</v>
      </c>
      <c r="J397" s="24">
        <f>SUMIF(InformeTbHv[[#This Row],[MOTIVO 1]],"Mantenimiento periódico",InformeTbHv[[#This Row],[T OTRA PARADA 1]])</f>
        <v>0</v>
      </c>
      <c r="K397" s="24">
        <f>InformeTbHv[[#This Row],[Mantenimiento periódico]]+InformeTbHv[[#This Row],[ALISTAMIENTO]]</f>
        <v>0</v>
      </c>
      <c r="L397" s="24">
        <f>SUM(InformeTbHv[[#This Row],[T OTRA PARADA 1]:[T OTRA PARADA 5]])</f>
        <v>0</v>
      </c>
      <c r="M397" s="25" t="s">
        <v>68</v>
      </c>
      <c r="N397" s="25" t="s">
        <v>1417</v>
      </c>
      <c r="O397" s="29" t="s">
        <v>82</v>
      </c>
      <c r="P397" s="25">
        <v>94266396</v>
      </c>
      <c r="Q397" s="25" t="s">
        <v>65</v>
      </c>
      <c r="R397" s="25" t="s">
        <v>44</v>
      </c>
      <c r="S397" s="26">
        <v>46025</v>
      </c>
      <c r="T397" s="25" t="s">
        <v>70</v>
      </c>
      <c r="U397" s="25"/>
      <c r="V397" s="25"/>
      <c r="W397" s="25"/>
      <c r="X397" s="25"/>
      <c r="Y397" s="25"/>
      <c r="Z397" s="25"/>
      <c r="AA397" s="25"/>
      <c r="AB397" s="25"/>
      <c r="AC397" s="25" t="s">
        <v>1440</v>
      </c>
      <c r="AD397" s="25" t="s">
        <v>1485</v>
      </c>
      <c r="AE397" s="25" t="s">
        <v>1512</v>
      </c>
      <c r="AF397" s="25">
        <v>35.031496222898902</v>
      </c>
      <c r="AG397" s="25" t="s">
        <v>207</v>
      </c>
      <c r="AH397" s="260">
        <v>8</v>
      </c>
      <c r="AI397" s="25" t="s">
        <v>47</v>
      </c>
      <c r="AJ397" s="422">
        <f>VLOOKUP(InformeTbHv[[#This Row],[TURNO]],[1]INFORMEHV!AI$2:AK$184,2,0)</f>
        <v>0.25</v>
      </c>
      <c r="AK397" s="422">
        <f>VLOOKUP(InformeTbHv[[#This Row],[TURNO]],[1]INFORMEHV!AI$2:AK$184,3,0)</f>
        <v>0.58333333333333337</v>
      </c>
      <c r="AL397" s="25"/>
      <c r="AM397" s="25"/>
      <c r="AN397" s="25"/>
      <c r="AO397" s="25"/>
      <c r="AP397" s="25"/>
      <c r="AQ397" s="24"/>
      <c r="AR397" s="25">
        <v>8</v>
      </c>
      <c r="AS397" s="25">
        <v>8</v>
      </c>
      <c r="AT397" s="25"/>
      <c r="AU397" s="30" t="s">
        <v>209</v>
      </c>
      <c r="AV397" s="25"/>
      <c r="AW397" s="25"/>
      <c r="AX397" s="25"/>
      <c r="AY397" s="25"/>
      <c r="AZ397" s="25" t="s">
        <v>112</v>
      </c>
      <c r="BA397" s="25" t="s">
        <v>48</v>
      </c>
      <c r="BB39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397" s="24"/>
      <c r="BD397" s="24"/>
      <c r="BE397" s="23"/>
      <c r="BF397" s="23"/>
      <c r="BG397" s="27"/>
      <c r="BH397" s="14"/>
      <c r="BI397" s="15"/>
      <c r="BJ397" s="15"/>
      <c r="BK397" s="16"/>
      <c r="BL397" s="28"/>
    </row>
    <row r="398" spans="1:64" ht="18.75" customHeight="1" x14ac:dyDescent="0.3">
      <c r="A398" s="37">
        <f>IFERROR(InformeTbHv[[#This Row],[T EFECTIVO]]/InformeTbHv[[#This Row],[Horas disponibles]],0)</f>
        <v>0.90090090090090091</v>
      </c>
      <c r="B398" s="37">
        <f>((InformeTbHv[[#This Row],[T PROGRAMADO]]-InformeTbHv[[#This Row],[HORAS DE OTRAS PARADA]]))/InformeTbHv[[#This Row],[T PROGRAMADO]]</f>
        <v>0.42857142857142855</v>
      </c>
      <c r="C398" s="113">
        <f>IFERROR(((InformeTbHv[[#This Row],[T PROGRAMADO]]-InformeTbHv[[#This Row],[Ttal P. mec]])/InformeTbHv[[#This Row],[T PROGRAMADO]]),0)</f>
        <v>0.4757142857142857</v>
      </c>
      <c r="D398" s="38">
        <f>IFERROR(ROUND(InformeTbHv[[#This Row],[TOTAL DE ARBOLES]]/InformeTbHv[[#This Row],[T EFECTIVO]],2),"")</f>
        <v>21.33</v>
      </c>
      <c r="E398" s="38">
        <f>(IFERROR(ROUND(InformeTbHv[[#This Row],[M3]]/InformeTbHv[[#This Row],[TOTAL DE ARBOLES]],2),""))</f>
        <v>0.5</v>
      </c>
      <c r="F398" s="39">
        <f>IFERROR(ROUND(InformeTbHv[[#This Row],[M3]]/InformeTbHv[[#This Row],[T EFECTIVO]],2),"")</f>
        <v>10.56</v>
      </c>
      <c r="G398" s="40">
        <f>InformeTbHv[[#This Row],[T PROGRAMADO]]-InformeTbHv[[#This Row],[HORAS DE OTRAS PARADA]]</f>
        <v>3</v>
      </c>
      <c r="H398" s="40">
        <f>InformeTbHv[[#This Row],[T PROGRAMADO]]-SUM(InformeTbHv[[#This Row],[T PARADAS MEC]]+InformeTbHv[[#This Row],[ALISTAMIENTO]]+InformeTbHv[[#This Row],[Mantenimiento periódico]])</f>
        <v>3.33</v>
      </c>
      <c r="I398" s="40">
        <f>InformeTbHv[[#This Row],[T PARADAS MEC]]+InformeTbHv[[#This Row],[ALISTAMIENTO]]+InformeTbHv[[#This Row],[Mantenimiento periódico]]</f>
        <v>3.67</v>
      </c>
      <c r="J398" s="40">
        <f>SUMIF(InformeTbHv[[#This Row],[MOTIVO 1]],"Mantenimiento periódico",InformeTbHv[[#This Row],[T OTRA PARADA 1]])</f>
        <v>0</v>
      </c>
      <c r="K398" s="40">
        <f>InformeTbHv[[#This Row],[Mantenimiento periódico]]+InformeTbHv[[#This Row],[ALISTAMIENTO]]</f>
        <v>0</v>
      </c>
      <c r="L398" s="40">
        <f>SUM(InformeTbHv[[#This Row],[T OTRA PARADA 1]:[T OTRA PARADA 5]])</f>
        <v>0</v>
      </c>
      <c r="M398" s="38" t="s">
        <v>63</v>
      </c>
      <c r="N398" s="38" t="s">
        <v>1417</v>
      </c>
      <c r="O398" s="38" t="s">
        <v>67</v>
      </c>
      <c r="P398" s="38">
        <v>4516297</v>
      </c>
      <c r="Q398" s="38" t="s">
        <v>65</v>
      </c>
      <c r="R398" s="38" t="s">
        <v>44</v>
      </c>
      <c r="S398" s="41">
        <v>46029</v>
      </c>
      <c r="T398" s="38" t="s">
        <v>66</v>
      </c>
      <c r="U398" s="38"/>
      <c r="V398" s="38"/>
      <c r="W398" s="38"/>
      <c r="X398" s="38"/>
      <c r="Y398" s="38"/>
      <c r="Z398" s="38"/>
      <c r="AA398" s="38"/>
      <c r="AB398" s="38"/>
      <c r="AC398" s="38" t="s">
        <v>1443</v>
      </c>
      <c r="AD398" s="38" t="s">
        <v>1488</v>
      </c>
      <c r="AE398" s="38" t="s">
        <v>1512</v>
      </c>
      <c r="AF398" s="38">
        <v>29.074793843043448</v>
      </c>
      <c r="AG398" s="251" t="s">
        <v>205</v>
      </c>
      <c r="AH398" s="207">
        <v>15</v>
      </c>
      <c r="AI398" s="125" t="s">
        <v>45</v>
      </c>
      <c r="AJ398" s="418">
        <f>VLOOKUP(InformeTbHv[[#This Row],[TURNO]],[1]INFORMEHV!AI$2:AK$184,2,0)</f>
        <v>0.58333333333333337</v>
      </c>
      <c r="AK398" s="418">
        <f>VLOOKUP(InformeTbHv[[#This Row],[TURNO]],[1]INFORMEHV!AI$2:AK$184,3,0)</f>
        <v>0.91666666666666663</v>
      </c>
      <c r="AL398" s="116">
        <v>25</v>
      </c>
      <c r="AM398" s="38">
        <v>64</v>
      </c>
      <c r="AN398" s="38">
        <v>31.68</v>
      </c>
      <c r="AO398" s="38">
        <v>19.7</v>
      </c>
      <c r="AP398" s="38"/>
      <c r="AQ398" s="40"/>
      <c r="AR398" s="116">
        <v>7</v>
      </c>
      <c r="AS398" s="38">
        <v>3.67</v>
      </c>
      <c r="AT398" s="30" t="s">
        <v>328</v>
      </c>
      <c r="AU398" s="30" t="s">
        <v>209</v>
      </c>
      <c r="AV398" s="38"/>
      <c r="AW398" s="38">
        <v>0.33</v>
      </c>
      <c r="AX398" s="38"/>
      <c r="AY398" s="38"/>
      <c r="AZ398" s="42" t="s">
        <v>140</v>
      </c>
      <c r="BA398" s="38" t="s">
        <v>48</v>
      </c>
      <c r="BB39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4</v>
      </c>
      <c r="BC398" s="40"/>
      <c r="BD398" s="40"/>
      <c r="BE398" s="40"/>
      <c r="BF398" s="40"/>
      <c r="BG398" s="43"/>
      <c r="BH398" s="44"/>
      <c r="BI398" s="45"/>
      <c r="BJ398" s="45"/>
      <c r="BK398" s="46"/>
      <c r="BL398" s="47"/>
    </row>
    <row r="399" spans="1:64" ht="18.75" customHeight="1" x14ac:dyDescent="0.3">
      <c r="A399" s="37">
        <f>IFERROR(InformeTbHv[[#This Row],[T EFECTIVO]]/InformeTbHv[[#This Row],[Horas disponibles]],0)</f>
        <v>0.93632958801498134</v>
      </c>
      <c r="B399" s="37">
        <f>((InformeTbHv[[#This Row],[T PROGRAMADO]]-InformeTbHv[[#This Row],[HORAS DE OTRAS PARADA]]))/InformeTbHv[[#This Row],[T PROGRAMADO]]</f>
        <v>0.3125</v>
      </c>
      <c r="C399" s="113">
        <f>IFERROR(((InformeTbHv[[#This Row],[T PROGRAMADO]]-InformeTbHv[[#This Row],[Ttal P. mec]])/InformeTbHv[[#This Row],[T PROGRAMADO]]),0)</f>
        <v>0.33374999999999999</v>
      </c>
      <c r="D399" s="38">
        <f>IFERROR(ROUND(InformeTbHv[[#This Row],[TOTAL DE ARBOLES]]/InformeTbHv[[#This Row],[T EFECTIVO]],2),"")</f>
        <v>22</v>
      </c>
      <c r="E399" s="38">
        <f>(IFERROR(ROUND(InformeTbHv[[#This Row],[M3]]/InformeTbHv[[#This Row],[TOTAL DE ARBOLES]],2),""))</f>
        <v>0.47</v>
      </c>
      <c r="F399" s="39">
        <f>IFERROR(ROUND(InformeTbHv[[#This Row],[M3]]/InformeTbHv[[#This Row],[T EFECTIVO]],2),"")</f>
        <v>10.4</v>
      </c>
      <c r="G399" s="40">
        <f>InformeTbHv[[#This Row],[T PROGRAMADO]]-InformeTbHv[[#This Row],[HORAS DE OTRAS PARADA]]</f>
        <v>2.5</v>
      </c>
      <c r="H399" s="40">
        <f>InformeTbHv[[#This Row],[T PROGRAMADO]]-SUM(InformeTbHv[[#This Row],[T PARADAS MEC]]+InformeTbHv[[#This Row],[ALISTAMIENTO]]+InformeTbHv[[#This Row],[Mantenimiento periódico]])</f>
        <v>2.67</v>
      </c>
      <c r="I399" s="40">
        <f>InformeTbHv[[#This Row],[T PARADAS MEC]]+InformeTbHv[[#This Row],[ALISTAMIENTO]]+InformeTbHv[[#This Row],[Mantenimiento periódico]]</f>
        <v>5.33</v>
      </c>
      <c r="J399" s="40">
        <f>SUMIF(InformeTbHv[[#This Row],[MOTIVO 1]],"Mantenimiento periódico",InformeTbHv[[#This Row],[T OTRA PARADA 1]])</f>
        <v>0</v>
      </c>
      <c r="K399" s="120">
        <f>InformeTbHv[[#This Row],[Mantenimiento periódico]]+InformeTbHv[[#This Row],[ALISTAMIENTO]]</f>
        <v>0.5</v>
      </c>
      <c r="L399" s="120">
        <f>SUM(InformeTbHv[[#This Row],[T OTRA PARADA 1]:[T OTRA PARADA 5]])</f>
        <v>0</v>
      </c>
      <c r="M399" s="116" t="s">
        <v>63</v>
      </c>
      <c r="N399" s="116" t="s">
        <v>1417</v>
      </c>
      <c r="O399" s="246" t="s">
        <v>64</v>
      </c>
      <c r="P399" s="38">
        <v>94282613</v>
      </c>
      <c r="Q399" s="38" t="s">
        <v>65</v>
      </c>
      <c r="R399" s="38" t="s">
        <v>44</v>
      </c>
      <c r="S399" s="41">
        <v>46030</v>
      </c>
      <c r="T399" s="38" t="s">
        <v>66</v>
      </c>
      <c r="U399" s="38"/>
      <c r="V399" s="38"/>
      <c r="W399" s="38"/>
      <c r="X399" s="38"/>
      <c r="Y399" s="38"/>
      <c r="Z399" s="38"/>
      <c r="AA399" s="38"/>
      <c r="AB399" s="38"/>
      <c r="AC399" s="38" t="s">
        <v>1443</v>
      </c>
      <c r="AD399" s="38" t="s">
        <v>1488</v>
      </c>
      <c r="AE399" s="38" t="s">
        <v>1512</v>
      </c>
      <c r="AF399" s="38">
        <v>29.074793843043448</v>
      </c>
      <c r="AG399" s="251" t="s">
        <v>205</v>
      </c>
      <c r="AH399" s="207">
        <v>15</v>
      </c>
      <c r="AI399" s="25" t="s">
        <v>47</v>
      </c>
      <c r="AJ399" s="422">
        <f>VLOOKUP(InformeTbHv[[#This Row],[TURNO]],[1]INFORMEHV!AI$2:AK$184,2,0)</f>
        <v>0.25</v>
      </c>
      <c r="AK399" s="422">
        <f>VLOOKUP(InformeTbHv[[#This Row],[TURNO]],[1]INFORMEHV!AI$2:AK$184,3,0)</f>
        <v>0.58333333333333337</v>
      </c>
      <c r="AL399" s="116">
        <v>27</v>
      </c>
      <c r="AM399" s="38">
        <v>55</v>
      </c>
      <c r="AN399" s="38">
        <v>26</v>
      </c>
      <c r="AO399" s="38">
        <v>23.6</v>
      </c>
      <c r="AP399" s="38"/>
      <c r="AQ399" s="40"/>
      <c r="AR399" s="116">
        <v>8</v>
      </c>
      <c r="AS399" s="38">
        <v>4.83</v>
      </c>
      <c r="AT399" s="30" t="s">
        <v>328</v>
      </c>
      <c r="AU399" s="30" t="s">
        <v>209</v>
      </c>
      <c r="AV399" s="38">
        <v>0.5</v>
      </c>
      <c r="AW399" s="38"/>
      <c r="AX399" s="38">
        <v>0.17</v>
      </c>
      <c r="AY399" s="38"/>
      <c r="AZ399" s="42" t="s">
        <v>142</v>
      </c>
      <c r="BA399" s="38" t="s">
        <v>48</v>
      </c>
      <c r="BB39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5.5</v>
      </c>
      <c r="BC399" s="40"/>
      <c r="BD399" s="40"/>
      <c r="BE399" s="40"/>
      <c r="BF399" s="40"/>
      <c r="BG399" s="43"/>
      <c r="BH399" s="44"/>
      <c r="BI399" s="45"/>
      <c r="BJ399" s="45"/>
      <c r="BK399" s="46"/>
      <c r="BL399" s="47"/>
    </row>
    <row r="400" spans="1:64" ht="18.75" customHeight="1" x14ac:dyDescent="0.3">
      <c r="A400" s="37">
        <f>IFERROR(InformeTbHv[[#This Row],[T EFECTIVO]]/InformeTbHv[[#This Row],[Horas disponibles]],0)</f>
        <v>0.7272727272727274</v>
      </c>
      <c r="B400" s="37">
        <f>((InformeTbHv[[#This Row],[T PROGRAMADO]]-InformeTbHv[[#This Row],[HORAS DE OTRAS PARADA]]))/InformeTbHv[[#This Row],[T PROGRAMADO]]</f>
        <v>0.20000000000000007</v>
      </c>
      <c r="C400" s="113">
        <f>IFERROR(((InformeTbHv[[#This Row],[T PROGRAMADO]]-InformeTbHv[[#This Row],[Ttal P. mec]])/InformeTbHv[[#This Row],[T PROGRAMADO]]),0)</f>
        <v>0.27500000000000002</v>
      </c>
      <c r="D400" s="38">
        <f>IFERROR(ROUND(InformeTbHv[[#This Row],[TOTAL DE ARBOLES]]/InformeTbHv[[#This Row],[T EFECTIVO]],2),"")</f>
        <v>35.630000000000003</v>
      </c>
      <c r="E400" s="38">
        <f>(IFERROR(ROUND(InformeTbHv[[#This Row],[M3]]/InformeTbHv[[#This Row],[TOTAL DE ARBOLES]],2),""))</f>
        <v>0.28000000000000003</v>
      </c>
      <c r="F400" s="39">
        <f>IFERROR(ROUND(InformeTbHv[[#This Row],[M3]]/InformeTbHv[[#This Row],[T EFECTIVO]],2),"")</f>
        <v>9.9700000000000006</v>
      </c>
      <c r="G400" s="40">
        <f>InformeTbHv[[#This Row],[T PROGRAMADO]]-InformeTbHv[[#This Row],[HORAS DE OTRAS PARADA]]</f>
        <v>1.6000000000000005</v>
      </c>
      <c r="H400" s="40">
        <f>InformeTbHv[[#This Row],[T PROGRAMADO]]-SUM(InformeTbHv[[#This Row],[T PARADAS MEC]]+InformeTbHv[[#This Row],[ALISTAMIENTO]]+InformeTbHv[[#This Row],[Mantenimiento periódico]])</f>
        <v>2.2000000000000002</v>
      </c>
      <c r="I400" s="40">
        <f>InformeTbHv[[#This Row],[T PARADAS MEC]]+InformeTbHv[[#This Row],[ALISTAMIENTO]]+InformeTbHv[[#This Row],[Mantenimiento periódico]]</f>
        <v>5.8</v>
      </c>
      <c r="J400" s="40">
        <f>SUMIF(InformeTbHv[[#This Row],[MOTIVO 1]],"Mantenimiento periódico",InformeTbHv[[#This Row],[T OTRA PARADA 1]])</f>
        <v>0</v>
      </c>
      <c r="K400" s="40">
        <f>InformeTbHv[[#This Row],[Mantenimiento periódico]]+InformeTbHv[[#This Row],[ALISTAMIENTO]]</f>
        <v>0.3</v>
      </c>
      <c r="L400" s="40">
        <f>SUM(InformeTbHv[[#This Row],[T OTRA PARADA 1]:[T OTRA PARADA 5]])</f>
        <v>0</v>
      </c>
      <c r="M400" s="38" t="s">
        <v>136</v>
      </c>
      <c r="N400" s="38" t="s">
        <v>1417</v>
      </c>
      <c r="O400" s="38" t="s">
        <v>264</v>
      </c>
      <c r="P400" s="38">
        <v>1022124225</v>
      </c>
      <c r="Q400" s="38" t="s">
        <v>257</v>
      </c>
      <c r="R400" s="38" t="s">
        <v>49</v>
      </c>
      <c r="S400" s="41">
        <v>46024</v>
      </c>
      <c r="T400" s="38" t="s">
        <v>135</v>
      </c>
      <c r="U400" s="38"/>
      <c r="V400" s="38"/>
      <c r="W400" s="38"/>
      <c r="X400" s="38"/>
      <c r="Y400" s="38"/>
      <c r="Z400" s="38"/>
      <c r="AA400" s="38"/>
      <c r="AB400" s="38"/>
      <c r="AC400" s="38" t="s">
        <v>1421</v>
      </c>
      <c r="AD400" s="38" t="s">
        <v>1466</v>
      </c>
      <c r="AE400" s="38" t="s">
        <v>1510</v>
      </c>
      <c r="AF400" s="38">
        <v>17.432111584245501</v>
      </c>
      <c r="AG400" s="251" t="s">
        <v>205</v>
      </c>
      <c r="AH400" s="207">
        <v>8</v>
      </c>
      <c r="AI400" s="125" t="s">
        <v>45</v>
      </c>
      <c r="AJ400" s="418">
        <f>VLOOKUP(InformeTbHv[[#This Row],[TURNO]],[1]INFORMEHV!AI$2:AK$184,2,0)</f>
        <v>0.58333333333333337</v>
      </c>
      <c r="AK400" s="418">
        <f>VLOOKUP(InformeTbHv[[#This Row],[TURNO]],[1]INFORMEHV!AI$2:AK$184,3,0)</f>
        <v>0.91666666666666663</v>
      </c>
      <c r="AL400" s="116">
        <v>3</v>
      </c>
      <c r="AM400" s="38">
        <v>57</v>
      </c>
      <c r="AN400" s="38">
        <v>15.95</v>
      </c>
      <c r="AO400" s="38">
        <v>6.53</v>
      </c>
      <c r="AP400" s="38" t="s">
        <v>265</v>
      </c>
      <c r="AQ400" s="40">
        <v>20</v>
      </c>
      <c r="AR400" s="38">
        <v>8</v>
      </c>
      <c r="AS400" s="38">
        <v>5.5</v>
      </c>
      <c r="AT400" s="30" t="s">
        <v>327</v>
      </c>
      <c r="AU400" s="30" t="s">
        <v>209</v>
      </c>
      <c r="AV400" s="38">
        <v>0.3</v>
      </c>
      <c r="AW400" s="38">
        <v>0.3</v>
      </c>
      <c r="AX400" s="38">
        <v>0.3</v>
      </c>
      <c r="AY400" s="38">
        <v>0</v>
      </c>
      <c r="AZ400" s="42" t="s">
        <v>266</v>
      </c>
      <c r="BA400" s="38" t="s">
        <v>259</v>
      </c>
      <c r="BB40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6.3999999999999995</v>
      </c>
      <c r="BC400" s="40"/>
      <c r="BD400" s="40"/>
      <c r="BE400" s="40"/>
      <c r="BF400" s="40"/>
      <c r="BG400" s="43"/>
      <c r="BH400" s="44"/>
      <c r="BI400" s="45"/>
      <c r="BJ400" s="45"/>
      <c r="BK400" s="46"/>
      <c r="BL400" s="47"/>
    </row>
    <row r="401" spans="1:64" ht="18.75" customHeight="1" x14ac:dyDescent="0.3">
      <c r="A401" s="37">
        <f>IFERROR(InformeTbHv[[#This Row],[T EFECTIVO]]/InformeTbHv[[#This Row],[Horas disponibles]],0)</f>
        <v>0</v>
      </c>
      <c r="B401" s="37">
        <f>((InformeTbHv[[#This Row],[T PROGRAMADO]]-InformeTbHv[[#This Row],[HORAS DE OTRAS PARADA]]))/InformeTbHv[[#This Row],[T PROGRAMADO]]</f>
        <v>0</v>
      </c>
      <c r="C401" s="113">
        <f>IFERROR(((InformeTbHv[[#This Row],[T PROGRAMADO]]-InformeTbHv[[#This Row],[Ttal P. mec]])/InformeTbHv[[#This Row],[T PROGRAMADO]]),0)</f>
        <v>3.7499999999999978E-2</v>
      </c>
      <c r="D401" s="38" t="str">
        <f>IFERROR(ROUND(InformeTbHv[[#This Row],[TOTAL DE ARBOLES]]/InformeTbHv[[#This Row],[T EFECTIVO]],2),"")</f>
        <v/>
      </c>
      <c r="E401" s="38" t="str">
        <f>(IFERROR(ROUND(InformeTbHv[[#This Row],[M3]]/InformeTbHv[[#This Row],[TOTAL DE ARBOLES]],2),""))</f>
        <v/>
      </c>
      <c r="F401" s="39" t="str">
        <f>IFERROR(ROUND(InformeTbHv[[#This Row],[M3]]/InformeTbHv[[#This Row],[T EFECTIVO]],2),"")</f>
        <v/>
      </c>
      <c r="G401" s="40">
        <f>InformeTbHv[[#This Row],[T PROGRAMADO]]-InformeTbHv[[#This Row],[HORAS DE OTRAS PARADA]]</f>
        <v>0</v>
      </c>
      <c r="H401" s="40">
        <f>InformeTbHv[[#This Row],[T PROGRAMADO]]-SUM(InformeTbHv[[#This Row],[T PARADAS MEC]]+InformeTbHv[[#This Row],[ALISTAMIENTO]]+InformeTbHv[[#This Row],[Mantenimiento periódico]])</f>
        <v>0.29999999999999982</v>
      </c>
      <c r="I401" s="40">
        <f>InformeTbHv[[#This Row],[T PARADAS MEC]]+InformeTbHv[[#This Row],[ALISTAMIENTO]]+InformeTbHv[[#This Row],[Mantenimiento periódico]]</f>
        <v>7.7</v>
      </c>
      <c r="J401" s="40">
        <f>SUMIF(InformeTbHv[[#This Row],[MOTIVO 1]],"Mantenimiento periódico",InformeTbHv[[#This Row],[T OTRA PARADA 1]])</f>
        <v>0</v>
      </c>
      <c r="K401" s="120">
        <f>InformeTbHv[[#This Row],[Mantenimiento periódico]]+InformeTbHv[[#This Row],[ALISTAMIENTO]]</f>
        <v>0</v>
      </c>
      <c r="L401" s="120">
        <f>SUM(InformeTbHv[[#This Row],[T OTRA PARADA 1]:[T OTRA PARADA 5]])</f>
        <v>0</v>
      </c>
      <c r="M401" s="116" t="s">
        <v>136</v>
      </c>
      <c r="N401" s="116" t="s">
        <v>1417</v>
      </c>
      <c r="O401" s="246" t="s">
        <v>256</v>
      </c>
      <c r="P401" s="38">
        <v>1127213532</v>
      </c>
      <c r="Q401" s="38" t="s">
        <v>257</v>
      </c>
      <c r="R401" s="38" t="s">
        <v>49</v>
      </c>
      <c r="S401" s="41">
        <v>46025</v>
      </c>
      <c r="T401" s="38" t="s">
        <v>135</v>
      </c>
      <c r="U401" s="38"/>
      <c r="V401" s="38"/>
      <c r="W401" s="38"/>
      <c r="X401" s="38"/>
      <c r="Y401" s="38"/>
      <c r="Z401" s="38"/>
      <c r="AA401" s="38"/>
      <c r="AB401" s="38"/>
      <c r="AC401" s="38" t="s">
        <v>1421</v>
      </c>
      <c r="AD401" s="38" t="s">
        <v>1466</v>
      </c>
      <c r="AE401" s="38" t="s">
        <v>1510</v>
      </c>
      <c r="AF401" s="38">
        <v>17.432111584245501</v>
      </c>
      <c r="AG401" s="251" t="s">
        <v>205</v>
      </c>
      <c r="AH401" s="207">
        <v>8</v>
      </c>
      <c r="AI401" s="25" t="s">
        <v>47</v>
      </c>
      <c r="AJ401" s="422">
        <f>VLOOKUP(InformeTbHv[[#This Row],[TURNO]],[1]INFORMEHV!AI$2:AK$184,2,0)</f>
        <v>0.25</v>
      </c>
      <c r="AK401" s="422">
        <f>VLOOKUP(InformeTbHv[[#This Row],[TURNO]],[1]INFORMEHV!AI$2:AK$184,3,0)</f>
        <v>0.58333333333333337</v>
      </c>
      <c r="AL401" s="116">
        <v>0</v>
      </c>
      <c r="AM401" s="38">
        <v>0</v>
      </c>
      <c r="AN401" s="38">
        <v>0</v>
      </c>
      <c r="AO401" s="38">
        <v>0</v>
      </c>
      <c r="AP401" s="38">
        <v>0</v>
      </c>
      <c r="AQ401" s="40">
        <v>0</v>
      </c>
      <c r="AR401" s="38">
        <v>8</v>
      </c>
      <c r="AS401" s="38">
        <v>7.7</v>
      </c>
      <c r="AT401" s="30" t="s">
        <v>327</v>
      </c>
      <c r="AU401" s="30" t="s">
        <v>209</v>
      </c>
      <c r="AV401" s="38">
        <v>0</v>
      </c>
      <c r="AW401" s="38">
        <v>0</v>
      </c>
      <c r="AX401" s="38">
        <v>0.3</v>
      </c>
      <c r="AY401" s="38">
        <v>0</v>
      </c>
      <c r="AZ401" s="42" t="s">
        <v>268</v>
      </c>
      <c r="BA401" s="38" t="s">
        <v>259</v>
      </c>
      <c r="BB40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401" s="40"/>
      <c r="BD401" s="40"/>
      <c r="BE401" s="40"/>
      <c r="BF401" s="40"/>
      <c r="BG401" s="43"/>
      <c r="BH401" s="44"/>
      <c r="BI401" s="45"/>
      <c r="BJ401" s="45"/>
      <c r="BK401" s="46"/>
      <c r="BL401" s="47"/>
    </row>
    <row r="402" spans="1:64" ht="18.75" customHeight="1" x14ac:dyDescent="0.3">
      <c r="A402" s="37">
        <f>IFERROR(InformeTbHv[[#This Row],[T EFECTIVO]]/InformeTbHv[[#This Row],[Horas disponibles]],0)</f>
        <v>0</v>
      </c>
      <c r="B402" s="37">
        <f>((InformeTbHv[[#This Row],[T PROGRAMADO]]-InformeTbHv[[#This Row],[HORAS DE OTRAS PARADA]]))/InformeTbHv[[#This Row],[T PROGRAMADO]]</f>
        <v>0</v>
      </c>
      <c r="C402" s="113">
        <f>IFERROR(((InformeTbHv[[#This Row],[T PROGRAMADO]]-InformeTbHv[[#This Row],[Ttal P. mec]])/InformeTbHv[[#This Row],[T PROGRAMADO]]),0)</f>
        <v>3.7499999999999978E-2</v>
      </c>
      <c r="D402" s="38" t="str">
        <f>IFERROR(ROUND(InformeTbHv[[#This Row],[TOTAL DE ARBOLES]]/InformeTbHv[[#This Row],[T EFECTIVO]],2),"")</f>
        <v/>
      </c>
      <c r="E402" s="38" t="str">
        <f>(IFERROR(ROUND(InformeTbHv[[#This Row],[M3]]/InformeTbHv[[#This Row],[TOTAL DE ARBOLES]],2),""))</f>
        <v/>
      </c>
      <c r="F402" s="39" t="str">
        <f>IFERROR(ROUND(InformeTbHv[[#This Row],[M3]]/InformeTbHv[[#This Row],[T EFECTIVO]],2),"")</f>
        <v/>
      </c>
      <c r="G402" s="40">
        <f>InformeTbHv[[#This Row],[T PROGRAMADO]]-InformeTbHv[[#This Row],[HORAS DE OTRAS PARADA]]</f>
        <v>0</v>
      </c>
      <c r="H402" s="40">
        <f>InformeTbHv[[#This Row],[T PROGRAMADO]]-SUM(InformeTbHv[[#This Row],[T PARADAS MEC]]+InformeTbHv[[#This Row],[ALISTAMIENTO]]+InformeTbHv[[#This Row],[Mantenimiento periódico]])</f>
        <v>0.29999999999999982</v>
      </c>
      <c r="I402" s="40">
        <f>InformeTbHv[[#This Row],[T PARADAS MEC]]+InformeTbHv[[#This Row],[ALISTAMIENTO]]+InformeTbHv[[#This Row],[Mantenimiento periódico]]</f>
        <v>7.7</v>
      </c>
      <c r="J402" s="40">
        <f>SUMIF(InformeTbHv[[#This Row],[MOTIVO 1]],"Mantenimiento periódico",InformeTbHv[[#This Row],[T OTRA PARADA 1]])</f>
        <v>0</v>
      </c>
      <c r="K402" s="40">
        <f>InformeTbHv[[#This Row],[Mantenimiento periódico]]+InformeTbHv[[#This Row],[ALISTAMIENTO]]</f>
        <v>0</v>
      </c>
      <c r="L402" s="40">
        <f>SUM(InformeTbHv[[#This Row],[T OTRA PARADA 1]:[T OTRA PARADA 5]])</f>
        <v>0</v>
      </c>
      <c r="M402" s="38" t="s">
        <v>136</v>
      </c>
      <c r="N402" s="38" t="s">
        <v>1417</v>
      </c>
      <c r="O402" s="38" t="s">
        <v>260</v>
      </c>
      <c r="P402" s="38">
        <v>1113312568</v>
      </c>
      <c r="Q402" s="38" t="s">
        <v>257</v>
      </c>
      <c r="R402" s="38" t="s">
        <v>49</v>
      </c>
      <c r="S402" s="41">
        <v>46025</v>
      </c>
      <c r="T402" s="38" t="s">
        <v>135</v>
      </c>
      <c r="U402" s="38"/>
      <c r="V402" s="38"/>
      <c r="W402" s="38"/>
      <c r="X402" s="38"/>
      <c r="Y402" s="38"/>
      <c r="Z402" s="38"/>
      <c r="AA402" s="38"/>
      <c r="AB402" s="38"/>
      <c r="AC402" s="38" t="s">
        <v>1421</v>
      </c>
      <c r="AD402" s="38" t="s">
        <v>1466</v>
      </c>
      <c r="AE402" s="38" t="s">
        <v>1510</v>
      </c>
      <c r="AF402" s="38">
        <v>17.432111584245501</v>
      </c>
      <c r="AG402" s="251" t="s">
        <v>205</v>
      </c>
      <c r="AH402" s="207">
        <v>8</v>
      </c>
      <c r="AI402" s="125" t="s">
        <v>45</v>
      </c>
      <c r="AJ402" s="418">
        <f>VLOOKUP(InformeTbHv[[#This Row],[TURNO]],[1]INFORMEHV!AI$2:AK$184,2,0)</f>
        <v>0.58333333333333337</v>
      </c>
      <c r="AK402" s="418">
        <f>VLOOKUP(InformeTbHv[[#This Row],[TURNO]],[1]INFORMEHV!AI$2:AK$184,3,0)</f>
        <v>0.91666666666666663</v>
      </c>
      <c r="AL402" s="116">
        <v>0</v>
      </c>
      <c r="AM402" s="38">
        <v>0</v>
      </c>
      <c r="AN402" s="38">
        <v>0</v>
      </c>
      <c r="AO402" s="38">
        <v>0</v>
      </c>
      <c r="AP402" s="38">
        <v>0</v>
      </c>
      <c r="AQ402" s="40">
        <v>0</v>
      </c>
      <c r="AR402" s="38">
        <v>8</v>
      </c>
      <c r="AS402" s="38">
        <v>7.7</v>
      </c>
      <c r="AT402" s="30" t="s">
        <v>327</v>
      </c>
      <c r="AU402" s="30" t="s">
        <v>209</v>
      </c>
      <c r="AV402" s="38">
        <v>0</v>
      </c>
      <c r="AW402" s="38">
        <v>0</v>
      </c>
      <c r="AX402" s="38">
        <v>0.3</v>
      </c>
      <c r="AY402" s="38">
        <v>0</v>
      </c>
      <c r="AZ402" s="42" t="s">
        <v>268</v>
      </c>
      <c r="BA402" s="38" t="s">
        <v>259</v>
      </c>
      <c r="BB40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402" s="40"/>
      <c r="BD402" s="40"/>
      <c r="BE402" s="40"/>
      <c r="BF402" s="40"/>
      <c r="BG402" s="43"/>
      <c r="BH402" s="44"/>
      <c r="BI402" s="45"/>
      <c r="BJ402" s="45"/>
      <c r="BK402" s="46"/>
      <c r="BL402" s="47"/>
    </row>
    <row r="403" spans="1:64" ht="18.75" customHeight="1" x14ac:dyDescent="0.3">
      <c r="A403" s="37">
        <f>IFERROR(InformeTbHv[[#This Row],[T EFECTIVO]]/InformeTbHv[[#This Row],[Horas disponibles]],0)</f>
        <v>0.7272727272727274</v>
      </c>
      <c r="B403" s="37">
        <f>((InformeTbHv[[#This Row],[T PROGRAMADO]]-InformeTbHv[[#This Row],[HORAS DE OTRAS PARADA]]))/InformeTbHv[[#This Row],[T PROGRAMADO]]</f>
        <v>0.20000000000000007</v>
      </c>
      <c r="C403" s="113">
        <f>IFERROR(((InformeTbHv[[#This Row],[T PROGRAMADO]]-InformeTbHv[[#This Row],[Ttal P. mec]])/InformeTbHv[[#This Row],[T PROGRAMADO]]),0)</f>
        <v>0.27500000000000002</v>
      </c>
      <c r="D403" s="38">
        <f>IFERROR(ROUND(InformeTbHv[[#This Row],[TOTAL DE ARBOLES]]/InformeTbHv[[#This Row],[T EFECTIVO]],2),"")</f>
        <v>35.630000000000003</v>
      </c>
      <c r="E403" s="38">
        <f>(IFERROR(ROUND(InformeTbHv[[#This Row],[M3]]/InformeTbHv[[#This Row],[TOTAL DE ARBOLES]],2),""))</f>
        <v>0.28000000000000003</v>
      </c>
      <c r="F403" s="39">
        <f>IFERROR(ROUND(InformeTbHv[[#This Row],[M3]]/InformeTbHv[[#This Row],[T EFECTIVO]],2),"")</f>
        <v>9.94</v>
      </c>
      <c r="G403" s="40">
        <f>InformeTbHv[[#This Row],[T PROGRAMADO]]-InformeTbHv[[#This Row],[HORAS DE OTRAS PARADA]]</f>
        <v>1.6000000000000005</v>
      </c>
      <c r="H403" s="40">
        <f>InformeTbHv[[#This Row],[T PROGRAMADO]]-SUM(InformeTbHv[[#This Row],[T PARADAS MEC]]+InformeTbHv[[#This Row],[ALISTAMIENTO]]+InformeTbHv[[#This Row],[Mantenimiento periódico]])</f>
        <v>2.2000000000000002</v>
      </c>
      <c r="I403" s="40">
        <f>InformeTbHv[[#This Row],[T PARADAS MEC]]+InformeTbHv[[#This Row],[ALISTAMIENTO]]+InformeTbHv[[#This Row],[Mantenimiento periódico]]</f>
        <v>5.8</v>
      </c>
      <c r="J403" s="40">
        <f>SUMIF(InformeTbHv[[#This Row],[MOTIVO 1]],"Mantenimiento periódico",InformeTbHv[[#This Row],[T OTRA PARADA 1]])</f>
        <v>0</v>
      </c>
      <c r="K403" s="40">
        <f>InformeTbHv[[#This Row],[Mantenimiento periódico]]+InformeTbHv[[#This Row],[ALISTAMIENTO]]</f>
        <v>0.3</v>
      </c>
      <c r="L403" s="40">
        <f>SUM(InformeTbHv[[#This Row],[T OTRA PARADA 1]:[T OTRA PARADA 5]])</f>
        <v>0</v>
      </c>
      <c r="M403" s="38" t="s">
        <v>134</v>
      </c>
      <c r="N403" s="38" t="s">
        <v>1417</v>
      </c>
      <c r="O403" s="38" t="s">
        <v>264</v>
      </c>
      <c r="P403" s="38">
        <v>1022124225</v>
      </c>
      <c r="Q403" s="38" t="s">
        <v>257</v>
      </c>
      <c r="R403" s="38" t="s">
        <v>49</v>
      </c>
      <c r="S403" s="41">
        <v>46025</v>
      </c>
      <c r="T403" s="38" t="s">
        <v>261</v>
      </c>
      <c r="U403" s="38"/>
      <c r="V403" s="38"/>
      <c r="W403" s="38"/>
      <c r="X403" s="38"/>
      <c r="Y403" s="38"/>
      <c r="Z403" s="38"/>
      <c r="AA403" s="38"/>
      <c r="AB403" s="38"/>
      <c r="AC403" s="38" t="s">
        <v>1420</v>
      </c>
      <c r="AD403" s="38" t="s">
        <v>1465</v>
      </c>
      <c r="AE403" s="38" t="s">
        <v>1510</v>
      </c>
      <c r="AF403" s="38">
        <v>17.427517820498927</v>
      </c>
      <c r="AG403" s="251" t="s">
        <v>205</v>
      </c>
      <c r="AH403" s="207">
        <v>2</v>
      </c>
      <c r="AI403" s="125" t="s">
        <v>45</v>
      </c>
      <c r="AJ403" s="418">
        <f>VLOOKUP(InformeTbHv[[#This Row],[TURNO]],[1]INFORMEHV!AI$2:AK$184,2,0)</f>
        <v>0.58333333333333337</v>
      </c>
      <c r="AK403" s="418">
        <f>VLOOKUP(InformeTbHv[[#This Row],[TURNO]],[1]INFORMEHV!AI$2:AK$184,3,0)</f>
        <v>0.91666666666666663</v>
      </c>
      <c r="AL403" s="116">
        <v>3</v>
      </c>
      <c r="AM403" s="38">
        <v>57</v>
      </c>
      <c r="AN403" s="38">
        <v>15.9</v>
      </c>
      <c r="AO403" s="38">
        <v>6.5</v>
      </c>
      <c r="AP403" s="38">
        <v>23.3</v>
      </c>
      <c r="AQ403" s="40">
        <v>20</v>
      </c>
      <c r="AR403" s="38">
        <v>8</v>
      </c>
      <c r="AS403" s="38">
        <v>5.5</v>
      </c>
      <c r="AT403" s="30" t="s">
        <v>327</v>
      </c>
      <c r="AU403" s="30" t="s">
        <v>209</v>
      </c>
      <c r="AV403" s="38">
        <v>0.3</v>
      </c>
      <c r="AW403" s="38">
        <v>0.3</v>
      </c>
      <c r="AX403" s="38">
        <v>0.3</v>
      </c>
      <c r="AY403" s="38">
        <v>0</v>
      </c>
      <c r="AZ403" s="42" t="s">
        <v>269</v>
      </c>
      <c r="BA403" s="38" t="s">
        <v>259</v>
      </c>
      <c r="BB40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6.3999999999999995</v>
      </c>
      <c r="BC403" s="40"/>
      <c r="BD403" s="40"/>
      <c r="BE403" s="40"/>
      <c r="BF403" s="40"/>
      <c r="BG403" s="43"/>
      <c r="BH403" s="44"/>
      <c r="BI403" s="45"/>
      <c r="BJ403" s="45"/>
      <c r="BK403" s="46"/>
      <c r="BL403" s="47"/>
    </row>
    <row r="404" spans="1:64" ht="18.75" customHeight="1" x14ac:dyDescent="0.3">
      <c r="A404" s="37">
        <f>IFERROR(InformeTbHv[[#This Row],[T EFECTIVO]]/InformeTbHv[[#This Row],[Horas disponibles]],0)</f>
        <v>0.64705882352941202</v>
      </c>
      <c r="B404" s="37">
        <f>((InformeTbHv[[#This Row],[T PROGRAMADO]]-InformeTbHv[[#This Row],[HORAS DE OTRAS PARADA]]))/InformeTbHv[[#This Row],[T PROGRAMADO]]</f>
        <v>0.13750000000000007</v>
      </c>
      <c r="C404" s="113">
        <f>IFERROR(((InformeTbHv[[#This Row],[T PROGRAMADO]]-InformeTbHv[[#This Row],[Ttal P. mec]])/InformeTbHv[[#This Row],[T PROGRAMADO]]),0)</f>
        <v>0.21250000000000002</v>
      </c>
      <c r="D404" s="38">
        <f>IFERROR(ROUND(InformeTbHv[[#This Row],[TOTAL DE ARBOLES]]/InformeTbHv[[#This Row],[T EFECTIVO]],2),"")</f>
        <v>109.09</v>
      </c>
      <c r="E404" s="38">
        <f>(IFERROR(ROUND(InformeTbHv[[#This Row],[M3]]/InformeTbHv[[#This Row],[TOTAL DE ARBOLES]],2),""))</f>
        <v>0.3</v>
      </c>
      <c r="F404" s="39">
        <f>IFERROR(ROUND(InformeTbHv[[#This Row],[M3]]/InformeTbHv[[#This Row],[T EFECTIVO]],2),"")</f>
        <v>32.909999999999997</v>
      </c>
      <c r="G404" s="40">
        <f>InformeTbHv[[#This Row],[T PROGRAMADO]]-InformeTbHv[[#This Row],[HORAS DE OTRAS PARADA]]</f>
        <v>1.1000000000000005</v>
      </c>
      <c r="H404" s="40">
        <f>InformeTbHv[[#This Row],[T PROGRAMADO]]-SUM(InformeTbHv[[#This Row],[T PARADAS MEC]]+InformeTbHv[[#This Row],[ALISTAMIENTO]]+InformeTbHv[[#This Row],[Mantenimiento periódico]])</f>
        <v>1.7000000000000002</v>
      </c>
      <c r="I404" s="40">
        <f>InformeTbHv[[#This Row],[T PARADAS MEC]]+InformeTbHv[[#This Row],[ALISTAMIENTO]]+InformeTbHv[[#This Row],[Mantenimiento periódico]]</f>
        <v>6.3</v>
      </c>
      <c r="J404" s="40">
        <f>SUMIF(InformeTbHv[[#This Row],[MOTIVO 1]],"Mantenimiento periódico",InformeTbHv[[#This Row],[T OTRA PARADA 1]])</f>
        <v>0</v>
      </c>
      <c r="K404" s="120">
        <f>InformeTbHv[[#This Row],[Mantenimiento periódico]]+InformeTbHv[[#This Row],[ALISTAMIENTO]]</f>
        <v>0.3</v>
      </c>
      <c r="L404" s="120">
        <f>SUM(InformeTbHv[[#This Row],[T OTRA PARADA 1]:[T OTRA PARADA 5]])</f>
        <v>0</v>
      </c>
      <c r="M404" s="116" t="s">
        <v>136</v>
      </c>
      <c r="N404" s="116" t="s">
        <v>1417</v>
      </c>
      <c r="O404" s="246" t="s">
        <v>256</v>
      </c>
      <c r="P404" s="38">
        <v>1127213532</v>
      </c>
      <c r="Q404" s="38" t="s">
        <v>257</v>
      </c>
      <c r="R404" s="38" t="s">
        <v>49</v>
      </c>
      <c r="S404" s="41">
        <v>46026</v>
      </c>
      <c r="T404" s="38" t="s">
        <v>135</v>
      </c>
      <c r="U404" s="38"/>
      <c r="V404" s="38"/>
      <c r="W404" s="38"/>
      <c r="X404" s="38"/>
      <c r="Y404" s="38"/>
      <c r="Z404" s="38"/>
      <c r="AA404" s="38"/>
      <c r="AB404" s="38"/>
      <c r="AC404" s="38" t="s">
        <v>1421</v>
      </c>
      <c r="AD404" s="38" t="s">
        <v>1466</v>
      </c>
      <c r="AE404" s="38" t="s">
        <v>1510</v>
      </c>
      <c r="AF404" s="38">
        <v>17.432111584245501</v>
      </c>
      <c r="AG404" s="251" t="s">
        <v>205</v>
      </c>
      <c r="AH404" s="207">
        <v>7</v>
      </c>
      <c r="AI404" s="25" t="s">
        <v>47</v>
      </c>
      <c r="AJ404" s="422">
        <f>VLOOKUP(InformeTbHv[[#This Row],[TURNO]],[1]INFORMEHV!AI$2:AK$184,2,0)</f>
        <v>0.25</v>
      </c>
      <c r="AK404" s="422">
        <f>VLOOKUP(InformeTbHv[[#This Row],[TURNO]],[1]INFORMEHV!AI$2:AK$184,3,0)</f>
        <v>0.58333333333333337</v>
      </c>
      <c r="AL404" s="116">
        <v>15</v>
      </c>
      <c r="AM404" s="38">
        <v>120</v>
      </c>
      <c r="AN404" s="38">
        <v>36.200000000000003</v>
      </c>
      <c r="AO404" s="38">
        <v>13.8</v>
      </c>
      <c r="AP404" s="38">
        <v>45</v>
      </c>
      <c r="AQ404" s="40">
        <v>25</v>
      </c>
      <c r="AR404" s="116">
        <v>8</v>
      </c>
      <c r="AS404" s="38">
        <v>6</v>
      </c>
      <c r="AT404" s="30" t="s">
        <v>328</v>
      </c>
      <c r="AU404" s="30" t="s">
        <v>209</v>
      </c>
      <c r="AV404" s="38">
        <v>0.3</v>
      </c>
      <c r="AW404" s="38">
        <v>0.3</v>
      </c>
      <c r="AX404" s="38">
        <v>0.3</v>
      </c>
      <c r="AY404" s="38">
        <v>0</v>
      </c>
      <c r="AZ404" s="42" t="s">
        <v>271</v>
      </c>
      <c r="BA404" s="38" t="s">
        <v>259</v>
      </c>
      <c r="BB40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6.8999999999999995</v>
      </c>
      <c r="BC404" s="40"/>
      <c r="BD404" s="40"/>
      <c r="BE404" s="40"/>
      <c r="BF404" s="40"/>
      <c r="BG404" s="43"/>
      <c r="BH404" s="44"/>
      <c r="BI404" s="45"/>
      <c r="BJ404" s="45"/>
      <c r="BK404" s="46"/>
      <c r="BL404" s="47"/>
    </row>
    <row r="405" spans="1:64" ht="18.75" customHeight="1" x14ac:dyDescent="0.3">
      <c r="A405" s="37">
        <f>IFERROR(InformeTbHv[[#This Row],[T EFECTIVO]]/InformeTbHv[[#This Row],[Horas disponibles]],0)</f>
        <v>0.59740259740259738</v>
      </c>
      <c r="B405" s="37">
        <f>((InformeTbHv[[#This Row],[T PROGRAMADO]]-InformeTbHv[[#This Row],[HORAS DE OTRAS PARADA]]))/InformeTbHv[[#This Row],[T PROGRAMADO]]</f>
        <v>0.51111111111111107</v>
      </c>
      <c r="C405" s="113">
        <f>IFERROR(((InformeTbHv[[#This Row],[T PROGRAMADO]]-InformeTbHv[[#This Row],[Ttal P. mec]])/InformeTbHv[[#This Row],[T PROGRAMADO]]),0)</f>
        <v>0.85555555555555562</v>
      </c>
      <c r="D405" s="38">
        <f>IFERROR(ROUND(InformeTbHv[[#This Row],[TOTAL DE ARBOLES]]/InformeTbHv[[#This Row],[T EFECTIVO]],2),"")</f>
        <v>34.78</v>
      </c>
      <c r="E405" s="38">
        <f>(IFERROR(ROUND(InformeTbHv[[#This Row],[M3]]/InformeTbHv[[#This Row],[TOTAL DE ARBOLES]],2),""))</f>
        <v>0.28000000000000003</v>
      </c>
      <c r="F405" s="39">
        <f>IFERROR(ROUND(InformeTbHv[[#This Row],[M3]]/InformeTbHv[[#This Row],[T EFECTIVO]],2),"")</f>
        <v>9.7799999999999994</v>
      </c>
      <c r="G405" s="40">
        <f>InformeTbHv[[#This Row],[T PROGRAMADO]]-InformeTbHv[[#This Row],[HORAS DE OTRAS PARADA]]</f>
        <v>4.5999999999999996</v>
      </c>
      <c r="H405" s="40">
        <f>InformeTbHv[[#This Row],[T PROGRAMADO]]-SUM(InformeTbHv[[#This Row],[T PARADAS MEC]]+InformeTbHv[[#This Row],[ALISTAMIENTO]]+InformeTbHv[[#This Row],[Mantenimiento periódico]])</f>
        <v>7.7</v>
      </c>
      <c r="I405" s="40">
        <f>InformeTbHv[[#This Row],[T PARADAS MEC]]+InformeTbHv[[#This Row],[ALISTAMIENTO]]+InformeTbHv[[#This Row],[Mantenimiento periódico]]</f>
        <v>1.3</v>
      </c>
      <c r="J405" s="40">
        <f>SUMIF(InformeTbHv[[#This Row],[MOTIVO 1]],"Mantenimiento periódico",InformeTbHv[[#This Row],[T OTRA PARADA 1]])</f>
        <v>0</v>
      </c>
      <c r="K405" s="120">
        <f>InformeTbHv[[#This Row],[Mantenimiento periódico]]+InformeTbHv[[#This Row],[ALISTAMIENTO]]</f>
        <v>0.3</v>
      </c>
      <c r="L405" s="120">
        <f>SUM(InformeTbHv[[#This Row],[T OTRA PARADA 1]:[T OTRA PARADA 5]])</f>
        <v>2.5</v>
      </c>
      <c r="M405" s="116" t="s">
        <v>134</v>
      </c>
      <c r="N405" s="116" t="s">
        <v>1417</v>
      </c>
      <c r="O405" s="246" t="s">
        <v>267</v>
      </c>
      <c r="P405" s="38">
        <v>1022124531</v>
      </c>
      <c r="Q405" s="38" t="s">
        <v>257</v>
      </c>
      <c r="R405" s="38" t="s">
        <v>49</v>
      </c>
      <c r="S405" s="41">
        <v>46026</v>
      </c>
      <c r="T405" s="38" t="s">
        <v>135</v>
      </c>
      <c r="U405" s="38"/>
      <c r="V405" s="38"/>
      <c r="W405" s="38"/>
      <c r="X405" s="38"/>
      <c r="Y405" s="38"/>
      <c r="Z405" s="38"/>
      <c r="AA405" s="38"/>
      <c r="AB405" s="38"/>
      <c r="AC405" s="38" t="s">
        <v>1421</v>
      </c>
      <c r="AD405" s="38" t="s">
        <v>1466</v>
      </c>
      <c r="AE405" s="38" t="s">
        <v>1510</v>
      </c>
      <c r="AF405" s="38">
        <v>17.432111584245501</v>
      </c>
      <c r="AG405" s="251" t="s">
        <v>205</v>
      </c>
      <c r="AH405" s="207">
        <v>7</v>
      </c>
      <c r="AI405" s="25" t="s">
        <v>47</v>
      </c>
      <c r="AJ405" s="422">
        <f>VLOOKUP(InformeTbHv[[#This Row],[TURNO]],[1]INFORMEHV!AI$2:AK$184,2,0)</f>
        <v>0.25</v>
      </c>
      <c r="AK405" s="422">
        <f>VLOOKUP(InformeTbHv[[#This Row],[TURNO]],[1]INFORMEHV!AI$2:AK$184,3,0)</f>
        <v>0.58333333333333337</v>
      </c>
      <c r="AL405" s="116">
        <v>6</v>
      </c>
      <c r="AM405" s="38">
        <v>160</v>
      </c>
      <c r="AN405" s="38">
        <v>45</v>
      </c>
      <c r="AO405" s="38">
        <v>19.899999999999999</v>
      </c>
      <c r="AP405" s="38">
        <v>69.5</v>
      </c>
      <c r="AQ405" s="40">
        <v>23</v>
      </c>
      <c r="AR405" s="116">
        <v>9</v>
      </c>
      <c r="AS405" s="38">
        <v>1</v>
      </c>
      <c r="AT405" s="30" t="s">
        <v>328</v>
      </c>
      <c r="AU405" s="30" t="s">
        <v>209</v>
      </c>
      <c r="AV405" s="38">
        <v>0.3</v>
      </c>
      <c r="AW405" s="38">
        <v>0.3</v>
      </c>
      <c r="AX405" s="38">
        <v>0.3</v>
      </c>
      <c r="AY405" s="38">
        <v>0</v>
      </c>
      <c r="AZ405" s="42" t="s">
        <v>274</v>
      </c>
      <c r="BA405" s="38" t="s">
        <v>259</v>
      </c>
      <c r="BB40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4.4000000000000004</v>
      </c>
      <c r="BC405" s="40">
        <v>2.5</v>
      </c>
      <c r="BD405" s="40">
        <v>0</v>
      </c>
      <c r="BE405" s="40">
        <v>0</v>
      </c>
      <c r="BF405" s="40">
        <v>0</v>
      </c>
      <c r="BG405" s="43">
        <v>0</v>
      </c>
      <c r="BH405" s="14" t="s">
        <v>236</v>
      </c>
      <c r="BI405" s="45"/>
      <c r="BJ405" s="45"/>
      <c r="BK405" s="46"/>
      <c r="BL405" s="47"/>
    </row>
    <row r="406" spans="1:64" ht="18.75" customHeight="1" x14ac:dyDescent="0.3">
      <c r="A406" s="37">
        <f>IFERROR(InformeTbHv[[#This Row],[T EFECTIVO]]/InformeTbHv[[#This Row],[Horas disponibles]],0)</f>
        <v>0.83783783783783794</v>
      </c>
      <c r="B406" s="37">
        <f>((InformeTbHv[[#This Row],[T PROGRAMADO]]-InformeTbHv[[#This Row],[HORAS DE OTRAS PARADA]]))/InformeTbHv[[#This Row],[T PROGRAMADO]]</f>
        <v>0.38750000000000007</v>
      </c>
      <c r="C406" s="113">
        <f>IFERROR(((InformeTbHv[[#This Row],[T PROGRAMADO]]-InformeTbHv[[#This Row],[Ttal P. mec]])/InformeTbHv[[#This Row],[T PROGRAMADO]]),0)</f>
        <v>0.46250000000000002</v>
      </c>
      <c r="D406" s="38">
        <f>IFERROR(ROUND(InformeTbHv[[#This Row],[TOTAL DE ARBOLES]]/InformeTbHv[[#This Row],[T EFECTIVO]],2),"")</f>
        <v>92.9</v>
      </c>
      <c r="E406" s="38">
        <f>(IFERROR(ROUND(InformeTbHv[[#This Row],[M3]]/InformeTbHv[[#This Row],[TOTAL DE ARBOLES]],2),""))</f>
        <v>0.17</v>
      </c>
      <c r="F406" s="39">
        <f>IFERROR(ROUND(InformeTbHv[[#This Row],[M3]]/InformeTbHv[[#This Row],[T EFECTIVO]],2),"")</f>
        <v>16.13</v>
      </c>
      <c r="G406" s="40">
        <f>InformeTbHv[[#This Row],[T PROGRAMADO]]-InformeTbHv[[#This Row],[HORAS DE OTRAS PARADA]]</f>
        <v>3.1000000000000005</v>
      </c>
      <c r="H406" s="40">
        <f>InformeTbHv[[#This Row],[T PROGRAMADO]]-SUM(InformeTbHv[[#This Row],[T PARADAS MEC]]+InformeTbHv[[#This Row],[ALISTAMIENTO]]+InformeTbHv[[#This Row],[Mantenimiento periódico]])</f>
        <v>3.7</v>
      </c>
      <c r="I406" s="40">
        <f>InformeTbHv[[#This Row],[T PARADAS MEC]]+InformeTbHv[[#This Row],[ALISTAMIENTO]]+InformeTbHv[[#This Row],[Mantenimiento periódico]]</f>
        <v>4.3</v>
      </c>
      <c r="J406" s="40">
        <f>SUMIF(InformeTbHv[[#This Row],[MOTIVO 1]],"Mantenimiento periódico",InformeTbHv[[#This Row],[T OTRA PARADA 1]])</f>
        <v>0</v>
      </c>
      <c r="K406" s="40">
        <f>InformeTbHv[[#This Row],[Mantenimiento periódico]]+InformeTbHv[[#This Row],[ALISTAMIENTO]]</f>
        <v>0.3</v>
      </c>
      <c r="L406" s="40">
        <f>SUM(InformeTbHv[[#This Row],[T OTRA PARADA 1]:[T OTRA PARADA 5]])</f>
        <v>0</v>
      </c>
      <c r="M406" s="38" t="s">
        <v>136</v>
      </c>
      <c r="N406" s="38" t="s">
        <v>1417</v>
      </c>
      <c r="O406" s="38" t="s">
        <v>260</v>
      </c>
      <c r="P406" s="38">
        <v>1113312568</v>
      </c>
      <c r="Q406" s="38" t="s">
        <v>65</v>
      </c>
      <c r="R406" s="38" t="s">
        <v>49</v>
      </c>
      <c r="S406" s="41">
        <v>46033</v>
      </c>
      <c r="T406" s="38" t="s">
        <v>135</v>
      </c>
      <c r="U406" s="38"/>
      <c r="V406" s="38"/>
      <c r="W406" s="38"/>
      <c r="X406" s="38"/>
      <c r="Y406" s="38"/>
      <c r="Z406" s="38"/>
      <c r="AA406" s="38"/>
      <c r="AB406" s="38"/>
      <c r="AC406" s="38" t="s">
        <v>1421</v>
      </c>
      <c r="AD406" s="38" t="s">
        <v>1466</v>
      </c>
      <c r="AE406" s="38" t="s">
        <v>1510</v>
      </c>
      <c r="AF406" s="38">
        <v>17.432111584245501</v>
      </c>
      <c r="AG406" s="251" t="s">
        <v>205</v>
      </c>
      <c r="AH406" s="207">
        <v>7</v>
      </c>
      <c r="AI406" s="125" t="s">
        <v>45</v>
      </c>
      <c r="AJ406" s="418">
        <f>VLOOKUP(InformeTbHv[[#This Row],[TURNO]],[1]INFORMEHV!AI$2:AK$184,2,0)</f>
        <v>0.58333333333333337</v>
      </c>
      <c r="AK406" s="418">
        <f>VLOOKUP(InformeTbHv[[#This Row],[TURNO]],[1]INFORMEHV!AI$2:AK$184,3,0)</f>
        <v>0.91666666666666663</v>
      </c>
      <c r="AL406" s="116">
        <v>25</v>
      </c>
      <c r="AM406" s="38">
        <v>288</v>
      </c>
      <c r="AN406" s="38">
        <v>50</v>
      </c>
      <c r="AO406" s="38">
        <v>11.6</v>
      </c>
      <c r="AP406" s="38">
        <v>68.7</v>
      </c>
      <c r="AQ406" s="40">
        <v>24</v>
      </c>
      <c r="AR406" s="38">
        <v>8</v>
      </c>
      <c r="AS406" s="38">
        <v>4</v>
      </c>
      <c r="AT406" s="30" t="s">
        <v>327</v>
      </c>
      <c r="AU406" s="30" t="s">
        <v>209</v>
      </c>
      <c r="AV406" s="38">
        <v>0.3</v>
      </c>
      <c r="AW406" s="38">
        <v>0.3</v>
      </c>
      <c r="AX406" s="38">
        <v>0.3</v>
      </c>
      <c r="AY406" s="38">
        <v>0</v>
      </c>
      <c r="AZ406" s="42" t="s">
        <v>298</v>
      </c>
      <c r="BA406" s="38" t="s">
        <v>259</v>
      </c>
      <c r="BB40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4.8999999999999995</v>
      </c>
      <c r="BC406" s="40"/>
      <c r="BD406" s="40"/>
      <c r="BE406" s="40"/>
      <c r="BF406" s="40"/>
      <c r="BG406" s="43"/>
      <c r="BH406" s="44"/>
      <c r="BI406" s="45"/>
      <c r="BJ406" s="45"/>
      <c r="BK406" s="46"/>
      <c r="BL406" s="47"/>
    </row>
    <row r="407" spans="1:64" ht="18.75" customHeight="1" x14ac:dyDescent="0.3">
      <c r="A407" s="37">
        <f>IFERROR(InformeTbHv[[#This Row],[T EFECTIVO]]/InformeTbHv[[#This Row],[Horas disponibles]],0)</f>
        <v>0.87234042553191493</v>
      </c>
      <c r="B407" s="37">
        <f>((InformeTbHv[[#This Row],[T PROGRAMADO]]-InformeTbHv[[#This Row],[HORAS DE OTRAS PARADA]]))/InformeTbHv[[#This Row],[T PROGRAMADO]]</f>
        <v>0.51250000000000007</v>
      </c>
      <c r="C407" s="113">
        <f>IFERROR(((InformeTbHv[[#This Row],[T PROGRAMADO]]-InformeTbHv[[#This Row],[Ttal P. mec]])/InformeTbHv[[#This Row],[T PROGRAMADO]]),0)</f>
        <v>0.58750000000000002</v>
      </c>
      <c r="D407" s="38">
        <f>IFERROR(ROUND(InformeTbHv[[#This Row],[TOTAL DE ARBOLES]]/InformeTbHv[[#This Row],[T EFECTIVO]],2),"")</f>
        <v>42.2</v>
      </c>
      <c r="E407" s="38">
        <f>(IFERROR(ROUND(InformeTbHv[[#This Row],[M3]]/InformeTbHv[[#This Row],[TOTAL DE ARBOLES]],2),""))</f>
        <v>0.31</v>
      </c>
      <c r="F407" s="39">
        <f>IFERROR(ROUND(InformeTbHv[[#This Row],[M3]]/InformeTbHv[[#This Row],[T EFECTIVO]],2),"")</f>
        <v>13.12</v>
      </c>
      <c r="G407" s="40">
        <f>InformeTbHv[[#This Row],[T PROGRAMADO]]-InformeTbHv[[#This Row],[HORAS DE OTRAS PARADA]]</f>
        <v>4.1000000000000005</v>
      </c>
      <c r="H407" s="40">
        <f>InformeTbHv[[#This Row],[T PROGRAMADO]]-SUM(InformeTbHv[[#This Row],[T PARADAS MEC]]+InformeTbHv[[#This Row],[ALISTAMIENTO]]+InformeTbHv[[#This Row],[Mantenimiento periódico]])</f>
        <v>4.7</v>
      </c>
      <c r="I407" s="40">
        <f>InformeTbHv[[#This Row],[T PARADAS MEC]]+InformeTbHv[[#This Row],[ALISTAMIENTO]]+InformeTbHv[[#This Row],[Mantenimiento periódico]]</f>
        <v>3.3</v>
      </c>
      <c r="J407" s="40">
        <f>SUMIF(InformeTbHv[[#This Row],[MOTIVO 1]],"Mantenimiento periódico",InformeTbHv[[#This Row],[T OTRA PARADA 1]])</f>
        <v>0</v>
      </c>
      <c r="K407" s="40">
        <f>InformeTbHv[[#This Row],[Mantenimiento periódico]]+InformeTbHv[[#This Row],[ALISTAMIENTO]]</f>
        <v>0.3</v>
      </c>
      <c r="L407" s="40">
        <f>SUM(InformeTbHv[[#This Row],[T OTRA PARADA 1]:[T OTRA PARADA 5]])</f>
        <v>0</v>
      </c>
      <c r="M407" s="38" t="s">
        <v>136</v>
      </c>
      <c r="N407" s="38" t="s">
        <v>1417</v>
      </c>
      <c r="O407" s="38" t="s">
        <v>256</v>
      </c>
      <c r="P407" s="38">
        <v>1127213532</v>
      </c>
      <c r="Q407" s="38" t="s">
        <v>65</v>
      </c>
      <c r="R407" s="38" t="s">
        <v>49</v>
      </c>
      <c r="S407" s="41">
        <v>46034</v>
      </c>
      <c r="T407" s="38" t="s">
        <v>135</v>
      </c>
      <c r="U407" s="38"/>
      <c r="V407" s="38"/>
      <c r="W407" s="38"/>
      <c r="X407" s="38"/>
      <c r="Y407" s="38"/>
      <c r="Z407" s="38"/>
      <c r="AA407" s="38"/>
      <c r="AB407" s="38"/>
      <c r="AC407" s="38" t="s">
        <v>1421</v>
      </c>
      <c r="AD407" s="38" t="s">
        <v>1466</v>
      </c>
      <c r="AE407" s="38" t="s">
        <v>1510</v>
      </c>
      <c r="AF407" s="38">
        <v>17.432111584245501</v>
      </c>
      <c r="AG407" s="251" t="s">
        <v>205</v>
      </c>
      <c r="AH407" s="207">
        <v>7</v>
      </c>
      <c r="AI407" s="49" t="s">
        <v>337</v>
      </c>
      <c r="AJ407" s="420">
        <f>VLOOKUP(InformeTbHv[[#This Row],[TURNO]],[1]INFORMEHV!AI$2:AK$184,2,0)</f>
        <v>0.25</v>
      </c>
      <c r="AK407" s="420">
        <f>VLOOKUP(InformeTbHv[[#This Row],[TURNO]],[1]INFORMEHV!AI$2:AK$184,3,0)</f>
        <v>0.58333333333333337</v>
      </c>
      <c r="AL407" s="116">
        <v>15</v>
      </c>
      <c r="AM407" s="38">
        <v>173</v>
      </c>
      <c r="AN407" s="38">
        <v>53.8</v>
      </c>
      <c r="AO407" s="38">
        <v>14.7</v>
      </c>
      <c r="AP407" s="38">
        <v>47.4</v>
      </c>
      <c r="AQ407" s="40">
        <v>22</v>
      </c>
      <c r="AR407" s="116">
        <v>8</v>
      </c>
      <c r="AS407" s="38">
        <v>3</v>
      </c>
      <c r="AT407" s="30" t="s">
        <v>328</v>
      </c>
      <c r="AU407" s="30" t="s">
        <v>209</v>
      </c>
      <c r="AV407" s="38">
        <v>0.3</v>
      </c>
      <c r="AW407" s="38">
        <v>0.3</v>
      </c>
      <c r="AX407" s="38">
        <v>0.3</v>
      </c>
      <c r="AY407" s="38">
        <v>0</v>
      </c>
      <c r="AZ407" s="42" t="s">
        <v>301</v>
      </c>
      <c r="BA407" s="38" t="s">
        <v>259</v>
      </c>
      <c r="BB40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3.8999999999999995</v>
      </c>
      <c r="BC407" s="40"/>
      <c r="BD407" s="40"/>
      <c r="BE407" s="40"/>
      <c r="BF407" s="40"/>
      <c r="BG407" s="43"/>
      <c r="BH407" s="44"/>
      <c r="BI407" s="45"/>
      <c r="BJ407" s="45"/>
      <c r="BK407" s="46"/>
      <c r="BL407" s="47"/>
    </row>
    <row r="408" spans="1:64" ht="18.75" customHeight="1" x14ac:dyDescent="0.3">
      <c r="A408" s="37">
        <f>IFERROR(InformeTbHv[[#This Row],[T EFECTIVO]]/InformeTbHv[[#This Row],[Horas disponibles]],0)</f>
        <v>0.5</v>
      </c>
      <c r="B408" s="37">
        <f>((InformeTbHv[[#This Row],[T PROGRAMADO]]-InformeTbHv[[#This Row],[HORAS DE OTRAS PARADA]]))/InformeTbHv[[#This Row],[T PROGRAMADO]]</f>
        <v>0.125</v>
      </c>
      <c r="C408" s="113">
        <f>IFERROR(((InformeTbHv[[#This Row],[T PROGRAMADO]]-InformeTbHv[[#This Row],[Ttal P. mec]])/InformeTbHv[[#This Row],[T PROGRAMADO]]),0)</f>
        <v>0.25</v>
      </c>
      <c r="D408" s="38">
        <f>IFERROR(ROUND(InformeTbHv[[#This Row],[TOTAL DE ARBOLES]]/InformeTbHv[[#This Row],[T EFECTIVO]],2),"")</f>
        <v>52</v>
      </c>
      <c r="E408" s="38">
        <f>(IFERROR(ROUND(InformeTbHv[[#This Row],[M3]]/InformeTbHv[[#This Row],[TOTAL DE ARBOLES]],2),""))</f>
        <v>0.15</v>
      </c>
      <c r="F408" s="39">
        <f>IFERROR(ROUND(InformeTbHv[[#This Row],[M3]]/InformeTbHv[[#This Row],[T EFECTIVO]],2),"")</f>
        <v>8</v>
      </c>
      <c r="G408" s="40">
        <f>InformeTbHv[[#This Row],[T PROGRAMADO]]-InformeTbHv[[#This Row],[HORAS DE OTRAS PARADA]]</f>
        <v>1</v>
      </c>
      <c r="H408" s="40">
        <f>InformeTbHv[[#This Row],[T PROGRAMADO]]-SUM(InformeTbHv[[#This Row],[T PARADAS MEC]]+InformeTbHv[[#This Row],[ALISTAMIENTO]]+InformeTbHv[[#This Row],[Mantenimiento periódico]])</f>
        <v>2</v>
      </c>
      <c r="I408" s="40">
        <f>InformeTbHv[[#This Row],[T PARADAS MEC]]+InformeTbHv[[#This Row],[ALISTAMIENTO]]+InformeTbHv[[#This Row],[Mantenimiento periódico]]</f>
        <v>6</v>
      </c>
      <c r="J408" s="40">
        <f>SUMIF(InformeTbHv[[#This Row],[MOTIVO 1]],"Mantenimiento periódico",InformeTbHv[[#This Row],[T OTRA PARADA 1]])</f>
        <v>0</v>
      </c>
      <c r="K408" s="40">
        <f>InformeTbHv[[#This Row],[Mantenimiento periódico]]+InformeTbHv[[#This Row],[ALISTAMIENTO]]</f>
        <v>0</v>
      </c>
      <c r="L408" s="40">
        <f>SUM(InformeTbHv[[#This Row],[T OTRA PARADA 1]:[T OTRA PARADA 5]])</f>
        <v>1</v>
      </c>
      <c r="M408" s="38" t="s">
        <v>136</v>
      </c>
      <c r="N408" s="38" t="s">
        <v>1417</v>
      </c>
      <c r="O408" s="38" t="s">
        <v>260</v>
      </c>
      <c r="P408" s="38">
        <v>1113312568</v>
      </c>
      <c r="Q408" s="38" t="s">
        <v>65</v>
      </c>
      <c r="R408" s="38" t="s">
        <v>49</v>
      </c>
      <c r="S408" s="41">
        <v>46036</v>
      </c>
      <c r="T408" s="38" t="s">
        <v>135</v>
      </c>
      <c r="U408" s="38"/>
      <c r="V408" s="38"/>
      <c r="W408" s="38"/>
      <c r="X408" s="38"/>
      <c r="Y408" s="38"/>
      <c r="Z408" s="38"/>
      <c r="AA408" s="38"/>
      <c r="AB408" s="38"/>
      <c r="AC408" s="38" t="s">
        <v>1421</v>
      </c>
      <c r="AD408" s="38" t="s">
        <v>1466</v>
      </c>
      <c r="AE408" s="38" t="s">
        <v>1510</v>
      </c>
      <c r="AF408" s="38">
        <v>17.432111584245501</v>
      </c>
      <c r="AG408" s="251" t="s">
        <v>205</v>
      </c>
      <c r="AH408" s="207">
        <v>7</v>
      </c>
      <c r="AI408" s="125" t="s">
        <v>45</v>
      </c>
      <c r="AJ408" s="418">
        <f>VLOOKUP(InformeTbHv[[#This Row],[TURNO]],[1]INFORMEHV!AI$2:AK$184,2,0)</f>
        <v>0.58333333333333337</v>
      </c>
      <c r="AK408" s="418">
        <f>VLOOKUP(InformeTbHv[[#This Row],[TURNO]],[1]INFORMEHV!AI$2:AK$184,3,0)</f>
        <v>0.91666666666666663</v>
      </c>
      <c r="AL408" s="116">
        <v>20</v>
      </c>
      <c r="AM408" s="38">
        <v>52</v>
      </c>
      <c r="AN408" s="38">
        <v>8</v>
      </c>
      <c r="AO408" s="38">
        <v>7</v>
      </c>
      <c r="AP408" s="38">
        <v>45</v>
      </c>
      <c r="AQ408" s="40">
        <v>24</v>
      </c>
      <c r="AR408" s="38">
        <v>8</v>
      </c>
      <c r="AS408" s="38">
        <v>6</v>
      </c>
      <c r="AT408" s="30" t="s">
        <v>327</v>
      </c>
      <c r="AU408" s="30" t="s">
        <v>209</v>
      </c>
      <c r="AV408" s="38"/>
      <c r="AW408" s="38"/>
      <c r="AX408" s="38"/>
      <c r="AY408" s="38">
        <v>0</v>
      </c>
      <c r="AZ408" s="42" t="s">
        <v>310</v>
      </c>
      <c r="BA408" s="38" t="s">
        <v>259</v>
      </c>
      <c r="BB40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7</v>
      </c>
      <c r="BC408" s="40">
        <v>1</v>
      </c>
      <c r="BD408" s="40">
        <v>0</v>
      </c>
      <c r="BE408" s="40">
        <v>0</v>
      </c>
      <c r="BF408" s="40">
        <v>0</v>
      </c>
      <c r="BG408" s="43">
        <v>0</v>
      </c>
      <c r="BH408" s="14" t="s">
        <v>236</v>
      </c>
      <c r="BI408" s="45"/>
      <c r="BJ408" s="45"/>
      <c r="BK408" s="46"/>
      <c r="BL408" s="47"/>
    </row>
    <row r="409" spans="1:64" ht="18.75" customHeight="1" x14ac:dyDescent="0.3">
      <c r="A409" s="37">
        <f>IFERROR(InformeTbHv[[#This Row],[T EFECTIVO]]/InformeTbHv[[#This Row],[Horas disponibles]],0)</f>
        <v>0.66666666666666685</v>
      </c>
      <c r="B409" s="37">
        <f>((InformeTbHv[[#This Row],[T PROGRAMADO]]-InformeTbHv[[#This Row],[HORAS DE OTRAS PARADA]]))/InformeTbHv[[#This Row],[T PROGRAMADO]]</f>
        <v>0.15000000000000002</v>
      </c>
      <c r="C409" s="113">
        <f>IFERROR(((InformeTbHv[[#This Row],[T PROGRAMADO]]-InformeTbHv[[#This Row],[Ttal P. mec]])/InformeTbHv[[#This Row],[T PROGRAMADO]]),0)</f>
        <v>0.22499999999999998</v>
      </c>
      <c r="D409" s="38">
        <f>IFERROR(ROUND(InformeTbHv[[#This Row],[TOTAL DE ARBOLES]]/InformeTbHv[[#This Row],[T EFECTIVO]],2),"")</f>
        <v>70</v>
      </c>
      <c r="E409" s="38">
        <f>(IFERROR(ROUND(InformeTbHv[[#This Row],[M3]]/InformeTbHv[[#This Row],[TOTAL DE ARBOLES]],2),""))</f>
        <v>0.2</v>
      </c>
      <c r="F409" s="39">
        <f>IFERROR(ROUND(InformeTbHv[[#This Row],[M3]]/InformeTbHv[[#This Row],[T EFECTIVO]],2),"")</f>
        <v>14.17</v>
      </c>
      <c r="G409" s="40">
        <f>InformeTbHv[[#This Row],[T PROGRAMADO]]-InformeTbHv[[#This Row],[HORAS DE OTRAS PARADA]]</f>
        <v>1.2000000000000002</v>
      </c>
      <c r="H409" s="40">
        <f>InformeTbHv[[#This Row],[T PROGRAMADO]]-SUM(InformeTbHv[[#This Row],[T PARADAS MEC]]+InformeTbHv[[#This Row],[ALISTAMIENTO]]+InformeTbHv[[#This Row],[Mantenimiento periódico]])</f>
        <v>1.7999999999999998</v>
      </c>
      <c r="I409" s="40">
        <f>InformeTbHv[[#This Row],[T PARADAS MEC]]+InformeTbHv[[#This Row],[ALISTAMIENTO]]+InformeTbHv[[#This Row],[Mantenimiento periódico]]</f>
        <v>6.2</v>
      </c>
      <c r="J409" s="40">
        <f>SUMIF(InformeTbHv[[#This Row],[MOTIVO 1]],"Mantenimiento periódico",InformeTbHv[[#This Row],[T OTRA PARADA 1]])</f>
        <v>0</v>
      </c>
      <c r="K409" s="40">
        <f>InformeTbHv[[#This Row],[Mantenimiento periódico]]+InformeTbHv[[#This Row],[ALISTAMIENTO]]</f>
        <v>0.3</v>
      </c>
      <c r="L409" s="40">
        <f>SUM(InformeTbHv[[#This Row],[T OTRA PARADA 1]:[T OTRA PARADA 5]])</f>
        <v>0</v>
      </c>
      <c r="M409" s="38" t="s">
        <v>136</v>
      </c>
      <c r="N409" s="38" t="s">
        <v>1417</v>
      </c>
      <c r="O409" s="38" t="s">
        <v>312</v>
      </c>
      <c r="P409" s="38">
        <v>1007605468</v>
      </c>
      <c r="Q409" s="38" t="s">
        <v>65</v>
      </c>
      <c r="R409" s="38" t="s">
        <v>49</v>
      </c>
      <c r="S409" s="41">
        <v>46037</v>
      </c>
      <c r="T409" s="38" t="s">
        <v>135</v>
      </c>
      <c r="U409" s="38"/>
      <c r="V409" s="38"/>
      <c r="W409" s="38"/>
      <c r="X409" s="38"/>
      <c r="Y409" s="38"/>
      <c r="Z409" s="38"/>
      <c r="AA409" s="38"/>
      <c r="AB409" s="38"/>
      <c r="AC409" s="38" t="s">
        <v>1421</v>
      </c>
      <c r="AD409" s="38" t="s">
        <v>1466</v>
      </c>
      <c r="AE409" s="38" t="s">
        <v>1510</v>
      </c>
      <c r="AF409" s="38">
        <v>17.432111584245501</v>
      </c>
      <c r="AG409" s="251" t="s">
        <v>205</v>
      </c>
      <c r="AH409" s="207">
        <v>7</v>
      </c>
      <c r="AI409" s="125" t="s">
        <v>337</v>
      </c>
      <c r="AJ409" s="418">
        <f>VLOOKUP(InformeTbHv[[#This Row],[TURNO]],[1]INFORMEHV!AI$2:AK$184,2,0)</f>
        <v>0.25</v>
      </c>
      <c r="AK409" s="418">
        <f>VLOOKUP(InformeTbHv[[#This Row],[TURNO]],[1]INFORMEHV!AI$2:AK$184,3,0)</f>
        <v>0.58333333333333337</v>
      </c>
      <c r="AL409" s="116">
        <v>14</v>
      </c>
      <c r="AM409" s="38">
        <v>84</v>
      </c>
      <c r="AN409" s="38">
        <v>17</v>
      </c>
      <c r="AO409" s="38">
        <v>9.1999999999999993</v>
      </c>
      <c r="AP409" s="38">
        <v>45</v>
      </c>
      <c r="AQ409" s="40">
        <v>23</v>
      </c>
      <c r="AR409" s="116">
        <v>8</v>
      </c>
      <c r="AS409" s="38">
        <v>5.9</v>
      </c>
      <c r="AT409" s="30" t="s">
        <v>328</v>
      </c>
      <c r="AU409" s="30" t="s">
        <v>209</v>
      </c>
      <c r="AV409" s="38">
        <v>0.3</v>
      </c>
      <c r="AW409" s="38">
        <v>0.3</v>
      </c>
      <c r="AX409" s="38">
        <v>0.3</v>
      </c>
      <c r="AY409" s="38">
        <v>0</v>
      </c>
      <c r="AZ409" s="42" t="s">
        <v>313</v>
      </c>
      <c r="BA409" s="38" t="s">
        <v>259</v>
      </c>
      <c r="BB40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6.8</v>
      </c>
      <c r="BC409" s="40"/>
      <c r="BD409" s="40"/>
      <c r="BE409" s="40"/>
      <c r="BF409" s="40"/>
      <c r="BG409" s="43"/>
      <c r="BH409" s="44"/>
      <c r="BI409" s="45"/>
      <c r="BJ409" s="45"/>
      <c r="BK409" s="46"/>
      <c r="BL409" s="47"/>
    </row>
    <row r="410" spans="1:64" ht="18.75" customHeight="1" x14ac:dyDescent="0.3">
      <c r="A410" s="37">
        <f>IFERROR(InformeTbHv[[#This Row],[T EFECTIVO]]/InformeTbHv[[#This Row],[Horas disponibles]],0)</f>
        <v>0.88461538461538469</v>
      </c>
      <c r="B410" s="37">
        <f>((InformeTbHv[[#This Row],[T PROGRAMADO]]-InformeTbHv[[#This Row],[HORAS DE OTRAS PARADA]]))/InformeTbHv[[#This Row],[T PROGRAMADO]]</f>
        <v>0.57500000000000007</v>
      </c>
      <c r="C410" s="113">
        <f>IFERROR(((InformeTbHv[[#This Row],[T PROGRAMADO]]-InformeTbHv[[#This Row],[Ttal P. mec]])/InformeTbHv[[#This Row],[T PROGRAMADO]]),0)</f>
        <v>0.65</v>
      </c>
      <c r="D410" s="38">
        <f>IFERROR(ROUND(InformeTbHv[[#This Row],[TOTAL DE ARBOLES]]/InformeTbHv[[#This Row],[T EFECTIVO]],2),"")</f>
        <v>39.57</v>
      </c>
      <c r="E410" s="38">
        <f>(IFERROR(ROUND(InformeTbHv[[#This Row],[M3]]/InformeTbHv[[#This Row],[TOTAL DE ARBOLES]],2),""))</f>
        <v>0.2</v>
      </c>
      <c r="F410" s="39">
        <f>IFERROR(ROUND(InformeTbHv[[#This Row],[M3]]/InformeTbHv[[#This Row],[T EFECTIVO]],2),"")</f>
        <v>8.09</v>
      </c>
      <c r="G410" s="40">
        <f>InformeTbHv[[#This Row],[T PROGRAMADO]]-InformeTbHv[[#This Row],[HORAS DE OTRAS PARADA]]</f>
        <v>4.6000000000000005</v>
      </c>
      <c r="H410" s="40">
        <f>InformeTbHv[[#This Row],[T PROGRAMADO]]-SUM(InformeTbHv[[#This Row],[T PARADAS MEC]]+InformeTbHv[[#This Row],[ALISTAMIENTO]]+InformeTbHv[[#This Row],[Mantenimiento periódico]])</f>
        <v>5.2</v>
      </c>
      <c r="I410" s="40">
        <f>InformeTbHv[[#This Row],[T PARADAS MEC]]+InformeTbHv[[#This Row],[ALISTAMIENTO]]+InformeTbHv[[#This Row],[Mantenimiento periódico]]</f>
        <v>2.8</v>
      </c>
      <c r="J410" s="40">
        <f>SUMIF(InformeTbHv[[#This Row],[MOTIVO 1]],"Mantenimiento periódico",InformeTbHv[[#This Row],[T OTRA PARADA 1]])</f>
        <v>0</v>
      </c>
      <c r="K410" s="40">
        <f>InformeTbHv[[#This Row],[Mantenimiento periódico]]+InformeTbHv[[#This Row],[ALISTAMIENTO]]</f>
        <v>0.3</v>
      </c>
      <c r="L410" s="40">
        <f>SUM(InformeTbHv[[#This Row],[T OTRA PARADA 1]:[T OTRA PARADA 5]])</f>
        <v>0</v>
      </c>
      <c r="M410" s="38" t="s">
        <v>134</v>
      </c>
      <c r="N410" s="38" t="s">
        <v>1417</v>
      </c>
      <c r="O410" s="38" t="s">
        <v>316</v>
      </c>
      <c r="P410" s="38">
        <v>18435730</v>
      </c>
      <c r="Q410" s="38" t="s">
        <v>65</v>
      </c>
      <c r="R410" s="38" t="s">
        <v>49</v>
      </c>
      <c r="S410" s="41">
        <v>46038</v>
      </c>
      <c r="T410" s="38" t="s">
        <v>135</v>
      </c>
      <c r="U410" s="38"/>
      <c r="V410" s="38"/>
      <c r="W410" s="38"/>
      <c r="X410" s="38"/>
      <c r="Y410" s="38"/>
      <c r="Z410" s="38"/>
      <c r="AA410" s="38"/>
      <c r="AB410" s="38"/>
      <c r="AC410" s="38" t="s">
        <v>1421</v>
      </c>
      <c r="AD410" s="38" t="s">
        <v>1466</v>
      </c>
      <c r="AE410" s="38" t="s">
        <v>1510</v>
      </c>
      <c r="AF410" s="38">
        <v>17.432111584245501</v>
      </c>
      <c r="AG410" s="251" t="s">
        <v>205</v>
      </c>
      <c r="AH410" s="207">
        <v>8</v>
      </c>
      <c r="AI410" s="125" t="s">
        <v>45</v>
      </c>
      <c r="AJ410" s="418">
        <f>VLOOKUP(InformeTbHv[[#This Row],[TURNO]],[1]INFORMEHV!AI$2:AK$184,2,0)</f>
        <v>0.58333333333333337</v>
      </c>
      <c r="AK410" s="418">
        <f>VLOOKUP(InformeTbHv[[#This Row],[TURNO]],[1]INFORMEHV!AI$2:AK$184,3,0)</f>
        <v>0.91666666666666663</v>
      </c>
      <c r="AL410" s="116">
        <v>32</v>
      </c>
      <c r="AM410" s="38">
        <v>182</v>
      </c>
      <c r="AN410" s="38">
        <v>37.200000000000003</v>
      </c>
      <c r="AO410" s="38">
        <v>8.1</v>
      </c>
      <c r="AP410" s="38">
        <v>44.3</v>
      </c>
      <c r="AQ410" s="40">
        <v>17</v>
      </c>
      <c r="AR410" s="116">
        <v>8</v>
      </c>
      <c r="AS410" s="38">
        <v>2.5</v>
      </c>
      <c r="AT410" s="30" t="s">
        <v>328</v>
      </c>
      <c r="AU410" s="30" t="s">
        <v>209</v>
      </c>
      <c r="AV410" s="38">
        <v>0.3</v>
      </c>
      <c r="AW410" s="38">
        <v>0.3</v>
      </c>
      <c r="AX410" s="38">
        <v>0.3</v>
      </c>
      <c r="AY410" s="38">
        <v>6</v>
      </c>
      <c r="AZ410" s="42" t="s">
        <v>321</v>
      </c>
      <c r="BA410" s="38" t="s">
        <v>259</v>
      </c>
      <c r="BB41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3.3999999999999995</v>
      </c>
      <c r="BC410" s="40"/>
      <c r="BD410" s="40"/>
      <c r="BE410" s="40"/>
      <c r="BF410" s="40"/>
      <c r="BG410" s="43"/>
      <c r="BH410" s="44"/>
      <c r="BI410" s="45"/>
      <c r="BJ410" s="45"/>
      <c r="BK410" s="46"/>
      <c r="BL410" s="47"/>
    </row>
    <row r="411" spans="1:64" ht="18.75" customHeight="1" x14ac:dyDescent="0.3">
      <c r="A411" s="63">
        <f>IFERROR(InformeTbHv[[#This Row],[T EFECTIVO]]/InformeTbHv[[#This Row],[Horas disponibles]],0)</f>
        <v>0.89692307692307693</v>
      </c>
      <c r="B411" s="63">
        <f>((InformeTbHv[[#This Row],[T PROGRAMADO]]-InformeTbHv[[#This Row],[HORAS DE OTRAS PARADA]]))/InformeTbHv[[#This Row],[T PROGRAMADO]]</f>
        <v>0.72875000000000001</v>
      </c>
      <c r="C411" s="215">
        <f>IFERROR(((InformeTbHv[[#This Row],[T PROGRAMADO]]-InformeTbHv[[#This Row],[Ttal P. mec]])/InformeTbHv[[#This Row],[T PROGRAMADO]]),0)</f>
        <v>0.8125</v>
      </c>
      <c r="D411" s="64">
        <f>IFERROR(ROUND(InformeTbHv[[#This Row],[TOTAL DE ARBOLES]]/InformeTbHv[[#This Row],[T EFECTIVO]],2),"")</f>
        <v>21.78</v>
      </c>
      <c r="E411" s="64">
        <f>(IFERROR(ROUND(InformeTbHv[[#This Row],[M3]]/InformeTbHv[[#This Row],[TOTAL DE ARBOLES]],2),""))</f>
        <v>0.47</v>
      </c>
      <c r="F411" s="39">
        <f>IFERROR(ROUND(InformeTbHv[[#This Row],[M3]]/InformeTbHv[[#This Row],[T EFECTIVO]],2),"")</f>
        <v>10.33</v>
      </c>
      <c r="G411" s="65">
        <f>InformeTbHv[[#This Row],[T PROGRAMADO]]-InformeTbHv[[#This Row],[HORAS DE OTRAS PARADA]]</f>
        <v>5.83</v>
      </c>
      <c r="H411" s="65">
        <f>InformeTbHv[[#This Row],[T PROGRAMADO]]-SUM(InformeTbHv[[#This Row],[T PARADAS MEC]]+InformeTbHv[[#This Row],[ALISTAMIENTO]]+InformeTbHv[[#This Row],[Mantenimiento periódico]])</f>
        <v>6.5</v>
      </c>
      <c r="I411" s="65">
        <f>InformeTbHv[[#This Row],[T PARADAS MEC]]+InformeTbHv[[#This Row],[ALISTAMIENTO]]+InformeTbHv[[#This Row],[Mantenimiento periódico]]</f>
        <v>1.5</v>
      </c>
      <c r="J411" s="65">
        <f>SUMIF(InformeTbHv[[#This Row],[MOTIVO 1]],"Mantenimiento periódico",InformeTbHv[[#This Row],[T OTRA PARADA 1]])</f>
        <v>0</v>
      </c>
      <c r="K411" s="65">
        <f>InformeTbHv[[#This Row],[Mantenimiento periódico]]+InformeTbHv[[#This Row],[ALISTAMIENTO]]</f>
        <v>0.5</v>
      </c>
      <c r="L411" s="65">
        <f>SUM(InformeTbHv[[#This Row],[T OTRA PARADA 1]:[T OTRA PARADA 5]])</f>
        <v>0</v>
      </c>
      <c r="M411" s="64" t="s">
        <v>76</v>
      </c>
      <c r="N411" s="64" t="s">
        <v>1418</v>
      </c>
      <c r="O411" s="64" t="s">
        <v>78</v>
      </c>
      <c r="P411" s="64">
        <v>1006316837</v>
      </c>
      <c r="Q411" s="64" t="s">
        <v>43</v>
      </c>
      <c r="R411" s="64" t="s">
        <v>49</v>
      </c>
      <c r="S411" s="66">
        <v>46041</v>
      </c>
      <c r="T411" s="64" t="s">
        <v>191</v>
      </c>
      <c r="U411" s="64"/>
      <c r="V411" s="64"/>
      <c r="W411" s="64"/>
      <c r="X411" s="64"/>
      <c r="Y411" s="64"/>
      <c r="Z411" s="64"/>
      <c r="AA411" s="64"/>
      <c r="AB411" s="64"/>
      <c r="AC411" s="64" t="s">
        <v>1449</v>
      </c>
      <c r="AD411" s="64" t="s">
        <v>1494</v>
      </c>
      <c r="AE411" s="64" t="s">
        <v>1509</v>
      </c>
      <c r="AF411" s="64">
        <v>44.025076459199035</v>
      </c>
      <c r="AG411" s="252" t="s">
        <v>206</v>
      </c>
      <c r="AH411" s="258">
        <v>2</v>
      </c>
      <c r="AI411" s="209" t="s">
        <v>47</v>
      </c>
      <c r="AJ411" s="417">
        <f>VLOOKUP(InformeTbHv[[#This Row],[TURNO]],[1]INFORMEHV!AI$2:AK$184,2,0)</f>
        <v>0.25</v>
      </c>
      <c r="AK411" s="417">
        <f>VLOOKUP(InformeTbHv[[#This Row],[TURNO]],[1]INFORMEHV!AI$2:AK$184,3,0)</f>
        <v>0.58333333333333337</v>
      </c>
      <c r="AL411" s="209">
        <v>33</v>
      </c>
      <c r="AM411" s="64">
        <v>127</v>
      </c>
      <c r="AN411" s="64">
        <v>60.2</v>
      </c>
      <c r="AO411" s="64">
        <v>13.71</v>
      </c>
      <c r="AP411" s="64"/>
      <c r="AQ411" s="65">
        <v>20</v>
      </c>
      <c r="AR411" s="209">
        <v>8</v>
      </c>
      <c r="AS411" s="64">
        <v>1</v>
      </c>
      <c r="AT411" s="30" t="s">
        <v>328</v>
      </c>
      <c r="AU411" s="49" t="s">
        <v>209</v>
      </c>
      <c r="AV411" s="64">
        <v>0.5</v>
      </c>
      <c r="AW411" s="64">
        <v>0.25</v>
      </c>
      <c r="AX411" s="64">
        <v>0.42</v>
      </c>
      <c r="AY411" s="64">
        <v>3</v>
      </c>
      <c r="AZ411" s="67"/>
      <c r="BA411" s="64" t="s">
        <v>48</v>
      </c>
      <c r="BB41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2.17</v>
      </c>
      <c r="BC411" s="65"/>
      <c r="BD411" s="65"/>
      <c r="BE411" s="65"/>
      <c r="BF411" s="65"/>
      <c r="BG411" s="68"/>
      <c r="BH411" s="44"/>
      <c r="BI411" s="45"/>
      <c r="BJ411" s="45"/>
      <c r="BK411" s="46"/>
      <c r="BL411" s="69"/>
    </row>
    <row r="412" spans="1:64" ht="18.75" customHeight="1" x14ac:dyDescent="0.3">
      <c r="A412" s="63">
        <f>IFERROR(InformeTbHv[[#This Row],[T EFECTIVO]]/InformeTbHv[[#This Row],[Horas disponibles]],0)</f>
        <v>0.82851239669421484</v>
      </c>
      <c r="B412" s="63">
        <f>((InformeTbHv[[#This Row],[T PROGRAMADO]]-InformeTbHv[[#This Row],[HORAS DE OTRAS PARADA]]))/InformeTbHv[[#This Row],[T PROGRAMADO]]</f>
        <v>0.50124999999999997</v>
      </c>
      <c r="C412" s="215">
        <f>IFERROR(((InformeTbHv[[#This Row],[T PROGRAMADO]]-InformeTbHv[[#This Row],[Ttal P. mec]])/InformeTbHv[[#This Row],[T PROGRAMADO]]),0)</f>
        <v>0.60499999999999998</v>
      </c>
      <c r="D412" s="64">
        <f>IFERROR(ROUND(InformeTbHv[[#This Row],[TOTAL DE ARBOLES]]/InformeTbHv[[#This Row],[T EFECTIVO]],2),"")</f>
        <v>45.39</v>
      </c>
      <c r="E412" s="64">
        <f>(IFERROR(ROUND(InformeTbHv[[#This Row],[M3]]/InformeTbHv[[#This Row],[TOTAL DE ARBOLES]],2),""))</f>
        <v>0.2</v>
      </c>
      <c r="F412" s="39">
        <f>IFERROR(ROUND(InformeTbHv[[#This Row],[M3]]/InformeTbHv[[#This Row],[T EFECTIVO]],2),"")</f>
        <v>9.2799999999999994</v>
      </c>
      <c r="G412" s="65">
        <f>InformeTbHv[[#This Row],[T PROGRAMADO]]-InformeTbHv[[#This Row],[HORAS DE OTRAS PARADA]]</f>
        <v>4.01</v>
      </c>
      <c r="H412" s="65">
        <f>InformeTbHv[[#This Row],[T PROGRAMADO]]-SUM(InformeTbHv[[#This Row],[T PARADAS MEC]]+InformeTbHv[[#This Row],[ALISTAMIENTO]]+InformeTbHv[[#This Row],[Mantenimiento periódico]])</f>
        <v>4.84</v>
      </c>
      <c r="I412" s="65">
        <f>InformeTbHv[[#This Row],[T PARADAS MEC]]+InformeTbHv[[#This Row],[ALISTAMIENTO]]+InformeTbHv[[#This Row],[Mantenimiento periódico]]</f>
        <v>3.16</v>
      </c>
      <c r="J412" s="65">
        <f>SUMIF(InformeTbHv[[#This Row],[MOTIVO 1]],"Mantenimiento periódico",InformeTbHv[[#This Row],[T OTRA PARADA 1]])</f>
        <v>0</v>
      </c>
      <c r="K412" s="65">
        <f>InformeTbHv[[#This Row],[Mantenimiento periódico]]+InformeTbHv[[#This Row],[ALISTAMIENTO]]</f>
        <v>0.33</v>
      </c>
      <c r="L412" s="65">
        <f>SUM(InformeTbHv[[#This Row],[T OTRA PARADA 1]:[T OTRA PARADA 5]])</f>
        <v>0</v>
      </c>
      <c r="M412" s="64" t="s">
        <v>134</v>
      </c>
      <c r="N412" s="64" t="s">
        <v>1417</v>
      </c>
      <c r="O412" s="64" t="s">
        <v>367</v>
      </c>
      <c r="P412" s="64">
        <v>18435730</v>
      </c>
      <c r="Q412" s="64" t="s">
        <v>65</v>
      </c>
      <c r="R412" s="64" t="s">
        <v>49</v>
      </c>
      <c r="S412" s="66">
        <v>46041</v>
      </c>
      <c r="T412" s="64" t="s">
        <v>135</v>
      </c>
      <c r="U412" s="64"/>
      <c r="V412" s="64"/>
      <c r="W412" s="64"/>
      <c r="X412" s="64"/>
      <c r="Y412" s="64"/>
      <c r="Z412" s="64"/>
      <c r="AA412" s="64"/>
      <c r="AB412" s="64"/>
      <c r="AC412" s="64" t="s">
        <v>1421</v>
      </c>
      <c r="AD412" s="64" t="s">
        <v>1466</v>
      </c>
      <c r="AE412" s="64" t="s">
        <v>1510</v>
      </c>
      <c r="AF412" s="64">
        <v>17.432111584245501</v>
      </c>
      <c r="AG412" s="251" t="s">
        <v>205</v>
      </c>
      <c r="AH412" s="258">
        <v>8</v>
      </c>
      <c r="AI412" s="125" t="s">
        <v>45</v>
      </c>
      <c r="AJ412" s="418">
        <f>VLOOKUP(InformeTbHv[[#This Row],[TURNO]],[1]INFORMEHV!AI$2:AK$184,2,0)</f>
        <v>0.58333333333333337</v>
      </c>
      <c r="AK412" s="418">
        <f>VLOOKUP(InformeTbHv[[#This Row],[TURNO]],[1]INFORMEHV!AI$2:AK$184,3,0)</f>
        <v>0.91666666666666663</v>
      </c>
      <c r="AL412" s="209">
        <v>32</v>
      </c>
      <c r="AM412" s="64">
        <v>182</v>
      </c>
      <c r="AN412" s="64">
        <v>37.200000000000003</v>
      </c>
      <c r="AO412" s="64">
        <v>8.1</v>
      </c>
      <c r="AP412" s="64"/>
      <c r="AQ412" s="65">
        <v>17</v>
      </c>
      <c r="AR412" s="209">
        <v>8</v>
      </c>
      <c r="AS412" s="64">
        <v>2.83</v>
      </c>
      <c r="AT412" s="30" t="s">
        <v>328</v>
      </c>
      <c r="AU412" s="49" t="s">
        <v>209</v>
      </c>
      <c r="AV412" s="64">
        <v>0.33</v>
      </c>
      <c r="AW412" s="64">
        <v>0.33</v>
      </c>
      <c r="AX412" s="64">
        <v>0.5</v>
      </c>
      <c r="AY412" s="64">
        <v>6</v>
      </c>
      <c r="AZ412" s="67" t="s">
        <v>369</v>
      </c>
      <c r="BA412" s="64" t="s">
        <v>48</v>
      </c>
      <c r="BB41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3.99</v>
      </c>
      <c r="BC412" s="65"/>
      <c r="BD412" s="65"/>
      <c r="BE412" s="65"/>
      <c r="BF412" s="65"/>
      <c r="BG412" s="68"/>
      <c r="BH412" s="44"/>
      <c r="BI412" s="45"/>
      <c r="BJ412" s="45"/>
      <c r="BK412" s="46"/>
      <c r="BL412" s="69"/>
    </row>
    <row r="413" spans="1:64" ht="18.75" customHeight="1" x14ac:dyDescent="0.3">
      <c r="A413" s="79">
        <f>IFERROR(InformeTbHv[[#This Row],[T EFECTIVO]]/InformeTbHv[[#This Row],[Horas disponibles]],0)</f>
        <v>0.90074074074074073</v>
      </c>
      <c r="B413" s="79">
        <f>((InformeTbHv[[#This Row],[T PROGRAMADO]]-InformeTbHv[[#This Row],[HORAS DE OTRAS PARADA]]))/InformeTbHv[[#This Row],[T PROGRAMADO]]</f>
        <v>0.76</v>
      </c>
      <c r="C413" s="218">
        <f>IFERROR(((InformeTbHv[[#This Row],[T PROGRAMADO]]-InformeTbHv[[#This Row],[Ttal P. mec]])/InformeTbHv[[#This Row],[T PROGRAMADO]]),0)</f>
        <v>0.84375</v>
      </c>
      <c r="D413" s="80">
        <f>IFERROR(ROUND(InformeTbHv[[#This Row],[TOTAL DE ARBOLES]]/InformeTbHv[[#This Row],[T EFECTIVO]],2),"")</f>
        <v>98.19</v>
      </c>
      <c r="E413" s="80">
        <f>(IFERROR(ROUND(InformeTbHv[[#This Row],[M3]]/InformeTbHv[[#This Row],[TOTAL DE ARBOLES]],2),""))</f>
        <v>0.28000000000000003</v>
      </c>
      <c r="F413" s="39"/>
      <c r="G413" s="81">
        <f>InformeTbHv[[#This Row],[T PROGRAMADO]]-InformeTbHv[[#This Row],[HORAS DE OTRAS PARADA]]</f>
        <v>6.08</v>
      </c>
      <c r="H413" s="81">
        <f>InformeTbHv[[#This Row],[T PROGRAMADO]]-SUM(InformeTbHv[[#This Row],[T PARADAS MEC]]+InformeTbHv[[#This Row],[ALISTAMIENTO]]+InformeTbHv[[#This Row],[Mantenimiento periódico]])</f>
        <v>6.75</v>
      </c>
      <c r="I413" s="81">
        <f>InformeTbHv[[#This Row],[T PARADAS MEC]]+InformeTbHv[[#This Row],[ALISTAMIENTO]]+InformeTbHv[[#This Row],[Mantenimiento periódico]]</f>
        <v>1.25</v>
      </c>
      <c r="J413" s="81">
        <f>SUMIF(InformeTbHv[[#This Row],[MOTIVO 1]],"Mantenimiento periódico",InformeTbHv[[#This Row],[T OTRA PARADA 1]])</f>
        <v>0</v>
      </c>
      <c r="K413" s="81">
        <f>InformeTbHv[[#This Row],[Mantenimiento periódico]]+InformeTbHv[[#This Row],[ALISTAMIENTO]]</f>
        <v>0.25</v>
      </c>
      <c r="L413" s="81">
        <f>SUM(InformeTbHv[[#This Row],[T OTRA PARADA 1]:[T OTRA PARADA 5]])</f>
        <v>0.5</v>
      </c>
      <c r="M413" s="80" t="s">
        <v>42</v>
      </c>
      <c r="N413" s="80" t="s">
        <v>1418</v>
      </c>
      <c r="O413" s="80" t="s">
        <v>59</v>
      </c>
      <c r="P413" s="80">
        <v>94269864</v>
      </c>
      <c r="Q413" s="80" t="s">
        <v>43</v>
      </c>
      <c r="R413" s="80" t="s">
        <v>44</v>
      </c>
      <c r="S413" s="82">
        <v>46034</v>
      </c>
      <c r="T413" s="80" t="s">
        <v>98</v>
      </c>
      <c r="U413" s="80"/>
      <c r="V413" s="80"/>
      <c r="W413" s="80"/>
      <c r="X413" s="80"/>
      <c r="Y413" s="80"/>
      <c r="Z413" s="80"/>
      <c r="AA413" s="80"/>
      <c r="AB413" s="80"/>
      <c r="AC413" s="80" t="s">
        <v>1441</v>
      </c>
      <c r="AD413" s="80" t="s">
        <v>1486</v>
      </c>
      <c r="AE413" s="80" t="s">
        <v>1515</v>
      </c>
      <c r="AF413" s="80">
        <v>15.119228228528785</v>
      </c>
      <c r="AG413" s="252" t="s">
        <v>206</v>
      </c>
      <c r="AH413" s="261"/>
      <c r="AI413" s="80" t="s">
        <v>47</v>
      </c>
      <c r="AJ413" s="426">
        <f>VLOOKUP(InformeTbHv[[#This Row],[TURNO]],[1]INFORMEHV!AI$2:AK$184,2,0)</f>
        <v>0.25</v>
      </c>
      <c r="AK413" s="426">
        <f>VLOOKUP(InformeTbHv[[#This Row],[TURNO]],[1]INFORMEHV!AI$2:AK$184,3,0)</f>
        <v>0.58333333333333337</v>
      </c>
      <c r="AL413" s="211">
        <v>15</v>
      </c>
      <c r="AM413" s="80">
        <v>597</v>
      </c>
      <c r="AN413" s="80">
        <v>164.62</v>
      </c>
      <c r="AO413" s="80">
        <v>27.75</v>
      </c>
      <c r="AP413" s="80"/>
      <c r="AQ413" s="81">
        <v>16</v>
      </c>
      <c r="AR413" s="80">
        <v>8</v>
      </c>
      <c r="AS413" s="80">
        <v>1</v>
      </c>
      <c r="AT413" s="80"/>
      <c r="AU413" s="83" t="s">
        <v>434</v>
      </c>
      <c r="AV413" s="80">
        <v>0.25</v>
      </c>
      <c r="AW413" s="80">
        <v>0.17</v>
      </c>
      <c r="AX413" s="80"/>
      <c r="AY413" s="80"/>
      <c r="AZ413" s="84"/>
      <c r="BA413" s="80" t="s">
        <v>48</v>
      </c>
      <c r="BB41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1.92</v>
      </c>
      <c r="BC413" s="81">
        <v>0.5</v>
      </c>
      <c r="BD413" s="81"/>
      <c r="BE413" s="81"/>
      <c r="BF413" s="81"/>
      <c r="BG413" s="85"/>
      <c r="BH413" s="44" t="s">
        <v>255</v>
      </c>
      <c r="BI413" s="75"/>
      <c r="BJ413" s="45"/>
      <c r="BK413" s="46"/>
      <c r="BL413" s="86"/>
    </row>
    <row r="414" spans="1:64" ht="18.75" customHeight="1" x14ac:dyDescent="0.3">
      <c r="A414" s="87">
        <f>IFERROR(InformeTbHv[[#This Row],[T EFECTIVO]]/InformeTbHv[[#This Row],[Horas disponibles]],0)</f>
        <v>0.58247066942719117</v>
      </c>
      <c r="B414" s="87">
        <f>((InformeTbHv[[#This Row],[T PROGRAMADO]]-InformeTbHv[[#This Row],[HORAS DE OTRAS PARADA]]))/InformeTbHv[[#This Row],[T PROGRAMADO]]</f>
        <v>0.35166666666666668</v>
      </c>
      <c r="C414" s="216">
        <f>IFERROR(((InformeTbHv[[#This Row],[T PROGRAMADO]]-InformeTbHv[[#This Row],[Ttal P. mec]])/InformeTbHv[[#This Row],[T PROGRAMADO]]),0)</f>
        <v>0.60375000000000001</v>
      </c>
      <c r="D414" s="88">
        <f>IFERROR(ROUND(InformeTbHv[[#This Row],[TOTAL DE ARBOLES]]/InformeTbHv[[#This Row],[T EFECTIVO]],2),"")</f>
        <v>66.47</v>
      </c>
      <c r="E414" s="88">
        <f>(IFERROR(ROUND(InformeTbHv[[#This Row],[M3]]/InformeTbHv[[#This Row],[TOTAL DE ARBOLES]],2),""))</f>
        <v>0.25</v>
      </c>
      <c r="F414" s="39">
        <f>IFERROR(ROUND(InformeTbHv[[#This Row],[M3]]/InformeTbHv[[#This Row],[T EFECTIVO]],2),"")</f>
        <v>16.45</v>
      </c>
      <c r="G414" s="89">
        <f>InformeTbHv[[#This Row],[T PROGRAMADO]]-InformeTbHv[[#This Row],[HORAS DE OTRAS PARADA]]</f>
        <v>2.8133333333333335</v>
      </c>
      <c r="H414" s="89">
        <f>InformeTbHv[[#This Row],[T PROGRAMADO]]-SUM(InformeTbHv[[#This Row],[T PARADAS MEC]]+InformeTbHv[[#This Row],[ALISTAMIENTO]]+InformeTbHv[[#This Row],[Mantenimiento periódico]])</f>
        <v>4.83</v>
      </c>
      <c r="I414" s="89">
        <f>InformeTbHv[[#This Row],[T PARADAS MEC]]+InformeTbHv[[#This Row],[ALISTAMIENTO]]+InformeTbHv[[#This Row],[Mantenimiento periódico]]</f>
        <v>3.17</v>
      </c>
      <c r="J414" s="89">
        <f>SUMIF(InformeTbHv[[#This Row],[MOTIVO 1]],"Mantenimiento periódico",InformeTbHv[[#This Row],[T OTRA PARADA 1]])</f>
        <v>0</v>
      </c>
      <c r="K414" s="89">
        <f>InformeTbHv[[#This Row],[Mantenimiento periódico]]+InformeTbHv[[#This Row],[ALISTAMIENTO]]</f>
        <v>0.67</v>
      </c>
      <c r="L414" s="89">
        <f>SUM(InformeTbHv[[#This Row],[T OTRA PARADA 1]:[T OTRA PARADA 5]])</f>
        <v>1.5166666666666666</v>
      </c>
      <c r="M414" s="88" t="s">
        <v>86</v>
      </c>
      <c r="N414" s="88" t="s">
        <v>1418</v>
      </c>
      <c r="O414" s="88" t="s">
        <v>95</v>
      </c>
      <c r="P414" s="88">
        <v>6135776</v>
      </c>
      <c r="Q414" s="88" t="s">
        <v>398</v>
      </c>
      <c r="R414" s="88" t="s">
        <v>74</v>
      </c>
      <c r="S414" s="90">
        <v>46048</v>
      </c>
      <c r="T414" s="88" t="s">
        <v>399</v>
      </c>
      <c r="U414" s="88"/>
      <c r="V414" s="88"/>
      <c r="W414" s="88"/>
      <c r="X414" s="88"/>
      <c r="Y414" s="88"/>
      <c r="Z414" s="88"/>
      <c r="AA414" s="88"/>
      <c r="AB414" s="88"/>
      <c r="AC414" s="88" t="s">
        <v>1430</v>
      </c>
      <c r="AD414" s="88" t="s">
        <v>1475</v>
      </c>
      <c r="AE414" s="88" t="s">
        <v>1517</v>
      </c>
      <c r="AF414" s="88">
        <v>14.957915875223099</v>
      </c>
      <c r="AG414" s="251" t="s">
        <v>205</v>
      </c>
      <c r="AH414" s="206">
        <v>1</v>
      </c>
      <c r="AI414" s="205" t="s">
        <v>47</v>
      </c>
      <c r="AJ414" s="416">
        <f>VLOOKUP(InformeTbHv[[#This Row],[TURNO]],[1]INFORMEHV!AI$2:AK$184,2,0)</f>
        <v>0.25</v>
      </c>
      <c r="AK414" s="416">
        <f>VLOOKUP(InformeTbHv[[#This Row],[TURNO]],[1]INFORMEHV!AI$2:AK$184,3,0)</f>
        <v>0.58333333333333337</v>
      </c>
      <c r="AL414" s="205">
        <v>14</v>
      </c>
      <c r="AM414" s="88">
        <v>187</v>
      </c>
      <c r="AN414" s="88">
        <v>46.28</v>
      </c>
      <c r="AO414" s="88">
        <v>11.13</v>
      </c>
      <c r="AP414" s="88"/>
      <c r="AQ414" s="89">
        <v>18.3</v>
      </c>
      <c r="AR414" s="205">
        <v>8</v>
      </c>
      <c r="AS414" s="88">
        <v>2.5</v>
      </c>
      <c r="AT414" s="30" t="s">
        <v>328</v>
      </c>
      <c r="AU414" s="30" t="s">
        <v>209</v>
      </c>
      <c r="AV414" s="88">
        <v>0.67</v>
      </c>
      <c r="AW414" s="88"/>
      <c r="AX414" s="88">
        <v>0.5</v>
      </c>
      <c r="AY414" s="88"/>
      <c r="AZ414" s="92" t="s">
        <v>203</v>
      </c>
      <c r="BA414" s="88" t="s">
        <v>48</v>
      </c>
      <c r="BB41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5.1866666666666665</v>
      </c>
      <c r="BC414" s="89">
        <v>1.5</v>
      </c>
      <c r="BD414" s="89">
        <v>1.6666666666666601E-2</v>
      </c>
      <c r="BE414" s="89"/>
      <c r="BF414" s="89"/>
      <c r="BG414" s="93"/>
      <c r="BH414" s="44" t="s">
        <v>255</v>
      </c>
      <c r="BI414" s="75" t="s">
        <v>254</v>
      </c>
      <c r="BJ414" s="45"/>
      <c r="BK414" s="46"/>
      <c r="BL414" s="94"/>
    </row>
    <row r="415" spans="1:64" ht="18.75" customHeight="1" x14ac:dyDescent="0.3">
      <c r="A415" s="87">
        <f>IFERROR(InformeTbHv[[#This Row],[T EFECTIVO]]/InformeTbHv[[#This Row],[Horas disponibles]],0)</f>
        <v>0.91358024691358031</v>
      </c>
      <c r="B415" s="87">
        <f>((InformeTbHv[[#This Row],[T PROGRAMADO]]-InformeTbHv[[#This Row],[HORAS DE OTRAS PARADA]]))/InformeTbHv[[#This Row],[T PROGRAMADO]]</f>
        <v>0.77083333333333337</v>
      </c>
      <c r="C415" s="216">
        <f>IFERROR(((InformeTbHv[[#This Row],[T PROGRAMADO]]-InformeTbHv[[#This Row],[Ttal P. mec]])/InformeTbHv[[#This Row],[T PROGRAMADO]]),0)</f>
        <v>0.84375</v>
      </c>
      <c r="D415" s="88">
        <f>IFERROR(ROUND(InformeTbHv[[#This Row],[TOTAL DE ARBOLES]]/InformeTbHv[[#This Row],[T EFECTIVO]],2),"")</f>
        <v>121.62</v>
      </c>
      <c r="E415" s="88">
        <f>(IFERROR(ROUND(InformeTbHv[[#This Row],[M3]]/InformeTbHv[[#This Row],[TOTAL DE ARBOLES]],2),""))</f>
        <v>0.28000000000000003</v>
      </c>
      <c r="F415" s="39"/>
      <c r="G415" s="89">
        <f>InformeTbHv[[#This Row],[T PROGRAMADO]]-InformeTbHv[[#This Row],[HORAS DE OTRAS PARADA]]</f>
        <v>6.166666666666667</v>
      </c>
      <c r="H415" s="89">
        <f>InformeTbHv[[#This Row],[T PROGRAMADO]]-SUM(InformeTbHv[[#This Row],[T PARADAS MEC]]+InformeTbHv[[#This Row],[ALISTAMIENTO]]+InformeTbHv[[#This Row],[Mantenimiento periódico]])</f>
        <v>6.75</v>
      </c>
      <c r="I415" s="89">
        <f>InformeTbHv[[#This Row],[T PARADAS MEC]]+InformeTbHv[[#This Row],[ALISTAMIENTO]]+InformeTbHv[[#This Row],[Mantenimiento periódico]]</f>
        <v>1.25</v>
      </c>
      <c r="J415" s="89">
        <f>SUMIF(InformeTbHv[[#This Row],[MOTIVO 1]],"Mantenimiento periódico",InformeTbHv[[#This Row],[T OTRA PARADA 1]])</f>
        <v>0</v>
      </c>
      <c r="K415" s="89">
        <f>InformeTbHv[[#This Row],[Mantenimiento periódico]]+InformeTbHv[[#This Row],[ALISTAMIENTO]]</f>
        <v>0.25</v>
      </c>
      <c r="L415" s="89">
        <f>SUM(InformeTbHv[[#This Row],[T OTRA PARADA 1]:[T OTRA PARADA 5]])</f>
        <v>0.33333333333333298</v>
      </c>
      <c r="M415" s="88" t="s">
        <v>42</v>
      </c>
      <c r="N415" s="88" t="s">
        <v>1418</v>
      </c>
      <c r="O415" s="88" t="s">
        <v>58</v>
      </c>
      <c r="P415" s="88">
        <v>6343935</v>
      </c>
      <c r="Q415" s="88" t="s">
        <v>43</v>
      </c>
      <c r="R415" s="88" t="s">
        <v>44</v>
      </c>
      <c r="S415" s="90">
        <v>46049</v>
      </c>
      <c r="T415" s="88" t="s">
        <v>452</v>
      </c>
      <c r="U415" s="88"/>
      <c r="V415" s="88"/>
      <c r="W415" s="88"/>
      <c r="X415" s="88"/>
      <c r="Y415" s="88"/>
      <c r="Z415" s="88"/>
      <c r="AA415" s="88"/>
      <c r="AB415" s="88"/>
      <c r="AC415" s="88" t="s">
        <v>1427</v>
      </c>
      <c r="AD415" s="88" t="s">
        <v>1472</v>
      </c>
      <c r="AE415" s="88" t="s">
        <v>1515</v>
      </c>
      <c r="AF415" s="88">
        <v>14.458335518038645</v>
      </c>
      <c r="AG415" s="251" t="s">
        <v>205</v>
      </c>
      <c r="AH415" s="206">
        <v>1</v>
      </c>
      <c r="AI415" s="205" t="s">
        <v>47</v>
      </c>
      <c r="AJ415" s="416">
        <f>VLOOKUP(InformeTbHv[[#This Row],[TURNO]],[1]INFORMEHV!AI$2:AK$184,2,0)</f>
        <v>0.25</v>
      </c>
      <c r="AK415" s="416">
        <f>VLOOKUP(InformeTbHv[[#This Row],[TURNO]],[1]INFORMEHV!AI$2:AK$184,3,0)</f>
        <v>0.58333333333333337</v>
      </c>
      <c r="AL415" s="205">
        <v>10</v>
      </c>
      <c r="AM415" s="88">
        <v>750</v>
      </c>
      <c r="AN415" s="88">
        <v>213.25</v>
      </c>
      <c r="AO415" s="88">
        <v>27.65</v>
      </c>
      <c r="AP415" s="88"/>
      <c r="AQ415" s="89">
        <v>16</v>
      </c>
      <c r="AR415" s="205">
        <v>8</v>
      </c>
      <c r="AS415" s="88">
        <v>1</v>
      </c>
      <c r="AT415" s="30" t="s">
        <v>328</v>
      </c>
      <c r="AU415" s="30" t="s">
        <v>209</v>
      </c>
      <c r="AV415" s="88">
        <v>0.25</v>
      </c>
      <c r="AW415" s="88"/>
      <c r="AX415" s="88">
        <v>0.25</v>
      </c>
      <c r="AY415" s="88"/>
      <c r="AZ415" s="92" t="s">
        <v>92</v>
      </c>
      <c r="BA415" s="88" t="s">
        <v>48</v>
      </c>
      <c r="BB41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1.833333333333333</v>
      </c>
      <c r="BC415" s="89">
        <v>0.33333333333333298</v>
      </c>
      <c r="BD415" s="89"/>
      <c r="BE415" s="89"/>
      <c r="BF415" s="89"/>
      <c r="BG415" s="93"/>
      <c r="BH415" s="44" t="s">
        <v>255</v>
      </c>
      <c r="BI415" s="75"/>
      <c r="BJ415" s="45"/>
      <c r="BK415" s="46"/>
      <c r="BL415" s="94"/>
    </row>
    <row r="416" spans="1:64" ht="18.75" customHeight="1" x14ac:dyDescent="0.3">
      <c r="A416" s="87">
        <f>IFERROR(InformeTbHv[[#This Row],[T EFECTIVO]]/InformeTbHv[[#This Row],[Horas disponibles]],0)</f>
        <v>0.88095238095238093</v>
      </c>
      <c r="B416" s="87">
        <f>((InformeTbHv[[#This Row],[T PROGRAMADO]]-InformeTbHv[[#This Row],[HORAS DE OTRAS PARADA]]))/InformeTbHv[[#This Row],[T PROGRAMADO]]</f>
        <v>0.23124999999999996</v>
      </c>
      <c r="C416" s="216">
        <f>IFERROR(((InformeTbHv[[#This Row],[T PROGRAMADO]]-InformeTbHv[[#This Row],[Ttal P. mec]])/InformeTbHv[[#This Row],[T PROGRAMADO]]),0)</f>
        <v>0.26249999999999996</v>
      </c>
      <c r="D416" s="88">
        <f>IFERROR(ROUND(InformeTbHv[[#This Row],[TOTAL DE ARBOLES]]/InformeTbHv[[#This Row],[T EFECTIVO]],2),"")</f>
        <v>40</v>
      </c>
      <c r="E416" s="88">
        <f>(IFERROR(ROUND(InformeTbHv[[#This Row],[M3]]/InformeTbHv[[#This Row],[TOTAL DE ARBOLES]],2),""))</f>
        <v>0.32</v>
      </c>
      <c r="F416" s="39">
        <f>IFERROR(ROUND(InformeTbHv[[#This Row],[M3]]/InformeTbHv[[#This Row],[T EFECTIVO]],2),"")</f>
        <v>12.7</v>
      </c>
      <c r="G416" s="89">
        <f>InformeTbHv[[#This Row],[T PROGRAMADO]]-InformeTbHv[[#This Row],[HORAS DE OTRAS PARADA]]</f>
        <v>1.8499999999999996</v>
      </c>
      <c r="H416" s="89">
        <f>InformeTbHv[[#This Row],[T PROGRAMADO]]-SUM(InformeTbHv[[#This Row],[T PARADAS MEC]]+InformeTbHv[[#This Row],[ALISTAMIENTO]]+InformeTbHv[[#This Row],[Mantenimiento periódico]])</f>
        <v>2.0999999999999996</v>
      </c>
      <c r="I416" s="89">
        <f>InformeTbHv[[#This Row],[T PARADAS MEC]]+InformeTbHv[[#This Row],[ALISTAMIENTO]]+InformeTbHv[[#This Row],[Mantenimiento periódico]]</f>
        <v>5.9</v>
      </c>
      <c r="J416" s="89">
        <f>SUMIF(InformeTbHv[[#This Row],[MOTIVO 1]],"Mantenimiento periódico",InformeTbHv[[#This Row],[T OTRA PARADA 1]])</f>
        <v>0</v>
      </c>
      <c r="K416" s="89">
        <f>InformeTbHv[[#This Row],[Mantenimiento periódico]]+InformeTbHv[[#This Row],[ALISTAMIENTO]]</f>
        <v>0.25</v>
      </c>
      <c r="L416" s="89">
        <f>SUM(InformeTbHv[[#This Row],[T OTRA PARADA 1]:[T OTRA PARADA 5]])</f>
        <v>0</v>
      </c>
      <c r="M416" s="88" t="s">
        <v>134</v>
      </c>
      <c r="N416" s="88" t="s">
        <v>1417</v>
      </c>
      <c r="O416" s="88" t="s">
        <v>435</v>
      </c>
      <c r="P416" s="88">
        <v>1039884146</v>
      </c>
      <c r="Q416" s="88" t="s">
        <v>65</v>
      </c>
      <c r="R416" s="88" t="s">
        <v>49</v>
      </c>
      <c r="S416" s="90">
        <v>46050</v>
      </c>
      <c r="T416" s="88" t="s">
        <v>393</v>
      </c>
      <c r="U416" s="88"/>
      <c r="V416" s="88"/>
      <c r="W416" s="88"/>
      <c r="X416" s="88"/>
      <c r="Y416" s="88"/>
      <c r="Z416" s="88"/>
      <c r="AA416" s="88"/>
      <c r="AB416" s="88"/>
      <c r="AC416" s="88" t="s">
        <v>1422</v>
      </c>
      <c r="AD416" s="88" t="s">
        <v>1467</v>
      </c>
      <c r="AE416" s="88" t="s">
        <v>1511</v>
      </c>
      <c r="AF416" s="88">
        <v>16.129333818634041</v>
      </c>
      <c r="AG416" s="25" t="s">
        <v>208</v>
      </c>
      <c r="AH416" s="206">
        <v>6</v>
      </c>
      <c r="AI416" s="88" t="s">
        <v>61</v>
      </c>
      <c r="AJ416" s="419">
        <f>VLOOKUP(InformeTbHv[[#This Row],[TURNO]],[1]INFORMEHV!AI$2:AK$184,2,0)</f>
        <v>0.91666666666666663</v>
      </c>
      <c r="AK416" s="419">
        <f>VLOOKUP(InformeTbHv[[#This Row],[TURNO]],[1]INFORMEHV!AI$2:AK$184,3,0)</f>
        <v>0.25</v>
      </c>
      <c r="AL416" s="205">
        <v>17</v>
      </c>
      <c r="AM416" s="88">
        <v>74</v>
      </c>
      <c r="AN416" s="88">
        <v>23.5</v>
      </c>
      <c r="AO416" s="88">
        <v>12.7</v>
      </c>
      <c r="AP416" s="88">
        <v>40</v>
      </c>
      <c r="AQ416" s="89">
        <v>27</v>
      </c>
      <c r="AR416" s="88">
        <v>8</v>
      </c>
      <c r="AS416" s="88">
        <v>5.65</v>
      </c>
      <c r="AT416" s="30" t="s">
        <v>327</v>
      </c>
      <c r="AU416" s="30" t="s">
        <v>209</v>
      </c>
      <c r="AV416" s="88">
        <v>0.25</v>
      </c>
      <c r="AW416" s="88">
        <v>0.25</v>
      </c>
      <c r="AX416" s="88"/>
      <c r="AY416" s="88"/>
      <c r="AZ416" s="92" t="s">
        <v>461</v>
      </c>
      <c r="BA416" s="88" t="s">
        <v>48</v>
      </c>
      <c r="BB41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6.15</v>
      </c>
      <c r="BC416" s="89"/>
      <c r="BD416" s="89"/>
      <c r="BE416" s="89"/>
      <c r="BF416" s="89"/>
      <c r="BG416" s="93"/>
      <c r="BH416" s="74"/>
      <c r="BI416" s="75"/>
      <c r="BJ416" s="45"/>
      <c r="BK416" s="46"/>
      <c r="BL416" s="94"/>
    </row>
    <row r="417" spans="1:64" ht="18.75" customHeight="1" x14ac:dyDescent="0.3">
      <c r="A417" s="87">
        <f>IFERROR(InformeTbHv[[#This Row],[T EFECTIVO]]/InformeTbHv[[#This Row],[Horas disponibles]],0)</f>
        <v>0</v>
      </c>
      <c r="B417" s="87">
        <f>((InformeTbHv[[#This Row],[T PROGRAMADO]]-InformeTbHv[[#This Row],[HORAS DE OTRAS PARADA]]))/InformeTbHv[[#This Row],[T PROGRAMADO]]</f>
        <v>0</v>
      </c>
      <c r="C417" s="216">
        <f>IFERROR(((InformeTbHv[[#This Row],[T PROGRAMADO]]-InformeTbHv[[#This Row],[Ttal P. mec]])/InformeTbHv[[#This Row],[T PROGRAMADO]]),0)</f>
        <v>0</v>
      </c>
      <c r="D417" s="88" t="str">
        <f>IFERROR(ROUND(InformeTbHv[[#This Row],[TOTAL DE ARBOLES]]/InformeTbHv[[#This Row],[T EFECTIVO]],2),"")</f>
        <v/>
      </c>
      <c r="E417" s="88" t="str">
        <f>(IFERROR(ROUND(InformeTbHv[[#This Row],[M3]]/InformeTbHv[[#This Row],[TOTAL DE ARBOLES]],2),""))</f>
        <v/>
      </c>
      <c r="F417" s="39" t="str">
        <f>IFERROR(ROUND(InformeTbHv[[#This Row],[M3]]/InformeTbHv[[#This Row],[T EFECTIVO]],2),"")</f>
        <v/>
      </c>
      <c r="G417" s="89">
        <f>InformeTbHv[[#This Row],[T PROGRAMADO]]-InformeTbHv[[#This Row],[HORAS DE OTRAS PARADA]]</f>
        <v>0</v>
      </c>
      <c r="H417" s="89">
        <f>InformeTbHv[[#This Row],[T PROGRAMADO]]-SUM(InformeTbHv[[#This Row],[T PARADAS MEC]]+InformeTbHv[[#This Row],[ALISTAMIENTO]]+InformeTbHv[[#This Row],[Mantenimiento periódico]])</f>
        <v>0</v>
      </c>
      <c r="I417" s="89">
        <f>InformeTbHv[[#This Row],[T PARADAS MEC]]+InformeTbHv[[#This Row],[ALISTAMIENTO]]+InformeTbHv[[#This Row],[Mantenimiento periódico]]</f>
        <v>8</v>
      </c>
      <c r="J417" s="89">
        <f>SUMIF(InformeTbHv[[#This Row],[MOTIVO 1]],"Mantenimiento periódico",InformeTbHv[[#This Row],[T OTRA PARADA 1]])</f>
        <v>0</v>
      </c>
      <c r="K417" s="89">
        <f>InformeTbHv[[#This Row],[Mantenimiento periódico]]+InformeTbHv[[#This Row],[ALISTAMIENTO]]</f>
        <v>0</v>
      </c>
      <c r="L417" s="89">
        <f>SUM(InformeTbHv[[#This Row],[T OTRA PARADA 1]:[T OTRA PARADA 5]])</f>
        <v>0</v>
      </c>
      <c r="M417" s="88" t="s">
        <v>134</v>
      </c>
      <c r="N417" s="88" t="s">
        <v>1417</v>
      </c>
      <c r="O417" s="88" t="s">
        <v>370</v>
      </c>
      <c r="P417" s="88">
        <v>1022124531</v>
      </c>
      <c r="Q417" s="88" t="s">
        <v>65</v>
      </c>
      <c r="R417" s="88" t="s">
        <v>49</v>
      </c>
      <c r="S417" s="90">
        <v>46050</v>
      </c>
      <c r="T417" s="88" t="s">
        <v>393</v>
      </c>
      <c r="U417" s="88"/>
      <c r="V417" s="88"/>
      <c r="W417" s="88"/>
      <c r="X417" s="88"/>
      <c r="Y417" s="88"/>
      <c r="Z417" s="88"/>
      <c r="AA417" s="88"/>
      <c r="AB417" s="88"/>
      <c r="AC417" s="88" t="s">
        <v>1422</v>
      </c>
      <c r="AD417" s="88" t="s">
        <v>1467</v>
      </c>
      <c r="AE417" s="88" t="s">
        <v>1511</v>
      </c>
      <c r="AF417" s="88">
        <v>16.129333818634041</v>
      </c>
      <c r="AG417" s="25" t="s">
        <v>208</v>
      </c>
      <c r="AH417" s="206">
        <v>6</v>
      </c>
      <c r="AI417" s="88" t="s">
        <v>61</v>
      </c>
      <c r="AJ417" s="419">
        <f>VLOOKUP(InformeTbHv[[#This Row],[TURNO]],[1]INFORMEHV!AI$2:AK$184,2,0)</f>
        <v>0.91666666666666663</v>
      </c>
      <c r="AK417" s="419">
        <f>VLOOKUP(InformeTbHv[[#This Row],[TURNO]],[1]INFORMEHV!AI$2:AK$184,3,0)</f>
        <v>0.25</v>
      </c>
      <c r="AL417" s="205"/>
      <c r="AM417" s="88"/>
      <c r="AN417" s="88"/>
      <c r="AO417" s="88"/>
      <c r="AP417" s="88"/>
      <c r="AQ417" s="89"/>
      <c r="AR417" s="88">
        <v>8</v>
      </c>
      <c r="AS417" s="88">
        <v>8</v>
      </c>
      <c r="AT417" s="25"/>
      <c r="AU417" s="30" t="s">
        <v>209</v>
      </c>
      <c r="AV417" s="88"/>
      <c r="AW417" s="88"/>
      <c r="AX417" s="88"/>
      <c r="AY417" s="88"/>
      <c r="AZ417" s="92" t="s">
        <v>462</v>
      </c>
      <c r="BA417" s="88" t="s">
        <v>48</v>
      </c>
      <c r="BB41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417" s="89"/>
      <c r="BD417" s="89"/>
      <c r="BE417" s="89"/>
      <c r="BF417" s="89"/>
      <c r="BG417" s="93"/>
      <c r="BH417" s="74"/>
      <c r="BI417" s="75"/>
      <c r="BJ417" s="45"/>
      <c r="BK417" s="46"/>
      <c r="BL417" s="94"/>
    </row>
    <row r="418" spans="1:64" ht="18.75" customHeight="1" x14ac:dyDescent="0.3">
      <c r="A418" s="87">
        <f>IFERROR(InformeTbHv[[#This Row],[T EFECTIVO]]/InformeTbHv[[#This Row],[Horas disponibles]],0)</f>
        <v>0.87847730600292828</v>
      </c>
      <c r="B418" s="87">
        <f>((InformeTbHv[[#This Row],[T PROGRAMADO]]-InformeTbHv[[#This Row],[HORAS DE OTRAS PARADA]]))/InformeTbHv[[#This Row],[T PROGRAMADO]]</f>
        <v>0.75</v>
      </c>
      <c r="C418" s="216">
        <f>IFERROR(((InformeTbHv[[#This Row],[T PROGRAMADO]]-InformeTbHv[[#This Row],[Ttal P. mec]])/InformeTbHv[[#This Row],[T PROGRAMADO]]),0)</f>
        <v>0.85375000000000001</v>
      </c>
      <c r="D418" s="88">
        <f>IFERROR(ROUND(InformeTbHv[[#This Row],[TOTAL DE ARBOLES]]/InformeTbHv[[#This Row],[T EFECTIVO]],2),"")</f>
        <v>41.83</v>
      </c>
      <c r="E418" s="88">
        <f>(IFERROR(ROUND(InformeTbHv[[#This Row],[M3]]/InformeTbHv[[#This Row],[TOTAL DE ARBOLES]],2),""))</f>
        <v>0.26</v>
      </c>
      <c r="F418" s="39">
        <f>IFERROR(ROUND(InformeTbHv[[#This Row],[M3]]/InformeTbHv[[#This Row],[T EFECTIVO]],2),"")</f>
        <v>10.92</v>
      </c>
      <c r="G418" s="89">
        <f>InformeTbHv[[#This Row],[T PROGRAMADO]]-InformeTbHv[[#This Row],[HORAS DE OTRAS PARADA]]</f>
        <v>6</v>
      </c>
      <c r="H418" s="89">
        <f>InformeTbHv[[#This Row],[T PROGRAMADO]]-SUM(InformeTbHv[[#This Row],[T PARADAS MEC]]+InformeTbHv[[#This Row],[ALISTAMIENTO]]+InformeTbHv[[#This Row],[Mantenimiento periódico]])</f>
        <v>6.83</v>
      </c>
      <c r="I418" s="89">
        <f>InformeTbHv[[#This Row],[T PARADAS MEC]]+InformeTbHv[[#This Row],[ALISTAMIENTO]]+InformeTbHv[[#This Row],[Mantenimiento periódico]]</f>
        <v>1.17</v>
      </c>
      <c r="J418" s="89">
        <f>SUMIF(InformeTbHv[[#This Row],[MOTIVO 1]],"Mantenimiento periódico",InformeTbHv[[#This Row],[T OTRA PARADA 1]])</f>
        <v>0</v>
      </c>
      <c r="K418" s="89">
        <f>InformeTbHv[[#This Row],[Mantenimiento periódico]]+InformeTbHv[[#This Row],[ALISTAMIENTO]]</f>
        <v>0.5</v>
      </c>
      <c r="L418" s="89">
        <f>SUM(InformeTbHv[[#This Row],[T OTRA PARADA 1]:[T OTRA PARADA 5]])</f>
        <v>0</v>
      </c>
      <c r="M418" s="88" t="s">
        <v>134</v>
      </c>
      <c r="N418" s="88" t="s">
        <v>1417</v>
      </c>
      <c r="O418" s="88" t="s">
        <v>370</v>
      </c>
      <c r="P418" s="88">
        <v>1022124531</v>
      </c>
      <c r="Q418" s="88" t="s">
        <v>65</v>
      </c>
      <c r="R418" s="88" t="s">
        <v>49</v>
      </c>
      <c r="S418" s="90">
        <v>46051</v>
      </c>
      <c r="T418" s="88" t="s">
        <v>393</v>
      </c>
      <c r="U418" s="88"/>
      <c r="V418" s="88"/>
      <c r="W418" s="88"/>
      <c r="X418" s="88"/>
      <c r="Y418" s="88"/>
      <c r="Z418" s="88"/>
      <c r="AA418" s="88"/>
      <c r="AB418" s="88"/>
      <c r="AC418" s="88" t="s">
        <v>1422</v>
      </c>
      <c r="AD418" s="88" t="s">
        <v>1467</v>
      </c>
      <c r="AE418" s="88" t="s">
        <v>1511</v>
      </c>
      <c r="AF418" s="88">
        <v>16.129333818634041</v>
      </c>
      <c r="AG418" s="25" t="s">
        <v>208</v>
      </c>
      <c r="AH418" s="206">
        <v>6</v>
      </c>
      <c r="AI418" s="88" t="s">
        <v>61</v>
      </c>
      <c r="AJ418" s="419">
        <f>VLOOKUP(InformeTbHv[[#This Row],[TURNO]],[1]INFORMEHV!AI$2:AK$184,2,0)</f>
        <v>0.91666666666666663</v>
      </c>
      <c r="AK418" s="419">
        <f>VLOOKUP(InformeTbHv[[#This Row],[TURNO]],[1]INFORMEHV!AI$2:AK$184,3,0)</f>
        <v>0.25</v>
      </c>
      <c r="AL418" s="205">
        <v>25</v>
      </c>
      <c r="AM418" s="88">
        <v>251</v>
      </c>
      <c r="AN418" s="88">
        <v>65.5</v>
      </c>
      <c r="AO418" s="88">
        <v>13.9</v>
      </c>
      <c r="AP418" s="88"/>
      <c r="AQ418" s="89">
        <v>27</v>
      </c>
      <c r="AR418" s="205">
        <v>8</v>
      </c>
      <c r="AS418" s="88">
        <v>0.67</v>
      </c>
      <c r="AT418" s="30" t="s">
        <v>328</v>
      </c>
      <c r="AU418" s="91" t="s">
        <v>434</v>
      </c>
      <c r="AV418" s="88">
        <v>0.5</v>
      </c>
      <c r="AW418" s="88">
        <v>0.33</v>
      </c>
      <c r="AX418" s="88">
        <v>0.5</v>
      </c>
      <c r="AY418" s="88">
        <v>1</v>
      </c>
      <c r="AZ418" s="92" t="s">
        <v>509</v>
      </c>
      <c r="BA418" s="88" t="s">
        <v>48</v>
      </c>
      <c r="BB41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v>
      </c>
      <c r="BC418" s="89"/>
      <c r="BD418" s="89"/>
      <c r="BE418" s="89"/>
      <c r="BF418" s="89"/>
      <c r="BG418" s="93"/>
      <c r="BH418" s="74"/>
      <c r="BI418" s="75"/>
      <c r="BJ418" s="45"/>
      <c r="BK418" s="46"/>
      <c r="BL418" s="94"/>
    </row>
    <row r="419" spans="1:64" ht="18.75" customHeight="1" x14ac:dyDescent="0.3">
      <c r="A419" s="87">
        <f>IFERROR(InformeTbHv[[#This Row],[T EFECTIVO]]/InformeTbHv[[#This Row],[Horas disponibles]],0)</f>
        <v>1</v>
      </c>
      <c r="B419" s="87">
        <f>((InformeTbHv[[#This Row],[T PROGRAMADO]]-InformeTbHv[[#This Row],[HORAS DE OTRAS PARADA]]))/InformeTbHv[[#This Row],[T PROGRAMADO]]</f>
        <v>0.5714285714285714</v>
      </c>
      <c r="C419" s="216">
        <f>IFERROR(((InformeTbHv[[#This Row],[T PROGRAMADO]]-InformeTbHv[[#This Row],[Ttal P. mec]])/InformeTbHv[[#This Row],[T PROGRAMADO]]),0)</f>
        <v>0.5714285714285714</v>
      </c>
      <c r="D419" s="88">
        <f>IFERROR(ROUND(InformeTbHv[[#This Row],[TOTAL DE ARBOLES]]/InformeTbHv[[#This Row],[T EFECTIVO]],2),"")</f>
        <v>0</v>
      </c>
      <c r="E419" s="88" t="str">
        <f>(IFERROR(ROUND(InformeTbHv[[#This Row],[M3]]/InformeTbHv[[#This Row],[TOTAL DE ARBOLES]],2),""))</f>
        <v/>
      </c>
      <c r="F419" s="39">
        <f>IFERROR(ROUND(InformeTbHv[[#This Row],[M3]]/InformeTbHv[[#This Row],[T EFECTIVO]],2),"")</f>
        <v>0</v>
      </c>
      <c r="G419" s="89">
        <f>InformeTbHv[[#This Row],[T PROGRAMADO]]-InformeTbHv[[#This Row],[HORAS DE OTRAS PARADA]]</f>
        <v>4</v>
      </c>
      <c r="H419" s="89">
        <f>InformeTbHv[[#This Row],[T PROGRAMADO]]-SUM(InformeTbHv[[#This Row],[T PARADAS MEC]]+InformeTbHv[[#This Row],[ALISTAMIENTO]]+InformeTbHv[[#This Row],[Mantenimiento periódico]])</f>
        <v>4</v>
      </c>
      <c r="I419" s="89">
        <f>InformeTbHv[[#This Row],[T PARADAS MEC]]+InformeTbHv[[#This Row],[ALISTAMIENTO]]+InformeTbHv[[#This Row],[Mantenimiento periódico]]</f>
        <v>3</v>
      </c>
      <c r="J419" s="89">
        <f>SUMIF(InformeTbHv[[#This Row],[MOTIVO 1]],"Mantenimiento periódico",InformeTbHv[[#This Row],[T OTRA PARADA 1]])</f>
        <v>0</v>
      </c>
      <c r="K419" s="89">
        <f>InformeTbHv[[#This Row],[Mantenimiento periódico]]+InformeTbHv[[#This Row],[ALISTAMIENTO]]</f>
        <v>0</v>
      </c>
      <c r="L419" s="89">
        <f>SUM(InformeTbHv[[#This Row],[T OTRA PARADA 1]:[T OTRA PARADA 5]])</f>
        <v>0</v>
      </c>
      <c r="M419" s="88" t="s">
        <v>63</v>
      </c>
      <c r="N419" s="88" t="s">
        <v>1417</v>
      </c>
      <c r="O419" s="88" t="s">
        <v>67</v>
      </c>
      <c r="P419" s="88">
        <v>4516297</v>
      </c>
      <c r="Q419" s="88" t="s">
        <v>65</v>
      </c>
      <c r="R419" s="88" t="s">
        <v>44</v>
      </c>
      <c r="S419" s="90">
        <v>46053</v>
      </c>
      <c r="T419" s="88" t="s">
        <v>66</v>
      </c>
      <c r="U419" s="88"/>
      <c r="V419" s="88"/>
      <c r="W419" s="88"/>
      <c r="X419" s="88"/>
      <c r="Y419" s="88"/>
      <c r="Z419" s="88"/>
      <c r="AA419" s="88"/>
      <c r="AB419" s="88"/>
      <c r="AC419" s="88" t="s">
        <v>1443</v>
      </c>
      <c r="AD419" s="88" t="s">
        <v>1488</v>
      </c>
      <c r="AE419" s="88" t="s">
        <v>1512</v>
      </c>
      <c r="AF419" s="88">
        <v>29.074793843043448</v>
      </c>
      <c r="AG419" s="251" t="s">
        <v>205</v>
      </c>
      <c r="AH419" s="206">
        <v>15</v>
      </c>
      <c r="AI419" s="125" t="s">
        <v>45</v>
      </c>
      <c r="AJ419" s="418">
        <f>VLOOKUP(InformeTbHv[[#This Row],[TURNO]],[1]INFORMEHV!AI$2:AK$184,2,0)</f>
        <v>0.58333333333333337</v>
      </c>
      <c r="AK419" s="418">
        <f>VLOOKUP(InformeTbHv[[#This Row],[TURNO]],[1]INFORMEHV!AI$2:AK$184,3,0)</f>
        <v>0.91666666666666663</v>
      </c>
      <c r="AL419" s="205"/>
      <c r="AM419" s="88"/>
      <c r="AN419" s="88"/>
      <c r="AO419" s="88"/>
      <c r="AP419" s="88"/>
      <c r="AQ419" s="89"/>
      <c r="AR419" s="205">
        <v>7</v>
      </c>
      <c r="AS419" s="88">
        <v>3</v>
      </c>
      <c r="AT419" s="30" t="s">
        <v>328</v>
      </c>
      <c r="AU419" s="30" t="s">
        <v>209</v>
      </c>
      <c r="AV419" s="88"/>
      <c r="AW419" s="88"/>
      <c r="AX419" s="88"/>
      <c r="AY419" s="88"/>
      <c r="AZ419" s="92" t="s">
        <v>531</v>
      </c>
      <c r="BA419" s="88" t="s">
        <v>48</v>
      </c>
      <c r="BB41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v>
      </c>
      <c r="BC419" s="89"/>
      <c r="BD419" s="89"/>
      <c r="BE419" s="89"/>
      <c r="BF419" s="89"/>
      <c r="BG419" s="93"/>
      <c r="BH419" s="14"/>
      <c r="BI419" s="75"/>
      <c r="BJ419" s="45"/>
      <c r="BK419" s="46"/>
      <c r="BL419" s="94"/>
    </row>
    <row r="420" spans="1:64" ht="18.75" customHeight="1" x14ac:dyDescent="0.3">
      <c r="A420" s="87">
        <f>IFERROR(InformeTbHv[[#This Row],[T EFECTIVO]]/InformeTbHv[[#This Row],[Horas disponibles]],0)</f>
        <v>7.2736030828517359E-2</v>
      </c>
      <c r="B420" s="87">
        <f>((InformeTbHv[[#This Row],[T PROGRAMADO]]-InformeTbHv[[#This Row],[HORAS DE OTRAS PARADA]]))/InformeTbHv[[#This Row],[T PROGRAMADO]]</f>
        <v>6.2916666666667509E-2</v>
      </c>
      <c r="C420" s="216">
        <f>IFERROR(((InformeTbHv[[#This Row],[T PROGRAMADO]]-InformeTbHv[[#This Row],[Ttal P. mec]])/InformeTbHv[[#This Row],[T PROGRAMADO]]),0)</f>
        <v>0.86499999999999999</v>
      </c>
      <c r="D420" s="88">
        <f>IFERROR(ROUND(InformeTbHv[[#This Row],[TOTAL DE ARBOLES]]/InformeTbHv[[#This Row],[T EFECTIVO]],2),"")</f>
        <v>115.23</v>
      </c>
      <c r="E420" s="88">
        <f>(IFERROR(ROUND(InformeTbHv[[#This Row],[M3]]/InformeTbHv[[#This Row],[TOTAL DE ARBOLES]],2),""))</f>
        <v>0.34</v>
      </c>
      <c r="F420" s="39">
        <f>IFERROR(ROUND(InformeTbHv[[#This Row],[M3]]/InformeTbHv[[#This Row],[T EFECTIVO]],2),"")</f>
        <v>39.74</v>
      </c>
      <c r="G420" s="89">
        <f>InformeTbHv[[#This Row],[T PROGRAMADO]]-InformeTbHv[[#This Row],[HORAS DE OTRAS PARADA]]</f>
        <v>0.50333333333334007</v>
      </c>
      <c r="H420" s="89">
        <f>InformeTbHv[[#This Row],[T PROGRAMADO]]-SUM(InformeTbHv[[#This Row],[T PARADAS MEC]]+InformeTbHv[[#This Row],[ALISTAMIENTO]]+InformeTbHv[[#This Row],[Mantenimiento periódico]])</f>
        <v>6.92</v>
      </c>
      <c r="I420" s="89">
        <f>InformeTbHv[[#This Row],[T PARADAS MEC]]+InformeTbHv[[#This Row],[ALISTAMIENTO]]+InformeTbHv[[#This Row],[Mantenimiento periódico]]</f>
        <v>1.08</v>
      </c>
      <c r="J420" s="89">
        <f>SUMIF(InformeTbHv[[#This Row],[MOTIVO 1]],"Mantenimiento periódico",InformeTbHv[[#This Row],[T OTRA PARADA 1]])</f>
        <v>0</v>
      </c>
      <c r="K420" s="89">
        <f>InformeTbHv[[#This Row],[Mantenimiento periódico]]+InformeTbHv[[#This Row],[ALISTAMIENTO]]</f>
        <v>0.5</v>
      </c>
      <c r="L420" s="89">
        <f>SUM(InformeTbHv[[#This Row],[T OTRA PARADA 1]:[T OTRA PARADA 5]])</f>
        <v>5.6666666666666599</v>
      </c>
      <c r="M420" s="88" t="s">
        <v>134</v>
      </c>
      <c r="N420" s="88" t="s">
        <v>1417</v>
      </c>
      <c r="O420" s="88" t="s">
        <v>370</v>
      </c>
      <c r="P420" s="88">
        <v>1022124531</v>
      </c>
      <c r="Q420" s="88" t="s">
        <v>65</v>
      </c>
      <c r="R420" s="88" t="s">
        <v>49</v>
      </c>
      <c r="S420" s="90">
        <v>46054</v>
      </c>
      <c r="T420" s="88" t="s">
        <v>393</v>
      </c>
      <c r="U420" s="88"/>
      <c r="V420" s="88"/>
      <c r="W420" s="88"/>
      <c r="X420" s="88"/>
      <c r="Y420" s="88"/>
      <c r="Z420" s="88"/>
      <c r="AA420" s="88"/>
      <c r="AB420" s="88"/>
      <c r="AC420" s="88" t="s">
        <v>1422</v>
      </c>
      <c r="AD420" s="88" t="s">
        <v>1467</v>
      </c>
      <c r="AE420" s="88" t="s">
        <v>1511</v>
      </c>
      <c r="AF420" s="88">
        <v>16.129333818634041</v>
      </c>
      <c r="AG420" s="88" t="s">
        <v>208</v>
      </c>
      <c r="AH420" s="206">
        <v>6</v>
      </c>
      <c r="AI420" s="88" t="s">
        <v>47</v>
      </c>
      <c r="AJ420" s="419">
        <f>VLOOKUP(InformeTbHv[[#This Row],[TURNO]],[1]INFORMEHV!AI$2:AK$184,2,0)</f>
        <v>0.25</v>
      </c>
      <c r="AK420" s="419">
        <f>VLOOKUP(InformeTbHv[[#This Row],[TURNO]],[1]INFORMEHV!AI$2:AK$184,3,0)</f>
        <v>0.58333333333333337</v>
      </c>
      <c r="AL420" s="205">
        <v>12</v>
      </c>
      <c r="AM420" s="88">
        <v>58</v>
      </c>
      <c r="AN420" s="88">
        <v>20</v>
      </c>
      <c r="AO420" s="88">
        <v>9.5</v>
      </c>
      <c r="AP420" s="88"/>
      <c r="AQ420" s="89">
        <v>34</v>
      </c>
      <c r="AR420" s="205">
        <v>8</v>
      </c>
      <c r="AS420" s="88">
        <v>0.57999999999999996</v>
      </c>
      <c r="AT420" s="30" t="s">
        <v>328</v>
      </c>
      <c r="AU420" s="88" t="s">
        <v>209</v>
      </c>
      <c r="AV420" s="88">
        <v>0.5</v>
      </c>
      <c r="AW420" s="88">
        <v>0.25</v>
      </c>
      <c r="AX420" s="88">
        <v>0.5</v>
      </c>
      <c r="AY420" s="88"/>
      <c r="AZ420" s="92" t="s">
        <v>548</v>
      </c>
      <c r="BA420" s="88" t="s">
        <v>48</v>
      </c>
      <c r="BB42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7.4966666666666599</v>
      </c>
      <c r="BC420" s="89">
        <v>5.6666666666666599</v>
      </c>
      <c r="BD420" s="89"/>
      <c r="BE420" s="89"/>
      <c r="BF420" s="89"/>
      <c r="BG420" s="93"/>
      <c r="BH420" s="14" t="s">
        <v>236</v>
      </c>
      <c r="BI420" s="45"/>
      <c r="BJ420" s="45"/>
      <c r="BK420" s="46"/>
      <c r="BL420" s="94"/>
    </row>
    <row r="421" spans="1:64" ht="18.75" customHeight="1" x14ac:dyDescent="0.3">
      <c r="A421" s="87">
        <f>IFERROR(InformeTbHv[[#This Row],[T EFECTIVO]]/InformeTbHv[[#This Row],[Horas disponibles]],0)</f>
        <v>0.95711835334476847</v>
      </c>
      <c r="B421" s="87">
        <f>((InformeTbHv[[#This Row],[T PROGRAMADO]]-InformeTbHv[[#This Row],[HORAS DE OTRAS PARADA]]))/InformeTbHv[[#This Row],[T PROGRAMADO]]</f>
        <v>0.69750000000000001</v>
      </c>
      <c r="C421" s="216">
        <f>IFERROR(((InformeTbHv[[#This Row],[T PROGRAMADO]]-InformeTbHv[[#This Row],[Ttal P. mec]])/InformeTbHv[[#This Row],[T PROGRAMADO]]),0)</f>
        <v>0.72875000000000001</v>
      </c>
      <c r="D421" s="88">
        <f>IFERROR(ROUND(InformeTbHv[[#This Row],[TOTAL DE ARBOLES]]/InformeTbHv[[#This Row],[T EFECTIVO]],2),"")</f>
        <v>126.7</v>
      </c>
      <c r="E421" s="88">
        <f>(IFERROR(ROUND(InformeTbHv[[#This Row],[M3]]/InformeTbHv[[#This Row],[TOTAL DE ARBOLES]],2),""))</f>
        <v>0.19</v>
      </c>
      <c r="F421" s="39">
        <f>IFERROR(ROUND(InformeTbHv[[#This Row],[M3]]/InformeTbHv[[#This Row],[T EFECTIVO]],2),"")</f>
        <v>23.48</v>
      </c>
      <c r="G421" s="89">
        <f>InformeTbHv[[#This Row],[T PROGRAMADO]]-InformeTbHv[[#This Row],[HORAS DE OTRAS PARADA]]</f>
        <v>5.58</v>
      </c>
      <c r="H421" s="89">
        <f>InformeTbHv[[#This Row],[T PROGRAMADO]]-SUM(InformeTbHv[[#This Row],[T PARADAS MEC]]+InformeTbHv[[#This Row],[ALISTAMIENTO]]+InformeTbHv[[#This Row],[Mantenimiento periódico]])</f>
        <v>5.83</v>
      </c>
      <c r="I421" s="89">
        <f>InformeTbHv[[#This Row],[T PARADAS MEC]]+InformeTbHv[[#This Row],[ALISTAMIENTO]]+InformeTbHv[[#This Row],[Mantenimiento periódico]]</f>
        <v>2.17</v>
      </c>
      <c r="J421" s="89">
        <f>SUMIF(InformeTbHv[[#This Row],[MOTIVO 1]],"Mantenimiento periódico",InformeTbHv[[#This Row],[T OTRA PARADA 1]])</f>
        <v>0</v>
      </c>
      <c r="K421" s="89">
        <f>InformeTbHv[[#This Row],[Mantenimiento periódico]]+InformeTbHv[[#This Row],[ALISTAMIENTO]]</f>
        <v>0</v>
      </c>
      <c r="L421" s="89">
        <f>SUM(InformeTbHv[[#This Row],[T OTRA PARADA 1]:[T OTRA PARADA 5]])</f>
        <v>0</v>
      </c>
      <c r="M421" s="88" t="s">
        <v>42</v>
      </c>
      <c r="N421" s="88" t="s">
        <v>1418</v>
      </c>
      <c r="O421" s="88" t="s">
        <v>80</v>
      </c>
      <c r="P421" s="88">
        <v>94270446</v>
      </c>
      <c r="Q421" s="88" t="s">
        <v>43</v>
      </c>
      <c r="R421" s="88" t="s">
        <v>44</v>
      </c>
      <c r="S421" s="90">
        <v>46063</v>
      </c>
      <c r="T421" s="88" t="s">
        <v>452</v>
      </c>
      <c r="U421" s="88"/>
      <c r="V421" s="88"/>
      <c r="W421" s="88"/>
      <c r="X421" s="88"/>
      <c r="Y421" s="88"/>
      <c r="Z421" s="88"/>
      <c r="AA421" s="88"/>
      <c r="AB421" s="88"/>
      <c r="AC421" s="88" t="s">
        <v>1427</v>
      </c>
      <c r="AD421" s="88" t="s">
        <v>1472</v>
      </c>
      <c r="AE421" s="88" t="s">
        <v>1515</v>
      </c>
      <c r="AF421" s="88">
        <v>14.458335518038645</v>
      </c>
      <c r="AG421" s="252" t="s">
        <v>206</v>
      </c>
      <c r="AH421" s="206">
        <v>5</v>
      </c>
      <c r="AI421" s="125" t="s">
        <v>45</v>
      </c>
      <c r="AJ421" s="418">
        <f>VLOOKUP(InformeTbHv[[#This Row],[TURNO]],[1]INFORMEHV!AI$2:AK$184,2,0)</f>
        <v>0.58333333333333337</v>
      </c>
      <c r="AK421" s="418">
        <f>VLOOKUP(InformeTbHv[[#This Row],[TURNO]],[1]INFORMEHV!AI$2:AK$184,3,0)</f>
        <v>0.91666666666666663</v>
      </c>
      <c r="AL421" s="205">
        <v>22</v>
      </c>
      <c r="AM421" s="88">
        <v>707</v>
      </c>
      <c r="AN421" s="88">
        <v>131</v>
      </c>
      <c r="AO421" s="88">
        <v>18</v>
      </c>
      <c r="AP421" s="88">
        <v>110</v>
      </c>
      <c r="AQ421" s="89">
        <v>0.19</v>
      </c>
      <c r="AR421" s="205">
        <v>8</v>
      </c>
      <c r="AS421" s="88">
        <v>2.17</v>
      </c>
      <c r="AT421" s="30" t="s">
        <v>328</v>
      </c>
      <c r="AU421" s="88" t="s">
        <v>209</v>
      </c>
      <c r="AV421" s="88"/>
      <c r="AW421" s="88"/>
      <c r="AX421" s="88">
        <v>0.25</v>
      </c>
      <c r="AY421" s="88"/>
      <c r="AZ421" s="92"/>
      <c r="BA421" s="88" t="s">
        <v>46</v>
      </c>
      <c r="BB42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2.42</v>
      </c>
      <c r="BC421" s="89"/>
      <c r="BD421" s="89"/>
      <c r="BE421" s="89"/>
      <c r="BF421" s="89"/>
      <c r="BG421" s="93"/>
      <c r="BH421" s="44"/>
      <c r="BI421" s="45"/>
      <c r="BJ421" s="45"/>
      <c r="BK421" s="46"/>
      <c r="BL421" s="94"/>
    </row>
    <row r="422" spans="1:64" ht="18.75" customHeight="1" x14ac:dyDescent="0.3">
      <c r="A422" s="87">
        <f>IFERROR(InformeTbHv[[#This Row],[T EFECTIVO]]/InformeTbHv[[#This Row],[Horas disponibles]],0)</f>
        <v>0.74961360123647602</v>
      </c>
      <c r="B422" s="87">
        <f>((InformeTbHv[[#This Row],[T PROGRAMADO]]-InformeTbHv[[#This Row],[HORAS DE OTRAS PARADA]]))/InformeTbHv[[#This Row],[T PROGRAMADO]]</f>
        <v>0.60624999999999996</v>
      </c>
      <c r="C422" s="216">
        <f>IFERROR(((InformeTbHv[[#This Row],[T PROGRAMADO]]-InformeTbHv[[#This Row],[Ttal P. mec]])/InformeTbHv[[#This Row],[T PROGRAMADO]]),0)</f>
        <v>0.80874999999999997</v>
      </c>
      <c r="D422" s="88">
        <f>IFERROR(ROUND(InformeTbHv[[#This Row],[TOTAL DE ARBOLES]]/InformeTbHv[[#This Row],[T EFECTIVO]],2),"")</f>
        <v>136.49</v>
      </c>
      <c r="E422" s="88">
        <f>(IFERROR(ROUND(InformeTbHv[[#This Row],[M3]]/InformeTbHv[[#This Row],[TOTAL DE ARBOLES]],2),""))</f>
        <v>0.18</v>
      </c>
      <c r="F422" s="39">
        <f>IFERROR(ROUND(InformeTbHv[[#This Row],[M3]]/InformeTbHv[[#This Row],[T EFECTIVO]],2),"")</f>
        <v>24.54</v>
      </c>
      <c r="G422" s="89">
        <f>InformeTbHv[[#This Row],[T PROGRAMADO]]-InformeTbHv[[#This Row],[HORAS DE OTRAS PARADA]]</f>
        <v>4.8499999999999996</v>
      </c>
      <c r="H422" s="89">
        <f>InformeTbHv[[#This Row],[T PROGRAMADO]]-SUM(InformeTbHv[[#This Row],[T PARADAS MEC]]+InformeTbHv[[#This Row],[ALISTAMIENTO]]+InformeTbHv[[#This Row],[Mantenimiento periódico]])</f>
        <v>6.47</v>
      </c>
      <c r="I422" s="89">
        <f>InformeTbHv[[#This Row],[T PARADAS MEC]]+InformeTbHv[[#This Row],[ALISTAMIENTO]]+InformeTbHv[[#This Row],[Mantenimiento periódico]]</f>
        <v>1.53</v>
      </c>
      <c r="J422" s="89">
        <f>SUMIF(InformeTbHv[[#This Row],[MOTIVO 1]],"Mantenimiento periódico",InformeTbHv[[#This Row],[T OTRA PARADA 1]])</f>
        <v>0</v>
      </c>
      <c r="K422" s="89">
        <f>InformeTbHv[[#This Row],[Mantenimiento periódico]]+InformeTbHv[[#This Row],[ALISTAMIENTO]]</f>
        <v>0</v>
      </c>
      <c r="L422" s="89">
        <f>SUM(InformeTbHv[[#This Row],[T OTRA PARADA 1]:[T OTRA PARADA 5]])</f>
        <v>1.25</v>
      </c>
      <c r="M422" s="88" t="s">
        <v>42</v>
      </c>
      <c r="N422" s="88" t="s">
        <v>1418</v>
      </c>
      <c r="O422" s="88" t="s">
        <v>80</v>
      </c>
      <c r="P422" s="88">
        <v>94270446</v>
      </c>
      <c r="Q422" s="88" t="s">
        <v>43</v>
      </c>
      <c r="R422" s="88" t="s">
        <v>44</v>
      </c>
      <c r="S422" s="90">
        <v>46064</v>
      </c>
      <c r="T422" s="88" t="s">
        <v>452</v>
      </c>
      <c r="U422" s="88"/>
      <c r="V422" s="88"/>
      <c r="W422" s="88"/>
      <c r="X422" s="88"/>
      <c r="Y422" s="88"/>
      <c r="Z422" s="88"/>
      <c r="AA422" s="88"/>
      <c r="AB422" s="88"/>
      <c r="AC422" s="88" t="s">
        <v>1427</v>
      </c>
      <c r="AD422" s="88" t="s">
        <v>1472</v>
      </c>
      <c r="AE422" s="88" t="s">
        <v>1515</v>
      </c>
      <c r="AF422" s="88">
        <v>14.458335518038645</v>
      </c>
      <c r="AG422" s="252" t="s">
        <v>206</v>
      </c>
      <c r="AH422" s="206">
        <v>5</v>
      </c>
      <c r="AI422" s="88" t="s">
        <v>47</v>
      </c>
      <c r="AJ422" s="419">
        <f>VLOOKUP(InformeTbHv[[#This Row],[TURNO]],[1]INFORMEHV!AI$2:AK$184,2,0)</f>
        <v>0.25</v>
      </c>
      <c r="AK422" s="419">
        <f>VLOOKUP(InformeTbHv[[#This Row],[TURNO]],[1]INFORMEHV!AI$2:AK$184,3,0)</f>
        <v>0.58333333333333337</v>
      </c>
      <c r="AL422" s="205">
        <v>18</v>
      </c>
      <c r="AM422" s="88">
        <v>662</v>
      </c>
      <c r="AN422" s="88">
        <v>119</v>
      </c>
      <c r="AO422" s="88">
        <v>17</v>
      </c>
      <c r="AP422" s="88">
        <v>104</v>
      </c>
      <c r="AQ422" s="89">
        <v>0.18</v>
      </c>
      <c r="AR422" s="88">
        <v>8</v>
      </c>
      <c r="AS422" s="88">
        <v>1.53</v>
      </c>
      <c r="AT422" s="88"/>
      <c r="AU422" s="88" t="s">
        <v>209</v>
      </c>
      <c r="AV422" s="88"/>
      <c r="AW422" s="88">
        <v>0.17</v>
      </c>
      <c r="AX422" s="88">
        <v>0.2</v>
      </c>
      <c r="AY422" s="88"/>
      <c r="AZ422" s="92" t="s">
        <v>637</v>
      </c>
      <c r="BA422" s="88" t="s">
        <v>46</v>
      </c>
      <c r="BB42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3.15</v>
      </c>
      <c r="BC422" s="89">
        <v>1.25</v>
      </c>
      <c r="BD422" s="89"/>
      <c r="BE422" s="89"/>
      <c r="BF422" s="89"/>
      <c r="BG422" s="93"/>
      <c r="BH422" s="44" t="s">
        <v>638</v>
      </c>
      <c r="BI422" s="45"/>
      <c r="BJ422" s="45"/>
      <c r="BK422" s="46"/>
      <c r="BL422" s="94"/>
    </row>
    <row r="423" spans="1:64" ht="18.75" customHeight="1" x14ac:dyDescent="0.3">
      <c r="A423" s="87">
        <f>IFERROR(InformeTbHv[[#This Row],[T EFECTIVO]]/InformeTbHv[[#This Row],[Horas disponibles]],0)</f>
        <v>1</v>
      </c>
      <c r="B423" s="87">
        <f>((InformeTbHv[[#This Row],[T PROGRAMADO]]-InformeTbHv[[#This Row],[HORAS DE OTRAS PARADA]]))/InformeTbHv[[#This Row],[T PROGRAMADO]]</f>
        <v>0.23857142857142857</v>
      </c>
      <c r="C423" s="216">
        <f>IFERROR(((InformeTbHv[[#This Row],[T PROGRAMADO]]-InformeTbHv[[#This Row],[Ttal P. mec]])/InformeTbHv[[#This Row],[T PROGRAMADO]]),0)</f>
        <v>0.23857142857142857</v>
      </c>
      <c r="D423" s="88">
        <f>IFERROR(ROUND(InformeTbHv[[#This Row],[TOTAL DE ARBOLES]]/InformeTbHv[[#This Row],[T EFECTIVO]],2),"")</f>
        <v>44.31</v>
      </c>
      <c r="E423" s="88">
        <f>(IFERROR(ROUND(InformeTbHv[[#This Row],[M3]]/InformeTbHv[[#This Row],[TOTAL DE ARBOLES]],2),""))</f>
        <v>0.28999999999999998</v>
      </c>
      <c r="F423" s="39">
        <f>IFERROR(ROUND(InformeTbHv[[#This Row],[M3]]/InformeTbHv[[#This Row],[T EFECTIVO]],2),"")</f>
        <v>12.66</v>
      </c>
      <c r="G423" s="89">
        <f>InformeTbHv[[#This Row],[T PROGRAMADO]]-InformeTbHv[[#This Row],[HORAS DE OTRAS PARADA]]</f>
        <v>1.67</v>
      </c>
      <c r="H423" s="89">
        <f>InformeTbHv[[#This Row],[T PROGRAMADO]]-SUM(InformeTbHv[[#This Row],[T PARADAS MEC]]+InformeTbHv[[#This Row],[ALISTAMIENTO]]+InformeTbHv[[#This Row],[Mantenimiento periódico]])</f>
        <v>1.67</v>
      </c>
      <c r="I423" s="89">
        <f>InformeTbHv[[#This Row],[T PARADAS MEC]]+InformeTbHv[[#This Row],[ALISTAMIENTO]]+InformeTbHv[[#This Row],[Mantenimiento periódico]]</f>
        <v>5.33</v>
      </c>
      <c r="J423" s="89">
        <f>SUMIF(InformeTbHv[[#This Row],[MOTIVO 1]],"Mantenimiento periódico",InformeTbHv[[#This Row],[T OTRA PARADA 1]])</f>
        <v>0</v>
      </c>
      <c r="K423" s="89">
        <f>InformeTbHv[[#This Row],[Mantenimiento periódico]]+InformeTbHv[[#This Row],[ALISTAMIENTO]]</f>
        <v>0</v>
      </c>
      <c r="L423" s="89">
        <f>SUM(InformeTbHv[[#This Row],[T OTRA PARADA 1]:[T OTRA PARADA 5]])</f>
        <v>0</v>
      </c>
      <c r="M423" s="88" t="s">
        <v>68</v>
      </c>
      <c r="N423" s="88" t="s">
        <v>1417</v>
      </c>
      <c r="O423" s="88" t="s">
        <v>91</v>
      </c>
      <c r="P423" s="88">
        <v>1114338868</v>
      </c>
      <c r="Q423" s="88" t="s">
        <v>65</v>
      </c>
      <c r="R423" s="88" t="s">
        <v>44</v>
      </c>
      <c r="S423" s="90">
        <v>46066</v>
      </c>
      <c r="T423" s="88" t="s">
        <v>164</v>
      </c>
      <c r="U423" s="88"/>
      <c r="V423" s="88"/>
      <c r="W423" s="88"/>
      <c r="X423" s="88"/>
      <c r="Y423" s="88"/>
      <c r="Z423" s="88"/>
      <c r="AA423" s="88"/>
      <c r="AB423" s="88"/>
      <c r="AC423" s="88" t="s">
        <v>1426</v>
      </c>
      <c r="AD423" s="88" t="s">
        <v>1471</v>
      </c>
      <c r="AE423" s="88" t="s">
        <v>1512</v>
      </c>
      <c r="AF423" s="88">
        <v>26.520279887958782</v>
      </c>
      <c r="AG423" s="25" t="s">
        <v>207</v>
      </c>
      <c r="AH423" s="206">
        <v>6</v>
      </c>
      <c r="AI423" s="125" t="s">
        <v>45</v>
      </c>
      <c r="AJ423" s="418">
        <f>VLOOKUP(InformeTbHv[[#This Row],[TURNO]],[1]INFORMEHV!AI$2:AK$184,2,0)</f>
        <v>0.58333333333333337</v>
      </c>
      <c r="AK423" s="418">
        <f>VLOOKUP(InformeTbHv[[#This Row],[TURNO]],[1]INFORMEHV!AI$2:AK$184,3,0)</f>
        <v>0.91666666666666663</v>
      </c>
      <c r="AL423" s="205">
        <v>25</v>
      </c>
      <c r="AM423" s="88">
        <v>74</v>
      </c>
      <c r="AN423" s="88">
        <v>21.14</v>
      </c>
      <c r="AO423" s="88">
        <v>12.64</v>
      </c>
      <c r="AP423" s="88"/>
      <c r="AQ423" s="89"/>
      <c r="AR423" s="88">
        <v>7</v>
      </c>
      <c r="AS423" s="88">
        <v>5.33</v>
      </c>
      <c r="AT423" s="30" t="s">
        <v>327</v>
      </c>
      <c r="AU423" s="88" t="s">
        <v>209</v>
      </c>
      <c r="AV423" s="88"/>
      <c r="AW423" s="88"/>
      <c r="AX423" s="88"/>
      <c r="AY423" s="88"/>
      <c r="AZ423" s="92" t="s">
        <v>659</v>
      </c>
      <c r="BA423" s="88" t="s">
        <v>48</v>
      </c>
      <c r="BB42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5.33</v>
      </c>
      <c r="BC423" s="89"/>
      <c r="BD423" s="89"/>
      <c r="BE423" s="89"/>
      <c r="BF423" s="89"/>
      <c r="BG423" s="93"/>
      <c r="BH423" s="49"/>
      <c r="BI423" s="45"/>
      <c r="BJ423" s="45"/>
      <c r="BK423" s="46"/>
      <c r="BL423" s="94"/>
    </row>
    <row r="424" spans="1:64" ht="18.75" customHeight="1" x14ac:dyDescent="0.3">
      <c r="A424" s="87">
        <f>IFERROR(InformeTbHv[[#This Row],[T EFECTIVO]]/InformeTbHv[[#This Row],[Horas disponibles]],0)</f>
        <v>0.95561357702349869</v>
      </c>
      <c r="B424" s="87">
        <f>((InformeTbHv[[#This Row],[T PROGRAMADO]]-InformeTbHv[[#This Row],[HORAS DE OTRAS PARADA]]))/InformeTbHv[[#This Row],[T PROGRAMADO]]</f>
        <v>0.45750000000000002</v>
      </c>
      <c r="C424" s="216">
        <f>IFERROR(((InformeTbHv[[#This Row],[T PROGRAMADO]]-InformeTbHv[[#This Row],[Ttal P. mec]])/InformeTbHv[[#This Row],[T PROGRAMADO]]),0)</f>
        <v>0.47875000000000001</v>
      </c>
      <c r="D424" s="88">
        <f>IFERROR(ROUND(InformeTbHv[[#This Row],[TOTAL DE ARBOLES]]/InformeTbHv[[#This Row],[T EFECTIVO]],2),"")</f>
        <v>57.38</v>
      </c>
      <c r="E424" s="88">
        <f>(IFERROR(ROUND(InformeTbHv[[#This Row],[M3]]/InformeTbHv[[#This Row],[TOTAL DE ARBOLES]],2),""))</f>
        <v>0.34</v>
      </c>
      <c r="F424" s="39">
        <f>IFERROR(ROUND(InformeTbHv[[#This Row],[M3]]/InformeTbHv[[#This Row],[T EFECTIVO]],2),"")</f>
        <v>19.63</v>
      </c>
      <c r="G424" s="89">
        <f>InformeTbHv[[#This Row],[T PROGRAMADO]]-InformeTbHv[[#This Row],[HORAS DE OTRAS PARADA]]</f>
        <v>3.66</v>
      </c>
      <c r="H424" s="89">
        <f>InformeTbHv[[#This Row],[T PROGRAMADO]]-SUM(InformeTbHv[[#This Row],[T PARADAS MEC]]+InformeTbHv[[#This Row],[ALISTAMIENTO]]+InformeTbHv[[#This Row],[Mantenimiento periódico]])</f>
        <v>3.83</v>
      </c>
      <c r="I424" s="89">
        <f>InformeTbHv[[#This Row],[T PARADAS MEC]]+InformeTbHv[[#This Row],[ALISTAMIENTO]]+InformeTbHv[[#This Row],[Mantenimiento periódico]]</f>
        <v>4.17</v>
      </c>
      <c r="J424" s="89">
        <f>SUMIF(InformeTbHv[[#This Row],[MOTIVO 1]],"Mantenimiento periódico",InformeTbHv[[#This Row],[T OTRA PARADA 1]])</f>
        <v>0</v>
      </c>
      <c r="K424" s="89">
        <f>InformeTbHv[[#This Row],[Mantenimiento periódico]]+InformeTbHv[[#This Row],[ALISTAMIENTO]]</f>
        <v>0.17</v>
      </c>
      <c r="L424" s="89">
        <f>SUM(InformeTbHv[[#This Row],[T OTRA PARADA 1]:[T OTRA PARADA 5]])</f>
        <v>0</v>
      </c>
      <c r="M424" s="88" t="s">
        <v>68</v>
      </c>
      <c r="N424" s="88" t="s">
        <v>1417</v>
      </c>
      <c r="O424" s="88" t="s">
        <v>69</v>
      </c>
      <c r="P424" s="88">
        <v>1059706760</v>
      </c>
      <c r="Q424" s="88" t="s">
        <v>65</v>
      </c>
      <c r="R424" s="88" t="s">
        <v>44</v>
      </c>
      <c r="S424" s="90">
        <v>46068</v>
      </c>
      <c r="T424" s="88" t="s">
        <v>164</v>
      </c>
      <c r="U424" s="88"/>
      <c r="V424" s="88"/>
      <c r="W424" s="88"/>
      <c r="X424" s="88"/>
      <c r="Y424" s="88"/>
      <c r="Z424" s="88"/>
      <c r="AA424" s="88"/>
      <c r="AB424" s="88"/>
      <c r="AC424" s="88" t="s">
        <v>1426</v>
      </c>
      <c r="AD424" s="88" t="s">
        <v>1471</v>
      </c>
      <c r="AE424" s="88" t="s">
        <v>1512</v>
      </c>
      <c r="AF424" s="88">
        <v>26.520279887958782</v>
      </c>
      <c r="AG424" s="25" t="s">
        <v>207</v>
      </c>
      <c r="AH424" s="206">
        <v>6</v>
      </c>
      <c r="AI424" s="88" t="s">
        <v>47</v>
      </c>
      <c r="AJ424" s="419">
        <f>VLOOKUP(InformeTbHv[[#This Row],[TURNO]],[1]INFORMEHV!AI$2:AK$184,2,0)</f>
        <v>0.25</v>
      </c>
      <c r="AK424" s="419">
        <f>VLOOKUP(InformeTbHv[[#This Row],[TURNO]],[1]INFORMEHV!AI$2:AK$184,3,0)</f>
        <v>0.58333333333333337</v>
      </c>
      <c r="AL424" s="205">
        <v>14</v>
      </c>
      <c r="AM424" s="88">
        <v>210</v>
      </c>
      <c r="AN424" s="88">
        <v>71.83</v>
      </c>
      <c r="AO424" s="88">
        <v>21.49</v>
      </c>
      <c r="AP424" s="88"/>
      <c r="AQ424" s="89"/>
      <c r="AR424" s="205">
        <v>8</v>
      </c>
      <c r="AS424" s="88">
        <v>4</v>
      </c>
      <c r="AT424" s="30" t="s">
        <v>328</v>
      </c>
      <c r="AU424" s="88" t="s">
        <v>209</v>
      </c>
      <c r="AV424" s="88">
        <v>0.17</v>
      </c>
      <c r="AW424" s="88"/>
      <c r="AX424" s="88">
        <v>0.17</v>
      </c>
      <c r="AY424" s="88">
        <v>0.2</v>
      </c>
      <c r="AZ424" s="92" t="s">
        <v>667</v>
      </c>
      <c r="BA424" s="88" t="s">
        <v>48</v>
      </c>
      <c r="BB42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4.34</v>
      </c>
      <c r="BC424" s="89"/>
      <c r="BD424" s="89"/>
      <c r="BE424" s="89"/>
      <c r="BF424" s="89"/>
      <c r="BG424" s="93"/>
      <c r="BH424" s="44"/>
      <c r="BI424" s="45"/>
      <c r="BJ424" s="45"/>
      <c r="BK424" s="46"/>
      <c r="BL424" s="94"/>
    </row>
    <row r="425" spans="1:64" ht="18.75" customHeight="1" x14ac:dyDescent="0.3">
      <c r="A425" s="87">
        <f>IFERROR(InformeTbHv[[#This Row],[T EFECTIVO]]/InformeTbHv[[#This Row],[Horas disponibles]],0)</f>
        <v>0.91826923076923084</v>
      </c>
      <c r="B425" s="87">
        <f>((InformeTbHv[[#This Row],[T PROGRAMADO]]-InformeTbHv[[#This Row],[HORAS DE OTRAS PARADA]]))/InformeTbHv[[#This Row],[T PROGRAMADO]]</f>
        <v>0.54571428571428571</v>
      </c>
      <c r="C425" s="216">
        <f>IFERROR(((InformeTbHv[[#This Row],[T PROGRAMADO]]-InformeTbHv[[#This Row],[Ttal P. mec]])/InformeTbHv[[#This Row],[T PROGRAMADO]]),0)</f>
        <v>0.59428571428571431</v>
      </c>
      <c r="D425" s="88">
        <f>IFERROR(ROUND(InformeTbHv[[#This Row],[TOTAL DE ARBOLES]]/InformeTbHv[[#This Row],[T EFECTIVO]],2),"")</f>
        <v>31.41</v>
      </c>
      <c r="E425" s="88">
        <f>(IFERROR(ROUND(InformeTbHv[[#This Row],[M3]]/InformeTbHv[[#This Row],[TOTAL DE ARBOLES]],2),""))</f>
        <v>0.33</v>
      </c>
      <c r="F425" s="39">
        <f>IFERROR(ROUND(InformeTbHv[[#This Row],[M3]]/InformeTbHv[[#This Row],[T EFECTIVO]],2),"")</f>
        <v>10.47</v>
      </c>
      <c r="G425" s="89">
        <f>InformeTbHv[[#This Row],[T PROGRAMADO]]-InformeTbHv[[#This Row],[HORAS DE OTRAS PARADA]]</f>
        <v>3.8200000000000003</v>
      </c>
      <c r="H425" s="89">
        <f>InformeTbHv[[#This Row],[T PROGRAMADO]]-SUM(InformeTbHv[[#This Row],[T PARADAS MEC]]+InformeTbHv[[#This Row],[ALISTAMIENTO]]+InformeTbHv[[#This Row],[Mantenimiento periódico]])</f>
        <v>4.16</v>
      </c>
      <c r="I425" s="89">
        <f>InformeTbHv[[#This Row],[T PARADAS MEC]]+InformeTbHv[[#This Row],[ALISTAMIENTO]]+InformeTbHv[[#This Row],[Mantenimiento periódico]]</f>
        <v>2.84</v>
      </c>
      <c r="J425" s="89">
        <f>SUMIF(InformeTbHv[[#This Row],[MOTIVO 1]],"Mantenimiento periódico",InformeTbHv[[#This Row],[T OTRA PARADA 1]])</f>
        <v>0</v>
      </c>
      <c r="K425" s="89">
        <f>InformeTbHv[[#This Row],[Mantenimiento periódico]]+InformeTbHv[[#This Row],[ALISTAMIENTO]]</f>
        <v>0.17</v>
      </c>
      <c r="L425" s="89">
        <f>SUM(InformeTbHv[[#This Row],[T OTRA PARADA 1]:[T OTRA PARADA 5]])</f>
        <v>0</v>
      </c>
      <c r="M425" s="88" t="s">
        <v>76</v>
      </c>
      <c r="N425" s="88" t="s">
        <v>1418</v>
      </c>
      <c r="O425" s="88" t="s">
        <v>83</v>
      </c>
      <c r="P425" s="88">
        <v>1116724602</v>
      </c>
      <c r="Q425" s="88" t="s">
        <v>43</v>
      </c>
      <c r="R425" s="88" t="s">
        <v>49</v>
      </c>
      <c r="S425" s="90">
        <v>46065</v>
      </c>
      <c r="T425" s="88" t="s">
        <v>324</v>
      </c>
      <c r="U425" s="88"/>
      <c r="V425" s="88"/>
      <c r="W425" s="88"/>
      <c r="X425" s="88"/>
      <c r="Y425" s="88"/>
      <c r="Z425" s="88"/>
      <c r="AA425" s="88"/>
      <c r="AB425" s="88"/>
      <c r="AC425" s="88" t="s">
        <v>1429</v>
      </c>
      <c r="AD425" s="88" t="s">
        <v>1474</v>
      </c>
      <c r="AE425" s="88" t="s">
        <v>1509</v>
      </c>
      <c r="AF425" s="88">
        <v>28.324549850778098</v>
      </c>
      <c r="AG425" s="251" t="s">
        <v>205</v>
      </c>
      <c r="AH425" s="206">
        <v>3</v>
      </c>
      <c r="AI425" s="125" t="s">
        <v>45</v>
      </c>
      <c r="AJ425" s="418">
        <f>VLOOKUP(InformeTbHv[[#This Row],[TURNO]],[1]INFORMEHV!AI$2:AK$184,2,0)</f>
        <v>0.58333333333333337</v>
      </c>
      <c r="AK425" s="418">
        <f>VLOOKUP(InformeTbHv[[#This Row],[TURNO]],[1]INFORMEHV!AI$2:AK$184,3,0)</f>
        <v>0.91666666666666663</v>
      </c>
      <c r="AL425" s="205">
        <v>25</v>
      </c>
      <c r="AM425" s="88">
        <v>120</v>
      </c>
      <c r="AN425" s="88">
        <v>40</v>
      </c>
      <c r="AO425" s="88">
        <v>10.5</v>
      </c>
      <c r="AP425" s="88">
        <v>31</v>
      </c>
      <c r="AQ425" s="89">
        <v>20</v>
      </c>
      <c r="AR425" s="88">
        <v>7</v>
      </c>
      <c r="AS425" s="88">
        <v>2.67</v>
      </c>
      <c r="AT425" s="88"/>
      <c r="AU425" s="88" t="s">
        <v>209</v>
      </c>
      <c r="AV425" s="88">
        <v>0.17</v>
      </c>
      <c r="AW425" s="88">
        <v>0.17</v>
      </c>
      <c r="AX425" s="88">
        <v>0.17</v>
      </c>
      <c r="AY425" s="88">
        <v>1</v>
      </c>
      <c r="AZ425" s="92" t="s">
        <v>673</v>
      </c>
      <c r="BA425" s="88" t="s">
        <v>48</v>
      </c>
      <c r="BB42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3.1799999999999997</v>
      </c>
      <c r="BC425" s="89"/>
      <c r="BD425" s="89"/>
      <c r="BE425" s="89"/>
      <c r="BF425" s="89"/>
      <c r="BG425" s="93"/>
      <c r="BH425" s="44"/>
      <c r="BI425" s="45"/>
      <c r="BJ425" s="45"/>
      <c r="BK425" s="46"/>
      <c r="BL425" s="94"/>
    </row>
    <row r="426" spans="1:64" ht="18.75" customHeight="1" x14ac:dyDescent="0.3">
      <c r="A426" s="87">
        <f>IFERROR(InformeTbHv[[#This Row],[T EFECTIVO]]/InformeTbHv[[#This Row],[Horas disponibles]],0)</f>
        <v>0.97314375987361768</v>
      </c>
      <c r="B426" s="87">
        <f>((InformeTbHv[[#This Row],[T PROGRAMADO]]-InformeTbHv[[#This Row],[HORAS DE OTRAS PARADA]]))/InformeTbHv[[#This Row],[T PROGRAMADO]]</f>
        <v>0.77</v>
      </c>
      <c r="C426" s="216">
        <f>IFERROR(((InformeTbHv[[#This Row],[T PROGRAMADO]]-InformeTbHv[[#This Row],[Ttal P. mec]])/InformeTbHv[[#This Row],[T PROGRAMADO]]),0)</f>
        <v>0.79125000000000001</v>
      </c>
      <c r="D426" s="88">
        <f>IFERROR(ROUND(InformeTbHv[[#This Row],[TOTAL DE ARBOLES]]/InformeTbHv[[#This Row],[T EFECTIVO]],2),"")</f>
        <v>29.87</v>
      </c>
      <c r="E426" s="88">
        <f>(IFERROR(ROUND(InformeTbHv[[#This Row],[M3]]/InformeTbHv[[#This Row],[TOTAL DE ARBOLES]],2),""))</f>
        <v>0.39</v>
      </c>
      <c r="F426" s="39">
        <f>IFERROR(ROUND(InformeTbHv[[#This Row],[M3]]/InformeTbHv[[#This Row],[T EFECTIVO]],2),"")</f>
        <v>11.79</v>
      </c>
      <c r="G426" s="89">
        <f>InformeTbHv[[#This Row],[T PROGRAMADO]]-InformeTbHv[[#This Row],[HORAS DE OTRAS PARADA]]</f>
        <v>6.16</v>
      </c>
      <c r="H426" s="89">
        <f>InformeTbHv[[#This Row],[T PROGRAMADO]]-SUM(InformeTbHv[[#This Row],[T PARADAS MEC]]+InformeTbHv[[#This Row],[ALISTAMIENTO]]+InformeTbHv[[#This Row],[Mantenimiento periódico]])</f>
        <v>6.33</v>
      </c>
      <c r="I426" s="89">
        <f>InformeTbHv[[#This Row],[T PARADAS MEC]]+InformeTbHv[[#This Row],[ALISTAMIENTO]]+InformeTbHv[[#This Row],[Mantenimiento periódico]]</f>
        <v>1.67</v>
      </c>
      <c r="J426" s="89">
        <f>SUMIF(InformeTbHv[[#This Row],[MOTIVO 1]],"Mantenimiento periódico",InformeTbHv[[#This Row],[T OTRA PARADA 1]])</f>
        <v>0</v>
      </c>
      <c r="K426" s="89">
        <f>InformeTbHv[[#This Row],[Mantenimiento periódico]]+InformeTbHv[[#This Row],[ALISTAMIENTO]]</f>
        <v>0.17</v>
      </c>
      <c r="L426" s="89">
        <f>SUM(InformeTbHv[[#This Row],[T OTRA PARADA 1]:[T OTRA PARADA 5]])</f>
        <v>0</v>
      </c>
      <c r="M426" s="88" t="s">
        <v>55</v>
      </c>
      <c r="N426" s="88" t="s">
        <v>1418</v>
      </c>
      <c r="O426" s="88" t="s">
        <v>56</v>
      </c>
      <c r="P426" s="88">
        <v>1114480052</v>
      </c>
      <c r="Q426" s="88" t="s">
        <v>43</v>
      </c>
      <c r="R426" s="88" t="s">
        <v>49</v>
      </c>
      <c r="S426" s="90">
        <v>46070</v>
      </c>
      <c r="T426" s="88" t="s">
        <v>62</v>
      </c>
      <c r="U426" s="88"/>
      <c r="V426" s="88"/>
      <c r="W426" s="88"/>
      <c r="X426" s="88"/>
      <c r="Y426" s="88"/>
      <c r="Z426" s="88"/>
      <c r="AA426" s="88"/>
      <c r="AB426" s="88"/>
      <c r="AC426" s="88" t="s">
        <v>1445</v>
      </c>
      <c r="AD426" s="88" t="s">
        <v>1490</v>
      </c>
      <c r="AE426" s="88" t="s">
        <v>1518</v>
      </c>
      <c r="AF426" s="88">
        <v>19.828868083208551</v>
      </c>
      <c r="AG426" s="88" t="s">
        <v>208</v>
      </c>
      <c r="AH426" s="206">
        <v>5</v>
      </c>
      <c r="AI426" s="88" t="s">
        <v>47</v>
      </c>
      <c r="AJ426" s="419">
        <f>VLOOKUP(InformeTbHv[[#This Row],[TURNO]],[1]INFORMEHV!AI$2:AK$184,2,0)</f>
        <v>0.25</v>
      </c>
      <c r="AK426" s="419">
        <f>VLOOKUP(InformeTbHv[[#This Row],[TURNO]],[1]INFORMEHV!AI$2:AK$184,3,0)</f>
        <v>0.58333333333333337</v>
      </c>
      <c r="AL426" s="205">
        <v>28</v>
      </c>
      <c r="AM426" s="88">
        <v>184</v>
      </c>
      <c r="AN426" s="88">
        <v>72.650000000000006</v>
      </c>
      <c r="AO426" s="88">
        <v>14.51</v>
      </c>
      <c r="AP426" s="88"/>
      <c r="AQ426" s="95">
        <v>23.8</v>
      </c>
      <c r="AR426" s="205">
        <v>8</v>
      </c>
      <c r="AS426" s="88">
        <v>1.5</v>
      </c>
      <c r="AT426" s="30" t="s">
        <v>328</v>
      </c>
      <c r="AU426" s="88" t="s">
        <v>209</v>
      </c>
      <c r="AV426" s="88">
        <v>0.17</v>
      </c>
      <c r="AW426" s="88"/>
      <c r="AX426" s="88">
        <v>0.17</v>
      </c>
      <c r="AY426" s="88"/>
      <c r="AZ426" s="92" t="s">
        <v>652</v>
      </c>
      <c r="BA426" s="88" t="s">
        <v>46</v>
      </c>
      <c r="BB42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1.8399999999999999</v>
      </c>
      <c r="BC426" s="89"/>
      <c r="BD426" s="89"/>
      <c r="BE426" s="89"/>
      <c r="BF426" s="89"/>
      <c r="BG426" s="93"/>
      <c r="BH426" s="44"/>
      <c r="BI426" s="45"/>
      <c r="BJ426" s="45"/>
      <c r="BK426" s="46"/>
      <c r="BL426" s="94"/>
    </row>
    <row r="427" spans="1:64" ht="18.75" customHeight="1" x14ac:dyDescent="0.3">
      <c r="A427" s="87">
        <f>IFERROR(InformeTbHv[[#This Row],[T EFECTIVO]]/InformeTbHv[[#This Row],[Horas disponibles]],0)</f>
        <v>0.89</v>
      </c>
      <c r="B427" s="87">
        <f>((InformeTbHv[[#This Row],[T PROGRAMADO]]-InformeTbHv[[#This Row],[HORAS DE OTRAS PARADA]]))/InformeTbHv[[#This Row],[T PROGRAMADO]]</f>
        <v>0.76285714285714279</v>
      </c>
      <c r="C427" s="216">
        <f>IFERROR(((InformeTbHv[[#This Row],[T PROGRAMADO]]-InformeTbHv[[#This Row],[Ttal P. mec]])/InformeTbHv[[#This Row],[T PROGRAMADO]]),0)</f>
        <v>0.8571428571428571</v>
      </c>
      <c r="D427" s="88">
        <f>IFERROR(ROUND(InformeTbHv[[#This Row],[TOTAL DE ARBOLES]]/InformeTbHv[[#This Row],[T EFECTIVO]],2),"")</f>
        <v>23.41</v>
      </c>
      <c r="E427" s="88">
        <f>(IFERROR(ROUND(InformeTbHv[[#This Row],[M3]]/InformeTbHv[[#This Row],[TOTAL DE ARBOLES]],2),""))</f>
        <v>0.52</v>
      </c>
      <c r="F427" s="39">
        <f>IFERROR(ROUND(InformeTbHv[[#This Row],[M3]]/InformeTbHv[[#This Row],[T EFECTIVO]],2),"")</f>
        <v>12.17</v>
      </c>
      <c r="G427" s="89">
        <f>InformeTbHv[[#This Row],[T PROGRAMADO]]-InformeTbHv[[#This Row],[HORAS DE OTRAS PARADA]]</f>
        <v>5.34</v>
      </c>
      <c r="H427" s="89">
        <f>InformeTbHv[[#This Row],[T PROGRAMADO]]-SUM(InformeTbHv[[#This Row],[T PARADAS MEC]]+InformeTbHv[[#This Row],[ALISTAMIENTO]]+InformeTbHv[[#This Row],[Mantenimiento periódico]])</f>
        <v>6</v>
      </c>
      <c r="I427" s="89">
        <f>InformeTbHv[[#This Row],[T PARADAS MEC]]+InformeTbHv[[#This Row],[ALISTAMIENTO]]+InformeTbHv[[#This Row],[Mantenimiento periódico]]</f>
        <v>1</v>
      </c>
      <c r="J427" s="89">
        <f>SUMIF(InformeTbHv[[#This Row],[MOTIVO 1]],"Mantenimiento periódico",InformeTbHv[[#This Row],[T OTRA PARADA 1]])</f>
        <v>0</v>
      </c>
      <c r="K427" s="89">
        <f>InformeTbHv[[#This Row],[Mantenimiento periódico]]+InformeTbHv[[#This Row],[ALISTAMIENTO]]</f>
        <v>0.5</v>
      </c>
      <c r="L427" s="89">
        <f>SUM(InformeTbHv[[#This Row],[T OTRA PARADA 1]:[T OTRA PARADA 5]])</f>
        <v>0</v>
      </c>
      <c r="M427" s="88" t="s">
        <v>76</v>
      </c>
      <c r="N427" s="88" t="s">
        <v>1418</v>
      </c>
      <c r="O427" s="88" t="s">
        <v>77</v>
      </c>
      <c r="P427" s="88">
        <v>1010092842</v>
      </c>
      <c r="Q427" s="88" t="s">
        <v>43</v>
      </c>
      <c r="R427" s="88" t="s">
        <v>49</v>
      </c>
      <c r="S427" s="90">
        <v>46065</v>
      </c>
      <c r="T427" s="88" t="s">
        <v>324</v>
      </c>
      <c r="U427" s="88"/>
      <c r="V427" s="88"/>
      <c r="W427" s="88"/>
      <c r="X427" s="88"/>
      <c r="Y427" s="88"/>
      <c r="Z427" s="88"/>
      <c r="AA427" s="88"/>
      <c r="AB427" s="88"/>
      <c r="AC427" s="88" t="s">
        <v>1429</v>
      </c>
      <c r="AD427" s="88" t="s">
        <v>1474</v>
      </c>
      <c r="AE427" s="88" t="s">
        <v>1509</v>
      </c>
      <c r="AF427" s="88">
        <v>28.324549850778098</v>
      </c>
      <c r="AG427" s="251" t="s">
        <v>205</v>
      </c>
      <c r="AH427" s="206">
        <v>3</v>
      </c>
      <c r="AI427" s="88" t="s">
        <v>47</v>
      </c>
      <c r="AJ427" s="419">
        <f>VLOOKUP(InformeTbHv[[#This Row],[TURNO]],[1]INFORMEHV!AI$2:AK$184,2,0)</f>
        <v>0.25</v>
      </c>
      <c r="AK427" s="419">
        <f>VLOOKUP(InformeTbHv[[#This Row],[TURNO]],[1]INFORMEHV!AI$2:AK$184,3,0)</f>
        <v>0.58333333333333337</v>
      </c>
      <c r="AL427" s="205">
        <v>30</v>
      </c>
      <c r="AM427" s="88">
        <v>125</v>
      </c>
      <c r="AN427" s="88">
        <v>65</v>
      </c>
      <c r="AO427" s="88">
        <v>12.2</v>
      </c>
      <c r="AP427" s="88"/>
      <c r="AQ427" s="89">
        <v>20</v>
      </c>
      <c r="AR427" s="205">
        <v>7</v>
      </c>
      <c r="AS427" s="88">
        <v>0.5</v>
      </c>
      <c r="AT427" s="30" t="s">
        <v>328</v>
      </c>
      <c r="AU427" s="88" t="s">
        <v>209</v>
      </c>
      <c r="AV427" s="88">
        <v>0.5</v>
      </c>
      <c r="AW427" s="88">
        <v>0.33</v>
      </c>
      <c r="AX427" s="88">
        <v>0.33</v>
      </c>
      <c r="AY427" s="88">
        <v>2</v>
      </c>
      <c r="AZ427" s="92" t="s">
        <v>696</v>
      </c>
      <c r="BA427" s="88" t="s">
        <v>48</v>
      </c>
      <c r="BB42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1.6600000000000001</v>
      </c>
      <c r="BC427" s="89"/>
      <c r="BD427" s="89"/>
      <c r="BE427" s="89"/>
      <c r="BF427" s="89"/>
      <c r="BG427" s="93"/>
      <c r="BH427" s="44"/>
      <c r="BI427" s="45"/>
      <c r="BJ427" s="45"/>
      <c r="BK427" s="46"/>
      <c r="BL427" s="94"/>
    </row>
    <row r="428" spans="1:64" ht="18.75" customHeight="1" x14ac:dyDescent="0.3">
      <c r="A428" s="87">
        <f>IFERROR(InformeTbHv[[#This Row],[T EFECTIVO]]/InformeTbHv[[#This Row],[Horas disponibles]],0)</f>
        <v>0.97084048027444259</v>
      </c>
      <c r="B428" s="87">
        <f>((InformeTbHv[[#This Row],[T PROGRAMADO]]-InformeTbHv[[#This Row],[HORAS DE OTRAS PARADA]]))/InformeTbHv[[#This Row],[T PROGRAMADO]]</f>
        <v>0.80857142857142861</v>
      </c>
      <c r="C428" s="216">
        <f>IFERROR(((InformeTbHv[[#This Row],[T PROGRAMADO]]-InformeTbHv[[#This Row],[Ttal P. mec]])/InformeTbHv[[#This Row],[T PROGRAMADO]]),0)</f>
        <v>0.83285714285714285</v>
      </c>
      <c r="D428" s="88">
        <f>IFERROR(ROUND(InformeTbHv[[#This Row],[TOTAL DE ARBOLES]]/InformeTbHv[[#This Row],[T EFECTIVO]],2),"")</f>
        <v>38.869999999999997</v>
      </c>
      <c r="E428" s="88">
        <f>(IFERROR(ROUND(InformeTbHv[[#This Row],[M3]]/InformeTbHv[[#This Row],[TOTAL DE ARBOLES]],2),""))</f>
        <v>0.39</v>
      </c>
      <c r="F428" s="39">
        <f>IFERROR(ROUND(InformeTbHv[[#This Row],[M3]]/InformeTbHv[[#This Row],[T EFECTIVO]],2),"")</f>
        <v>15.14</v>
      </c>
      <c r="G428" s="89">
        <f>InformeTbHv[[#This Row],[T PROGRAMADO]]-InformeTbHv[[#This Row],[HORAS DE OTRAS PARADA]]</f>
        <v>5.66</v>
      </c>
      <c r="H428" s="89">
        <f>InformeTbHv[[#This Row],[T PROGRAMADO]]-SUM(InformeTbHv[[#This Row],[T PARADAS MEC]]+InformeTbHv[[#This Row],[ALISTAMIENTO]]+InformeTbHv[[#This Row],[Mantenimiento periódico]])</f>
        <v>5.83</v>
      </c>
      <c r="I428" s="89">
        <f>InformeTbHv[[#This Row],[T PARADAS MEC]]+InformeTbHv[[#This Row],[ALISTAMIENTO]]+InformeTbHv[[#This Row],[Mantenimiento periódico]]</f>
        <v>1.17</v>
      </c>
      <c r="J428" s="89">
        <f>SUMIF(InformeTbHv[[#This Row],[MOTIVO 1]],"Mantenimiento periódico",InformeTbHv[[#This Row],[T OTRA PARADA 1]])</f>
        <v>0</v>
      </c>
      <c r="K428" s="89">
        <f>InformeTbHv[[#This Row],[Mantenimiento periódico]]+InformeTbHv[[#This Row],[ALISTAMIENTO]]</f>
        <v>0.17</v>
      </c>
      <c r="L428" s="89">
        <f>SUM(InformeTbHv[[#This Row],[T OTRA PARADA 1]:[T OTRA PARADA 5]])</f>
        <v>0</v>
      </c>
      <c r="M428" s="88" t="s">
        <v>63</v>
      </c>
      <c r="N428" s="88" t="s">
        <v>1417</v>
      </c>
      <c r="O428" s="88" t="s">
        <v>64</v>
      </c>
      <c r="P428" s="88">
        <v>94282613</v>
      </c>
      <c r="Q428" s="88" t="s">
        <v>65</v>
      </c>
      <c r="R428" s="88" t="s">
        <v>44</v>
      </c>
      <c r="S428" s="90">
        <v>46075</v>
      </c>
      <c r="T428" s="88" t="s">
        <v>70</v>
      </c>
      <c r="U428" s="88"/>
      <c r="V428" s="88"/>
      <c r="W428" s="88"/>
      <c r="X428" s="88"/>
      <c r="Y428" s="88"/>
      <c r="Z428" s="88"/>
      <c r="AA428" s="88"/>
      <c r="AB428" s="88"/>
      <c r="AC428" s="88" t="s">
        <v>1440</v>
      </c>
      <c r="AD428" s="88" t="s">
        <v>1485</v>
      </c>
      <c r="AE428" s="88" t="s">
        <v>1512</v>
      </c>
      <c r="AF428" s="88">
        <v>35.031496222898902</v>
      </c>
      <c r="AG428" s="25" t="s">
        <v>207</v>
      </c>
      <c r="AH428" s="206">
        <v>8</v>
      </c>
      <c r="AI428" s="125" t="s">
        <v>45</v>
      </c>
      <c r="AJ428" s="418">
        <f>VLOOKUP(InformeTbHv[[#This Row],[TURNO]],[1]INFORMEHV!AI$2:AK$184,2,0)</f>
        <v>0.58333333333333337</v>
      </c>
      <c r="AK428" s="418">
        <f>VLOOKUP(InformeTbHv[[#This Row],[TURNO]],[1]INFORMEHV!AI$2:AK$184,3,0)</f>
        <v>0.91666666666666663</v>
      </c>
      <c r="AL428" s="205">
        <v>25</v>
      </c>
      <c r="AM428" s="88">
        <v>220</v>
      </c>
      <c r="AN428" s="88">
        <v>85.71</v>
      </c>
      <c r="AO428" s="88">
        <v>18.13</v>
      </c>
      <c r="AP428" s="88"/>
      <c r="AQ428" s="89"/>
      <c r="AR428" s="88">
        <v>7</v>
      </c>
      <c r="AS428" s="88">
        <v>1</v>
      </c>
      <c r="AT428" s="88"/>
      <c r="AU428" s="88" t="s">
        <v>209</v>
      </c>
      <c r="AV428" s="88">
        <v>0.17</v>
      </c>
      <c r="AW428" s="88"/>
      <c r="AX428" s="88">
        <v>0.17</v>
      </c>
      <c r="AY428" s="88"/>
      <c r="AZ428" s="92" t="s">
        <v>737</v>
      </c>
      <c r="BA428" s="88" t="s">
        <v>48</v>
      </c>
      <c r="BB42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1.3399999999999999</v>
      </c>
      <c r="BC428" s="89"/>
      <c r="BD428" s="89"/>
      <c r="BE428" s="89"/>
      <c r="BF428" s="89"/>
      <c r="BG428" s="93"/>
      <c r="BH428" s="44"/>
      <c r="BI428" s="45"/>
      <c r="BJ428" s="45"/>
      <c r="BK428" s="46"/>
      <c r="BL428" s="94"/>
    </row>
    <row r="429" spans="1:64" ht="18.75" customHeight="1" x14ac:dyDescent="0.3">
      <c r="A429" s="87">
        <f>IFERROR(InformeTbHv[[#This Row],[T EFECTIVO]]/InformeTbHv[[#This Row],[Horas disponibles]],0)</f>
        <v>0.97084048027444259</v>
      </c>
      <c r="B429" s="87">
        <f>((InformeTbHv[[#This Row],[T PROGRAMADO]]-InformeTbHv[[#This Row],[HORAS DE OTRAS PARADA]]))/InformeTbHv[[#This Row],[T PROGRAMADO]]</f>
        <v>0.80857142857142861</v>
      </c>
      <c r="C429" s="216">
        <f>IFERROR(((InformeTbHv[[#This Row],[T PROGRAMADO]]-InformeTbHv[[#This Row],[Ttal P. mec]])/InformeTbHv[[#This Row],[T PROGRAMADO]]),0)</f>
        <v>0.83285714285714285</v>
      </c>
      <c r="D429" s="88">
        <f>IFERROR(ROUND(InformeTbHv[[#This Row],[TOTAL DE ARBOLES]]/InformeTbHv[[#This Row],[T EFECTIVO]],2),"")</f>
        <v>33.22</v>
      </c>
      <c r="E429" s="88">
        <f>(IFERROR(ROUND(InformeTbHv[[#This Row],[M3]]/InformeTbHv[[#This Row],[TOTAL DE ARBOLES]],2),""))</f>
        <v>0.37</v>
      </c>
      <c r="F429" s="39">
        <f>IFERROR(ROUND(InformeTbHv[[#This Row],[M3]]/InformeTbHv[[#This Row],[T EFECTIVO]],2),"")</f>
        <v>12.41</v>
      </c>
      <c r="G429" s="89">
        <f>InformeTbHv[[#This Row],[T PROGRAMADO]]-InformeTbHv[[#This Row],[HORAS DE OTRAS PARADA]]</f>
        <v>5.66</v>
      </c>
      <c r="H429" s="89">
        <f>InformeTbHv[[#This Row],[T PROGRAMADO]]-SUM(InformeTbHv[[#This Row],[T PARADAS MEC]]+InformeTbHv[[#This Row],[ALISTAMIENTO]]+InformeTbHv[[#This Row],[Mantenimiento periódico]])</f>
        <v>5.83</v>
      </c>
      <c r="I429" s="89">
        <f>InformeTbHv[[#This Row],[T PARADAS MEC]]+InformeTbHv[[#This Row],[ALISTAMIENTO]]+InformeTbHv[[#This Row],[Mantenimiento periódico]]</f>
        <v>1.17</v>
      </c>
      <c r="J429" s="89">
        <f>SUMIF(InformeTbHv[[#This Row],[MOTIVO 1]],"Mantenimiento periódico",InformeTbHv[[#This Row],[T OTRA PARADA 1]])</f>
        <v>0</v>
      </c>
      <c r="K429" s="89">
        <f>InformeTbHv[[#This Row],[Mantenimiento periódico]]+InformeTbHv[[#This Row],[ALISTAMIENTO]]</f>
        <v>0.17</v>
      </c>
      <c r="L429" s="89">
        <f>SUM(InformeTbHv[[#This Row],[T OTRA PARADA 1]:[T OTRA PARADA 5]])</f>
        <v>0</v>
      </c>
      <c r="M429" s="88" t="s">
        <v>68</v>
      </c>
      <c r="N429" s="88" t="s">
        <v>1417</v>
      </c>
      <c r="O429" s="88" t="s">
        <v>69</v>
      </c>
      <c r="P429" s="88">
        <v>1059706760</v>
      </c>
      <c r="Q429" s="88" t="s">
        <v>65</v>
      </c>
      <c r="R429" s="88" t="s">
        <v>44</v>
      </c>
      <c r="S429" s="90">
        <v>46074</v>
      </c>
      <c r="T429" s="88" t="s">
        <v>164</v>
      </c>
      <c r="U429" s="88"/>
      <c r="V429" s="88"/>
      <c r="W429" s="88"/>
      <c r="X429" s="88"/>
      <c r="Y429" s="88"/>
      <c r="Z429" s="88"/>
      <c r="AA429" s="88"/>
      <c r="AB429" s="88"/>
      <c r="AC429" s="88" t="s">
        <v>1426</v>
      </c>
      <c r="AD429" s="88" t="s">
        <v>1471</v>
      </c>
      <c r="AE429" s="88" t="s">
        <v>1512</v>
      </c>
      <c r="AF429" s="88">
        <v>26.520279887958782</v>
      </c>
      <c r="AG429" s="49" t="s">
        <v>1319</v>
      </c>
      <c r="AH429" s="206">
        <v>7</v>
      </c>
      <c r="AI429" s="125" t="s">
        <v>45</v>
      </c>
      <c r="AJ429" s="418">
        <f>VLOOKUP(InformeTbHv[[#This Row],[TURNO]],[1]INFORMEHV!AI$2:AK$184,2,0)</f>
        <v>0.58333333333333337</v>
      </c>
      <c r="AK429" s="418">
        <f>VLOOKUP(InformeTbHv[[#This Row],[TURNO]],[1]INFORMEHV!AI$2:AK$184,3,0)</f>
        <v>0.91666666666666663</v>
      </c>
      <c r="AL429" s="205">
        <v>27</v>
      </c>
      <c r="AM429" s="88">
        <v>188</v>
      </c>
      <c r="AN429" s="88">
        <v>70.239999999999995</v>
      </c>
      <c r="AO429" s="88">
        <v>17</v>
      </c>
      <c r="AP429" s="88"/>
      <c r="AQ429" s="89"/>
      <c r="AR429" s="88">
        <v>7</v>
      </c>
      <c r="AS429" s="88">
        <v>1</v>
      </c>
      <c r="AT429" s="88"/>
      <c r="AU429" s="88" t="s">
        <v>209</v>
      </c>
      <c r="AV429" s="88">
        <v>0.17</v>
      </c>
      <c r="AW429" s="88"/>
      <c r="AX429" s="88">
        <v>0.17</v>
      </c>
      <c r="AY429" s="88"/>
      <c r="AZ429" s="92" t="s">
        <v>743</v>
      </c>
      <c r="BA429" s="88" t="s">
        <v>48</v>
      </c>
      <c r="BB42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1.3399999999999999</v>
      </c>
      <c r="BC429" s="89"/>
      <c r="BD429" s="89"/>
      <c r="BE429" s="89"/>
      <c r="BF429" s="89"/>
      <c r="BG429" s="93"/>
      <c r="BH429" s="44"/>
      <c r="BI429" s="45"/>
      <c r="BJ429" s="45"/>
      <c r="BK429" s="46"/>
      <c r="BL429" s="94"/>
    </row>
    <row r="430" spans="1:64" ht="18.75" customHeight="1" x14ac:dyDescent="0.3">
      <c r="A430" s="87">
        <f>IFERROR(InformeTbHv[[#This Row],[T EFECTIVO]]/InformeTbHv[[#This Row],[Horas disponibles]],0)</f>
        <v>0.95454545454545459</v>
      </c>
      <c r="B430" s="87">
        <f>((InformeTbHv[[#This Row],[T PROGRAMADO]]-InformeTbHv[[#This Row],[HORAS DE OTRAS PARADA]]))/InformeTbHv[[#This Row],[T PROGRAMADO]]</f>
        <v>0.65625</v>
      </c>
      <c r="C430" s="216">
        <f>IFERROR(((InformeTbHv[[#This Row],[T PROGRAMADO]]-InformeTbHv[[#This Row],[Ttal P. mec]])/InformeTbHv[[#This Row],[T PROGRAMADO]]),0)</f>
        <v>0.6875</v>
      </c>
      <c r="D430" s="88">
        <f>IFERROR(ROUND(InformeTbHv[[#This Row],[TOTAL DE ARBOLES]]/InformeTbHv[[#This Row],[T EFECTIVO]],2),"")</f>
        <v>39.43</v>
      </c>
      <c r="E430" s="88">
        <f>(IFERROR(ROUND(InformeTbHv[[#This Row],[M3]]/InformeTbHv[[#This Row],[TOTAL DE ARBOLES]],2),""))</f>
        <v>0.27</v>
      </c>
      <c r="F430" s="39">
        <f>IFERROR(ROUND(InformeTbHv[[#This Row],[M3]]/InformeTbHv[[#This Row],[T EFECTIVO]],2),"")</f>
        <v>10.79</v>
      </c>
      <c r="G430" s="89">
        <f>InformeTbHv[[#This Row],[T PROGRAMADO]]-InformeTbHv[[#This Row],[HORAS DE OTRAS PARADA]]</f>
        <v>5.25</v>
      </c>
      <c r="H430" s="89">
        <f>InformeTbHv[[#This Row],[T PROGRAMADO]]-SUM(InformeTbHv[[#This Row],[T PARADAS MEC]]+InformeTbHv[[#This Row],[ALISTAMIENTO]]+InformeTbHv[[#This Row],[Mantenimiento periódico]])</f>
        <v>5.5</v>
      </c>
      <c r="I430" s="89">
        <f>InformeTbHv[[#This Row],[T PARADAS MEC]]+InformeTbHv[[#This Row],[ALISTAMIENTO]]+InformeTbHv[[#This Row],[Mantenimiento periódico]]</f>
        <v>2.5</v>
      </c>
      <c r="J430" s="89">
        <f>SUMIF(InformeTbHv[[#This Row],[MOTIVO 1]],"Mantenimiento periódico",InformeTbHv[[#This Row],[T OTRA PARADA 1]])</f>
        <v>0</v>
      </c>
      <c r="K430" s="89">
        <f>InformeTbHv[[#This Row],[Mantenimiento periódico]]+InformeTbHv[[#This Row],[ALISTAMIENTO]]</f>
        <v>0.5</v>
      </c>
      <c r="L430" s="89">
        <f>SUM(InformeTbHv[[#This Row],[T OTRA PARADA 1]:[T OTRA PARADA 5]])</f>
        <v>0</v>
      </c>
      <c r="M430" s="88" t="s">
        <v>86</v>
      </c>
      <c r="N430" s="88" t="s">
        <v>1418</v>
      </c>
      <c r="O430" s="88" t="s">
        <v>93</v>
      </c>
      <c r="P430" s="88">
        <v>1112881624</v>
      </c>
      <c r="Q430" s="88" t="s">
        <v>398</v>
      </c>
      <c r="R430" s="88" t="s">
        <v>74</v>
      </c>
      <c r="S430" s="90">
        <v>46071</v>
      </c>
      <c r="T430" s="88" t="s">
        <v>399</v>
      </c>
      <c r="U430" s="88"/>
      <c r="V430" s="88"/>
      <c r="W430" s="88"/>
      <c r="X430" s="88"/>
      <c r="Y430" s="88"/>
      <c r="Z430" s="88"/>
      <c r="AA430" s="88"/>
      <c r="AB430" s="88"/>
      <c r="AC430" s="88" t="s">
        <v>1430</v>
      </c>
      <c r="AD430" s="88" t="s">
        <v>1475</v>
      </c>
      <c r="AE430" s="88" t="s">
        <v>1517</v>
      </c>
      <c r="AF430" s="88">
        <v>14.957915875223099</v>
      </c>
      <c r="AG430" s="251" t="s">
        <v>205</v>
      </c>
      <c r="AH430" s="206">
        <v>10</v>
      </c>
      <c r="AI430" s="88" t="s">
        <v>47</v>
      </c>
      <c r="AJ430" s="419">
        <f>VLOOKUP(InformeTbHv[[#This Row],[TURNO]],[1]INFORMEHV!AI$2:AK$184,2,0)</f>
        <v>0.25</v>
      </c>
      <c r="AK430" s="419">
        <f>VLOOKUP(InformeTbHv[[#This Row],[TURNO]],[1]INFORMEHV!AI$2:AK$184,3,0)</f>
        <v>0.58333333333333337</v>
      </c>
      <c r="AL430" s="205">
        <v>16</v>
      </c>
      <c r="AM430" s="88">
        <v>207</v>
      </c>
      <c r="AN430" s="88">
        <v>56.64</v>
      </c>
      <c r="AO430" s="88">
        <v>16.45</v>
      </c>
      <c r="AP430" s="88"/>
      <c r="AQ430" s="89">
        <v>16.8</v>
      </c>
      <c r="AR430" s="205">
        <v>8</v>
      </c>
      <c r="AS430" s="88">
        <v>2</v>
      </c>
      <c r="AT430" s="30" t="s">
        <v>328</v>
      </c>
      <c r="AU430" s="88" t="s">
        <v>209</v>
      </c>
      <c r="AV430" s="88">
        <v>0.5</v>
      </c>
      <c r="AW430" s="88"/>
      <c r="AX430" s="88">
        <v>0.25</v>
      </c>
      <c r="AY430" s="88"/>
      <c r="AZ430" s="92" t="s">
        <v>629</v>
      </c>
      <c r="BA430" s="88" t="s">
        <v>48</v>
      </c>
      <c r="BB43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2.75</v>
      </c>
      <c r="BC430" s="89"/>
      <c r="BD430" s="89"/>
      <c r="BE430" s="89"/>
      <c r="BF430" s="89"/>
      <c r="BG430" s="93"/>
      <c r="BH430" s="44"/>
      <c r="BI430" s="45"/>
      <c r="BJ430" s="45"/>
      <c r="BK430" s="46"/>
      <c r="BL430" s="94"/>
    </row>
    <row r="431" spans="1:64" ht="18.75" customHeight="1" x14ac:dyDescent="0.3">
      <c r="A431" s="87">
        <f>IFERROR(InformeTbHv[[#This Row],[T EFECTIVO]]/InformeTbHv[[#This Row],[Horas disponibles]],0)</f>
        <v>0.95607613469985364</v>
      </c>
      <c r="B431" s="87">
        <f>((InformeTbHv[[#This Row],[T PROGRAMADO]]-InformeTbHv[[#This Row],[HORAS DE OTRAS PARADA]]))/InformeTbHv[[#This Row],[T PROGRAMADO]]</f>
        <v>0.81625000000000003</v>
      </c>
      <c r="C431" s="216">
        <f>IFERROR(((InformeTbHv[[#This Row],[T PROGRAMADO]]-InformeTbHv[[#This Row],[Ttal P. mec]])/InformeTbHv[[#This Row],[T PROGRAMADO]]),0)</f>
        <v>0.85375000000000001</v>
      </c>
      <c r="D431" s="88">
        <f>IFERROR(ROUND(InformeTbHv[[#This Row],[TOTAL DE ARBOLES]]/InformeTbHv[[#This Row],[T EFECTIVO]],2),"")</f>
        <v>34.76</v>
      </c>
      <c r="E431" s="88">
        <f>(IFERROR(ROUND(InformeTbHv[[#This Row],[M3]]/InformeTbHv[[#This Row],[TOTAL DE ARBOLES]],2),""))</f>
        <v>0.32</v>
      </c>
      <c r="F431" s="39">
        <f>IFERROR(ROUND(InformeTbHv[[#This Row],[M3]]/InformeTbHv[[#This Row],[T EFECTIVO]],2),"")</f>
        <v>11.21</v>
      </c>
      <c r="G431" s="89">
        <f>InformeTbHv[[#This Row],[T PROGRAMADO]]-InformeTbHv[[#This Row],[HORAS DE OTRAS PARADA]]</f>
        <v>6.53</v>
      </c>
      <c r="H431" s="89">
        <f>InformeTbHv[[#This Row],[T PROGRAMADO]]-SUM(InformeTbHv[[#This Row],[T PARADAS MEC]]+InformeTbHv[[#This Row],[ALISTAMIENTO]]+InformeTbHv[[#This Row],[Mantenimiento periódico]])</f>
        <v>6.83</v>
      </c>
      <c r="I431" s="89">
        <f>InformeTbHv[[#This Row],[T PARADAS MEC]]+InformeTbHv[[#This Row],[ALISTAMIENTO]]+InformeTbHv[[#This Row],[Mantenimiento periódico]]</f>
        <v>1.17</v>
      </c>
      <c r="J431" s="89">
        <f>SUMIF(InformeTbHv[[#This Row],[MOTIVO 1]],"Mantenimiento periódico",InformeTbHv[[#This Row],[T OTRA PARADA 1]])</f>
        <v>0</v>
      </c>
      <c r="K431" s="89">
        <f>InformeTbHv[[#This Row],[Mantenimiento periódico]]+InformeTbHv[[#This Row],[ALISTAMIENTO]]</f>
        <v>0.17</v>
      </c>
      <c r="L431" s="89">
        <f>SUM(InformeTbHv[[#This Row],[T OTRA PARADA 1]:[T OTRA PARADA 5]])</f>
        <v>0</v>
      </c>
      <c r="M431" s="88" t="s">
        <v>72</v>
      </c>
      <c r="N431" s="88" t="s">
        <v>1418</v>
      </c>
      <c r="O431" s="88" t="s">
        <v>75</v>
      </c>
      <c r="P431" s="88">
        <v>1114481552</v>
      </c>
      <c r="Q431" s="88" t="s">
        <v>43</v>
      </c>
      <c r="R431" s="88" t="s">
        <v>74</v>
      </c>
      <c r="S431" s="90">
        <v>46084</v>
      </c>
      <c r="T431" s="88" t="s">
        <v>99</v>
      </c>
      <c r="U431" s="88"/>
      <c r="V431" s="88"/>
      <c r="W431" s="88"/>
      <c r="X431" s="88"/>
      <c r="Y431" s="88"/>
      <c r="Z431" s="88"/>
      <c r="AA431" s="88"/>
      <c r="AB431" s="88"/>
      <c r="AC431" s="88" t="s">
        <v>1442</v>
      </c>
      <c r="AD431" s="88" t="s">
        <v>1487</v>
      </c>
      <c r="AE431" s="88" t="s">
        <v>1514</v>
      </c>
      <c r="AF431" s="88">
        <v>18.547875311725036</v>
      </c>
      <c r="AG431" s="251" t="s">
        <v>205</v>
      </c>
      <c r="AH431" s="206">
        <v>3</v>
      </c>
      <c r="AI431" s="125" t="s">
        <v>45</v>
      </c>
      <c r="AJ431" s="418">
        <f>VLOOKUP(InformeTbHv[[#This Row],[TURNO]],[1]INFORMEHV!AI$2:AK$184,2,0)</f>
        <v>0.58333333333333337</v>
      </c>
      <c r="AK431" s="418">
        <f>VLOOKUP(InformeTbHv[[#This Row],[TURNO]],[1]INFORMEHV!AI$2:AK$184,3,0)</f>
        <v>0.91666666666666663</v>
      </c>
      <c r="AL431" s="205">
        <v>25</v>
      </c>
      <c r="AM431" s="88">
        <v>227</v>
      </c>
      <c r="AN431" s="88">
        <v>73.209999999999994</v>
      </c>
      <c r="AO431" s="88">
        <v>11.69</v>
      </c>
      <c r="AP431" s="88"/>
      <c r="AQ431" s="89">
        <v>19.7</v>
      </c>
      <c r="AR431" s="205">
        <v>8</v>
      </c>
      <c r="AS431" s="88">
        <v>1</v>
      </c>
      <c r="AT431" s="30" t="s">
        <v>328</v>
      </c>
      <c r="AU431" s="88" t="s">
        <v>209</v>
      </c>
      <c r="AV431" s="88">
        <v>0.17</v>
      </c>
      <c r="AW431" s="88"/>
      <c r="AX431" s="88">
        <v>0.3</v>
      </c>
      <c r="AY431" s="88">
        <v>6</v>
      </c>
      <c r="AZ431" s="92"/>
      <c r="BA431" s="88" t="s">
        <v>46</v>
      </c>
      <c r="BB43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1.47</v>
      </c>
      <c r="BC431" s="89"/>
      <c r="BD431" s="89"/>
      <c r="BE431" s="89"/>
      <c r="BF431" s="89"/>
      <c r="BG431" s="93"/>
      <c r="BH431" s="44"/>
      <c r="BI431" s="45"/>
      <c r="BJ431" s="45"/>
      <c r="BK431" s="46"/>
      <c r="BL431" s="94"/>
    </row>
    <row r="432" spans="1:64" ht="18.75" customHeight="1" x14ac:dyDescent="0.3">
      <c r="A432" s="87">
        <f>IFERROR(InformeTbHv[[#This Row],[T EFECTIVO]]/InformeTbHv[[#This Row],[Horas disponibles]],0)</f>
        <v>0.65257595772787313</v>
      </c>
      <c r="B432" s="87">
        <f>((InformeTbHv[[#This Row],[T PROGRAMADO]]-InformeTbHv[[#This Row],[HORAS DE OTRAS PARADA]]))/InformeTbHv[[#This Row],[T PROGRAMADO]]</f>
        <v>0.61749999999999994</v>
      </c>
      <c r="C432" s="216">
        <f>IFERROR(((InformeTbHv[[#This Row],[T PROGRAMADO]]-InformeTbHv[[#This Row],[Ttal P. mec]])/InformeTbHv[[#This Row],[T PROGRAMADO]]),0)</f>
        <v>0.94625000000000004</v>
      </c>
      <c r="D432" s="88">
        <f>IFERROR(ROUND(InformeTbHv[[#This Row],[TOTAL DE ARBOLES]]/InformeTbHv[[#This Row],[T EFECTIVO]],2),"")</f>
        <v>27.53</v>
      </c>
      <c r="E432" s="88">
        <f>(IFERROR(ROUND(InformeTbHv[[#This Row],[M3]]/InformeTbHv[[#This Row],[TOTAL DE ARBOLES]],2),""))</f>
        <v>0.28000000000000003</v>
      </c>
      <c r="F432" s="39">
        <f>IFERROR(ROUND(InformeTbHv[[#This Row],[M3]]/InformeTbHv[[#This Row],[T EFECTIVO]],2),"")</f>
        <v>7.69</v>
      </c>
      <c r="G432" s="89">
        <f>InformeTbHv[[#This Row],[T PROGRAMADO]]-InformeTbHv[[#This Row],[HORAS DE OTRAS PARADA]]</f>
        <v>4.9399999999999995</v>
      </c>
      <c r="H432" s="89">
        <f>InformeTbHv[[#This Row],[T PROGRAMADO]]-SUM(InformeTbHv[[#This Row],[T PARADAS MEC]]+InformeTbHv[[#This Row],[ALISTAMIENTO]]+InformeTbHv[[#This Row],[Mantenimiento periódico]])</f>
        <v>7.57</v>
      </c>
      <c r="I432" s="89">
        <f>InformeTbHv[[#This Row],[T PARADAS MEC]]+InformeTbHv[[#This Row],[ALISTAMIENTO]]+InformeTbHv[[#This Row],[Mantenimiento periódico]]</f>
        <v>0.43</v>
      </c>
      <c r="J432" s="89">
        <f>SUMIF(InformeTbHv[[#This Row],[MOTIVO 1]],"Mantenimiento periódico",InformeTbHv[[#This Row],[T OTRA PARADA 1]])</f>
        <v>0</v>
      </c>
      <c r="K432" s="89">
        <f>InformeTbHv[[#This Row],[Mantenimiento periódico]]+InformeTbHv[[#This Row],[ALISTAMIENTO]]</f>
        <v>0</v>
      </c>
      <c r="L432" s="89">
        <f>SUM(InformeTbHv[[#This Row],[T OTRA PARADA 1]:[T OTRA PARADA 5]])</f>
        <v>2.35</v>
      </c>
      <c r="M432" s="88" t="s">
        <v>86</v>
      </c>
      <c r="N432" s="88" t="s">
        <v>1418</v>
      </c>
      <c r="O432" s="88" t="s">
        <v>88</v>
      </c>
      <c r="P432" s="88">
        <v>94265708</v>
      </c>
      <c r="Q432" s="88" t="s">
        <v>398</v>
      </c>
      <c r="R432" s="88" t="s">
        <v>74</v>
      </c>
      <c r="S432" s="90">
        <v>46084</v>
      </c>
      <c r="T432" s="88" t="s">
        <v>399</v>
      </c>
      <c r="U432" s="88"/>
      <c r="V432" s="88"/>
      <c r="W432" s="88"/>
      <c r="X432" s="88"/>
      <c r="Y432" s="88"/>
      <c r="Z432" s="88"/>
      <c r="AA432" s="88"/>
      <c r="AB432" s="88"/>
      <c r="AC432" s="88" t="s">
        <v>1430</v>
      </c>
      <c r="AD432" s="88" t="s">
        <v>1475</v>
      </c>
      <c r="AE432" s="88" t="s">
        <v>1517</v>
      </c>
      <c r="AF432" s="88">
        <v>14.957915875223099</v>
      </c>
      <c r="AG432" s="251" t="s">
        <v>205</v>
      </c>
      <c r="AH432" s="206">
        <v>9</v>
      </c>
      <c r="AI432" s="125" t="s">
        <v>45</v>
      </c>
      <c r="AJ432" s="418">
        <f>VLOOKUP(InformeTbHv[[#This Row],[TURNO]],[1]INFORMEHV!AI$2:AK$184,2,0)</f>
        <v>0.58333333333333337</v>
      </c>
      <c r="AK432" s="418">
        <f>VLOOKUP(InformeTbHv[[#This Row],[TURNO]],[1]INFORMEHV!AI$2:AK$184,3,0)</f>
        <v>0.91666666666666663</v>
      </c>
      <c r="AL432" s="205">
        <v>27</v>
      </c>
      <c r="AM432" s="88">
        <v>136</v>
      </c>
      <c r="AN432" s="88">
        <v>38.01</v>
      </c>
      <c r="AO432" s="88">
        <v>3.76</v>
      </c>
      <c r="AP432" s="88"/>
      <c r="AQ432" s="89">
        <v>17.7</v>
      </c>
      <c r="AR432" s="88">
        <v>8</v>
      </c>
      <c r="AS432" s="88">
        <v>0.43</v>
      </c>
      <c r="AT432" s="88"/>
      <c r="AU432" s="88" t="s">
        <v>209</v>
      </c>
      <c r="AV432" s="88"/>
      <c r="AW432" s="88">
        <v>0.28000000000000003</v>
      </c>
      <c r="AX432" s="88"/>
      <c r="AY432" s="88">
        <v>4.5599999999999996</v>
      </c>
      <c r="AZ432" s="92" t="s">
        <v>203</v>
      </c>
      <c r="BA432" s="88" t="s">
        <v>46</v>
      </c>
      <c r="BB43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3.06</v>
      </c>
      <c r="BC432" s="89">
        <v>2.35</v>
      </c>
      <c r="BD432" s="89"/>
      <c r="BE432" s="89"/>
      <c r="BF432" s="89"/>
      <c r="BG432" s="93"/>
      <c r="BH432" s="44" t="s">
        <v>246</v>
      </c>
      <c r="BI432" s="45"/>
      <c r="BJ432" s="45"/>
      <c r="BK432" s="46"/>
      <c r="BL432" s="94"/>
    </row>
    <row r="433" spans="1:64" ht="18.75" customHeight="1" x14ac:dyDescent="0.3">
      <c r="A433" s="87">
        <f>IFERROR(InformeTbHv[[#This Row],[T EFECTIVO]]/InformeTbHv[[#This Row],[Horas disponibles]],0)</f>
        <v>0.7781818181818182</v>
      </c>
      <c r="B433" s="87">
        <f>((InformeTbHv[[#This Row],[T PROGRAMADO]]-InformeTbHv[[#This Row],[HORAS DE OTRAS PARADA]]))/InformeTbHv[[#This Row],[T PROGRAMADO]]</f>
        <v>0.71333333333333337</v>
      </c>
      <c r="C433" s="216">
        <f>IFERROR(((InformeTbHv[[#This Row],[T PROGRAMADO]]-InformeTbHv[[#This Row],[Ttal P. mec]])/InformeTbHv[[#This Row],[T PROGRAMADO]]),0)</f>
        <v>0.91666666666666663</v>
      </c>
      <c r="D433" s="88">
        <f>IFERROR(ROUND(InformeTbHv[[#This Row],[TOTAL DE ARBOLES]]/InformeTbHv[[#This Row],[T EFECTIVO]],2),"")</f>
        <v>15.26</v>
      </c>
      <c r="E433" s="88">
        <f>(IFERROR(ROUND(InformeTbHv[[#This Row],[M3]]/InformeTbHv[[#This Row],[TOTAL DE ARBOLES]],2),""))</f>
        <v>0.43</v>
      </c>
      <c r="F433" s="39">
        <f>IFERROR(ROUND(InformeTbHv[[#This Row],[M3]]/InformeTbHv[[#This Row],[T EFECTIVO]],2),"")</f>
        <v>6.62</v>
      </c>
      <c r="G433" s="89">
        <f>InformeTbHv[[#This Row],[T PROGRAMADO]]-InformeTbHv[[#This Row],[HORAS DE OTRAS PARADA]]</f>
        <v>6.42</v>
      </c>
      <c r="H433" s="89">
        <f>InformeTbHv[[#This Row],[T PROGRAMADO]]-SUM(InformeTbHv[[#This Row],[T PARADAS MEC]]+InformeTbHv[[#This Row],[ALISTAMIENTO]]+InformeTbHv[[#This Row],[Mantenimiento periódico]])</f>
        <v>8.25</v>
      </c>
      <c r="I433" s="89">
        <f>InformeTbHv[[#This Row],[T PARADAS MEC]]+InformeTbHv[[#This Row],[ALISTAMIENTO]]+InformeTbHv[[#This Row],[Mantenimiento periódico]]</f>
        <v>0.75</v>
      </c>
      <c r="J433" s="89">
        <f>SUMIF(InformeTbHv[[#This Row],[MOTIVO 1]],"Mantenimiento periódico",InformeTbHv[[#This Row],[T OTRA PARADA 1]])</f>
        <v>0</v>
      </c>
      <c r="K433" s="89">
        <f>InformeTbHv[[#This Row],[Mantenimiento periódico]]+InformeTbHv[[#This Row],[ALISTAMIENTO]]</f>
        <v>0.25</v>
      </c>
      <c r="L433" s="89">
        <f>SUM(InformeTbHv[[#This Row],[T OTRA PARADA 1]:[T OTRA PARADA 5]])</f>
        <v>0</v>
      </c>
      <c r="M433" s="88" t="s">
        <v>136</v>
      </c>
      <c r="N433" s="88" t="s">
        <v>1417</v>
      </c>
      <c r="O433" s="88" t="s">
        <v>381</v>
      </c>
      <c r="P433" s="88">
        <v>1113312568</v>
      </c>
      <c r="Q433" s="88" t="s">
        <v>65</v>
      </c>
      <c r="R433" s="88" t="s">
        <v>49</v>
      </c>
      <c r="S433" s="90">
        <v>46085</v>
      </c>
      <c r="T433" s="88" t="s">
        <v>393</v>
      </c>
      <c r="U433" s="88"/>
      <c r="V433" s="88"/>
      <c r="W433" s="88"/>
      <c r="X433" s="88"/>
      <c r="Y433" s="88"/>
      <c r="Z433" s="88"/>
      <c r="AA433" s="88"/>
      <c r="AB433" s="88"/>
      <c r="AC433" s="88" t="s">
        <v>1422</v>
      </c>
      <c r="AD433" s="88" t="s">
        <v>1467</v>
      </c>
      <c r="AE433" s="88" t="s">
        <v>1511</v>
      </c>
      <c r="AF433" s="88">
        <v>16.129333818634041</v>
      </c>
      <c r="AG433" s="49" t="s">
        <v>208</v>
      </c>
      <c r="AH433" s="206">
        <v>6</v>
      </c>
      <c r="AI433" s="88" t="s">
        <v>47</v>
      </c>
      <c r="AJ433" s="419">
        <f>VLOOKUP(InformeTbHv[[#This Row],[TURNO]],[1]INFORMEHV!AI$2:AK$184,2,0)</f>
        <v>0.25</v>
      </c>
      <c r="AK433" s="419">
        <f>VLOOKUP(InformeTbHv[[#This Row],[TURNO]],[1]INFORMEHV!AI$2:AK$184,3,0)</f>
        <v>0.58333333333333337</v>
      </c>
      <c r="AL433" s="205">
        <v>30</v>
      </c>
      <c r="AM433" s="88">
        <v>98</v>
      </c>
      <c r="AN433" s="88">
        <v>42.5</v>
      </c>
      <c r="AO433" s="88">
        <v>6.8</v>
      </c>
      <c r="AP433" s="88"/>
      <c r="AQ433" s="89">
        <v>30</v>
      </c>
      <c r="AR433" s="205">
        <v>9</v>
      </c>
      <c r="AS433" s="88">
        <v>0.5</v>
      </c>
      <c r="AT433" s="30" t="s">
        <v>328</v>
      </c>
      <c r="AU433" s="88" t="s">
        <v>209</v>
      </c>
      <c r="AV433" s="88">
        <v>0.25</v>
      </c>
      <c r="AW433" s="88">
        <v>0.5</v>
      </c>
      <c r="AX433" s="88">
        <v>1.33</v>
      </c>
      <c r="AY433" s="88">
        <v>7</v>
      </c>
      <c r="AZ433" s="92" t="s">
        <v>848</v>
      </c>
      <c r="BA433" s="88" t="s">
        <v>48</v>
      </c>
      <c r="BB43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2.58</v>
      </c>
      <c r="BC433" s="89"/>
      <c r="BD433" s="89"/>
      <c r="BE433" s="89"/>
      <c r="BF433" s="89"/>
      <c r="BG433" s="93"/>
      <c r="BH433" s="44"/>
      <c r="BI433" s="45"/>
      <c r="BJ433" s="45"/>
      <c r="BK433" s="46"/>
      <c r="BL433" s="94"/>
    </row>
    <row r="434" spans="1:64" ht="18.75" customHeight="1" x14ac:dyDescent="0.3">
      <c r="A434" s="87">
        <f>IFERROR(InformeTbHv[[#This Row],[T EFECTIVO]]/InformeTbHv[[#This Row],[Horas disponibles]],0)</f>
        <v>0</v>
      </c>
      <c r="B434" s="87">
        <f>((InformeTbHv[[#This Row],[T PROGRAMADO]]-InformeTbHv[[#This Row],[HORAS DE OTRAS PARADA]]))/InformeTbHv[[#This Row],[T PROGRAMADO]]</f>
        <v>0</v>
      </c>
      <c r="C434" s="216">
        <f>IFERROR(((InformeTbHv[[#This Row],[T PROGRAMADO]]-InformeTbHv[[#This Row],[Ttal P. mec]])/InformeTbHv[[#This Row],[T PROGRAMADO]]),0)</f>
        <v>0</v>
      </c>
      <c r="D434" s="88" t="str">
        <f>IFERROR(ROUND(InformeTbHv[[#This Row],[TOTAL DE ARBOLES]]/InformeTbHv[[#This Row],[T EFECTIVO]],2),"")</f>
        <v/>
      </c>
      <c r="E434" s="88" t="str">
        <f>(IFERROR(ROUND(InformeTbHv[[#This Row],[M3]]/InformeTbHv[[#This Row],[TOTAL DE ARBOLES]],2),""))</f>
        <v/>
      </c>
      <c r="F434" s="39" t="str">
        <f>IFERROR(ROUND(InformeTbHv[[#This Row],[M3]]/InformeTbHv[[#This Row],[T EFECTIVO]],2),"")</f>
        <v/>
      </c>
      <c r="G434" s="89">
        <f>InformeTbHv[[#This Row],[T PROGRAMADO]]-InformeTbHv[[#This Row],[HORAS DE OTRAS PARADA]]</f>
        <v>0</v>
      </c>
      <c r="H434" s="89">
        <f>InformeTbHv[[#This Row],[T PROGRAMADO]]-SUM(InformeTbHv[[#This Row],[T PARADAS MEC]]+InformeTbHv[[#This Row],[ALISTAMIENTO]]+InformeTbHv[[#This Row],[Mantenimiento periódico]])</f>
        <v>0</v>
      </c>
      <c r="I434" s="89">
        <f>InformeTbHv[[#This Row],[T PARADAS MEC]]+InformeTbHv[[#This Row],[ALISTAMIENTO]]+InformeTbHv[[#This Row],[Mantenimiento periódico]]</f>
        <v>6.5</v>
      </c>
      <c r="J434" s="89">
        <f>SUMIF(InformeTbHv[[#This Row],[MOTIVO 1]],"Mantenimiento periódico",InformeTbHv[[#This Row],[T OTRA PARADA 1]])</f>
        <v>0</v>
      </c>
      <c r="K434" s="89">
        <f>InformeTbHv[[#This Row],[Mantenimiento periódico]]+InformeTbHv[[#This Row],[ALISTAMIENTO]]</f>
        <v>0</v>
      </c>
      <c r="L434" s="89">
        <f>SUM(InformeTbHv[[#This Row],[T OTRA PARADA 1]:[T OTRA PARADA 5]])</f>
        <v>0</v>
      </c>
      <c r="M434" s="88" t="s">
        <v>42</v>
      </c>
      <c r="N434" s="88" t="s">
        <v>1418</v>
      </c>
      <c r="O434" s="88" t="s">
        <v>59</v>
      </c>
      <c r="P434" s="88">
        <v>94269864</v>
      </c>
      <c r="Q434" s="88" t="s">
        <v>43</v>
      </c>
      <c r="R434" s="88" t="s">
        <v>44</v>
      </c>
      <c r="S434" s="90">
        <v>46089</v>
      </c>
      <c r="T434" s="88" t="s">
        <v>815</v>
      </c>
      <c r="U434" s="88"/>
      <c r="V434" s="88"/>
      <c r="W434" s="88"/>
      <c r="X434" s="88"/>
      <c r="Y434" s="88"/>
      <c r="Z434" s="88"/>
      <c r="AA434" s="88"/>
      <c r="AB434" s="88"/>
      <c r="AC434" s="88" t="s">
        <v>1434</v>
      </c>
      <c r="AD434" s="88" t="s">
        <v>1479</v>
      </c>
      <c r="AE434" s="88" t="s">
        <v>1519</v>
      </c>
      <c r="AF434" s="88">
        <v>17.88641072711232</v>
      </c>
      <c r="AG434" s="49" t="s">
        <v>208</v>
      </c>
      <c r="AH434" s="206">
        <v>2</v>
      </c>
      <c r="AI434" s="125" t="s">
        <v>45</v>
      </c>
      <c r="AJ434" s="418">
        <f>VLOOKUP(InformeTbHv[[#This Row],[TURNO]],[1]INFORMEHV!AI$2:AK$184,2,0)</f>
        <v>0.58333333333333337</v>
      </c>
      <c r="AK434" s="418">
        <f>VLOOKUP(InformeTbHv[[#This Row],[TURNO]],[1]INFORMEHV!AI$2:AK$184,3,0)</f>
        <v>0.91666666666666663</v>
      </c>
      <c r="AL434" s="205"/>
      <c r="AM434" s="88"/>
      <c r="AN434" s="88"/>
      <c r="AO434" s="88"/>
      <c r="AP434" s="88"/>
      <c r="AQ434" s="89"/>
      <c r="AR434" s="88">
        <v>6.5</v>
      </c>
      <c r="AS434" s="88">
        <v>6.5</v>
      </c>
      <c r="AT434" s="88">
        <v>0</v>
      </c>
      <c r="AU434" s="88" t="s">
        <v>209</v>
      </c>
      <c r="AV434" s="88"/>
      <c r="AW434" s="88"/>
      <c r="AX434" s="88"/>
      <c r="AY434" s="88"/>
      <c r="AZ434" s="92" t="s">
        <v>873</v>
      </c>
      <c r="BA434" s="88" t="s">
        <v>46</v>
      </c>
      <c r="BB43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6.5</v>
      </c>
      <c r="BC434" s="89"/>
      <c r="BD434" s="89"/>
      <c r="BE434" s="89"/>
      <c r="BF434" s="89"/>
      <c r="BG434" s="93"/>
      <c r="BH434" s="44"/>
      <c r="BI434" s="45"/>
      <c r="BJ434" s="45"/>
      <c r="BK434" s="46"/>
      <c r="BL434" s="94"/>
    </row>
    <row r="435" spans="1:64" s="70" customFormat="1" ht="18.75" customHeight="1" x14ac:dyDescent="0.3">
      <c r="A435" s="87">
        <f>IFERROR(InformeTbHv[[#This Row],[T EFECTIVO]]/InformeTbHv[[#This Row],[Horas disponibles]],0)</f>
        <v>0.89928057553956831</v>
      </c>
      <c r="B435" s="87">
        <f>((InformeTbHv[[#This Row],[T PROGRAMADO]]-InformeTbHv[[#This Row],[HORAS DE OTRAS PARADA]]))/InformeTbHv[[#This Row],[T PROGRAMADO]]</f>
        <v>0.46875</v>
      </c>
      <c r="C435" s="216">
        <f>IFERROR(((InformeTbHv[[#This Row],[T PROGRAMADO]]-InformeTbHv[[#This Row],[Ttal P. mec]])/InformeTbHv[[#This Row],[T PROGRAMADO]]),0)</f>
        <v>0.52124999999999999</v>
      </c>
      <c r="D435" s="88">
        <f>IFERROR(ROUND(InformeTbHv[[#This Row],[TOTAL DE ARBOLES]]/InformeTbHv[[#This Row],[T EFECTIVO]],2),"")</f>
        <v>99.2</v>
      </c>
      <c r="E435" s="88">
        <f>(IFERROR(ROUND(InformeTbHv[[#This Row],[M3]]/InformeTbHv[[#This Row],[TOTAL DE ARBOLES]],2),""))</f>
        <v>0.19</v>
      </c>
      <c r="F435" s="39">
        <f>IFERROR(ROUND(InformeTbHv[[#This Row],[M3]]/InformeTbHv[[#This Row],[T EFECTIVO]],2),"")</f>
        <v>19.329999999999998</v>
      </c>
      <c r="G435" s="89">
        <f>InformeTbHv[[#This Row],[T PROGRAMADO]]-InformeTbHv[[#This Row],[HORAS DE OTRAS PARADA]]</f>
        <v>3.75</v>
      </c>
      <c r="H435" s="89">
        <f>InformeTbHv[[#This Row],[T PROGRAMADO]]-SUM(InformeTbHv[[#This Row],[T PARADAS MEC]]+InformeTbHv[[#This Row],[ALISTAMIENTO]]+InformeTbHv[[#This Row],[Mantenimiento periódico]])</f>
        <v>4.17</v>
      </c>
      <c r="I435" s="89">
        <f>InformeTbHv[[#This Row],[T PARADAS MEC]]+InformeTbHv[[#This Row],[ALISTAMIENTO]]+InformeTbHv[[#This Row],[Mantenimiento periódico]]</f>
        <v>3.83</v>
      </c>
      <c r="J435" s="89">
        <f>SUMIF(InformeTbHv[[#This Row],[MOTIVO 1]],"Mantenimiento periódico",InformeTbHv[[#This Row],[T OTRA PARADA 1]])</f>
        <v>0</v>
      </c>
      <c r="K435" s="89">
        <f>InformeTbHv[[#This Row],[Mantenimiento periódico]]+InformeTbHv[[#This Row],[ALISTAMIENTO]]</f>
        <v>0.5</v>
      </c>
      <c r="L435" s="89">
        <f>SUM(InformeTbHv[[#This Row],[T OTRA PARADA 1]:[T OTRA PARADA 5]])</f>
        <v>0</v>
      </c>
      <c r="M435" s="88" t="s">
        <v>68</v>
      </c>
      <c r="N435" s="88" t="s">
        <v>1417</v>
      </c>
      <c r="O435" s="88" t="s">
        <v>69</v>
      </c>
      <c r="P435" s="88">
        <v>1059706760</v>
      </c>
      <c r="Q435" s="88" t="s">
        <v>65</v>
      </c>
      <c r="R435" s="88" t="s">
        <v>44</v>
      </c>
      <c r="S435" s="90">
        <v>46084</v>
      </c>
      <c r="T435" s="88" t="s">
        <v>818</v>
      </c>
      <c r="U435" s="88"/>
      <c r="V435" s="88"/>
      <c r="W435" s="88"/>
      <c r="X435" s="88"/>
      <c r="Y435" s="88"/>
      <c r="Z435" s="88"/>
      <c r="AA435" s="88"/>
      <c r="AB435" s="88"/>
      <c r="AC435" s="88" t="s">
        <v>1423</v>
      </c>
      <c r="AD435" s="88" t="s">
        <v>1468</v>
      </c>
      <c r="AE435" s="88" t="s">
        <v>1512</v>
      </c>
      <c r="AF435" s="88">
        <v>35.086777202388227</v>
      </c>
      <c r="AG435" s="251" t="s">
        <v>205</v>
      </c>
      <c r="AH435" s="206">
        <v>1</v>
      </c>
      <c r="AI435" s="88" t="s">
        <v>47</v>
      </c>
      <c r="AJ435" s="419">
        <f>VLOOKUP(InformeTbHv[[#This Row],[TURNO]],[1]INFORMEHV!AI$2:AK$184,2,0)</f>
        <v>0.25</v>
      </c>
      <c r="AK435" s="419">
        <f>VLOOKUP(InformeTbHv[[#This Row],[TURNO]],[1]INFORMEHV!AI$2:AK$184,3,0)</f>
        <v>0.58333333333333337</v>
      </c>
      <c r="AL435" s="205"/>
      <c r="AM435" s="88">
        <v>372</v>
      </c>
      <c r="AN435" s="88">
        <v>72.5</v>
      </c>
      <c r="AO435" s="88">
        <v>18.41</v>
      </c>
      <c r="AP435" s="88"/>
      <c r="AQ435" s="89"/>
      <c r="AR435" s="88">
        <v>8</v>
      </c>
      <c r="AS435" s="88">
        <v>3.33</v>
      </c>
      <c r="AT435" s="88"/>
      <c r="AU435" s="88" t="s">
        <v>209</v>
      </c>
      <c r="AV435" s="88">
        <v>0.5</v>
      </c>
      <c r="AW435" s="88">
        <v>0.25</v>
      </c>
      <c r="AX435" s="88">
        <v>0.17</v>
      </c>
      <c r="AY435" s="88"/>
      <c r="AZ435" s="92" t="s">
        <v>888</v>
      </c>
      <c r="BA435" s="88" t="s">
        <v>48</v>
      </c>
      <c r="BB43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4.25</v>
      </c>
      <c r="BC435" s="89"/>
      <c r="BD435" s="89"/>
      <c r="BE435" s="89"/>
      <c r="BF435" s="89"/>
      <c r="BG435" s="93"/>
      <c r="BH435" s="44"/>
      <c r="BI435" s="45"/>
      <c r="BJ435" s="45"/>
      <c r="BK435" s="46"/>
      <c r="BL435" s="94"/>
    </row>
    <row r="436" spans="1:64" ht="18.75" customHeight="1" x14ac:dyDescent="0.3">
      <c r="A436" s="87">
        <f>IFERROR(InformeTbHv[[#This Row],[T EFECTIVO]]/InformeTbHv[[#This Row],[Horas disponibles]],0)</f>
        <v>1</v>
      </c>
      <c r="B436" s="87">
        <f>((InformeTbHv[[#This Row],[T PROGRAMADO]]-InformeTbHv[[#This Row],[HORAS DE OTRAS PARADA]]))/InformeTbHv[[#This Row],[T PROGRAMADO]]</f>
        <v>0.58374999999999999</v>
      </c>
      <c r="C436" s="216">
        <f>IFERROR(((InformeTbHv[[#This Row],[T PROGRAMADO]]-InformeTbHv[[#This Row],[Ttal P. mec]])/InformeTbHv[[#This Row],[T PROGRAMADO]]),0)</f>
        <v>0.58374999999999999</v>
      </c>
      <c r="D436" s="88">
        <f>IFERROR(ROUND(InformeTbHv[[#This Row],[TOTAL DE ARBOLES]]/InformeTbHv[[#This Row],[T EFECTIVO]],2),"")</f>
        <v>13.28</v>
      </c>
      <c r="E436" s="88">
        <f>(IFERROR(ROUND(InformeTbHv[[#This Row],[M3]]/InformeTbHv[[#This Row],[TOTAL DE ARBOLES]],2),""))</f>
        <v>0.65</v>
      </c>
      <c r="F436" s="39">
        <f>IFERROR(ROUND(InformeTbHv[[#This Row],[M3]]/InformeTbHv[[#This Row],[T EFECTIVO]],2),"")</f>
        <v>8.67</v>
      </c>
      <c r="G436" s="89">
        <f>InformeTbHv[[#This Row],[T PROGRAMADO]]-InformeTbHv[[#This Row],[HORAS DE OTRAS PARADA]]</f>
        <v>4.67</v>
      </c>
      <c r="H436" s="89">
        <f>InformeTbHv[[#This Row],[T PROGRAMADO]]-SUM(InformeTbHv[[#This Row],[T PARADAS MEC]]+InformeTbHv[[#This Row],[ALISTAMIENTO]]+InformeTbHv[[#This Row],[Mantenimiento periódico]])</f>
        <v>4.67</v>
      </c>
      <c r="I436" s="89">
        <f>InformeTbHv[[#This Row],[T PARADAS MEC]]+InformeTbHv[[#This Row],[ALISTAMIENTO]]+InformeTbHv[[#This Row],[Mantenimiento periódico]]</f>
        <v>3.33</v>
      </c>
      <c r="J436" s="89">
        <f>SUMIF(InformeTbHv[[#This Row],[MOTIVO 1]],"Mantenimiento periódico",InformeTbHv[[#This Row],[T OTRA PARADA 1]])</f>
        <v>0</v>
      </c>
      <c r="K436" s="89">
        <f>InformeTbHv[[#This Row],[Mantenimiento periódico]]+InformeTbHv[[#This Row],[ALISTAMIENTO]]</f>
        <v>0.33</v>
      </c>
      <c r="L436" s="89">
        <f>SUM(InformeTbHv[[#This Row],[T OTRA PARADA 1]:[T OTRA PARADA 5]])</f>
        <v>0</v>
      </c>
      <c r="M436" s="88" t="s">
        <v>134</v>
      </c>
      <c r="N436" s="88" t="s">
        <v>1417</v>
      </c>
      <c r="O436" s="88" t="s">
        <v>367</v>
      </c>
      <c r="P436" s="88">
        <v>18435730</v>
      </c>
      <c r="Q436" s="88" t="s">
        <v>65</v>
      </c>
      <c r="R436" s="88" t="s">
        <v>49</v>
      </c>
      <c r="S436" s="90">
        <v>46082</v>
      </c>
      <c r="T436" s="88" t="s">
        <v>833</v>
      </c>
      <c r="U436" s="88"/>
      <c r="V436" s="88"/>
      <c r="W436" s="88"/>
      <c r="X436" s="88"/>
      <c r="Y436" s="88"/>
      <c r="Z436" s="88"/>
      <c r="AA436" s="88"/>
      <c r="AB436" s="88"/>
      <c r="AC436" s="88" t="s">
        <v>1451</v>
      </c>
      <c r="AD436" s="88" t="s">
        <v>1496</v>
      </c>
      <c r="AE436" s="88" t="s">
        <v>1511</v>
      </c>
      <c r="AF436" s="88">
        <v>21.380352760168222</v>
      </c>
      <c r="AG436" s="25" t="s">
        <v>207</v>
      </c>
      <c r="AH436" s="206">
        <v>4</v>
      </c>
      <c r="AI436" s="125" t="s">
        <v>45</v>
      </c>
      <c r="AJ436" s="418">
        <f>VLOOKUP(InformeTbHv[[#This Row],[TURNO]],[1]INFORMEHV!AI$2:AK$184,2,0)</f>
        <v>0.58333333333333337</v>
      </c>
      <c r="AK436" s="418">
        <f>VLOOKUP(InformeTbHv[[#This Row],[TURNO]],[1]INFORMEHV!AI$2:AK$184,3,0)</f>
        <v>0.91666666666666663</v>
      </c>
      <c r="AL436" s="205">
        <v>17</v>
      </c>
      <c r="AM436" s="88">
        <v>62</v>
      </c>
      <c r="AN436" s="88">
        <v>40.5</v>
      </c>
      <c r="AO436" s="88">
        <v>16.7</v>
      </c>
      <c r="AP436" s="88"/>
      <c r="AQ436" s="89">
        <v>26</v>
      </c>
      <c r="AR436" s="205">
        <v>8</v>
      </c>
      <c r="AS436" s="88">
        <v>3</v>
      </c>
      <c r="AT436" s="30" t="s">
        <v>328</v>
      </c>
      <c r="AU436" s="88" t="s">
        <v>209</v>
      </c>
      <c r="AV436" s="88">
        <v>0.33</v>
      </c>
      <c r="AW436" s="88"/>
      <c r="AX436" s="88"/>
      <c r="AY436" s="88"/>
      <c r="AZ436" s="92" t="s">
        <v>902</v>
      </c>
      <c r="BA436" s="88" t="s">
        <v>48</v>
      </c>
      <c r="BB43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3.33</v>
      </c>
      <c r="BC436" s="89"/>
      <c r="BD436" s="89"/>
      <c r="BE436" s="89"/>
      <c r="BF436" s="89"/>
      <c r="BG436" s="93"/>
      <c r="BH436" s="44"/>
      <c r="BI436" s="45"/>
      <c r="BJ436" s="45"/>
      <c r="BK436" s="46"/>
      <c r="BL436" s="94"/>
    </row>
    <row r="437" spans="1:64" ht="18.75" customHeight="1" x14ac:dyDescent="0.3">
      <c r="A437" s="87">
        <f>IFERROR(InformeTbHv[[#This Row],[T EFECTIVO]]/InformeTbHv[[#This Row],[Horas disponibles]],0)</f>
        <v>0.83333333333333337</v>
      </c>
      <c r="B437" s="87">
        <f>((InformeTbHv[[#This Row],[T PROGRAMADO]]-InformeTbHv[[#This Row],[HORAS DE OTRAS PARADA]]))/InformeTbHv[[#This Row],[T PROGRAMADO]]</f>
        <v>0.46875</v>
      </c>
      <c r="C437" s="216">
        <f>IFERROR(((InformeTbHv[[#This Row],[T PROGRAMADO]]-InformeTbHv[[#This Row],[Ttal P. mec]])/InformeTbHv[[#This Row],[T PROGRAMADO]]),0)</f>
        <v>0.5625</v>
      </c>
      <c r="D437" s="88">
        <f>IFERROR(ROUND(InformeTbHv[[#This Row],[TOTAL DE ARBOLES]]/InformeTbHv[[#This Row],[T EFECTIVO]],2),"")</f>
        <v>21.87</v>
      </c>
      <c r="E437" s="88">
        <f>(IFERROR(ROUND(InformeTbHv[[#This Row],[M3]]/InformeTbHv[[#This Row],[TOTAL DE ARBOLES]],2),""))</f>
        <v>0.62</v>
      </c>
      <c r="F437" s="39">
        <f>IFERROR(ROUND(InformeTbHv[[#This Row],[M3]]/InformeTbHv[[#This Row],[T EFECTIVO]],2),"")</f>
        <v>13.6</v>
      </c>
      <c r="G437" s="89">
        <f>InformeTbHv[[#This Row],[T PROGRAMADO]]-InformeTbHv[[#This Row],[HORAS DE OTRAS PARADA]]</f>
        <v>3.75</v>
      </c>
      <c r="H437" s="89">
        <f>InformeTbHv[[#This Row],[T PROGRAMADO]]-SUM(InformeTbHv[[#This Row],[T PARADAS MEC]]+InformeTbHv[[#This Row],[ALISTAMIENTO]]+InformeTbHv[[#This Row],[Mantenimiento periódico]])</f>
        <v>4.5</v>
      </c>
      <c r="I437" s="89">
        <f>InformeTbHv[[#This Row],[T PARADAS MEC]]+InformeTbHv[[#This Row],[ALISTAMIENTO]]+InformeTbHv[[#This Row],[Mantenimiento periódico]]</f>
        <v>3.5</v>
      </c>
      <c r="J437" s="89">
        <f>SUMIF(InformeTbHv[[#This Row],[MOTIVO 1]],"Mantenimiento periódico",InformeTbHv[[#This Row],[T OTRA PARADA 1]])</f>
        <v>0</v>
      </c>
      <c r="K437" s="89">
        <f>InformeTbHv[[#This Row],[Mantenimiento periódico]]+InformeTbHv[[#This Row],[ALISTAMIENTO]]</f>
        <v>0.5</v>
      </c>
      <c r="L437" s="89">
        <f>SUM(InformeTbHv[[#This Row],[T OTRA PARADA 1]:[T OTRA PARADA 5]])</f>
        <v>0</v>
      </c>
      <c r="M437" s="88" t="s">
        <v>134</v>
      </c>
      <c r="N437" s="88" t="s">
        <v>1417</v>
      </c>
      <c r="O437" s="88" t="s">
        <v>370</v>
      </c>
      <c r="P437" s="88">
        <v>1022124531</v>
      </c>
      <c r="Q437" s="88" t="s">
        <v>65</v>
      </c>
      <c r="R437" s="88" t="s">
        <v>49</v>
      </c>
      <c r="S437" s="90">
        <v>46082</v>
      </c>
      <c r="T437" s="88" t="s">
        <v>833</v>
      </c>
      <c r="U437" s="88"/>
      <c r="V437" s="88"/>
      <c r="W437" s="88"/>
      <c r="X437" s="88"/>
      <c r="Y437" s="88"/>
      <c r="Z437" s="88"/>
      <c r="AA437" s="88"/>
      <c r="AB437" s="88"/>
      <c r="AC437" s="88" t="s">
        <v>1451</v>
      </c>
      <c r="AD437" s="88" t="s">
        <v>1496</v>
      </c>
      <c r="AE437" s="88" t="s">
        <v>1511</v>
      </c>
      <c r="AF437" s="88">
        <v>21.380352760168222</v>
      </c>
      <c r="AG437" s="25" t="s">
        <v>207</v>
      </c>
      <c r="AH437" s="206">
        <v>4</v>
      </c>
      <c r="AI437" s="88" t="s">
        <v>47</v>
      </c>
      <c r="AJ437" s="419">
        <f>VLOOKUP(InformeTbHv[[#This Row],[TURNO]],[1]INFORMEHV!AI$2:AK$184,2,0)</f>
        <v>0.25</v>
      </c>
      <c r="AK437" s="419">
        <f>VLOOKUP(InformeTbHv[[#This Row],[TURNO]],[1]INFORMEHV!AI$2:AK$184,3,0)</f>
        <v>0.58333333333333337</v>
      </c>
      <c r="AL437" s="205">
        <v>14</v>
      </c>
      <c r="AM437" s="88">
        <v>82</v>
      </c>
      <c r="AN437" s="88">
        <v>51</v>
      </c>
      <c r="AO437" s="88">
        <v>12.75</v>
      </c>
      <c r="AP437" s="88"/>
      <c r="AQ437" s="89">
        <v>39</v>
      </c>
      <c r="AR437" s="205">
        <v>8</v>
      </c>
      <c r="AS437" s="88">
        <v>3</v>
      </c>
      <c r="AT437" s="30" t="s">
        <v>328</v>
      </c>
      <c r="AU437" s="88" t="s">
        <v>209</v>
      </c>
      <c r="AV437" s="88">
        <v>0.5</v>
      </c>
      <c r="AW437" s="88">
        <v>0.25</v>
      </c>
      <c r="AX437" s="88">
        <v>0.5</v>
      </c>
      <c r="AY437" s="88"/>
      <c r="AZ437" s="92" t="s">
        <v>905</v>
      </c>
      <c r="BA437" s="88" t="s">
        <v>48</v>
      </c>
      <c r="BB43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4.25</v>
      </c>
      <c r="BC437" s="89"/>
      <c r="BD437" s="89"/>
      <c r="BE437" s="89"/>
      <c r="BF437" s="89"/>
      <c r="BG437" s="93"/>
      <c r="BH437" s="44"/>
      <c r="BI437" s="45"/>
      <c r="BJ437" s="45"/>
      <c r="BK437" s="46"/>
      <c r="BL437" s="94"/>
    </row>
    <row r="438" spans="1:64" ht="18.75" customHeight="1" x14ac:dyDescent="0.3">
      <c r="A438" s="87">
        <f>IFERROR(InformeTbHv[[#This Row],[T EFECTIVO]]/InformeTbHv[[#This Row],[Horas disponibles]],0)</f>
        <v>0</v>
      </c>
      <c r="B438" s="87">
        <f>((InformeTbHv[[#This Row],[T PROGRAMADO]]-InformeTbHv[[#This Row],[HORAS DE OTRAS PARADA]]))/InformeTbHv[[#This Row],[T PROGRAMADO]]</f>
        <v>0</v>
      </c>
      <c r="C438" s="216">
        <f>IFERROR(((InformeTbHv[[#This Row],[T PROGRAMADO]]-InformeTbHv[[#This Row],[Ttal P. mec]])/InformeTbHv[[#This Row],[T PROGRAMADO]]),0)</f>
        <v>0.75</v>
      </c>
      <c r="D438" s="88" t="str">
        <f>IFERROR(ROUND(InformeTbHv[[#This Row],[TOTAL DE ARBOLES]]/InformeTbHv[[#This Row],[T EFECTIVO]],2),"")</f>
        <v/>
      </c>
      <c r="E438" s="88">
        <f>(IFERROR(ROUND(InformeTbHv[[#This Row],[M3]]/InformeTbHv[[#This Row],[TOTAL DE ARBOLES]],2),""))</f>
        <v>0.15</v>
      </c>
      <c r="F438" s="39" t="str">
        <f>IFERROR(ROUND(InformeTbHv[[#This Row],[M3]]/InformeTbHv[[#This Row],[T EFECTIVO]],2),"")</f>
        <v/>
      </c>
      <c r="G438" s="89">
        <f>InformeTbHv[[#This Row],[T PROGRAMADO]]-InformeTbHv[[#This Row],[HORAS DE OTRAS PARADA]]</f>
        <v>0</v>
      </c>
      <c r="H438" s="89">
        <f>InformeTbHv[[#This Row],[T PROGRAMADO]]-SUM(InformeTbHv[[#This Row],[T PARADAS MEC]]+InformeTbHv[[#This Row],[ALISTAMIENTO]]+InformeTbHv[[#This Row],[Mantenimiento periódico]])</f>
        <v>6</v>
      </c>
      <c r="I438" s="89">
        <f>InformeTbHv[[#This Row],[T PARADAS MEC]]+InformeTbHv[[#This Row],[ALISTAMIENTO]]+InformeTbHv[[#This Row],[Mantenimiento periódico]]</f>
        <v>2</v>
      </c>
      <c r="J438" s="89">
        <f>SUMIF(InformeTbHv[[#This Row],[MOTIVO 1]],"Mantenimiento periódico",InformeTbHv[[#This Row],[T OTRA PARADA 1]])</f>
        <v>0</v>
      </c>
      <c r="K438" s="89">
        <f>InformeTbHv[[#This Row],[Mantenimiento periódico]]+InformeTbHv[[#This Row],[ALISTAMIENTO]]</f>
        <v>0</v>
      </c>
      <c r="L438" s="89">
        <f>SUM(InformeTbHv[[#This Row],[T OTRA PARADA 1]:[T OTRA PARADA 5]])</f>
        <v>6</v>
      </c>
      <c r="M438" s="88" t="s">
        <v>63</v>
      </c>
      <c r="N438" s="88" t="s">
        <v>1417</v>
      </c>
      <c r="O438" s="88" t="s">
        <v>67</v>
      </c>
      <c r="P438" s="88">
        <v>4516297</v>
      </c>
      <c r="Q438" s="88" t="s">
        <v>65</v>
      </c>
      <c r="R438" s="88" t="s">
        <v>44</v>
      </c>
      <c r="S438" s="90">
        <v>46092</v>
      </c>
      <c r="T438" s="88" t="s">
        <v>818</v>
      </c>
      <c r="U438" s="88"/>
      <c r="V438" s="88"/>
      <c r="W438" s="88"/>
      <c r="X438" s="88"/>
      <c r="Y438" s="88"/>
      <c r="Z438" s="88"/>
      <c r="AA438" s="88"/>
      <c r="AB438" s="88"/>
      <c r="AC438" s="88" t="s">
        <v>1423</v>
      </c>
      <c r="AD438" s="88" t="s">
        <v>1468</v>
      </c>
      <c r="AE438" s="88" t="s">
        <v>1512</v>
      </c>
      <c r="AF438" s="88">
        <v>35.086777202388227</v>
      </c>
      <c r="AG438" s="49" t="s">
        <v>208</v>
      </c>
      <c r="AH438" s="206">
        <v>6</v>
      </c>
      <c r="AI438" s="88" t="s">
        <v>47</v>
      </c>
      <c r="AJ438" s="419">
        <f>VLOOKUP(InformeTbHv[[#This Row],[TURNO]],[1]INFORMEHV!AI$2:AK$184,2,0)</f>
        <v>0.25</v>
      </c>
      <c r="AK438" s="419">
        <f>VLOOKUP(InformeTbHv[[#This Row],[TURNO]],[1]INFORMEHV!AI$2:AK$184,3,0)</f>
        <v>0.58333333333333337</v>
      </c>
      <c r="AL438" s="205"/>
      <c r="AM438" s="88">
        <v>1</v>
      </c>
      <c r="AN438" s="88">
        <v>0.15</v>
      </c>
      <c r="AO438" s="88">
        <v>0.36</v>
      </c>
      <c r="AP438" s="88">
        <v>1</v>
      </c>
      <c r="AQ438" s="89"/>
      <c r="AR438" s="205">
        <v>8</v>
      </c>
      <c r="AS438" s="88">
        <v>2</v>
      </c>
      <c r="AT438" s="30" t="s">
        <v>328</v>
      </c>
      <c r="AU438" s="88" t="s">
        <v>209</v>
      </c>
      <c r="AV438" s="88"/>
      <c r="AW438" s="88"/>
      <c r="AX438" s="88"/>
      <c r="AY438" s="88"/>
      <c r="AZ438" s="92" t="s">
        <v>927</v>
      </c>
      <c r="BA438" s="88" t="s">
        <v>48</v>
      </c>
      <c r="BB43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438" s="89">
        <v>6</v>
      </c>
      <c r="BD438" s="89"/>
      <c r="BE438" s="89"/>
      <c r="BF438" s="89"/>
      <c r="BG438" s="93"/>
      <c r="BH438" s="44" t="s">
        <v>1325</v>
      </c>
      <c r="BI438" s="45"/>
      <c r="BJ438" s="45"/>
      <c r="BK438" s="46"/>
      <c r="BL438" s="94"/>
    </row>
    <row r="439" spans="1:64" ht="18.75" customHeight="1" x14ac:dyDescent="0.3">
      <c r="A439" s="87">
        <f>IFERROR(InformeTbHv[[#This Row],[T EFECTIVO]]/InformeTbHv[[#This Row],[Horas disponibles]],0)</f>
        <v>0.84597701149425286</v>
      </c>
      <c r="B439" s="87">
        <f>((InformeTbHv[[#This Row],[T PROGRAMADO]]-InformeTbHv[[#This Row],[HORAS DE OTRAS PARADA]]))/InformeTbHv[[#This Row],[T PROGRAMADO]]</f>
        <v>0.45999999999999996</v>
      </c>
      <c r="C439" s="216">
        <f>IFERROR(((InformeTbHv[[#This Row],[T PROGRAMADO]]-InformeTbHv[[#This Row],[Ttal P. mec]])/InformeTbHv[[#This Row],[T PROGRAMADO]]),0)</f>
        <v>0.54374999999999996</v>
      </c>
      <c r="D439" s="88">
        <f>IFERROR(ROUND(InformeTbHv[[#This Row],[TOTAL DE ARBOLES]]/InformeTbHv[[#This Row],[T EFECTIVO]],2),"")</f>
        <v>22.55</v>
      </c>
      <c r="E439" s="88">
        <f>(IFERROR(ROUND(InformeTbHv[[#This Row],[M3]]/InformeTbHv[[#This Row],[TOTAL DE ARBOLES]],2),""))</f>
        <v>0.43</v>
      </c>
      <c r="F439" s="39">
        <f>IFERROR(ROUND(InformeTbHv[[#This Row],[M3]]/InformeTbHv[[#This Row],[T EFECTIVO]],2),"")</f>
        <v>9.65</v>
      </c>
      <c r="G439" s="89">
        <f>InformeTbHv[[#This Row],[T PROGRAMADO]]-InformeTbHv[[#This Row],[HORAS DE OTRAS PARADA]]</f>
        <v>3.6799999999999997</v>
      </c>
      <c r="H439" s="89">
        <f>InformeTbHv[[#This Row],[T PROGRAMADO]]-SUM(InformeTbHv[[#This Row],[T PARADAS MEC]]+InformeTbHv[[#This Row],[ALISTAMIENTO]]+InformeTbHv[[#This Row],[Mantenimiento periódico]])</f>
        <v>4.3499999999999996</v>
      </c>
      <c r="I439" s="89">
        <f>InformeTbHv[[#This Row],[T PARADAS MEC]]+InformeTbHv[[#This Row],[ALISTAMIENTO]]+InformeTbHv[[#This Row],[Mantenimiento periódico]]</f>
        <v>3.65</v>
      </c>
      <c r="J439" s="89">
        <f>SUMIF(InformeTbHv[[#This Row],[MOTIVO 1]],"Mantenimiento periódico",InformeTbHv[[#This Row],[T OTRA PARADA 1]])</f>
        <v>0</v>
      </c>
      <c r="K439" s="89">
        <f>InformeTbHv[[#This Row],[Mantenimiento periódico]]+InformeTbHv[[#This Row],[ALISTAMIENTO]]</f>
        <v>0.62</v>
      </c>
      <c r="L439" s="89">
        <f>SUM(InformeTbHv[[#This Row],[T OTRA PARADA 1]:[T OTRA PARADA 5]])</f>
        <v>0</v>
      </c>
      <c r="M439" s="88" t="s">
        <v>68</v>
      </c>
      <c r="N439" s="88" t="s">
        <v>1417</v>
      </c>
      <c r="O439" s="88" t="s">
        <v>91</v>
      </c>
      <c r="P439" s="88">
        <v>1114338868</v>
      </c>
      <c r="Q439" s="88" t="s">
        <v>65</v>
      </c>
      <c r="R439" s="88" t="s">
        <v>44</v>
      </c>
      <c r="S439" s="90">
        <v>46092</v>
      </c>
      <c r="T439" s="88" t="s">
        <v>818</v>
      </c>
      <c r="U439" s="88"/>
      <c r="V439" s="88"/>
      <c r="W439" s="88"/>
      <c r="X439" s="88"/>
      <c r="Y439" s="88"/>
      <c r="Z439" s="88"/>
      <c r="AA439" s="88"/>
      <c r="AB439" s="88"/>
      <c r="AC439" s="88" t="s">
        <v>1423</v>
      </c>
      <c r="AD439" s="88" t="s">
        <v>1468</v>
      </c>
      <c r="AE439" s="88" t="s">
        <v>1512</v>
      </c>
      <c r="AF439" s="88">
        <v>35.086777202388227</v>
      </c>
      <c r="AG439" s="49" t="s">
        <v>208</v>
      </c>
      <c r="AH439" s="206">
        <v>4</v>
      </c>
      <c r="AI439" s="88" t="s">
        <v>47</v>
      </c>
      <c r="AJ439" s="419">
        <f>VLOOKUP(InformeTbHv[[#This Row],[TURNO]],[1]INFORMEHV!AI$2:AK$184,2,0)</f>
        <v>0.25</v>
      </c>
      <c r="AK439" s="419">
        <f>VLOOKUP(InformeTbHv[[#This Row],[TURNO]],[1]INFORMEHV!AI$2:AK$184,3,0)</f>
        <v>0.58333333333333337</v>
      </c>
      <c r="AL439" s="205"/>
      <c r="AM439" s="88">
        <v>83</v>
      </c>
      <c r="AN439" s="88">
        <v>35.5</v>
      </c>
      <c r="AO439" s="88">
        <v>12.1</v>
      </c>
      <c r="AP439" s="88">
        <v>28</v>
      </c>
      <c r="AQ439" s="89"/>
      <c r="AR439" s="205">
        <v>8</v>
      </c>
      <c r="AS439" s="88">
        <v>3.03</v>
      </c>
      <c r="AT439" s="30" t="s">
        <v>328</v>
      </c>
      <c r="AU439" s="88" t="s">
        <v>209</v>
      </c>
      <c r="AV439" s="88">
        <v>0.62</v>
      </c>
      <c r="AW439" s="88">
        <v>0.5</v>
      </c>
      <c r="AX439" s="88">
        <v>0.17</v>
      </c>
      <c r="AY439" s="88"/>
      <c r="AZ439" s="92"/>
      <c r="BA439" s="88" t="s">
        <v>48</v>
      </c>
      <c r="BB43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4.32</v>
      </c>
      <c r="BC439" s="89"/>
      <c r="BD439" s="89"/>
      <c r="BE439" s="89"/>
      <c r="BF439" s="89"/>
      <c r="BG439" s="93"/>
      <c r="BH439" s="44"/>
      <c r="BI439" s="45"/>
      <c r="BJ439" s="45"/>
      <c r="BK439" s="46"/>
      <c r="BL439" s="94"/>
    </row>
    <row r="440" spans="1:64" ht="18.75" customHeight="1" x14ac:dyDescent="0.3">
      <c r="A440" s="87">
        <f>IFERROR(InformeTbHv[[#This Row],[T EFECTIVO]]/InformeTbHv[[#This Row],[Horas disponibles]],0)</f>
        <v>0.94051282051282048</v>
      </c>
      <c r="B440" s="87">
        <f>((InformeTbHv[[#This Row],[T PROGRAMADO]]-InformeTbHv[[#This Row],[HORAS DE OTRAS PARADA]]))/InformeTbHv[[#This Row],[T PROGRAMADO]]</f>
        <v>0.76416666666666666</v>
      </c>
      <c r="C440" s="216">
        <f>IFERROR(((InformeTbHv[[#This Row],[T PROGRAMADO]]-InformeTbHv[[#This Row],[Ttal P. mec]])/InformeTbHv[[#This Row],[T PROGRAMADO]]),0)</f>
        <v>0.8125</v>
      </c>
      <c r="D440" s="88">
        <f>IFERROR(ROUND(InformeTbHv[[#This Row],[TOTAL DE ARBOLES]]/InformeTbHv[[#This Row],[T EFECTIVO]],2),"")</f>
        <v>12.43</v>
      </c>
      <c r="E440" s="88">
        <f>(IFERROR(ROUND(InformeTbHv[[#This Row],[M3]]/InformeTbHv[[#This Row],[TOTAL DE ARBOLES]],2),""))</f>
        <v>0.32</v>
      </c>
      <c r="F440" s="39">
        <f>IFERROR(ROUND(InformeTbHv[[#This Row],[M3]]/InformeTbHv[[#This Row],[T EFECTIVO]],2),"")</f>
        <v>3.93</v>
      </c>
      <c r="G440" s="89">
        <f>InformeTbHv[[#This Row],[T PROGRAMADO]]-InformeTbHv[[#This Row],[HORAS DE OTRAS PARADA]]</f>
        <v>9.17</v>
      </c>
      <c r="H440" s="89">
        <f>InformeTbHv[[#This Row],[T PROGRAMADO]]-SUM(InformeTbHv[[#This Row],[T PARADAS MEC]]+InformeTbHv[[#This Row],[ALISTAMIENTO]]+InformeTbHv[[#This Row],[Mantenimiento periódico]])</f>
        <v>9.75</v>
      </c>
      <c r="I440" s="89">
        <f>InformeTbHv[[#This Row],[T PARADAS MEC]]+InformeTbHv[[#This Row],[ALISTAMIENTO]]+InformeTbHv[[#This Row],[Mantenimiento periódico]]</f>
        <v>2.25</v>
      </c>
      <c r="J440" s="89">
        <f>SUMIF(InformeTbHv[[#This Row],[MOTIVO 1]],"Mantenimiento periódico",InformeTbHv[[#This Row],[T OTRA PARADA 1]])</f>
        <v>0</v>
      </c>
      <c r="K440" s="89">
        <f>InformeTbHv[[#This Row],[Mantenimiento periódico]]+InformeTbHv[[#This Row],[ALISTAMIENTO]]</f>
        <v>0.25</v>
      </c>
      <c r="L440" s="89">
        <f>SUM(InformeTbHv[[#This Row],[T OTRA PARADA 1]:[T OTRA PARADA 5]])</f>
        <v>0</v>
      </c>
      <c r="M440" s="88" t="s">
        <v>79</v>
      </c>
      <c r="N440" s="88" t="s">
        <v>1417</v>
      </c>
      <c r="O440" s="88" t="s">
        <v>84</v>
      </c>
      <c r="P440" s="88">
        <v>1085247991</v>
      </c>
      <c r="Q440" s="88" t="s">
        <v>43</v>
      </c>
      <c r="R440" s="88" t="s">
        <v>49</v>
      </c>
      <c r="S440" s="203">
        <v>46093</v>
      </c>
      <c r="T440" s="88" t="s">
        <v>62</v>
      </c>
      <c r="U440" s="88"/>
      <c r="V440" s="88"/>
      <c r="W440" s="88"/>
      <c r="X440" s="88"/>
      <c r="Y440" s="88"/>
      <c r="Z440" s="88"/>
      <c r="AA440" s="88"/>
      <c r="AB440" s="88"/>
      <c r="AC440" s="88" t="s">
        <v>1445</v>
      </c>
      <c r="AD440" s="88" t="s">
        <v>1490</v>
      </c>
      <c r="AE440" s="88" t="s">
        <v>1518</v>
      </c>
      <c r="AF440" s="88">
        <v>19.828868083208551</v>
      </c>
      <c r="AG440" s="49" t="s">
        <v>208</v>
      </c>
      <c r="AH440" s="206">
        <v>5</v>
      </c>
      <c r="AI440" s="233" t="s">
        <v>47</v>
      </c>
      <c r="AJ440" s="427">
        <f>VLOOKUP(InformeTbHv[[#This Row],[TURNO]],[1]INFORMEHV!AI$2:AK$184,2,0)</f>
        <v>0.25</v>
      </c>
      <c r="AK440" s="427">
        <f>VLOOKUP(InformeTbHv[[#This Row],[TURNO]],[1]INFORMEHV!AI$2:AK$184,3,0)</f>
        <v>0.58333333333333337</v>
      </c>
      <c r="AL440" s="205">
        <v>29</v>
      </c>
      <c r="AM440" s="88">
        <v>114</v>
      </c>
      <c r="AN440" s="88">
        <v>36</v>
      </c>
      <c r="AO440" s="88">
        <v>7.5</v>
      </c>
      <c r="AP440" s="88"/>
      <c r="AQ440" s="89">
        <v>61.8</v>
      </c>
      <c r="AR440" s="233">
        <v>12</v>
      </c>
      <c r="AS440" s="88">
        <v>2</v>
      </c>
      <c r="AT440" s="30" t="s">
        <v>328</v>
      </c>
      <c r="AU440" s="88" t="s">
        <v>209</v>
      </c>
      <c r="AV440" s="88">
        <v>0.25</v>
      </c>
      <c r="AW440" s="88">
        <v>0.25</v>
      </c>
      <c r="AX440" s="88">
        <v>0.33</v>
      </c>
      <c r="AY440" s="88">
        <v>6.1</v>
      </c>
      <c r="AZ440" s="92" t="s">
        <v>936</v>
      </c>
      <c r="BA440" s="88" t="s">
        <v>46</v>
      </c>
      <c r="BB44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2.83</v>
      </c>
      <c r="BC440" s="89"/>
      <c r="BD440" s="89"/>
      <c r="BE440" s="89"/>
      <c r="BF440" s="89"/>
      <c r="BG440" s="93"/>
      <c r="BH440" s="44"/>
      <c r="BI440" s="45"/>
      <c r="BJ440" s="45"/>
      <c r="BK440" s="46"/>
      <c r="BL440" s="94"/>
    </row>
    <row r="441" spans="1:64" ht="18.75" customHeight="1" x14ac:dyDescent="0.3">
      <c r="A441" s="87">
        <f>IFERROR(InformeTbHv[[#This Row],[T EFECTIVO]]/InformeTbHv[[#This Row],[Horas disponibles]],0)</f>
        <v>0.94326241134751776</v>
      </c>
      <c r="B441" s="87">
        <f>((InformeTbHv[[#This Row],[T PROGRAMADO]]-InformeTbHv[[#This Row],[HORAS DE OTRAS PARADA]]))/InformeTbHv[[#This Row],[T PROGRAMADO]]</f>
        <v>0.83125000000000004</v>
      </c>
      <c r="C441" s="216">
        <f>IFERROR(((InformeTbHv[[#This Row],[T PROGRAMADO]]-InformeTbHv[[#This Row],[Ttal P. mec]])/InformeTbHv[[#This Row],[T PROGRAMADO]]),0)</f>
        <v>0.88124999999999998</v>
      </c>
      <c r="D441" s="88">
        <f>IFERROR(ROUND(InformeTbHv[[#This Row],[TOTAL DE ARBOLES]]/InformeTbHv[[#This Row],[T EFECTIVO]],2),"")</f>
        <v>46.32</v>
      </c>
      <c r="E441" s="88">
        <f>(IFERROR(ROUND(InformeTbHv[[#This Row],[M3]]/InformeTbHv[[#This Row],[TOTAL DE ARBOLES]],2),""))</f>
        <v>0.81</v>
      </c>
      <c r="F441" s="39">
        <f>IFERROR(ROUND(InformeTbHv[[#This Row],[M3]]/InformeTbHv[[#This Row],[T EFECTIVO]],2),"")</f>
        <v>37.44</v>
      </c>
      <c r="G441" s="89">
        <f>InformeTbHv[[#This Row],[T PROGRAMADO]]-InformeTbHv[[#This Row],[HORAS DE OTRAS PARADA]]</f>
        <v>6.65</v>
      </c>
      <c r="H441" s="89">
        <f>InformeTbHv[[#This Row],[T PROGRAMADO]]-SUM(InformeTbHv[[#This Row],[T PARADAS MEC]]+InformeTbHv[[#This Row],[ALISTAMIENTO]]+InformeTbHv[[#This Row],[Mantenimiento periódico]])</f>
        <v>7.05</v>
      </c>
      <c r="I441" s="89">
        <f>InformeTbHv[[#This Row],[T PARADAS MEC]]+InformeTbHv[[#This Row],[ALISTAMIENTO]]+InformeTbHv[[#This Row],[Mantenimiento periódico]]</f>
        <v>0.95</v>
      </c>
      <c r="J441" s="89">
        <f>SUMIF(InformeTbHv[[#This Row],[MOTIVO 1]],"Mantenimiento periódico",InformeTbHv[[#This Row],[T OTRA PARADA 1]])</f>
        <v>0</v>
      </c>
      <c r="K441" s="89">
        <f>InformeTbHv[[#This Row],[Mantenimiento periódico]]+InformeTbHv[[#This Row],[ALISTAMIENTO]]</f>
        <v>0.2</v>
      </c>
      <c r="L441" s="89">
        <f>SUM(InformeTbHv[[#This Row],[T OTRA PARADA 1]:[T OTRA PARADA 5]])</f>
        <v>0</v>
      </c>
      <c r="M441" s="88" t="s">
        <v>55</v>
      </c>
      <c r="N441" s="88" t="s">
        <v>1418</v>
      </c>
      <c r="O441" s="88" t="s">
        <v>56</v>
      </c>
      <c r="P441" s="88">
        <v>1114480052</v>
      </c>
      <c r="Q441" s="88" t="s">
        <v>43</v>
      </c>
      <c r="R441" s="88" t="s">
        <v>49</v>
      </c>
      <c r="S441" s="90">
        <v>46093</v>
      </c>
      <c r="T441" s="88" t="s">
        <v>62</v>
      </c>
      <c r="U441" s="88"/>
      <c r="V441" s="88"/>
      <c r="W441" s="88"/>
      <c r="X441" s="88"/>
      <c r="Y441" s="88"/>
      <c r="Z441" s="88"/>
      <c r="AA441" s="88"/>
      <c r="AB441" s="88"/>
      <c r="AC441" s="88" t="s">
        <v>1445</v>
      </c>
      <c r="AD441" s="88" t="s">
        <v>1490</v>
      </c>
      <c r="AE441" s="88" t="s">
        <v>1518</v>
      </c>
      <c r="AF441" s="88">
        <v>19.828868083208551</v>
      </c>
      <c r="AG441" s="49" t="s">
        <v>208</v>
      </c>
      <c r="AH441" s="206">
        <v>5</v>
      </c>
      <c r="AI441" s="125" t="s">
        <v>45</v>
      </c>
      <c r="AJ441" s="418">
        <f>VLOOKUP(InformeTbHv[[#This Row],[TURNO]],[1]INFORMEHV!AI$2:AK$184,2,0)</f>
        <v>0.58333333333333337</v>
      </c>
      <c r="AK441" s="418">
        <f>VLOOKUP(InformeTbHv[[#This Row],[TURNO]],[1]INFORMEHV!AI$2:AK$184,3,0)</f>
        <v>0.91666666666666663</v>
      </c>
      <c r="AL441" s="205">
        <v>28</v>
      </c>
      <c r="AM441" s="88">
        <v>308</v>
      </c>
      <c r="AN441" s="88">
        <v>249</v>
      </c>
      <c r="AO441" s="88">
        <v>39.9</v>
      </c>
      <c r="AP441" s="88"/>
      <c r="AQ441" s="95">
        <v>29.6</v>
      </c>
      <c r="AR441" s="205">
        <v>8</v>
      </c>
      <c r="AS441" s="88">
        <v>0.75</v>
      </c>
      <c r="AT441" s="30" t="s">
        <v>328</v>
      </c>
      <c r="AU441" s="88" t="s">
        <v>209</v>
      </c>
      <c r="AV441" s="88">
        <v>0.2</v>
      </c>
      <c r="AW441" s="88">
        <v>0.23</v>
      </c>
      <c r="AX441" s="88">
        <v>0.17</v>
      </c>
      <c r="AY441" s="88"/>
      <c r="AZ441" s="92" t="s">
        <v>652</v>
      </c>
      <c r="BA441" s="88" t="s">
        <v>46</v>
      </c>
      <c r="BB44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1.3499999999999999</v>
      </c>
      <c r="BC441" s="89"/>
      <c r="BD441" s="89"/>
      <c r="BE441" s="89"/>
      <c r="BF441" s="89"/>
      <c r="BG441" s="93"/>
      <c r="BH441" s="44"/>
      <c r="BI441" s="45"/>
      <c r="BJ441" s="45"/>
      <c r="BK441" s="46"/>
      <c r="BL441" s="94"/>
    </row>
    <row r="442" spans="1:64" ht="18.75" customHeight="1" x14ac:dyDescent="0.3">
      <c r="A442" s="87">
        <f>IFERROR(InformeTbHv[[#This Row],[T EFECTIVO]]/InformeTbHv[[#This Row],[Horas disponibles]],0)</f>
        <v>0.96969696969696983</v>
      </c>
      <c r="B442" s="87">
        <f>((InformeTbHv[[#This Row],[T PROGRAMADO]]-InformeTbHv[[#This Row],[HORAS DE OTRAS PARADA]]))/InformeTbHv[[#This Row],[T PROGRAMADO]]</f>
        <v>0.4</v>
      </c>
      <c r="C442" s="216">
        <f>IFERROR(((InformeTbHv[[#This Row],[T PROGRAMADO]]-InformeTbHv[[#This Row],[Ttal P. mec]])/InformeTbHv[[#This Row],[T PROGRAMADO]]),0)</f>
        <v>0.41249999999999998</v>
      </c>
      <c r="D442" s="88">
        <f>IFERROR(ROUND(InformeTbHv[[#This Row],[TOTAL DE ARBOLES]]/InformeTbHv[[#This Row],[T EFECTIVO]],2),"")</f>
        <v>45.94</v>
      </c>
      <c r="E442" s="88">
        <f>(IFERROR(ROUND(InformeTbHv[[#This Row],[M3]]/InformeTbHv[[#This Row],[TOTAL DE ARBOLES]],2),""))</f>
        <v>0.47</v>
      </c>
      <c r="F442" s="39">
        <f>IFERROR(ROUND(InformeTbHv[[#This Row],[M3]]/InformeTbHv[[#This Row],[T EFECTIVO]],2),"")</f>
        <v>21.38</v>
      </c>
      <c r="G442" s="89">
        <f>InformeTbHv[[#This Row],[T PROGRAMADO]]-InformeTbHv[[#This Row],[HORAS DE OTRAS PARADA]]</f>
        <v>3.2</v>
      </c>
      <c r="H442" s="89">
        <f>InformeTbHv[[#This Row],[T PROGRAMADO]]-SUM(InformeTbHv[[#This Row],[T PARADAS MEC]]+InformeTbHv[[#This Row],[ALISTAMIENTO]]+InformeTbHv[[#This Row],[Mantenimiento periódico]])</f>
        <v>3.3</v>
      </c>
      <c r="I442" s="89">
        <f>InformeTbHv[[#This Row],[T PARADAS MEC]]+InformeTbHv[[#This Row],[ALISTAMIENTO]]+InformeTbHv[[#This Row],[Mantenimiento periódico]]</f>
        <v>4.7</v>
      </c>
      <c r="J442" s="89">
        <f>SUMIF(InformeTbHv[[#This Row],[MOTIVO 1]],"Mantenimiento periódico",InformeTbHv[[#This Row],[T OTRA PARADA 1]])</f>
        <v>0</v>
      </c>
      <c r="K442" s="89">
        <f>InformeTbHv[[#This Row],[Mantenimiento periódico]]+InformeTbHv[[#This Row],[ALISTAMIENTO]]</f>
        <v>0.28000000000000003</v>
      </c>
      <c r="L442" s="89">
        <f>SUM(InformeTbHv[[#This Row],[T OTRA PARADA 1]:[T OTRA PARADA 5]])</f>
        <v>0</v>
      </c>
      <c r="M442" s="88" t="s">
        <v>63</v>
      </c>
      <c r="N442" s="88" t="s">
        <v>1417</v>
      </c>
      <c r="O442" s="88" t="s">
        <v>67</v>
      </c>
      <c r="P442" s="88">
        <v>4516297</v>
      </c>
      <c r="Q442" s="88" t="s">
        <v>65</v>
      </c>
      <c r="R442" s="88" t="s">
        <v>44</v>
      </c>
      <c r="S442" s="90">
        <v>46094</v>
      </c>
      <c r="T442" s="88" t="s">
        <v>818</v>
      </c>
      <c r="U442" s="88"/>
      <c r="V442" s="88"/>
      <c r="W442" s="88"/>
      <c r="X442" s="88"/>
      <c r="Y442" s="88"/>
      <c r="Z442" s="88"/>
      <c r="AA442" s="88"/>
      <c r="AB442" s="88"/>
      <c r="AC442" s="88" t="s">
        <v>1423</v>
      </c>
      <c r="AD442" s="88" t="s">
        <v>1468</v>
      </c>
      <c r="AE442" s="88" t="s">
        <v>1512</v>
      </c>
      <c r="AF442" s="88">
        <v>35.086777202388227</v>
      </c>
      <c r="AG442" s="49" t="s">
        <v>208</v>
      </c>
      <c r="AH442" s="206">
        <v>6</v>
      </c>
      <c r="AI442" s="88" t="s">
        <v>47</v>
      </c>
      <c r="AJ442" s="419">
        <f>VLOOKUP(InformeTbHv[[#This Row],[TURNO]],[1]INFORMEHV!AI$2:AK$184,2,0)</f>
        <v>0.25</v>
      </c>
      <c r="AK442" s="419">
        <f>VLOOKUP(InformeTbHv[[#This Row],[TURNO]],[1]INFORMEHV!AI$2:AK$184,3,0)</f>
        <v>0.58333333333333337</v>
      </c>
      <c r="AL442" s="205"/>
      <c r="AM442" s="88">
        <v>147</v>
      </c>
      <c r="AN442" s="88">
        <v>68.42</v>
      </c>
      <c r="AO442" s="88">
        <v>18.739999999999998</v>
      </c>
      <c r="AP442" s="88">
        <v>40</v>
      </c>
      <c r="AQ442" s="89"/>
      <c r="AR442" s="88">
        <v>8</v>
      </c>
      <c r="AS442" s="88">
        <v>4.42</v>
      </c>
      <c r="AT442" s="30" t="s">
        <v>327</v>
      </c>
      <c r="AU442" s="88" t="s">
        <v>209</v>
      </c>
      <c r="AV442" s="88">
        <v>0.28000000000000003</v>
      </c>
      <c r="AW442" s="88"/>
      <c r="AX442" s="88">
        <v>0.1</v>
      </c>
      <c r="AY442" s="88"/>
      <c r="AZ442" s="92"/>
      <c r="BA442" s="88" t="s">
        <v>48</v>
      </c>
      <c r="BB44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4.8</v>
      </c>
      <c r="BC442" s="89"/>
      <c r="BD442" s="89"/>
      <c r="BE442" s="89"/>
      <c r="BF442" s="89"/>
      <c r="BG442" s="93"/>
      <c r="BH442" s="44"/>
      <c r="BI442" s="45"/>
      <c r="BJ442" s="45"/>
      <c r="BK442" s="46"/>
      <c r="BL442" s="94"/>
    </row>
    <row r="443" spans="1:64" ht="18.75" customHeight="1" x14ac:dyDescent="0.3">
      <c r="A443" s="87">
        <f>IFERROR(InformeTbHv[[#This Row],[T EFECTIVO]]/InformeTbHv[[#This Row],[Horas disponibles]],0)</f>
        <v>0.8542124542124544</v>
      </c>
      <c r="B443" s="87">
        <f>((InformeTbHv[[#This Row],[T PROGRAMADO]]-InformeTbHv[[#This Row],[HORAS DE OTRAS PARADA]]))/InformeTbHv[[#This Row],[T PROGRAMADO]]</f>
        <v>0.59794871794871807</v>
      </c>
      <c r="C443" s="216">
        <f>IFERROR(((InformeTbHv[[#This Row],[T PROGRAMADO]]-InformeTbHv[[#This Row],[Ttal P. mec]])/InformeTbHv[[#This Row],[T PROGRAMADO]]),0)</f>
        <v>0.7</v>
      </c>
      <c r="D443" s="88">
        <f>IFERROR(ROUND(InformeTbHv[[#This Row],[TOTAL DE ARBOLES]]/InformeTbHv[[#This Row],[T EFECTIVO]],2),"")</f>
        <v>0</v>
      </c>
      <c r="E443" s="88" t="str">
        <f>(IFERROR(ROUND(InformeTbHv[[#This Row],[M3]]/InformeTbHv[[#This Row],[TOTAL DE ARBOLES]],2),""))</f>
        <v/>
      </c>
      <c r="F443" s="39">
        <f>IFERROR(ROUND(InformeTbHv[[#This Row],[M3]]/InformeTbHv[[#This Row],[T EFECTIVO]],2),"")</f>
        <v>0</v>
      </c>
      <c r="G443" s="89">
        <f>InformeTbHv[[#This Row],[T PROGRAMADO]]-InformeTbHv[[#This Row],[HORAS DE OTRAS PARADA]]</f>
        <v>3.8866666666666672</v>
      </c>
      <c r="H443" s="89">
        <f>InformeTbHv[[#This Row],[T PROGRAMADO]]-SUM(InformeTbHv[[#This Row],[T PARADAS MEC]]+InformeTbHv[[#This Row],[ALISTAMIENTO]]+InformeTbHv[[#This Row],[Mantenimiento periódico]])</f>
        <v>4.55</v>
      </c>
      <c r="I443" s="89">
        <f>InformeTbHv[[#This Row],[T PARADAS MEC]]+InformeTbHv[[#This Row],[ALISTAMIENTO]]+InformeTbHv[[#This Row],[Mantenimiento periódico]]</f>
        <v>1.95</v>
      </c>
      <c r="J443" s="89">
        <f>SUMIF(InformeTbHv[[#This Row],[MOTIVO 1]],"Mantenimiento periódico",InformeTbHv[[#This Row],[T OTRA PARADA 1]])</f>
        <v>0</v>
      </c>
      <c r="K443" s="89">
        <f>InformeTbHv[[#This Row],[Mantenimiento periódico]]+InformeTbHv[[#This Row],[ALISTAMIENTO]]</f>
        <v>0.28000000000000003</v>
      </c>
      <c r="L443" s="89">
        <f>SUM(InformeTbHv[[#This Row],[T OTRA PARADA 1]:[T OTRA PARADA 5]])</f>
        <v>0.33333333333333298</v>
      </c>
      <c r="M443" s="88" t="s">
        <v>68</v>
      </c>
      <c r="N443" s="88" t="s">
        <v>1417</v>
      </c>
      <c r="O443" s="88" t="s">
        <v>69</v>
      </c>
      <c r="P443" s="88">
        <v>1059706760</v>
      </c>
      <c r="Q443" s="88" t="s">
        <v>65</v>
      </c>
      <c r="R443" s="88" t="s">
        <v>44</v>
      </c>
      <c r="S443" s="90">
        <v>46096</v>
      </c>
      <c r="T443" s="88" t="s">
        <v>963</v>
      </c>
      <c r="U443" s="88"/>
      <c r="V443" s="88"/>
      <c r="W443" s="88"/>
      <c r="X443" s="88"/>
      <c r="Y443" s="88"/>
      <c r="Z443" s="88"/>
      <c r="AA443" s="88"/>
      <c r="AB443" s="88"/>
      <c r="AC443" s="88" t="s">
        <v>1436</v>
      </c>
      <c r="AD443" s="88" t="s">
        <v>1481</v>
      </c>
      <c r="AE443" s="88" t="s">
        <v>1512</v>
      </c>
      <c r="AF443" s="88">
        <v>23.058471789277405</v>
      </c>
      <c r="AG443" s="251" t="s">
        <v>205</v>
      </c>
      <c r="AH443" s="206">
        <v>4</v>
      </c>
      <c r="AI443" s="125" t="s">
        <v>45</v>
      </c>
      <c r="AJ443" s="418">
        <f>VLOOKUP(InformeTbHv[[#This Row],[TURNO]],[1]INFORMEHV!AI$2:AK$184,2,0)</f>
        <v>0.58333333333333337</v>
      </c>
      <c r="AK443" s="418">
        <f>VLOOKUP(InformeTbHv[[#This Row],[TURNO]],[1]INFORMEHV!AI$2:AK$184,3,0)</f>
        <v>0.91666666666666663</v>
      </c>
      <c r="AL443" s="205"/>
      <c r="AM443" s="88"/>
      <c r="AN443" s="88"/>
      <c r="AO443" s="88"/>
      <c r="AP443" s="88"/>
      <c r="AQ443" s="89"/>
      <c r="AR443" s="88">
        <v>6.5</v>
      </c>
      <c r="AS443" s="88">
        <v>1.67</v>
      </c>
      <c r="AT443" s="88"/>
      <c r="AU443" s="88" t="s">
        <v>209</v>
      </c>
      <c r="AV443" s="88">
        <v>0.28000000000000003</v>
      </c>
      <c r="AW443" s="88"/>
      <c r="AX443" s="88">
        <v>0.33</v>
      </c>
      <c r="AY443" s="88"/>
      <c r="AZ443" s="92"/>
      <c r="BA443" s="88" t="s">
        <v>46</v>
      </c>
      <c r="BB44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2.6133333333333328</v>
      </c>
      <c r="BC443" s="89">
        <v>0.33333333333333298</v>
      </c>
      <c r="BD443" s="89"/>
      <c r="BE443" s="89"/>
      <c r="BF443" s="89"/>
      <c r="BG443" s="93"/>
      <c r="BH443" s="44" t="s">
        <v>895</v>
      </c>
      <c r="BI443" s="45"/>
      <c r="BJ443" s="45"/>
      <c r="BK443" s="46"/>
      <c r="BL443" s="94"/>
    </row>
    <row r="444" spans="1:64" ht="18.75" customHeight="1" x14ac:dyDescent="0.3">
      <c r="A444" s="87">
        <f>IFERROR(InformeTbHv[[#This Row],[T EFECTIVO]]/InformeTbHv[[#This Row],[Horas disponibles]],0)</f>
        <v>0.95238095238095233</v>
      </c>
      <c r="B444" s="87">
        <f>((InformeTbHv[[#This Row],[T PROGRAMADO]]-InformeTbHv[[#This Row],[HORAS DE OTRAS PARADA]]))/InformeTbHv[[#This Row],[T PROGRAMADO]]</f>
        <v>0.625</v>
      </c>
      <c r="C444" s="216">
        <f>IFERROR(((InformeTbHv[[#This Row],[T PROGRAMADO]]-InformeTbHv[[#This Row],[Ttal P. mec]])/InformeTbHv[[#This Row],[T PROGRAMADO]]),0)</f>
        <v>0.65625</v>
      </c>
      <c r="D444" s="88">
        <f>IFERROR(ROUND(InformeTbHv[[#This Row],[TOTAL DE ARBOLES]]/InformeTbHv[[#This Row],[T EFECTIVO]],2),"")</f>
        <v>73.8</v>
      </c>
      <c r="E444" s="88">
        <f>(IFERROR(ROUND(InformeTbHv[[#This Row],[M3]]/InformeTbHv[[#This Row],[TOTAL DE ARBOLES]],2),""))</f>
        <v>0.12</v>
      </c>
      <c r="F444" s="39">
        <f>IFERROR(ROUND(InformeTbHv[[#This Row],[M3]]/InformeTbHv[[#This Row],[T EFECTIVO]],2),"")</f>
        <v>9.0399999999999991</v>
      </c>
      <c r="G444" s="89">
        <f>InformeTbHv[[#This Row],[T PROGRAMADO]]-InformeTbHv[[#This Row],[HORAS DE OTRAS PARADA]]</f>
        <v>5</v>
      </c>
      <c r="H444" s="89">
        <f>InformeTbHv[[#This Row],[T PROGRAMADO]]-SUM(InformeTbHv[[#This Row],[T PARADAS MEC]]+InformeTbHv[[#This Row],[ALISTAMIENTO]]+InformeTbHv[[#This Row],[Mantenimiento periódico]])</f>
        <v>5.25</v>
      </c>
      <c r="I444" s="89">
        <f>InformeTbHv[[#This Row],[T PARADAS MEC]]+InformeTbHv[[#This Row],[ALISTAMIENTO]]+InformeTbHv[[#This Row],[Mantenimiento periódico]]</f>
        <v>2.75</v>
      </c>
      <c r="J444" s="89">
        <f>SUMIF(InformeTbHv[[#This Row],[MOTIVO 1]],"Mantenimiento periódico",InformeTbHv[[#This Row],[T OTRA PARADA 1]])</f>
        <v>0</v>
      </c>
      <c r="K444" s="89">
        <f>InformeTbHv[[#This Row],[Mantenimiento periódico]]+InformeTbHv[[#This Row],[ALISTAMIENTO]]</f>
        <v>0.33</v>
      </c>
      <c r="L444" s="89">
        <f>SUM(InformeTbHv[[#This Row],[T OTRA PARADA 1]:[T OTRA PARADA 5]])</f>
        <v>0</v>
      </c>
      <c r="M444" s="88" t="s">
        <v>134</v>
      </c>
      <c r="N444" s="88" t="s">
        <v>1417</v>
      </c>
      <c r="O444" s="88" t="s">
        <v>373</v>
      </c>
      <c r="P444" s="88">
        <v>1022124225</v>
      </c>
      <c r="Q444" s="88" t="s">
        <v>65</v>
      </c>
      <c r="R444" s="88" t="s">
        <v>49</v>
      </c>
      <c r="S444" s="90">
        <v>46097</v>
      </c>
      <c r="T444" s="88" t="s">
        <v>941</v>
      </c>
      <c r="U444" s="88"/>
      <c r="V444" s="88"/>
      <c r="W444" s="88"/>
      <c r="X444" s="88"/>
      <c r="Y444" s="88"/>
      <c r="Z444" s="88"/>
      <c r="AA444" s="88"/>
      <c r="AB444" s="88"/>
      <c r="AC444" s="88" t="s">
        <v>1424</v>
      </c>
      <c r="AD444" s="88" t="s">
        <v>1469</v>
      </c>
      <c r="AE444" s="88" t="s">
        <v>1513</v>
      </c>
      <c r="AF444" s="88">
        <v>17.094631593058232</v>
      </c>
      <c r="AG444" s="252" t="s">
        <v>206</v>
      </c>
      <c r="AH444" s="206">
        <v>2</v>
      </c>
      <c r="AI444" s="88" t="s">
        <v>47</v>
      </c>
      <c r="AJ444" s="419">
        <f>VLOOKUP(InformeTbHv[[#This Row],[TURNO]],[1]INFORMEHV!AI$2:AK$184,2,0)</f>
        <v>0.25</v>
      </c>
      <c r="AK444" s="419">
        <f>VLOOKUP(InformeTbHv[[#This Row],[TURNO]],[1]INFORMEHV!AI$2:AK$184,3,0)</f>
        <v>0.58333333333333337</v>
      </c>
      <c r="AL444" s="205">
        <v>10</v>
      </c>
      <c r="AM444" s="88">
        <v>369</v>
      </c>
      <c r="AN444" s="88">
        <v>45.2</v>
      </c>
      <c r="AO444" s="88">
        <v>7.8</v>
      </c>
      <c r="AP444" s="88">
        <v>64</v>
      </c>
      <c r="AQ444" s="89">
        <v>13</v>
      </c>
      <c r="AR444" s="205">
        <v>8</v>
      </c>
      <c r="AS444" s="88">
        <v>2.42</v>
      </c>
      <c r="AT444" s="30" t="s">
        <v>328</v>
      </c>
      <c r="AU444" s="88" t="s">
        <v>209</v>
      </c>
      <c r="AV444" s="88">
        <v>0.33</v>
      </c>
      <c r="AW444" s="88"/>
      <c r="AX444" s="88">
        <v>0.25</v>
      </c>
      <c r="AY444" s="88"/>
      <c r="AZ444" s="92"/>
      <c r="BA444" s="88" t="s">
        <v>46</v>
      </c>
      <c r="BB44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v>
      </c>
      <c r="BC444" s="89"/>
      <c r="BD444" s="89"/>
      <c r="BE444" s="89"/>
      <c r="BF444" s="89"/>
      <c r="BG444" s="93"/>
      <c r="BH444" s="44"/>
      <c r="BI444" s="45"/>
      <c r="BJ444" s="45"/>
      <c r="BK444" s="46"/>
      <c r="BL444" s="94"/>
    </row>
    <row r="445" spans="1:64" ht="18.75" customHeight="1" x14ac:dyDescent="0.3">
      <c r="A445" s="87">
        <f>IFERROR(InformeTbHv[[#This Row],[T EFECTIVO]]/InformeTbHv[[#This Row],[Horas disponibles]],0)</f>
        <v>0.95948136142625606</v>
      </c>
      <c r="B445" s="87">
        <f>((InformeTbHv[[#This Row],[T PROGRAMADO]]-InformeTbHv[[#This Row],[HORAS DE OTRAS PARADA]]))/InformeTbHv[[#This Row],[T PROGRAMADO]]</f>
        <v>0.74</v>
      </c>
      <c r="C445" s="216">
        <f>IFERROR(((InformeTbHv[[#This Row],[T PROGRAMADO]]-InformeTbHv[[#This Row],[Ttal P. mec]])/InformeTbHv[[#This Row],[T PROGRAMADO]]),0)</f>
        <v>0.77124999999999999</v>
      </c>
      <c r="D445" s="88">
        <f>IFERROR(ROUND(InformeTbHv[[#This Row],[TOTAL DE ARBOLES]]/InformeTbHv[[#This Row],[T EFECTIVO]],2),"")</f>
        <v>84.46</v>
      </c>
      <c r="E445" s="88">
        <f>(IFERROR(ROUND(InformeTbHv[[#This Row],[M3]]/InformeTbHv[[#This Row],[TOTAL DE ARBOLES]],2),""))</f>
        <v>0.16</v>
      </c>
      <c r="F445" s="39">
        <f>IFERROR(ROUND(InformeTbHv[[#This Row],[M3]]/InformeTbHv[[#This Row],[T EFECTIVO]],2),"")</f>
        <v>13.45</v>
      </c>
      <c r="G445" s="89">
        <f>InformeTbHv[[#This Row],[T PROGRAMADO]]-InformeTbHv[[#This Row],[HORAS DE OTRAS PARADA]]</f>
        <v>5.92</v>
      </c>
      <c r="H445" s="89">
        <f>InformeTbHv[[#This Row],[T PROGRAMADO]]-SUM(InformeTbHv[[#This Row],[T PARADAS MEC]]+InformeTbHv[[#This Row],[ALISTAMIENTO]]+InformeTbHv[[#This Row],[Mantenimiento periódico]])</f>
        <v>6.17</v>
      </c>
      <c r="I445" s="89">
        <f>InformeTbHv[[#This Row],[T PARADAS MEC]]+InformeTbHv[[#This Row],[ALISTAMIENTO]]+InformeTbHv[[#This Row],[Mantenimiento periódico]]</f>
        <v>1.83</v>
      </c>
      <c r="J445" s="89">
        <f>SUMIF(InformeTbHv[[#This Row],[MOTIVO 1]],"Mantenimiento periódico",InformeTbHv[[#This Row],[T OTRA PARADA 1]])</f>
        <v>0</v>
      </c>
      <c r="K445" s="89">
        <f>InformeTbHv[[#This Row],[Mantenimiento periódico]]+InformeTbHv[[#This Row],[ALISTAMIENTO]]</f>
        <v>0.33</v>
      </c>
      <c r="L445" s="89">
        <f>SUM(InformeTbHv[[#This Row],[T OTRA PARADA 1]:[T OTRA PARADA 5]])</f>
        <v>0</v>
      </c>
      <c r="M445" s="88" t="s">
        <v>134</v>
      </c>
      <c r="N445" s="88" t="s">
        <v>1417</v>
      </c>
      <c r="O445" s="88" t="s">
        <v>373</v>
      </c>
      <c r="P445" s="88">
        <v>1022124225</v>
      </c>
      <c r="Q445" s="88" t="s">
        <v>65</v>
      </c>
      <c r="R445" s="88" t="s">
        <v>49</v>
      </c>
      <c r="S445" s="90">
        <v>46098</v>
      </c>
      <c r="T445" s="88" t="s">
        <v>941</v>
      </c>
      <c r="U445" s="88"/>
      <c r="V445" s="88"/>
      <c r="W445" s="88"/>
      <c r="X445" s="88"/>
      <c r="Y445" s="88"/>
      <c r="Z445" s="88"/>
      <c r="AA445" s="88"/>
      <c r="AB445" s="88"/>
      <c r="AC445" s="88" t="s">
        <v>1424</v>
      </c>
      <c r="AD445" s="88" t="s">
        <v>1469</v>
      </c>
      <c r="AE445" s="88" t="s">
        <v>1513</v>
      </c>
      <c r="AF445" s="88">
        <v>17.094631593058232</v>
      </c>
      <c r="AG445" s="252" t="s">
        <v>206</v>
      </c>
      <c r="AH445" s="206">
        <v>2</v>
      </c>
      <c r="AI445" s="88" t="s">
        <v>47</v>
      </c>
      <c r="AJ445" s="419">
        <f>VLOOKUP(InformeTbHv[[#This Row],[TURNO]],[1]INFORMEHV!AI$2:AK$184,2,0)</f>
        <v>0.25</v>
      </c>
      <c r="AK445" s="419">
        <f>VLOOKUP(InformeTbHv[[#This Row],[TURNO]],[1]INFORMEHV!AI$2:AK$184,3,0)</f>
        <v>0.58333333333333337</v>
      </c>
      <c r="AL445" s="205">
        <v>10</v>
      </c>
      <c r="AM445" s="88">
        <v>500</v>
      </c>
      <c r="AN445" s="88">
        <v>79.599999999999994</v>
      </c>
      <c r="AO445" s="88">
        <v>11.7</v>
      </c>
      <c r="AP445" s="88"/>
      <c r="AQ445" s="89">
        <v>13</v>
      </c>
      <c r="AR445" s="205">
        <v>8</v>
      </c>
      <c r="AS445" s="88">
        <v>1.5</v>
      </c>
      <c r="AT445" s="30" t="s">
        <v>328</v>
      </c>
      <c r="AU445" s="88" t="s">
        <v>209</v>
      </c>
      <c r="AV445" s="88">
        <v>0.33</v>
      </c>
      <c r="AW445" s="88"/>
      <c r="AX445" s="88">
        <v>0.25</v>
      </c>
      <c r="AY445" s="88"/>
      <c r="AZ445" s="92"/>
      <c r="BA445" s="88" t="s">
        <v>46</v>
      </c>
      <c r="BB44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2.08</v>
      </c>
      <c r="BC445" s="89"/>
      <c r="BD445" s="89"/>
      <c r="BE445" s="89"/>
      <c r="BF445" s="89"/>
      <c r="BG445" s="93"/>
      <c r="BH445" s="44"/>
      <c r="BI445" s="45"/>
      <c r="BJ445" s="45"/>
      <c r="BK445" s="46"/>
      <c r="BL445" s="94"/>
    </row>
    <row r="446" spans="1:64" ht="18.75" customHeight="1" x14ac:dyDescent="0.3">
      <c r="A446" s="87">
        <f>IFERROR(InformeTbHv[[#This Row],[T EFECTIVO]]/InformeTbHv[[#This Row],[Horas disponibles]],0)</f>
        <v>0.84615384615384615</v>
      </c>
      <c r="B446" s="87">
        <f>((InformeTbHv[[#This Row],[T PROGRAMADO]]-InformeTbHv[[#This Row],[HORAS DE OTRAS PARADA]]))/InformeTbHv[[#This Row],[T PROGRAMADO]]</f>
        <v>0.6875</v>
      </c>
      <c r="C446" s="216">
        <f>IFERROR(((InformeTbHv[[#This Row],[T PROGRAMADO]]-InformeTbHv[[#This Row],[Ttal P. mec]])/InformeTbHv[[#This Row],[T PROGRAMADO]]),0)</f>
        <v>0.8125</v>
      </c>
      <c r="D446" s="88">
        <f>IFERROR(ROUND(InformeTbHv[[#This Row],[TOTAL DE ARBOLES]]/InformeTbHv[[#This Row],[T EFECTIVO]],2),"")</f>
        <v>58.55</v>
      </c>
      <c r="E446" s="88">
        <f>(IFERROR(ROUND(InformeTbHv[[#This Row],[M3]]/InformeTbHv[[#This Row],[TOTAL DE ARBOLES]],2),""))</f>
        <v>0.21</v>
      </c>
      <c r="F446" s="39">
        <f>IFERROR(ROUND(InformeTbHv[[#This Row],[M3]]/InformeTbHv[[#This Row],[T EFECTIVO]],2),"")</f>
        <v>12.55</v>
      </c>
      <c r="G446" s="89">
        <f>InformeTbHv[[#This Row],[T PROGRAMADO]]-InformeTbHv[[#This Row],[HORAS DE OTRAS PARADA]]</f>
        <v>5.5</v>
      </c>
      <c r="H446" s="89">
        <f>InformeTbHv[[#This Row],[T PROGRAMADO]]-SUM(InformeTbHv[[#This Row],[T PARADAS MEC]]+InformeTbHv[[#This Row],[ALISTAMIENTO]]+InformeTbHv[[#This Row],[Mantenimiento periódico]])</f>
        <v>6.5</v>
      </c>
      <c r="I446" s="89">
        <f>InformeTbHv[[#This Row],[T PARADAS MEC]]+InformeTbHv[[#This Row],[ALISTAMIENTO]]+InformeTbHv[[#This Row],[Mantenimiento periódico]]</f>
        <v>1.5</v>
      </c>
      <c r="J446" s="89">
        <f>SUMIF(InformeTbHv[[#This Row],[MOTIVO 1]],"Mantenimiento periódico",InformeTbHv[[#This Row],[T OTRA PARADA 1]])</f>
        <v>0</v>
      </c>
      <c r="K446" s="89">
        <f>InformeTbHv[[#This Row],[Mantenimiento periódico]]+InformeTbHv[[#This Row],[ALISTAMIENTO]]</f>
        <v>0.5</v>
      </c>
      <c r="L446" s="89">
        <f>SUM(InformeTbHv[[#This Row],[T OTRA PARADA 1]:[T OTRA PARADA 5]])</f>
        <v>0</v>
      </c>
      <c r="M446" s="88" t="s">
        <v>136</v>
      </c>
      <c r="N446" s="88" t="s">
        <v>1417</v>
      </c>
      <c r="O446" s="88" t="s">
        <v>375</v>
      </c>
      <c r="P446" s="88">
        <v>1127213532</v>
      </c>
      <c r="Q446" s="88" t="s">
        <v>65</v>
      </c>
      <c r="R446" s="88" t="s">
        <v>49</v>
      </c>
      <c r="S446" s="90">
        <v>46098</v>
      </c>
      <c r="T446" s="88" t="s">
        <v>941</v>
      </c>
      <c r="U446" s="88"/>
      <c r="V446" s="88"/>
      <c r="W446" s="88"/>
      <c r="X446" s="88"/>
      <c r="Y446" s="88"/>
      <c r="Z446" s="88"/>
      <c r="AA446" s="88"/>
      <c r="AB446" s="88"/>
      <c r="AC446" s="88" t="s">
        <v>1424</v>
      </c>
      <c r="AD446" s="88" t="s">
        <v>1469</v>
      </c>
      <c r="AE446" s="88" t="s">
        <v>1513</v>
      </c>
      <c r="AF446" s="88">
        <v>17.094631593058232</v>
      </c>
      <c r="AG446" s="252" t="s">
        <v>206</v>
      </c>
      <c r="AH446" s="206">
        <v>2</v>
      </c>
      <c r="AI446" s="125" t="s">
        <v>45</v>
      </c>
      <c r="AJ446" s="418">
        <f>VLOOKUP(InformeTbHv[[#This Row],[TURNO]],[1]INFORMEHV!AI$2:AK$184,2,0)</f>
        <v>0.58333333333333337</v>
      </c>
      <c r="AK446" s="418">
        <f>VLOOKUP(InformeTbHv[[#This Row],[TURNO]],[1]INFORMEHV!AI$2:AK$184,3,0)</f>
        <v>0.91666666666666663</v>
      </c>
      <c r="AL446" s="205">
        <v>29</v>
      </c>
      <c r="AM446" s="88">
        <v>322</v>
      </c>
      <c r="AN446" s="88">
        <v>69</v>
      </c>
      <c r="AO446" s="88">
        <v>14.3</v>
      </c>
      <c r="AP446" s="88"/>
      <c r="AQ446" s="89">
        <v>20</v>
      </c>
      <c r="AR446" s="205">
        <v>8</v>
      </c>
      <c r="AS446" s="88">
        <v>1</v>
      </c>
      <c r="AT446" s="30" t="s">
        <v>328</v>
      </c>
      <c r="AU446" s="88" t="s">
        <v>209</v>
      </c>
      <c r="AV446" s="88">
        <v>0.5</v>
      </c>
      <c r="AW446" s="88">
        <v>0.5</v>
      </c>
      <c r="AX446" s="88">
        <v>0.5</v>
      </c>
      <c r="AY446" s="88">
        <v>6</v>
      </c>
      <c r="AZ446" s="92"/>
      <c r="BA446" s="88" t="s">
        <v>48</v>
      </c>
      <c r="BB44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2.5</v>
      </c>
      <c r="BC446" s="89"/>
      <c r="BD446" s="89"/>
      <c r="BE446" s="89"/>
      <c r="BF446" s="89"/>
      <c r="BG446" s="93"/>
      <c r="BH446" s="44"/>
      <c r="BI446" s="45"/>
      <c r="BJ446" s="45"/>
      <c r="BK446" s="46"/>
      <c r="BL446" s="94"/>
    </row>
    <row r="447" spans="1:64" ht="18.75" customHeight="1" x14ac:dyDescent="0.3">
      <c r="A447" s="87">
        <f>IFERROR(InformeTbHv[[#This Row],[T EFECTIVO]]/InformeTbHv[[#This Row],[Horas disponibles]],0)</f>
        <v>0.91601049868766415</v>
      </c>
      <c r="B447" s="87">
        <f>((InformeTbHv[[#This Row],[T PROGRAMADO]]-InformeTbHv[[#This Row],[HORAS DE OTRAS PARADA]]))/InformeTbHv[[#This Row],[T PROGRAMADO]]</f>
        <v>0.72708333333333341</v>
      </c>
      <c r="C447" s="216">
        <f>IFERROR(((InformeTbHv[[#This Row],[T PROGRAMADO]]-InformeTbHv[[#This Row],[Ttal P. mec]])/InformeTbHv[[#This Row],[T PROGRAMADO]]),0)</f>
        <v>0.79374999999999996</v>
      </c>
      <c r="D447" s="88">
        <f>IFERROR(ROUND(InformeTbHv[[#This Row],[TOTAL DE ARBOLES]]/InformeTbHv[[#This Row],[T EFECTIVO]],2),"")</f>
        <v>27.16</v>
      </c>
      <c r="E447" s="88">
        <f>(IFERROR(ROUND(InformeTbHv[[#This Row],[M3]]/InformeTbHv[[#This Row],[TOTAL DE ARBOLES]],2),""))</f>
        <v>0.21</v>
      </c>
      <c r="F447" s="39">
        <f>IFERROR(ROUND(InformeTbHv[[#This Row],[M3]]/InformeTbHv[[#This Row],[T EFECTIVO]],2),"")</f>
        <v>5.74</v>
      </c>
      <c r="G447" s="89">
        <f>InformeTbHv[[#This Row],[T PROGRAMADO]]-InformeTbHv[[#This Row],[HORAS DE OTRAS PARADA]]</f>
        <v>5.8166666666666673</v>
      </c>
      <c r="H447" s="89">
        <f>InformeTbHv[[#This Row],[T PROGRAMADO]]-SUM(InformeTbHv[[#This Row],[T PARADAS MEC]]+InformeTbHv[[#This Row],[ALISTAMIENTO]]+InformeTbHv[[#This Row],[Mantenimiento periódico]])</f>
        <v>6.35</v>
      </c>
      <c r="I447" s="89">
        <f>InformeTbHv[[#This Row],[T PARADAS MEC]]+InformeTbHv[[#This Row],[ALISTAMIENTO]]+InformeTbHv[[#This Row],[Mantenimiento periódico]]</f>
        <v>1.65</v>
      </c>
      <c r="J447" s="89">
        <f>SUMIF(InformeTbHv[[#This Row],[MOTIVO 1]],"Mantenimiento periódico",InformeTbHv[[#This Row],[T OTRA PARADA 1]])</f>
        <v>0</v>
      </c>
      <c r="K447" s="89">
        <f>InformeTbHv[[#This Row],[Mantenimiento periódico]]+InformeTbHv[[#This Row],[ALISTAMIENTO]]</f>
        <v>0.27</v>
      </c>
      <c r="L447" s="89">
        <f>SUM(InformeTbHv[[#This Row],[T OTRA PARADA 1]:[T OTRA PARADA 5]])</f>
        <v>0.28333333333333299</v>
      </c>
      <c r="M447" s="88" t="s">
        <v>86</v>
      </c>
      <c r="N447" s="88" t="s">
        <v>1418</v>
      </c>
      <c r="O447" s="88" t="s">
        <v>88</v>
      </c>
      <c r="P447" s="88">
        <v>94265708</v>
      </c>
      <c r="Q447" s="88" t="s">
        <v>398</v>
      </c>
      <c r="R447" s="88" t="s">
        <v>74</v>
      </c>
      <c r="S447" s="90">
        <v>46103</v>
      </c>
      <c r="T447" s="88" t="s">
        <v>399</v>
      </c>
      <c r="U447" s="88"/>
      <c r="V447" s="88"/>
      <c r="W447" s="88"/>
      <c r="X447" s="88"/>
      <c r="Y447" s="88"/>
      <c r="Z447" s="88"/>
      <c r="AA447" s="88"/>
      <c r="AB447" s="88"/>
      <c r="AC447" s="88" t="s">
        <v>1430</v>
      </c>
      <c r="AD447" s="88" t="s">
        <v>1475</v>
      </c>
      <c r="AE447" s="88" t="s">
        <v>1517</v>
      </c>
      <c r="AF447" s="88">
        <v>14.957915875223099</v>
      </c>
      <c r="AG447" s="251" t="s">
        <v>205</v>
      </c>
      <c r="AH447" s="206">
        <v>4</v>
      </c>
      <c r="AI447" s="88" t="s">
        <v>47</v>
      </c>
      <c r="AJ447" s="419">
        <f>VLOOKUP(InformeTbHv[[#This Row],[TURNO]],[1]INFORMEHV!AI$2:AK$184,2,0)</f>
        <v>0.25</v>
      </c>
      <c r="AK447" s="419">
        <f>VLOOKUP(InformeTbHv[[#This Row],[TURNO]],[1]INFORMEHV!AI$2:AK$184,3,0)</f>
        <v>0.58333333333333337</v>
      </c>
      <c r="AL447" s="205">
        <v>23</v>
      </c>
      <c r="AM447" s="88">
        <v>158</v>
      </c>
      <c r="AN447" s="88">
        <v>33.36</v>
      </c>
      <c r="AO447" s="88">
        <v>4.7</v>
      </c>
      <c r="AP447" s="88"/>
      <c r="AQ447" s="89">
        <v>15.9</v>
      </c>
      <c r="AR447" s="205">
        <v>8</v>
      </c>
      <c r="AS447" s="88">
        <v>1.38</v>
      </c>
      <c r="AT447" s="30" t="s">
        <v>328</v>
      </c>
      <c r="AU447" s="88" t="s">
        <v>209</v>
      </c>
      <c r="AV447" s="88">
        <v>0.27</v>
      </c>
      <c r="AW447" s="88">
        <v>0.25</v>
      </c>
      <c r="AX447" s="88"/>
      <c r="AY447" s="88"/>
      <c r="AZ447" s="92" t="s">
        <v>81</v>
      </c>
      <c r="BA447" s="88" t="s">
        <v>46</v>
      </c>
      <c r="BB44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2.1833333333333327</v>
      </c>
      <c r="BC447" s="89">
        <v>0.28333333333333299</v>
      </c>
      <c r="BD447" s="89"/>
      <c r="BE447" s="89"/>
      <c r="BF447" s="89"/>
      <c r="BG447" s="93"/>
      <c r="BH447" s="44" t="s">
        <v>90</v>
      </c>
      <c r="BI447" s="45"/>
      <c r="BJ447" s="45"/>
      <c r="BK447" s="46"/>
      <c r="BL447" s="94"/>
    </row>
    <row r="448" spans="1:64" ht="18.75" customHeight="1" x14ac:dyDescent="0.3">
      <c r="A448" s="87">
        <f>IFERROR(InformeTbHv[[#This Row],[T EFECTIVO]]/InformeTbHv[[#This Row],[Horas disponibles]],0)</f>
        <v>0.84615384615384615</v>
      </c>
      <c r="B448" s="87">
        <f>((InformeTbHv[[#This Row],[T PROGRAMADO]]-InformeTbHv[[#This Row],[HORAS DE OTRAS PARADA]]))/InformeTbHv[[#This Row],[T PROGRAMADO]]</f>
        <v>0.6875</v>
      </c>
      <c r="C448" s="216">
        <f>IFERROR(((InformeTbHv[[#This Row],[T PROGRAMADO]]-InformeTbHv[[#This Row],[Ttal P. mec]])/InformeTbHv[[#This Row],[T PROGRAMADO]]),0)</f>
        <v>0.8125</v>
      </c>
      <c r="D448" s="88">
        <f>IFERROR(ROUND(InformeTbHv[[#This Row],[TOTAL DE ARBOLES]]/InformeTbHv[[#This Row],[T EFECTIVO]],2),"")</f>
        <v>55.64</v>
      </c>
      <c r="E448" s="88">
        <f>(IFERROR(ROUND(InformeTbHv[[#This Row],[M3]]/InformeTbHv[[#This Row],[TOTAL DE ARBOLES]],2),""))</f>
        <v>0.22</v>
      </c>
      <c r="F448" s="39">
        <f>IFERROR(ROUND(InformeTbHv[[#This Row],[M3]]/InformeTbHv[[#This Row],[T EFECTIVO]],2),"")</f>
        <v>12.13</v>
      </c>
      <c r="G448" s="89">
        <f>InformeTbHv[[#This Row],[T PROGRAMADO]]-InformeTbHv[[#This Row],[HORAS DE OTRAS PARADA]]</f>
        <v>5.5</v>
      </c>
      <c r="H448" s="89">
        <f>InformeTbHv[[#This Row],[T PROGRAMADO]]-SUM(InformeTbHv[[#This Row],[T PARADAS MEC]]+InformeTbHv[[#This Row],[ALISTAMIENTO]]+InformeTbHv[[#This Row],[Mantenimiento periódico]])</f>
        <v>6.5</v>
      </c>
      <c r="I448" s="89">
        <f>InformeTbHv[[#This Row],[T PARADAS MEC]]+InformeTbHv[[#This Row],[ALISTAMIENTO]]+InformeTbHv[[#This Row],[Mantenimiento periódico]]</f>
        <v>1.5</v>
      </c>
      <c r="J448" s="89">
        <f>SUMIF(InformeTbHv[[#This Row],[MOTIVO 1]],"Mantenimiento periódico",InformeTbHv[[#This Row],[T OTRA PARADA 1]])</f>
        <v>0</v>
      </c>
      <c r="K448" s="89">
        <f>InformeTbHv[[#This Row],[Mantenimiento periódico]]+InformeTbHv[[#This Row],[ALISTAMIENTO]]</f>
        <v>0.5</v>
      </c>
      <c r="L448" s="89">
        <f>SUM(InformeTbHv[[#This Row],[T OTRA PARADA 1]:[T OTRA PARADA 5]])</f>
        <v>0</v>
      </c>
      <c r="M448" s="88" t="s">
        <v>136</v>
      </c>
      <c r="N448" s="88" t="s">
        <v>1417</v>
      </c>
      <c r="O448" s="88" t="s">
        <v>375</v>
      </c>
      <c r="P448" s="88">
        <v>1127213532</v>
      </c>
      <c r="Q448" s="88" t="s">
        <v>65</v>
      </c>
      <c r="R448" s="88" t="s">
        <v>49</v>
      </c>
      <c r="S448" s="90">
        <v>46100</v>
      </c>
      <c r="T448" s="88" t="s">
        <v>941</v>
      </c>
      <c r="U448" s="88"/>
      <c r="V448" s="88"/>
      <c r="W448" s="88"/>
      <c r="X448" s="88"/>
      <c r="Y448" s="88"/>
      <c r="Z448" s="88"/>
      <c r="AA448" s="88"/>
      <c r="AB448" s="88"/>
      <c r="AC448" s="88" t="s">
        <v>1424</v>
      </c>
      <c r="AD448" s="88" t="s">
        <v>1469</v>
      </c>
      <c r="AE448" s="88" t="s">
        <v>1513</v>
      </c>
      <c r="AF448" s="88">
        <v>17.094631593058232</v>
      </c>
      <c r="AG448" s="252" t="s">
        <v>206</v>
      </c>
      <c r="AH448" s="206">
        <v>2</v>
      </c>
      <c r="AI448" s="88" t="s">
        <v>47</v>
      </c>
      <c r="AJ448" s="419">
        <f>VLOOKUP(InformeTbHv[[#This Row],[TURNO]],[1]INFORMEHV!AI$2:AK$184,2,0)</f>
        <v>0.25</v>
      </c>
      <c r="AK448" s="419">
        <f>VLOOKUP(InformeTbHv[[#This Row],[TURNO]],[1]INFORMEHV!AI$2:AK$184,3,0)</f>
        <v>0.58333333333333337</v>
      </c>
      <c r="AL448" s="205">
        <v>30</v>
      </c>
      <c r="AM448" s="88">
        <v>306</v>
      </c>
      <c r="AN448" s="88">
        <v>66.7</v>
      </c>
      <c r="AO448" s="88">
        <v>13.19</v>
      </c>
      <c r="AP448" s="88"/>
      <c r="AQ448" s="89">
        <v>20</v>
      </c>
      <c r="AR448" s="205">
        <v>8</v>
      </c>
      <c r="AS448" s="88">
        <v>1</v>
      </c>
      <c r="AT448" s="30" t="s">
        <v>328</v>
      </c>
      <c r="AU448" s="88" t="s">
        <v>209</v>
      </c>
      <c r="AV448" s="88">
        <v>0.5</v>
      </c>
      <c r="AW448" s="88">
        <v>0.5</v>
      </c>
      <c r="AX448" s="88">
        <v>0.5</v>
      </c>
      <c r="AY448" s="88"/>
      <c r="AZ448" s="92"/>
      <c r="BA448" s="88" t="s">
        <v>46</v>
      </c>
      <c r="BB44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2.5</v>
      </c>
      <c r="BC448" s="89"/>
      <c r="BD448" s="89"/>
      <c r="BE448" s="89"/>
      <c r="BF448" s="89"/>
      <c r="BG448" s="93"/>
      <c r="BH448" s="44"/>
      <c r="BI448" s="45"/>
      <c r="BJ448" s="45"/>
      <c r="BK448" s="46"/>
      <c r="BL448" s="94"/>
    </row>
    <row r="449" spans="1:64" ht="18.75" customHeight="1" x14ac:dyDescent="0.3">
      <c r="A449" s="87">
        <f>IFERROR(InformeTbHv[[#This Row],[T EFECTIVO]]/InformeTbHv[[#This Row],[Horas disponibles]],0)</f>
        <v>0.87701317715959004</v>
      </c>
      <c r="B449" s="87">
        <f>((InformeTbHv[[#This Row],[T PROGRAMADO]]-InformeTbHv[[#This Row],[HORAS DE OTRAS PARADA]]))/InformeTbHv[[#This Row],[T PROGRAMADO]]</f>
        <v>0.74875000000000003</v>
      </c>
      <c r="C449" s="216">
        <f>IFERROR(((InformeTbHv[[#This Row],[T PROGRAMADO]]-InformeTbHv[[#This Row],[Ttal P. mec]])/InformeTbHv[[#This Row],[T PROGRAMADO]]),0)</f>
        <v>0.85375000000000001</v>
      </c>
      <c r="D449" s="88">
        <f>IFERROR(ROUND(InformeTbHv[[#This Row],[TOTAL DE ARBOLES]]/InformeTbHv[[#This Row],[T EFECTIVO]],2),"")</f>
        <v>51.92</v>
      </c>
      <c r="E449" s="88">
        <f>(IFERROR(ROUND(InformeTbHv[[#This Row],[M3]]/InformeTbHv[[#This Row],[TOTAL DE ARBOLES]],2),""))</f>
        <v>0.27</v>
      </c>
      <c r="F449" s="39">
        <f>IFERROR(ROUND(InformeTbHv[[#This Row],[M3]]/InformeTbHv[[#This Row],[T EFECTIVO]],2),"")</f>
        <v>13.91</v>
      </c>
      <c r="G449" s="89">
        <f>InformeTbHv[[#This Row],[T PROGRAMADO]]-InformeTbHv[[#This Row],[HORAS DE OTRAS PARADA]]</f>
        <v>5.99</v>
      </c>
      <c r="H449" s="89">
        <f>InformeTbHv[[#This Row],[T PROGRAMADO]]-SUM(InformeTbHv[[#This Row],[T PARADAS MEC]]+InformeTbHv[[#This Row],[ALISTAMIENTO]]+InformeTbHv[[#This Row],[Mantenimiento periódico]])</f>
        <v>6.83</v>
      </c>
      <c r="I449" s="89">
        <f>InformeTbHv[[#This Row],[T PARADAS MEC]]+InformeTbHv[[#This Row],[ALISTAMIENTO]]+InformeTbHv[[#This Row],[Mantenimiento periódico]]</f>
        <v>1.17</v>
      </c>
      <c r="J449" s="89">
        <f>SUMIF(InformeTbHv[[#This Row],[MOTIVO 1]],"Mantenimiento periódico",InformeTbHv[[#This Row],[T OTRA PARADA 1]])</f>
        <v>0</v>
      </c>
      <c r="K449" s="89">
        <f>InformeTbHv[[#This Row],[Mantenimiento periódico]]+InformeTbHv[[#This Row],[ALISTAMIENTO]]</f>
        <v>0.17</v>
      </c>
      <c r="L449" s="89">
        <f>SUM(InformeTbHv[[#This Row],[T OTRA PARADA 1]:[T OTRA PARADA 5]])</f>
        <v>0</v>
      </c>
      <c r="M449" s="88" t="s">
        <v>68</v>
      </c>
      <c r="N449" s="88" t="s">
        <v>1417</v>
      </c>
      <c r="O449" s="88" t="s">
        <v>69</v>
      </c>
      <c r="P449" s="88">
        <v>1059706760</v>
      </c>
      <c r="Q449" s="88" t="s">
        <v>65</v>
      </c>
      <c r="R449" s="88" t="s">
        <v>44</v>
      </c>
      <c r="S449" s="90">
        <v>46102</v>
      </c>
      <c r="T449" s="88" t="s">
        <v>963</v>
      </c>
      <c r="U449" s="88"/>
      <c r="V449" s="88"/>
      <c r="W449" s="88"/>
      <c r="X449" s="88"/>
      <c r="Y449" s="88"/>
      <c r="Z449" s="88"/>
      <c r="AA449" s="88"/>
      <c r="AB449" s="88"/>
      <c r="AC449" s="88" t="s">
        <v>1436</v>
      </c>
      <c r="AD449" s="88" t="s">
        <v>1481</v>
      </c>
      <c r="AE449" s="88" t="s">
        <v>1512</v>
      </c>
      <c r="AF449" s="88">
        <v>23.058471789277405</v>
      </c>
      <c r="AG449" s="251" t="s">
        <v>205</v>
      </c>
      <c r="AH449" s="206">
        <v>4</v>
      </c>
      <c r="AI449" s="88" t="s">
        <v>47</v>
      </c>
      <c r="AJ449" s="419">
        <f>VLOOKUP(InformeTbHv[[#This Row],[TURNO]],[1]INFORMEHV!AI$2:AK$184,2,0)</f>
        <v>0.25</v>
      </c>
      <c r="AK449" s="419">
        <f>VLOOKUP(InformeTbHv[[#This Row],[TURNO]],[1]INFORMEHV!AI$2:AK$184,3,0)</f>
        <v>0.58333333333333337</v>
      </c>
      <c r="AL449" s="205"/>
      <c r="AM449" s="88">
        <v>311</v>
      </c>
      <c r="AN449" s="88">
        <v>83.31</v>
      </c>
      <c r="AO449" s="88">
        <v>16.63</v>
      </c>
      <c r="AP449" s="88"/>
      <c r="AQ449" s="89"/>
      <c r="AR449" s="88">
        <v>8</v>
      </c>
      <c r="AS449" s="88">
        <v>1</v>
      </c>
      <c r="AT449" s="88"/>
      <c r="AU449" s="88" t="s">
        <v>209</v>
      </c>
      <c r="AV449" s="88">
        <v>0.17</v>
      </c>
      <c r="AW449" s="88">
        <v>0.67</v>
      </c>
      <c r="AX449" s="88">
        <v>0.17</v>
      </c>
      <c r="AY449" s="88"/>
      <c r="AZ449" s="92"/>
      <c r="BA449" s="88" t="s">
        <v>48</v>
      </c>
      <c r="BB44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2.0099999999999998</v>
      </c>
      <c r="BC449" s="89"/>
      <c r="BD449" s="89"/>
      <c r="BE449" s="89"/>
      <c r="BF449" s="89"/>
      <c r="BG449" s="93"/>
      <c r="BH449" s="44"/>
      <c r="BI449" s="45"/>
      <c r="BJ449" s="45"/>
      <c r="BK449" s="46"/>
      <c r="BL449" s="94"/>
    </row>
    <row r="450" spans="1:64" ht="18.75" customHeight="1" x14ac:dyDescent="0.3">
      <c r="A450" s="87">
        <f>IFERROR(InformeTbHv[[#This Row],[T EFECTIVO]]/InformeTbHv[[#This Row],[Horas disponibles]],0)</f>
        <v>0.97084048027444259</v>
      </c>
      <c r="B450" s="87">
        <f>((InformeTbHv[[#This Row],[T PROGRAMADO]]-InformeTbHv[[#This Row],[HORAS DE OTRAS PARADA]]))/InformeTbHv[[#This Row],[T PROGRAMADO]]</f>
        <v>0.70750000000000002</v>
      </c>
      <c r="C450" s="216">
        <f>IFERROR(((InformeTbHv[[#This Row],[T PROGRAMADO]]-InformeTbHv[[#This Row],[Ttal P. mec]])/InformeTbHv[[#This Row],[T PROGRAMADO]]),0)</f>
        <v>0.72875000000000001</v>
      </c>
      <c r="D450" s="88">
        <f>IFERROR(ROUND(InformeTbHv[[#This Row],[TOTAL DE ARBOLES]]/InformeTbHv[[#This Row],[T EFECTIVO]],2),"")</f>
        <v>27.21</v>
      </c>
      <c r="E450" s="88">
        <f>(IFERROR(ROUND(InformeTbHv[[#This Row],[M3]]/InformeTbHv[[#This Row],[TOTAL DE ARBOLES]],2),""))</f>
        <v>0.37</v>
      </c>
      <c r="F450" s="39">
        <f>IFERROR(ROUND(InformeTbHv[[#This Row],[M3]]/InformeTbHv[[#This Row],[T EFECTIVO]],2),"")</f>
        <v>10.039999999999999</v>
      </c>
      <c r="G450" s="89">
        <f>InformeTbHv[[#This Row],[T PROGRAMADO]]-InformeTbHv[[#This Row],[HORAS DE OTRAS PARADA]]</f>
        <v>5.66</v>
      </c>
      <c r="H450" s="89">
        <f>InformeTbHv[[#This Row],[T PROGRAMADO]]-SUM(InformeTbHv[[#This Row],[T PARADAS MEC]]+InformeTbHv[[#This Row],[ALISTAMIENTO]]+InformeTbHv[[#This Row],[Mantenimiento periódico]])</f>
        <v>5.83</v>
      </c>
      <c r="I450" s="89">
        <f>InformeTbHv[[#This Row],[T PARADAS MEC]]+InformeTbHv[[#This Row],[ALISTAMIENTO]]+InformeTbHv[[#This Row],[Mantenimiento periódico]]</f>
        <v>2.17</v>
      </c>
      <c r="J450" s="89">
        <f>SUMIF(InformeTbHv[[#This Row],[MOTIVO 1]],"Mantenimiento periódico",InformeTbHv[[#This Row],[T OTRA PARADA 1]])</f>
        <v>0</v>
      </c>
      <c r="K450" s="89">
        <f>InformeTbHv[[#This Row],[Mantenimiento periódico]]+InformeTbHv[[#This Row],[ALISTAMIENTO]]</f>
        <v>0.17</v>
      </c>
      <c r="L450" s="89">
        <f>SUM(InformeTbHv[[#This Row],[T OTRA PARADA 1]:[T OTRA PARADA 5]])</f>
        <v>0</v>
      </c>
      <c r="M450" s="88" t="s">
        <v>79</v>
      </c>
      <c r="N450" s="88" t="s">
        <v>1417</v>
      </c>
      <c r="O450" s="88" t="s">
        <v>381</v>
      </c>
      <c r="P450" s="88">
        <v>1007605468</v>
      </c>
      <c r="Q450" s="88" t="s">
        <v>65</v>
      </c>
      <c r="R450" s="88" t="s">
        <v>44</v>
      </c>
      <c r="S450" s="90">
        <v>46102</v>
      </c>
      <c r="T450" s="88" t="s">
        <v>818</v>
      </c>
      <c r="U450" s="88"/>
      <c r="V450" s="88"/>
      <c r="W450" s="88"/>
      <c r="X450" s="88"/>
      <c r="Y450" s="88"/>
      <c r="Z450" s="88"/>
      <c r="AA450" s="88"/>
      <c r="AB450" s="88"/>
      <c r="AC450" s="88" t="s">
        <v>1423</v>
      </c>
      <c r="AD450" s="88" t="s">
        <v>1468</v>
      </c>
      <c r="AE450" s="88" t="s">
        <v>1512</v>
      </c>
      <c r="AF450" s="88">
        <v>35.086777202388227</v>
      </c>
      <c r="AG450" s="251" t="s">
        <v>205</v>
      </c>
      <c r="AH450" s="206">
        <v>1</v>
      </c>
      <c r="AI450" s="125" t="s">
        <v>45</v>
      </c>
      <c r="AJ450" s="418">
        <f>VLOOKUP(InformeTbHv[[#This Row],[TURNO]],[1]INFORMEHV!AI$2:AK$184,2,0)</f>
        <v>0.58333333333333337</v>
      </c>
      <c r="AK450" s="418">
        <f>VLOOKUP(InformeTbHv[[#This Row],[TURNO]],[1]INFORMEHV!AI$2:AK$184,3,0)</f>
        <v>0.91666666666666663</v>
      </c>
      <c r="AL450" s="205"/>
      <c r="AM450" s="88">
        <v>154</v>
      </c>
      <c r="AN450" s="88">
        <v>56.84</v>
      </c>
      <c r="AO450" s="88">
        <v>45</v>
      </c>
      <c r="AP450" s="88">
        <v>40</v>
      </c>
      <c r="AQ450" s="89"/>
      <c r="AR450" s="88">
        <v>8</v>
      </c>
      <c r="AS450" s="88">
        <v>2</v>
      </c>
      <c r="AT450" s="88"/>
      <c r="AU450" s="88" t="s">
        <v>209</v>
      </c>
      <c r="AV450" s="88">
        <v>0.17</v>
      </c>
      <c r="AW450" s="88"/>
      <c r="AX450" s="88">
        <v>0.17</v>
      </c>
      <c r="AY450" s="88"/>
      <c r="AZ450" s="92"/>
      <c r="BA450" s="88" t="s">
        <v>48</v>
      </c>
      <c r="BB45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2.34</v>
      </c>
      <c r="BC450" s="89"/>
      <c r="BD450" s="89"/>
      <c r="BE450" s="89"/>
      <c r="BF450" s="89"/>
      <c r="BG450" s="93"/>
      <c r="BH450" s="44"/>
      <c r="BI450" s="45"/>
      <c r="BJ450" s="45"/>
      <c r="BK450" s="46"/>
      <c r="BL450" s="94"/>
    </row>
    <row r="451" spans="1:64" ht="18.75" customHeight="1" x14ac:dyDescent="0.3">
      <c r="A451" s="87">
        <f>IFERROR(InformeTbHv[[#This Row],[T EFECTIVO]]/InformeTbHv[[#This Row],[Horas disponibles]],0)</f>
        <v>0.96480331262939956</v>
      </c>
      <c r="B451" s="87">
        <f>((InformeTbHv[[#This Row],[T PROGRAMADO]]-InformeTbHv[[#This Row],[HORAS DE OTRAS PARADA]]))/InformeTbHv[[#This Row],[T PROGRAMADO]]</f>
        <v>0.58250000000000002</v>
      </c>
      <c r="C451" s="216">
        <f>IFERROR(((InformeTbHv[[#This Row],[T PROGRAMADO]]-InformeTbHv[[#This Row],[Ttal P. mec]])/InformeTbHv[[#This Row],[T PROGRAMADO]]),0)</f>
        <v>0.60375000000000001</v>
      </c>
      <c r="D451" s="88">
        <f>IFERROR(ROUND(InformeTbHv[[#This Row],[TOTAL DE ARBOLES]]/InformeTbHv[[#This Row],[T EFECTIVO]],2),"")</f>
        <v>41.63</v>
      </c>
      <c r="E451" s="88">
        <f>(IFERROR(ROUND(InformeTbHv[[#This Row],[M3]]/InformeTbHv[[#This Row],[TOTAL DE ARBOLES]],2),""))</f>
        <v>0.32</v>
      </c>
      <c r="F451" s="39">
        <f>IFERROR(ROUND(InformeTbHv[[#This Row],[M3]]/InformeTbHv[[#This Row],[T EFECTIVO]],2),"")</f>
        <v>13.18</v>
      </c>
      <c r="G451" s="89">
        <f>InformeTbHv[[#This Row],[T PROGRAMADO]]-InformeTbHv[[#This Row],[HORAS DE OTRAS PARADA]]</f>
        <v>4.66</v>
      </c>
      <c r="H451" s="89">
        <f>InformeTbHv[[#This Row],[T PROGRAMADO]]-SUM(InformeTbHv[[#This Row],[T PARADAS MEC]]+InformeTbHv[[#This Row],[ALISTAMIENTO]]+InformeTbHv[[#This Row],[Mantenimiento periódico]])</f>
        <v>4.83</v>
      </c>
      <c r="I451" s="89">
        <f>InformeTbHv[[#This Row],[T PARADAS MEC]]+InformeTbHv[[#This Row],[ALISTAMIENTO]]+InformeTbHv[[#This Row],[Mantenimiento periódico]]</f>
        <v>3.17</v>
      </c>
      <c r="J451" s="89">
        <f>SUMIF(InformeTbHv[[#This Row],[MOTIVO 1]],"Mantenimiento periódico",InformeTbHv[[#This Row],[T OTRA PARADA 1]])</f>
        <v>0</v>
      </c>
      <c r="K451" s="89">
        <f>InformeTbHv[[#This Row],[Mantenimiento periódico]]+InformeTbHv[[#This Row],[ALISTAMIENTO]]</f>
        <v>0.17</v>
      </c>
      <c r="L451" s="89">
        <f>SUM(InformeTbHv[[#This Row],[T OTRA PARADA 1]:[T OTRA PARADA 5]])</f>
        <v>0</v>
      </c>
      <c r="M451" s="88" t="s">
        <v>68</v>
      </c>
      <c r="N451" s="88" t="s">
        <v>1417</v>
      </c>
      <c r="O451" s="88" t="s">
        <v>85</v>
      </c>
      <c r="P451" s="88">
        <v>15961194</v>
      </c>
      <c r="Q451" s="88" t="s">
        <v>65</v>
      </c>
      <c r="R451" s="88" t="s">
        <v>44</v>
      </c>
      <c r="S451" s="90">
        <v>46105</v>
      </c>
      <c r="T451" s="88" t="s">
        <v>1020</v>
      </c>
      <c r="U451" s="88"/>
      <c r="V451" s="88"/>
      <c r="W451" s="88"/>
      <c r="X451" s="88"/>
      <c r="Y451" s="88"/>
      <c r="Z451" s="88"/>
      <c r="AA451" s="88"/>
      <c r="AB451" s="88"/>
      <c r="AC451" s="88" t="s">
        <v>1448</v>
      </c>
      <c r="AD451" s="88" t="s">
        <v>1493</v>
      </c>
      <c r="AE451" s="88" t="s">
        <v>1512</v>
      </c>
      <c r="AF451" s="88">
        <v>26.509835108450897</v>
      </c>
      <c r="AG451" s="251" t="s">
        <v>205</v>
      </c>
      <c r="AH451" s="206">
        <v>2</v>
      </c>
      <c r="AI451" s="88" t="s">
        <v>47</v>
      </c>
      <c r="AJ451" s="419">
        <f>VLOOKUP(InformeTbHv[[#This Row],[TURNO]],[1]INFORMEHV!AI$2:AK$184,2,0)</f>
        <v>0.25</v>
      </c>
      <c r="AK451" s="419">
        <f>VLOOKUP(InformeTbHv[[#This Row],[TURNO]],[1]INFORMEHV!AI$2:AK$184,3,0)</f>
        <v>0.58333333333333337</v>
      </c>
      <c r="AL451" s="205"/>
      <c r="AM451" s="88">
        <v>194</v>
      </c>
      <c r="AN451" s="88">
        <v>61.43</v>
      </c>
      <c r="AO451" s="88">
        <v>16.64</v>
      </c>
      <c r="AP451" s="88">
        <v>53</v>
      </c>
      <c r="AQ451" s="89"/>
      <c r="AR451" s="88">
        <v>8</v>
      </c>
      <c r="AS451" s="88">
        <v>3</v>
      </c>
      <c r="AT451" s="88"/>
      <c r="AU451" s="88" t="s">
        <v>209</v>
      </c>
      <c r="AV451" s="88">
        <v>0.17</v>
      </c>
      <c r="AW451" s="88"/>
      <c r="AX451" s="88">
        <v>0.17</v>
      </c>
      <c r="AY451" s="88"/>
      <c r="AZ451" s="92"/>
      <c r="BA451" s="88" t="s">
        <v>48</v>
      </c>
      <c r="BB45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3.34</v>
      </c>
      <c r="BC451" s="89"/>
      <c r="BD451" s="89"/>
      <c r="BE451" s="89"/>
      <c r="BF451" s="89"/>
      <c r="BG451" s="93"/>
      <c r="BH451" s="44"/>
      <c r="BI451" s="45"/>
      <c r="BJ451" s="45"/>
      <c r="BK451" s="46"/>
      <c r="BL451" s="94"/>
    </row>
    <row r="452" spans="1:64" ht="18.75" customHeight="1" x14ac:dyDescent="0.3">
      <c r="A452" s="87">
        <f>IFERROR(InformeTbHv[[#This Row],[T EFECTIVO]]/InformeTbHv[[#This Row],[Horas disponibles]],0)</f>
        <v>0.84698681732580039</v>
      </c>
      <c r="B452" s="87">
        <f>((InformeTbHv[[#This Row],[T PROGRAMADO]]-InformeTbHv[[#This Row],[HORAS DE OTRAS PARADA]]))/InformeTbHv[[#This Row],[T PROGRAMADO]]</f>
        <v>0.74958333333333338</v>
      </c>
      <c r="C452" s="216">
        <f>IFERROR(((InformeTbHv[[#This Row],[T PROGRAMADO]]-InformeTbHv[[#This Row],[Ttal P. mec]])/InformeTbHv[[#This Row],[T PROGRAMADO]]),0)</f>
        <v>0.88500000000000001</v>
      </c>
      <c r="D452" s="88">
        <f>IFERROR(ROUND(InformeTbHv[[#This Row],[TOTAL DE ARBOLES]]/InformeTbHv[[#This Row],[T EFECTIVO]],2),"")</f>
        <v>36.69</v>
      </c>
      <c r="E452" s="88">
        <f>(IFERROR(ROUND(InformeTbHv[[#This Row],[M3]]/InformeTbHv[[#This Row],[TOTAL DE ARBOLES]],2),""))</f>
        <v>0.2</v>
      </c>
      <c r="F452" s="39">
        <f>IFERROR(ROUND(InformeTbHv[[#This Row],[M3]]/InformeTbHv[[#This Row],[T EFECTIVO]],2),"")</f>
        <v>7.5</v>
      </c>
      <c r="G452" s="89">
        <f>InformeTbHv[[#This Row],[T PROGRAMADO]]-InformeTbHv[[#This Row],[HORAS DE OTRAS PARADA]]</f>
        <v>5.996666666666667</v>
      </c>
      <c r="H452" s="89">
        <f>InformeTbHv[[#This Row],[T PROGRAMADO]]-SUM(InformeTbHv[[#This Row],[T PARADAS MEC]]+InformeTbHv[[#This Row],[ALISTAMIENTO]]+InformeTbHv[[#This Row],[Mantenimiento periódico]])</f>
        <v>7.08</v>
      </c>
      <c r="I452" s="89">
        <f>InformeTbHv[[#This Row],[T PARADAS MEC]]+InformeTbHv[[#This Row],[ALISTAMIENTO]]+InformeTbHv[[#This Row],[Mantenimiento periódico]]</f>
        <v>0.92</v>
      </c>
      <c r="J452" s="89">
        <f>SUMIF(InformeTbHv[[#This Row],[MOTIVO 1]],"Mantenimiento periódico",InformeTbHv[[#This Row],[T OTRA PARADA 1]])</f>
        <v>0</v>
      </c>
      <c r="K452" s="89">
        <f>InformeTbHv[[#This Row],[Mantenimiento periódico]]+InformeTbHv[[#This Row],[ALISTAMIENTO]]</f>
        <v>0.25</v>
      </c>
      <c r="L452" s="89">
        <f>SUM(InformeTbHv[[#This Row],[T OTRA PARADA 1]:[T OTRA PARADA 5]])</f>
        <v>0.58333333333333304</v>
      </c>
      <c r="M452" s="88" t="s">
        <v>72</v>
      </c>
      <c r="N452" s="88" t="s">
        <v>1418</v>
      </c>
      <c r="O452" s="88" t="s">
        <v>73</v>
      </c>
      <c r="P452" s="88">
        <v>1116724403</v>
      </c>
      <c r="Q452" s="88" t="s">
        <v>43</v>
      </c>
      <c r="R452" s="88" t="s">
        <v>74</v>
      </c>
      <c r="S452" s="90">
        <v>46106</v>
      </c>
      <c r="T452" s="88" t="s">
        <v>102</v>
      </c>
      <c r="U452" s="88"/>
      <c r="V452" s="88"/>
      <c r="W452" s="88"/>
      <c r="X452" s="88"/>
      <c r="Y452" s="88"/>
      <c r="Z452" s="88"/>
      <c r="AA452" s="88"/>
      <c r="AB452" s="88"/>
      <c r="AC452" s="88" t="s">
        <v>1425</v>
      </c>
      <c r="AD452" s="88" t="s">
        <v>1470</v>
      </c>
      <c r="AE452" s="88" t="s">
        <v>1514</v>
      </c>
      <c r="AF452" s="88">
        <v>18.81028029942162</v>
      </c>
      <c r="AG452" s="251" t="s">
        <v>205</v>
      </c>
      <c r="AH452" s="206">
        <v>4</v>
      </c>
      <c r="AI452" s="88" t="s">
        <v>47</v>
      </c>
      <c r="AJ452" s="419">
        <f>VLOOKUP(InformeTbHv[[#This Row],[TURNO]],[1]INFORMEHV!AI$2:AK$184,2,0)</f>
        <v>0.25</v>
      </c>
      <c r="AK452" s="419">
        <f>VLOOKUP(InformeTbHv[[#This Row],[TURNO]],[1]INFORMEHV!AI$2:AK$184,3,0)</f>
        <v>0.58333333333333337</v>
      </c>
      <c r="AL452" s="205">
        <v>28</v>
      </c>
      <c r="AM452" s="88">
        <v>220</v>
      </c>
      <c r="AN452" s="88">
        <v>45</v>
      </c>
      <c r="AO452" s="88">
        <v>8</v>
      </c>
      <c r="AP452" s="88">
        <v>44</v>
      </c>
      <c r="AQ452" s="89">
        <v>15.5</v>
      </c>
      <c r="AR452" s="205">
        <v>8</v>
      </c>
      <c r="AS452" s="88">
        <v>0.67</v>
      </c>
      <c r="AT452" s="30" t="s">
        <v>328</v>
      </c>
      <c r="AU452" s="88" t="s">
        <v>209</v>
      </c>
      <c r="AV452" s="88">
        <v>0.25</v>
      </c>
      <c r="AW452" s="88"/>
      <c r="AX452" s="88">
        <v>0.5</v>
      </c>
      <c r="AY452" s="88">
        <v>5</v>
      </c>
      <c r="AZ452" s="92" t="s">
        <v>1033</v>
      </c>
      <c r="BA452" s="88" t="s">
        <v>48</v>
      </c>
      <c r="BB45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2.003333333333333</v>
      </c>
      <c r="BC452" s="89">
        <v>0.58333333333333304</v>
      </c>
      <c r="BD452" s="89"/>
      <c r="BE452" s="89"/>
      <c r="BF452" s="89"/>
      <c r="BG452" s="93"/>
      <c r="BH452" s="44" t="s">
        <v>711</v>
      </c>
      <c r="BI452" s="45"/>
      <c r="BJ452" s="45"/>
      <c r="BK452" s="46"/>
      <c r="BL452" s="94"/>
    </row>
    <row r="453" spans="1:64" ht="18.75" customHeight="1" x14ac:dyDescent="0.3">
      <c r="A453" s="87">
        <f>IFERROR(InformeTbHv[[#This Row],[T EFECTIVO]]/InformeTbHv[[#This Row],[Horas disponibles]],0)</f>
        <v>0.82869692532942896</v>
      </c>
      <c r="B453" s="87">
        <f>((InformeTbHv[[#This Row],[T PROGRAMADO]]-InformeTbHv[[#This Row],[HORAS DE OTRAS PARADA]]))/InformeTbHv[[#This Row],[T PROGRAMADO]]</f>
        <v>0.70750000000000002</v>
      </c>
      <c r="C453" s="216">
        <f>IFERROR(((InformeTbHv[[#This Row],[T PROGRAMADO]]-InformeTbHv[[#This Row],[Ttal P. mec]])/InformeTbHv[[#This Row],[T PROGRAMADO]]),0)</f>
        <v>0.85375000000000001</v>
      </c>
      <c r="D453" s="88">
        <f>IFERROR(ROUND(InformeTbHv[[#This Row],[TOTAL DE ARBOLES]]/InformeTbHv[[#This Row],[T EFECTIVO]],2),"")</f>
        <v>38.69</v>
      </c>
      <c r="E453" s="88">
        <f>(IFERROR(ROUND(InformeTbHv[[#This Row],[M3]]/InformeTbHv[[#This Row],[TOTAL DE ARBOLES]],2),""))</f>
        <v>0.24</v>
      </c>
      <c r="F453" s="39">
        <f>IFERROR(ROUND(InformeTbHv[[#This Row],[M3]]/InformeTbHv[[#This Row],[T EFECTIVO]],2),"")</f>
        <v>9.4499999999999993</v>
      </c>
      <c r="G453" s="89">
        <f>InformeTbHv[[#This Row],[T PROGRAMADO]]-InformeTbHv[[#This Row],[HORAS DE OTRAS PARADA]]</f>
        <v>5.66</v>
      </c>
      <c r="H453" s="89">
        <f>InformeTbHv[[#This Row],[T PROGRAMADO]]-SUM(InformeTbHv[[#This Row],[T PARADAS MEC]]+InformeTbHv[[#This Row],[ALISTAMIENTO]]+InformeTbHv[[#This Row],[Mantenimiento periódico]])</f>
        <v>6.83</v>
      </c>
      <c r="I453" s="89">
        <f>InformeTbHv[[#This Row],[T PARADAS MEC]]+InformeTbHv[[#This Row],[ALISTAMIENTO]]+InformeTbHv[[#This Row],[Mantenimiento periódico]]</f>
        <v>1.17</v>
      </c>
      <c r="J453" s="89">
        <f>SUMIF(InformeTbHv[[#This Row],[MOTIVO 1]],"Mantenimiento periódico",InformeTbHv[[#This Row],[T OTRA PARADA 1]])</f>
        <v>0</v>
      </c>
      <c r="K453" s="89">
        <f>InformeTbHv[[#This Row],[Mantenimiento periódico]]+InformeTbHv[[#This Row],[ALISTAMIENTO]]</f>
        <v>0.17</v>
      </c>
      <c r="L453" s="89">
        <f>SUM(InformeTbHv[[#This Row],[T OTRA PARADA 1]:[T OTRA PARADA 5]])</f>
        <v>1</v>
      </c>
      <c r="M453" s="88" t="s">
        <v>68</v>
      </c>
      <c r="N453" s="88" t="s">
        <v>1417</v>
      </c>
      <c r="O453" s="88" t="s">
        <v>85</v>
      </c>
      <c r="P453" s="88">
        <v>15961194</v>
      </c>
      <c r="Q453" s="88" t="s">
        <v>65</v>
      </c>
      <c r="R453" s="88" t="s">
        <v>44</v>
      </c>
      <c r="S453" s="90">
        <v>46106</v>
      </c>
      <c r="T453" s="88" t="s">
        <v>1020</v>
      </c>
      <c r="U453" s="88"/>
      <c r="V453" s="88"/>
      <c r="W453" s="88"/>
      <c r="X453" s="88"/>
      <c r="Y453" s="88"/>
      <c r="Z453" s="88"/>
      <c r="AA453" s="88"/>
      <c r="AB453" s="88"/>
      <c r="AC453" s="88" t="s">
        <v>1448</v>
      </c>
      <c r="AD453" s="88" t="s">
        <v>1493</v>
      </c>
      <c r="AE453" s="88" t="s">
        <v>1512</v>
      </c>
      <c r="AF453" s="88">
        <v>26.509835108450897</v>
      </c>
      <c r="AG453" s="251" t="s">
        <v>205</v>
      </c>
      <c r="AH453" s="206">
        <v>2</v>
      </c>
      <c r="AI453" s="88" t="s">
        <v>47</v>
      </c>
      <c r="AJ453" s="419">
        <f>VLOOKUP(InformeTbHv[[#This Row],[TURNO]],[1]INFORMEHV!AI$2:AK$184,2,0)</f>
        <v>0.25</v>
      </c>
      <c r="AK453" s="419">
        <f>VLOOKUP(InformeTbHv[[#This Row],[TURNO]],[1]INFORMEHV!AI$2:AK$184,3,0)</f>
        <v>0.58333333333333337</v>
      </c>
      <c r="AL453" s="205"/>
      <c r="AM453" s="88">
        <v>219</v>
      </c>
      <c r="AN453" s="88">
        <v>53.5</v>
      </c>
      <c r="AO453" s="88">
        <v>12.28</v>
      </c>
      <c r="AP453" s="88">
        <v>50</v>
      </c>
      <c r="AQ453" s="89"/>
      <c r="AR453" s="205">
        <v>8</v>
      </c>
      <c r="AS453" s="88">
        <v>1</v>
      </c>
      <c r="AT453" s="30" t="s">
        <v>328</v>
      </c>
      <c r="AU453" s="88" t="s">
        <v>209</v>
      </c>
      <c r="AV453" s="88">
        <v>0.17</v>
      </c>
      <c r="AW453" s="88"/>
      <c r="AX453" s="88">
        <v>0.17</v>
      </c>
      <c r="AY453" s="88">
        <v>3</v>
      </c>
      <c r="AZ453" s="92"/>
      <c r="BA453" s="88" t="s">
        <v>48</v>
      </c>
      <c r="BB45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2.34</v>
      </c>
      <c r="BC453" s="89">
        <v>1</v>
      </c>
      <c r="BD453" s="89"/>
      <c r="BE453" s="89"/>
      <c r="BF453" s="89"/>
      <c r="BG453" s="93"/>
      <c r="BH453" s="44" t="s">
        <v>858</v>
      </c>
      <c r="BI453" s="45"/>
      <c r="BJ453" s="45"/>
      <c r="BK453" s="46"/>
      <c r="BL453" s="94"/>
    </row>
    <row r="454" spans="1:64" ht="18.75" customHeight="1" x14ac:dyDescent="0.3">
      <c r="A454" s="87">
        <f>IFERROR(InformeTbHv[[#This Row],[T EFECTIVO]]/InformeTbHv[[#This Row],[Horas disponibles]],0)</f>
        <v>0.97510980966325034</v>
      </c>
      <c r="B454" s="87">
        <f>((InformeTbHv[[#This Row],[T PROGRAMADO]]-InformeTbHv[[#This Row],[HORAS DE OTRAS PARADA]]))/InformeTbHv[[#This Row],[T PROGRAMADO]]</f>
        <v>0.83250000000000002</v>
      </c>
      <c r="C454" s="216">
        <f>IFERROR(((InformeTbHv[[#This Row],[T PROGRAMADO]]-InformeTbHv[[#This Row],[Ttal P. mec]])/InformeTbHv[[#This Row],[T PROGRAMADO]]),0)</f>
        <v>0.85375000000000001</v>
      </c>
      <c r="D454" s="88">
        <f>IFERROR(ROUND(InformeTbHv[[#This Row],[TOTAL DE ARBOLES]]/InformeTbHv[[#This Row],[T EFECTIVO]],2),"")</f>
        <v>51.5</v>
      </c>
      <c r="E454" s="88">
        <f>(IFERROR(ROUND(InformeTbHv[[#This Row],[M3]]/InformeTbHv[[#This Row],[TOTAL DE ARBOLES]],2),""))</f>
        <v>0.28999999999999998</v>
      </c>
      <c r="F454" s="39">
        <f>IFERROR(ROUND(InformeTbHv[[#This Row],[M3]]/InformeTbHv[[#This Row],[T EFECTIVO]],2),"")</f>
        <v>14.74</v>
      </c>
      <c r="G454" s="89">
        <f>InformeTbHv[[#This Row],[T PROGRAMADO]]-InformeTbHv[[#This Row],[HORAS DE OTRAS PARADA]]</f>
        <v>6.66</v>
      </c>
      <c r="H454" s="89">
        <f>InformeTbHv[[#This Row],[T PROGRAMADO]]-SUM(InformeTbHv[[#This Row],[T PARADAS MEC]]+InformeTbHv[[#This Row],[ALISTAMIENTO]]+InformeTbHv[[#This Row],[Mantenimiento periódico]])</f>
        <v>6.83</v>
      </c>
      <c r="I454" s="89">
        <f>InformeTbHv[[#This Row],[T PARADAS MEC]]+InformeTbHv[[#This Row],[ALISTAMIENTO]]+InformeTbHv[[#This Row],[Mantenimiento periódico]]</f>
        <v>1.17</v>
      </c>
      <c r="J454" s="89">
        <f>SUMIF(InformeTbHv[[#This Row],[MOTIVO 1]],"Mantenimiento periódico",InformeTbHv[[#This Row],[T OTRA PARADA 1]])</f>
        <v>0</v>
      </c>
      <c r="K454" s="89">
        <f>InformeTbHv[[#This Row],[Mantenimiento periódico]]+InformeTbHv[[#This Row],[ALISTAMIENTO]]</f>
        <v>0.17</v>
      </c>
      <c r="L454" s="89">
        <f>SUM(InformeTbHv[[#This Row],[T OTRA PARADA 1]:[T OTRA PARADA 5]])</f>
        <v>0</v>
      </c>
      <c r="M454" s="88" t="s">
        <v>68</v>
      </c>
      <c r="N454" s="88" t="s">
        <v>1417</v>
      </c>
      <c r="O454" s="88" t="s">
        <v>82</v>
      </c>
      <c r="P454" s="88">
        <v>94266396</v>
      </c>
      <c r="Q454" s="88" t="s">
        <v>65</v>
      </c>
      <c r="R454" s="88" t="s">
        <v>44</v>
      </c>
      <c r="S454" s="90">
        <v>46106</v>
      </c>
      <c r="T454" s="88" t="s">
        <v>1020</v>
      </c>
      <c r="U454" s="88"/>
      <c r="V454" s="88"/>
      <c r="W454" s="88"/>
      <c r="X454" s="88"/>
      <c r="Y454" s="88"/>
      <c r="Z454" s="88"/>
      <c r="AA454" s="88"/>
      <c r="AB454" s="88"/>
      <c r="AC454" s="88" t="s">
        <v>1448</v>
      </c>
      <c r="AD454" s="88" t="s">
        <v>1493</v>
      </c>
      <c r="AE454" s="88" t="s">
        <v>1512</v>
      </c>
      <c r="AF454" s="88">
        <v>26.509835108450897</v>
      </c>
      <c r="AG454" s="251" t="s">
        <v>205</v>
      </c>
      <c r="AH454" s="206">
        <v>2</v>
      </c>
      <c r="AI454" s="125" t="s">
        <v>45</v>
      </c>
      <c r="AJ454" s="418">
        <f>VLOOKUP(InformeTbHv[[#This Row],[TURNO]],[1]INFORMEHV!AI$2:AK$184,2,0)</f>
        <v>0.58333333333333337</v>
      </c>
      <c r="AK454" s="418">
        <f>VLOOKUP(InformeTbHv[[#This Row],[TURNO]],[1]INFORMEHV!AI$2:AK$184,3,0)</f>
        <v>0.91666666666666663</v>
      </c>
      <c r="AL454" s="205"/>
      <c r="AM454" s="88">
        <v>343</v>
      </c>
      <c r="AN454" s="88">
        <v>98.17</v>
      </c>
      <c r="AO454" s="88">
        <v>16.77</v>
      </c>
      <c r="AP454" s="88">
        <v>59</v>
      </c>
      <c r="AQ454" s="89"/>
      <c r="AR454" s="88">
        <v>8</v>
      </c>
      <c r="AS454" s="88">
        <v>1</v>
      </c>
      <c r="AT454" s="88"/>
      <c r="AU454" s="88" t="s">
        <v>209</v>
      </c>
      <c r="AV454" s="88">
        <v>0.17</v>
      </c>
      <c r="AW454" s="88"/>
      <c r="AX454" s="88">
        <v>0.17</v>
      </c>
      <c r="AY454" s="88">
        <v>3</v>
      </c>
      <c r="AZ454" s="92"/>
      <c r="BA454" s="88" t="s">
        <v>48</v>
      </c>
      <c r="BB45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1.3399999999999999</v>
      </c>
      <c r="BC454" s="89">
        <v>0</v>
      </c>
      <c r="BD454" s="89"/>
      <c r="BE454" s="89"/>
      <c r="BF454" s="89"/>
      <c r="BG454" s="93"/>
      <c r="BH454" s="44"/>
      <c r="BI454" s="45"/>
      <c r="BJ454" s="45"/>
      <c r="BK454" s="46"/>
      <c r="BL454" s="94"/>
    </row>
    <row r="455" spans="1:64" ht="18.75" customHeight="1" x14ac:dyDescent="0.3">
      <c r="A455" s="87">
        <f>IFERROR(InformeTbHv[[#This Row],[T EFECTIVO]]/InformeTbHv[[#This Row],[Horas disponibles]],0)</f>
        <v>0.92679355783308937</v>
      </c>
      <c r="B455" s="87">
        <f>((InformeTbHv[[#This Row],[T PROGRAMADO]]-InformeTbHv[[#This Row],[HORAS DE OTRAS PARADA]]))/InformeTbHv[[#This Row],[T PROGRAMADO]]</f>
        <v>0.79125000000000001</v>
      </c>
      <c r="C455" s="216">
        <f>IFERROR(((InformeTbHv[[#This Row],[T PROGRAMADO]]-InformeTbHv[[#This Row],[Ttal P. mec]])/InformeTbHv[[#This Row],[T PROGRAMADO]]),0)</f>
        <v>0.85375000000000001</v>
      </c>
      <c r="D455" s="88">
        <f>IFERROR(ROUND(InformeTbHv[[#This Row],[TOTAL DE ARBOLES]]/InformeTbHv[[#This Row],[T EFECTIVO]],2),"")</f>
        <v>45.97</v>
      </c>
      <c r="E455" s="88">
        <f>(IFERROR(ROUND(InformeTbHv[[#This Row],[M3]]/InformeTbHv[[#This Row],[TOTAL DE ARBOLES]],2),""))</f>
        <v>0.25</v>
      </c>
      <c r="F455" s="39">
        <f>IFERROR(ROUND(InformeTbHv[[#This Row],[M3]]/InformeTbHv[[#This Row],[T EFECTIVO]],2),"")</f>
        <v>11.58</v>
      </c>
      <c r="G455" s="89">
        <f>InformeTbHv[[#This Row],[T PROGRAMADO]]-InformeTbHv[[#This Row],[HORAS DE OTRAS PARADA]]</f>
        <v>6.33</v>
      </c>
      <c r="H455" s="89">
        <f>InformeTbHv[[#This Row],[T PROGRAMADO]]-SUM(InformeTbHv[[#This Row],[T PARADAS MEC]]+InformeTbHv[[#This Row],[ALISTAMIENTO]]+InformeTbHv[[#This Row],[Mantenimiento periódico]])</f>
        <v>6.83</v>
      </c>
      <c r="I455" s="89">
        <f>InformeTbHv[[#This Row],[T PARADAS MEC]]+InformeTbHv[[#This Row],[ALISTAMIENTO]]+InformeTbHv[[#This Row],[Mantenimiento periódico]]</f>
        <v>1.17</v>
      </c>
      <c r="J455" s="89">
        <f>SUMIF(InformeTbHv[[#This Row],[MOTIVO 1]],"Mantenimiento periódico",InformeTbHv[[#This Row],[T OTRA PARADA 1]])</f>
        <v>0</v>
      </c>
      <c r="K455" s="89">
        <f>InformeTbHv[[#This Row],[Mantenimiento periódico]]+InformeTbHv[[#This Row],[ALISTAMIENTO]]</f>
        <v>0.17</v>
      </c>
      <c r="L455" s="89">
        <f>SUM(InformeTbHv[[#This Row],[T OTRA PARADA 1]:[T OTRA PARADA 5]])</f>
        <v>0</v>
      </c>
      <c r="M455" s="88" t="s">
        <v>68</v>
      </c>
      <c r="N455" s="88" t="s">
        <v>1417</v>
      </c>
      <c r="O455" s="88" t="s">
        <v>82</v>
      </c>
      <c r="P455" s="88">
        <v>94266396</v>
      </c>
      <c r="Q455" s="88" t="s">
        <v>65</v>
      </c>
      <c r="R455" s="88" t="s">
        <v>44</v>
      </c>
      <c r="S455" s="90">
        <v>46109</v>
      </c>
      <c r="T455" s="88" t="s">
        <v>1020</v>
      </c>
      <c r="U455" s="88"/>
      <c r="V455" s="88"/>
      <c r="W455" s="88"/>
      <c r="X455" s="88"/>
      <c r="Y455" s="88"/>
      <c r="Z455" s="88"/>
      <c r="AA455" s="88"/>
      <c r="AB455" s="88"/>
      <c r="AC455" s="88" t="s">
        <v>1448</v>
      </c>
      <c r="AD455" s="88" t="s">
        <v>1493</v>
      </c>
      <c r="AE455" s="88" t="s">
        <v>1512</v>
      </c>
      <c r="AF455" s="88">
        <v>26.509835108450897</v>
      </c>
      <c r="AG455" s="251" t="s">
        <v>205</v>
      </c>
      <c r="AH455" s="206">
        <v>2</v>
      </c>
      <c r="AI455" s="88" t="s">
        <v>47</v>
      </c>
      <c r="AJ455" s="419">
        <f>VLOOKUP(InformeTbHv[[#This Row],[TURNO]],[1]INFORMEHV!AI$2:AK$184,2,0)</f>
        <v>0.25</v>
      </c>
      <c r="AK455" s="419">
        <f>VLOOKUP(InformeTbHv[[#This Row],[TURNO]],[1]INFORMEHV!AI$2:AK$184,3,0)</f>
        <v>0.58333333333333337</v>
      </c>
      <c r="AL455" s="205"/>
      <c r="AM455" s="88">
        <v>291</v>
      </c>
      <c r="AN455" s="88">
        <v>73.290000000000006</v>
      </c>
      <c r="AO455" s="88">
        <v>12.17</v>
      </c>
      <c r="AP455" s="88">
        <v>48</v>
      </c>
      <c r="AQ455" s="89"/>
      <c r="AR455" s="88">
        <v>8</v>
      </c>
      <c r="AS455" s="88">
        <v>1</v>
      </c>
      <c r="AT455" s="88"/>
      <c r="AU455" s="88" t="s">
        <v>209</v>
      </c>
      <c r="AV455" s="88">
        <v>0.17</v>
      </c>
      <c r="AW455" s="88">
        <v>0.33</v>
      </c>
      <c r="AX455" s="88">
        <v>0.17</v>
      </c>
      <c r="AY455" s="88">
        <v>2</v>
      </c>
      <c r="AZ455" s="92"/>
      <c r="BA455" s="88"/>
      <c r="BB45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1.67</v>
      </c>
      <c r="BC455" s="89"/>
      <c r="BD455" s="89"/>
      <c r="BE455" s="89"/>
      <c r="BF455" s="89"/>
      <c r="BG455" s="93"/>
      <c r="BH455" s="44"/>
      <c r="BI455" s="45"/>
      <c r="BJ455" s="45"/>
      <c r="BK455" s="46"/>
      <c r="BL455" s="94"/>
    </row>
    <row r="456" spans="1:64" ht="18.75" customHeight="1" x14ac:dyDescent="0.3">
      <c r="A456" s="87">
        <f>IFERROR(InformeTbHv[[#This Row],[T EFECTIVO]]/InformeTbHv[[#This Row],[Horas disponibles]],0)</f>
        <v>0.97680763983628927</v>
      </c>
      <c r="B456" s="87">
        <f>((InformeTbHv[[#This Row],[T PROGRAMADO]]-InformeTbHv[[#This Row],[HORAS DE OTRAS PARADA]]))/InformeTbHv[[#This Row],[T PROGRAMADO]]</f>
        <v>0.89500000000000002</v>
      </c>
      <c r="C456" s="216">
        <f>IFERROR(((InformeTbHv[[#This Row],[T PROGRAMADO]]-InformeTbHv[[#This Row],[Ttal P. mec]])/InformeTbHv[[#This Row],[T PROGRAMADO]]),0)</f>
        <v>0.91625000000000001</v>
      </c>
      <c r="D456" s="88">
        <f>IFERROR(ROUND(InformeTbHv[[#This Row],[TOTAL DE ARBOLES]]/InformeTbHv[[#This Row],[T EFECTIVO]],2),"")</f>
        <v>46.65</v>
      </c>
      <c r="E456" s="88">
        <f>(IFERROR(ROUND(InformeTbHv[[#This Row],[M3]]/InformeTbHv[[#This Row],[TOTAL DE ARBOLES]],2),""))</f>
        <v>0.47</v>
      </c>
      <c r="F456" s="39">
        <f>IFERROR(ROUND(InformeTbHv[[#This Row],[M3]]/InformeTbHv[[#This Row],[T EFECTIVO]],2),"")</f>
        <v>22.14</v>
      </c>
      <c r="G456" s="89">
        <f>InformeTbHv[[#This Row],[T PROGRAMADO]]-InformeTbHv[[#This Row],[HORAS DE OTRAS PARADA]]</f>
        <v>7.16</v>
      </c>
      <c r="H456" s="89">
        <f>InformeTbHv[[#This Row],[T PROGRAMADO]]-SUM(InformeTbHv[[#This Row],[T PARADAS MEC]]+InformeTbHv[[#This Row],[ALISTAMIENTO]]+InformeTbHv[[#This Row],[Mantenimiento periódico]])</f>
        <v>7.33</v>
      </c>
      <c r="I456" s="89">
        <f>InformeTbHv[[#This Row],[T PARADAS MEC]]+InformeTbHv[[#This Row],[ALISTAMIENTO]]+InformeTbHv[[#This Row],[Mantenimiento periódico]]</f>
        <v>0.67</v>
      </c>
      <c r="J456" s="89">
        <f>SUMIF(InformeTbHv[[#This Row],[MOTIVO 1]],"Mantenimiento periódico",InformeTbHv[[#This Row],[T OTRA PARADA 1]])</f>
        <v>0</v>
      </c>
      <c r="K456" s="89">
        <f>InformeTbHv[[#This Row],[Mantenimiento periódico]]+InformeTbHv[[#This Row],[ALISTAMIENTO]]</f>
        <v>0.17</v>
      </c>
      <c r="L456" s="89">
        <f>SUM(InformeTbHv[[#This Row],[T OTRA PARADA 1]:[T OTRA PARADA 5]])</f>
        <v>0</v>
      </c>
      <c r="M456" s="88" t="s">
        <v>79</v>
      </c>
      <c r="N456" s="88" t="s">
        <v>1417</v>
      </c>
      <c r="O456" s="88" t="s">
        <v>64</v>
      </c>
      <c r="P456" s="88">
        <v>94282613</v>
      </c>
      <c r="Q456" s="88" t="s">
        <v>65</v>
      </c>
      <c r="R456" s="88" t="s">
        <v>44</v>
      </c>
      <c r="S456" s="90">
        <v>46109</v>
      </c>
      <c r="T456" s="88" t="s">
        <v>960</v>
      </c>
      <c r="U456" s="88"/>
      <c r="V456" s="88"/>
      <c r="W456" s="88"/>
      <c r="X456" s="88"/>
      <c r="Y456" s="88"/>
      <c r="Z456" s="88"/>
      <c r="AA456" s="88"/>
      <c r="AB456" s="88"/>
      <c r="AC456" s="88" t="s">
        <v>1439</v>
      </c>
      <c r="AD456" s="88" t="s">
        <v>1484</v>
      </c>
      <c r="AE456" s="88" t="s">
        <v>1512</v>
      </c>
      <c r="AF456" s="88">
        <v>18.488835725923035</v>
      </c>
      <c r="AG456" s="49" t="s">
        <v>208</v>
      </c>
      <c r="AH456" s="206">
        <v>3</v>
      </c>
      <c r="AI456" s="125" t="s">
        <v>45</v>
      </c>
      <c r="AJ456" s="418">
        <f>VLOOKUP(InformeTbHv[[#This Row],[TURNO]],[1]INFORMEHV!AI$2:AK$184,2,0)</f>
        <v>0.58333333333333337</v>
      </c>
      <c r="AK456" s="418">
        <f>VLOOKUP(InformeTbHv[[#This Row],[TURNO]],[1]INFORMEHV!AI$2:AK$184,3,0)</f>
        <v>0.91666666666666663</v>
      </c>
      <c r="AL456" s="205"/>
      <c r="AM456" s="88">
        <v>334</v>
      </c>
      <c r="AN456" s="88">
        <v>158.55000000000001</v>
      </c>
      <c r="AO456" s="88">
        <v>28.95</v>
      </c>
      <c r="AP456" s="88">
        <v>61</v>
      </c>
      <c r="AQ456" s="89"/>
      <c r="AR456" s="88">
        <v>8</v>
      </c>
      <c r="AS456" s="88">
        <v>0.5</v>
      </c>
      <c r="AT456" s="88"/>
      <c r="AU456" s="88" t="s">
        <v>209</v>
      </c>
      <c r="AV456" s="88">
        <v>0.17</v>
      </c>
      <c r="AW456" s="88"/>
      <c r="AX456" s="88">
        <v>0.17</v>
      </c>
      <c r="AY456" s="88"/>
      <c r="AZ456" s="92"/>
      <c r="BA456" s="88" t="s">
        <v>48</v>
      </c>
      <c r="BB45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0.84000000000000008</v>
      </c>
      <c r="BC456" s="89"/>
      <c r="BD456" s="89"/>
      <c r="BE456" s="89"/>
      <c r="BF456" s="89"/>
      <c r="BG456" s="93"/>
      <c r="BH456" s="44"/>
      <c r="BI456" s="45"/>
      <c r="BJ456" s="45"/>
      <c r="BK456" s="46"/>
      <c r="BL456" s="94"/>
    </row>
    <row r="457" spans="1:64" ht="18.75" customHeight="1" x14ac:dyDescent="0.3">
      <c r="A457" s="87">
        <f>IFERROR(InformeTbHv[[#This Row],[T EFECTIVO]]/InformeTbHv[[#This Row],[Horas disponibles]],0)</f>
        <v>0.89303079416531606</v>
      </c>
      <c r="B457" s="87">
        <f>((InformeTbHv[[#This Row],[T PROGRAMADO]]-InformeTbHv[[#This Row],[HORAS DE OTRAS PARADA]]))/InformeTbHv[[#This Row],[T PROGRAMADO]]</f>
        <v>0.68874999999999997</v>
      </c>
      <c r="C457" s="216">
        <f>IFERROR(((InformeTbHv[[#This Row],[T PROGRAMADO]]-InformeTbHv[[#This Row],[Ttal P. mec]])/InformeTbHv[[#This Row],[T PROGRAMADO]]),0)</f>
        <v>0.77124999999999999</v>
      </c>
      <c r="D457" s="88">
        <f>IFERROR(ROUND(InformeTbHv[[#This Row],[TOTAL DE ARBOLES]]/InformeTbHv[[#This Row],[T EFECTIVO]],2),"")</f>
        <v>60.62</v>
      </c>
      <c r="E457" s="88">
        <f>(IFERROR(ROUND(InformeTbHv[[#This Row],[M3]]/InformeTbHv[[#This Row],[TOTAL DE ARBOLES]],2),""))</f>
        <v>0.47</v>
      </c>
      <c r="F457" s="39">
        <f>IFERROR(ROUND(InformeTbHv[[#This Row],[M3]]/InformeTbHv[[#This Row],[T EFECTIVO]],2),"")</f>
        <v>28.77</v>
      </c>
      <c r="G457" s="89">
        <f>InformeTbHv[[#This Row],[T PROGRAMADO]]-InformeTbHv[[#This Row],[HORAS DE OTRAS PARADA]]</f>
        <v>5.51</v>
      </c>
      <c r="H457" s="89">
        <f>InformeTbHv[[#This Row],[T PROGRAMADO]]-SUM(InformeTbHv[[#This Row],[T PARADAS MEC]]+InformeTbHv[[#This Row],[ALISTAMIENTO]]+InformeTbHv[[#This Row],[Mantenimiento periódico]])</f>
        <v>6.17</v>
      </c>
      <c r="I457" s="89">
        <f>InformeTbHv[[#This Row],[T PARADAS MEC]]+InformeTbHv[[#This Row],[ALISTAMIENTO]]+InformeTbHv[[#This Row],[Mantenimiento periódico]]</f>
        <v>1.83</v>
      </c>
      <c r="J457" s="89">
        <f>SUMIF(InformeTbHv[[#This Row],[MOTIVO 1]],"Mantenimiento periódico",InformeTbHv[[#This Row],[T OTRA PARADA 1]])</f>
        <v>0</v>
      </c>
      <c r="K457" s="89">
        <f>InformeTbHv[[#This Row],[Mantenimiento periódico]]+InformeTbHv[[#This Row],[ALISTAMIENTO]]</f>
        <v>0.33</v>
      </c>
      <c r="L457" s="89">
        <f>SUM(InformeTbHv[[#This Row],[T OTRA PARADA 1]:[T OTRA PARADA 5]])</f>
        <v>0</v>
      </c>
      <c r="M457" s="88" t="s">
        <v>63</v>
      </c>
      <c r="N457" s="88" t="s">
        <v>1417</v>
      </c>
      <c r="O457" s="88" t="s">
        <v>64</v>
      </c>
      <c r="P457" s="88">
        <v>94282613</v>
      </c>
      <c r="Q457" s="88" t="s">
        <v>65</v>
      </c>
      <c r="R457" s="88" t="s">
        <v>44</v>
      </c>
      <c r="S457" s="90">
        <v>46110</v>
      </c>
      <c r="T457" s="88" t="s">
        <v>960</v>
      </c>
      <c r="U457" s="88"/>
      <c r="V457" s="88"/>
      <c r="W457" s="88"/>
      <c r="X457" s="88"/>
      <c r="Y457" s="88"/>
      <c r="Z457" s="88"/>
      <c r="AA457" s="88"/>
      <c r="AB457" s="88"/>
      <c r="AC457" s="88" t="s">
        <v>1439</v>
      </c>
      <c r="AD457" s="88" t="s">
        <v>1484</v>
      </c>
      <c r="AE457" s="88" t="s">
        <v>1512</v>
      </c>
      <c r="AF457" s="88">
        <v>18.488835725923035</v>
      </c>
      <c r="AG457" s="49" t="s">
        <v>208</v>
      </c>
      <c r="AH457" s="206">
        <v>3</v>
      </c>
      <c r="AI457" s="125" t="s">
        <v>45</v>
      </c>
      <c r="AJ457" s="418">
        <f>VLOOKUP(InformeTbHv[[#This Row],[TURNO]],[1]INFORMEHV!AI$2:AK$184,2,0)</f>
        <v>0.58333333333333337</v>
      </c>
      <c r="AK457" s="418">
        <f>VLOOKUP(InformeTbHv[[#This Row],[TURNO]],[1]INFORMEHV!AI$2:AK$184,3,0)</f>
        <v>0.91666666666666663</v>
      </c>
      <c r="AL457" s="205">
        <v>25</v>
      </c>
      <c r="AM457" s="88">
        <v>334</v>
      </c>
      <c r="AN457" s="88">
        <v>158.55000000000001</v>
      </c>
      <c r="AO457" s="88">
        <v>28.96</v>
      </c>
      <c r="AP457" s="88">
        <v>51</v>
      </c>
      <c r="AQ457" s="89"/>
      <c r="AR457" s="88">
        <v>8</v>
      </c>
      <c r="AS457" s="88">
        <v>1.5</v>
      </c>
      <c r="AT457" s="30" t="s">
        <v>327</v>
      </c>
      <c r="AU457" s="88" t="s">
        <v>209</v>
      </c>
      <c r="AV457" s="88">
        <v>0.33</v>
      </c>
      <c r="AW457" s="88">
        <v>0.33</v>
      </c>
      <c r="AX457" s="88">
        <v>0.33</v>
      </c>
      <c r="AY457" s="88"/>
      <c r="AZ457" s="92" t="s">
        <v>1060</v>
      </c>
      <c r="BA457" s="88" t="s">
        <v>46</v>
      </c>
      <c r="BB45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2.4900000000000002</v>
      </c>
      <c r="BC457" s="89"/>
      <c r="BD457" s="89"/>
      <c r="BE457" s="89"/>
      <c r="BF457" s="89"/>
      <c r="BG457" s="93"/>
      <c r="BH457" s="44"/>
      <c r="BI457" s="45"/>
      <c r="BJ457" s="45"/>
      <c r="BK457" s="46"/>
      <c r="BL457" s="94"/>
    </row>
    <row r="458" spans="1:64" ht="18.75" customHeight="1" x14ac:dyDescent="0.3">
      <c r="A458" s="87">
        <f>IFERROR(InformeTbHv[[#This Row],[T EFECTIVO]]/InformeTbHv[[#This Row],[Horas disponibles]],0)</f>
        <v>0.92703862660944214</v>
      </c>
      <c r="B458" s="87">
        <f>((InformeTbHv[[#This Row],[T PROGRAMADO]]-InformeTbHv[[#This Row],[HORAS DE OTRAS PARADA]]))/InformeTbHv[[#This Row],[T PROGRAMADO]]</f>
        <v>0.3323076923076923</v>
      </c>
      <c r="C458" s="216">
        <f>IFERROR(((InformeTbHv[[#This Row],[T PROGRAMADO]]-InformeTbHv[[#This Row],[Ttal P. mec]])/InformeTbHv[[#This Row],[T PROGRAMADO]]),0)</f>
        <v>0.3584615384615385</v>
      </c>
      <c r="D458" s="88">
        <f>IFERROR(ROUND(InformeTbHv[[#This Row],[TOTAL DE ARBOLES]]/InformeTbHv[[#This Row],[T EFECTIVO]],2),"")</f>
        <v>27.31</v>
      </c>
      <c r="E458" s="88">
        <f>(IFERROR(ROUND(InformeTbHv[[#This Row],[M3]]/InformeTbHv[[#This Row],[TOTAL DE ARBOLES]],2),""))</f>
        <v>0.43</v>
      </c>
      <c r="F458" s="39">
        <f>IFERROR(ROUND(InformeTbHv[[#This Row],[M3]]/InformeTbHv[[#This Row],[T EFECTIVO]],2),"")</f>
        <v>11.86</v>
      </c>
      <c r="G458" s="89">
        <f>InformeTbHv[[#This Row],[T PROGRAMADO]]-InformeTbHv[[#This Row],[HORAS DE OTRAS PARADA]]</f>
        <v>2.16</v>
      </c>
      <c r="H458" s="89">
        <f>InformeTbHv[[#This Row],[T PROGRAMADO]]-SUM(InformeTbHv[[#This Row],[T PARADAS MEC]]+InformeTbHv[[#This Row],[ALISTAMIENTO]]+InformeTbHv[[#This Row],[Mantenimiento periódico]])</f>
        <v>2.33</v>
      </c>
      <c r="I458" s="89">
        <f>InformeTbHv[[#This Row],[T PARADAS MEC]]+InformeTbHv[[#This Row],[ALISTAMIENTO]]+InformeTbHv[[#This Row],[Mantenimiento periódico]]</f>
        <v>4.17</v>
      </c>
      <c r="J458" s="89">
        <f>SUMIF(InformeTbHv[[#This Row],[MOTIVO 1]],"Mantenimiento periódico",InformeTbHv[[#This Row],[T OTRA PARADA 1]])</f>
        <v>0</v>
      </c>
      <c r="K458" s="89">
        <f>InformeTbHv[[#This Row],[Mantenimiento periódico]]+InformeTbHv[[#This Row],[ALISTAMIENTO]]</f>
        <v>0.17</v>
      </c>
      <c r="L458" s="89">
        <f>SUM(InformeTbHv[[#This Row],[T OTRA PARADA 1]:[T OTRA PARADA 5]])</f>
        <v>0</v>
      </c>
      <c r="M458" s="88" t="s">
        <v>79</v>
      </c>
      <c r="N458" s="88" t="s">
        <v>1417</v>
      </c>
      <c r="O458" s="88" t="s">
        <v>84</v>
      </c>
      <c r="P458" s="88">
        <v>1085247991</v>
      </c>
      <c r="Q458" s="88" t="s">
        <v>65</v>
      </c>
      <c r="R458" s="88" t="s">
        <v>44</v>
      </c>
      <c r="S458" s="90">
        <v>46110</v>
      </c>
      <c r="T458" s="88" t="s">
        <v>960</v>
      </c>
      <c r="U458" s="88"/>
      <c r="V458" s="88"/>
      <c r="W458" s="88"/>
      <c r="X458" s="88"/>
      <c r="Y458" s="88"/>
      <c r="Z458" s="88"/>
      <c r="AA458" s="88"/>
      <c r="AB458" s="88"/>
      <c r="AC458" s="88" t="s">
        <v>1439</v>
      </c>
      <c r="AD458" s="88" t="s">
        <v>1484</v>
      </c>
      <c r="AE458" s="88" t="s">
        <v>1512</v>
      </c>
      <c r="AF458" s="88">
        <v>18.488835725923035</v>
      </c>
      <c r="AG458" s="49" t="s">
        <v>208</v>
      </c>
      <c r="AH458" s="206">
        <v>2</v>
      </c>
      <c r="AI458" s="88" t="s">
        <v>47</v>
      </c>
      <c r="AJ458" s="419">
        <f>VLOOKUP(InformeTbHv[[#This Row],[TURNO]],[1]INFORMEHV!AI$2:AK$184,2,0)</f>
        <v>0.25</v>
      </c>
      <c r="AK458" s="419">
        <f>VLOOKUP(InformeTbHv[[#This Row],[TURNO]],[1]INFORMEHV!AI$2:AK$184,3,0)</f>
        <v>0.58333333333333337</v>
      </c>
      <c r="AL458" s="205"/>
      <c r="AM458" s="88">
        <v>59</v>
      </c>
      <c r="AN458" s="88">
        <v>25.62</v>
      </c>
      <c r="AO458" s="88">
        <v>15.73</v>
      </c>
      <c r="AP458" s="88">
        <v>36</v>
      </c>
      <c r="AQ458" s="89"/>
      <c r="AR458" s="88">
        <v>6.5</v>
      </c>
      <c r="AS458" s="88">
        <v>4</v>
      </c>
      <c r="AT458" s="88"/>
      <c r="AU458" s="88" t="s">
        <v>209</v>
      </c>
      <c r="AV458" s="88">
        <v>0.17</v>
      </c>
      <c r="AW458" s="88"/>
      <c r="AX458" s="88">
        <v>0.17</v>
      </c>
      <c r="AY458" s="88"/>
      <c r="AZ458" s="92"/>
      <c r="BA458" s="88" t="s">
        <v>48</v>
      </c>
      <c r="BB45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4.34</v>
      </c>
      <c r="BC458" s="89"/>
      <c r="BD458" s="89"/>
      <c r="BE458" s="89"/>
      <c r="BF458" s="89"/>
      <c r="BG458" s="93"/>
      <c r="BH458" s="44"/>
      <c r="BI458" s="45"/>
      <c r="BJ458" s="45"/>
      <c r="BK458" s="46"/>
      <c r="BL458" s="94"/>
    </row>
    <row r="459" spans="1:64" ht="18.75" customHeight="1" x14ac:dyDescent="0.3">
      <c r="A459" s="87">
        <f>IFERROR(InformeTbHv[[#This Row],[T EFECTIVO]]/InformeTbHv[[#This Row],[Horas disponibles]],0)</f>
        <v>0.69158878504672883</v>
      </c>
      <c r="B459" s="87">
        <f>((InformeTbHv[[#This Row],[T PROGRAMADO]]-InformeTbHv[[#This Row],[HORAS DE OTRAS PARADA]]))/InformeTbHv[[#This Row],[T PROGRAMADO]]</f>
        <v>0.23492063492063486</v>
      </c>
      <c r="C459" s="216">
        <f>IFERROR(((InformeTbHv[[#This Row],[T PROGRAMADO]]-InformeTbHv[[#This Row],[Ttal P. mec]])/InformeTbHv[[#This Row],[T PROGRAMADO]]),0)</f>
        <v>0.33968253968253964</v>
      </c>
      <c r="D459" s="88">
        <f>IFERROR(ROUND(InformeTbHv[[#This Row],[TOTAL DE ARBOLES]]/InformeTbHv[[#This Row],[T EFECTIVO]],2),"")</f>
        <v>39.86</v>
      </c>
      <c r="E459" s="88">
        <f>(IFERROR(ROUND(InformeTbHv[[#This Row],[M3]]/InformeTbHv[[#This Row],[TOTAL DE ARBOLES]],2),""))</f>
        <v>0.43</v>
      </c>
      <c r="F459" s="39">
        <f>IFERROR(ROUND(InformeTbHv[[#This Row],[M3]]/InformeTbHv[[#This Row],[T EFECTIVO]],2),"")</f>
        <v>17.309999999999999</v>
      </c>
      <c r="G459" s="89">
        <f>InformeTbHv[[#This Row],[T PROGRAMADO]]-InformeTbHv[[#This Row],[HORAS DE OTRAS PARADA]]</f>
        <v>1.4799999999999995</v>
      </c>
      <c r="H459" s="89">
        <f>InformeTbHv[[#This Row],[T PROGRAMADO]]-SUM(InformeTbHv[[#This Row],[T PARADAS MEC]]+InformeTbHv[[#This Row],[ALISTAMIENTO]]+InformeTbHv[[#This Row],[Mantenimiento periódico]])</f>
        <v>2.1399999999999997</v>
      </c>
      <c r="I459" s="89">
        <f>InformeTbHv[[#This Row],[T PARADAS MEC]]+InformeTbHv[[#This Row],[ALISTAMIENTO]]+InformeTbHv[[#This Row],[Mantenimiento periódico]]</f>
        <v>4.16</v>
      </c>
      <c r="J459" s="89">
        <f>SUMIF(InformeTbHv[[#This Row],[MOTIVO 1]],"Mantenimiento periódico",InformeTbHv[[#This Row],[T OTRA PARADA 1]])</f>
        <v>0</v>
      </c>
      <c r="K459" s="89">
        <f>InformeTbHv[[#This Row],[Mantenimiento periódico]]+InformeTbHv[[#This Row],[ALISTAMIENTO]]</f>
        <v>0.33</v>
      </c>
      <c r="L459" s="89">
        <f>SUM(InformeTbHv[[#This Row],[T OTRA PARADA 1]:[T OTRA PARADA 5]])</f>
        <v>0</v>
      </c>
      <c r="M459" s="88" t="s">
        <v>63</v>
      </c>
      <c r="N459" s="88" t="s">
        <v>1417</v>
      </c>
      <c r="O459" s="88" t="s">
        <v>67</v>
      </c>
      <c r="P459" s="88">
        <v>4516297</v>
      </c>
      <c r="Q459" s="88" t="s">
        <v>65</v>
      </c>
      <c r="R459" s="88" t="s">
        <v>44</v>
      </c>
      <c r="S459" s="90">
        <v>46111</v>
      </c>
      <c r="T459" s="88" t="s">
        <v>960</v>
      </c>
      <c r="U459" s="88"/>
      <c r="V459" s="88"/>
      <c r="W459" s="88"/>
      <c r="X459" s="88"/>
      <c r="Y459" s="88"/>
      <c r="Z459" s="88"/>
      <c r="AA459" s="88"/>
      <c r="AB459" s="88"/>
      <c r="AC459" s="88" t="s">
        <v>1439</v>
      </c>
      <c r="AD459" s="88" t="s">
        <v>1484</v>
      </c>
      <c r="AE459" s="88" t="s">
        <v>1512</v>
      </c>
      <c r="AF459" s="88">
        <v>18.488835725923035</v>
      </c>
      <c r="AG459" s="49" t="s">
        <v>208</v>
      </c>
      <c r="AH459" s="206">
        <v>3</v>
      </c>
      <c r="AI459" s="88" t="s">
        <v>47</v>
      </c>
      <c r="AJ459" s="419">
        <f>VLOOKUP(InformeTbHv[[#This Row],[TURNO]],[1]INFORMEHV!AI$2:AK$184,2,0)</f>
        <v>0.25</v>
      </c>
      <c r="AK459" s="419">
        <f>VLOOKUP(InformeTbHv[[#This Row],[TURNO]],[1]INFORMEHV!AI$2:AK$184,3,0)</f>
        <v>0.58333333333333337</v>
      </c>
      <c r="AL459" s="205">
        <v>28</v>
      </c>
      <c r="AM459" s="88">
        <v>59</v>
      </c>
      <c r="AN459" s="88">
        <v>25.62</v>
      </c>
      <c r="AO459" s="88">
        <v>15.74</v>
      </c>
      <c r="AP459" s="88"/>
      <c r="AQ459" s="89"/>
      <c r="AR459" s="205">
        <v>6.3</v>
      </c>
      <c r="AS459" s="88">
        <v>3.83</v>
      </c>
      <c r="AT459" s="30" t="s">
        <v>328</v>
      </c>
      <c r="AU459" s="88" t="s">
        <v>209</v>
      </c>
      <c r="AV459" s="88">
        <v>0.33</v>
      </c>
      <c r="AW459" s="88">
        <v>0.33</v>
      </c>
      <c r="AX459" s="88">
        <v>0.33</v>
      </c>
      <c r="AY459" s="88"/>
      <c r="AZ459" s="92" t="s">
        <v>1076</v>
      </c>
      <c r="BA459" s="88" t="s">
        <v>48</v>
      </c>
      <c r="BB45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4.82</v>
      </c>
      <c r="BC459" s="89"/>
      <c r="BD459" s="89"/>
      <c r="BE459" s="89"/>
      <c r="BF459" s="89"/>
      <c r="BG459" s="93"/>
      <c r="BH459" s="44"/>
      <c r="BI459" s="45"/>
      <c r="BJ459" s="45"/>
      <c r="BK459" s="46"/>
      <c r="BL459" s="94"/>
    </row>
    <row r="460" spans="1:64" ht="18.75" customHeight="1" x14ac:dyDescent="0.3">
      <c r="A460" s="76">
        <f>IFERROR(InformeTbHv[[#This Row],[T EFECTIVO]]/InformeTbHv[[#This Row],[Horas disponibles]],0)</f>
        <v>0.96810506566604126</v>
      </c>
      <c r="B460" s="76">
        <f>((InformeTbHv[[#This Row],[T PROGRAMADO]]-InformeTbHv[[#This Row],[HORAS DE OTRAS PARADA]]))/InformeTbHv[[#This Row],[T PROGRAMADO]]</f>
        <v>0.79384615384615387</v>
      </c>
      <c r="C460" s="217">
        <f>IFERROR(((InformeTbHv[[#This Row],[T PROGRAMADO]]-InformeTbHv[[#This Row],[Ttal P. mec]])/InformeTbHv[[#This Row],[T PROGRAMADO]]),0)</f>
        <v>0.82000000000000006</v>
      </c>
      <c r="D460" s="49">
        <f>IFERROR(ROUND(InformeTbHv[[#This Row],[TOTAL DE ARBOLES]]/InformeTbHv[[#This Row],[T EFECTIVO]],2),"")</f>
        <v>33.53</v>
      </c>
      <c r="E460" s="49">
        <f>(IFERROR(ROUND(InformeTbHv[[#This Row],[M3]]/InformeTbHv[[#This Row],[TOTAL DE ARBOLES]],2),""))</f>
        <v>0.62</v>
      </c>
      <c r="F460" s="39">
        <f>IFERROR(ROUND(InformeTbHv[[#This Row],[M3]]/InformeTbHv[[#This Row],[T EFECTIVO]],2),"")</f>
        <v>20.91</v>
      </c>
      <c r="G460" s="72">
        <f>InformeTbHv[[#This Row],[T PROGRAMADO]]-InformeTbHv[[#This Row],[HORAS DE OTRAS PARADA]]</f>
        <v>5.16</v>
      </c>
      <c r="H460" s="72">
        <f>InformeTbHv[[#This Row],[T PROGRAMADO]]-SUM(InformeTbHv[[#This Row],[T PARADAS MEC]]+InformeTbHv[[#This Row],[ALISTAMIENTO]]+InformeTbHv[[#This Row],[Mantenimiento periódico]])</f>
        <v>5.33</v>
      </c>
      <c r="I460" s="72">
        <f>InformeTbHv[[#This Row],[T PARADAS MEC]]+InformeTbHv[[#This Row],[ALISTAMIENTO]]+InformeTbHv[[#This Row],[Mantenimiento periódico]]</f>
        <v>1.17</v>
      </c>
      <c r="J460" s="72">
        <f>SUMIF(InformeTbHv[[#This Row],[MOTIVO 1]],"Mantenimiento periódico",InformeTbHv[[#This Row],[T OTRA PARADA 1]])</f>
        <v>0</v>
      </c>
      <c r="K460" s="72">
        <f>InformeTbHv[[#This Row],[Mantenimiento periódico]]+InformeTbHv[[#This Row],[ALISTAMIENTO]]</f>
        <v>0.17</v>
      </c>
      <c r="L460" s="72">
        <f>SUM(InformeTbHv[[#This Row],[T OTRA PARADA 1]:[T OTRA PARADA 5]])</f>
        <v>0</v>
      </c>
      <c r="M460" s="49" t="s">
        <v>79</v>
      </c>
      <c r="N460" s="49" t="s">
        <v>1417</v>
      </c>
      <c r="O460" s="49" t="s">
        <v>84</v>
      </c>
      <c r="P460" s="49">
        <v>1085247991</v>
      </c>
      <c r="Q460" s="49" t="s">
        <v>65</v>
      </c>
      <c r="R460" s="49" t="s">
        <v>44</v>
      </c>
      <c r="S460" s="77">
        <v>46115</v>
      </c>
      <c r="T460" s="49" t="s">
        <v>164</v>
      </c>
      <c r="U460" s="49"/>
      <c r="V460" s="49"/>
      <c r="W460" s="49"/>
      <c r="X460" s="49"/>
      <c r="Y460" s="49"/>
      <c r="Z460" s="49"/>
      <c r="AA460" s="49"/>
      <c r="AB460" s="49"/>
      <c r="AC460" s="49" t="s">
        <v>1426</v>
      </c>
      <c r="AD460" s="49" t="s">
        <v>1471</v>
      </c>
      <c r="AE460" s="49" t="s">
        <v>1512</v>
      </c>
      <c r="AF460" s="49">
        <v>26.520279887958782</v>
      </c>
      <c r="AG460" s="49" t="s">
        <v>1319</v>
      </c>
      <c r="AH460" s="259">
        <v>8</v>
      </c>
      <c r="AI460" s="125" t="s">
        <v>45</v>
      </c>
      <c r="AJ460" s="418">
        <f>VLOOKUP(InformeTbHv[[#This Row],[TURNO]],[1]INFORMEHV!AI$2:AK$184,2,0)</f>
        <v>0.58333333333333337</v>
      </c>
      <c r="AK460" s="418">
        <f>VLOOKUP(InformeTbHv[[#This Row],[TURNO]],[1]INFORMEHV!AI$2:AK$184,3,0)</f>
        <v>0.91666666666666663</v>
      </c>
      <c r="AL460" s="125"/>
      <c r="AM460" s="49">
        <v>173</v>
      </c>
      <c r="AN460" s="49">
        <v>107.87</v>
      </c>
      <c r="AO460" s="49">
        <v>28.8</v>
      </c>
      <c r="AP460" s="49">
        <v>60</v>
      </c>
      <c r="AQ460" s="72"/>
      <c r="AR460" s="49">
        <v>6.5</v>
      </c>
      <c r="AS460" s="49">
        <v>1</v>
      </c>
      <c r="AT460" s="49"/>
      <c r="AU460" s="49" t="s">
        <v>209</v>
      </c>
      <c r="AV460" s="49">
        <v>0.17</v>
      </c>
      <c r="AW460" s="49"/>
      <c r="AX460" s="49">
        <v>0.17</v>
      </c>
      <c r="AY460" s="49"/>
      <c r="AZ460" s="71"/>
      <c r="BA460" s="49" t="s">
        <v>48</v>
      </c>
      <c r="BB46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1.3399999999999999</v>
      </c>
      <c r="BC460" s="72"/>
      <c r="BD460" s="72"/>
      <c r="BE460" s="72"/>
      <c r="BF460" s="72"/>
      <c r="BG460" s="74"/>
      <c r="BH460" s="44"/>
      <c r="BI460" s="45"/>
      <c r="BJ460" s="45"/>
      <c r="BK460" s="46"/>
      <c r="BL460" s="45"/>
    </row>
    <row r="461" spans="1:64" ht="18.75" customHeight="1" x14ac:dyDescent="0.3">
      <c r="A461" s="76">
        <f>IFERROR(InformeTbHv[[#This Row],[T EFECTIVO]]/InformeTbHv[[#This Row],[Horas disponibles]],0)</f>
        <v>0.83631713554987219</v>
      </c>
      <c r="B461" s="76">
        <f>((InformeTbHv[[#This Row],[T PROGRAMADO]]-InformeTbHv[[#This Row],[HORAS DE OTRAS PARADA]]))/InformeTbHv[[#This Row],[T PROGRAMADO]]</f>
        <v>0.5030769230769232</v>
      </c>
      <c r="C461" s="217">
        <f>IFERROR(((InformeTbHv[[#This Row],[T PROGRAMADO]]-InformeTbHv[[#This Row],[Ttal P. mec]])/InformeTbHv[[#This Row],[T PROGRAMADO]]),0)</f>
        <v>0.60153846153846158</v>
      </c>
      <c r="D461" s="49">
        <f>IFERROR(ROUND(InformeTbHv[[#This Row],[TOTAL DE ARBOLES]]/InformeTbHv[[#This Row],[T EFECTIVO]],2),"")</f>
        <v>51.38</v>
      </c>
      <c r="E461" s="49">
        <f>(IFERROR(ROUND(InformeTbHv[[#This Row],[M3]]/InformeTbHv[[#This Row],[TOTAL DE ARBOLES]],2),""))</f>
        <v>0.56000000000000005</v>
      </c>
      <c r="F461" s="39">
        <f>IFERROR(ROUND(InformeTbHv[[#This Row],[M3]]/InformeTbHv[[#This Row],[T EFECTIVO]],2),"")</f>
        <v>28.79</v>
      </c>
      <c r="G461" s="72">
        <f>InformeTbHv[[#This Row],[T PROGRAMADO]]-InformeTbHv[[#This Row],[HORAS DE OTRAS PARADA]]</f>
        <v>3.2700000000000005</v>
      </c>
      <c r="H461" s="72">
        <f>InformeTbHv[[#This Row],[T PROGRAMADO]]-SUM(InformeTbHv[[#This Row],[T PARADAS MEC]]+InformeTbHv[[#This Row],[ALISTAMIENTO]]+InformeTbHv[[#This Row],[Mantenimiento periódico]])</f>
        <v>3.91</v>
      </c>
      <c r="I461" s="72">
        <f>InformeTbHv[[#This Row],[T PARADAS MEC]]+InformeTbHv[[#This Row],[ALISTAMIENTO]]+InformeTbHv[[#This Row],[Mantenimiento periódico]]</f>
        <v>2.59</v>
      </c>
      <c r="J461" s="72">
        <f>SUMIF(InformeTbHv[[#This Row],[MOTIVO 1]],"Mantenimiento periódico",InformeTbHv[[#This Row],[T OTRA PARADA 1]])</f>
        <v>0</v>
      </c>
      <c r="K461" s="72">
        <f>InformeTbHv[[#This Row],[Mantenimiento periódico]]+InformeTbHv[[#This Row],[ALISTAMIENTO]]</f>
        <v>0.17</v>
      </c>
      <c r="L461" s="72">
        <f>SUM(InformeTbHv[[#This Row],[T OTRA PARADA 1]:[T OTRA PARADA 5]])</f>
        <v>0</v>
      </c>
      <c r="M461" s="49" t="s">
        <v>68</v>
      </c>
      <c r="N461" s="49" t="s">
        <v>1417</v>
      </c>
      <c r="O461" s="49" t="s">
        <v>82</v>
      </c>
      <c r="P461" s="49">
        <v>94266396</v>
      </c>
      <c r="Q461" s="49" t="s">
        <v>65</v>
      </c>
      <c r="R461" s="49" t="s">
        <v>44</v>
      </c>
      <c r="S461" s="77">
        <v>46117</v>
      </c>
      <c r="T461" s="49" t="s">
        <v>164</v>
      </c>
      <c r="U461" s="49"/>
      <c r="V461" s="49"/>
      <c r="W461" s="49"/>
      <c r="X461" s="49"/>
      <c r="Y461" s="49"/>
      <c r="Z461" s="49"/>
      <c r="AA461" s="49"/>
      <c r="AB461" s="49"/>
      <c r="AC461" s="49" t="s">
        <v>1426</v>
      </c>
      <c r="AD461" s="49" t="s">
        <v>1471</v>
      </c>
      <c r="AE461" s="49" t="s">
        <v>1512</v>
      </c>
      <c r="AF461" s="49">
        <v>26.520279887958782</v>
      </c>
      <c r="AG461" s="49" t="s">
        <v>1319</v>
      </c>
      <c r="AH461" s="259">
        <v>8</v>
      </c>
      <c r="AI461" s="125" t="s">
        <v>45</v>
      </c>
      <c r="AJ461" s="418">
        <f>VLOOKUP(InformeTbHv[[#This Row],[TURNO]],[1]INFORMEHV!AI$2:AK$184,2,0)</f>
        <v>0.58333333333333337</v>
      </c>
      <c r="AK461" s="418">
        <f>VLOOKUP(InformeTbHv[[#This Row],[TURNO]],[1]INFORMEHV!AI$2:AK$184,3,0)</f>
        <v>0.91666666666666663</v>
      </c>
      <c r="AL461" s="125"/>
      <c r="AM461" s="49">
        <v>168</v>
      </c>
      <c r="AN461" s="49">
        <v>94.14</v>
      </c>
      <c r="AO461" s="49">
        <v>26.8</v>
      </c>
      <c r="AP461" s="49"/>
      <c r="AQ461" s="72"/>
      <c r="AR461" s="49">
        <v>6.5</v>
      </c>
      <c r="AS461" s="49">
        <v>2.42</v>
      </c>
      <c r="AT461" s="49"/>
      <c r="AU461" s="49" t="s">
        <v>209</v>
      </c>
      <c r="AV461" s="49">
        <v>0.17</v>
      </c>
      <c r="AW461" s="49">
        <v>0.47</v>
      </c>
      <c r="AX461" s="49">
        <v>0.17</v>
      </c>
      <c r="AY461" s="49"/>
      <c r="AZ461" s="71"/>
      <c r="BA461" s="49" t="s">
        <v>48</v>
      </c>
      <c r="BB46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3.2299999999999995</v>
      </c>
      <c r="BC461" s="72"/>
      <c r="BD461" s="72"/>
      <c r="BE461" s="72"/>
      <c r="BF461" s="72"/>
      <c r="BG461" s="74"/>
      <c r="BH461" s="44"/>
      <c r="BI461" s="45"/>
      <c r="BJ461" s="45"/>
      <c r="BK461" s="46"/>
      <c r="BL461" s="45"/>
    </row>
    <row r="462" spans="1:64" ht="18.75" customHeight="1" x14ac:dyDescent="0.3">
      <c r="A462" s="76">
        <f>IFERROR(InformeTbHv[[#This Row],[T EFECTIVO]]/InformeTbHv[[#This Row],[Horas disponibles]],0)</f>
        <v>0.97625698324022347</v>
      </c>
      <c r="B462" s="76">
        <f>((InformeTbHv[[#This Row],[T PROGRAMADO]]-InformeTbHv[[#This Row],[HORAS DE OTRAS PARADA]]))/InformeTbHv[[#This Row],[T PROGRAMADO]]</f>
        <v>0.87375000000000003</v>
      </c>
      <c r="C462" s="217">
        <f>IFERROR(((InformeTbHv[[#This Row],[T PROGRAMADO]]-InformeTbHv[[#This Row],[Ttal P. mec]])/InformeTbHv[[#This Row],[T PROGRAMADO]]),0)</f>
        <v>0.89500000000000002</v>
      </c>
      <c r="D462" s="49">
        <f>IFERROR(ROUND(InformeTbHv[[#This Row],[TOTAL DE ARBOLES]]/InformeTbHv[[#This Row],[T EFECTIVO]],2),"")</f>
        <v>43.35</v>
      </c>
      <c r="E462" s="49">
        <f>(IFERROR(ROUND(InformeTbHv[[#This Row],[M3]]/InformeTbHv[[#This Row],[TOTAL DE ARBOLES]],2),""))</f>
        <v>0.5</v>
      </c>
      <c r="F462" s="39">
        <f>IFERROR(ROUND(InformeTbHv[[#This Row],[M3]]/InformeTbHv[[#This Row],[T EFECTIVO]],2),"")</f>
        <v>21.5</v>
      </c>
      <c r="G462" s="72">
        <f>InformeTbHv[[#This Row],[T PROGRAMADO]]-InformeTbHv[[#This Row],[HORAS DE OTRAS PARADA]]</f>
        <v>6.99</v>
      </c>
      <c r="H462" s="72">
        <f>InformeTbHv[[#This Row],[T PROGRAMADO]]-SUM(InformeTbHv[[#This Row],[T PARADAS MEC]]+InformeTbHv[[#This Row],[ALISTAMIENTO]]+InformeTbHv[[#This Row],[Mantenimiento periódico]])</f>
        <v>7.16</v>
      </c>
      <c r="I462" s="72">
        <f>InformeTbHv[[#This Row],[T PARADAS MEC]]+InformeTbHv[[#This Row],[ALISTAMIENTO]]+InformeTbHv[[#This Row],[Mantenimiento periódico]]</f>
        <v>0.84000000000000008</v>
      </c>
      <c r="J462" s="72">
        <f>SUMIF(InformeTbHv[[#This Row],[MOTIVO 1]],"Mantenimiento periódico",InformeTbHv[[#This Row],[T OTRA PARADA 1]])</f>
        <v>0</v>
      </c>
      <c r="K462" s="72">
        <f>InformeTbHv[[#This Row],[Mantenimiento periódico]]+InformeTbHv[[#This Row],[ALISTAMIENTO]]</f>
        <v>0.17</v>
      </c>
      <c r="L462" s="72">
        <f>SUM(InformeTbHv[[#This Row],[T OTRA PARADA 1]:[T OTRA PARADA 5]])</f>
        <v>0</v>
      </c>
      <c r="M462" s="49" t="s">
        <v>79</v>
      </c>
      <c r="N462" s="49" t="s">
        <v>1417</v>
      </c>
      <c r="O462" s="49" t="s">
        <v>381</v>
      </c>
      <c r="P462" s="49">
        <v>1007605468</v>
      </c>
      <c r="Q462" s="49" t="s">
        <v>65</v>
      </c>
      <c r="R462" s="49" t="s">
        <v>44</v>
      </c>
      <c r="S462" s="77">
        <v>46118</v>
      </c>
      <c r="T462" s="49" t="s">
        <v>164</v>
      </c>
      <c r="U462" s="49"/>
      <c r="V462" s="49"/>
      <c r="W462" s="49"/>
      <c r="X462" s="49"/>
      <c r="Y462" s="49"/>
      <c r="Z462" s="49"/>
      <c r="AA462" s="49"/>
      <c r="AB462" s="49"/>
      <c r="AC462" s="49" t="s">
        <v>1426</v>
      </c>
      <c r="AD462" s="49" t="s">
        <v>1471</v>
      </c>
      <c r="AE462" s="49" t="s">
        <v>1512</v>
      </c>
      <c r="AF462" s="49">
        <v>26.520279887958782</v>
      </c>
      <c r="AG462" s="49" t="s">
        <v>1319</v>
      </c>
      <c r="AH462" s="259">
        <v>8</v>
      </c>
      <c r="AI462" s="125" t="s">
        <v>47</v>
      </c>
      <c r="AJ462" s="418">
        <f>VLOOKUP(InformeTbHv[[#This Row],[TURNO]],[1]INFORMEHV!AI$2:AK$184,2,0)</f>
        <v>0.25</v>
      </c>
      <c r="AK462" s="418">
        <f>VLOOKUP(InformeTbHv[[#This Row],[TURNO]],[1]INFORMEHV!AI$2:AK$184,3,0)</f>
        <v>0.58333333333333337</v>
      </c>
      <c r="AL462" s="125"/>
      <c r="AM462" s="49">
        <v>303</v>
      </c>
      <c r="AN462" s="49">
        <v>150.31</v>
      </c>
      <c r="AO462" s="49">
        <v>31.9</v>
      </c>
      <c r="AP462" s="49">
        <v>60</v>
      </c>
      <c r="AQ462" s="72"/>
      <c r="AR462" s="49">
        <v>8</v>
      </c>
      <c r="AS462" s="49">
        <v>0.67</v>
      </c>
      <c r="AT462" s="49"/>
      <c r="AU462" s="49" t="s">
        <v>209</v>
      </c>
      <c r="AV462" s="49">
        <v>0.17</v>
      </c>
      <c r="AW462" s="49"/>
      <c r="AX462" s="49">
        <v>0.17</v>
      </c>
      <c r="AY462" s="49"/>
      <c r="AZ462" s="71"/>
      <c r="BA462" s="49" t="s">
        <v>48</v>
      </c>
      <c r="BB46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1.01</v>
      </c>
      <c r="BC462" s="72"/>
      <c r="BD462" s="72"/>
      <c r="BE462" s="72"/>
      <c r="BF462" s="72"/>
      <c r="BG462" s="74"/>
      <c r="BH462" s="44"/>
      <c r="BI462" s="45"/>
      <c r="BJ462" s="45"/>
      <c r="BK462" s="46"/>
      <c r="BL462" s="45"/>
    </row>
    <row r="463" spans="1:64" ht="18.75" customHeight="1" x14ac:dyDescent="0.3">
      <c r="A463" s="76">
        <f>IFERROR(InformeTbHv[[#This Row],[T EFECTIVO]]/InformeTbHv[[#This Row],[Horas disponibles]],0)</f>
        <v>0.96162528216704291</v>
      </c>
      <c r="B463" s="76">
        <f>((InformeTbHv[[#This Row],[T PROGRAMADO]]-InformeTbHv[[#This Row],[HORAS DE OTRAS PARADA]]))/InformeTbHv[[#This Row],[T PROGRAMADO]]</f>
        <v>0.53249999999999997</v>
      </c>
      <c r="C463" s="217">
        <f>IFERROR(((InformeTbHv[[#This Row],[T PROGRAMADO]]-InformeTbHv[[#This Row],[Ttal P. mec]])/InformeTbHv[[#This Row],[T PROGRAMADO]]),0)</f>
        <v>0.55374999999999996</v>
      </c>
      <c r="D463" s="49">
        <f>IFERROR(ROUND(InformeTbHv[[#This Row],[TOTAL DE ARBOLES]]/InformeTbHv[[#This Row],[T EFECTIVO]],2),"")</f>
        <v>60.56</v>
      </c>
      <c r="E463" s="49">
        <f>(IFERROR(ROUND(InformeTbHv[[#This Row],[M3]]/InformeTbHv[[#This Row],[TOTAL DE ARBOLES]],2),""))</f>
        <v>0.6</v>
      </c>
      <c r="F463" s="39">
        <f>IFERROR(ROUND(InformeTbHv[[#This Row],[M3]]/InformeTbHv[[#This Row],[T EFECTIVO]],2),"")</f>
        <v>36.17</v>
      </c>
      <c r="G463" s="72">
        <f>InformeTbHv[[#This Row],[T PROGRAMADO]]-InformeTbHv[[#This Row],[HORAS DE OTRAS PARADA]]</f>
        <v>4.26</v>
      </c>
      <c r="H463" s="72">
        <f>InformeTbHv[[#This Row],[T PROGRAMADO]]-SUM(InformeTbHv[[#This Row],[T PARADAS MEC]]+InformeTbHv[[#This Row],[ALISTAMIENTO]]+InformeTbHv[[#This Row],[Mantenimiento periódico]])</f>
        <v>4.43</v>
      </c>
      <c r="I463" s="72">
        <f>InformeTbHv[[#This Row],[T PARADAS MEC]]+InformeTbHv[[#This Row],[ALISTAMIENTO]]+InformeTbHv[[#This Row],[Mantenimiento periódico]]</f>
        <v>3.57</v>
      </c>
      <c r="J463" s="72">
        <f>SUMIF(InformeTbHv[[#This Row],[MOTIVO 1]],"Mantenimiento periódico",InformeTbHv[[#This Row],[T OTRA PARADA 1]])</f>
        <v>0</v>
      </c>
      <c r="K463" s="72">
        <f>InformeTbHv[[#This Row],[Mantenimiento periódico]]+InformeTbHv[[#This Row],[ALISTAMIENTO]]</f>
        <v>0.17</v>
      </c>
      <c r="L463" s="72">
        <f>SUM(InformeTbHv[[#This Row],[T OTRA PARADA 1]:[T OTRA PARADA 5]])</f>
        <v>0</v>
      </c>
      <c r="M463" s="49" t="s">
        <v>68</v>
      </c>
      <c r="N463" s="49" t="s">
        <v>1417</v>
      </c>
      <c r="O463" s="49" t="s">
        <v>82</v>
      </c>
      <c r="P463" s="49">
        <v>94266396</v>
      </c>
      <c r="Q463" s="49" t="s">
        <v>65</v>
      </c>
      <c r="R463" s="49" t="s">
        <v>44</v>
      </c>
      <c r="S463" s="77">
        <v>46119</v>
      </c>
      <c r="T463" s="49" t="s">
        <v>164</v>
      </c>
      <c r="U463" s="49"/>
      <c r="V463" s="49"/>
      <c r="W463" s="49"/>
      <c r="X463" s="49"/>
      <c r="Y463" s="49"/>
      <c r="Z463" s="49"/>
      <c r="AA463" s="49"/>
      <c r="AB463" s="49"/>
      <c r="AC463" s="49" t="s">
        <v>1426</v>
      </c>
      <c r="AD463" s="49" t="s">
        <v>1471</v>
      </c>
      <c r="AE463" s="49" t="s">
        <v>1512</v>
      </c>
      <c r="AF463" s="49">
        <v>26.520279887958782</v>
      </c>
      <c r="AG463" s="49" t="s">
        <v>1319</v>
      </c>
      <c r="AH463" s="259">
        <v>8</v>
      </c>
      <c r="AI463" s="125" t="s">
        <v>47</v>
      </c>
      <c r="AJ463" s="418">
        <f>VLOOKUP(InformeTbHv[[#This Row],[TURNO]],[1]INFORMEHV!AI$2:AK$184,2,0)</f>
        <v>0.25</v>
      </c>
      <c r="AK463" s="418">
        <f>VLOOKUP(InformeTbHv[[#This Row],[TURNO]],[1]INFORMEHV!AI$2:AK$184,3,0)</f>
        <v>0.58333333333333337</v>
      </c>
      <c r="AL463" s="125"/>
      <c r="AM463" s="49">
        <v>258</v>
      </c>
      <c r="AN463" s="49">
        <v>154.07</v>
      </c>
      <c r="AO463" s="49">
        <v>29.28</v>
      </c>
      <c r="AP463" s="49">
        <v>49</v>
      </c>
      <c r="AQ463" s="72"/>
      <c r="AR463" s="49">
        <v>8</v>
      </c>
      <c r="AS463" s="49">
        <v>3.4</v>
      </c>
      <c r="AT463" s="49"/>
      <c r="AU463" s="49" t="s">
        <v>209</v>
      </c>
      <c r="AV463" s="49">
        <v>0.17</v>
      </c>
      <c r="AW463" s="49"/>
      <c r="AX463" s="49">
        <v>0.17</v>
      </c>
      <c r="AY463" s="49"/>
      <c r="AZ463" s="71"/>
      <c r="BA463" s="49" t="s">
        <v>48</v>
      </c>
      <c r="BB46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3.7399999999999998</v>
      </c>
      <c r="BC463" s="72"/>
      <c r="BD463" s="72"/>
      <c r="BE463" s="72"/>
      <c r="BF463" s="72"/>
      <c r="BG463" s="74"/>
      <c r="BH463" s="44"/>
      <c r="BI463" s="45"/>
      <c r="BJ463" s="45"/>
      <c r="BK463" s="46"/>
      <c r="BL463" s="45"/>
    </row>
    <row r="464" spans="1:64" ht="18.75" customHeight="1" x14ac:dyDescent="0.3">
      <c r="A464" s="76">
        <f>IFERROR(InformeTbHv[[#This Row],[T EFECTIVO]]/InformeTbHv[[#This Row],[Horas disponibles]],0)</f>
        <v>0.84210526315789469</v>
      </c>
      <c r="B464" s="76">
        <f>((InformeTbHv[[#This Row],[T PROGRAMADO]]-InformeTbHv[[#This Row],[HORAS DE OTRAS PARADA]]))/InformeTbHv[[#This Row],[T PROGRAMADO]]</f>
        <v>0.5</v>
      </c>
      <c r="C464" s="217">
        <f>IFERROR(((InformeTbHv[[#This Row],[T PROGRAMADO]]-InformeTbHv[[#This Row],[Ttal P. mec]])/InformeTbHv[[#This Row],[T PROGRAMADO]]),0)</f>
        <v>0.59375</v>
      </c>
      <c r="D464" s="49">
        <f>IFERROR(ROUND(InformeTbHv[[#This Row],[TOTAL DE ARBOLES]]/InformeTbHv[[#This Row],[T EFECTIVO]],2),"")</f>
        <v>110.5</v>
      </c>
      <c r="E464" s="49">
        <f>(IFERROR(ROUND(InformeTbHv[[#This Row],[M3]]/InformeTbHv[[#This Row],[TOTAL DE ARBOLES]],2),""))</f>
        <v>0.16</v>
      </c>
      <c r="F464" s="39">
        <f>IFERROR(ROUND(InformeTbHv[[#This Row],[M3]]/InformeTbHv[[#This Row],[T EFECTIVO]],2),"")</f>
        <v>17.5</v>
      </c>
      <c r="G464" s="72">
        <f>InformeTbHv[[#This Row],[T PROGRAMADO]]-InformeTbHv[[#This Row],[HORAS DE OTRAS PARADA]]</f>
        <v>4</v>
      </c>
      <c r="H464" s="72">
        <f>InformeTbHv[[#This Row],[T PROGRAMADO]]-SUM(InformeTbHv[[#This Row],[T PARADAS MEC]]+InformeTbHv[[#This Row],[ALISTAMIENTO]]+InformeTbHv[[#This Row],[Mantenimiento periódico]])</f>
        <v>4.75</v>
      </c>
      <c r="I464" s="72">
        <f>InformeTbHv[[#This Row],[T PARADAS MEC]]+InformeTbHv[[#This Row],[ALISTAMIENTO]]+InformeTbHv[[#This Row],[Mantenimiento periódico]]</f>
        <v>3.25</v>
      </c>
      <c r="J464" s="72">
        <f>SUMIF(InformeTbHv[[#This Row],[MOTIVO 1]],"Mantenimiento periódico",InformeTbHv[[#This Row],[T OTRA PARADA 1]])</f>
        <v>0</v>
      </c>
      <c r="K464" s="72">
        <f>InformeTbHv[[#This Row],[Mantenimiento periódico]]+InformeTbHv[[#This Row],[ALISTAMIENTO]]</f>
        <v>0.5</v>
      </c>
      <c r="L464" s="72">
        <f>SUM(InformeTbHv[[#This Row],[T OTRA PARADA 1]:[T OTRA PARADA 5]])</f>
        <v>0</v>
      </c>
      <c r="M464" s="49" t="s">
        <v>134</v>
      </c>
      <c r="N464" s="49" t="s">
        <v>1417</v>
      </c>
      <c r="O464" s="49" t="s">
        <v>370</v>
      </c>
      <c r="P464" s="49">
        <v>1022124531</v>
      </c>
      <c r="Q464" s="49" t="s">
        <v>65</v>
      </c>
      <c r="R464" s="49" t="s">
        <v>49</v>
      </c>
      <c r="S464" s="77">
        <v>46121</v>
      </c>
      <c r="T464" s="49" t="s">
        <v>941</v>
      </c>
      <c r="U464" s="49"/>
      <c r="V464" s="49"/>
      <c r="W464" s="49"/>
      <c r="X464" s="49"/>
      <c r="Y464" s="49"/>
      <c r="Z464" s="49"/>
      <c r="AA464" s="49"/>
      <c r="AB464" s="49"/>
      <c r="AC464" s="49" t="s">
        <v>1424</v>
      </c>
      <c r="AD464" s="49" t="s">
        <v>1469</v>
      </c>
      <c r="AE464" s="49" t="s">
        <v>1513</v>
      </c>
      <c r="AF464" s="49">
        <v>17.094631593058232</v>
      </c>
      <c r="AG464" s="252" t="s">
        <v>206</v>
      </c>
      <c r="AH464" s="259">
        <v>4</v>
      </c>
      <c r="AI464" s="49" t="s">
        <v>47</v>
      </c>
      <c r="AJ464" s="420">
        <f>VLOOKUP(InformeTbHv[[#This Row],[TURNO]],[1]INFORMEHV!AI$2:AK$184,2,0)</f>
        <v>0.25</v>
      </c>
      <c r="AK464" s="420">
        <f>VLOOKUP(InformeTbHv[[#This Row],[TURNO]],[1]INFORMEHV!AI$2:AK$184,3,0)</f>
        <v>0.58333333333333337</v>
      </c>
      <c r="AL464" s="125">
        <v>16</v>
      </c>
      <c r="AM464" s="49">
        <v>442</v>
      </c>
      <c r="AN464" s="49">
        <v>70</v>
      </c>
      <c r="AO464" s="49">
        <v>12</v>
      </c>
      <c r="AP464" s="49">
        <v>76</v>
      </c>
      <c r="AQ464" s="72">
        <v>16</v>
      </c>
      <c r="AR464" s="49">
        <v>8</v>
      </c>
      <c r="AS464" s="49">
        <v>2.75</v>
      </c>
      <c r="AT464" s="49"/>
      <c r="AU464" s="49" t="s">
        <v>209</v>
      </c>
      <c r="AV464" s="49">
        <v>0.5</v>
      </c>
      <c r="AW464" s="49">
        <v>0.25</v>
      </c>
      <c r="AX464" s="49">
        <v>0.5</v>
      </c>
      <c r="AY464" s="49"/>
      <c r="AZ464" s="71"/>
      <c r="BA464" s="49" t="s">
        <v>48</v>
      </c>
      <c r="BB46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4</v>
      </c>
      <c r="BC464" s="72"/>
      <c r="BD464" s="72"/>
      <c r="BE464" s="72"/>
      <c r="BF464" s="72"/>
      <c r="BG464" s="74"/>
      <c r="BH464" s="44"/>
      <c r="BI464" s="45"/>
      <c r="BJ464" s="45"/>
      <c r="BK464" s="46"/>
      <c r="BL464" s="45"/>
    </row>
    <row r="465" spans="1:64" ht="18.75" customHeight="1" x14ac:dyDescent="0.3">
      <c r="A465" s="76">
        <f>IFERROR(InformeTbHv[[#This Row],[T EFECTIVO]]/InformeTbHv[[#This Row],[Horas disponibles]],0)</f>
        <v>0.8</v>
      </c>
      <c r="B465" s="76">
        <f>((InformeTbHv[[#This Row],[T PROGRAMADO]]-InformeTbHv[[#This Row],[HORAS DE OTRAS PARADA]]))/InformeTbHv[[#This Row],[T PROGRAMADO]]</f>
        <v>0.25</v>
      </c>
      <c r="C465" s="217">
        <f>IFERROR(((InformeTbHv[[#This Row],[T PROGRAMADO]]-InformeTbHv[[#This Row],[Ttal P. mec]])/InformeTbHv[[#This Row],[T PROGRAMADO]]),0)</f>
        <v>0.3125</v>
      </c>
      <c r="D465" s="49">
        <f>IFERROR(ROUND(InformeTbHv[[#This Row],[TOTAL DE ARBOLES]]/InformeTbHv[[#This Row],[T EFECTIVO]],2),"")</f>
        <v>201</v>
      </c>
      <c r="E465" s="49">
        <f>(IFERROR(ROUND(InformeTbHv[[#This Row],[M3]]/InformeTbHv[[#This Row],[TOTAL DE ARBOLES]],2),""))</f>
        <v>0.06</v>
      </c>
      <c r="F465" s="39">
        <f>IFERROR(ROUND(InformeTbHv[[#This Row],[M3]]/InformeTbHv[[#This Row],[T EFECTIVO]],2),"")</f>
        <v>12.55</v>
      </c>
      <c r="G465" s="72">
        <f>InformeTbHv[[#This Row],[T PROGRAMADO]]-InformeTbHv[[#This Row],[HORAS DE OTRAS PARADA]]</f>
        <v>2</v>
      </c>
      <c r="H465" s="72">
        <f>InformeTbHv[[#This Row],[T PROGRAMADO]]-SUM(InformeTbHv[[#This Row],[T PARADAS MEC]]+InformeTbHv[[#This Row],[ALISTAMIENTO]]+InformeTbHv[[#This Row],[Mantenimiento periódico]])</f>
        <v>2.5</v>
      </c>
      <c r="I465" s="72">
        <f>InformeTbHv[[#This Row],[T PARADAS MEC]]+InformeTbHv[[#This Row],[ALISTAMIENTO]]+InformeTbHv[[#This Row],[Mantenimiento periódico]]</f>
        <v>5.5</v>
      </c>
      <c r="J465" s="72">
        <f>SUMIF(InformeTbHv[[#This Row],[MOTIVO 1]],"Mantenimiento periódico",InformeTbHv[[#This Row],[T OTRA PARADA 1]])</f>
        <v>0</v>
      </c>
      <c r="K465" s="72">
        <f>InformeTbHv[[#This Row],[Mantenimiento periódico]]+InformeTbHv[[#This Row],[ALISTAMIENTO]]</f>
        <v>0.5</v>
      </c>
      <c r="L465" s="72">
        <f>SUM(InformeTbHv[[#This Row],[T OTRA PARADA 1]:[T OTRA PARADA 5]])</f>
        <v>0</v>
      </c>
      <c r="M465" s="49" t="s">
        <v>136</v>
      </c>
      <c r="N465" s="49" t="s">
        <v>1417</v>
      </c>
      <c r="O465" s="49" t="s">
        <v>375</v>
      </c>
      <c r="P465" s="49">
        <v>1127213532</v>
      </c>
      <c r="Q465" s="49" t="s">
        <v>65</v>
      </c>
      <c r="R465" s="49" t="s">
        <v>49</v>
      </c>
      <c r="S465" s="77">
        <v>46121</v>
      </c>
      <c r="T465" s="49" t="s">
        <v>941</v>
      </c>
      <c r="U465" s="49"/>
      <c r="V465" s="49"/>
      <c r="W465" s="49"/>
      <c r="X465" s="49"/>
      <c r="Y465" s="49"/>
      <c r="Z465" s="49"/>
      <c r="AA465" s="49"/>
      <c r="AB465" s="49"/>
      <c r="AC465" s="49" t="s">
        <v>1424</v>
      </c>
      <c r="AD465" s="49" t="s">
        <v>1469</v>
      </c>
      <c r="AE465" s="49" t="s">
        <v>1513</v>
      </c>
      <c r="AF465" s="49">
        <v>17.094631593058232</v>
      </c>
      <c r="AG465" s="252" t="s">
        <v>206</v>
      </c>
      <c r="AH465" s="259">
        <v>3</v>
      </c>
      <c r="AI465" s="49" t="s">
        <v>47</v>
      </c>
      <c r="AJ465" s="420">
        <f>VLOOKUP(InformeTbHv[[#This Row],[TURNO]],[1]INFORMEHV!AI$2:AK$184,2,0)</f>
        <v>0.25</v>
      </c>
      <c r="AK465" s="420">
        <f>VLOOKUP(InformeTbHv[[#This Row],[TURNO]],[1]INFORMEHV!AI$2:AK$184,3,0)</f>
        <v>0.58333333333333337</v>
      </c>
      <c r="AL465" s="125">
        <v>20</v>
      </c>
      <c r="AM465" s="49">
        <v>402</v>
      </c>
      <c r="AN465" s="49">
        <v>25.1</v>
      </c>
      <c r="AO465" s="49">
        <v>13.19</v>
      </c>
      <c r="AP465" s="49"/>
      <c r="AQ465" s="72">
        <v>24</v>
      </c>
      <c r="AR465" s="49">
        <v>8</v>
      </c>
      <c r="AS465" s="49">
        <v>5</v>
      </c>
      <c r="AT465" s="30" t="s">
        <v>327</v>
      </c>
      <c r="AU465" s="49" t="s">
        <v>209</v>
      </c>
      <c r="AV465" s="49">
        <v>0.5</v>
      </c>
      <c r="AW465" s="49"/>
      <c r="AX465" s="49">
        <v>0.5</v>
      </c>
      <c r="AY465" s="49"/>
      <c r="AZ465" s="71"/>
      <c r="BA465" s="49" t="s">
        <v>48</v>
      </c>
      <c r="BB46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6</v>
      </c>
      <c r="BC465" s="72"/>
      <c r="BD465" s="72"/>
      <c r="BE465" s="72"/>
      <c r="BF465" s="72"/>
      <c r="BG465" s="74"/>
      <c r="BH465" s="44"/>
      <c r="BI465" s="45"/>
      <c r="BJ465" s="45"/>
      <c r="BK465" s="46"/>
      <c r="BL465" s="45"/>
    </row>
    <row r="466" spans="1:64" ht="18.75" customHeight="1" x14ac:dyDescent="0.3">
      <c r="A466" s="76">
        <f>IFERROR(InformeTbHv[[#This Row],[T EFECTIVO]]/InformeTbHv[[#This Row],[Horas disponibles]],0)</f>
        <v>0.7</v>
      </c>
      <c r="B466" s="76">
        <f>((InformeTbHv[[#This Row],[T PROGRAMADO]]-InformeTbHv[[#This Row],[HORAS DE OTRAS PARADA]]))/InformeTbHv[[#This Row],[T PROGRAMADO]]</f>
        <v>0.21875</v>
      </c>
      <c r="C466" s="217">
        <f>IFERROR(((InformeTbHv[[#This Row],[T PROGRAMADO]]-InformeTbHv[[#This Row],[Ttal P. mec]])/InformeTbHv[[#This Row],[T PROGRAMADO]]),0)</f>
        <v>0.3125</v>
      </c>
      <c r="D466" s="49">
        <f>IFERROR(ROUND(InformeTbHv[[#This Row],[TOTAL DE ARBOLES]]/InformeTbHv[[#This Row],[T EFECTIVO]],2),"")</f>
        <v>156</v>
      </c>
      <c r="E466" s="49">
        <f>(IFERROR(ROUND(InformeTbHv[[#This Row],[M3]]/InformeTbHv[[#This Row],[TOTAL DE ARBOLES]],2),""))</f>
        <v>0.14000000000000001</v>
      </c>
      <c r="F466" s="39">
        <f>IFERROR(ROUND(InformeTbHv[[#This Row],[M3]]/InformeTbHv[[#This Row],[T EFECTIVO]],2),"")</f>
        <v>22.29</v>
      </c>
      <c r="G466" s="72">
        <f>InformeTbHv[[#This Row],[T PROGRAMADO]]-InformeTbHv[[#This Row],[HORAS DE OTRAS PARADA]]</f>
        <v>1.75</v>
      </c>
      <c r="H466" s="72">
        <f>InformeTbHv[[#This Row],[T PROGRAMADO]]-SUM(InformeTbHv[[#This Row],[T PARADAS MEC]]+InformeTbHv[[#This Row],[ALISTAMIENTO]]+InformeTbHv[[#This Row],[Mantenimiento periódico]])</f>
        <v>2.5</v>
      </c>
      <c r="I466" s="72">
        <f>InformeTbHv[[#This Row],[T PARADAS MEC]]+InformeTbHv[[#This Row],[ALISTAMIENTO]]+InformeTbHv[[#This Row],[Mantenimiento periódico]]</f>
        <v>5.5</v>
      </c>
      <c r="J466" s="72">
        <f>SUMIF(InformeTbHv[[#This Row],[MOTIVO 1]],"Mantenimiento periódico",InformeTbHv[[#This Row],[T OTRA PARADA 1]])</f>
        <v>0</v>
      </c>
      <c r="K466" s="72">
        <f>InformeTbHv[[#This Row],[Mantenimiento periódico]]+InformeTbHv[[#This Row],[ALISTAMIENTO]]</f>
        <v>0.5</v>
      </c>
      <c r="L466" s="72">
        <f>SUM(InformeTbHv[[#This Row],[T OTRA PARADA 1]:[T OTRA PARADA 5]])</f>
        <v>0</v>
      </c>
      <c r="M466" s="49" t="s">
        <v>134</v>
      </c>
      <c r="N466" s="49" t="s">
        <v>1417</v>
      </c>
      <c r="O466" s="49" t="s">
        <v>370</v>
      </c>
      <c r="P466" s="49">
        <v>1022124531</v>
      </c>
      <c r="Q466" s="49" t="s">
        <v>65</v>
      </c>
      <c r="R466" s="49" t="s">
        <v>49</v>
      </c>
      <c r="S466" s="77">
        <v>46122</v>
      </c>
      <c r="T466" s="49" t="s">
        <v>941</v>
      </c>
      <c r="U466" s="49"/>
      <c r="V466" s="49"/>
      <c r="W466" s="49"/>
      <c r="X466" s="49"/>
      <c r="Y466" s="49"/>
      <c r="Z466" s="49"/>
      <c r="AA466" s="49"/>
      <c r="AB466" s="49"/>
      <c r="AC466" s="49" t="s">
        <v>1424</v>
      </c>
      <c r="AD466" s="49" t="s">
        <v>1469</v>
      </c>
      <c r="AE466" s="49" t="s">
        <v>1513</v>
      </c>
      <c r="AF466" s="49">
        <v>17.094631593058232</v>
      </c>
      <c r="AG466" s="252" t="s">
        <v>206</v>
      </c>
      <c r="AH466" s="259">
        <v>4</v>
      </c>
      <c r="AI466" s="49" t="s">
        <v>47</v>
      </c>
      <c r="AJ466" s="420">
        <f>VLOOKUP(InformeTbHv[[#This Row],[TURNO]],[1]INFORMEHV!AI$2:AK$184,2,0)</f>
        <v>0.25</v>
      </c>
      <c r="AK466" s="420">
        <f>VLOOKUP(InformeTbHv[[#This Row],[TURNO]],[1]INFORMEHV!AI$2:AK$184,3,0)</f>
        <v>0.58333333333333337</v>
      </c>
      <c r="AL466" s="125">
        <v>16</v>
      </c>
      <c r="AM466" s="49">
        <v>273</v>
      </c>
      <c r="AN466" s="49">
        <v>39</v>
      </c>
      <c r="AO466" s="49">
        <v>5</v>
      </c>
      <c r="AP466" s="49">
        <v>41</v>
      </c>
      <c r="AQ466" s="72">
        <v>13</v>
      </c>
      <c r="AR466" s="49">
        <v>8</v>
      </c>
      <c r="AS466" s="49">
        <v>5</v>
      </c>
      <c r="AT466" s="49"/>
      <c r="AU466" s="49" t="s">
        <v>209</v>
      </c>
      <c r="AV466" s="49">
        <v>0.5</v>
      </c>
      <c r="AW466" s="49">
        <v>0.25</v>
      </c>
      <c r="AX466" s="49">
        <v>0.5</v>
      </c>
      <c r="AY466" s="49"/>
      <c r="AZ466" s="71"/>
      <c r="BA466" s="49" t="s">
        <v>46</v>
      </c>
      <c r="BB46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6.25</v>
      </c>
      <c r="BC466" s="72"/>
      <c r="BD466" s="72"/>
      <c r="BE466" s="72"/>
      <c r="BF466" s="72"/>
      <c r="BG466" s="74"/>
      <c r="BH466" s="44"/>
      <c r="BI466" s="45"/>
      <c r="BJ466" s="45"/>
      <c r="BK466" s="46"/>
      <c r="BL466" s="45"/>
    </row>
    <row r="467" spans="1:64" ht="18.75" customHeight="1" x14ac:dyDescent="0.3">
      <c r="A467" s="76">
        <f>IFERROR(InformeTbHv[[#This Row],[T EFECTIVO]]/InformeTbHv[[#This Row],[Horas disponibles]],0)</f>
        <v>1</v>
      </c>
      <c r="B467" s="76">
        <f>((InformeTbHv[[#This Row],[T PROGRAMADO]]-InformeTbHv[[#This Row],[HORAS DE OTRAS PARADA]]))/InformeTbHv[[#This Row],[T PROGRAMADO]]</f>
        <v>0.33499999999999996</v>
      </c>
      <c r="C467" s="217">
        <f>IFERROR(((InformeTbHv[[#This Row],[T PROGRAMADO]]-InformeTbHv[[#This Row],[Ttal P. mec]])/InformeTbHv[[#This Row],[T PROGRAMADO]]),0)</f>
        <v>0.33499999999999996</v>
      </c>
      <c r="D467" s="49">
        <f>IFERROR(ROUND(InformeTbHv[[#This Row],[TOTAL DE ARBOLES]]/InformeTbHv[[#This Row],[T EFECTIVO]],2),"")</f>
        <v>47.01</v>
      </c>
      <c r="E467" s="49">
        <f>(IFERROR(ROUND(InformeTbHv[[#This Row],[M3]]/InformeTbHv[[#This Row],[TOTAL DE ARBOLES]],2),""))</f>
        <v>0.59</v>
      </c>
      <c r="F467" s="39">
        <f>IFERROR(ROUND(InformeTbHv[[#This Row],[M3]]/InformeTbHv[[#This Row],[T EFECTIVO]],2),"")</f>
        <v>27.82</v>
      </c>
      <c r="G467" s="72">
        <f>InformeTbHv[[#This Row],[T PROGRAMADO]]-InformeTbHv[[#This Row],[HORAS DE OTRAS PARADA]]</f>
        <v>2.6799999999999997</v>
      </c>
      <c r="H467" s="72">
        <f>InformeTbHv[[#This Row],[T PROGRAMADO]]-SUM(InformeTbHv[[#This Row],[T PARADAS MEC]]+InformeTbHv[[#This Row],[ALISTAMIENTO]]+InformeTbHv[[#This Row],[Mantenimiento periódico]])</f>
        <v>2.6799999999999997</v>
      </c>
      <c r="I467" s="72">
        <f>InformeTbHv[[#This Row],[T PARADAS MEC]]+InformeTbHv[[#This Row],[ALISTAMIENTO]]+InformeTbHv[[#This Row],[Mantenimiento periódico]]</f>
        <v>5.32</v>
      </c>
      <c r="J467" s="72">
        <f>SUMIF(InformeTbHv[[#This Row],[MOTIVO 1]],"Mantenimiento periódico",InformeTbHv[[#This Row],[T OTRA PARADA 1]])</f>
        <v>0</v>
      </c>
      <c r="K467" s="72">
        <f>InformeTbHv[[#This Row],[Mantenimiento periódico]]+InformeTbHv[[#This Row],[ALISTAMIENTO]]</f>
        <v>0</v>
      </c>
      <c r="L467" s="72">
        <f>SUM(InformeTbHv[[#This Row],[T OTRA PARADA 1]:[T OTRA PARADA 5]])</f>
        <v>0</v>
      </c>
      <c r="M467" s="49" t="s">
        <v>63</v>
      </c>
      <c r="N467" s="49" t="s">
        <v>1417</v>
      </c>
      <c r="O467" s="49" t="s">
        <v>67</v>
      </c>
      <c r="P467" s="49">
        <v>4516297</v>
      </c>
      <c r="Q467" s="49" t="s">
        <v>65</v>
      </c>
      <c r="R467" s="49" t="s">
        <v>44</v>
      </c>
      <c r="S467" s="77">
        <v>46124</v>
      </c>
      <c r="T467" s="49" t="s">
        <v>164</v>
      </c>
      <c r="U467" s="49"/>
      <c r="V467" s="49"/>
      <c r="W467" s="49"/>
      <c r="X467" s="49"/>
      <c r="Y467" s="49"/>
      <c r="Z467" s="49"/>
      <c r="AA467" s="49"/>
      <c r="AB467" s="49"/>
      <c r="AC467" s="49" t="s">
        <v>1426</v>
      </c>
      <c r="AD467" s="49" t="s">
        <v>1471</v>
      </c>
      <c r="AE467" s="49" t="s">
        <v>1512</v>
      </c>
      <c r="AF467" s="49">
        <v>26.520279887958782</v>
      </c>
      <c r="AG467" s="49" t="s">
        <v>1319</v>
      </c>
      <c r="AH467" s="259">
        <v>8</v>
      </c>
      <c r="AI467" s="125" t="s">
        <v>47</v>
      </c>
      <c r="AJ467" s="418">
        <f>VLOOKUP(InformeTbHv[[#This Row],[TURNO]],[1]INFORMEHV!AI$2:AK$184,2,0)</f>
        <v>0.25</v>
      </c>
      <c r="AK467" s="418">
        <f>VLOOKUP(InformeTbHv[[#This Row],[TURNO]],[1]INFORMEHV!AI$2:AK$184,3,0)</f>
        <v>0.58333333333333337</v>
      </c>
      <c r="AL467" s="125">
        <v>29</v>
      </c>
      <c r="AM467" s="49">
        <v>126</v>
      </c>
      <c r="AN467" s="49">
        <v>74.569999999999993</v>
      </c>
      <c r="AO467" s="49">
        <v>27.82</v>
      </c>
      <c r="AP467" s="49">
        <v>47</v>
      </c>
      <c r="AQ467" s="72"/>
      <c r="AR467" s="125">
        <v>8</v>
      </c>
      <c r="AS467" s="49">
        <v>5.32</v>
      </c>
      <c r="AT467" s="30" t="s">
        <v>328</v>
      </c>
      <c r="AU467" s="49" t="s">
        <v>209</v>
      </c>
      <c r="AV467" s="49"/>
      <c r="AW467" s="49"/>
      <c r="AX467" s="49"/>
      <c r="AY467" s="49"/>
      <c r="AZ467" s="71" t="s">
        <v>1144</v>
      </c>
      <c r="BA467" s="49" t="s">
        <v>46</v>
      </c>
      <c r="BB46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5.32</v>
      </c>
      <c r="BC467" s="72"/>
      <c r="BD467" s="72"/>
      <c r="BE467" s="72"/>
      <c r="BF467" s="72"/>
      <c r="BG467" s="74"/>
      <c r="BH467" s="44"/>
      <c r="BI467" s="45"/>
      <c r="BJ467" s="45"/>
      <c r="BK467" s="46"/>
      <c r="BL467" s="45"/>
    </row>
    <row r="468" spans="1:64" ht="18.75" customHeight="1" x14ac:dyDescent="0.3">
      <c r="A468" s="76">
        <f>IFERROR(InformeTbHv[[#This Row],[T EFECTIVO]]/InformeTbHv[[#This Row],[Horas disponibles]],0)</f>
        <v>0.90691114245416071</v>
      </c>
      <c r="B468" s="76">
        <f>((InformeTbHv[[#This Row],[T PROGRAMADO]]-InformeTbHv[[#This Row],[HORAS DE OTRAS PARADA]]))/InformeTbHv[[#This Row],[T PROGRAMADO]]</f>
        <v>0.80374999999999996</v>
      </c>
      <c r="C468" s="217">
        <f>IFERROR(((InformeTbHv[[#This Row],[T PROGRAMADO]]-InformeTbHv[[#This Row],[Ttal P. mec]])/InformeTbHv[[#This Row],[T PROGRAMADO]]),0)</f>
        <v>0.88624999999999998</v>
      </c>
      <c r="D468" s="49">
        <f>IFERROR(ROUND(InformeTbHv[[#This Row],[TOTAL DE ARBOLES]]/InformeTbHv[[#This Row],[T EFECTIVO]],2),"")</f>
        <v>55.52</v>
      </c>
      <c r="E468" s="49">
        <f>(IFERROR(ROUND(InformeTbHv[[#This Row],[M3]]/InformeTbHv[[#This Row],[TOTAL DE ARBOLES]],2),""))</f>
        <v>0.42</v>
      </c>
      <c r="F468" s="39">
        <f>IFERROR(ROUND(InformeTbHv[[#This Row],[M3]]/InformeTbHv[[#This Row],[T EFECTIVO]],2),"")</f>
        <v>23.46</v>
      </c>
      <c r="G468" s="72">
        <f>InformeTbHv[[#This Row],[T PROGRAMADO]]-InformeTbHv[[#This Row],[HORAS DE OTRAS PARADA]]</f>
        <v>6.43</v>
      </c>
      <c r="H468" s="72">
        <f>InformeTbHv[[#This Row],[T PROGRAMADO]]-SUM(InformeTbHv[[#This Row],[T PARADAS MEC]]+InformeTbHv[[#This Row],[ALISTAMIENTO]]+InformeTbHv[[#This Row],[Mantenimiento periódico]])</f>
        <v>7.09</v>
      </c>
      <c r="I468" s="72">
        <f>InformeTbHv[[#This Row],[T PARADAS MEC]]+InformeTbHv[[#This Row],[ALISTAMIENTO]]+InformeTbHv[[#This Row],[Mantenimiento periódico]]</f>
        <v>0.90999999999999992</v>
      </c>
      <c r="J468" s="72">
        <f>SUMIF(InformeTbHv[[#This Row],[MOTIVO 1]],"Mantenimiento periódico",InformeTbHv[[#This Row],[T OTRA PARADA 1]])</f>
        <v>0</v>
      </c>
      <c r="K468" s="72">
        <f>InformeTbHv[[#This Row],[Mantenimiento periódico]]+InformeTbHv[[#This Row],[ALISTAMIENTO]]</f>
        <v>0.33</v>
      </c>
      <c r="L468" s="72">
        <f>SUM(InformeTbHv[[#This Row],[T OTRA PARADA 1]:[T OTRA PARADA 5]])</f>
        <v>0</v>
      </c>
      <c r="M468" s="49" t="s">
        <v>63</v>
      </c>
      <c r="N468" s="49" t="s">
        <v>1417</v>
      </c>
      <c r="O468" s="49" t="s">
        <v>64</v>
      </c>
      <c r="P468" s="49">
        <v>94282613</v>
      </c>
      <c r="Q468" s="49" t="s">
        <v>65</v>
      </c>
      <c r="R468" s="49" t="s">
        <v>44</v>
      </c>
      <c r="S468" s="77">
        <v>46124</v>
      </c>
      <c r="T468" s="49" t="s">
        <v>164</v>
      </c>
      <c r="U468" s="49"/>
      <c r="V468" s="49"/>
      <c r="W468" s="49"/>
      <c r="X468" s="49"/>
      <c r="Y468" s="49"/>
      <c r="Z468" s="49"/>
      <c r="AA468" s="49"/>
      <c r="AB468" s="49"/>
      <c r="AC468" s="49" t="s">
        <v>1426</v>
      </c>
      <c r="AD468" s="49" t="s">
        <v>1471</v>
      </c>
      <c r="AE468" s="49" t="s">
        <v>1512</v>
      </c>
      <c r="AF468" s="49">
        <v>26.520279887958782</v>
      </c>
      <c r="AG468" s="49" t="s">
        <v>1319</v>
      </c>
      <c r="AH468" s="259">
        <v>8</v>
      </c>
      <c r="AI468" s="125" t="s">
        <v>47</v>
      </c>
      <c r="AJ468" s="418">
        <f>VLOOKUP(InformeTbHv[[#This Row],[TURNO]],[1]INFORMEHV!AI$2:AK$184,2,0)</f>
        <v>0.25</v>
      </c>
      <c r="AK468" s="418">
        <f>VLOOKUP(InformeTbHv[[#This Row],[TURNO]],[1]INFORMEHV!AI$2:AK$184,3,0)</f>
        <v>0.58333333333333337</v>
      </c>
      <c r="AL468" s="125">
        <v>29</v>
      </c>
      <c r="AM468" s="49">
        <v>357</v>
      </c>
      <c r="AN468" s="49">
        <v>150.85</v>
      </c>
      <c r="AO468" s="49">
        <v>27.82</v>
      </c>
      <c r="AP468" s="49"/>
      <c r="AQ468" s="72"/>
      <c r="AR468" s="125">
        <v>8</v>
      </c>
      <c r="AS468" s="49">
        <v>0.57999999999999996</v>
      </c>
      <c r="AT468" s="30" t="s">
        <v>328</v>
      </c>
      <c r="AU468" s="49" t="s">
        <v>209</v>
      </c>
      <c r="AV468" s="49">
        <v>0.33</v>
      </c>
      <c r="AW468" s="49">
        <v>0.33</v>
      </c>
      <c r="AX468" s="49">
        <v>0.33</v>
      </c>
      <c r="AY468" s="49">
        <v>1</v>
      </c>
      <c r="AZ468" s="71"/>
      <c r="BA468" s="49" t="s">
        <v>46</v>
      </c>
      <c r="BB46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1.57</v>
      </c>
      <c r="BC468" s="72"/>
      <c r="BD468" s="72"/>
      <c r="BE468" s="72"/>
      <c r="BF468" s="72"/>
      <c r="BG468" s="74"/>
      <c r="BH468" s="44"/>
      <c r="BI468" s="45"/>
      <c r="BJ468" s="45"/>
      <c r="BK468" s="46"/>
      <c r="BL468" s="45"/>
    </row>
    <row r="469" spans="1:64" ht="18.75" customHeight="1" x14ac:dyDescent="0.3">
      <c r="A469" s="76">
        <f>IFERROR(InformeTbHv[[#This Row],[T EFECTIVO]]/InformeTbHv[[#This Row],[Horas disponibles]],0)</f>
        <v>0.94349315068493145</v>
      </c>
      <c r="B469" s="76">
        <f>((InformeTbHv[[#This Row],[T PROGRAMADO]]-InformeTbHv[[#This Row],[HORAS DE OTRAS PARADA]]))/InformeTbHv[[#This Row],[T PROGRAMADO]]</f>
        <v>0.68874999999999997</v>
      </c>
      <c r="C469" s="217">
        <f>IFERROR(((InformeTbHv[[#This Row],[T PROGRAMADO]]-InformeTbHv[[#This Row],[Ttal P. mec]])/InformeTbHv[[#This Row],[T PROGRAMADO]]),0)</f>
        <v>0.73</v>
      </c>
      <c r="D469" s="49">
        <f>IFERROR(ROUND(InformeTbHv[[#This Row],[TOTAL DE ARBOLES]]/InformeTbHv[[#This Row],[T EFECTIVO]],2),"")</f>
        <v>71.69</v>
      </c>
      <c r="E469" s="49">
        <f>(IFERROR(ROUND(InformeTbHv[[#This Row],[M3]]/InformeTbHv[[#This Row],[TOTAL DE ARBOLES]],2),""))</f>
        <v>0.52</v>
      </c>
      <c r="F469" s="39">
        <f>IFERROR(ROUND(InformeTbHv[[#This Row],[M3]]/InformeTbHv[[#This Row],[T EFECTIVO]],2),"")</f>
        <v>37.49</v>
      </c>
      <c r="G469" s="72">
        <f>InformeTbHv[[#This Row],[T PROGRAMADO]]-InformeTbHv[[#This Row],[HORAS DE OTRAS PARADA]]</f>
        <v>5.51</v>
      </c>
      <c r="H469" s="72">
        <f>InformeTbHv[[#This Row],[T PROGRAMADO]]-SUM(InformeTbHv[[#This Row],[T PARADAS MEC]]+InformeTbHv[[#This Row],[ALISTAMIENTO]]+InformeTbHv[[#This Row],[Mantenimiento periódico]])</f>
        <v>5.84</v>
      </c>
      <c r="I469" s="72">
        <f>InformeTbHv[[#This Row],[T PARADAS MEC]]+InformeTbHv[[#This Row],[ALISTAMIENTO]]+InformeTbHv[[#This Row],[Mantenimiento periódico]]</f>
        <v>2.16</v>
      </c>
      <c r="J469" s="72">
        <f>SUMIF(InformeTbHv[[#This Row],[MOTIVO 1]],"Mantenimiento periódico",InformeTbHv[[#This Row],[T OTRA PARADA 1]])</f>
        <v>0</v>
      </c>
      <c r="K469" s="72">
        <f>InformeTbHv[[#This Row],[Mantenimiento periódico]]+InformeTbHv[[#This Row],[ALISTAMIENTO]]</f>
        <v>0.33</v>
      </c>
      <c r="L469" s="72">
        <f>SUM(InformeTbHv[[#This Row],[T OTRA PARADA 1]:[T OTRA PARADA 5]])</f>
        <v>0</v>
      </c>
      <c r="M469" s="49" t="s">
        <v>63</v>
      </c>
      <c r="N469" s="49" t="s">
        <v>1417</v>
      </c>
      <c r="O469" s="49" t="s">
        <v>67</v>
      </c>
      <c r="P469" s="49">
        <v>4516297</v>
      </c>
      <c r="Q469" s="49" t="s">
        <v>65</v>
      </c>
      <c r="R469" s="49" t="s">
        <v>44</v>
      </c>
      <c r="S469" s="77">
        <v>46124</v>
      </c>
      <c r="T469" s="49" t="s">
        <v>164</v>
      </c>
      <c r="U469" s="49"/>
      <c r="V469" s="49"/>
      <c r="W469" s="49"/>
      <c r="X469" s="49"/>
      <c r="Y469" s="49"/>
      <c r="Z469" s="49"/>
      <c r="AA469" s="49"/>
      <c r="AB469" s="49"/>
      <c r="AC469" s="49" t="s">
        <v>1426</v>
      </c>
      <c r="AD469" s="49" t="s">
        <v>1471</v>
      </c>
      <c r="AE469" s="49" t="s">
        <v>1512</v>
      </c>
      <c r="AF469" s="49">
        <v>26.520279887958782</v>
      </c>
      <c r="AG469" s="49" t="s">
        <v>1319</v>
      </c>
      <c r="AH469" s="259">
        <v>8</v>
      </c>
      <c r="AI469" s="125" t="s">
        <v>45</v>
      </c>
      <c r="AJ469" s="418">
        <f>VLOOKUP(InformeTbHv[[#This Row],[TURNO]],[1]INFORMEHV!AI$2:AK$184,2,0)</f>
        <v>0.58333333333333337</v>
      </c>
      <c r="AK469" s="418">
        <f>VLOOKUP(InformeTbHv[[#This Row],[TURNO]],[1]INFORMEHV!AI$2:AK$184,3,0)</f>
        <v>0.91666666666666663</v>
      </c>
      <c r="AL469" s="125">
        <v>28</v>
      </c>
      <c r="AM469" s="49">
        <v>395</v>
      </c>
      <c r="AN469" s="49">
        <v>206.59</v>
      </c>
      <c r="AO469" s="49">
        <v>37.979999999999997</v>
      </c>
      <c r="AP469" s="49">
        <v>72</v>
      </c>
      <c r="AQ469" s="72"/>
      <c r="AR469" s="125">
        <v>8</v>
      </c>
      <c r="AS469" s="49">
        <v>1.83</v>
      </c>
      <c r="AT469" s="30" t="s">
        <v>328</v>
      </c>
      <c r="AU469" s="49" t="s">
        <v>209</v>
      </c>
      <c r="AV469" s="49">
        <v>0.33</v>
      </c>
      <c r="AW469" s="49">
        <v>0.33</v>
      </c>
      <c r="AX469" s="49"/>
      <c r="AY469" s="49"/>
      <c r="AZ469" s="71" t="s">
        <v>1147</v>
      </c>
      <c r="BA469" s="49" t="s">
        <v>46</v>
      </c>
      <c r="BB46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2.4900000000000002</v>
      </c>
      <c r="BC469" s="72"/>
      <c r="BD469" s="72"/>
      <c r="BE469" s="72"/>
      <c r="BF469" s="72"/>
      <c r="BG469" s="74"/>
      <c r="BH469" s="44"/>
      <c r="BI469" s="45"/>
      <c r="BJ469" s="45"/>
      <c r="BK469" s="46"/>
      <c r="BL469" s="45"/>
    </row>
    <row r="470" spans="1:64" ht="18.75" customHeight="1" x14ac:dyDescent="0.3">
      <c r="A470" s="76">
        <f>IFERROR(InformeTbHv[[#This Row],[T EFECTIVO]]/InformeTbHv[[#This Row],[Horas disponibles]],0)</f>
        <v>0.91666666666666663</v>
      </c>
      <c r="B470" s="76">
        <f>((InformeTbHv[[#This Row],[T PROGRAMADO]]-InformeTbHv[[#This Row],[HORAS DE OTRAS PARADA]]))/InformeTbHv[[#This Row],[T PROGRAMADO]]</f>
        <v>0.6875</v>
      </c>
      <c r="C470" s="217">
        <f>IFERROR(((InformeTbHv[[#This Row],[T PROGRAMADO]]-InformeTbHv[[#This Row],[Ttal P. mec]])/InformeTbHv[[#This Row],[T PROGRAMADO]]),0)</f>
        <v>0.75</v>
      </c>
      <c r="D470" s="49">
        <f>IFERROR(ROUND(InformeTbHv[[#This Row],[TOTAL DE ARBOLES]]/InformeTbHv[[#This Row],[T EFECTIVO]],2),"")</f>
        <v>89.09</v>
      </c>
      <c r="E470" s="49">
        <f>(IFERROR(ROUND(InformeTbHv[[#This Row],[M3]]/InformeTbHv[[#This Row],[TOTAL DE ARBOLES]],2),""))</f>
        <v>7.0000000000000007E-2</v>
      </c>
      <c r="F470" s="39">
        <f>IFERROR(ROUND(InformeTbHv[[#This Row],[M3]]/InformeTbHv[[#This Row],[T EFECTIVO]],2),"")</f>
        <v>6.35</v>
      </c>
      <c r="G470" s="72">
        <f>InformeTbHv[[#This Row],[T PROGRAMADO]]-InformeTbHv[[#This Row],[HORAS DE OTRAS PARADA]]</f>
        <v>5.5</v>
      </c>
      <c r="H470" s="72">
        <f>InformeTbHv[[#This Row],[T PROGRAMADO]]-SUM(InformeTbHv[[#This Row],[T PARADAS MEC]]+InformeTbHv[[#This Row],[ALISTAMIENTO]]+InformeTbHv[[#This Row],[Mantenimiento periódico]])</f>
        <v>6</v>
      </c>
      <c r="I470" s="72">
        <f>InformeTbHv[[#This Row],[T PARADAS MEC]]+InformeTbHv[[#This Row],[ALISTAMIENTO]]+InformeTbHv[[#This Row],[Mantenimiento periódico]]</f>
        <v>2</v>
      </c>
      <c r="J470" s="72">
        <f>SUMIF(InformeTbHv[[#This Row],[MOTIVO 1]],"Mantenimiento periódico",InformeTbHv[[#This Row],[T OTRA PARADA 1]])</f>
        <v>0</v>
      </c>
      <c r="K470" s="72">
        <f>InformeTbHv[[#This Row],[Mantenimiento periódico]]+InformeTbHv[[#This Row],[ALISTAMIENTO]]</f>
        <v>0.5</v>
      </c>
      <c r="L470" s="72">
        <f>SUM(InformeTbHv[[#This Row],[T OTRA PARADA 1]:[T OTRA PARADA 5]])</f>
        <v>0</v>
      </c>
      <c r="M470" s="49" t="s">
        <v>136</v>
      </c>
      <c r="N470" s="49" t="s">
        <v>1417</v>
      </c>
      <c r="O470" s="49" t="s">
        <v>375</v>
      </c>
      <c r="P470" s="49">
        <v>1127213532</v>
      </c>
      <c r="Q470" s="49" t="s">
        <v>65</v>
      </c>
      <c r="R470" s="49" t="s">
        <v>49</v>
      </c>
      <c r="S470" s="77">
        <v>46124</v>
      </c>
      <c r="T470" s="49" t="s">
        <v>941</v>
      </c>
      <c r="U470" s="49"/>
      <c r="V470" s="49"/>
      <c r="W470" s="49"/>
      <c r="X470" s="49"/>
      <c r="Y470" s="49"/>
      <c r="Z470" s="49"/>
      <c r="AA470" s="49"/>
      <c r="AB470" s="49"/>
      <c r="AC470" s="49" t="s">
        <v>1424</v>
      </c>
      <c r="AD470" s="49" t="s">
        <v>1469</v>
      </c>
      <c r="AE470" s="49" t="s">
        <v>1513</v>
      </c>
      <c r="AF470" s="49">
        <v>17.094631593058232</v>
      </c>
      <c r="AG470" s="252" t="s">
        <v>206</v>
      </c>
      <c r="AH470" s="259">
        <v>3</v>
      </c>
      <c r="AI470" s="49" t="s">
        <v>47</v>
      </c>
      <c r="AJ470" s="420">
        <f>VLOOKUP(InformeTbHv[[#This Row],[TURNO]],[1]INFORMEHV!AI$2:AK$184,2,0)</f>
        <v>0.25</v>
      </c>
      <c r="AK470" s="420">
        <f>VLOOKUP(InformeTbHv[[#This Row],[TURNO]],[1]INFORMEHV!AI$2:AK$184,3,0)</f>
        <v>0.58333333333333337</v>
      </c>
      <c r="AL470" s="125">
        <v>20</v>
      </c>
      <c r="AM470" s="49">
        <v>490</v>
      </c>
      <c r="AN470" s="49">
        <v>34.9</v>
      </c>
      <c r="AO470" s="49">
        <v>7.35</v>
      </c>
      <c r="AP470" s="49"/>
      <c r="AQ470" s="72">
        <v>24</v>
      </c>
      <c r="AR470" s="49">
        <v>8</v>
      </c>
      <c r="AS470" s="49">
        <v>1.5</v>
      </c>
      <c r="AT470" s="30" t="s">
        <v>327</v>
      </c>
      <c r="AU470" s="49" t="s">
        <v>209</v>
      </c>
      <c r="AV470" s="49">
        <v>0.5</v>
      </c>
      <c r="AW470" s="49"/>
      <c r="AX470" s="49">
        <v>0.5</v>
      </c>
      <c r="AY470" s="49"/>
      <c r="AZ470" s="71"/>
      <c r="BA470" s="49" t="s">
        <v>48</v>
      </c>
      <c r="BB47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2.5</v>
      </c>
      <c r="BC470" s="72"/>
      <c r="BD470" s="72"/>
      <c r="BE470" s="72"/>
      <c r="BF470" s="72"/>
      <c r="BG470" s="74"/>
      <c r="BH470" s="44"/>
      <c r="BI470" s="45"/>
      <c r="BJ470" s="45"/>
      <c r="BK470" s="46"/>
      <c r="BL470" s="45"/>
    </row>
    <row r="471" spans="1:64" ht="18.75" customHeight="1" x14ac:dyDescent="0.3">
      <c r="A471" s="76">
        <f>IFERROR(InformeTbHv[[#This Row],[T EFECTIVO]]/InformeTbHv[[#This Row],[Horas disponibles]],0)</f>
        <v>1</v>
      </c>
      <c r="B471" s="76">
        <f>((InformeTbHv[[#This Row],[T PROGRAMADO]]-InformeTbHv[[#This Row],[HORAS DE OTRAS PARADA]]))/InformeTbHv[[#This Row],[T PROGRAMADO]]</f>
        <v>0.37142857142857144</v>
      </c>
      <c r="C471" s="217">
        <f>IFERROR(((InformeTbHv[[#This Row],[T PROGRAMADO]]-InformeTbHv[[#This Row],[Ttal P. mec]])/InformeTbHv[[#This Row],[T PROGRAMADO]]),0)</f>
        <v>0.37142857142857144</v>
      </c>
      <c r="D471" s="49">
        <f>IFERROR(ROUND(InformeTbHv[[#This Row],[TOTAL DE ARBOLES]]/InformeTbHv[[#This Row],[T EFECTIVO]],2),"")</f>
        <v>54.7</v>
      </c>
      <c r="E471" s="49">
        <f>(IFERROR(ROUND(InformeTbHv[[#This Row],[M3]]/InformeTbHv[[#This Row],[TOTAL DE ARBOLES]],2),""))</f>
        <v>0.38</v>
      </c>
      <c r="F471" s="39">
        <f>IFERROR(ROUND(InformeTbHv[[#This Row],[M3]]/InformeTbHv[[#This Row],[T EFECTIVO]],2),"")</f>
        <v>20.65</v>
      </c>
      <c r="G471" s="72">
        <f>InformeTbHv[[#This Row],[T PROGRAMADO]]-InformeTbHv[[#This Row],[HORAS DE OTRAS PARADA]]</f>
        <v>2.34</v>
      </c>
      <c r="H471" s="72">
        <f>InformeTbHv[[#This Row],[T PROGRAMADO]]-SUM(InformeTbHv[[#This Row],[T PARADAS MEC]]+InformeTbHv[[#This Row],[ALISTAMIENTO]]+InformeTbHv[[#This Row],[Mantenimiento periódico]])</f>
        <v>2.34</v>
      </c>
      <c r="I471" s="72">
        <f>InformeTbHv[[#This Row],[T PARADAS MEC]]+InformeTbHv[[#This Row],[ALISTAMIENTO]]+InformeTbHv[[#This Row],[Mantenimiento periódico]]</f>
        <v>3.96</v>
      </c>
      <c r="J471" s="72">
        <f>SUMIF(InformeTbHv[[#This Row],[MOTIVO 1]],"Mantenimiento periódico",InformeTbHv[[#This Row],[T OTRA PARADA 1]])</f>
        <v>0</v>
      </c>
      <c r="K471" s="72">
        <f>InformeTbHv[[#This Row],[Mantenimiento periódico]]+InformeTbHv[[#This Row],[ALISTAMIENTO]]</f>
        <v>0.33</v>
      </c>
      <c r="L471" s="72">
        <f>SUM(InformeTbHv[[#This Row],[T OTRA PARADA 1]:[T OTRA PARADA 5]])</f>
        <v>0</v>
      </c>
      <c r="M471" s="49" t="s">
        <v>68</v>
      </c>
      <c r="N471" s="49" t="s">
        <v>1417</v>
      </c>
      <c r="O471" s="49" t="s">
        <v>69</v>
      </c>
      <c r="P471" s="49">
        <v>1059706760</v>
      </c>
      <c r="Q471" s="49" t="s">
        <v>65</v>
      </c>
      <c r="R471" s="49" t="s">
        <v>44</v>
      </c>
      <c r="S471" s="77">
        <v>46125</v>
      </c>
      <c r="T471" s="49" t="s">
        <v>164</v>
      </c>
      <c r="U471" s="49"/>
      <c r="V471" s="49"/>
      <c r="W471" s="49"/>
      <c r="X471" s="49"/>
      <c r="Y471" s="49"/>
      <c r="Z471" s="49"/>
      <c r="AA471" s="49"/>
      <c r="AB471" s="49"/>
      <c r="AC471" s="49" t="s">
        <v>1426</v>
      </c>
      <c r="AD471" s="49" t="s">
        <v>1471</v>
      </c>
      <c r="AE471" s="49" t="s">
        <v>1512</v>
      </c>
      <c r="AF471" s="49">
        <v>26.520279887958782</v>
      </c>
      <c r="AG471" s="49" t="s">
        <v>1319</v>
      </c>
      <c r="AH471" s="259">
        <v>8</v>
      </c>
      <c r="AI471" s="125" t="s">
        <v>47</v>
      </c>
      <c r="AJ471" s="418">
        <f>VLOOKUP(InformeTbHv[[#This Row],[TURNO]],[1]INFORMEHV!AI$2:AK$184,2,0)</f>
        <v>0.25</v>
      </c>
      <c r="AK471" s="418">
        <f>VLOOKUP(InformeTbHv[[#This Row],[TURNO]],[1]INFORMEHV!AI$2:AK$184,3,0)</f>
        <v>0.58333333333333337</v>
      </c>
      <c r="AL471" s="125">
        <v>29</v>
      </c>
      <c r="AM471" s="49">
        <v>128</v>
      </c>
      <c r="AN471" s="49">
        <v>48.33</v>
      </c>
      <c r="AO471" s="49">
        <v>19.03</v>
      </c>
      <c r="AP471" s="49"/>
      <c r="AQ471" s="72"/>
      <c r="AR471" s="125">
        <v>6.3</v>
      </c>
      <c r="AS471" s="49">
        <v>3.63</v>
      </c>
      <c r="AT471" s="30" t="s">
        <v>328</v>
      </c>
      <c r="AU471" s="49" t="s">
        <v>209</v>
      </c>
      <c r="AV471" s="49">
        <v>0.33</v>
      </c>
      <c r="AW471" s="49"/>
      <c r="AX471" s="49"/>
      <c r="AY471" s="49"/>
      <c r="AZ471" s="71" t="s">
        <v>1154</v>
      </c>
      <c r="BA471" s="49" t="s">
        <v>46</v>
      </c>
      <c r="BB47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3.96</v>
      </c>
      <c r="BC471" s="72"/>
      <c r="BD471" s="72"/>
      <c r="BE471" s="72"/>
      <c r="BF471" s="72"/>
      <c r="BG471" s="74"/>
      <c r="BH471" s="44"/>
      <c r="BI471" s="45"/>
      <c r="BJ471" s="45"/>
      <c r="BK471" s="46"/>
      <c r="BL471" s="45"/>
    </row>
    <row r="472" spans="1:64" ht="18.75" customHeight="1" x14ac:dyDescent="0.3">
      <c r="A472" s="76">
        <f>IFERROR(InformeTbHv[[#This Row],[T EFECTIVO]]/InformeTbHv[[#This Row],[Horas disponibles]],0)</f>
        <v>0.54190751445086704</v>
      </c>
      <c r="B472" s="76">
        <f>((InformeTbHv[[#This Row],[T PROGRAMADO]]-InformeTbHv[[#This Row],[HORAS DE OTRAS PARADA]]))/InformeTbHv[[#This Row],[T PROGRAMADO]]</f>
        <v>0.46875</v>
      </c>
      <c r="C472" s="217">
        <f>IFERROR(((InformeTbHv[[#This Row],[T PROGRAMADO]]-InformeTbHv[[#This Row],[Ttal P. mec]])/InformeTbHv[[#This Row],[T PROGRAMADO]]),0)</f>
        <v>0.86499999999999999</v>
      </c>
      <c r="D472" s="49">
        <f>IFERROR(ROUND(InformeTbHv[[#This Row],[TOTAL DE ARBOLES]]/InformeTbHv[[#This Row],[T EFECTIVO]],2),"")</f>
        <v>14.4</v>
      </c>
      <c r="E472" s="49">
        <f>(IFERROR(ROUND(InformeTbHv[[#This Row],[M3]]/InformeTbHv[[#This Row],[TOTAL DE ARBOLES]],2),""))</f>
        <v>0.35</v>
      </c>
      <c r="F472" s="39">
        <f>IFERROR(ROUND(InformeTbHv[[#This Row],[M3]]/InformeTbHv[[#This Row],[T EFECTIVO]],2),"")</f>
        <v>5.07</v>
      </c>
      <c r="G472" s="72">
        <f>InformeTbHv[[#This Row],[T PROGRAMADO]]-InformeTbHv[[#This Row],[HORAS DE OTRAS PARADA]]</f>
        <v>3.75</v>
      </c>
      <c r="H472" s="72">
        <f>InformeTbHv[[#This Row],[T PROGRAMADO]]-SUM(InformeTbHv[[#This Row],[T PARADAS MEC]]+InformeTbHv[[#This Row],[ALISTAMIENTO]]+InformeTbHv[[#This Row],[Mantenimiento periódico]])</f>
        <v>6.92</v>
      </c>
      <c r="I472" s="72">
        <f>InformeTbHv[[#This Row],[T PARADAS MEC]]+InformeTbHv[[#This Row],[ALISTAMIENTO]]+InformeTbHv[[#This Row],[Mantenimiento periódico]]</f>
        <v>1.08</v>
      </c>
      <c r="J472" s="72">
        <f>SUMIF(InformeTbHv[[#This Row],[MOTIVO 1]],"Mantenimiento periódico",InformeTbHv[[#This Row],[T OTRA PARADA 1]])</f>
        <v>0</v>
      </c>
      <c r="K472" s="72">
        <f>InformeTbHv[[#This Row],[Mantenimiento periódico]]+InformeTbHv[[#This Row],[ALISTAMIENTO]]</f>
        <v>0.25</v>
      </c>
      <c r="L472" s="72">
        <f>SUM(InformeTbHv[[#This Row],[T OTRA PARADA 1]:[T OTRA PARADA 5]])</f>
        <v>3</v>
      </c>
      <c r="M472" s="49" t="s">
        <v>42</v>
      </c>
      <c r="N472" s="49" t="s">
        <v>1418</v>
      </c>
      <c r="O472" s="49" t="s">
        <v>80</v>
      </c>
      <c r="P472" s="49">
        <v>94270446</v>
      </c>
      <c r="Q472" s="49" t="s">
        <v>43</v>
      </c>
      <c r="R472" s="49" t="s">
        <v>44</v>
      </c>
      <c r="S472" s="77">
        <v>46127</v>
      </c>
      <c r="T472" s="49" t="s">
        <v>1075</v>
      </c>
      <c r="U472" s="49"/>
      <c r="V472" s="49"/>
      <c r="W472" s="49"/>
      <c r="X472" s="49"/>
      <c r="Y472" s="49"/>
      <c r="Z472" s="49"/>
      <c r="AA472" s="49"/>
      <c r="AB472" s="49"/>
      <c r="AC472" s="49" t="s">
        <v>1437</v>
      </c>
      <c r="AD472" s="49" t="s">
        <v>1482</v>
      </c>
      <c r="AE472" s="49" t="s">
        <v>1519</v>
      </c>
      <c r="AF472" s="49">
        <v>25.440823396499322</v>
      </c>
      <c r="AG472" s="49" t="s">
        <v>208</v>
      </c>
      <c r="AH472" s="259">
        <v>1</v>
      </c>
      <c r="AI472" s="49" t="s">
        <v>47</v>
      </c>
      <c r="AJ472" s="420">
        <f>VLOOKUP(InformeTbHv[[#This Row],[TURNO]],[1]INFORMEHV!AI$2:AK$184,2,0)</f>
        <v>0.25</v>
      </c>
      <c r="AK472" s="420">
        <f>VLOOKUP(InformeTbHv[[#This Row],[TURNO]],[1]INFORMEHV!AI$2:AK$184,3,0)</f>
        <v>0.58333333333333337</v>
      </c>
      <c r="AL472" s="125">
        <v>15</v>
      </c>
      <c r="AM472" s="49">
        <v>54</v>
      </c>
      <c r="AN472" s="49">
        <v>19</v>
      </c>
      <c r="AO472" s="49">
        <v>3</v>
      </c>
      <c r="AP472" s="49">
        <v>8</v>
      </c>
      <c r="AQ472" s="72">
        <v>0.36</v>
      </c>
      <c r="AR472" s="49">
        <v>8</v>
      </c>
      <c r="AS472" s="49">
        <v>0.83</v>
      </c>
      <c r="AT472" s="49"/>
      <c r="AU472" s="49" t="s">
        <v>209</v>
      </c>
      <c r="AV472" s="49">
        <v>0.25</v>
      </c>
      <c r="AW472" s="49">
        <v>0.17</v>
      </c>
      <c r="AX472" s="49"/>
      <c r="AY472" s="49"/>
      <c r="AZ472" s="71" t="s">
        <v>1169</v>
      </c>
      <c r="BA472" s="49" t="s">
        <v>46</v>
      </c>
      <c r="BB47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4.25</v>
      </c>
      <c r="BC472" s="72">
        <v>3</v>
      </c>
      <c r="BD472" s="72"/>
      <c r="BE472" s="72"/>
      <c r="BF472" s="72"/>
      <c r="BG472" s="74"/>
      <c r="BH472" s="44" t="s">
        <v>1170</v>
      </c>
      <c r="BI472" s="45"/>
      <c r="BJ472" s="45"/>
      <c r="BK472" s="46"/>
      <c r="BL472" s="45"/>
    </row>
    <row r="473" spans="1:64" ht="18.75" customHeight="1" x14ac:dyDescent="0.3">
      <c r="A473" s="76">
        <f>IFERROR(InformeTbHv[[#This Row],[T EFECTIVO]]/InformeTbHv[[#This Row],[Horas disponibles]],0)</f>
        <v>0.87555555555555553</v>
      </c>
      <c r="B473" s="76">
        <f>((InformeTbHv[[#This Row],[T PROGRAMADO]]-InformeTbHv[[#This Row],[HORAS DE OTRAS PARADA]]))/InformeTbHv[[#This Row],[T PROGRAMADO]]</f>
        <v>0.73875000000000002</v>
      </c>
      <c r="C473" s="217">
        <f>IFERROR(((InformeTbHv[[#This Row],[T PROGRAMADO]]-InformeTbHv[[#This Row],[Ttal P. mec]])/InformeTbHv[[#This Row],[T PROGRAMADO]]),0)</f>
        <v>0.84375</v>
      </c>
      <c r="D473" s="49">
        <f>IFERROR(ROUND(InformeTbHv[[#This Row],[TOTAL DE ARBOLES]]/InformeTbHv[[#This Row],[T EFECTIVO]],2),"")</f>
        <v>46.87</v>
      </c>
      <c r="E473" s="49">
        <f>(IFERROR(ROUND(InformeTbHv[[#This Row],[M3]]/InformeTbHv[[#This Row],[TOTAL DE ARBOLES]],2),""))</f>
        <v>0.47</v>
      </c>
      <c r="F473" s="39">
        <f>IFERROR(ROUND(InformeTbHv[[#This Row],[M3]]/InformeTbHv[[#This Row],[T EFECTIVO]],2),"")</f>
        <v>22.24</v>
      </c>
      <c r="G473" s="72">
        <f>InformeTbHv[[#This Row],[T PROGRAMADO]]-InformeTbHv[[#This Row],[HORAS DE OTRAS PARADA]]</f>
        <v>5.91</v>
      </c>
      <c r="H473" s="72">
        <f>InformeTbHv[[#This Row],[T PROGRAMADO]]-SUM(InformeTbHv[[#This Row],[T PARADAS MEC]]+InformeTbHv[[#This Row],[ALISTAMIENTO]]+InformeTbHv[[#This Row],[Mantenimiento periódico]])</f>
        <v>6.75</v>
      </c>
      <c r="I473" s="72">
        <f>InformeTbHv[[#This Row],[T PARADAS MEC]]+InformeTbHv[[#This Row],[ALISTAMIENTO]]+InformeTbHv[[#This Row],[Mantenimiento periódico]]</f>
        <v>1.25</v>
      </c>
      <c r="J473" s="72">
        <f>SUMIF(InformeTbHv[[#This Row],[MOTIVO 1]],"Mantenimiento periódico",InformeTbHv[[#This Row],[T OTRA PARADA 1]])</f>
        <v>0</v>
      </c>
      <c r="K473" s="72">
        <f>InformeTbHv[[#This Row],[Mantenimiento periódico]]+InformeTbHv[[#This Row],[ALISTAMIENTO]]</f>
        <v>0.17</v>
      </c>
      <c r="L473" s="72">
        <f>SUM(InformeTbHv[[#This Row],[T OTRA PARADA 1]:[T OTRA PARADA 5]])</f>
        <v>0.5</v>
      </c>
      <c r="M473" s="49" t="s">
        <v>68</v>
      </c>
      <c r="N473" s="49" t="s">
        <v>1417</v>
      </c>
      <c r="O473" s="49" t="s">
        <v>82</v>
      </c>
      <c r="P473" s="49">
        <v>94266396</v>
      </c>
      <c r="Q473" s="49" t="s">
        <v>65</v>
      </c>
      <c r="R473" s="49" t="s">
        <v>44</v>
      </c>
      <c r="S473" s="77">
        <v>46128</v>
      </c>
      <c r="T473" s="49" t="s">
        <v>164</v>
      </c>
      <c r="U473" s="49"/>
      <c r="V473" s="49"/>
      <c r="W473" s="49"/>
      <c r="X473" s="49"/>
      <c r="Y473" s="49"/>
      <c r="Z473" s="49"/>
      <c r="AA473" s="49"/>
      <c r="AB473" s="49"/>
      <c r="AC473" s="49" t="s">
        <v>1426</v>
      </c>
      <c r="AD473" s="49" t="s">
        <v>1471</v>
      </c>
      <c r="AE473" s="49" t="s">
        <v>1512</v>
      </c>
      <c r="AF473" s="49">
        <v>26.520279887958782</v>
      </c>
      <c r="AG473" s="49" t="s">
        <v>1319</v>
      </c>
      <c r="AH473" s="259">
        <v>8</v>
      </c>
      <c r="AI473" s="125" t="s">
        <v>45</v>
      </c>
      <c r="AJ473" s="418">
        <f>VLOOKUP(InformeTbHv[[#This Row],[TURNO]],[1]INFORMEHV!AI$2:AK$184,2,0)</f>
        <v>0.58333333333333337</v>
      </c>
      <c r="AK473" s="418">
        <f>VLOOKUP(InformeTbHv[[#This Row],[TURNO]],[1]INFORMEHV!AI$2:AK$184,3,0)</f>
        <v>0.91666666666666663</v>
      </c>
      <c r="AL473" s="125"/>
      <c r="AM473" s="49">
        <v>277</v>
      </c>
      <c r="AN473" s="49">
        <v>131.46</v>
      </c>
      <c r="AO473" s="49">
        <v>25.3</v>
      </c>
      <c r="AP473" s="49"/>
      <c r="AQ473" s="72"/>
      <c r="AR473" s="49">
        <v>8</v>
      </c>
      <c r="AS473" s="49">
        <v>1.08</v>
      </c>
      <c r="AT473" s="49"/>
      <c r="AU473" s="49" t="s">
        <v>209</v>
      </c>
      <c r="AV473" s="49">
        <v>0.17</v>
      </c>
      <c r="AW473" s="49">
        <v>0.17</v>
      </c>
      <c r="AX473" s="49">
        <v>0.17</v>
      </c>
      <c r="AY473" s="49"/>
      <c r="AZ473" s="71"/>
      <c r="BA473" s="49" t="s">
        <v>48</v>
      </c>
      <c r="BB47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2.09</v>
      </c>
      <c r="BC473" s="72">
        <v>0.5</v>
      </c>
      <c r="BD473" s="72"/>
      <c r="BE473" s="72"/>
      <c r="BF473" s="72"/>
      <c r="BG473" s="74"/>
      <c r="BH473" s="44" t="s">
        <v>238</v>
      </c>
      <c r="BI473" s="45"/>
      <c r="BJ473" s="45"/>
      <c r="BK473" s="46"/>
      <c r="BL473" s="45"/>
    </row>
    <row r="474" spans="1:64" ht="18.75" customHeight="1" x14ac:dyDescent="0.3">
      <c r="A474" s="76">
        <f>IFERROR(InformeTbHv[[#This Row],[T EFECTIVO]]/InformeTbHv[[#This Row],[Horas disponibles]],0)</f>
        <v>0.92260061919504643</v>
      </c>
      <c r="B474" s="76">
        <f>((InformeTbHv[[#This Row],[T PROGRAMADO]]-InformeTbHv[[#This Row],[HORAS DE OTRAS PARADA]]))/InformeTbHv[[#This Row],[T PROGRAMADO]]</f>
        <v>0.745</v>
      </c>
      <c r="C474" s="217">
        <f>IFERROR(((InformeTbHv[[#This Row],[T PROGRAMADO]]-InformeTbHv[[#This Row],[Ttal P. mec]])/InformeTbHv[[#This Row],[T PROGRAMADO]]),0)</f>
        <v>0.8075</v>
      </c>
      <c r="D474" s="49">
        <f>IFERROR(ROUND(InformeTbHv[[#This Row],[TOTAL DE ARBOLES]]/InformeTbHv[[#This Row],[T EFECTIVO]],2),"")</f>
        <v>53.52</v>
      </c>
      <c r="E474" s="49">
        <f>(IFERROR(ROUND(InformeTbHv[[#This Row],[M3]]/InformeTbHv[[#This Row],[TOTAL DE ARBOLES]],2),""))</f>
        <v>0.39</v>
      </c>
      <c r="F474" s="39">
        <f>IFERROR(ROUND(InformeTbHv[[#This Row],[M3]]/InformeTbHv[[#This Row],[T EFECTIVO]],2),"")</f>
        <v>21.06</v>
      </c>
      <c r="G474" s="72">
        <f>InformeTbHv[[#This Row],[T PROGRAMADO]]-InformeTbHv[[#This Row],[HORAS DE OTRAS PARADA]]</f>
        <v>5.96</v>
      </c>
      <c r="H474" s="72">
        <f>InformeTbHv[[#This Row],[T PROGRAMADO]]-SUM(InformeTbHv[[#This Row],[T PARADAS MEC]]+InformeTbHv[[#This Row],[ALISTAMIENTO]]+InformeTbHv[[#This Row],[Mantenimiento periódico]])</f>
        <v>6.46</v>
      </c>
      <c r="I474" s="72">
        <f>InformeTbHv[[#This Row],[T PARADAS MEC]]+InformeTbHv[[#This Row],[ALISTAMIENTO]]+InformeTbHv[[#This Row],[Mantenimiento periódico]]</f>
        <v>1.54</v>
      </c>
      <c r="J474" s="72">
        <f>SUMIF(InformeTbHv[[#This Row],[MOTIVO 1]],"Mantenimiento periódico",InformeTbHv[[#This Row],[T OTRA PARADA 1]])</f>
        <v>0</v>
      </c>
      <c r="K474" s="72">
        <f>InformeTbHv[[#This Row],[Mantenimiento periódico]]+InformeTbHv[[#This Row],[ALISTAMIENTO]]</f>
        <v>0.17</v>
      </c>
      <c r="L474" s="72">
        <f>SUM(InformeTbHv[[#This Row],[T OTRA PARADA 1]:[T OTRA PARADA 5]])</f>
        <v>0</v>
      </c>
      <c r="M474" s="49" t="s">
        <v>68</v>
      </c>
      <c r="N474" s="49" t="s">
        <v>1417</v>
      </c>
      <c r="O474" s="49" t="s">
        <v>381</v>
      </c>
      <c r="P474" s="49">
        <v>1007605468</v>
      </c>
      <c r="Q474" s="49" t="s">
        <v>65</v>
      </c>
      <c r="R474" s="49" t="s">
        <v>44</v>
      </c>
      <c r="S474" s="77">
        <v>46129</v>
      </c>
      <c r="T474" s="49" t="s">
        <v>164</v>
      </c>
      <c r="U474" s="49"/>
      <c r="V474" s="49"/>
      <c r="W474" s="49"/>
      <c r="X474" s="49"/>
      <c r="Y474" s="49"/>
      <c r="Z474" s="49"/>
      <c r="AA474" s="49"/>
      <c r="AB474" s="49"/>
      <c r="AC474" s="49" t="s">
        <v>1426</v>
      </c>
      <c r="AD474" s="49" t="s">
        <v>1471</v>
      </c>
      <c r="AE474" s="49" t="s">
        <v>1512</v>
      </c>
      <c r="AF474" s="49">
        <v>26.520279887958782</v>
      </c>
      <c r="AG474" s="49" t="s">
        <v>208</v>
      </c>
      <c r="AH474" s="259">
        <v>8</v>
      </c>
      <c r="AI474" s="49" t="s">
        <v>47</v>
      </c>
      <c r="AJ474" s="420">
        <f>VLOOKUP(InformeTbHv[[#This Row],[TURNO]],[1]INFORMEHV!AI$2:AK$184,2,0)</f>
        <v>0.25</v>
      </c>
      <c r="AK474" s="420">
        <f>VLOOKUP(InformeTbHv[[#This Row],[TURNO]],[1]INFORMEHV!AI$2:AK$184,3,0)</f>
        <v>0.58333333333333337</v>
      </c>
      <c r="AL474" s="125"/>
      <c r="AM474" s="49">
        <v>319</v>
      </c>
      <c r="AN474" s="49">
        <v>125.51</v>
      </c>
      <c r="AO474" s="49">
        <v>21</v>
      </c>
      <c r="AP474" s="49"/>
      <c r="AQ474" s="72"/>
      <c r="AR474" s="49">
        <v>8</v>
      </c>
      <c r="AS474" s="49">
        <v>1.37</v>
      </c>
      <c r="AT474" s="49"/>
      <c r="AU474" s="49" t="s">
        <v>209</v>
      </c>
      <c r="AV474" s="49">
        <v>0.17</v>
      </c>
      <c r="AW474" s="49">
        <v>0.33</v>
      </c>
      <c r="AX474" s="49">
        <v>0.17</v>
      </c>
      <c r="AY474" s="49"/>
      <c r="AZ474" s="71"/>
      <c r="BA474" s="49" t="s">
        <v>48</v>
      </c>
      <c r="BB47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2.04</v>
      </c>
      <c r="BC474" s="72"/>
      <c r="BD474" s="72"/>
      <c r="BE474" s="72"/>
      <c r="BF474" s="72"/>
      <c r="BG474" s="74"/>
      <c r="BH474" s="44"/>
      <c r="BI474" s="45"/>
      <c r="BJ474" s="45"/>
      <c r="BK474" s="46"/>
      <c r="BL474" s="45"/>
    </row>
    <row r="475" spans="1:64" ht="18.75" customHeight="1" x14ac:dyDescent="0.3">
      <c r="A475" s="76">
        <f>IFERROR(InformeTbHv[[#This Row],[T EFECTIVO]]/InformeTbHv[[#This Row],[Horas disponibles]],0)</f>
        <v>0.97376543209876543</v>
      </c>
      <c r="B475" s="76">
        <f>((InformeTbHv[[#This Row],[T PROGRAMADO]]-InformeTbHv[[#This Row],[HORAS DE OTRAS PARADA]]))/InformeTbHv[[#This Row],[T PROGRAMADO]]</f>
        <v>0.78875000000000006</v>
      </c>
      <c r="C475" s="217">
        <f>IFERROR(((InformeTbHv[[#This Row],[T PROGRAMADO]]-InformeTbHv[[#This Row],[Ttal P. mec]])/InformeTbHv[[#This Row],[T PROGRAMADO]]),0)</f>
        <v>0.81</v>
      </c>
      <c r="D475" s="49">
        <f>IFERROR(ROUND(InformeTbHv[[#This Row],[TOTAL DE ARBOLES]]/InformeTbHv[[#This Row],[T EFECTIVO]],2),"")</f>
        <v>42.31</v>
      </c>
      <c r="E475" s="49">
        <f>(IFERROR(ROUND(InformeTbHv[[#This Row],[M3]]/InformeTbHv[[#This Row],[TOTAL DE ARBOLES]],2),""))</f>
        <v>0.51</v>
      </c>
      <c r="F475" s="39">
        <f>IFERROR(ROUND(InformeTbHv[[#This Row],[M3]]/InformeTbHv[[#This Row],[T EFECTIVO]],2),"")</f>
        <v>21.49</v>
      </c>
      <c r="G475" s="72">
        <f>InformeTbHv[[#This Row],[T PROGRAMADO]]-InformeTbHv[[#This Row],[HORAS DE OTRAS PARADA]]</f>
        <v>6.3100000000000005</v>
      </c>
      <c r="H475" s="72">
        <f>InformeTbHv[[#This Row],[T PROGRAMADO]]-SUM(InformeTbHv[[#This Row],[T PARADAS MEC]]+InformeTbHv[[#This Row],[ALISTAMIENTO]]+InformeTbHv[[#This Row],[Mantenimiento periódico]])</f>
        <v>6.48</v>
      </c>
      <c r="I475" s="72">
        <f>InformeTbHv[[#This Row],[T PARADAS MEC]]+InformeTbHv[[#This Row],[ALISTAMIENTO]]+InformeTbHv[[#This Row],[Mantenimiento periódico]]</f>
        <v>1.52</v>
      </c>
      <c r="J475" s="72">
        <f>SUMIF(InformeTbHv[[#This Row],[MOTIVO 1]],"Mantenimiento periódico",InformeTbHv[[#This Row],[T OTRA PARADA 1]])</f>
        <v>0</v>
      </c>
      <c r="K475" s="72">
        <f>InformeTbHv[[#This Row],[Mantenimiento periódico]]+InformeTbHv[[#This Row],[ALISTAMIENTO]]</f>
        <v>0.17</v>
      </c>
      <c r="L475" s="72">
        <f>SUM(InformeTbHv[[#This Row],[T OTRA PARADA 1]:[T OTRA PARADA 5]])</f>
        <v>0</v>
      </c>
      <c r="M475" s="49" t="s">
        <v>68</v>
      </c>
      <c r="N475" s="49" t="s">
        <v>1417</v>
      </c>
      <c r="O475" s="49" t="s">
        <v>82</v>
      </c>
      <c r="P475" s="49">
        <v>94266396</v>
      </c>
      <c r="Q475" s="49" t="s">
        <v>65</v>
      </c>
      <c r="R475" s="49" t="s">
        <v>44</v>
      </c>
      <c r="S475" s="77">
        <v>46129</v>
      </c>
      <c r="T475" s="49" t="s">
        <v>164</v>
      </c>
      <c r="U475" s="49"/>
      <c r="V475" s="49"/>
      <c r="W475" s="49"/>
      <c r="X475" s="49"/>
      <c r="Y475" s="49"/>
      <c r="Z475" s="49"/>
      <c r="AA475" s="49"/>
      <c r="AB475" s="49"/>
      <c r="AC475" s="49" t="s">
        <v>1426</v>
      </c>
      <c r="AD475" s="49" t="s">
        <v>1471</v>
      </c>
      <c r="AE475" s="49" t="s">
        <v>1512</v>
      </c>
      <c r="AF475" s="49">
        <v>26.520279887958782</v>
      </c>
      <c r="AG475" s="49" t="s">
        <v>1319</v>
      </c>
      <c r="AH475" s="259">
        <v>8</v>
      </c>
      <c r="AI475" s="125" t="s">
        <v>45</v>
      </c>
      <c r="AJ475" s="418">
        <f>VLOOKUP(InformeTbHv[[#This Row],[TURNO]],[1]INFORMEHV!AI$2:AK$184,2,0)</f>
        <v>0.58333333333333337</v>
      </c>
      <c r="AK475" s="418">
        <f>VLOOKUP(InformeTbHv[[#This Row],[TURNO]],[1]INFORMEHV!AI$2:AK$184,3,0)</f>
        <v>0.91666666666666663</v>
      </c>
      <c r="AL475" s="125"/>
      <c r="AM475" s="49">
        <v>267</v>
      </c>
      <c r="AN475" s="49">
        <v>135.63</v>
      </c>
      <c r="AO475" s="49">
        <v>22</v>
      </c>
      <c r="AP475" s="49"/>
      <c r="AQ475" s="72"/>
      <c r="AR475" s="49">
        <v>8</v>
      </c>
      <c r="AS475" s="49">
        <v>1.35</v>
      </c>
      <c r="AT475" s="49"/>
      <c r="AU475" s="49" t="s">
        <v>209</v>
      </c>
      <c r="AV475" s="49">
        <v>0.17</v>
      </c>
      <c r="AW475" s="49"/>
      <c r="AX475" s="49">
        <v>0.17</v>
      </c>
      <c r="AY475" s="49"/>
      <c r="AZ475" s="71"/>
      <c r="BA475" s="49" t="s">
        <v>48</v>
      </c>
      <c r="BB47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1.69</v>
      </c>
      <c r="BC475" s="72"/>
      <c r="BD475" s="72"/>
      <c r="BE475" s="72"/>
      <c r="BF475" s="72"/>
      <c r="BG475" s="74"/>
      <c r="BH475" s="44"/>
      <c r="BI475" s="45"/>
      <c r="BJ475" s="45"/>
      <c r="BK475" s="46"/>
      <c r="BL475" s="45"/>
    </row>
    <row r="476" spans="1:64" ht="18.75" customHeight="1" x14ac:dyDescent="0.3">
      <c r="A476" s="76">
        <f>IFERROR(InformeTbHv[[#This Row],[T EFECTIVO]]/InformeTbHv[[#This Row],[Horas disponibles]],0)</f>
        <v>0.9778067885117494</v>
      </c>
      <c r="B476" s="76">
        <f>((InformeTbHv[[#This Row],[T PROGRAMADO]]-InformeTbHv[[#This Row],[HORAS DE OTRAS PARADA]]))/InformeTbHv[[#This Row],[T PROGRAMADO]]</f>
        <v>0.93625000000000003</v>
      </c>
      <c r="C476" s="217">
        <f>IFERROR(((InformeTbHv[[#This Row],[T PROGRAMADO]]-InformeTbHv[[#This Row],[Ttal P. mec]])/InformeTbHv[[#This Row],[T PROGRAMADO]]),0)</f>
        <v>0.95750000000000002</v>
      </c>
      <c r="D476" s="49">
        <f>IFERROR(ROUND(InformeTbHv[[#This Row],[TOTAL DE ARBOLES]]/InformeTbHv[[#This Row],[T EFECTIVO]],2),"")</f>
        <v>46.86</v>
      </c>
      <c r="E476" s="49">
        <f>(IFERROR(ROUND(InformeTbHv[[#This Row],[M3]]/InformeTbHv[[#This Row],[TOTAL DE ARBOLES]],2),""))</f>
        <v>0.54</v>
      </c>
      <c r="F476" s="39">
        <f>IFERROR(ROUND(InformeTbHv[[#This Row],[M3]]/InformeTbHv[[#This Row],[T EFECTIVO]],2),"")</f>
        <v>25.36</v>
      </c>
      <c r="G476" s="72">
        <f>InformeTbHv[[#This Row],[T PROGRAMADO]]-InformeTbHv[[#This Row],[HORAS DE OTRAS PARADA]]</f>
        <v>7.49</v>
      </c>
      <c r="H476" s="72">
        <f>InformeTbHv[[#This Row],[T PROGRAMADO]]-SUM(InformeTbHv[[#This Row],[T PARADAS MEC]]+InformeTbHv[[#This Row],[ALISTAMIENTO]]+InformeTbHv[[#This Row],[Mantenimiento periódico]])</f>
        <v>7.66</v>
      </c>
      <c r="I476" s="72">
        <f>InformeTbHv[[#This Row],[T PARADAS MEC]]+InformeTbHv[[#This Row],[ALISTAMIENTO]]+InformeTbHv[[#This Row],[Mantenimiento periódico]]</f>
        <v>0.34</v>
      </c>
      <c r="J476" s="72">
        <f>SUMIF(InformeTbHv[[#This Row],[MOTIVO 1]],"Mantenimiento periódico",InformeTbHv[[#This Row],[T OTRA PARADA 1]])</f>
        <v>0</v>
      </c>
      <c r="K476" s="72">
        <f>InformeTbHv[[#This Row],[Mantenimiento periódico]]+InformeTbHv[[#This Row],[ALISTAMIENTO]]</f>
        <v>0.17</v>
      </c>
      <c r="L476" s="72">
        <f>SUM(InformeTbHv[[#This Row],[T OTRA PARADA 1]:[T OTRA PARADA 5]])</f>
        <v>0</v>
      </c>
      <c r="M476" s="49" t="s">
        <v>68</v>
      </c>
      <c r="N476" s="49" t="s">
        <v>1417</v>
      </c>
      <c r="O476" s="49" t="s">
        <v>82</v>
      </c>
      <c r="P476" s="49">
        <v>94266396</v>
      </c>
      <c r="Q476" s="49" t="s">
        <v>65</v>
      </c>
      <c r="R476" s="49" t="s">
        <v>44</v>
      </c>
      <c r="S476" s="77">
        <v>46130</v>
      </c>
      <c r="T476" s="49" t="s">
        <v>164</v>
      </c>
      <c r="U476" s="49"/>
      <c r="V476" s="49"/>
      <c r="W476" s="49"/>
      <c r="X476" s="49"/>
      <c r="Y476" s="49"/>
      <c r="Z476" s="49"/>
      <c r="AA476" s="49"/>
      <c r="AB476" s="49"/>
      <c r="AC476" s="49" t="s">
        <v>1426</v>
      </c>
      <c r="AD476" s="49" t="s">
        <v>1471</v>
      </c>
      <c r="AE476" s="49" t="s">
        <v>1512</v>
      </c>
      <c r="AF476" s="49">
        <v>26.520279887958782</v>
      </c>
      <c r="AG476" s="49" t="s">
        <v>1319</v>
      </c>
      <c r="AH476" s="259">
        <v>8</v>
      </c>
      <c r="AI476" s="125" t="s">
        <v>45</v>
      </c>
      <c r="AJ476" s="418">
        <f>VLOOKUP(InformeTbHv[[#This Row],[TURNO]],[1]INFORMEHV!AI$2:AK$184,2,0)</f>
        <v>0.58333333333333337</v>
      </c>
      <c r="AK476" s="418">
        <f>VLOOKUP(InformeTbHv[[#This Row],[TURNO]],[1]INFORMEHV!AI$2:AK$184,3,0)</f>
        <v>0.91666666666666663</v>
      </c>
      <c r="AL476" s="125"/>
      <c r="AM476" s="49">
        <v>351</v>
      </c>
      <c r="AN476" s="49">
        <v>189.94</v>
      </c>
      <c r="AO476" s="49">
        <v>27.33</v>
      </c>
      <c r="AP476" s="49"/>
      <c r="AQ476" s="72"/>
      <c r="AR476" s="49">
        <v>8</v>
      </c>
      <c r="AS476" s="49">
        <v>0.17</v>
      </c>
      <c r="AT476" s="49"/>
      <c r="AU476" s="49" t="s">
        <v>209</v>
      </c>
      <c r="AV476" s="49">
        <v>0.17</v>
      </c>
      <c r="AW476" s="49"/>
      <c r="AX476" s="49">
        <v>0.17</v>
      </c>
      <c r="AY476" s="49">
        <v>0.5</v>
      </c>
      <c r="AZ476" s="71"/>
      <c r="BA476" s="49"/>
      <c r="BB47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0.51</v>
      </c>
      <c r="BC476" s="72"/>
      <c r="BD476" s="72"/>
      <c r="BE476" s="72"/>
      <c r="BF476" s="72"/>
      <c r="BG476" s="74"/>
      <c r="BH476" s="44"/>
      <c r="BI476" s="45"/>
      <c r="BJ476" s="45"/>
      <c r="BK476" s="46"/>
      <c r="BL476" s="45"/>
    </row>
    <row r="477" spans="1:64" ht="18.75" customHeight="1" x14ac:dyDescent="0.3">
      <c r="A477" s="76">
        <f>IFERROR(InformeTbHv[[#This Row],[T EFECTIVO]]/InformeTbHv[[#This Row],[Horas disponibles]],0)</f>
        <v>0.97769028871391073</v>
      </c>
      <c r="B477" s="76">
        <f>((InformeTbHv[[#This Row],[T PROGRAMADO]]-InformeTbHv[[#This Row],[HORAS DE OTRAS PARADA]]))/InformeTbHv[[#This Row],[T PROGRAMADO]]</f>
        <v>0.93125000000000002</v>
      </c>
      <c r="C477" s="217">
        <f>IFERROR(((InformeTbHv[[#This Row],[T PROGRAMADO]]-InformeTbHv[[#This Row],[Ttal P. mec]])/InformeTbHv[[#This Row],[T PROGRAMADO]]),0)</f>
        <v>0.95250000000000001</v>
      </c>
      <c r="D477" s="49">
        <f>IFERROR(ROUND(InformeTbHv[[#This Row],[TOTAL DE ARBOLES]]/InformeTbHv[[#This Row],[T EFECTIVO]],2),"")</f>
        <v>14.9</v>
      </c>
      <c r="E477" s="49">
        <f>(IFERROR(ROUND(InformeTbHv[[#This Row],[M3]]/InformeTbHv[[#This Row],[TOTAL DE ARBOLES]],2),""))</f>
        <v>0.55000000000000004</v>
      </c>
      <c r="F477" s="39">
        <f>IFERROR(ROUND(InformeTbHv[[#This Row],[M3]]/InformeTbHv[[#This Row],[T EFECTIVO]],2),"")</f>
        <v>8.17</v>
      </c>
      <c r="G477" s="72">
        <f>InformeTbHv[[#This Row],[T PROGRAMADO]]-InformeTbHv[[#This Row],[HORAS DE OTRAS PARADA]]</f>
        <v>7.45</v>
      </c>
      <c r="H477" s="72">
        <f>InformeTbHv[[#This Row],[T PROGRAMADO]]-SUM(InformeTbHv[[#This Row],[T PARADAS MEC]]+InformeTbHv[[#This Row],[ALISTAMIENTO]]+InformeTbHv[[#This Row],[Mantenimiento periódico]])</f>
        <v>7.62</v>
      </c>
      <c r="I477" s="72">
        <f>InformeTbHv[[#This Row],[T PARADAS MEC]]+InformeTbHv[[#This Row],[ALISTAMIENTO]]+InformeTbHv[[#This Row],[Mantenimiento periódico]]</f>
        <v>0.38</v>
      </c>
      <c r="J477" s="72">
        <f>SUMIF(InformeTbHv[[#This Row],[MOTIVO 1]],"Mantenimiento periódico",InformeTbHv[[#This Row],[T OTRA PARADA 1]])</f>
        <v>0</v>
      </c>
      <c r="K477" s="72">
        <f>InformeTbHv[[#This Row],[Mantenimiento periódico]]+InformeTbHv[[#This Row],[ALISTAMIENTO]]</f>
        <v>0.33</v>
      </c>
      <c r="L477" s="72">
        <f>SUM(InformeTbHv[[#This Row],[T OTRA PARADA 1]:[T OTRA PARADA 5]])</f>
        <v>0</v>
      </c>
      <c r="M477" s="49" t="s">
        <v>68</v>
      </c>
      <c r="N477" s="49" t="s">
        <v>1417</v>
      </c>
      <c r="O477" s="49" t="s">
        <v>84</v>
      </c>
      <c r="P477" s="49">
        <v>1085247991</v>
      </c>
      <c r="Q477" s="49" t="s">
        <v>65</v>
      </c>
      <c r="R477" s="49" t="s">
        <v>44</v>
      </c>
      <c r="S477" s="77">
        <v>46132</v>
      </c>
      <c r="T477" s="49" t="s">
        <v>164</v>
      </c>
      <c r="U477" s="49"/>
      <c r="V477" s="49"/>
      <c r="W477" s="49"/>
      <c r="X477" s="49"/>
      <c r="Y477" s="49"/>
      <c r="Z477" s="49"/>
      <c r="AA477" s="49"/>
      <c r="AB477" s="49"/>
      <c r="AC477" s="49" t="s">
        <v>1426</v>
      </c>
      <c r="AD477" s="49" t="s">
        <v>1471</v>
      </c>
      <c r="AE477" s="49" t="s">
        <v>1512</v>
      </c>
      <c r="AF477" s="49">
        <v>26.520279887958782</v>
      </c>
      <c r="AG477" s="49" t="s">
        <v>1319</v>
      </c>
      <c r="AH477" s="259">
        <v>8</v>
      </c>
      <c r="AI477" s="125" t="s">
        <v>45</v>
      </c>
      <c r="AJ477" s="418">
        <f>VLOOKUP(InformeTbHv[[#This Row],[TURNO]],[1]INFORMEHV!AI$2:AK$184,2,0)</f>
        <v>0.58333333333333337</v>
      </c>
      <c r="AK477" s="418">
        <f>VLOOKUP(InformeTbHv[[#This Row],[TURNO]],[1]INFORMEHV!AI$2:AK$184,3,0)</f>
        <v>0.91666666666666663</v>
      </c>
      <c r="AL477" s="125"/>
      <c r="AM477" s="49">
        <v>111</v>
      </c>
      <c r="AN477" s="49">
        <v>60.85</v>
      </c>
      <c r="AO477" s="49">
        <v>19.04</v>
      </c>
      <c r="AP477" s="49"/>
      <c r="AQ477" s="72"/>
      <c r="AR477" s="49">
        <v>8</v>
      </c>
      <c r="AS477" s="49">
        <v>0.05</v>
      </c>
      <c r="AT477" s="49"/>
      <c r="AU477" s="49" t="s">
        <v>209</v>
      </c>
      <c r="AV477" s="49">
        <v>0.33</v>
      </c>
      <c r="AW477" s="49"/>
      <c r="AX477" s="49">
        <v>0.17</v>
      </c>
      <c r="AY477" s="49">
        <v>1.18</v>
      </c>
      <c r="AZ477" s="71"/>
      <c r="BA477" s="49" t="s">
        <v>48</v>
      </c>
      <c r="BB47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0.55000000000000004</v>
      </c>
      <c r="BC477" s="72"/>
      <c r="BD477" s="72"/>
      <c r="BE477" s="72"/>
      <c r="BF477" s="72"/>
      <c r="BG477" s="74"/>
      <c r="BH477" s="44"/>
      <c r="BI477" s="45"/>
      <c r="BJ477" s="45"/>
      <c r="BK477" s="46"/>
      <c r="BL477" s="45"/>
    </row>
    <row r="478" spans="1:64" ht="18.75" customHeight="1" x14ac:dyDescent="0.3">
      <c r="A478" s="76">
        <f>IFERROR(InformeTbHv[[#This Row],[T EFECTIVO]]/InformeTbHv[[#This Row],[Horas disponibles]],0)</f>
        <v>0.8936170212765957</v>
      </c>
      <c r="B478" s="76">
        <f>((InformeTbHv[[#This Row],[T PROGRAMADO]]-InformeTbHv[[#This Row],[HORAS DE OTRAS PARADA]]))/InformeTbHv[[#This Row],[T PROGRAMADO]]</f>
        <v>0.52499999999999991</v>
      </c>
      <c r="C478" s="217">
        <f>IFERROR(((InformeTbHv[[#This Row],[T PROGRAMADO]]-InformeTbHv[[#This Row],[Ttal P. mec]])/InformeTbHv[[#This Row],[T PROGRAMADO]]),0)</f>
        <v>0.58749999999999991</v>
      </c>
      <c r="D478" s="49">
        <f>IFERROR(ROUND(InformeTbHv[[#This Row],[TOTAL DE ARBOLES]]/InformeTbHv[[#This Row],[T EFECTIVO]],2),"")</f>
        <v>42.38</v>
      </c>
      <c r="E478" s="49">
        <f>(IFERROR(ROUND(InformeTbHv[[#This Row],[M3]]/InformeTbHv[[#This Row],[TOTAL DE ARBOLES]],2),""))</f>
        <v>0.52</v>
      </c>
      <c r="F478" s="39">
        <f>IFERROR(ROUND(InformeTbHv[[#This Row],[M3]]/InformeTbHv[[#This Row],[T EFECTIVO]],2),"")</f>
        <v>22.19</v>
      </c>
      <c r="G478" s="72">
        <f>InformeTbHv[[#This Row],[T PROGRAMADO]]-InformeTbHv[[#This Row],[HORAS DE OTRAS PARADA]]</f>
        <v>4.1999999999999993</v>
      </c>
      <c r="H478" s="72">
        <f>InformeTbHv[[#This Row],[T PROGRAMADO]]-SUM(InformeTbHv[[#This Row],[T PARADAS MEC]]+InformeTbHv[[#This Row],[ALISTAMIENTO]]+InformeTbHv[[#This Row],[Mantenimiento periódico]])</f>
        <v>4.6999999999999993</v>
      </c>
      <c r="I478" s="72">
        <f>InformeTbHv[[#This Row],[T PARADAS MEC]]+InformeTbHv[[#This Row],[ALISTAMIENTO]]+InformeTbHv[[#This Row],[Mantenimiento periódico]]</f>
        <v>3.3000000000000003</v>
      </c>
      <c r="J478" s="72">
        <f>SUMIF(InformeTbHv[[#This Row],[MOTIVO 1]],"Mantenimiento periódico",InformeTbHv[[#This Row],[T OTRA PARADA 1]])</f>
        <v>0</v>
      </c>
      <c r="K478" s="72">
        <f>InformeTbHv[[#This Row],[Mantenimiento periódico]]+InformeTbHv[[#This Row],[ALISTAMIENTO]]</f>
        <v>0.33</v>
      </c>
      <c r="L478" s="72">
        <f>SUM(InformeTbHv[[#This Row],[T OTRA PARADA 1]:[T OTRA PARADA 5]])</f>
        <v>0</v>
      </c>
      <c r="M478" s="49" t="s">
        <v>68</v>
      </c>
      <c r="N478" s="49" t="s">
        <v>1417</v>
      </c>
      <c r="O478" s="49" t="s">
        <v>82</v>
      </c>
      <c r="P478" s="49">
        <v>94266396</v>
      </c>
      <c r="Q478" s="49" t="s">
        <v>65</v>
      </c>
      <c r="R478" s="49" t="s">
        <v>44</v>
      </c>
      <c r="S478" s="77">
        <v>46132</v>
      </c>
      <c r="T478" s="49" t="s">
        <v>164</v>
      </c>
      <c r="U478" s="49"/>
      <c r="V478" s="49"/>
      <c r="W478" s="49"/>
      <c r="X478" s="49"/>
      <c r="Y478" s="49"/>
      <c r="Z478" s="49"/>
      <c r="AA478" s="49"/>
      <c r="AB478" s="49"/>
      <c r="AC478" s="49" t="s">
        <v>1426</v>
      </c>
      <c r="AD478" s="49" t="s">
        <v>1471</v>
      </c>
      <c r="AE478" s="49" t="s">
        <v>1512</v>
      </c>
      <c r="AF478" s="49">
        <v>26.520279887958782</v>
      </c>
      <c r="AG478" s="49" t="s">
        <v>1319</v>
      </c>
      <c r="AH478" s="259">
        <v>8</v>
      </c>
      <c r="AI478" s="125" t="s">
        <v>47</v>
      </c>
      <c r="AJ478" s="418">
        <f>VLOOKUP(InformeTbHv[[#This Row],[TURNO]],[1]INFORMEHV!AI$2:AK$184,2,0)</f>
        <v>0.25</v>
      </c>
      <c r="AK478" s="418">
        <f>VLOOKUP(InformeTbHv[[#This Row],[TURNO]],[1]INFORMEHV!AI$2:AK$184,3,0)</f>
        <v>0.58333333333333337</v>
      </c>
      <c r="AL478" s="125"/>
      <c r="AM478" s="49">
        <v>178</v>
      </c>
      <c r="AN478" s="49">
        <v>93.21</v>
      </c>
      <c r="AO478" s="49">
        <v>22.17</v>
      </c>
      <c r="AP478" s="49"/>
      <c r="AQ478" s="72"/>
      <c r="AR478" s="49">
        <v>8</v>
      </c>
      <c r="AS478" s="49">
        <v>2.97</v>
      </c>
      <c r="AT478" s="49"/>
      <c r="AU478" s="49" t="s">
        <v>209</v>
      </c>
      <c r="AV478" s="49">
        <v>0.33</v>
      </c>
      <c r="AW478" s="49">
        <v>0.33</v>
      </c>
      <c r="AX478" s="49">
        <v>0.17</v>
      </c>
      <c r="AY478" s="49"/>
      <c r="AZ478" s="71"/>
      <c r="BA478" s="49"/>
      <c r="BB47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3.8000000000000003</v>
      </c>
      <c r="BC478" s="72"/>
      <c r="BD478" s="72"/>
      <c r="BE478" s="72"/>
      <c r="BF478" s="72"/>
      <c r="BG478" s="74"/>
      <c r="BH478" s="44"/>
      <c r="BI478" s="45"/>
      <c r="BJ478" s="45"/>
      <c r="BK478" s="46"/>
      <c r="BL478" s="45"/>
    </row>
    <row r="479" spans="1:64" ht="18.75" customHeight="1" x14ac:dyDescent="0.3">
      <c r="A479" s="76">
        <f>IFERROR(InformeTbHv[[#This Row],[T EFECTIVO]]/InformeTbHv[[#This Row],[Horas disponibles]],0)</f>
        <v>0.93310463121783871</v>
      </c>
      <c r="B479" s="76">
        <f>((InformeTbHv[[#This Row],[T PROGRAMADO]]-InformeTbHv[[#This Row],[HORAS DE OTRAS PARADA]]))/InformeTbHv[[#This Row],[T PROGRAMADO]]</f>
        <v>0.67999999999999994</v>
      </c>
      <c r="C479" s="217">
        <f>IFERROR(((InformeTbHv[[#This Row],[T PROGRAMADO]]-InformeTbHv[[#This Row],[Ttal P. mec]])/InformeTbHv[[#This Row],[T PROGRAMADO]]),0)</f>
        <v>0.72875000000000001</v>
      </c>
      <c r="D479" s="49">
        <f>IFERROR(ROUND(InformeTbHv[[#This Row],[TOTAL DE ARBOLES]]/InformeTbHv[[#This Row],[T EFECTIVO]],2),"")</f>
        <v>47.61</v>
      </c>
      <c r="E479" s="49">
        <f>(IFERROR(ROUND(InformeTbHv[[#This Row],[M3]]/InformeTbHv[[#This Row],[TOTAL DE ARBOLES]],2),""))</f>
        <v>0.28999999999999998</v>
      </c>
      <c r="F479" s="39">
        <f>IFERROR(ROUND(InformeTbHv[[#This Row],[M3]]/InformeTbHv[[#This Row],[T EFECTIVO]],2),"")</f>
        <v>14</v>
      </c>
      <c r="G479" s="72">
        <f>InformeTbHv[[#This Row],[T PROGRAMADO]]-InformeTbHv[[#This Row],[HORAS DE OTRAS PARADA]]</f>
        <v>5.4399999999999995</v>
      </c>
      <c r="H479" s="72">
        <f>InformeTbHv[[#This Row],[T PROGRAMADO]]-SUM(InformeTbHv[[#This Row],[T PARADAS MEC]]+InformeTbHv[[#This Row],[ALISTAMIENTO]]+InformeTbHv[[#This Row],[Mantenimiento periódico]])</f>
        <v>5.83</v>
      </c>
      <c r="I479" s="72">
        <f>InformeTbHv[[#This Row],[T PARADAS MEC]]+InformeTbHv[[#This Row],[ALISTAMIENTO]]+InformeTbHv[[#This Row],[Mantenimiento periódico]]</f>
        <v>2.17</v>
      </c>
      <c r="J479" s="72">
        <f>SUMIF(InformeTbHv[[#This Row],[MOTIVO 1]],"Mantenimiento periódico",InformeTbHv[[#This Row],[T OTRA PARADA 1]])</f>
        <v>0</v>
      </c>
      <c r="K479" s="72">
        <f>InformeTbHv[[#This Row],[Mantenimiento periódico]]+InformeTbHv[[#This Row],[ALISTAMIENTO]]</f>
        <v>0.17</v>
      </c>
      <c r="L479" s="72">
        <f>SUM(InformeTbHv[[#This Row],[T OTRA PARADA 1]:[T OTRA PARADA 5]])</f>
        <v>0</v>
      </c>
      <c r="M479" s="49" t="s">
        <v>55</v>
      </c>
      <c r="N479" s="49" t="s">
        <v>1418</v>
      </c>
      <c r="O479" s="49" t="s">
        <v>94</v>
      </c>
      <c r="P479" s="49">
        <v>94269293</v>
      </c>
      <c r="Q479" s="49" t="s">
        <v>43</v>
      </c>
      <c r="R479" s="49" t="s">
        <v>49</v>
      </c>
      <c r="S479" s="77">
        <v>46135</v>
      </c>
      <c r="T479" s="49" t="s">
        <v>518</v>
      </c>
      <c r="U479" s="49"/>
      <c r="V479" s="49"/>
      <c r="W479" s="49"/>
      <c r="X479" s="49"/>
      <c r="Y479" s="49"/>
      <c r="Z479" s="49"/>
      <c r="AA479" s="49"/>
      <c r="AB479" s="49"/>
      <c r="AC479" s="49" t="s">
        <v>1431</v>
      </c>
      <c r="AD479" s="49" t="s">
        <v>1476</v>
      </c>
      <c r="AE479" s="49" t="s">
        <v>1518</v>
      </c>
      <c r="AF479" s="49">
        <v>19.234154182394327</v>
      </c>
      <c r="AG479" s="49" t="s">
        <v>1318</v>
      </c>
      <c r="AH479" s="259">
        <v>15</v>
      </c>
      <c r="AI479" s="125" t="s">
        <v>45</v>
      </c>
      <c r="AJ479" s="418">
        <f>VLOOKUP(InformeTbHv[[#This Row],[TURNO]],[1]INFORMEHV!AI$2:AK$184,2,0)</f>
        <v>0.58333333333333337</v>
      </c>
      <c r="AK479" s="418">
        <f>VLOOKUP(InformeTbHv[[#This Row],[TURNO]],[1]INFORMEHV!AI$2:AK$184,3,0)</f>
        <v>0.91666666666666663</v>
      </c>
      <c r="AL479" s="125">
        <v>29</v>
      </c>
      <c r="AM479" s="49">
        <v>259</v>
      </c>
      <c r="AN479" s="49">
        <v>76.16</v>
      </c>
      <c r="AO479" s="49">
        <v>16.45</v>
      </c>
      <c r="AP479" s="49"/>
      <c r="AQ479" s="197">
        <v>22.3</v>
      </c>
      <c r="AR479" s="125">
        <v>8</v>
      </c>
      <c r="AS479" s="49">
        <v>2</v>
      </c>
      <c r="AT479" s="30" t="s">
        <v>328</v>
      </c>
      <c r="AU479" s="49" t="s">
        <v>209</v>
      </c>
      <c r="AV479" s="49">
        <v>0.17</v>
      </c>
      <c r="AW479" s="49">
        <v>0.22</v>
      </c>
      <c r="AX479" s="49">
        <v>0.17</v>
      </c>
      <c r="AY479" s="49"/>
      <c r="AZ479" s="71" t="s">
        <v>652</v>
      </c>
      <c r="BA479" s="49" t="s">
        <v>46</v>
      </c>
      <c r="BB47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2.56</v>
      </c>
      <c r="BC479" s="72"/>
      <c r="BD479" s="72"/>
      <c r="BE479" s="72"/>
      <c r="BF479" s="72"/>
      <c r="BG479" s="74"/>
      <c r="BH479" s="44"/>
      <c r="BI479" s="45"/>
      <c r="BJ479" s="45"/>
      <c r="BK479" s="46"/>
      <c r="BL479" s="45"/>
    </row>
    <row r="480" spans="1:64" ht="18.75" customHeight="1" x14ac:dyDescent="0.3">
      <c r="A480" s="76">
        <f>IFERROR(InformeTbHv[[#This Row],[T EFECTIVO]]/InformeTbHv[[#This Row],[Horas disponibles]],0)</f>
        <v>0.80239520958083832</v>
      </c>
      <c r="B480" s="76">
        <f>((InformeTbHv[[#This Row],[T PROGRAMADO]]-InformeTbHv[[#This Row],[HORAS DE OTRAS PARADA]]))/InformeTbHv[[#This Row],[T PROGRAMADO]]</f>
        <v>0.33499999999999996</v>
      </c>
      <c r="C480" s="217">
        <f>IFERROR(((InformeTbHv[[#This Row],[T PROGRAMADO]]-InformeTbHv[[#This Row],[Ttal P. mec]])/InformeTbHv[[#This Row],[T PROGRAMADO]]),0)</f>
        <v>0.41749999999999998</v>
      </c>
      <c r="D480" s="49">
        <f>IFERROR(ROUND(InformeTbHv[[#This Row],[TOTAL DE ARBOLES]]/InformeTbHv[[#This Row],[T EFECTIVO]],2),"")</f>
        <v>43.66</v>
      </c>
      <c r="E480" s="49">
        <f>(IFERROR(ROUND(InformeTbHv[[#This Row],[M3]]/InformeTbHv[[#This Row],[TOTAL DE ARBOLES]],2),""))</f>
        <v>0.43</v>
      </c>
      <c r="F480" s="39">
        <f>IFERROR(ROUND(InformeTbHv[[#This Row],[M3]]/InformeTbHv[[#This Row],[T EFECTIVO]],2),"")</f>
        <v>18.850000000000001</v>
      </c>
      <c r="G480" s="72">
        <f>InformeTbHv[[#This Row],[T PROGRAMADO]]-InformeTbHv[[#This Row],[HORAS DE OTRAS PARADA]]</f>
        <v>2.6799999999999997</v>
      </c>
      <c r="H480" s="72">
        <f>InformeTbHv[[#This Row],[T PROGRAMADO]]-SUM(InformeTbHv[[#This Row],[T PARADAS MEC]]+InformeTbHv[[#This Row],[ALISTAMIENTO]]+InformeTbHv[[#This Row],[Mantenimiento periódico]])</f>
        <v>3.34</v>
      </c>
      <c r="I480" s="72">
        <f>InformeTbHv[[#This Row],[T PARADAS MEC]]+InformeTbHv[[#This Row],[ALISTAMIENTO]]+InformeTbHv[[#This Row],[Mantenimiento periódico]]</f>
        <v>4.66</v>
      </c>
      <c r="J480" s="72">
        <f>SUMIF(InformeTbHv[[#This Row],[MOTIVO 1]],"Mantenimiento periódico",InformeTbHv[[#This Row],[T OTRA PARADA 1]])</f>
        <v>0</v>
      </c>
      <c r="K480" s="72">
        <f>InformeTbHv[[#This Row],[Mantenimiento periódico]]+InformeTbHv[[#This Row],[ALISTAMIENTO]]</f>
        <v>0.33</v>
      </c>
      <c r="L480" s="72">
        <f>SUM(InformeTbHv[[#This Row],[T OTRA PARADA 1]:[T OTRA PARADA 5]])</f>
        <v>0</v>
      </c>
      <c r="M480" s="49" t="s">
        <v>68</v>
      </c>
      <c r="N480" s="49" t="s">
        <v>1417</v>
      </c>
      <c r="O480" s="49" t="s">
        <v>82</v>
      </c>
      <c r="P480" s="49">
        <v>94266396</v>
      </c>
      <c r="Q480" s="49" t="s">
        <v>65</v>
      </c>
      <c r="R480" s="49" t="s">
        <v>44</v>
      </c>
      <c r="S480" s="77">
        <v>46135</v>
      </c>
      <c r="T480" s="49" t="s">
        <v>164</v>
      </c>
      <c r="U480" s="49"/>
      <c r="V480" s="49"/>
      <c r="W480" s="49"/>
      <c r="X480" s="49"/>
      <c r="Y480" s="49"/>
      <c r="Z480" s="49"/>
      <c r="AA480" s="49"/>
      <c r="AB480" s="49"/>
      <c r="AC480" s="49" t="s">
        <v>1426</v>
      </c>
      <c r="AD480" s="49" t="s">
        <v>1471</v>
      </c>
      <c r="AE480" s="49" t="s">
        <v>1512</v>
      </c>
      <c r="AF480" s="49">
        <v>26.520279887958782</v>
      </c>
      <c r="AG480" s="49" t="s">
        <v>1319</v>
      </c>
      <c r="AH480" s="259">
        <v>8</v>
      </c>
      <c r="AI480" s="125" t="s">
        <v>47</v>
      </c>
      <c r="AJ480" s="418">
        <f>VLOOKUP(InformeTbHv[[#This Row],[TURNO]],[1]INFORMEHV!AI$2:AK$184,2,0)</f>
        <v>0.25</v>
      </c>
      <c r="AK480" s="418">
        <f>VLOOKUP(InformeTbHv[[#This Row],[TURNO]],[1]INFORMEHV!AI$2:AK$184,3,0)</f>
        <v>0.58333333333333337</v>
      </c>
      <c r="AL480" s="125">
        <v>24</v>
      </c>
      <c r="AM480" s="49">
        <v>117</v>
      </c>
      <c r="AN480" s="49">
        <v>50.52</v>
      </c>
      <c r="AO480" s="49">
        <v>18.989999999999998</v>
      </c>
      <c r="AP480" s="49">
        <v>44</v>
      </c>
      <c r="AQ480" s="72"/>
      <c r="AR480" s="49">
        <v>8</v>
      </c>
      <c r="AS480" s="49">
        <v>4.33</v>
      </c>
      <c r="AT480" s="49"/>
      <c r="AU480" s="49" t="s">
        <v>209</v>
      </c>
      <c r="AV480" s="49">
        <v>0.33</v>
      </c>
      <c r="AW480" s="49">
        <v>0.33</v>
      </c>
      <c r="AX480" s="49">
        <v>0.33</v>
      </c>
      <c r="AY480" s="49"/>
      <c r="AZ480" s="71" t="s">
        <v>1242</v>
      </c>
      <c r="BA480" s="49" t="s">
        <v>48</v>
      </c>
      <c r="BB48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5.32</v>
      </c>
      <c r="BC480" s="72"/>
      <c r="BD480" s="72"/>
      <c r="BE480" s="72"/>
      <c r="BF480" s="72"/>
      <c r="BG480" s="74"/>
      <c r="BH480" s="44"/>
      <c r="BI480" s="45"/>
      <c r="BJ480" s="45"/>
      <c r="BK480" s="46"/>
      <c r="BL480" s="45"/>
    </row>
    <row r="481" spans="1:64" ht="18.75" customHeight="1" x14ac:dyDescent="0.3">
      <c r="A481" s="76">
        <f>IFERROR(InformeTbHv[[#This Row],[T EFECTIVO]]/InformeTbHv[[#This Row],[Horas disponibles]],0)</f>
        <v>0.86249999999999993</v>
      </c>
      <c r="B481" s="76">
        <f>((InformeTbHv[[#This Row],[T PROGRAMADO]]-InformeTbHv[[#This Row],[HORAS DE OTRAS PARADA]]))/InformeTbHv[[#This Row],[T PROGRAMADO]]</f>
        <v>0.51749999999999996</v>
      </c>
      <c r="C481" s="217">
        <f>IFERROR(((InformeTbHv[[#This Row],[T PROGRAMADO]]-InformeTbHv[[#This Row],[Ttal P. mec]])/InformeTbHv[[#This Row],[T PROGRAMADO]]),0)</f>
        <v>0.6</v>
      </c>
      <c r="D481" s="49">
        <f>IFERROR(ROUND(InformeTbHv[[#This Row],[TOTAL DE ARBOLES]]/InformeTbHv[[#This Row],[T EFECTIVO]],2),"")</f>
        <v>54.83</v>
      </c>
      <c r="E481" s="49">
        <f>(IFERROR(ROUND(InformeTbHv[[#This Row],[M3]]/InformeTbHv[[#This Row],[TOTAL DE ARBOLES]],2),""))</f>
        <v>0.6</v>
      </c>
      <c r="F481" s="39">
        <f>IFERROR(ROUND(InformeTbHv[[#This Row],[M3]]/InformeTbHv[[#This Row],[T EFECTIVO]],2),"")</f>
        <v>33.04</v>
      </c>
      <c r="G481" s="72">
        <f>InformeTbHv[[#This Row],[T PROGRAMADO]]-InformeTbHv[[#This Row],[HORAS DE OTRAS PARADA]]</f>
        <v>4.1399999999999997</v>
      </c>
      <c r="H481" s="72">
        <f>InformeTbHv[[#This Row],[T PROGRAMADO]]-SUM(InformeTbHv[[#This Row],[T PARADAS MEC]]+InformeTbHv[[#This Row],[ALISTAMIENTO]]+InformeTbHv[[#This Row],[Mantenimiento periódico]])</f>
        <v>4.8</v>
      </c>
      <c r="I481" s="72">
        <f>InformeTbHv[[#This Row],[T PARADAS MEC]]+InformeTbHv[[#This Row],[ALISTAMIENTO]]+InformeTbHv[[#This Row],[Mantenimiento periódico]]</f>
        <v>3.2</v>
      </c>
      <c r="J481" s="72">
        <f>SUMIF(InformeTbHv[[#This Row],[MOTIVO 1]],"Mantenimiento periódico",InformeTbHv[[#This Row],[T OTRA PARADA 1]])</f>
        <v>0</v>
      </c>
      <c r="K481" s="72">
        <f>InformeTbHv[[#This Row],[Mantenimiento periódico]]+InformeTbHv[[#This Row],[ALISTAMIENTO]]</f>
        <v>0.33</v>
      </c>
      <c r="L481" s="72">
        <f>SUM(InformeTbHv[[#This Row],[T OTRA PARADA 1]:[T OTRA PARADA 5]])</f>
        <v>0</v>
      </c>
      <c r="M481" s="49" t="s">
        <v>68</v>
      </c>
      <c r="N481" s="49" t="s">
        <v>1417</v>
      </c>
      <c r="O481" s="49" t="s">
        <v>84</v>
      </c>
      <c r="P481" s="49">
        <v>1085247991</v>
      </c>
      <c r="Q481" s="49" t="s">
        <v>65</v>
      </c>
      <c r="R481" s="49" t="s">
        <v>44</v>
      </c>
      <c r="S481" s="77">
        <v>46139</v>
      </c>
      <c r="T481" s="49" t="s">
        <v>66</v>
      </c>
      <c r="U481" s="49"/>
      <c r="V481" s="49"/>
      <c r="W481" s="49"/>
      <c r="X481" s="49"/>
      <c r="Y481" s="49"/>
      <c r="Z481" s="49"/>
      <c r="AA481" s="49"/>
      <c r="AB481" s="49"/>
      <c r="AC481" s="49" t="s">
        <v>1443</v>
      </c>
      <c r="AD481" s="49" t="s">
        <v>1488</v>
      </c>
      <c r="AE481" s="49" t="s">
        <v>1512</v>
      </c>
      <c r="AF481" s="49">
        <v>29.074793843043448</v>
      </c>
      <c r="AG481" s="251" t="s">
        <v>205</v>
      </c>
      <c r="AH481" s="259">
        <v>13</v>
      </c>
      <c r="AI481" s="49" t="s">
        <v>47</v>
      </c>
      <c r="AJ481" s="420">
        <f>VLOOKUP(InformeTbHv[[#This Row],[TURNO]],[1]INFORMEHV!AI$2:AK$184,2,0)</f>
        <v>0.25</v>
      </c>
      <c r="AK481" s="420">
        <f>VLOOKUP(InformeTbHv[[#This Row],[TURNO]],[1]INFORMEHV!AI$2:AK$184,3,0)</f>
        <v>0.58333333333333337</v>
      </c>
      <c r="AL481" s="125">
        <v>24</v>
      </c>
      <c r="AM481" s="49">
        <v>227</v>
      </c>
      <c r="AN481" s="49">
        <v>136.80000000000001</v>
      </c>
      <c r="AO481" s="49">
        <v>36.21</v>
      </c>
      <c r="AP481" s="49"/>
      <c r="AQ481" s="72"/>
      <c r="AR481" s="49">
        <v>8</v>
      </c>
      <c r="AS481" s="49">
        <v>2.87</v>
      </c>
      <c r="AT481" s="49"/>
      <c r="AU481" s="49" t="s">
        <v>209</v>
      </c>
      <c r="AV481" s="49">
        <v>0.33</v>
      </c>
      <c r="AW481" s="49">
        <v>0.33</v>
      </c>
      <c r="AX481" s="49">
        <v>0.33</v>
      </c>
      <c r="AY481" s="49"/>
      <c r="AZ481" s="71" t="s">
        <v>1249</v>
      </c>
      <c r="BA481" s="49" t="s">
        <v>48</v>
      </c>
      <c r="BB48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3.8600000000000003</v>
      </c>
      <c r="BC481" s="72"/>
      <c r="BD481" s="72"/>
      <c r="BE481" s="72"/>
      <c r="BF481" s="72"/>
      <c r="BG481" s="74"/>
      <c r="BH481" s="44"/>
      <c r="BI481" s="45"/>
      <c r="BJ481" s="45"/>
      <c r="BK481" s="46"/>
      <c r="BL481" s="45"/>
    </row>
    <row r="482" spans="1:64" ht="18.75" customHeight="1" x14ac:dyDescent="0.3">
      <c r="A482" s="63">
        <f>IFERROR(InformeTbHv[[#This Row],[T EFECTIVO]]/InformeTbHv[[#This Row],[Horas disponibles]],0)</f>
        <v>0.86709886547811987</v>
      </c>
      <c r="B482" s="63">
        <f>((InformeTbHv[[#This Row],[T PROGRAMADO]]-InformeTbHv[[#This Row],[HORAS DE OTRAS PARADA]]))/InformeTbHv[[#This Row],[T PROGRAMADO]]</f>
        <v>0.66874999999999996</v>
      </c>
      <c r="C482" s="215">
        <f>IFERROR(((InformeTbHv[[#This Row],[T PROGRAMADO]]-InformeTbHv[[#This Row],[Ttal P. mec]])/InformeTbHv[[#This Row],[T PROGRAMADO]]),0)</f>
        <v>0.77124999999999999</v>
      </c>
      <c r="D482" s="64">
        <f>IFERROR(ROUND(InformeTbHv[[#This Row],[TOTAL DE ARBOLES]]/InformeTbHv[[#This Row],[T EFECTIVO]],2),"")</f>
        <v>32.71</v>
      </c>
      <c r="E482" s="64">
        <f>(IFERROR(ROUND(InformeTbHv[[#This Row],[M3]]/InformeTbHv[[#This Row],[TOTAL DE ARBOLES]],2),""))</f>
        <v>0.05</v>
      </c>
      <c r="F482" s="39">
        <f>IFERROR(ROUND(InformeTbHv[[#This Row],[M3]]/InformeTbHv[[#This Row],[T EFECTIVO]],2),"")</f>
        <v>1.55</v>
      </c>
      <c r="G482" s="65">
        <f>InformeTbHv[[#This Row],[T PROGRAMADO]]-InformeTbHv[[#This Row],[HORAS DE OTRAS PARADA]]</f>
        <v>5.35</v>
      </c>
      <c r="H482" s="65">
        <f>InformeTbHv[[#This Row],[T PROGRAMADO]]-SUM(InformeTbHv[[#This Row],[T PARADAS MEC]]+InformeTbHv[[#This Row],[ALISTAMIENTO]]+InformeTbHv[[#This Row],[Mantenimiento periódico]])</f>
        <v>6.17</v>
      </c>
      <c r="I482" s="65">
        <f>InformeTbHv[[#This Row],[T PARADAS MEC]]+InformeTbHv[[#This Row],[ALISTAMIENTO]]+InformeTbHv[[#This Row],[Mantenimiento periódico]]</f>
        <v>1.83</v>
      </c>
      <c r="J482" s="65">
        <f>SUMIF(InformeTbHv[[#This Row],[MOTIVO 1]],"Mantenimiento periódico",InformeTbHv[[#This Row],[T OTRA PARADA 1]])</f>
        <v>0</v>
      </c>
      <c r="K482" s="65">
        <f>InformeTbHv[[#This Row],[Mantenimiento periódico]]+InformeTbHv[[#This Row],[ALISTAMIENTO]]</f>
        <v>0.33</v>
      </c>
      <c r="L482" s="65">
        <f>SUM(InformeTbHv[[#This Row],[T OTRA PARADA 1]:[T OTRA PARADA 5]])</f>
        <v>0.16</v>
      </c>
      <c r="M482" s="64" t="s">
        <v>134</v>
      </c>
      <c r="N482" s="64" t="s">
        <v>1417</v>
      </c>
      <c r="O482" s="64" t="s">
        <v>367</v>
      </c>
      <c r="P482" s="64">
        <v>18435730</v>
      </c>
      <c r="Q482" s="64" t="s">
        <v>65</v>
      </c>
      <c r="R482" s="64" t="s">
        <v>49</v>
      </c>
      <c r="S482" s="66">
        <v>46044</v>
      </c>
      <c r="T482" s="64" t="s">
        <v>135</v>
      </c>
      <c r="U482" s="64"/>
      <c r="V482" s="64"/>
      <c r="W482" s="64"/>
      <c r="X482" s="64"/>
      <c r="Y482" s="64"/>
      <c r="Z482" s="64"/>
      <c r="AA482" s="64"/>
      <c r="AB482" s="64"/>
      <c r="AC482" s="64" t="s">
        <v>1421</v>
      </c>
      <c r="AD482" s="64" t="s">
        <v>1466</v>
      </c>
      <c r="AE482" s="64" t="s">
        <v>1510</v>
      </c>
      <c r="AF482" s="64">
        <v>17.432111584245501</v>
      </c>
      <c r="AG482" s="251" t="s">
        <v>205</v>
      </c>
      <c r="AH482" s="258">
        <v>7</v>
      </c>
      <c r="AI482" s="125" t="s">
        <v>45</v>
      </c>
      <c r="AJ482" s="418">
        <f>VLOOKUP(InformeTbHv[[#This Row],[TURNO]],[1]INFORMEHV!AI$2:AK$184,2,0)</f>
        <v>0.58333333333333337</v>
      </c>
      <c r="AK482" s="418">
        <f>VLOOKUP(InformeTbHv[[#This Row],[TURNO]],[1]INFORMEHV!AI$2:AK$184,3,0)</f>
        <v>0.91666666666666663</v>
      </c>
      <c r="AL482" s="209">
        <v>38</v>
      </c>
      <c r="AM482" s="64">
        <v>175</v>
      </c>
      <c r="AN482" s="64">
        <v>8.3000000000000007</v>
      </c>
      <c r="AO482" s="64">
        <v>8.3000000000000007</v>
      </c>
      <c r="AP482" s="64"/>
      <c r="AQ482" s="65">
        <v>17</v>
      </c>
      <c r="AR482" s="209">
        <v>8</v>
      </c>
      <c r="AS482" s="64">
        <v>1.5</v>
      </c>
      <c r="AT482" s="30" t="s">
        <v>328</v>
      </c>
      <c r="AU482" s="49" t="s">
        <v>714</v>
      </c>
      <c r="AV482" s="64">
        <v>0.33</v>
      </c>
      <c r="AW482" s="64">
        <v>0.33</v>
      </c>
      <c r="AX482" s="64">
        <v>0.33</v>
      </c>
      <c r="AY482" s="64">
        <v>5</v>
      </c>
      <c r="AZ482" s="67" t="s">
        <v>395</v>
      </c>
      <c r="BA482" s="64" t="s">
        <v>46</v>
      </c>
      <c r="BB48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2.6500000000000004</v>
      </c>
      <c r="BC482" s="65">
        <v>0.16</v>
      </c>
      <c r="BD482" s="65"/>
      <c r="BE482" s="65"/>
      <c r="BF482" s="65"/>
      <c r="BG482" s="68"/>
      <c r="BH482" s="44" t="s">
        <v>720</v>
      </c>
      <c r="BI482" s="134"/>
      <c r="BJ482" s="45"/>
      <c r="BK482" s="46"/>
      <c r="BL482" s="69"/>
    </row>
    <row r="483" spans="1:64" ht="18.75" customHeight="1" x14ac:dyDescent="0.3">
      <c r="A483" s="63">
        <f>IFERROR(InformeTbHv[[#This Row],[T EFECTIVO]]/InformeTbHv[[#This Row],[Horas disponibles]],0)</f>
        <v>0.85157421289355317</v>
      </c>
      <c r="B483" s="63">
        <f>((InformeTbHv[[#This Row],[T PROGRAMADO]]-InformeTbHv[[#This Row],[HORAS DE OTRAS PARADA]]))/InformeTbHv[[#This Row],[T PROGRAMADO]]</f>
        <v>0.71</v>
      </c>
      <c r="C483" s="215">
        <f>IFERROR(((InformeTbHv[[#This Row],[T PROGRAMADO]]-InformeTbHv[[#This Row],[Ttal P. mec]])/InformeTbHv[[#This Row],[T PROGRAMADO]]),0)</f>
        <v>0.83374999999999999</v>
      </c>
      <c r="D483" s="64">
        <f>IFERROR(ROUND(InformeTbHv[[#This Row],[TOTAL DE ARBOLES]]/InformeTbHv[[#This Row],[T EFECTIVO]],2),"")</f>
        <v>30.99</v>
      </c>
      <c r="E483" s="64">
        <f>(IFERROR(ROUND(InformeTbHv[[#This Row],[M3]]/InformeTbHv[[#This Row],[TOTAL DE ARBOLES]],2),""))</f>
        <v>0.14000000000000001</v>
      </c>
      <c r="F483" s="39">
        <f>IFERROR(ROUND(InformeTbHv[[#This Row],[M3]]/InformeTbHv[[#This Row],[T EFECTIVO]],2),"")</f>
        <v>4.3</v>
      </c>
      <c r="G483" s="65">
        <f>InformeTbHv[[#This Row],[T PROGRAMADO]]-InformeTbHv[[#This Row],[HORAS DE OTRAS PARADA]]</f>
        <v>5.68</v>
      </c>
      <c r="H483" s="65">
        <f>InformeTbHv[[#This Row],[T PROGRAMADO]]-SUM(InformeTbHv[[#This Row],[T PARADAS MEC]]+InformeTbHv[[#This Row],[ALISTAMIENTO]]+InformeTbHv[[#This Row],[Mantenimiento periódico]])</f>
        <v>6.67</v>
      </c>
      <c r="I483" s="65">
        <f>InformeTbHv[[#This Row],[T PARADAS MEC]]+InformeTbHv[[#This Row],[ALISTAMIENTO]]+InformeTbHv[[#This Row],[Mantenimiento periódico]]</f>
        <v>1.33</v>
      </c>
      <c r="J483" s="65">
        <f>SUMIF(InformeTbHv[[#This Row],[MOTIVO 1]],"Mantenimiento periódico",InformeTbHv[[#This Row],[T OTRA PARADA 1]])</f>
        <v>0</v>
      </c>
      <c r="K483" s="65">
        <f>InformeTbHv[[#This Row],[Mantenimiento periódico]]+InformeTbHv[[#This Row],[ALISTAMIENTO]]</f>
        <v>0.33</v>
      </c>
      <c r="L483" s="65">
        <f>SUM(InformeTbHv[[#This Row],[T OTRA PARADA 1]:[T OTRA PARADA 5]])</f>
        <v>0.33</v>
      </c>
      <c r="M483" s="64" t="s">
        <v>134</v>
      </c>
      <c r="N483" s="64" t="s">
        <v>1417</v>
      </c>
      <c r="O483" s="64" t="s">
        <v>367</v>
      </c>
      <c r="P483" s="64">
        <v>18435730</v>
      </c>
      <c r="Q483" s="64" t="s">
        <v>65</v>
      </c>
      <c r="R483" s="64" t="s">
        <v>49</v>
      </c>
      <c r="S483" s="66">
        <v>46044</v>
      </c>
      <c r="T483" s="64" t="s">
        <v>135</v>
      </c>
      <c r="U483" s="64"/>
      <c r="V483" s="64"/>
      <c r="W483" s="64"/>
      <c r="X483" s="64"/>
      <c r="Y483" s="64"/>
      <c r="Z483" s="64"/>
      <c r="AA483" s="64"/>
      <c r="AB483" s="64"/>
      <c r="AC483" s="64" t="s">
        <v>1421</v>
      </c>
      <c r="AD483" s="64" t="s">
        <v>1466</v>
      </c>
      <c r="AE483" s="64" t="s">
        <v>1510</v>
      </c>
      <c r="AF483" s="64">
        <v>17.432111584245501</v>
      </c>
      <c r="AG483" s="251" t="s">
        <v>205</v>
      </c>
      <c r="AH483" s="258">
        <v>7</v>
      </c>
      <c r="AI483" s="209" t="s">
        <v>47</v>
      </c>
      <c r="AJ483" s="417">
        <f>VLOOKUP(InformeTbHv[[#This Row],[TURNO]],[1]INFORMEHV!AI$2:AK$184,2,0)</f>
        <v>0.25</v>
      </c>
      <c r="AK483" s="417">
        <f>VLOOKUP(InformeTbHv[[#This Row],[TURNO]],[1]INFORMEHV!AI$2:AK$184,3,0)</f>
        <v>0.58333333333333337</v>
      </c>
      <c r="AL483" s="209">
        <v>34</v>
      </c>
      <c r="AM483" s="64">
        <v>176</v>
      </c>
      <c r="AN483" s="64">
        <v>24.4</v>
      </c>
      <c r="AO483" s="64">
        <v>4.7</v>
      </c>
      <c r="AP483" s="64"/>
      <c r="AQ483" s="65">
        <v>17</v>
      </c>
      <c r="AR483" s="209">
        <v>8</v>
      </c>
      <c r="AS483" s="64">
        <v>1</v>
      </c>
      <c r="AT483" s="30" t="s">
        <v>328</v>
      </c>
      <c r="AU483" s="49" t="s">
        <v>714</v>
      </c>
      <c r="AV483" s="64">
        <v>0.33</v>
      </c>
      <c r="AW483" s="64">
        <v>0.33</v>
      </c>
      <c r="AX483" s="64">
        <v>0.33</v>
      </c>
      <c r="AY483" s="64">
        <v>5</v>
      </c>
      <c r="AZ483" s="71" t="s">
        <v>396</v>
      </c>
      <c r="BA483" s="64" t="s">
        <v>48</v>
      </c>
      <c r="BB48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2.3200000000000003</v>
      </c>
      <c r="BC483" s="65">
        <v>0.33</v>
      </c>
      <c r="BD483" s="65"/>
      <c r="BE483" s="65"/>
      <c r="BF483" s="65"/>
      <c r="BG483" s="68"/>
      <c r="BH483" s="44" t="s">
        <v>263</v>
      </c>
      <c r="BI483" s="75"/>
      <c r="BJ483" s="45"/>
      <c r="BK483" s="46"/>
      <c r="BL483" s="69"/>
    </row>
    <row r="484" spans="1:64" ht="18.75" customHeight="1" x14ac:dyDescent="0.3">
      <c r="A484" s="37">
        <f>IFERROR(InformeTbHv[[#This Row],[T EFECTIVO]]/InformeTbHv[[#This Row],[Horas disponibles]],0)</f>
        <v>0.87234042553191493</v>
      </c>
      <c r="B484" s="37">
        <f>((InformeTbHv[[#This Row],[T PROGRAMADO]]-InformeTbHv[[#This Row],[HORAS DE OTRAS PARADA]]))/InformeTbHv[[#This Row],[T PROGRAMADO]]</f>
        <v>0.51250000000000007</v>
      </c>
      <c r="C484" s="113">
        <f>IFERROR(((InformeTbHv[[#This Row],[T PROGRAMADO]]-InformeTbHv[[#This Row],[Ttal P. mec]])/InformeTbHv[[#This Row],[T PROGRAMADO]]),0)</f>
        <v>0.58750000000000002</v>
      </c>
      <c r="D484" s="38">
        <f>IFERROR(ROUND(InformeTbHv[[#This Row],[TOTAL DE ARBOLES]]/InformeTbHv[[#This Row],[T EFECTIVO]],2),"")</f>
        <v>48.29</v>
      </c>
      <c r="E484" s="38">
        <f>(IFERROR(ROUND(InformeTbHv[[#This Row],[M3]]/InformeTbHv[[#This Row],[TOTAL DE ARBOLES]],2),""))</f>
        <v>0.34</v>
      </c>
      <c r="F484" s="39">
        <f>IFERROR(ROUND(InformeTbHv[[#This Row],[M3]]/InformeTbHv[[#This Row],[T EFECTIVO]],2),"")</f>
        <v>16.22</v>
      </c>
      <c r="G484" s="40">
        <f>InformeTbHv[[#This Row],[T PROGRAMADO]]-InformeTbHv[[#This Row],[HORAS DE OTRAS PARADA]]</f>
        <v>4.1000000000000005</v>
      </c>
      <c r="H484" s="40">
        <f>InformeTbHv[[#This Row],[T PROGRAMADO]]-SUM(InformeTbHv[[#This Row],[T PARADAS MEC]]+InformeTbHv[[#This Row],[ALISTAMIENTO]]+InformeTbHv[[#This Row],[Mantenimiento periódico]])</f>
        <v>4.7</v>
      </c>
      <c r="I484" s="40">
        <f>InformeTbHv[[#This Row],[T PARADAS MEC]]+InformeTbHv[[#This Row],[ALISTAMIENTO]]+InformeTbHv[[#This Row],[Mantenimiento periódico]]</f>
        <v>3.3</v>
      </c>
      <c r="J484" s="40">
        <f>SUMIF(InformeTbHv[[#This Row],[MOTIVO 1]],"Mantenimiento periódico",InformeTbHv[[#This Row],[T OTRA PARADA 1]])</f>
        <v>0</v>
      </c>
      <c r="K484" s="120">
        <f>InformeTbHv[[#This Row],[Mantenimiento periódico]]+InformeTbHv[[#This Row],[ALISTAMIENTO]]</f>
        <v>0.3</v>
      </c>
      <c r="L484" s="120">
        <f>SUM(InformeTbHv[[#This Row],[T OTRA PARADA 1]:[T OTRA PARADA 5]])</f>
        <v>0</v>
      </c>
      <c r="M484" s="116" t="s">
        <v>136</v>
      </c>
      <c r="N484" s="116" t="s">
        <v>1417</v>
      </c>
      <c r="O484" s="246" t="s">
        <v>256</v>
      </c>
      <c r="P484" s="38">
        <v>1127213532</v>
      </c>
      <c r="Q484" s="38" t="s">
        <v>257</v>
      </c>
      <c r="R484" s="38" t="s">
        <v>49</v>
      </c>
      <c r="S484" s="41">
        <v>46024</v>
      </c>
      <c r="T484" s="38" t="s">
        <v>135</v>
      </c>
      <c r="U484" s="38"/>
      <c r="V484" s="38"/>
      <c r="W484" s="38"/>
      <c r="X484" s="38"/>
      <c r="Y484" s="38"/>
      <c r="Z484" s="38"/>
      <c r="AA484" s="38"/>
      <c r="AB484" s="38"/>
      <c r="AC484" s="38" t="s">
        <v>1421</v>
      </c>
      <c r="AD484" s="38" t="s">
        <v>1466</v>
      </c>
      <c r="AE484" s="38" t="s">
        <v>1510</v>
      </c>
      <c r="AF484" s="38">
        <v>17.432111584245501</v>
      </c>
      <c r="AG484" s="251" t="s">
        <v>205</v>
      </c>
      <c r="AH484" s="207">
        <v>8</v>
      </c>
      <c r="AI484" s="25" t="s">
        <v>47</v>
      </c>
      <c r="AJ484" s="422">
        <f>VLOOKUP(InformeTbHv[[#This Row],[TURNO]],[1]INFORMEHV!AI$2:AK$184,2,0)</f>
        <v>0.25</v>
      </c>
      <c r="AK484" s="422">
        <f>VLOOKUP(InformeTbHv[[#This Row],[TURNO]],[1]INFORMEHV!AI$2:AK$184,3,0)</f>
        <v>0.58333333333333337</v>
      </c>
      <c r="AL484" s="116">
        <v>20</v>
      </c>
      <c r="AM484" s="38">
        <v>198</v>
      </c>
      <c r="AN484" s="38">
        <v>66.503</v>
      </c>
      <c r="AO484" s="38">
        <v>13.4</v>
      </c>
      <c r="AP484" s="38">
        <v>40</v>
      </c>
      <c r="AQ484" s="40">
        <v>20</v>
      </c>
      <c r="AR484" s="38">
        <v>8</v>
      </c>
      <c r="AS484" s="38">
        <v>3</v>
      </c>
      <c r="AT484" s="30" t="s">
        <v>327</v>
      </c>
      <c r="AU484" s="49" t="s">
        <v>329</v>
      </c>
      <c r="AV484" s="38">
        <v>0.3</v>
      </c>
      <c r="AW484" s="38">
        <v>0.3</v>
      </c>
      <c r="AX484" s="38">
        <v>0.3</v>
      </c>
      <c r="AY484" s="38">
        <v>0</v>
      </c>
      <c r="AZ484" s="42" t="s">
        <v>258</v>
      </c>
      <c r="BA484" s="38" t="s">
        <v>259</v>
      </c>
      <c r="BB48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3.8999999999999995</v>
      </c>
      <c r="BC484" s="40"/>
      <c r="BD484" s="40"/>
      <c r="BE484" s="40"/>
      <c r="BF484" s="40"/>
      <c r="BG484" s="43"/>
      <c r="BH484" s="44"/>
      <c r="BI484" s="45"/>
      <c r="BJ484" s="45"/>
      <c r="BK484" s="46"/>
      <c r="BL484" s="47"/>
    </row>
    <row r="485" spans="1:64" ht="18.75" customHeight="1" x14ac:dyDescent="0.3">
      <c r="A485" s="37">
        <f>IFERROR(InformeTbHv[[#This Row],[T EFECTIVO]]/InformeTbHv[[#This Row],[Horas disponibles]],0)</f>
        <v>0.88461538461538469</v>
      </c>
      <c r="B485" s="37">
        <f>((InformeTbHv[[#This Row],[T PROGRAMADO]]-InformeTbHv[[#This Row],[HORAS DE OTRAS PARADA]]))/InformeTbHv[[#This Row],[T PROGRAMADO]]</f>
        <v>0.57500000000000007</v>
      </c>
      <c r="C485" s="113">
        <f>IFERROR(((InformeTbHv[[#This Row],[T PROGRAMADO]]-InformeTbHv[[#This Row],[Ttal P. mec]])/InformeTbHv[[#This Row],[T PROGRAMADO]]),0)</f>
        <v>0.65</v>
      </c>
      <c r="D485" s="38">
        <f>IFERROR(ROUND(InformeTbHv[[#This Row],[TOTAL DE ARBOLES]]/InformeTbHv[[#This Row],[T EFECTIVO]],2),"")</f>
        <v>41.96</v>
      </c>
      <c r="E485" s="38">
        <f>(IFERROR(ROUND(InformeTbHv[[#This Row],[M3]]/InformeTbHv[[#This Row],[TOTAL DE ARBOLES]],2),""))</f>
        <v>0.31</v>
      </c>
      <c r="F485" s="39">
        <f>IFERROR(ROUND(InformeTbHv[[#This Row],[M3]]/InformeTbHv[[#This Row],[T EFECTIVO]],2),"")</f>
        <v>13.15</v>
      </c>
      <c r="G485" s="40">
        <f>InformeTbHv[[#This Row],[T PROGRAMADO]]-InformeTbHv[[#This Row],[HORAS DE OTRAS PARADA]]</f>
        <v>4.6000000000000005</v>
      </c>
      <c r="H485" s="40">
        <f>InformeTbHv[[#This Row],[T PROGRAMADO]]-SUM(InformeTbHv[[#This Row],[T PARADAS MEC]]+InformeTbHv[[#This Row],[ALISTAMIENTO]]+InformeTbHv[[#This Row],[Mantenimiento periódico]])</f>
        <v>5.2</v>
      </c>
      <c r="I485" s="40">
        <f>InformeTbHv[[#This Row],[T PARADAS MEC]]+InformeTbHv[[#This Row],[ALISTAMIENTO]]+InformeTbHv[[#This Row],[Mantenimiento periódico]]</f>
        <v>2.8</v>
      </c>
      <c r="J485" s="40">
        <f>SUMIF(InformeTbHv[[#This Row],[MOTIVO 1]],"Mantenimiento periódico",InformeTbHv[[#This Row],[T OTRA PARADA 1]])</f>
        <v>0</v>
      </c>
      <c r="K485" s="120">
        <f>InformeTbHv[[#This Row],[Mantenimiento periódico]]+InformeTbHv[[#This Row],[ALISTAMIENTO]]</f>
        <v>0.3</v>
      </c>
      <c r="L485" s="120">
        <f>SUM(InformeTbHv[[#This Row],[T OTRA PARADA 1]:[T OTRA PARADA 5]])</f>
        <v>0</v>
      </c>
      <c r="M485" s="116" t="s">
        <v>136</v>
      </c>
      <c r="N485" s="116" t="s">
        <v>1417</v>
      </c>
      <c r="O485" s="246" t="s">
        <v>256</v>
      </c>
      <c r="P485" s="38">
        <v>1127213532</v>
      </c>
      <c r="Q485" s="38" t="s">
        <v>257</v>
      </c>
      <c r="R485" s="38" t="s">
        <v>49</v>
      </c>
      <c r="S485" s="41">
        <v>46032</v>
      </c>
      <c r="T485" s="38" t="s">
        <v>135</v>
      </c>
      <c r="U485" s="38"/>
      <c r="V485" s="38"/>
      <c r="W485" s="38"/>
      <c r="X485" s="38"/>
      <c r="Y485" s="38"/>
      <c r="Z485" s="38"/>
      <c r="AA485" s="38"/>
      <c r="AB485" s="38"/>
      <c r="AC485" s="38" t="s">
        <v>1421</v>
      </c>
      <c r="AD485" s="38" t="s">
        <v>1466</v>
      </c>
      <c r="AE485" s="38" t="s">
        <v>1510</v>
      </c>
      <c r="AF485" s="38">
        <v>17.432111584245501</v>
      </c>
      <c r="AG485" s="251" t="s">
        <v>205</v>
      </c>
      <c r="AH485" s="207">
        <v>7</v>
      </c>
      <c r="AI485" s="25" t="s">
        <v>47</v>
      </c>
      <c r="AJ485" s="422">
        <f>VLOOKUP(InformeTbHv[[#This Row],[TURNO]],[1]INFORMEHV!AI$2:AK$184,2,0)</f>
        <v>0.25</v>
      </c>
      <c r="AK485" s="422">
        <f>VLOOKUP(InformeTbHv[[#This Row],[TURNO]],[1]INFORMEHV!AI$2:AK$184,3,0)</f>
        <v>0.58333333333333337</v>
      </c>
      <c r="AL485" s="116">
        <v>25</v>
      </c>
      <c r="AM485" s="38">
        <v>193</v>
      </c>
      <c r="AN485" s="38">
        <v>60.5</v>
      </c>
      <c r="AO485" s="38">
        <v>12.1</v>
      </c>
      <c r="AP485" s="38">
        <v>38.6</v>
      </c>
      <c r="AQ485" s="40">
        <v>23</v>
      </c>
      <c r="AR485" s="38">
        <v>8</v>
      </c>
      <c r="AS485" s="38">
        <v>2.5</v>
      </c>
      <c r="AT485" s="30" t="s">
        <v>327</v>
      </c>
      <c r="AU485" s="49" t="s">
        <v>329</v>
      </c>
      <c r="AV485" s="38">
        <v>0.3</v>
      </c>
      <c r="AW485" s="38">
        <v>0.3</v>
      </c>
      <c r="AX485" s="38">
        <v>0.3</v>
      </c>
      <c r="AY485" s="38">
        <v>4.5</v>
      </c>
      <c r="AZ485" s="42" t="s">
        <v>294</v>
      </c>
      <c r="BA485" s="38" t="s">
        <v>259</v>
      </c>
      <c r="BB48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3.3999999999999995</v>
      </c>
      <c r="BC485" s="40"/>
      <c r="BD485" s="40"/>
      <c r="BE485" s="40"/>
      <c r="BF485" s="40"/>
      <c r="BG485" s="43"/>
      <c r="BH485" s="44"/>
      <c r="BI485" s="45"/>
      <c r="BJ485" s="45"/>
      <c r="BK485" s="46"/>
      <c r="BL485" s="47"/>
    </row>
    <row r="486" spans="1:64" ht="18.75" customHeight="1" x14ac:dyDescent="0.3">
      <c r="A486" s="37">
        <f>IFERROR(InformeTbHv[[#This Row],[T EFECTIVO]]/InformeTbHv[[#This Row],[Horas disponibles]],0)</f>
        <v>0.91044776119402981</v>
      </c>
      <c r="B486" s="37">
        <f>((InformeTbHv[[#This Row],[T PROGRAMADO]]-InformeTbHv[[#This Row],[HORAS DE OTRAS PARADA]]))/InformeTbHv[[#This Row],[T PROGRAMADO]]</f>
        <v>0.76249999999999996</v>
      </c>
      <c r="C486" s="113">
        <f>IFERROR(((InformeTbHv[[#This Row],[T PROGRAMADO]]-InformeTbHv[[#This Row],[Ttal P. mec]])/InformeTbHv[[#This Row],[T PROGRAMADO]]),0)</f>
        <v>0.83750000000000002</v>
      </c>
      <c r="D486" s="38">
        <f>IFERROR(ROUND(InformeTbHv[[#This Row],[TOTAL DE ARBOLES]]/InformeTbHv[[#This Row],[T EFECTIVO]],2),"")</f>
        <v>27.38</v>
      </c>
      <c r="E486" s="38">
        <f>(IFERROR(ROUND(InformeTbHv[[#This Row],[M3]]/InformeTbHv[[#This Row],[TOTAL DE ARBOLES]],2),""))</f>
        <v>0.22</v>
      </c>
      <c r="F486" s="39">
        <f>IFERROR(ROUND(InformeTbHv[[#This Row],[M3]]/InformeTbHv[[#This Row],[T EFECTIVO]],2),"")</f>
        <v>6.05</v>
      </c>
      <c r="G486" s="40">
        <f>InformeTbHv[[#This Row],[T PROGRAMADO]]-InformeTbHv[[#This Row],[HORAS DE OTRAS PARADA]]</f>
        <v>6.1</v>
      </c>
      <c r="H486" s="40">
        <f>InformeTbHv[[#This Row],[T PROGRAMADO]]-SUM(InformeTbHv[[#This Row],[T PARADAS MEC]]+InformeTbHv[[#This Row],[ALISTAMIENTO]]+InformeTbHv[[#This Row],[Mantenimiento periódico]])</f>
        <v>6.7</v>
      </c>
      <c r="I486" s="40">
        <f>InformeTbHv[[#This Row],[T PARADAS MEC]]+InformeTbHv[[#This Row],[ALISTAMIENTO]]+InformeTbHv[[#This Row],[Mantenimiento periódico]]</f>
        <v>1.3</v>
      </c>
      <c r="J486" s="40">
        <f>SUMIF(InformeTbHv[[#This Row],[MOTIVO 1]],"Mantenimiento periódico",InformeTbHv[[#This Row],[T OTRA PARADA 1]])</f>
        <v>0</v>
      </c>
      <c r="K486" s="40">
        <f>InformeTbHv[[#This Row],[Mantenimiento periódico]]+InformeTbHv[[#This Row],[ALISTAMIENTO]]</f>
        <v>0.3</v>
      </c>
      <c r="L486" s="40">
        <f>SUM(InformeTbHv[[#This Row],[T OTRA PARADA 1]:[T OTRA PARADA 5]])</f>
        <v>0</v>
      </c>
      <c r="M486" s="38" t="s">
        <v>136</v>
      </c>
      <c r="N486" s="38" t="s">
        <v>1417</v>
      </c>
      <c r="O486" s="38" t="s">
        <v>317</v>
      </c>
      <c r="P486" s="38">
        <v>1096645442</v>
      </c>
      <c r="Q486" s="38" t="s">
        <v>65</v>
      </c>
      <c r="R486" s="38" t="s">
        <v>49</v>
      </c>
      <c r="S486" s="41">
        <v>46037</v>
      </c>
      <c r="T486" s="38" t="s">
        <v>135</v>
      </c>
      <c r="U486" s="38"/>
      <c r="V486" s="38"/>
      <c r="W486" s="38"/>
      <c r="X486" s="38"/>
      <c r="Y486" s="38"/>
      <c r="Z486" s="38"/>
      <c r="AA486" s="38"/>
      <c r="AB486" s="38"/>
      <c r="AC486" s="38" t="s">
        <v>1421</v>
      </c>
      <c r="AD486" s="38" t="s">
        <v>1466</v>
      </c>
      <c r="AE486" s="38" t="s">
        <v>1510</v>
      </c>
      <c r="AF486" s="38">
        <v>17.432111584245501</v>
      </c>
      <c r="AG486" s="251" t="s">
        <v>205</v>
      </c>
      <c r="AH486" s="207">
        <v>7</v>
      </c>
      <c r="AI486" s="125" t="s">
        <v>45</v>
      </c>
      <c r="AJ486" s="418">
        <f>VLOOKUP(InformeTbHv[[#This Row],[TURNO]],[1]INFORMEHV!AI$2:AK$184,2,0)</f>
        <v>0.58333333333333337</v>
      </c>
      <c r="AK486" s="418">
        <f>VLOOKUP(InformeTbHv[[#This Row],[TURNO]],[1]INFORMEHV!AI$2:AK$184,3,0)</f>
        <v>0.91666666666666663</v>
      </c>
      <c r="AL486" s="116">
        <v>25</v>
      </c>
      <c r="AM486" s="38">
        <v>167</v>
      </c>
      <c r="AN486" s="38">
        <v>36.9</v>
      </c>
      <c r="AO486" s="38">
        <v>7.2</v>
      </c>
      <c r="AP486" s="38">
        <v>32.9</v>
      </c>
      <c r="AQ486" s="40">
        <v>18</v>
      </c>
      <c r="AR486" s="116">
        <v>8</v>
      </c>
      <c r="AS486" s="38">
        <v>1</v>
      </c>
      <c r="AT486" s="30" t="s">
        <v>328</v>
      </c>
      <c r="AU486" s="49" t="s">
        <v>329</v>
      </c>
      <c r="AV486" s="38">
        <v>0.3</v>
      </c>
      <c r="AW486" s="38">
        <v>0.3</v>
      </c>
      <c r="AX486" s="38">
        <v>0.3</v>
      </c>
      <c r="AY486" s="38">
        <v>0.5</v>
      </c>
      <c r="AZ486" s="42" t="s">
        <v>318</v>
      </c>
      <c r="BA486" s="38" t="s">
        <v>259</v>
      </c>
      <c r="BB48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1.9000000000000001</v>
      </c>
      <c r="BC486" s="40"/>
      <c r="BD486" s="40"/>
      <c r="BE486" s="40"/>
      <c r="BF486" s="40"/>
      <c r="BG486" s="43"/>
      <c r="BH486" s="44"/>
      <c r="BI486" s="45"/>
      <c r="BJ486" s="45"/>
      <c r="BK486" s="46"/>
      <c r="BL486" s="47"/>
    </row>
    <row r="487" spans="1:64" ht="18.75" customHeight="1" x14ac:dyDescent="0.3">
      <c r="A487" s="87">
        <f>IFERROR(InformeTbHv[[#This Row],[T EFECTIVO]]/InformeTbHv[[#This Row],[Horas disponibles]],0)</f>
        <v>0.94541484716157209</v>
      </c>
      <c r="B487" s="87">
        <f>((InformeTbHv[[#This Row],[T PROGRAMADO]]-InformeTbHv[[#This Row],[HORAS DE OTRAS PARADA]]))/InformeTbHv[[#This Row],[T PROGRAMADO]]</f>
        <v>0.54125000000000001</v>
      </c>
      <c r="C487" s="216">
        <f>IFERROR(((InformeTbHv[[#This Row],[T PROGRAMADO]]-InformeTbHv[[#This Row],[Ttal P. mec]])/InformeTbHv[[#This Row],[T PROGRAMADO]]),0)</f>
        <v>0.57250000000000001</v>
      </c>
      <c r="D487" s="88">
        <f>IFERROR(ROUND(InformeTbHv[[#This Row],[TOTAL DE ARBOLES]]/InformeTbHv[[#This Row],[T EFECTIVO]],2),"")</f>
        <v>33.26</v>
      </c>
      <c r="E487" s="88">
        <f>(IFERROR(ROUND(InformeTbHv[[#This Row],[M3]]/InformeTbHv[[#This Row],[TOTAL DE ARBOLES]],2),""))</f>
        <v>0.35</v>
      </c>
      <c r="F487" s="39">
        <f>IFERROR(ROUND(InformeTbHv[[#This Row],[M3]]/InformeTbHv[[#This Row],[T EFECTIVO]],2),"")</f>
        <v>11.55</v>
      </c>
      <c r="G487" s="89">
        <f>InformeTbHv[[#This Row],[T PROGRAMADO]]-InformeTbHv[[#This Row],[HORAS DE OTRAS PARADA]]</f>
        <v>4.33</v>
      </c>
      <c r="H487" s="89">
        <f>InformeTbHv[[#This Row],[T PROGRAMADO]]-SUM(InformeTbHv[[#This Row],[T PARADAS MEC]]+InformeTbHv[[#This Row],[ALISTAMIENTO]]+InformeTbHv[[#This Row],[Mantenimiento periódico]])</f>
        <v>4.58</v>
      </c>
      <c r="I487" s="89">
        <f>InformeTbHv[[#This Row],[T PARADAS MEC]]+InformeTbHv[[#This Row],[ALISTAMIENTO]]+InformeTbHv[[#This Row],[Mantenimiento periódico]]</f>
        <v>3.42</v>
      </c>
      <c r="J487" s="89">
        <f>SUMIF(InformeTbHv[[#This Row],[MOTIVO 1]],"Mantenimiento periódico",InformeTbHv[[#This Row],[T OTRA PARADA 1]])</f>
        <v>0</v>
      </c>
      <c r="K487" s="89">
        <f>InformeTbHv[[#This Row],[Mantenimiento periódico]]+InformeTbHv[[#This Row],[ALISTAMIENTO]]</f>
        <v>0.42</v>
      </c>
      <c r="L487" s="89">
        <f>SUM(InformeTbHv[[#This Row],[T OTRA PARADA 1]:[T OTRA PARADA 5]])</f>
        <v>0</v>
      </c>
      <c r="M487" s="88" t="s">
        <v>55</v>
      </c>
      <c r="N487" s="88" t="s">
        <v>1418</v>
      </c>
      <c r="O487" s="88" t="s">
        <v>94</v>
      </c>
      <c r="P487" s="88">
        <v>94269293</v>
      </c>
      <c r="Q487" s="88" t="s">
        <v>43</v>
      </c>
      <c r="R487" s="88" t="s">
        <v>49</v>
      </c>
      <c r="S487" s="90">
        <v>46102</v>
      </c>
      <c r="T487" s="88" t="s">
        <v>62</v>
      </c>
      <c r="U487" s="88"/>
      <c r="V487" s="88"/>
      <c r="W487" s="88"/>
      <c r="X487" s="88"/>
      <c r="Y487" s="88"/>
      <c r="Z487" s="88"/>
      <c r="AA487" s="88"/>
      <c r="AB487" s="88"/>
      <c r="AC487" s="88" t="s">
        <v>1445</v>
      </c>
      <c r="AD487" s="88" t="s">
        <v>1490</v>
      </c>
      <c r="AE487" s="88" t="s">
        <v>1518</v>
      </c>
      <c r="AF487" s="88">
        <v>19.828868083208551</v>
      </c>
      <c r="AG487" s="49" t="s">
        <v>208</v>
      </c>
      <c r="AH487" s="206">
        <v>5</v>
      </c>
      <c r="AI487" s="88" t="s">
        <v>47</v>
      </c>
      <c r="AJ487" s="419">
        <f>VLOOKUP(InformeTbHv[[#This Row],[TURNO]],[1]INFORMEHV!AI$2:AK$184,2,0)</f>
        <v>0.25</v>
      </c>
      <c r="AK487" s="419">
        <f>VLOOKUP(InformeTbHv[[#This Row],[TURNO]],[1]INFORMEHV!AI$2:AK$184,3,0)</f>
        <v>0.58333333333333337</v>
      </c>
      <c r="AL487" s="205">
        <v>29</v>
      </c>
      <c r="AM487" s="88">
        <v>144</v>
      </c>
      <c r="AN487" s="88">
        <v>50</v>
      </c>
      <c r="AO487" s="88">
        <v>12</v>
      </c>
      <c r="AP487" s="88">
        <v>30</v>
      </c>
      <c r="AQ487" s="198">
        <v>26</v>
      </c>
      <c r="AR487" s="205">
        <v>8</v>
      </c>
      <c r="AS487" s="88">
        <v>3</v>
      </c>
      <c r="AT487" s="30" t="s">
        <v>328</v>
      </c>
      <c r="AU487" s="88" t="s">
        <v>825</v>
      </c>
      <c r="AV487" s="88">
        <v>0.42</v>
      </c>
      <c r="AW487" s="88"/>
      <c r="AX487" s="88">
        <v>0.25</v>
      </c>
      <c r="AY487" s="88">
        <v>5</v>
      </c>
      <c r="AZ487" s="92" t="s">
        <v>1000</v>
      </c>
      <c r="BA487" s="88" t="s">
        <v>46</v>
      </c>
      <c r="BB48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3.67</v>
      </c>
      <c r="BC487" s="89"/>
      <c r="BD487" s="89"/>
      <c r="BE487" s="89"/>
      <c r="BF487" s="89"/>
      <c r="BG487" s="93"/>
      <c r="BH487" s="44"/>
      <c r="BI487" s="45"/>
      <c r="BJ487" s="45"/>
      <c r="BK487" s="46"/>
      <c r="BL487" s="94"/>
    </row>
    <row r="488" spans="1:64" ht="18.75" customHeight="1" x14ac:dyDescent="0.3">
      <c r="A488" s="87">
        <f>IFERROR(InformeTbHv[[#This Row],[T EFECTIVO]]/InformeTbHv[[#This Row],[Horas disponibles]],0)</f>
        <v>0</v>
      </c>
      <c r="B488" s="87">
        <f>((InformeTbHv[[#This Row],[T PROGRAMADO]]-InformeTbHv[[#This Row],[HORAS DE OTRAS PARADA]]))/InformeTbHv[[#This Row],[T PROGRAMADO]]</f>
        <v>0</v>
      </c>
      <c r="C488" s="216">
        <f>IFERROR(((InformeTbHv[[#This Row],[T PROGRAMADO]]-InformeTbHv[[#This Row],[Ttal P. mec]])/InformeTbHv[[#This Row],[T PROGRAMADO]]),0)</f>
        <v>0</v>
      </c>
      <c r="D488" s="88" t="str">
        <f>IFERROR(ROUND(InformeTbHv[[#This Row],[TOTAL DE ARBOLES]]/InformeTbHv[[#This Row],[T EFECTIVO]],2),"")</f>
        <v/>
      </c>
      <c r="E488" s="88" t="str">
        <f>(IFERROR(ROUND(InformeTbHv[[#This Row],[M3]]/InformeTbHv[[#This Row],[TOTAL DE ARBOLES]],2),""))</f>
        <v/>
      </c>
      <c r="F488" s="39" t="str">
        <f>IFERROR(ROUND(InformeTbHv[[#This Row],[M3]]/InformeTbHv[[#This Row],[T EFECTIVO]],2),"")</f>
        <v/>
      </c>
      <c r="G488" s="89">
        <f>InformeTbHv[[#This Row],[T PROGRAMADO]]-InformeTbHv[[#This Row],[HORAS DE OTRAS PARADA]]</f>
        <v>0</v>
      </c>
      <c r="H488" s="89">
        <f>InformeTbHv[[#This Row],[T PROGRAMADO]]-SUM(InformeTbHv[[#This Row],[T PARADAS MEC]]+InformeTbHv[[#This Row],[ALISTAMIENTO]]+InformeTbHv[[#This Row],[Mantenimiento periódico]])</f>
        <v>0</v>
      </c>
      <c r="I488" s="89">
        <f>InformeTbHv[[#This Row],[T PARADAS MEC]]+InformeTbHv[[#This Row],[ALISTAMIENTO]]+InformeTbHv[[#This Row],[Mantenimiento periódico]]</f>
        <v>8</v>
      </c>
      <c r="J488" s="89">
        <f>SUMIF(InformeTbHv[[#This Row],[MOTIVO 1]],"Mantenimiento periódico",InformeTbHv[[#This Row],[T OTRA PARADA 1]])</f>
        <v>0</v>
      </c>
      <c r="K488" s="89">
        <f>InformeTbHv[[#This Row],[Mantenimiento periódico]]+InformeTbHv[[#This Row],[ALISTAMIENTO]]</f>
        <v>0</v>
      </c>
      <c r="L488" s="89">
        <f>SUM(InformeTbHv[[#This Row],[T OTRA PARADA 1]:[T OTRA PARADA 5]])</f>
        <v>0</v>
      </c>
      <c r="M488" s="88" t="s">
        <v>68</v>
      </c>
      <c r="N488" s="88" t="s">
        <v>1417</v>
      </c>
      <c r="O488" s="88" t="s">
        <v>69</v>
      </c>
      <c r="P488" s="88">
        <v>1059706760</v>
      </c>
      <c r="Q488" s="88" t="s">
        <v>65</v>
      </c>
      <c r="R488" s="88" t="s">
        <v>44</v>
      </c>
      <c r="S488" s="90">
        <v>46076</v>
      </c>
      <c r="T488" s="88" t="s">
        <v>164</v>
      </c>
      <c r="U488" s="88"/>
      <c r="V488" s="88"/>
      <c r="W488" s="88"/>
      <c r="X488" s="88"/>
      <c r="Y488" s="88"/>
      <c r="Z488" s="88"/>
      <c r="AA488" s="88"/>
      <c r="AB488" s="88"/>
      <c r="AC488" s="88" t="s">
        <v>1426</v>
      </c>
      <c r="AD488" s="88" t="s">
        <v>1471</v>
      </c>
      <c r="AE488" s="88" t="s">
        <v>1512</v>
      </c>
      <c r="AF488" s="88">
        <v>26.520279887958782</v>
      </c>
      <c r="AG488" s="25" t="s">
        <v>207</v>
      </c>
      <c r="AH488" s="206">
        <v>7</v>
      </c>
      <c r="AI488" s="125" t="s">
        <v>45</v>
      </c>
      <c r="AJ488" s="418">
        <f>VLOOKUP(InformeTbHv[[#This Row],[TURNO]],[1]INFORMEHV!AI$2:AK$184,2,0)</f>
        <v>0.58333333333333337</v>
      </c>
      <c r="AK488" s="418">
        <f>VLOOKUP(InformeTbHv[[#This Row],[TURNO]],[1]INFORMEHV!AI$2:AK$184,3,0)</f>
        <v>0.91666666666666663</v>
      </c>
      <c r="AL488" s="205"/>
      <c r="AM488" s="88"/>
      <c r="AN488" s="88"/>
      <c r="AO488" s="88"/>
      <c r="AP488" s="88"/>
      <c r="AQ488" s="89"/>
      <c r="AR488" s="88">
        <v>8</v>
      </c>
      <c r="AS488" s="88">
        <v>8</v>
      </c>
      <c r="AT488" s="88"/>
      <c r="AU488" s="88" t="s">
        <v>825</v>
      </c>
      <c r="AV488" s="88"/>
      <c r="AW488" s="88"/>
      <c r="AX488" s="88"/>
      <c r="AY488" s="88"/>
      <c r="AZ488" s="92" t="s">
        <v>772</v>
      </c>
      <c r="BA488" s="88" t="s">
        <v>48</v>
      </c>
      <c r="BB48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488" s="89"/>
      <c r="BD488" s="89"/>
      <c r="BE488" s="89"/>
      <c r="BF488" s="89"/>
      <c r="BG488" s="93"/>
      <c r="BH488" s="44"/>
      <c r="BI488" s="45"/>
      <c r="BJ488" s="45"/>
      <c r="BK488" s="46"/>
      <c r="BL488" s="94"/>
    </row>
    <row r="489" spans="1:64" ht="18.75" customHeight="1" x14ac:dyDescent="0.3">
      <c r="A489" s="87">
        <f>IFERROR(InformeTbHv[[#This Row],[T EFECTIVO]]/InformeTbHv[[#This Row],[Horas disponibles]],0)</f>
        <v>0.92028985507246364</v>
      </c>
      <c r="B489" s="87">
        <f>((InformeTbHv[[#This Row],[T PROGRAMADO]]-InformeTbHv[[#This Row],[HORAS DE OTRAS PARADA]]))/InformeTbHv[[#This Row],[T PROGRAMADO]]</f>
        <v>0.54428571428571426</v>
      </c>
      <c r="C489" s="216">
        <f>IFERROR(((InformeTbHv[[#This Row],[T PROGRAMADO]]-InformeTbHv[[#This Row],[Ttal P. mec]])/InformeTbHv[[#This Row],[T PROGRAMADO]]),0)</f>
        <v>0.59142857142857153</v>
      </c>
      <c r="D489" s="88">
        <f>IFERROR(ROUND(InformeTbHv[[#This Row],[TOTAL DE ARBOLES]]/InformeTbHv[[#This Row],[T EFECTIVO]],2),"")</f>
        <v>57.48</v>
      </c>
      <c r="E489" s="88">
        <f>(IFERROR(ROUND(InformeTbHv[[#This Row],[M3]]/InformeTbHv[[#This Row],[TOTAL DE ARBOLES]],2),""))</f>
        <v>0.35</v>
      </c>
      <c r="F489" s="39">
        <f>IFERROR(ROUND(InformeTbHv[[#This Row],[M3]]/InformeTbHv[[#This Row],[T EFECTIVO]],2),"")</f>
        <v>20.02</v>
      </c>
      <c r="G489" s="89">
        <f>InformeTbHv[[#This Row],[T PROGRAMADO]]-InformeTbHv[[#This Row],[HORAS DE OTRAS PARADA]]</f>
        <v>3.81</v>
      </c>
      <c r="H489" s="89">
        <f>InformeTbHv[[#This Row],[T PROGRAMADO]]-SUM(InformeTbHv[[#This Row],[T PARADAS MEC]]+InformeTbHv[[#This Row],[ALISTAMIENTO]]+InformeTbHv[[#This Row],[Mantenimiento periódico]])</f>
        <v>4.1400000000000006</v>
      </c>
      <c r="I489" s="89">
        <f>InformeTbHv[[#This Row],[T PARADAS MEC]]+InformeTbHv[[#This Row],[ALISTAMIENTO]]+InformeTbHv[[#This Row],[Mantenimiento periódico]]</f>
        <v>2.86</v>
      </c>
      <c r="J489" s="89">
        <f>SUMIF(InformeTbHv[[#This Row],[MOTIVO 1]],"Mantenimiento periódico",InformeTbHv[[#This Row],[T OTRA PARADA 1]])</f>
        <v>0</v>
      </c>
      <c r="K489" s="89">
        <f>InformeTbHv[[#This Row],[Mantenimiento periódico]]+InformeTbHv[[#This Row],[ALISTAMIENTO]]</f>
        <v>0.33</v>
      </c>
      <c r="L489" s="89">
        <f>SUM(InformeTbHv[[#This Row],[T OTRA PARADA 1]:[T OTRA PARADA 5]])</f>
        <v>0</v>
      </c>
      <c r="M489" s="88" t="s">
        <v>68</v>
      </c>
      <c r="N489" s="88" t="s">
        <v>1417</v>
      </c>
      <c r="O489" s="88" t="s">
        <v>69</v>
      </c>
      <c r="P489" s="88">
        <v>1059706760</v>
      </c>
      <c r="Q489" s="88" t="s">
        <v>65</v>
      </c>
      <c r="R489" s="88" t="s">
        <v>44</v>
      </c>
      <c r="S489" s="90">
        <v>46061</v>
      </c>
      <c r="T489" s="88" t="s">
        <v>164</v>
      </c>
      <c r="U489" s="88"/>
      <c r="V489" s="88"/>
      <c r="W489" s="88"/>
      <c r="X489" s="88"/>
      <c r="Y489" s="88"/>
      <c r="Z489" s="88"/>
      <c r="AA489" s="88"/>
      <c r="AB489" s="88"/>
      <c r="AC489" s="88" t="s">
        <v>1426</v>
      </c>
      <c r="AD489" s="88" t="s">
        <v>1471</v>
      </c>
      <c r="AE489" s="88" t="s">
        <v>1512</v>
      </c>
      <c r="AF489" s="88">
        <v>26.520279887958782</v>
      </c>
      <c r="AG489" s="25" t="s">
        <v>207</v>
      </c>
      <c r="AH489" s="206">
        <v>6</v>
      </c>
      <c r="AI489" s="125" t="s">
        <v>45</v>
      </c>
      <c r="AJ489" s="418">
        <f>VLOOKUP(InformeTbHv[[#This Row],[TURNO]],[1]INFORMEHV!AI$2:AK$184,2,0)</f>
        <v>0.58333333333333337</v>
      </c>
      <c r="AK489" s="418">
        <f>VLOOKUP(InformeTbHv[[#This Row],[TURNO]],[1]INFORMEHV!AI$2:AK$184,3,0)</f>
        <v>0.91666666666666663</v>
      </c>
      <c r="AL489" s="205">
        <v>27</v>
      </c>
      <c r="AM489" s="88">
        <v>219</v>
      </c>
      <c r="AN489" s="88">
        <v>76.260000000000005</v>
      </c>
      <c r="AO489" s="88">
        <v>20.13</v>
      </c>
      <c r="AP489" s="88"/>
      <c r="AQ489" s="89"/>
      <c r="AR489" s="205">
        <v>7</v>
      </c>
      <c r="AS489" s="88">
        <v>2.5299999999999998</v>
      </c>
      <c r="AT489" s="30" t="s">
        <v>328</v>
      </c>
      <c r="AU489" s="88" t="s">
        <v>506</v>
      </c>
      <c r="AV489" s="88">
        <v>0.33</v>
      </c>
      <c r="AW489" s="88"/>
      <c r="AX489" s="88">
        <v>0.33</v>
      </c>
      <c r="AY489" s="88"/>
      <c r="AZ489" s="92" t="s">
        <v>620</v>
      </c>
      <c r="BA489" s="88" t="s">
        <v>46</v>
      </c>
      <c r="BB48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3.19</v>
      </c>
      <c r="BC489" s="89"/>
      <c r="BD489" s="89"/>
      <c r="BE489" s="89"/>
      <c r="BF489" s="89"/>
      <c r="BG489" s="93"/>
      <c r="BH489" s="44"/>
      <c r="BI489" s="45"/>
      <c r="BJ489" s="45"/>
      <c r="BK489" s="46"/>
      <c r="BL489" s="94"/>
    </row>
    <row r="490" spans="1:64" ht="18.75" customHeight="1" x14ac:dyDescent="0.3">
      <c r="A490" s="87">
        <f>IFERROR(InformeTbHv[[#This Row],[T EFECTIVO]]/InformeTbHv[[#This Row],[Horas disponibles]],0)</f>
        <v>0</v>
      </c>
      <c r="B490" s="87">
        <f>((InformeTbHv[[#This Row],[T PROGRAMADO]]-InformeTbHv[[#This Row],[HORAS DE OTRAS PARADA]]))/InformeTbHv[[#This Row],[T PROGRAMADO]]</f>
        <v>0</v>
      </c>
      <c r="C490" s="216">
        <f>IFERROR(((InformeTbHv[[#This Row],[T PROGRAMADO]]-InformeTbHv[[#This Row],[Ttal P. mec]])/InformeTbHv[[#This Row],[T PROGRAMADO]]),0)</f>
        <v>0</v>
      </c>
      <c r="D490" s="88" t="str">
        <f>IFERROR(ROUND(InformeTbHv[[#This Row],[TOTAL DE ARBOLES]]/InformeTbHv[[#This Row],[T EFECTIVO]],2),"")</f>
        <v/>
      </c>
      <c r="E490" s="88" t="str">
        <f>(IFERROR(ROUND(InformeTbHv[[#This Row],[M3]]/InformeTbHv[[#This Row],[TOTAL DE ARBOLES]],2),""))</f>
        <v/>
      </c>
      <c r="F490" s="39" t="str">
        <f>IFERROR(ROUND(InformeTbHv[[#This Row],[M3]]/InformeTbHv[[#This Row],[T EFECTIVO]],2),"")</f>
        <v/>
      </c>
      <c r="G490" s="89">
        <f>InformeTbHv[[#This Row],[T PROGRAMADO]]-InformeTbHv[[#This Row],[HORAS DE OTRAS PARADA]]</f>
        <v>0</v>
      </c>
      <c r="H490" s="89">
        <f>InformeTbHv[[#This Row],[T PROGRAMADO]]-SUM(InformeTbHv[[#This Row],[T PARADAS MEC]]+InformeTbHv[[#This Row],[ALISTAMIENTO]]+InformeTbHv[[#This Row],[Mantenimiento periódico]])</f>
        <v>0</v>
      </c>
      <c r="I490" s="89">
        <f>InformeTbHv[[#This Row],[T PARADAS MEC]]+InformeTbHv[[#This Row],[ALISTAMIENTO]]+InformeTbHv[[#This Row],[Mantenimiento periódico]]</f>
        <v>12</v>
      </c>
      <c r="J490" s="89">
        <f>SUMIF(InformeTbHv[[#This Row],[MOTIVO 1]],"Mantenimiento periódico",InformeTbHv[[#This Row],[T OTRA PARADA 1]])</f>
        <v>0</v>
      </c>
      <c r="K490" s="89">
        <f>InformeTbHv[[#This Row],[Mantenimiento periódico]]+InformeTbHv[[#This Row],[ALISTAMIENTO]]</f>
        <v>0</v>
      </c>
      <c r="L490" s="89">
        <f>SUM(InformeTbHv[[#This Row],[T OTRA PARADA 1]:[T OTRA PARADA 5]])</f>
        <v>0</v>
      </c>
      <c r="M490" s="88" t="s">
        <v>79</v>
      </c>
      <c r="N490" s="88" t="s">
        <v>1417</v>
      </c>
      <c r="O490" s="88" t="s">
        <v>190</v>
      </c>
      <c r="P490" s="88">
        <v>4582961</v>
      </c>
      <c r="Q490" s="88" t="s">
        <v>43</v>
      </c>
      <c r="R490" s="88" t="s">
        <v>49</v>
      </c>
      <c r="S490" s="90">
        <v>46061</v>
      </c>
      <c r="T490" s="88" t="s">
        <v>62</v>
      </c>
      <c r="U490" s="88"/>
      <c r="V490" s="88"/>
      <c r="W490" s="88"/>
      <c r="X490" s="88"/>
      <c r="Y490" s="88"/>
      <c r="Z490" s="88"/>
      <c r="AA490" s="88"/>
      <c r="AB490" s="88"/>
      <c r="AC490" s="88" t="s">
        <v>1445</v>
      </c>
      <c r="AD490" s="88" t="s">
        <v>1490</v>
      </c>
      <c r="AE490" s="88" t="s">
        <v>1518</v>
      </c>
      <c r="AF490" s="88">
        <v>19.828868083208551</v>
      </c>
      <c r="AG490" s="88" t="s">
        <v>208</v>
      </c>
      <c r="AH490" s="206">
        <v>5</v>
      </c>
      <c r="AI490" s="88" t="s">
        <v>47</v>
      </c>
      <c r="AJ490" s="419">
        <f>VLOOKUP(InformeTbHv[[#This Row],[TURNO]],[1]INFORMEHV!AI$2:AK$184,2,0)</f>
        <v>0.25</v>
      </c>
      <c r="AK490" s="419">
        <f>VLOOKUP(InformeTbHv[[#This Row],[TURNO]],[1]INFORMEHV!AI$2:AK$184,3,0)</f>
        <v>0.58333333333333337</v>
      </c>
      <c r="AL490" s="205"/>
      <c r="AM490" s="88"/>
      <c r="AN490" s="88"/>
      <c r="AO490" s="88"/>
      <c r="AP490" s="88"/>
      <c r="AQ490" s="89"/>
      <c r="AR490" s="88">
        <v>12</v>
      </c>
      <c r="AS490" s="88">
        <v>12</v>
      </c>
      <c r="AT490" s="88"/>
      <c r="AU490" s="88" t="s">
        <v>608</v>
      </c>
      <c r="AV490" s="88"/>
      <c r="AW490" s="88"/>
      <c r="AX490" s="88"/>
      <c r="AY490" s="88"/>
      <c r="AZ490" s="92" t="s">
        <v>609</v>
      </c>
      <c r="BA490" s="88" t="s">
        <v>46</v>
      </c>
      <c r="BB49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12</v>
      </c>
      <c r="BC490" s="89"/>
      <c r="BD490" s="89"/>
      <c r="BE490" s="89"/>
      <c r="BF490" s="89"/>
      <c r="BG490" s="93"/>
      <c r="BH490" s="44"/>
      <c r="BI490" s="45"/>
      <c r="BJ490" s="45"/>
      <c r="BK490" s="46"/>
      <c r="BL490" s="94"/>
    </row>
    <row r="491" spans="1:64" ht="18.75" customHeight="1" x14ac:dyDescent="0.3">
      <c r="A491" s="87">
        <f>IFERROR(InformeTbHv[[#This Row],[T EFECTIVO]]/InformeTbHv[[#This Row],[Horas disponibles]],0)</f>
        <v>0.81266490765171506</v>
      </c>
      <c r="B491" s="87">
        <f>((InformeTbHv[[#This Row],[T PROGRAMADO]]-InformeTbHv[[#This Row],[HORAS DE OTRAS PARADA]]))/InformeTbHv[[#This Row],[T PROGRAMADO]]</f>
        <v>0.51333333333333331</v>
      </c>
      <c r="C491" s="216">
        <f>IFERROR(((InformeTbHv[[#This Row],[T PROGRAMADO]]-InformeTbHv[[#This Row],[Ttal P. mec]])/InformeTbHv[[#This Row],[T PROGRAMADO]]),0)</f>
        <v>0.63166666666666671</v>
      </c>
      <c r="D491" s="88">
        <f>IFERROR(ROUND(InformeTbHv[[#This Row],[TOTAL DE ARBOLES]]/InformeTbHv[[#This Row],[T EFECTIVO]],2),"")</f>
        <v>60.39</v>
      </c>
      <c r="E491" s="88">
        <f>(IFERROR(ROUND(InformeTbHv[[#This Row],[M3]]/InformeTbHv[[#This Row],[TOTAL DE ARBOLES]],2),""))</f>
        <v>0.28000000000000003</v>
      </c>
      <c r="F491" s="39">
        <f>IFERROR(ROUND(InformeTbHv[[#This Row],[M3]]/InformeTbHv[[#This Row],[T EFECTIVO]],2),"")</f>
        <v>17.21</v>
      </c>
      <c r="G491" s="89">
        <f>InformeTbHv[[#This Row],[T PROGRAMADO]]-InformeTbHv[[#This Row],[HORAS DE OTRAS PARADA]]</f>
        <v>6.16</v>
      </c>
      <c r="H491" s="89">
        <f>InformeTbHv[[#This Row],[T PROGRAMADO]]-SUM(InformeTbHv[[#This Row],[T PARADAS MEC]]+InformeTbHv[[#This Row],[ALISTAMIENTO]]+InformeTbHv[[#This Row],[Mantenimiento periódico]])</f>
        <v>7.58</v>
      </c>
      <c r="I491" s="89">
        <f>InformeTbHv[[#This Row],[T PARADAS MEC]]+InformeTbHv[[#This Row],[ALISTAMIENTO]]+InformeTbHv[[#This Row],[Mantenimiento periódico]]</f>
        <v>4.42</v>
      </c>
      <c r="J491" s="89">
        <f>SUMIF(InformeTbHv[[#This Row],[MOTIVO 1]],"Mantenimiento periódico",InformeTbHv[[#This Row],[T OTRA PARADA 1]])</f>
        <v>0</v>
      </c>
      <c r="K491" s="89">
        <f>InformeTbHv[[#This Row],[Mantenimiento periódico]]+InformeTbHv[[#This Row],[ALISTAMIENTO]]</f>
        <v>0.42</v>
      </c>
      <c r="L491" s="89">
        <f>SUM(InformeTbHv[[#This Row],[T OTRA PARADA 1]:[T OTRA PARADA 5]])</f>
        <v>0</v>
      </c>
      <c r="M491" s="88" t="s">
        <v>79</v>
      </c>
      <c r="N491" s="88" t="s">
        <v>1417</v>
      </c>
      <c r="O491" s="88" t="s">
        <v>190</v>
      </c>
      <c r="P491" s="88">
        <v>4582961</v>
      </c>
      <c r="Q491" s="88" t="s">
        <v>43</v>
      </c>
      <c r="R491" s="88" t="s">
        <v>49</v>
      </c>
      <c r="S491" s="90">
        <v>46062</v>
      </c>
      <c r="T491" s="88" t="s">
        <v>62</v>
      </c>
      <c r="U491" s="88"/>
      <c r="V491" s="88"/>
      <c r="W491" s="88"/>
      <c r="X491" s="88"/>
      <c r="Y491" s="88"/>
      <c r="Z491" s="88"/>
      <c r="AA491" s="88"/>
      <c r="AB491" s="88"/>
      <c r="AC491" s="88" t="s">
        <v>1445</v>
      </c>
      <c r="AD491" s="88" t="s">
        <v>1490</v>
      </c>
      <c r="AE491" s="88" t="s">
        <v>1518</v>
      </c>
      <c r="AF491" s="88">
        <v>19.828868083208551</v>
      </c>
      <c r="AG491" s="88" t="s">
        <v>208</v>
      </c>
      <c r="AH491" s="206">
        <v>5</v>
      </c>
      <c r="AI491" s="88" t="s">
        <v>47</v>
      </c>
      <c r="AJ491" s="419">
        <f>VLOOKUP(InformeTbHv[[#This Row],[TURNO]],[1]INFORMEHV!AI$2:AK$184,2,0)</f>
        <v>0.25</v>
      </c>
      <c r="AK491" s="419">
        <f>VLOOKUP(InformeTbHv[[#This Row],[TURNO]],[1]INFORMEHV!AI$2:AK$184,3,0)</f>
        <v>0.58333333333333337</v>
      </c>
      <c r="AL491" s="205">
        <v>27</v>
      </c>
      <c r="AM491" s="88">
        <v>372</v>
      </c>
      <c r="AN491" s="88">
        <v>106</v>
      </c>
      <c r="AO491" s="88">
        <v>16</v>
      </c>
      <c r="AP491" s="88">
        <v>52</v>
      </c>
      <c r="AQ491" s="89">
        <v>25</v>
      </c>
      <c r="AR491" s="205">
        <v>12</v>
      </c>
      <c r="AS491" s="88">
        <v>4</v>
      </c>
      <c r="AT491" s="30" t="s">
        <v>328</v>
      </c>
      <c r="AU491" s="88" t="s">
        <v>608</v>
      </c>
      <c r="AV491" s="88">
        <v>0.42</v>
      </c>
      <c r="AW491" s="88">
        <v>0.42</v>
      </c>
      <c r="AX491" s="88">
        <v>1</v>
      </c>
      <c r="AY491" s="88">
        <v>1</v>
      </c>
      <c r="AZ491" s="92" t="s">
        <v>612</v>
      </c>
      <c r="BA491" s="88" t="s">
        <v>46</v>
      </c>
      <c r="BB49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5.84</v>
      </c>
      <c r="BC491" s="89"/>
      <c r="BD491" s="89"/>
      <c r="BE491" s="89"/>
      <c r="BF491" s="89"/>
      <c r="BG491" s="93"/>
      <c r="BH491" s="44"/>
      <c r="BI491" s="45"/>
      <c r="BJ491" s="45"/>
      <c r="BK491" s="46"/>
      <c r="BL491" s="94"/>
    </row>
    <row r="492" spans="1:64" ht="18.75" customHeight="1" x14ac:dyDescent="0.3">
      <c r="A492" s="37">
        <f>IFERROR(InformeTbHv[[#This Row],[T EFECTIVO]]/InformeTbHv[[#This Row],[Horas disponibles]],0)</f>
        <v>0.95750000000000002</v>
      </c>
      <c r="B492" s="37">
        <f>((InformeTbHv[[#This Row],[T PROGRAMADO]]-InformeTbHv[[#This Row],[HORAS DE OTRAS PARADA]]))/InformeTbHv[[#This Row],[T PROGRAMADO]]</f>
        <v>0.47875000000000001</v>
      </c>
      <c r="C492" s="113">
        <f>IFERROR(((InformeTbHv[[#This Row],[T PROGRAMADO]]-InformeTbHv[[#This Row],[Ttal P. mec]])/InformeTbHv[[#This Row],[T PROGRAMADO]]),0)</f>
        <v>0.5</v>
      </c>
      <c r="D492" s="38">
        <f>IFERROR(ROUND(InformeTbHv[[#This Row],[TOTAL DE ARBOLES]]/InformeTbHv[[#This Row],[T EFECTIVO]],2),"")</f>
        <v>57.18</v>
      </c>
      <c r="E492" s="38">
        <f>(IFERROR(ROUND(InformeTbHv[[#This Row],[M3]]/InformeTbHv[[#This Row],[TOTAL DE ARBOLES]],2),""))</f>
        <v>0.35</v>
      </c>
      <c r="F492" s="39">
        <f>IFERROR(ROUND(InformeTbHv[[#This Row],[M3]]/InformeTbHv[[#This Row],[T EFECTIVO]],2),"")</f>
        <v>20.190000000000001</v>
      </c>
      <c r="G492" s="40">
        <f>InformeTbHv[[#This Row],[T PROGRAMADO]]-InformeTbHv[[#This Row],[HORAS DE OTRAS PARADA]]</f>
        <v>3.83</v>
      </c>
      <c r="H492" s="40">
        <f>InformeTbHv[[#This Row],[T PROGRAMADO]]-SUM(InformeTbHv[[#This Row],[T PARADAS MEC]]+InformeTbHv[[#This Row],[ALISTAMIENTO]]+InformeTbHv[[#This Row],[Mantenimiento periódico]])</f>
        <v>4</v>
      </c>
      <c r="I492" s="40">
        <f>InformeTbHv[[#This Row],[T PARADAS MEC]]+InformeTbHv[[#This Row],[ALISTAMIENTO]]+InformeTbHv[[#This Row],[Mantenimiento periódico]]</f>
        <v>4</v>
      </c>
      <c r="J492" s="40">
        <f>SUMIF(InformeTbHv[[#This Row],[MOTIVO 1]],"Mantenimiento periódico",InformeTbHv[[#This Row],[T OTRA PARADA 1]])</f>
        <v>0</v>
      </c>
      <c r="K492" s="40">
        <f>InformeTbHv[[#This Row],[Mantenimiento periódico]]+InformeTbHv[[#This Row],[ALISTAMIENTO]]</f>
        <v>1</v>
      </c>
      <c r="L492" s="40">
        <f>SUM(InformeTbHv[[#This Row],[T OTRA PARADA 1]:[T OTRA PARADA 5]])</f>
        <v>0</v>
      </c>
      <c r="M492" s="38" t="s">
        <v>55</v>
      </c>
      <c r="N492" s="38" t="s">
        <v>1418</v>
      </c>
      <c r="O492" s="38" t="s">
        <v>94</v>
      </c>
      <c r="P492" s="38">
        <v>94269293</v>
      </c>
      <c r="Q492" s="38" t="s">
        <v>43</v>
      </c>
      <c r="R492" s="38" t="s">
        <v>49</v>
      </c>
      <c r="S492" s="41">
        <v>46035</v>
      </c>
      <c r="T492" s="38" t="s">
        <v>62</v>
      </c>
      <c r="U492" s="38"/>
      <c r="V492" s="38"/>
      <c r="W492" s="38"/>
      <c r="X492" s="38"/>
      <c r="Y492" s="38"/>
      <c r="Z492" s="38"/>
      <c r="AA492" s="38"/>
      <c r="AB492" s="38"/>
      <c r="AC492" s="38" t="s">
        <v>1445</v>
      </c>
      <c r="AD492" s="38" t="s">
        <v>1490</v>
      </c>
      <c r="AE492" s="38" t="s">
        <v>1518</v>
      </c>
      <c r="AF492" s="38">
        <v>19.828868083208551</v>
      </c>
      <c r="AG492" s="25" t="s">
        <v>208</v>
      </c>
      <c r="AH492" s="207">
        <v>2</v>
      </c>
      <c r="AI492" s="116" t="s">
        <v>47</v>
      </c>
      <c r="AJ492" s="415">
        <f>VLOOKUP(InformeTbHv[[#This Row],[TURNO]],[1]INFORMEHV!AI$2:AK$184,2,0)</f>
        <v>0.25</v>
      </c>
      <c r="AK492" s="415">
        <f>VLOOKUP(InformeTbHv[[#This Row],[TURNO]],[1]INFORMEHV!AI$2:AK$184,3,0)</f>
        <v>0.58333333333333337</v>
      </c>
      <c r="AL492" s="116">
        <v>29</v>
      </c>
      <c r="AM492" s="38">
        <v>219</v>
      </c>
      <c r="AN492" s="38">
        <v>77.34</v>
      </c>
      <c r="AO492" s="38">
        <v>18.38</v>
      </c>
      <c r="AP492" s="38"/>
      <c r="AQ492" s="120">
        <v>22.4</v>
      </c>
      <c r="AR492" s="38">
        <v>8</v>
      </c>
      <c r="AS492" s="38">
        <v>3</v>
      </c>
      <c r="AT492" s="30" t="s">
        <v>327</v>
      </c>
      <c r="AU492" s="49" t="s">
        <v>233</v>
      </c>
      <c r="AV492" s="38">
        <v>1</v>
      </c>
      <c r="AW492" s="38"/>
      <c r="AX492" s="38">
        <v>0.17</v>
      </c>
      <c r="AY492" s="38"/>
      <c r="AZ492" s="42" t="s">
        <v>189</v>
      </c>
      <c r="BA492" s="38" t="s">
        <v>48</v>
      </c>
      <c r="BB49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4.17</v>
      </c>
      <c r="BC492" s="40"/>
      <c r="BD492" s="40"/>
      <c r="BE492" s="40"/>
      <c r="BF492" s="40"/>
      <c r="BG492" s="43"/>
      <c r="BH492" s="44"/>
      <c r="BI492" s="45"/>
      <c r="BJ492" s="45"/>
      <c r="BK492" s="46"/>
      <c r="BL492" s="47"/>
    </row>
    <row r="493" spans="1:64" ht="18.75" customHeight="1" x14ac:dyDescent="0.3">
      <c r="A493" s="37">
        <f>IFERROR(InformeTbHv[[#This Row],[T EFECTIVO]]/InformeTbHv[[#This Row],[Horas disponibles]],0)</f>
        <v>0</v>
      </c>
      <c r="B493" s="37">
        <f>((InformeTbHv[[#This Row],[T PROGRAMADO]]-InformeTbHv[[#This Row],[HORAS DE OTRAS PARADA]]))/InformeTbHv[[#This Row],[T PROGRAMADO]]</f>
        <v>0</v>
      </c>
      <c r="C493" s="113">
        <f>IFERROR(((InformeTbHv[[#This Row],[T PROGRAMADO]]-InformeTbHv[[#This Row],[Ttal P. mec]])/InformeTbHv[[#This Row],[T PROGRAMADO]]),0)</f>
        <v>0</v>
      </c>
      <c r="D493" s="38" t="str">
        <f>IFERROR(ROUND(InformeTbHv[[#This Row],[TOTAL DE ARBOLES]]/InformeTbHv[[#This Row],[T EFECTIVO]],2),"")</f>
        <v/>
      </c>
      <c r="E493" s="38" t="str">
        <f>(IFERROR(ROUND(InformeTbHv[[#This Row],[M3]]/InformeTbHv[[#This Row],[TOTAL DE ARBOLES]],2),""))</f>
        <v/>
      </c>
      <c r="F493" s="39" t="str">
        <f>IFERROR(ROUND(InformeTbHv[[#This Row],[M3]]/InformeTbHv[[#This Row],[T EFECTIVO]],2),"")</f>
        <v/>
      </c>
      <c r="G493" s="40">
        <f>InformeTbHv[[#This Row],[T PROGRAMADO]]-InformeTbHv[[#This Row],[HORAS DE OTRAS PARADA]]</f>
        <v>0</v>
      </c>
      <c r="H493" s="40">
        <f>InformeTbHv[[#This Row],[T PROGRAMADO]]-SUM(InformeTbHv[[#This Row],[T PARADAS MEC]]+InformeTbHv[[#This Row],[ALISTAMIENTO]]+InformeTbHv[[#This Row],[Mantenimiento periódico]])</f>
        <v>0</v>
      </c>
      <c r="I493" s="40">
        <f>InformeTbHv[[#This Row],[T PARADAS MEC]]+InformeTbHv[[#This Row],[ALISTAMIENTO]]+InformeTbHv[[#This Row],[Mantenimiento periódico]]</f>
        <v>8</v>
      </c>
      <c r="J493" s="40">
        <f>SUMIF(InformeTbHv[[#This Row],[MOTIVO 1]],"Mantenimiento periódico",InformeTbHv[[#This Row],[T OTRA PARADA 1]])</f>
        <v>0</v>
      </c>
      <c r="K493" s="40">
        <f>InformeTbHv[[#This Row],[Mantenimiento periódico]]+InformeTbHv[[#This Row],[ALISTAMIENTO]]</f>
        <v>0</v>
      </c>
      <c r="L493" s="40">
        <f>SUM(InformeTbHv[[#This Row],[T OTRA PARADA 1]:[T OTRA PARADA 5]])</f>
        <v>0</v>
      </c>
      <c r="M493" s="38" t="s">
        <v>55</v>
      </c>
      <c r="N493" s="38" t="s">
        <v>1418</v>
      </c>
      <c r="O493" s="38" t="s">
        <v>56</v>
      </c>
      <c r="P493" s="38">
        <v>1114480052</v>
      </c>
      <c r="Q493" s="38" t="s">
        <v>43</v>
      </c>
      <c r="R493" s="38" t="s">
        <v>49</v>
      </c>
      <c r="S493" s="41">
        <v>46035</v>
      </c>
      <c r="T493" s="38" t="s">
        <v>62</v>
      </c>
      <c r="U493" s="38"/>
      <c r="V493" s="38"/>
      <c r="W493" s="38"/>
      <c r="X493" s="38"/>
      <c r="Y493" s="38"/>
      <c r="Z493" s="38"/>
      <c r="AA493" s="38"/>
      <c r="AB493" s="38"/>
      <c r="AC493" s="38" t="s">
        <v>1445</v>
      </c>
      <c r="AD493" s="38" t="s">
        <v>1490</v>
      </c>
      <c r="AE493" s="38" t="s">
        <v>1518</v>
      </c>
      <c r="AF493" s="38">
        <v>19.828868083208551</v>
      </c>
      <c r="AG493" s="25" t="s">
        <v>208</v>
      </c>
      <c r="AH493" s="207">
        <v>2</v>
      </c>
      <c r="AI493" s="125" t="s">
        <v>45</v>
      </c>
      <c r="AJ493" s="418">
        <f>VLOOKUP(InformeTbHv[[#This Row],[TURNO]],[1]INFORMEHV!AI$2:AK$184,2,0)</f>
        <v>0.58333333333333337</v>
      </c>
      <c r="AK493" s="418">
        <f>VLOOKUP(InformeTbHv[[#This Row],[TURNO]],[1]INFORMEHV!AI$2:AK$184,3,0)</f>
        <v>0.91666666666666663</v>
      </c>
      <c r="AL493" s="116"/>
      <c r="AM493" s="38"/>
      <c r="AN493" s="38"/>
      <c r="AO493" s="38"/>
      <c r="AP493" s="38"/>
      <c r="AQ493" s="120"/>
      <c r="AR493" s="38">
        <v>8</v>
      </c>
      <c r="AS493" s="38">
        <v>8</v>
      </c>
      <c r="AT493" s="25"/>
      <c r="AU493" s="49" t="s">
        <v>233</v>
      </c>
      <c r="AV493" s="38"/>
      <c r="AW493" s="38"/>
      <c r="AX493" s="38"/>
      <c r="AY493" s="38"/>
      <c r="AZ493" s="42"/>
      <c r="BA493" s="38" t="s">
        <v>48</v>
      </c>
      <c r="BB49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493" s="40"/>
      <c r="BD493" s="40"/>
      <c r="BE493" s="40"/>
      <c r="BF493" s="40"/>
      <c r="BG493" s="43"/>
      <c r="BH493" s="44"/>
      <c r="BI493" s="45"/>
      <c r="BJ493" s="45"/>
      <c r="BK493" s="46"/>
      <c r="BL493" s="47"/>
    </row>
    <row r="494" spans="1:64" ht="18.75" customHeight="1" x14ac:dyDescent="0.3">
      <c r="A494" s="87">
        <f>IFERROR(InformeTbHv[[#This Row],[T EFECTIVO]]/InformeTbHv[[#This Row],[Horas disponibles]],0)</f>
        <v>0.91328671328671329</v>
      </c>
      <c r="B494" s="87">
        <f>((InformeTbHv[[#This Row],[T PROGRAMADO]]-InformeTbHv[[#This Row],[HORAS DE OTRAS PARADA]]))/InformeTbHv[[#This Row],[T PROGRAMADO]]</f>
        <v>0.81625000000000003</v>
      </c>
      <c r="C494" s="216">
        <f>IFERROR(((InformeTbHv[[#This Row],[T PROGRAMADO]]-InformeTbHv[[#This Row],[Ttal P. mec]])/InformeTbHv[[#This Row],[T PROGRAMADO]]),0)</f>
        <v>0.89375000000000004</v>
      </c>
      <c r="D494" s="88">
        <f>IFERROR(ROUND(InformeTbHv[[#This Row],[TOTAL DE ARBOLES]]/InformeTbHv[[#This Row],[T EFECTIVO]],2),"")</f>
        <v>60.95</v>
      </c>
      <c r="E494" s="88">
        <f>(IFERROR(ROUND(InformeTbHv[[#This Row],[M3]]/InformeTbHv[[#This Row],[TOTAL DE ARBOLES]],2),""))</f>
        <v>0.35</v>
      </c>
      <c r="F494" s="39">
        <f>IFERROR(ROUND(InformeTbHv[[#This Row],[M3]]/InformeTbHv[[#This Row],[T EFECTIVO]],2),"")</f>
        <v>21.13</v>
      </c>
      <c r="G494" s="89">
        <f>InformeTbHv[[#This Row],[T PROGRAMADO]]-InformeTbHv[[#This Row],[HORAS DE OTRAS PARADA]]</f>
        <v>6.53</v>
      </c>
      <c r="H494" s="89">
        <f>InformeTbHv[[#This Row],[T PROGRAMADO]]-SUM(InformeTbHv[[#This Row],[T PARADAS MEC]]+InformeTbHv[[#This Row],[ALISTAMIENTO]]+InformeTbHv[[#This Row],[Mantenimiento periódico]])</f>
        <v>7.15</v>
      </c>
      <c r="I494" s="89">
        <f>InformeTbHv[[#This Row],[T PARADAS MEC]]+InformeTbHv[[#This Row],[ALISTAMIENTO]]+InformeTbHv[[#This Row],[Mantenimiento periódico]]</f>
        <v>0.85000000000000009</v>
      </c>
      <c r="J494" s="89">
        <f>SUMIF(InformeTbHv[[#This Row],[MOTIVO 1]],"Mantenimiento periódico",InformeTbHv[[#This Row],[T OTRA PARADA 1]])</f>
        <v>0</v>
      </c>
      <c r="K494" s="89">
        <f>InformeTbHv[[#This Row],[Mantenimiento periódico]]+InformeTbHv[[#This Row],[ALISTAMIENTO]]</f>
        <v>0.17</v>
      </c>
      <c r="L494" s="89">
        <f>SUM(InformeTbHv[[#This Row],[T OTRA PARADA 1]:[T OTRA PARADA 5]])</f>
        <v>0</v>
      </c>
      <c r="M494" s="88" t="s">
        <v>42</v>
      </c>
      <c r="N494" s="88" t="s">
        <v>1418</v>
      </c>
      <c r="O494" s="88" t="s">
        <v>59</v>
      </c>
      <c r="P494" s="88">
        <v>94269864</v>
      </c>
      <c r="Q494" s="88" t="s">
        <v>43</v>
      </c>
      <c r="R494" s="88" t="s">
        <v>44</v>
      </c>
      <c r="S494" s="90">
        <v>46095</v>
      </c>
      <c r="T494" s="88" t="s">
        <v>815</v>
      </c>
      <c r="U494" s="88"/>
      <c r="V494" s="88"/>
      <c r="W494" s="88"/>
      <c r="X494" s="88"/>
      <c r="Y494" s="88"/>
      <c r="Z494" s="88"/>
      <c r="AA494" s="88"/>
      <c r="AB494" s="88"/>
      <c r="AC494" s="88" t="s">
        <v>1434</v>
      </c>
      <c r="AD494" s="88" t="s">
        <v>1479</v>
      </c>
      <c r="AE494" s="88" t="s">
        <v>1519</v>
      </c>
      <c r="AF494" s="88">
        <v>17.88641072711232</v>
      </c>
      <c r="AG494" s="49" t="s">
        <v>208</v>
      </c>
      <c r="AH494" s="206">
        <v>2</v>
      </c>
      <c r="AI494" s="88" t="s">
        <v>47</v>
      </c>
      <c r="AJ494" s="419">
        <f>VLOOKUP(InformeTbHv[[#This Row],[TURNO]],[1]INFORMEHV!AI$2:AK$184,2,0)</f>
        <v>0.25</v>
      </c>
      <c r="AK494" s="419">
        <f>VLOOKUP(InformeTbHv[[#This Row],[TURNO]],[1]INFORMEHV!AI$2:AK$184,3,0)</f>
        <v>0.58333333333333337</v>
      </c>
      <c r="AL494" s="205">
        <v>30</v>
      </c>
      <c r="AM494" s="88">
        <v>398</v>
      </c>
      <c r="AN494" s="88">
        <v>138</v>
      </c>
      <c r="AO494" s="88">
        <v>20</v>
      </c>
      <c r="AP494" s="88">
        <v>66</v>
      </c>
      <c r="AQ494" s="89">
        <v>0.35</v>
      </c>
      <c r="AR494" s="88">
        <v>8</v>
      </c>
      <c r="AS494" s="88">
        <v>0.68</v>
      </c>
      <c r="AT494" s="88"/>
      <c r="AU494" s="88" t="s">
        <v>956</v>
      </c>
      <c r="AV494" s="88">
        <v>0.17</v>
      </c>
      <c r="AW494" s="88">
        <v>0.17</v>
      </c>
      <c r="AX494" s="88">
        <v>0.45</v>
      </c>
      <c r="AY494" s="88">
        <v>3</v>
      </c>
      <c r="AZ494" s="92"/>
      <c r="BA494" s="88" t="s">
        <v>46</v>
      </c>
      <c r="BB49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1.47</v>
      </c>
      <c r="BC494" s="89"/>
      <c r="BD494" s="89"/>
      <c r="BE494" s="89"/>
      <c r="BF494" s="89"/>
      <c r="BG494" s="93"/>
      <c r="BH494" s="44"/>
      <c r="BI494" s="45"/>
      <c r="BJ494" s="45"/>
      <c r="BK494" s="46"/>
      <c r="BL494" s="94"/>
    </row>
    <row r="495" spans="1:64" ht="18.75" customHeight="1" x14ac:dyDescent="0.3">
      <c r="A495" s="76">
        <f>IFERROR(InformeTbHv[[#This Row],[T EFECTIVO]]/InformeTbHv[[#This Row],[Horas disponibles]],0)</f>
        <v>0.89415481832543442</v>
      </c>
      <c r="B495" s="76">
        <f>((InformeTbHv[[#This Row],[T PROGRAMADO]]-InformeTbHv[[#This Row],[HORAS DE OTRAS PARADA]]))/InformeTbHv[[#This Row],[T PROGRAMADO]]</f>
        <v>0.70750000000000002</v>
      </c>
      <c r="C495" s="217">
        <f>IFERROR(((InformeTbHv[[#This Row],[T PROGRAMADO]]-InformeTbHv[[#This Row],[Ttal P. mec]])/InformeTbHv[[#This Row],[T PROGRAMADO]]),0)</f>
        <v>0.79125000000000001</v>
      </c>
      <c r="D495" s="49">
        <f>IFERROR(ROUND(InformeTbHv[[#This Row],[TOTAL DE ARBOLES]]/InformeTbHv[[#This Row],[T EFECTIVO]],2),"")</f>
        <v>32.33</v>
      </c>
      <c r="E495" s="49">
        <f>(IFERROR(ROUND(InformeTbHv[[#This Row],[M3]]/InformeTbHv[[#This Row],[TOTAL DE ARBOLES]],2),""))</f>
        <v>0.68</v>
      </c>
      <c r="F495" s="39">
        <f>IFERROR(ROUND(InformeTbHv[[#This Row],[M3]]/InformeTbHv[[#This Row],[T EFECTIVO]],2),"")</f>
        <v>22.07</v>
      </c>
      <c r="G495" s="72">
        <f>InformeTbHv[[#This Row],[T PROGRAMADO]]-InformeTbHv[[#This Row],[HORAS DE OTRAS PARADA]]</f>
        <v>5.66</v>
      </c>
      <c r="H495" s="72">
        <f>InformeTbHv[[#This Row],[T PROGRAMADO]]-SUM(InformeTbHv[[#This Row],[T PARADAS MEC]]+InformeTbHv[[#This Row],[ALISTAMIENTO]]+InformeTbHv[[#This Row],[Mantenimiento periódico]])</f>
        <v>6.33</v>
      </c>
      <c r="I495" s="72">
        <f>InformeTbHv[[#This Row],[T PARADAS MEC]]+InformeTbHv[[#This Row],[ALISTAMIENTO]]+InformeTbHv[[#This Row],[Mantenimiento periódico]]</f>
        <v>1.67</v>
      </c>
      <c r="J495" s="72">
        <f>SUMIF(InformeTbHv[[#This Row],[MOTIVO 1]],"Mantenimiento periódico",InformeTbHv[[#This Row],[T OTRA PARADA 1]])</f>
        <v>0</v>
      </c>
      <c r="K495" s="72">
        <f>InformeTbHv[[#This Row],[Mantenimiento periódico]]+InformeTbHv[[#This Row],[ALISTAMIENTO]]</f>
        <v>0.17</v>
      </c>
      <c r="L495" s="72">
        <f>SUM(InformeTbHv[[#This Row],[T OTRA PARADA 1]:[T OTRA PARADA 5]])</f>
        <v>0.5</v>
      </c>
      <c r="M495" s="49" t="s">
        <v>79</v>
      </c>
      <c r="N495" s="49" t="s">
        <v>1417</v>
      </c>
      <c r="O495" s="49" t="s">
        <v>84</v>
      </c>
      <c r="P495" s="49">
        <v>1085247991</v>
      </c>
      <c r="Q495" s="49" t="s">
        <v>65</v>
      </c>
      <c r="R495" s="49" t="s">
        <v>44</v>
      </c>
      <c r="S495" s="77">
        <v>46120</v>
      </c>
      <c r="T495" s="49" t="s">
        <v>164</v>
      </c>
      <c r="U495" s="49"/>
      <c r="V495" s="49"/>
      <c r="W495" s="49"/>
      <c r="X495" s="49"/>
      <c r="Y495" s="49"/>
      <c r="Z495" s="49"/>
      <c r="AA495" s="49"/>
      <c r="AB495" s="49"/>
      <c r="AC495" s="49" t="s">
        <v>1426</v>
      </c>
      <c r="AD495" s="49" t="s">
        <v>1471</v>
      </c>
      <c r="AE495" s="49" t="s">
        <v>1512</v>
      </c>
      <c r="AF495" s="49">
        <v>26.520279887958782</v>
      </c>
      <c r="AG495" s="49" t="s">
        <v>1319</v>
      </c>
      <c r="AH495" s="259">
        <v>8</v>
      </c>
      <c r="AI495" s="125" t="s">
        <v>47</v>
      </c>
      <c r="AJ495" s="418">
        <f>VLOOKUP(InformeTbHv[[#This Row],[TURNO]],[1]INFORMEHV!AI$2:AK$184,2,0)</f>
        <v>0.25</v>
      </c>
      <c r="AK495" s="418">
        <f>VLOOKUP(InformeTbHv[[#This Row],[TURNO]],[1]INFORMEHV!AI$2:AK$184,3,0)</f>
        <v>0.58333333333333337</v>
      </c>
      <c r="AL495" s="125"/>
      <c r="AM495" s="49">
        <v>183</v>
      </c>
      <c r="AN495" s="49">
        <v>124.89</v>
      </c>
      <c r="AO495" s="49">
        <v>26</v>
      </c>
      <c r="AP495" s="49">
        <v>38</v>
      </c>
      <c r="AQ495" s="72"/>
      <c r="AR495" s="49">
        <v>8</v>
      </c>
      <c r="AS495" s="49">
        <v>1.5</v>
      </c>
      <c r="AT495" s="49"/>
      <c r="AU495" s="49" t="s">
        <v>1141</v>
      </c>
      <c r="AV495" s="49">
        <v>0.17</v>
      </c>
      <c r="AW495" s="49"/>
      <c r="AX495" s="49">
        <v>0.17</v>
      </c>
      <c r="AY495" s="49"/>
      <c r="AZ495" s="71"/>
      <c r="BA495" s="49" t="s">
        <v>48</v>
      </c>
      <c r="BB49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2.34</v>
      </c>
      <c r="BC495" s="72">
        <v>0.5</v>
      </c>
      <c r="BD495" s="72"/>
      <c r="BE495" s="72"/>
      <c r="BF495" s="72"/>
      <c r="BG495" s="74"/>
      <c r="BH495" s="44" t="s">
        <v>239</v>
      </c>
      <c r="BI495" s="45"/>
      <c r="BJ495" s="45"/>
      <c r="BK495" s="46"/>
      <c r="BL495" s="45"/>
    </row>
    <row r="496" spans="1:64" ht="18.75" customHeight="1" x14ac:dyDescent="0.3">
      <c r="A496" s="76">
        <f>IFERROR(InformeTbHv[[#This Row],[T EFECTIVO]]/InformeTbHv[[#This Row],[Horas disponibles]],0)</f>
        <v>0.89415481832543442</v>
      </c>
      <c r="B496" s="76">
        <f>((InformeTbHv[[#This Row],[T PROGRAMADO]]-InformeTbHv[[#This Row],[HORAS DE OTRAS PARADA]]))/InformeTbHv[[#This Row],[T PROGRAMADO]]</f>
        <v>0.70750000000000002</v>
      </c>
      <c r="C496" s="217">
        <f>IFERROR(((InformeTbHv[[#This Row],[T PROGRAMADO]]-InformeTbHv[[#This Row],[Ttal P. mec]])/InformeTbHv[[#This Row],[T PROGRAMADO]]),0)</f>
        <v>0.79125000000000001</v>
      </c>
      <c r="D496" s="49">
        <f>IFERROR(ROUND(InformeTbHv[[#This Row],[TOTAL DE ARBOLES]]/InformeTbHv[[#This Row],[T EFECTIVO]],2),"")</f>
        <v>32.33</v>
      </c>
      <c r="E496" s="49">
        <f>(IFERROR(ROUND(InformeTbHv[[#This Row],[M3]]/InformeTbHv[[#This Row],[TOTAL DE ARBOLES]],2),""))</f>
        <v>0.68</v>
      </c>
      <c r="F496" s="39">
        <f>IFERROR(ROUND(InformeTbHv[[#This Row],[M3]]/InformeTbHv[[#This Row],[T EFECTIVO]],2),"")</f>
        <v>22.07</v>
      </c>
      <c r="G496" s="72">
        <f>InformeTbHv[[#This Row],[T PROGRAMADO]]-InformeTbHv[[#This Row],[HORAS DE OTRAS PARADA]]</f>
        <v>5.66</v>
      </c>
      <c r="H496" s="72">
        <f>InformeTbHv[[#This Row],[T PROGRAMADO]]-SUM(InformeTbHv[[#This Row],[T PARADAS MEC]]+InformeTbHv[[#This Row],[ALISTAMIENTO]]+InformeTbHv[[#This Row],[Mantenimiento periódico]])</f>
        <v>6.33</v>
      </c>
      <c r="I496" s="72">
        <f>InformeTbHv[[#This Row],[T PARADAS MEC]]+InformeTbHv[[#This Row],[ALISTAMIENTO]]+InformeTbHv[[#This Row],[Mantenimiento periódico]]</f>
        <v>1.67</v>
      </c>
      <c r="J496" s="72">
        <f>SUMIF(InformeTbHv[[#This Row],[MOTIVO 1]],"Mantenimiento periódico",InformeTbHv[[#This Row],[T OTRA PARADA 1]])</f>
        <v>0</v>
      </c>
      <c r="K496" s="72">
        <f>InformeTbHv[[#This Row],[Mantenimiento periódico]]+InformeTbHv[[#This Row],[ALISTAMIENTO]]</f>
        <v>0.17</v>
      </c>
      <c r="L496" s="72">
        <f>SUM(InformeTbHv[[#This Row],[T OTRA PARADA 1]:[T OTRA PARADA 5]])</f>
        <v>0.5</v>
      </c>
      <c r="M496" s="49" t="s">
        <v>79</v>
      </c>
      <c r="N496" s="49" t="s">
        <v>1417</v>
      </c>
      <c r="O496" s="49" t="s">
        <v>84</v>
      </c>
      <c r="P496" s="49">
        <v>1085247991</v>
      </c>
      <c r="Q496" s="49" t="s">
        <v>65</v>
      </c>
      <c r="R496" s="49" t="s">
        <v>44</v>
      </c>
      <c r="S496" s="77">
        <v>46121</v>
      </c>
      <c r="T496" s="49" t="s">
        <v>164</v>
      </c>
      <c r="U496" s="49"/>
      <c r="V496" s="49"/>
      <c r="W496" s="49"/>
      <c r="X496" s="49"/>
      <c r="Y496" s="49"/>
      <c r="Z496" s="49"/>
      <c r="AA496" s="49"/>
      <c r="AB496" s="49"/>
      <c r="AC496" s="49" t="s">
        <v>1426</v>
      </c>
      <c r="AD496" s="49" t="s">
        <v>1471</v>
      </c>
      <c r="AE496" s="49" t="s">
        <v>1512</v>
      </c>
      <c r="AF496" s="49">
        <v>26.520279887958782</v>
      </c>
      <c r="AG496" s="49" t="s">
        <v>1319</v>
      </c>
      <c r="AH496" s="259">
        <v>8</v>
      </c>
      <c r="AI496" s="125" t="s">
        <v>47</v>
      </c>
      <c r="AJ496" s="418">
        <f>VLOOKUP(InformeTbHv[[#This Row],[TURNO]],[1]INFORMEHV!AI$2:AK$184,2,0)</f>
        <v>0.25</v>
      </c>
      <c r="AK496" s="418">
        <f>VLOOKUP(InformeTbHv[[#This Row],[TURNO]],[1]INFORMEHV!AI$2:AK$184,3,0)</f>
        <v>0.58333333333333337</v>
      </c>
      <c r="AL496" s="125"/>
      <c r="AM496" s="49">
        <v>183</v>
      </c>
      <c r="AN496" s="49">
        <v>124.89</v>
      </c>
      <c r="AO496" s="49">
        <v>26</v>
      </c>
      <c r="AP496" s="49">
        <v>38</v>
      </c>
      <c r="AQ496" s="72"/>
      <c r="AR496" s="49">
        <v>8</v>
      </c>
      <c r="AS496" s="49">
        <v>1.5</v>
      </c>
      <c r="AT496" s="49"/>
      <c r="AU496" s="49" t="s">
        <v>1141</v>
      </c>
      <c r="AV496" s="49">
        <v>0.17</v>
      </c>
      <c r="AW496" s="49"/>
      <c r="AX496" s="49">
        <v>0.17</v>
      </c>
      <c r="AY496" s="49"/>
      <c r="AZ496" s="71"/>
      <c r="BA496" s="49" t="s">
        <v>48</v>
      </c>
      <c r="BB49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2.34</v>
      </c>
      <c r="BC496" s="72">
        <v>0.5</v>
      </c>
      <c r="BD496" s="72"/>
      <c r="BE496" s="72"/>
      <c r="BF496" s="72"/>
      <c r="BG496" s="74"/>
      <c r="BH496" s="44" t="s">
        <v>239</v>
      </c>
      <c r="BI496" s="45"/>
      <c r="BJ496" s="45"/>
      <c r="BK496" s="46"/>
      <c r="BL496" s="45"/>
    </row>
    <row r="497" spans="1:64" ht="18.75" customHeight="1" x14ac:dyDescent="0.3">
      <c r="A497" s="87">
        <f>IFERROR(InformeTbHv[[#This Row],[T EFECTIVO]]/InformeTbHv[[#This Row],[Horas disponibles]],0)</f>
        <v>0</v>
      </c>
      <c r="B497" s="87">
        <f>((InformeTbHv[[#This Row],[T PROGRAMADO]]-InformeTbHv[[#This Row],[HORAS DE OTRAS PARADA]]))/InformeTbHv[[#This Row],[T PROGRAMADO]]</f>
        <v>0</v>
      </c>
      <c r="C497" s="216">
        <f>IFERROR(((InformeTbHv[[#This Row],[T PROGRAMADO]]-InformeTbHv[[#This Row],[Ttal P. mec]])/InformeTbHv[[#This Row],[T PROGRAMADO]]),0)</f>
        <v>0</v>
      </c>
      <c r="D497" s="88" t="str">
        <f>IFERROR(ROUND(InformeTbHv[[#This Row],[TOTAL DE ARBOLES]]/InformeTbHv[[#This Row],[T EFECTIVO]],2),"")</f>
        <v/>
      </c>
      <c r="E497" s="88" t="str">
        <f>(IFERROR(ROUND(InformeTbHv[[#This Row],[M3]]/InformeTbHv[[#This Row],[TOTAL DE ARBOLES]],2),""))</f>
        <v/>
      </c>
      <c r="F497" s="39" t="str">
        <f>IFERROR(ROUND(InformeTbHv[[#This Row],[M3]]/InformeTbHv[[#This Row],[T EFECTIVO]],2),"")</f>
        <v/>
      </c>
      <c r="G497" s="89">
        <f>InformeTbHv[[#This Row],[T PROGRAMADO]]-InformeTbHv[[#This Row],[HORAS DE OTRAS PARADA]]</f>
        <v>0</v>
      </c>
      <c r="H497" s="89">
        <f>InformeTbHv[[#This Row],[T PROGRAMADO]]-SUM(InformeTbHv[[#This Row],[T PARADAS MEC]]+InformeTbHv[[#This Row],[ALISTAMIENTO]]+InformeTbHv[[#This Row],[Mantenimiento periódico]])</f>
        <v>0</v>
      </c>
      <c r="I497" s="89">
        <f>InformeTbHv[[#This Row],[T PARADAS MEC]]+InformeTbHv[[#This Row],[ALISTAMIENTO]]+InformeTbHv[[#This Row],[Mantenimiento periódico]]</f>
        <v>6.5</v>
      </c>
      <c r="J497" s="89">
        <f>SUMIF(InformeTbHv[[#This Row],[MOTIVO 1]],"Mantenimiento periódico",InformeTbHv[[#This Row],[T OTRA PARADA 1]])</f>
        <v>0</v>
      </c>
      <c r="K497" s="89">
        <f>InformeTbHv[[#This Row],[Mantenimiento periódico]]+InformeTbHv[[#This Row],[ALISTAMIENTO]]</f>
        <v>0</v>
      </c>
      <c r="L497" s="89">
        <f>SUM(InformeTbHv[[#This Row],[T OTRA PARADA 1]:[T OTRA PARADA 5]])</f>
        <v>0</v>
      </c>
      <c r="M497" s="88" t="s">
        <v>68</v>
      </c>
      <c r="N497" s="88" t="s">
        <v>1417</v>
      </c>
      <c r="O497" s="88" t="s">
        <v>82</v>
      </c>
      <c r="P497" s="88">
        <v>94266396</v>
      </c>
      <c r="Q497" s="88" t="s">
        <v>65</v>
      </c>
      <c r="R497" s="88" t="s">
        <v>44</v>
      </c>
      <c r="S497" s="90">
        <v>46082</v>
      </c>
      <c r="T497" s="88" t="s">
        <v>818</v>
      </c>
      <c r="U497" s="88"/>
      <c r="V497" s="88"/>
      <c r="W497" s="88"/>
      <c r="X497" s="88"/>
      <c r="Y497" s="88"/>
      <c r="Z497" s="88"/>
      <c r="AA497" s="88"/>
      <c r="AB497" s="88"/>
      <c r="AC497" s="88" t="s">
        <v>1423</v>
      </c>
      <c r="AD497" s="88" t="s">
        <v>1468</v>
      </c>
      <c r="AE497" s="88" t="s">
        <v>1512</v>
      </c>
      <c r="AF497" s="88">
        <v>35.086777202388227</v>
      </c>
      <c r="AG497" s="251" t="s">
        <v>205</v>
      </c>
      <c r="AH497" s="206">
        <v>1</v>
      </c>
      <c r="AI497" s="125" t="s">
        <v>45</v>
      </c>
      <c r="AJ497" s="418">
        <f>VLOOKUP(InformeTbHv[[#This Row],[TURNO]],[1]INFORMEHV!AI$2:AK$184,2,0)</f>
        <v>0.58333333333333337</v>
      </c>
      <c r="AK497" s="418">
        <f>VLOOKUP(InformeTbHv[[#This Row],[TURNO]],[1]INFORMEHV!AI$2:AK$184,3,0)</f>
        <v>0.91666666666666663</v>
      </c>
      <c r="AL497" s="205"/>
      <c r="AM497" s="88"/>
      <c r="AN497" s="88"/>
      <c r="AO497" s="88"/>
      <c r="AP497" s="88"/>
      <c r="AQ497" s="89"/>
      <c r="AR497" s="88">
        <v>6.5</v>
      </c>
      <c r="AS497" s="88">
        <v>6.5</v>
      </c>
      <c r="AT497" s="88"/>
      <c r="AU497" s="88" t="s">
        <v>877</v>
      </c>
      <c r="AV497" s="88"/>
      <c r="AW497" s="88"/>
      <c r="AX497" s="88"/>
      <c r="AY497" s="88"/>
      <c r="AZ497" s="92" t="s">
        <v>878</v>
      </c>
      <c r="BA497" s="88" t="s">
        <v>48</v>
      </c>
      <c r="BB49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6.5</v>
      </c>
      <c r="BC497" s="89"/>
      <c r="BD497" s="89"/>
      <c r="BE497" s="89"/>
      <c r="BF497" s="89"/>
      <c r="BG497" s="93"/>
      <c r="BH497" s="44"/>
      <c r="BI497" s="45"/>
      <c r="BJ497" s="45"/>
      <c r="BK497" s="46"/>
      <c r="BL497" s="94"/>
    </row>
    <row r="498" spans="1:64" ht="18.75" customHeight="1" x14ac:dyDescent="0.3">
      <c r="A498" s="87">
        <f>IFERROR(InformeTbHv[[#This Row],[T EFECTIVO]]/InformeTbHv[[#This Row],[Horas disponibles]],0)</f>
        <v>0.9019033674963397</v>
      </c>
      <c r="B498" s="87">
        <f>((InformeTbHv[[#This Row],[T PROGRAMADO]]-InformeTbHv[[#This Row],[HORAS DE OTRAS PARADA]]))/InformeTbHv[[#This Row],[T PROGRAMADO]]</f>
        <v>0.77</v>
      </c>
      <c r="C498" s="216">
        <f>IFERROR(((InformeTbHv[[#This Row],[T PROGRAMADO]]-InformeTbHv[[#This Row],[Ttal P. mec]])/InformeTbHv[[#This Row],[T PROGRAMADO]]),0)</f>
        <v>0.85375000000000001</v>
      </c>
      <c r="D498" s="88">
        <f>IFERROR(ROUND(InformeTbHv[[#This Row],[TOTAL DE ARBOLES]]/InformeTbHv[[#This Row],[T EFECTIVO]],2),"")</f>
        <v>81.819999999999993</v>
      </c>
      <c r="E498" s="88">
        <f>(IFERROR(ROUND(InformeTbHv[[#This Row],[M3]]/InformeTbHv[[#This Row],[TOTAL DE ARBOLES]],2),""))</f>
        <v>0.32</v>
      </c>
      <c r="F498" s="39">
        <f>IFERROR(ROUND(InformeTbHv[[#This Row],[M3]]/InformeTbHv[[#This Row],[T EFECTIVO]],2),"")</f>
        <v>25.91</v>
      </c>
      <c r="G498" s="89">
        <f>InformeTbHv[[#This Row],[T PROGRAMADO]]-InformeTbHv[[#This Row],[HORAS DE OTRAS PARADA]]</f>
        <v>6.16</v>
      </c>
      <c r="H498" s="89">
        <f>InformeTbHv[[#This Row],[T PROGRAMADO]]-SUM(InformeTbHv[[#This Row],[T PARADAS MEC]]+InformeTbHv[[#This Row],[ALISTAMIENTO]]+InformeTbHv[[#This Row],[Mantenimiento periódico]])</f>
        <v>6.83</v>
      </c>
      <c r="I498" s="89">
        <f>InformeTbHv[[#This Row],[T PARADAS MEC]]+InformeTbHv[[#This Row],[ALISTAMIENTO]]+InformeTbHv[[#This Row],[Mantenimiento periódico]]</f>
        <v>1.17</v>
      </c>
      <c r="J498" s="89">
        <f>SUMIF(InformeTbHv[[#This Row],[MOTIVO 1]],"Mantenimiento periódico",InformeTbHv[[#This Row],[T OTRA PARADA 1]])</f>
        <v>0</v>
      </c>
      <c r="K498" s="89">
        <f>InformeTbHv[[#This Row],[Mantenimiento periódico]]+InformeTbHv[[#This Row],[ALISTAMIENTO]]</f>
        <v>0.17</v>
      </c>
      <c r="L498" s="89">
        <f>SUM(InformeTbHv[[#This Row],[T OTRA PARADA 1]:[T OTRA PARADA 5]])</f>
        <v>0</v>
      </c>
      <c r="M498" s="88" t="s">
        <v>68</v>
      </c>
      <c r="N498" s="88" t="s">
        <v>1417</v>
      </c>
      <c r="O498" s="88" t="s">
        <v>85</v>
      </c>
      <c r="P498" s="88">
        <v>15961194</v>
      </c>
      <c r="Q498" s="88" t="s">
        <v>65</v>
      </c>
      <c r="R498" s="88" t="s">
        <v>44</v>
      </c>
      <c r="S498" s="90">
        <v>46102</v>
      </c>
      <c r="T498" s="88" t="s">
        <v>963</v>
      </c>
      <c r="U498" s="88"/>
      <c r="V498" s="88"/>
      <c r="W498" s="88"/>
      <c r="X498" s="88"/>
      <c r="Y498" s="88"/>
      <c r="Z498" s="88"/>
      <c r="AA498" s="88"/>
      <c r="AB498" s="88"/>
      <c r="AC498" s="88" t="s">
        <v>1436</v>
      </c>
      <c r="AD498" s="88" t="s">
        <v>1481</v>
      </c>
      <c r="AE498" s="88" t="s">
        <v>1512</v>
      </c>
      <c r="AF498" s="88">
        <v>23.058471789277405</v>
      </c>
      <c r="AG498" s="251" t="s">
        <v>205</v>
      </c>
      <c r="AH498" s="206">
        <v>4</v>
      </c>
      <c r="AI498" s="125" t="s">
        <v>45</v>
      </c>
      <c r="AJ498" s="418">
        <f>VLOOKUP(InformeTbHv[[#This Row],[TURNO]],[1]INFORMEHV!AI$2:AK$184,2,0)</f>
        <v>0.58333333333333337</v>
      </c>
      <c r="AK498" s="418">
        <f>VLOOKUP(InformeTbHv[[#This Row],[TURNO]],[1]INFORMEHV!AI$2:AK$184,3,0)</f>
        <v>0.91666666666666663</v>
      </c>
      <c r="AL498" s="205"/>
      <c r="AM498" s="88">
        <v>504</v>
      </c>
      <c r="AN498" s="88">
        <v>159.6</v>
      </c>
      <c r="AO498" s="88">
        <v>28</v>
      </c>
      <c r="AP498" s="88">
        <v>89</v>
      </c>
      <c r="AQ498" s="89"/>
      <c r="AR498" s="88">
        <v>8</v>
      </c>
      <c r="AS498" s="88">
        <v>1</v>
      </c>
      <c r="AT498" s="88"/>
      <c r="AU498" s="88" t="s">
        <v>877</v>
      </c>
      <c r="AV498" s="88">
        <v>0.17</v>
      </c>
      <c r="AW498" s="88">
        <v>0.5</v>
      </c>
      <c r="AX498" s="88">
        <v>0.17</v>
      </c>
      <c r="AY498" s="88"/>
      <c r="AZ498" s="92"/>
      <c r="BA498" s="88" t="s">
        <v>48</v>
      </c>
      <c r="BB49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1.8399999999999999</v>
      </c>
      <c r="BC498" s="89"/>
      <c r="BD498" s="89"/>
      <c r="BE498" s="89"/>
      <c r="BF498" s="89"/>
      <c r="BG498" s="93"/>
      <c r="BH498" s="44"/>
      <c r="BI498" s="45"/>
      <c r="BJ498" s="45"/>
      <c r="BK498" s="46"/>
      <c r="BL498" s="94"/>
    </row>
    <row r="499" spans="1:64" ht="18.75" customHeight="1" x14ac:dyDescent="0.3">
      <c r="A499" s="87">
        <f>IFERROR(InformeTbHv[[#This Row],[T EFECTIVO]]/InformeTbHv[[#This Row],[Horas disponibles]],0)</f>
        <v>0.8835978835978836</v>
      </c>
      <c r="B499" s="87">
        <f>((InformeTbHv[[#This Row],[T PROGRAMADO]]-InformeTbHv[[#This Row],[HORAS DE OTRAS PARADA]]))/InformeTbHv[[#This Row],[T PROGRAMADO]]</f>
        <v>0.62624999999999997</v>
      </c>
      <c r="C499" s="216">
        <f>IFERROR(((InformeTbHv[[#This Row],[T PROGRAMADO]]-InformeTbHv[[#This Row],[Ttal P. mec]])/InformeTbHv[[#This Row],[T PROGRAMADO]]),0)</f>
        <v>0.70874999999999999</v>
      </c>
      <c r="D499" s="88">
        <f>IFERROR(ROUND(InformeTbHv[[#This Row],[TOTAL DE ARBOLES]]/InformeTbHv[[#This Row],[T EFECTIVO]],2),"")</f>
        <v>39.72</v>
      </c>
      <c r="E499" s="88">
        <f>(IFERROR(ROUND(InformeTbHv[[#This Row],[M3]]/InformeTbHv[[#This Row],[TOTAL DE ARBOLES]],2),""))</f>
        <v>0.13</v>
      </c>
      <c r="F499" s="39">
        <f>IFERROR(ROUND(InformeTbHv[[#This Row],[M3]]/InformeTbHv[[#This Row],[T EFECTIVO]],2),"")</f>
        <v>4.99</v>
      </c>
      <c r="G499" s="89">
        <f>InformeTbHv[[#This Row],[T PROGRAMADO]]-InformeTbHv[[#This Row],[HORAS DE OTRAS PARADA]]</f>
        <v>5.01</v>
      </c>
      <c r="H499" s="89">
        <f>InformeTbHv[[#This Row],[T PROGRAMADO]]-SUM(InformeTbHv[[#This Row],[T PARADAS MEC]]+InformeTbHv[[#This Row],[ALISTAMIENTO]]+InformeTbHv[[#This Row],[Mantenimiento periódico]])</f>
        <v>5.67</v>
      </c>
      <c r="I499" s="89">
        <f>InformeTbHv[[#This Row],[T PARADAS MEC]]+InformeTbHv[[#This Row],[ALISTAMIENTO]]+InformeTbHv[[#This Row],[Mantenimiento periódico]]</f>
        <v>2.33</v>
      </c>
      <c r="J499" s="89">
        <f>SUMIF(InformeTbHv[[#This Row],[MOTIVO 1]],"Mantenimiento periódico",InformeTbHv[[#This Row],[T OTRA PARADA 1]])</f>
        <v>0</v>
      </c>
      <c r="K499" s="89">
        <f>InformeTbHv[[#This Row],[Mantenimiento periódico]]+InformeTbHv[[#This Row],[ALISTAMIENTO]]</f>
        <v>0.33</v>
      </c>
      <c r="L499" s="89">
        <f>SUM(InformeTbHv[[#This Row],[T OTRA PARADA 1]:[T OTRA PARADA 5]])</f>
        <v>0</v>
      </c>
      <c r="M499" s="88" t="s">
        <v>136</v>
      </c>
      <c r="N499" s="88" t="s">
        <v>1417</v>
      </c>
      <c r="O499" s="88" t="s">
        <v>535</v>
      </c>
      <c r="P499" s="88">
        <v>1113312568</v>
      </c>
      <c r="Q499" s="88" t="s">
        <v>65</v>
      </c>
      <c r="R499" s="88" t="s">
        <v>49</v>
      </c>
      <c r="S499" s="90">
        <v>46108</v>
      </c>
      <c r="T499" s="88" t="s">
        <v>941</v>
      </c>
      <c r="U499" s="88"/>
      <c r="V499" s="88"/>
      <c r="W499" s="88"/>
      <c r="X499" s="88"/>
      <c r="Y499" s="88"/>
      <c r="Z499" s="88"/>
      <c r="AA499" s="88"/>
      <c r="AB499" s="88"/>
      <c r="AC499" s="88" t="s">
        <v>1424</v>
      </c>
      <c r="AD499" s="88" t="s">
        <v>1469</v>
      </c>
      <c r="AE499" s="88" t="s">
        <v>1513</v>
      </c>
      <c r="AF499" s="88">
        <v>17.094631593058232</v>
      </c>
      <c r="AG499" s="252" t="s">
        <v>206</v>
      </c>
      <c r="AH499" s="206">
        <v>2</v>
      </c>
      <c r="AI499" s="125" t="s">
        <v>45</v>
      </c>
      <c r="AJ499" s="418">
        <f>VLOOKUP(InformeTbHv[[#This Row],[TURNO]],[1]INFORMEHV!AI$2:AK$184,2,0)</f>
        <v>0.58333333333333337</v>
      </c>
      <c r="AK499" s="418">
        <f>VLOOKUP(InformeTbHv[[#This Row],[TURNO]],[1]INFORMEHV!AI$2:AK$184,3,0)</f>
        <v>0.91666666666666663</v>
      </c>
      <c r="AL499" s="205">
        <v>25</v>
      </c>
      <c r="AM499" s="88">
        <v>199</v>
      </c>
      <c r="AN499" s="88">
        <v>25</v>
      </c>
      <c r="AO499" s="88">
        <v>4.41</v>
      </c>
      <c r="AP499" s="88"/>
      <c r="AQ499" s="89">
        <v>15</v>
      </c>
      <c r="AR499" s="205">
        <v>8</v>
      </c>
      <c r="AS499" s="88">
        <v>2</v>
      </c>
      <c r="AT499" s="30" t="s">
        <v>328</v>
      </c>
      <c r="AU499" s="88" t="s">
        <v>877</v>
      </c>
      <c r="AV499" s="88">
        <v>0.33</v>
      </c>
      <c r="AW499" s="88">
        <v>0.33</v>
      </c>
      <c r="AX499" s="88">
        <v>0.33</v>
      </c>
      <c r="AY499" s="88">
        <v>1</v>
      </c>
      <c r="AZ499" s="92" t="s">
        <v>1050</v>
      </c>
      <c r="BA499" s="88" t="s">
        <v>48</v>
      </c>
      <c r="BB49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2.99</v>
      </c>
      <c r="BC499" s="89"/>
      <c r="BD499" s="89"/>
      <c r="BE499" s="89"/>
      <c r="BF499" s="89"/>
      <c r="BG499" s="93"/>
      <c r="BH499" s="44"/>
      <c r="BI499" s="45"/>
      <c r="BJ499" s="45"/>
      <c r="BK499" s="46"/>
      <c r="BL499" s="94"/>
    </row>
    <row r="500" spans="1:64" ht="18.75" customHeight="1" x14ac:dyDescent="0.3">
      <c r="A500" s="87">
        <f>IFERROR(InformeTbHv[[#This Row],[T EFECTIVO]]/InformeTbHv[[#This Row],[Horas disponibles]],0)</f>
        <v>0.23947550034506621</v>
      </c>
      <c r="B500" s="87">
        <f>((InformeTbHv[[#This Row],[T PROGRAMADO]]-InformeTbHv[[#This Row],[HORAS DE OTRAS PARADA]]))/InformeTbHv[[#This Row],[T PROGRAMADO]]</f>
        <v>0.16523809523809568</v>
      </c>
      <c r="C500" s="216">
        <f>IFERROR(((InformeTbHv[[#This Row],[T PROGRAMADO]]-InformeTbHv[[#This Row],[Ttal P. mec]])/InformeTbHv[[#This Row],[T PROGRAMADO]]),0)</f>
        <v>0.69000000000000006</v>
      </c>
      <c r="D500" s="88">
        <f>IFERROR(ROUND(InformeTbHv[[#This Row],[TOTAL DE ARBOLES]]/InformeTbHv[[#This Row],[T EFECTIVO]],2),"")</f>
        <v>43.23</v>
      </c>
      <c r="E500" s="88">
        <f>(IFERROR(ROUND(InformeTbHv[[#This Row],[M3]]/InformeTbHv[[#This Row],[TOTAL DE ARBOLES]],2),""))</f>
        <v>0.13</v>
      </c>
      <c r="F500" s="39">
        <f>IFERROR(ROUND(InformeTbHv[[#This Row],[M3]]/InformeTbHv[[#This Row],[T EFECTIVO]],2),"")</f>
        <v>5.42</v>
      </c>
      <c r="G500" s="89">
        <f>InformeTbHv[[#This Row],[T PROGRAMADO]]-InformeTbHv[[#This Row],[HORAS DE OTRAS PARADA]]</f>
        <v>1.1566666666666698</v>
      </c>
      <c r="H500" s="89">
        <f>InformeTbHv[[#This Row],[T PROGRAMADO]]-SUM(InformeTbHv[[#This Row],[T PARADAS MEC]]+InformeTbHv[[#This Row],[ALISTAMIENTO]]+InformeTbHv[[#This Row],[Mantenimiento periódico]])</f>
        <v>4.83</v>
      </c>
      <c r="I500" s="89">
        <f>InformeTbHv[[#This Row],[T PARADAS MEC]]+InformeTbHv[[#This Row],[ALISTAMIENTO]]+InformeTbHv[[#This Row],[Mantenimiento periódico]]</f>
        <v>2.17</v>
      </c>
      <c r="J500" s="89">
        <f>SUMIF(InformeTbHv[[#This Row],[MOTIVO 1]],"Mantenimiento periódico",InformeTbHv[[#This Row],[T OTRA PARADA 1]])</f>
        <v>0</v>
      </c>
      <c r="K500" s="89">
        <f>InformeTbHv[[#This Row],[Mantenimiento periódico]]+InformeTbHv[[#This Row],[ALISTAMIENTO]]</f>
        <v>0.17</v>
      </c>
      <c r="L500" s="89">
        <f>SUM(InformeTbHv[[#This Row],[T OTRA PARADA 1]:[T OTRA PARADA 5]])</f>
        <v>3.3333333333333299</v>
      </c>
      <c r="M500" s="88" t="s">
        <v>63</v>
      </c>
      <c r="N500" s="88" t="s">
        <v>1417</v>
      </c>
      <c r="O500" s="88" t="s">
        <v>85</v>
      </c>
      <c r="P500" s="88">
        <v>15961194</v>
      </c>
      <c r="Q500" s="88" t="s">
        <v>65</v>
      </c>
      <c r="R500" s="88" t="s">
        <v>44</v>
      </c>
      <c r="S500" s="90">
        <v>46079</v>
      </c>
      <c r="T500" s="88" t="s">
        <v>164</v>
      </c>
      <c r="U500" s="88"/>
      <c r="V500" s="88"/>
      <c r="W500" s="88"/>
      <c r="X500" s="88"/>
      <c r="Y500" s="88"/>
      <c r="Z500" s="88"/>
      <c r="AA500" s="88"/>
      <c r="AB500" s="88"/>
      <c r="AC500" s="88" t="s">
        <v>1426</v>
      </c>
      <c r="AD500" s="88" t="s">
        <v>1471</v>
      </c>
      <c r="AE500" s="88" t="s">
        <v>1512</v>
      </c>
      <c r="AF500" s="88">
        <v>26.520279887958782</v>
      </c>
      <c r="AG500" s="49" t="s">
        <v>1319</v>
      </c>
      <c r="AH500" s="206">
        <v>7</v>
      </c>
      <c r="AI500" s="125" t="s">
        <v>45</v>
      </c>
      <c r="AJ500" s="418">
        <f>VLOOKUP(InformeTbHv[[#This Row],[TURNO]],[1]INFORMEHV!AI$2:AK$184,2,0)</f>
        <v>0.58333333333333337</v>
      </c>
      <c r="AK500" s="418">
        <f>VLOOKUP(InformeTbHv[[#This Row],[TURNO]],[1]INFORMEHV!AI$2:AK$184,3,0)</f>
        <v>0.91666666666666663</v>
      </c>
      <c r="AL500" s="205">
        <v>8</v>
      </c>
      <c r="AM500" s="88">
        <v>50</v>
      </c>
      <c r="AN500" s="88">
        <v>6.27</v>
      </c>
      <c r="AO500" s="88">
        <v>4.6500000000000004</v>
      </c>
      <c r="AP500" s="88"/>
      <c r="AQ500" s="89"/>
      <c r="AR500" s="205">
        <v>7</v>
      </c>
      <c r="AS500" s="88">
        <v>2</v>
      </c>
      <c r="AT500" s="30" t="s">
        <v>328</v>
      </c>
      <c r="AU500" s="88" t="s">
        <v>801</v>
      </c>
      <c r="AV500" s="88">
        <v>0.17</v>
      </c>
      <c r="AW500" s="88">
        <v>0.17</v>
      </c>
      <c r="AX500" s="88">
        <v>0.17</v>
      </c>
      <c r="AY500" s="88"/>
      <c r="AZ500" s="92" t="s">
        <v>802</v>
      </c>
      <c r="BA500" s="88" t="s">
        <v>48</v>
      </c>
      <c r="BB50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5.8433333333333302</v>
      </c>
      <c r="BC500" s="89">
        <v>2</v>
      </c>
      <c r="BD500" s="89">
        <v>1.3333333333333299</v>
      </c>
      <c r="BE500" s="89"/>
      <c r="BF500" s="89"/>
      <c r="BG500" s="93"/>
      <c r="BH500" s="44" t="s">
        <v>858</v>
      </c>
      <c r="BI500" s="45" t="s">
        <v>248</v>
      </c>
      <c r="BJ500" s="45"/>
      <c r="BK500" s="46"/>
      <c r="BL500" s="94"/>
    </row>
    <row r="501" spans="1:64" ht="18.75" customHeight="1" x14ac:dyDescent="0.3">
      <c r="A501" s="37">
        <f>IFERROR(InformeTbHv[[#This Row],[T EFECTIVO]]/InformeTbHv[[#This Row],[Horas disponibles]],0)</f>
        <v>0</v>
      </c>
      <c r="B501" s="37">
        <f>((InformeTbHv[[#This Row],[T PROGRAMADO]]-InformeTbHv[[#This Row],[HORAS DE OTRAS PARADA]]))/InformeTbHv[[#This Row],[T PROGRAMADO]]</f>
        <v>0</v>
      </c>
      <c r="C501" s="113">
        <f>IFERROR(((InformeTbHv[[#This Row],[T PROGRAMADO]]-InformeTbHv[[#This Row],[Ttal P. mec]])/InformeTbHv[[#This Row],[T PROGRAMADO]]),0)</f>
        <v>0</v>
      </c>
      <c r="D501" s="38" t="str">
        <f>IFERROR(ROUND(InformeTbHv[[#This Row],[TOTAL DE ARBOLES]]/InformeTbHv[[#This Row],[T EFECTIVO]],2),"")</f>
        <v/>
      </c>
      <c r="E501" s="38" t="str">
        <f>(IFERROR(ROUND(InformeTbHv[[#This Row],[M3]]/InformeTbHv[[#This Row],[TOTAL DE ARBOLES]],2),""))</f>
        <v/>
      </c>
      <c r="F501" s="39" t="str">
        <f>IFERROR(ROUND(InformeTbHv[[#This Row],[M3]]/InformeTbHv[[#This Row],[T EFECTIVO]],2),"")</f>
        <v/>
      </c>
      <c r="G501" s="40">
        <f>InformeTbHv[[#This Row],[T PROGRAMADO]]-InformeTbHv[[#This Row],[HORAS DE OTRAS PARADA]]</f>
        <v>0</v>
      </c>
      <c r="H501" s="40">
        <f>InformeTbHv[[#This Row],[T PROGRAMADO]]-SUM(InformeTbHv[[#This Row],[T PARADAS MEC]]+InformeTbHv[[#This Row],[ALISTAMIENTO]]+InformeTbHv[[#This Row],[Mantenimiento periódico]])</f>
        <v>0</v>
      </c>
      <c r="I501" s="40">
        <f>InformeTbHv[[#This Row],[T PARADAS MEC]]+InformeTbHv[[#This Row],[ALISTAMIENTO]]+InformeTbHv[[#This Row],[Mantenimiento periódico]]</f>
        <v>8</v>
      </c>
      <c r="J501" s="40">
        <f>SUMIF(InformeTbHv[[#This Row],[MOTIVO 1]],"Mantenimiento periódico",InformeTbHv[[#This Row],[T OTRA PARADA 1]])</f>
        <v>0</v>
      </c>
      <c r="K501" s="40">
        <f>InformeTbHv[[#This Row],[Mantenimiento periódico]]+InformeTbHv[[#This Row],[ALISTAMIENTO]]</f>
        <v>0</v>
      </c>
      <c r="L501" s="40">
        <f>SUM(InformeTbHv[[#This Row],[T OTRA PARADA 1]:[T OTRA PARADA 5]])</f>
        <v>0</v>
      </c>
      <c r="M501" s="38" t="s">
        <v>63</v>
      </c>
      <c r="N501" s="38" t="s">
        <v>1417</v>
      </c>
      <c r="O501" s="38" t="s">
        <v>85</v>
      </c>
      <c r="P501" s="38">
        <v>15961194</v>
      </c>
      <c r="Q501" s="38" t="s">
        <v>65</v>
      </c>
      <c r="R501" s="38" t="s">
        <v>44</v>
      </c>
      <c r="S501" s="41">
        <v>46038</v>
      </c>
      <c r="T501" s="38" t="s">
        <v>150</v>
      </c>
      <c r="U501" s="38"/>
      <c r="V501" s="38"/>
      <c r="W501" s="38"/>
      <c r="X501" s="38"/>
      <c r="Y501" s="38"/>
      <c r="Z501" s="38"/>
      <c r="AA501" s="38"/>
      <c r="AB501" s="38"/>
      <c r="AC501" s="38" t="s">
        <v>1444</v>
      </c>
      <c r="AD501" s="38" t="s">
        <v>1489</v>
      </c>
      <c r="AE501" s="38" t="s">
        <v>1512</v>
      </c>
      <c r="AF501" s="38">
        <v>22.805263629590204</v>
      </c>
      <c r="AG501" s="251" t="s">
        <v>205</v>
      </c>
      <c r="AH501" s="207">
        <v>8</v>
      </c>
      <c r="AI501" s="116" t="s">
        <v>47</v>
      </c>
      <c r="AJ501" s="415">
        <f>VLOOKUP(InformeTbHv[[#This Row],[TURNO]],[1]INFORMEHV!AI$2:AK$184,2,0)</f>
        <v>0.25</v>
      </c>
      <c r="AK501" s="415">
        <f>VLOOKUP(InformeTbHv[[#This Row],[TURNO]],[1]INFORMEHV!AI$2:AK$184,3,0)</f>
        <v>0.58333333333333337</v>
      </c>
      <c r="AL501" s="116"/>
      <c r="AM501" s="38"/>
      <c r="AN501" s="38"/>
      <c r="AO501" s="38"/>
      <c r="AP501" s="38"/>
      <c r="AQ501" s="40"/>
      <c r="AR501" s="38">
        <v>8</v>
      </c>
      <c r="AS501" s="38">
        <v>8</v>
      </c>
      <c r="AT501" s="30" t="s">
        <v>327</v>
      </c>
      <c r="AU501" s="49" t="s">
        <v>330</v>
      </c>
      <c r="AV501" s="38"/>
      <c r="AW501" s="38"/>
      <c r="AX501" s="38"/>
      <c r="AY501" s="38"/>
      <c r="AZ501" s="42" t="s">
        <v>326</v>
      </c>
      <c r="BA501" s="38" t="s">
        <v>48</v>
      </c>
      <c r="BB50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501" s="40"/>
      <c r="BD501" s="40"/>
      <c r="BE501" s="40"/>
      <c r="BF501" s="40"/>
      <c r="BG501" s="43"/>
      <c r="BH501" s="44"/>
      <c r="BI501" s="45"/>
      <c r="BJ501" s="45"/>
      <c r="BK501" s="46"/>
      <c r="BL501" s="47"/>
    </row>
    <row r="502" spans="1:64" ht="18.75" customHeight="1" x14ac:dyDescent="0.3">
      <c r="A502" s="79">
        <f>IFERROR(InformeTbHv[[#This Row],[T EFECTIVO]]/InformeTbHv[[#This Row],[Horas disponibles]],0)</f>
        <v>0.74774774774774777</v>
      </c>
      <c r="B502" s="79">
        <f>((InformeTbHv[[#This Row],[T PROGRAMADO]]-InformeTbHv[[#This Row],[HORAS DE OTRAS PARADA]]))/InformeTbHv[[#This Row],[T PROGRAMADO]]</f>
        <v>0.35571428571428576</v>
      </c>
      <c r="C502" s="218">
        <f>IFERROR(((InformeTbHv[[#This Row],[T PROGRAMADO]]-InformeTbHv[[#This Row],[Ttal P. mec]])/InformeTbHv[[#This Row],[T PROGRAMADO]]),0)</f>
        <v>0.4757142857142857</v>
      </c>
      <c r="D502" s="80">
        <f>IFERROR(ROUND(InformeTbHv[[#This Row],[TOTAL DE ARBOLES]]/InformeTbHv[[#This Row],[T EFECTIVO]],2),"")</f>
        <v>39.36</v>
      </c>
      <c r="E502" s="80">
        <f>(IFERROR(ROUND(InformeTbHv[[#This Row],[M3]]/InformeTbHv[[#This Row],[TOTAL DE ARBOLES]],2),""))</f>
        <v>0.42</v>
      </c>
      <c r="F502" s="39">
        <f>IFERROR(ROUND(InformeTbHv[[#This Row],[M3]]/InformeTbHv[[#This Row],[T EFECTIVO]],2),"")</f>
        <v>16.53</v>
      </c>
      <c r="G502" s="81">
        <f>InformeTbHv[[#This Row],[T PROGRAMADO]]-InformeTbHv[[#This Row],[HORAS DE OTRAS PARADA]]</f>
        <v>2.4900000000000002</v>
      </c>
      <c r="H502" s="81">
        <f>InformeTbHv[[#This Row],[T PROGRAMADO]]-SUM(InformeTbHv[[#This Row],[T PARADAS MEC]]+InformeTbHv[[#This Row],[ALISTAMIENTO]]+InformeTbHv[[#This Row],[Mantenimiento periódico]])</f>
        <v>3.33</v>
      </c>
      <c r="I502" s="81">
        <f>InformeTbHv[[#This Row],[T PARADAS MEC]]+InformeTbHv[[#This Row],[ALISTAMIENTO]]+InformeTbHv[[#This Row],[Mantenimiento periódico]]</f>
        <v>3.67</v>
      </c>
      <c r="J502" s="81">
        <f>SUMIF(InformeTbHv[[#This Row],[MOTIVO 1]],"Mantenimiento periódico",InformeTbHv[[#This Row],[T OTRA PARADA 1]])</f>
        <v>0</v>
      </c>
      <c r="K502" s="81">
        <f>InformeTbHv[[#This Row],[Mantenimiento periódico]]+InformeTbHv[[#This Row],[ALISTAMIENTO]]</f>
        <v>0.17</v>
      </c>
      <c r="L502" s="81">
        <f>SUM(InformeTbHv[[#This Row],[T OTRA PARADA 1]:[T OTRA PARADA 5]])</f>
        <v>0</v>
      </c>
      <c r="M502" s="80" t="s">
        <v>68</v>
      </c>
      <c r="N502" s="80" t="s">
        <v>1417</v>
      </c>
      <c r="O502" s="80" t="s">
        <v>69</v>
      </c>
      <c r="P502" s="80">
        <v>1059706760</v>
      </c>
      <c r="Q502" s="80" t="s">
        <v>65</v>
      </c>
      <c r="R502" s="80" t="s">
        <v>44</v>
      </c>
      <c r="S502" s="122">
        <v>46047</v>
      </c>
      <c r="T502" s="80" t="s">
        <v>164</v>
      </c>
      <c r="U502" s="80"/>
      <c r="V502" s="80"/>
      <c r="W502" s="80"/>
      <c r="X502" s="80"/>
      <c r="Y502" s="80"/>
      <c r="Z502" s="80"/>
      <c r="AA502" s="80"/>
      <c r="AB502" s="80"/>
      <c r="AC502" s="80" t="s">
        <v>1426</v>
      </c>
      <c r="AD502" s="80" t="s">
        <v>1471</v>
      </c>
      <c r="AE502" s="80" t="s">
        <v>1512</v>
      </c>
      <c r="AF502" s="80">
        <v>26.520279887958782</v>
      </c>
      <c r="AG502" s="25" t="s">
        <v>207</v>
      </c>
      <c r="AH502" s="261">
        <v>6</v>
      </c>
      <c r="AI502" s="125" t="s">
        <v>45</v>
      </c>
      <c r="AJ502" s="418">
        <f>VLOOKUP(InformeTbHv[[#This Row],[TURNO]],[1]INFORMEHV!AI$2:AK$184,2,0)</f>
        <v>0.58333333333333337</v>
      </c>
      <c r="AK502" s="418">
        <f>VLOOKUP(InformeTbHv[[#This Row],[TURNO]],[1]INFORMEHV!AI$2:AK$184,3,0)</f>
        <v>0.91666666666666663</v>
      </c>
      <c r="AL502" s="211">
        <v>26</v>
      </c>
      <c r="AM502" s="80">
        <v>98</v>
      </c>
      <c r="AN502" s="80">
        <v>41.15</v>
      </c>
      <c r="AO502" s="80">
        <v>16.739999999999998</v>
      </c>
      <c r="AP502" s="80"/>
      <c r="AQ502" s="81"/>
      <c r="AR502" s="211">
        <v>7</v>
      </c>
      <c r="AS502" s="80">
        <v>3.5</v>
      </c>
      <c r="AT502" s="30" t="s">
        <v>328</v>
      </c>
      <c r="AU502" s="30" t="s">
        <v>490</v>
      </c>
      <c r="AV502" s="80">
        <v>0.17</v>
      </c>
      <c r="AW502" s="80">
        <v>0.67</v>
      </c>
      <c r="AX502" s="80">
        <v>0.17</v>
      </c>
      <c r="AY502" s="80"/>
      <c r="AZ502" s="84" t="s">
        <v>342</v>
      </c>
      <c r="BA502" s="80" t="s">
        <v>48</v>
      </c>
      <c r="BB50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4.51</v>
      </c>
      <c r="BC502" s="81"/>
      <c r="BD502" s="81"/>
      <c r="BE502" s="81"/>
      <c r="BF502" s="81"/>
      <c r="BG502" s="85"/>
      <c r="BH502" s="74"/>
      <c r="BI502" s="75"/>
      <c r="BJ502" s="45"/>
      <c r="BK502" s="46"/>
      <c r="BL502" s="86"/>
    </row>
    <row r="503" spans="1:64" ht="18.75" customHeight="1" x14ac:dyDescent="0.3">
      <c r="A503" s="97">
        <f>IFERROR(InformeTbHv[[#This Row],[T EFECTIVO]]/InformeTbHv[[#This Row],[Horas disponibles]],0)</f>
        <v>0.82813455657492363</v>
      </c>
      <c r="B503" s="97">
        <f>((InformeTbHv[[#This Row],[T PROGRAMADO]]-InformeTbHv[[#This Row],[HORAS DE OTRAS PARADA]]))/InformeTbHv[[#This Row],[T PROGRAMADO]]</f>
        <v>0.56416666666666671</v>
      </c>
      <c r="C503" s="219">
        <f>IFERROR(((InformeTbHv[[#This Row],[T PROGRAMADO]]-InformeTbHv[[#This Row],[Ttal P. mec]])/InformeTbHv[[#This Row],[T PROGRAMADO]]),0)</f>
        <v>0.68125000000000002</v>
      </c>
      <c r="D503" s="98">
        <f>IFERROR(ROUND(InformeTbHv[[#This Row],[TOTAL DE ARBOLES]]/InformeTbHv[[#This Row],[T EFECTIVO]],2),"")</f>
        <v>41.21</v>
      </c>
      <c r="E503" s="98">
        <f>(IFERROR(ROUND(InformeTbHv[[#This Row],[M3]]/InformeTbHv[[#This Row],[TOTAL DE ARBOLES]],2),""))</f>
        <v>0.49</v>
      </c>
      <c r="F503" s="53">
        <f>IFERROR(ROUND(InformeTbHv[[#This Row],[M3]]/InformeTbHv[[#This Row],[T EFECTIVO]],2),"")</f>
        <v>20.09</v>
      </c>
      <c r="G503" s="99">
        <f>InformeTbHv[[#This Row],[T PROGRAMADO]]-InformeTbHv[[#This Row],[HORAS DE OTRAS PARADA]]</f>
        <v>4.5133333333333336</v>
      </c>
      <c r="H503" s="99">
        <f>InformeTbHv[[#This Row],[T PROGRAMADO]]-SUM(InformeTbHv[[#This Row],[T PARADAS MEC]]+InformeTbHv[[#This Row],[ALISTAMIENTO]]+InformeTbHv[[#This Row],[Mantenimiento periódico]])</f>
        <v>5.45</v>
      </c>
      <c r="I503" s="99">
        <f>InformeTbHv[[#This Row],[T PARADAS MEC]]+InformeTbHv[[#This Row],[ALISTAMIENTO]]+InformeTbHv[[#This Row],[Mantenimiento periódico]]</f>
        <v>2.5499999999999998</v>
      </c>
      <c r="J503" s="99">
        <f>SUMIF(InformeTbHv[[#This Row],[MOTIVO 1]],"Mantenimiento periódico",InformeTbHv[[#This Row],[T OTRA PARADA 1]])</f>
        <v>0</v>
      </c>
      <c r="K503" s="99">
        <f>InformeTbHv[[#This Row],[Mantenimiento periódico]]+InformeTbHv[[#This Row],[ALISTAMIENTO]]</f>
        <v>0.55000000000000004</v>
      </c>
      <c r="L503" s="99">
        <f>SUM(InformeTbHv[[#This Row],[T OTRA PARADA 1]:[T OTRA PARADA 5]])</f>
        <v>0.16666666666666599</v>
      </c>
      <c r="M503" s="88" t="s">
        <v>68</v>
      </c>
      <c r="N503" s="88" t="s">
        <v>1417</v>
      </c>
      <c r="O503" s="88" t="s">
        <v>69</v>
      </c>
      <c r="P503" s="88">
        <v>1059706760</v>
      </c>
      <c r="Q503" s="88" t="s">
        <v>65</v>
      </c>
      <c r="R503" s="88" t="s">
        <v>44</v>
      </c>
      <c r="S503" s="100">
        <v>46089</v>
      </c>
      <c r="T503" s="98" t="s">
        <v>818</v>
      </c>
      <c r="U503" s="98"/>
      <c r="V503" s="98"/>
      <c r="W503" s="98"/>
      <c r="X503" s="98"/>
      <c r="Y503" s="98"/>
      <c r="Z503" s="98"/>
      <c r="AA503" s="98"/>
      <c r="AB503" s="98"/>
      <c r="AC503" s="98" t="s">
        <v>1423</v>
      </c>
      <c r="AD503" s="98" t="s">
        <v>1468</v>
      </c>
      <c r="AE503" s="98" t="s">
        <v>1512</v>
      </c>
      <c r="AF503" s="98">
        <v>35.086777202388227</v>
      </c>
      <c r="AG503" s="49" t="s">
        <v>208</v>
      </c>
      <c r="AH503" s="262">
        <v>4</v>
      </c>
      <c r="AI503" s="98" t="s">
        <v>47</v>
      </c>
      <c r="AJ503" s="423">
        <f>VLOOKUP(InformeTbHv[[#This Row],[TURNO]],[1]INFORMEHV!AI$2:AK$184,2,0)</f>
        <v>0.25</v>
      </c>
      <c r="AK503" s="423">
        <f>VLOOKUP(InformeTbHv[[#This Row],[TURNO]],[1]INFORMEHV!AI$2:AK$184,3,0)</f>
        <v>0.58333333333333337</v>
      </c>
      <c r="AL503" s="212"/>
      <c r="AM503" s="98">
        <v>186</v>
      </c>
      <c r="AN503" s="98">
        <v>90.67</v>
      </c>
      <c r="AO503" s="98">
        <v>20.45</v>
      </c>
      <c r="AP503" s="98">
        <v>42</v>
      </c>
      <c r="AQ503" s="99"/>
      <c r="AR503" s="212">
        <v>8</v>
      </c>
      <c r="AS503" s="98">
        <v>2</v>
      </c>
      <c r="AT503" s="30" t="s">
        <v>328</v>
      </c>
      <c r="AU503" s="88" t="s">
        <v>490</v>
      </c>
      <c r="AV503" s="98">
        <v>0.55000000000000004</v>
      </c>
      <c r="AW503" s="98">
        <v>0.77</v>
      </c>
      <c r="AX503" s="98"/>
      <c r="AY503" s="98">
        <v>0.1</v>
      </c>
      <c r="AZ503" s="101"/>
      <c r="BA503" s="98" t="s">
        <v>48</v>
      </c>
      <c r="BB50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3.4866666666666659</v>
      </c>
      <c r="BC503" s="99">
        <v>0.16666666666666599</v>
      </c>
      <c r="BD503" s="99"/>
      <c r="BE503" s="99"/>
      <c r="BF503" s="99"/>
      <c r="BG503" s="102"/>
      <c r="BH503" s="14" t="s">
        <v>236</v>
      </c>
      <c r="BI503" s="59"/>
      <c r="BJ503" s="59"/>
      <c r="BK503" s="60"/>
      <c r="BL503" s="103"/>
    </row>
    <row r="504" spans="1:64" ht="18.75" customHeight="1" x14ac:dyDescent="0.3">
      <c r="A504" s="87">
        <f>IFERROR(InformeTbHv[[#This Row],[T EFECTIVO]]/InformeTbHv[[#This Row],[Horas disponibles]],0)</f>
        <v>0.66666666666666663</v>
      </c>
      <c r="B504" s="87">
        <f>((InformeTbHv[[#This Row],[T PROGRAMADO]]-InformeTbHv[[#This Row],[HORAS DE OTRAS PARADA]]))/InformeTbHv[[#This Row],[T PROGRAMADO]]</f>
        <v>0.125</v>
      </c>
      <c r="C504" s="216">
        <f>IFERROR(((InformeTbHv[[#This Row],[T PROGRAMADO]]-InformeTbHv[[#This Row],[Ttal P. mec]])/InformeTbHv[[#This Row],[T PROGRAMADO]]),0)</f>
        <v>0.1875</v>
      </c>
      <c r="D504" s="88">
        <f>IFERROR(ROUND(InformeTbHv[[#This Row],[TOTAL DE ARBOLES]]/InformeTbHv[[#This Row],[T EFECTIVO]],2),"")</f>
        <v>64</v>
      </c>
      <c r="E504" s="88">
        <f>(IFERROR(ROUND(InformeTbHv[[#This Row],[M3]]/InformeTbHv[[#This Row],[TOTAL DE ARBOLES]],2),""))</f>
        <v>0.12</v>
      </c>
      <c r="F504" s="39">
        <f>IFERROR(ROUND(InformeTbHv[[#This Row],[M3]]/InformeTbHv[[#This Row],[T EFECTIVO]],2),"")</f>
        <v>7.44</v>
      </c>
      <c r="G504" s="89">
        <f>InformeTbHv[[#This Row],[T PROGRAMADO]]-InformeTbHv[[#This Row],[HORAS DE OTRAS PARADA]]</f>
        <v>1</v>
      </c>
      <c r="H504" s="89">
        <f>InformeTbHv[[#This Row],[T PROGRAMADO]]-SUM(InformeTbHv[[#This Row],[T PARADAS MEC]]+InformeTbHv[[#This Row],[ALISTAMIENTO]]+InformeTbHv[[#This Row],[Mantenimiento periódico]])</f>
        <v>1.5</v>
      </c>
      <c r="I504" s="89">
        <f>InformeTbHv[[#This Row],[T PARADAS MEC]]+InformeTbHv[[#This Row],[ALISTAMIENTO]]+InformeTbHv[[#This Row],[Mantenimiento periódico]]</f>
        <v>6.5</v>
      </c>
      <c r="J504" s="89">
        <f>SUMIF(InformeTbHv[[#This Row],[MOTIVO 1]],"Mantenimiento periódico",InformeTbHv[[#This Row],[T OTRA PARADA 1]])</f>
        <v>0</v>
      </c>
      <c r="K504" s="89">
        <f>InformeTbHv[[#This Row],[Mantenimiento periódico]]+InformeTbHv[[#This Row],[ALISTAMIENTO]]</f>
        <v>0.5</v>
      </c>
      <c r="L504" s="89">
        <f>SUM(InformeTbHv[[#This Row],[T OTRA PARADA 1]:[T OTRA PARADA 5]])</f>
        <v>0</v>
      </c>
      <c r="M504" s="88" t="s">
        <v>68</v>
      </c>
      <c r="N504" s="88" t="s">
        <v>1417</v>
      </c>
      <c r="O504" s="88" t="s">
        <v>82</v>
      </c>
      <c r="P504" s="88">
        <v>94266396</v>
      </c>
      <c r="Q504" s="88" t="s">
        <v>65</v>
      </c>
      <c r="R504" s="88" t="s">
        <v>44</v>
      </c>
      <c r="S504" s="90">
        <v>46100</v>
      </c>
      <c r="T504" s="88" t="s">
        <v>963</v>
      </c>
      <c r="U504" s="88"/>
      <c r="V504" s="88"/>
      <c r="W504" s="88"/>
      <c r="X504" s="88"/>
      <c r="Y504" s="88"/>
      <c r="Z504" s="88"/>
      <c r="AA504" s="88"/>
      <c r="AB504" s="88"/>
      <c r="AC504" s="88" t="s">
        <v>1436</v>
      </c>
      <c r="AD504" s="88" t="s">
        <v>1481</v>
      </c>
      <c r="AE504" s="88" t="s">
        <v>1512</v>
      </c>
      <c r="AF504" s="88">
        <v>23.058471789277405</v>
      </c>
      <c r="AG504" s="251" t="s">
        <v>205</v>
      </c>
      <c r="AH504" s="206">
        <v>4</v>
      </c>
      <c r="AI504" s="88" t="s">
        <v>47</v>
      </c>
      <c r="AJ504" s="419">
        <f>VLOOKUP(InformeTbHv[[#This Row],[TURNO]],[1]INFORMEHV!AI$2:AK$184,2,0)</f>
        <v>0.25</v>
      </c>
      <c r="AK504" s="419">
        <f>VLOOKUP(InformeTbHv[[#This Row],[TURNO]],[1]INFORMEHV!AI$2:AK$184,3,0)</f>
        <v>0.58333333333333337</v>
      </c>
      <c r="AL504" s="205">
        <v>28</v>
      </c>
      <c r="AM504" s="88">
        <v>64</v>
      </c>
      <c r="AN504" s="88">
        <v>7.44</v>
      </c>
      <c r="AO504" s="88">
        <v>7.4</v>
      </c>
      <c r="AP504" s="88"/>
      <c r="AQ504" s="89"/>
      <c r="AR504" s="205">
        <v>8</v>
      </c>
      <c r="AS504" s="88">
        <v>6</v>
      </c>
      <c r="AT504" s="30" t="s">
        <v>328</v>
      </c>
      <c r="AU504" s="88" t="s">
        <v>490</v>
      </c>
      <c r="AV504" s="88">
        <v>0.5</v>
      </c>
      <c r="AW504" s="88">
        <v>0.5</v>
      </c>
      <c r="AX504" s="88"/>
      <c r="AY504" s="88"/>
      <c r="AZ504" s="92" t="s">
        <v>991</v>
      </c>
      <c r="BA504" s="88" t="s">
        <v>48</v>
      </c>
      <c r="BB50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7</v>
      </c>
      <c r="BC504" s="89"/>
      <c r="BD504" s="89"/>
      <c r="BE504" s="89"/>
      <c r="BF504" s="89"/>
      <c r="BG504" s="93"/>
      <c r="BH504" s="44"/>
      <c r="BI504" s="45"/>
      <c r="BJ504" s="45"/>
      <c r="BK504" s="46"/>
      <c r="BL504" s="94"/>
    </row>
    <row r="505" spans="1:64" ht="18.75" customHeight="1" x14ac:dyDescent="0.3">
      <c r="A505" s="97">
        <f>IFERROR(InformeTbHv[[#This Row],[T EFECTIVO]]/InformeTbHv[[#This Row],[Horas disponibles]],0)</f>
        <v>0</v>
      </c>
      <c r="B505" s="97">
        <f>((InformeTbHv[[#This Row],[T PROGRAMADO]]-InformeTbHv[[#This Row],[HORAS DE OTRAS PARADA]]))/InformeTbHv[[#This Row],[T PROGRAMADO]]</f>
        <v>0</v>
      </c>
      <c r="C505" s="219">
        <f>IFERROR(((InformeTbHv[[#This Row],[T PROGRAMADO]]-InformeTbHv[[#This Row],[Ttal P. mec]])/InformeTbHv[[#This Row],[T PROGRAMADO]]),0)</f>
        <v>0</v>
      </c>
      <c r="D505" s="98" t="str">
        <f>IFERROR(ROUND(InformeTbHv[[#This Row],[TOTAL DE ARBOLES]]/InformeTbHv[[#This Row],[T EFECTIVO]],2),"")</f>
        <v/>
      </c>
      <c r="E505" s="98" t="str">
        <f>(IFERROR(ROUND(InformeTbHv[[#This Row],[M3]]/InformeTbHv[[#This Row],[TOTAL DE ARBOLES]],2),""))</f>
        <v/>
      </c>
      <c r="F505" s="53" t="str">
        <f>IFERROR(ROUND(InformeTbHv[[#This Row],[M3]]/InformeTbHv[[#This Row],[T EFECTIVO]],2),"")</f>
        <v/>
      </c>
      <c r="G505" s="99">
        <f>InformeTbHv[[#This Row],[T PROGRAMADO]]-InformeTbHv[[#This Row],[HORAS DE OTRAS PARADA]]</f>
        <v>0</v>
      </c>
      <c r="H505" s="99">
        <f>InformeTbHv[[#This Row],[T PROGRAMADO]]-SUM(InformeTbHv[[#This Row],[T PARADAS MEC]]+InformeTbHv[[#This Row],[ALISTAMIENTO]]+InformeTbHv[[#This Row],[Mantenimiento periódico]])</f>
        <v>0</v>
      </c>
      <c r="I505" s="99">
        <f>InformeTbHv[[#This Row],[T PARADAS MEC]]+InformeTbHv[[#This Row],[ALISTAMIENTO]]+InformeTbHv[[#This Row],[Mantenimiento periódico]]</f>
        <v>8</v>
      </c>
      <c r="J505" s="99">
        <f>SUMIF(InformeTbHv[[#This Row],[MOTIVO 1]],"Mantenimiento periódico",InformeTbHv[[#This Row],[T OTRA PARADA 1]])</f>
        <v>0</v>
      </c>
      <c r="K505" s="99">
        <f>InformeTbHv[[#This Row],[Mantenimiento periódico]]+InformeTbHv[[#This Row],[ALISTAMIENTO]]</f>
        <v>0</v>
      </c>
      <c r="L505" s="99">
        <f>SUM(InformeTbHv[[#This Row],[T OTRA PARADA 1]:[T OTRA PARADA 5]])</f>
        <v>0</v>
      </c>
      <c r="M505" s="88" t="s">
        <v>68</v>
      </c>
      <c r="N505" s="88" t="s">
        <v>1417</v>
      </c>
      <c r="O505" s="88" t="s">
        <v>69</v>
      </c>
      <c r="P505" s="98">
        <v>1059706760</v>
      </c>
      <c r="Q505" s="98" t="s">
        <v>65</v>
      </c>
      <c r="R505" s="98" t="s">
        <v>44</v>
      </c>
      <c r="S505" s="100">
        <v>46100</v>
      </c>
      <c r="T505" s="98" t="s">
        <v>963</v>
      </c>
      <c r="U505" s="98"/>
      <c r="V505" s="98"/>
      <c r="W505" s="98"/>
      <c r="X505" s="98"/>
      <c r="Y505" s="98"/>
      <c r="Z505" s="98"/>
      <c r="AA505" s="98"/>
      <c r="AB505" s="98"/>
      <c r="AC505" s="98" t="s">
        <v>1436</v>
      </c>
      <c r="AD505" s="98" t="s">
        <v>1481</v>
      </c>
      <c r="AE505" s="98" t="s">
        <v>1512</v>
      </c>
      <c r="AF505" s="98">
        <v>23.058471789277405</v>
      </c>
      <c r="AG505" s="252" t="s">
        <v>206</v>
      </c>
      <c r="AH505" s="262">
        <v>4</v>
      </c>
      <c r="AI505" s="125" t="s">
        <v>45</v>
      </c>
      <c r="AJ505" s="424">
        <f>VLOOKUP(InformeTbHv[[#This Row],[TURNO]],[1]INFORMEHV!AI$2:AK$184,2,0)</f>
        <v>0.58333333333333337</v>
      </c>
      <c r="AK505" s="424">
        <f>VLOOKUP(InformeTbHv[[#This Row],[TURNO]],[1]INFORMEHV!AI$2:AK$184,3,0)</f>
        <v>0.91666666666666663</v>
      </c>
      <c r="AL505" s="212"/>
      <c r="AM505" s="98"/>
      <c r="AN505" s="98"/>
      <c r="AO505" s="98"/>
      <c r="AP505" s="98"/>
      <c r="AQ505" s="99"/>
      <c r="AR505" s="98">
        <v>8</v>
      </c>
      <c r="AS505" s="98">
        <v>8</v>
      </c>
      <c r="AT505" s="98">
        <v>0</v>
      </c>
      <c r="AU505" s="88" t="s">
        <v>490</v>
      </c>
      <c r="AV505" s="98"/>
      <c r="AW505" s="98"/>
      <c r="AX505" s="98"/>
      <c r="AY505" s="98"/>
      <c r="AZ505" s="101" t="s">
        <v>992</v>
      </c>
      <c r="BA505" s="98" t="s">
        <v>48</v>
      </c>
      <c r="BB50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505" s="99"/>
      <c r="BD505" s="99"/>
      <c r="BE505" s="99"/>
      <c r="BF505" s="99"/>
      <c r="BG505" s="102"/>
      <c r="BH505" s="58"/>
      <c r="BI505" s="59"/>
      <c r="BJ505" s="59"/>
      <c r="BK505" s="60"/>
      <c r="BL505" s="103"/>
    </row>
    <row r="506" spans="1:64" ht="18.75" customHeight="1" x14ac:dyDescent="0.3">
      <c r="A506" s="87">
        <f>IFERROR(InformeTbHv[[#This Row],[T EFECTIVO]]/InformeTbHv[[#This Row],[Horas disponibles]],0)</f>
        <v>0.24812030075187974</v>
      </c>
      <c r="B506" s="87">
        <f>((InformeTbHv[[#This Row],[T PROGRAMADO]]-InformeTbHv[[#This Row],[HORAS DE OTRAS PARADA]]))/InformeTbHv[[#This Row],[T PROGRAMADO]]</f>
        <v>5.0769230769230782E-2</v>
      </c>
      <c r="C506" s="216">
        <f>IFERROR(((InformeTbHv[[#This Row],[T PROGRAMADO]]-InformeTbHv[[#This Row],[Ttal P. mec]])/InformeTbHv[[#This Row],[T PROGRAMADO]]),0)</f>
        <v>0.20461538461538462</v>
      </c>
      <c r="D506" s="88">
        <f>IFERROR(ROUND(InformeTbHv[[#This Row],[TOTAL DE ARBOLES]]/InformeTbHv[[#This Row],[T EFECTIVO]],2),"")</f>
        <v>48.48</v>
      </c>
      <c r="E506" s="88">
        <f>(IFERROR(ROUND(InformeTbHv[[#This Row],[M3]]/InformeTbHv[[#This Row],[TOTAL DE ARBOLES]],2),""))</f>
        <v>1.5</v>
      </c>
      <c r="F506" s="39">
        <f>IFERROR(ROUND(InformeTbHv[[#This Row],[M3]]/InformeTbHv[[#This Row],[T EFECTIVO]],2),"")</f>
        <v>72.73</v>
      </c>
      <c r="G506" s="89">
        <f>InformeTbHv[[#This Row],[T PROGRAMADO]]-InformeTbHv[[#This Row],[HORAS DE OTRAS PARADA]]</f>
        <v>0.33000000000000007</v>
      </c>
      <c r="H506" s="89">
        <f>InformeTbHv[[#This Row],[T PROGRAMADO]]-SUM(InformeTbHv[[#This Row],[T PARADAS MEC]]+InformeTbHv[[#This Row],[ALISTAMIENTO]]+InformeTbHv[[#This Row],[Mantenimiento periódico]])</f>
        <v>1.33</v>
      </c>
      <c r="I506" s="89">
        <f>InformeTbHv[[#This Row],[T PARADAS MEC]]+InformeTbHv[[#This Row],[ALISTAMIENTO]]+InformeTbHv[[#This Row],[Mantenimiento periódico]]</f>
        <v>5.17</v>
      </c>
      <c r="J506" s="89">
        <f>SUMIF(InformeTbHv[[#This Row],[MOTIVO 1]],"Mantenimiento periódico",InformeTbHv[[#This Row],[T OTRA PARADA 1]])</f>
        <v>0</v>
      </c>
      <c r="K506" s="89">
        <f>InformeTbHv[[#This Row],[Mantenimiento periódico]]+InformeTbHv[[#This Row],[ALISTAMIENTO]]</f>
        <v>0.17</v>
      </c>
      <c r="L506" s="89">
        <f>SUM(InformeTbHv[[#This Row],[T OTRA PARADA 1]:[T OTRA PARADA 5]])</f>
        <v>0</v>
      </c>
      <c r="M506" s="88" t="s">
        <v>68</v>
      </c>
      <c r="N506" s="88" t="s">
        <v>1417</v>
      </c>
      <c r="O506" s="88" t="s">
        <v>82</v>
      </c>
      <c r="P506" s="88">
        <v>94266396</v>
      </c>
      <c r="Q506" s="88" t="s">
        <v>65</v>
      </c>
      <c r="R506" s="88" t="s">
        <v>44</v>
      </c>
      <c r="S506" s="90">
        <v>46104</v>
      </c>
      <c r="T506" s="88" t="s">
        <v>1020</v>
      </c>
      <c r="U506" s="88"/>
      <c r="V506" s="88"/>
      <c r="W506" s="88"/>
      <c r="X506" s="88"/>
      <c r="Y506" s="88"/>
      <c r="Z506" s="88"/>
      <c r="AA506" s="88"/>
      <c r="AB506" s="88"/>
      <c r="AC506" s="88" t="s">
        <v>1448</v>
      </c>
      <c r="AD506" s="88" t="s">
        <v>1493</v>
      </c>
      <c r="AE506" s="88" t="s">
        <v>1512</v>
      </c>
      <c r="AF506" s="88">
        <v>26.509835108450897</v>
      </c>
      <c r="AG506" s="251" t="s">
        <v>205</v>
      </c>
      <c r="AH506" s="206">
        <v>2</v>
      </c>
      <c r="AI506" s="125" t="s">
        <v>45</v>
      </c>
      <c r="AJ506" s="418">
        <f>VLOOKUP(InformeTbHv[[#This Row],[TURNO]],[1]INFORMEHV!AI$2:AK$184,2,0)</f>
        <v>0.58333333333333337</v>
      </c>
      <c r="AK506" s="418">
        <f>VLOOKUP(InformeTbHv[[#This Row],[TURNO]],[1]INFORMEHV!AI$2:AK$184,3,0)</f>
        <v>0.91666666666666663</v>
      </c>
      <c r="AL506" s="205"/>
      <c r="AM506" s="88">
        <v>16</v>
      </c>
      <c r="AN506" s="88">
        <v>24</v>
      </c>
      <c r="AO506" s="88">
        <v>16</v>
      </c>
      <c r="AP506" s="88">
        <v>55</v>
      </c>
      <c r="AQ506" s="89"/>
      <c r="AR506" s="88">
        <v>6.5</v>
      </c>
      <c r="AS506" s="88">
        <v>5</v>
      </c>
      <c r="AT506" s="30" t="s">
        <v>327</v>
      </c>
      <c r="AU506" s="88" t="s">
        <v>490</v>
      </c>
      <c r="AV506" s="88">
        <v>0.17</v>
      </c>
      <c r="AW506" s="88">
        <v>1</v>
      </c>
      <c r="AX506" s="88"/>
      <c r="AY506" s="88"/>
      <c r="AZ506" s="92"/>
      <c r="BA506" s="88" t="s">
        <v>48</v>
      </c>
      <c r="BB50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6.17</v>
      </c>
      <c r="BC506" s="89"/>
      <c r="BD506" s="89"/>
      <c r="BE506" s="89"/>
      <c r="BF506" s="89"/>
      <c r="BG506" s="93"/>
      <c r="BH506" s="44"/>
      <c r="BI506" s="45"/>
      <c r="BJ506" s="45"/>
      <c r="BK506" s="46"/>
      <c r="BL506" s="94"/>
    </row>
    <row r="507" spans="1:64" ht="18.75" customHeight="1" x14ac:dyDescent="0.3">
      <c r="A507" s="97">
        <f>IFERROR(InformeTbHv[[#This Row],[T EFECTIVO]]/InformeTbHv[[#This Row],[Horas disponibles]],0)</f>
        <v>0.89556962025316456</v>
      </c>
      <c r="B507" s="97">
        <f>((InformeTbHv[[#This Row],[T PROGRAMADO]]-InformeTbHv[[#This Row],[HORAS DE OTRAS PARADA]]))/InformeTbHv[[#This Row],[T PROGRAMADO]]</f>
        <v>0.35375000000000001</v>
      </c>
      <c r="C507" s="219">
        <f>IFERROR(((InformeTbHv[[#This Row],[T PROGRAMADO]]-InformeTbHv[[#This Row],[Ttal P. mec]])/InformeTbHv[[#This Row],[T PROGRAMADO]]),0)</f>
        <v>0.39500000000000002</v>
      </c>
      <c r="D507" s="98">
        <f>IFERROR(ROUND(InformeTbHv[[#This Row],[TOTAL DE ARBOLES]]/InformeTbHv[[#This Row],[T EFECTIVO]],2),"")</f>
        <v>51.94</v>
      </c>
      <c r="E507" s="98">
        <f>(IFERROR(ROUND(InformeTbHv[[#This Row],[M3]]/InformeTbHv[[#This Row],[TOTAL DE ARBOLES]],2),""))</f>
        <v>0.12</v>
      </c>
      <c r="F507" s="53">
        <f>IFERROR(ROUND(InformeTbHv[[#This Row],[M3]]/InformeTbHv[[#This Row],[T EFECTIVO]],2),"")</f>
        <v>6.14</v>
      </c>
      <c r="G507" s="99">
        <f>InformeTbHv[[#This Row],[T PROGRAMADO]]-InformeTbHv[[#This Row],[HORAS DE OTRAS PARADA]]</f>
        <v>2.83</v>
      </c>
      <c r="H507" s="99">
        <f>InformeTbHv[[#This Row],[T PROGRAMADO]]-SUM(InformeTbHv[[#This Row],[T PARADAS MEC]]+InformeTbHv[[#This Row],[ALISTAMIENTO]]+InformeTbHv[[#This Row],[Mantenimiento periódico]])</f>
        <v>3.16</v>
      </c>
      <c r="I507" s="99">
        <f>InformeTbHv[[#This Row],[T PARADAS MEC]]+InformeTbHv[[#This Row],[ALISTAMIENTO]]+InformeTbHv[[#This Row],[Mantenimiento periódico]]</f>
        <v>4.84</v>
      </c>
      <c r="J507" s="99">
        <f>SUMIF(InformeTbHv[[#This Row],[MOTIVO 1]],"Mantenimiento periódico",InformeTbHv[[#This Row],[T OTRA PARADA 1]])</f>
        <v>0</v>
      </c>
      <c r="K507" s="99">
        <f>InformeTbHv[[#This Row],[Mantenimiento periódico]]+InformeTbHv[[#This Row],[ALISTAMIENTO]]</f>
        <v>0.17</v>
      </c>
      <c r="L507" s="99">
        <f>SUM(InformeTbHv[[#This Row],[T OTRA PARADA 1]:[T OTRA PARADA 5]])</f>
        <v>0</v>
      </c>
      <c r="M507" s="88" t="s">
        <v>136</v>
      </c>
      <c r="N507" s="88" t="s">
        <v>1417</v>
      </c>
      <c r="O507" s="88" t="s">
        <v>375</v>
      </c>
      <c r="P507" s="98">
        <v>1127213532</v>
      </c>
      <c r="Q507" s="98" t="s">
        <v>65</v>
      </c>
      <c r="R507" s="98" t="s">
        <v>49</v>
      </c>
      <c r="S507" s="90">
        <v>46111</v>
      </c>
      <c r="T507" s="98" t="s">
        <v>941</v>
      </c>
      <c r="U507" s="98"/>
      <c r="V507" s="98"/>
      <c r="W507" s="98"/>
      <c r="X507" s="98"/>
      <c r="Y507" s="98"/>
      <c r="Z507" s="98"/>
      <c r="AA507" s="98"/>
      <c r="AB507" s="98"/>
      <c r="AC507" s="98" t="s">
        <v>1424</v>
      </c>
      <c r="AD507" s="98" t="s">
        <v>1469</v>
      </c>
      <c r="AE507" s="98" t="s">
        <v>1513</v>
      </c>
      <c r="AF507" s="98">
        <v>17.094631593058232</v>
      </c>
      <c r="AG507" s="252" t="s">
        <v>206</v>
      </c>
      <c r="AH507" s="262">
        <v>2</v>
      </c>
      <c r="AI507" s="98" t="s">
        <v>47</v>
      </c>
      <c r="AJ507" s="423">
        <f>VLOOKUP(InformeTbHv[[#This Row],[TURNO]],[1]INFORMEHV!AI$2:AK$184,2,0)</f>
        <v>0.25</v>
      </c>
      <c r="AK507" s="423">
        <f>VLOOKUP(InformeTbHv[[#This Row],[TURNO]],[1]INFORMEHV!AI$2:AK$184,3,0)</f>
        <v>0.58333333333333337</v>
      </c>
      <c r="AL507" s="212">
        <v>25</v>
      </c>
      <c r="AM507" s="98">
        <v>147</v>
      </c>
      <c r="AN507" s="98">
        <v>17.39</v>
      </c>
      <c r="AO507" s="98">
        <v>6.32</v>
      </c>
      <c r="AP507" s="98"/>
      <c r="AQ507" s="99">
        <v>17</v>
      </c>
      <c r="AR507" s="98">
        <v>8</v>
      </c>
      <c r="AS507" s="98">
        <v>4.67</v>
      </c>
      <c r="AT507" s="30" t="s">
        <v>327</v>
      </c>
      <c r="AU507" s="88" t="s">
        <v>490</v>
      </c>
      <c r="AV507" s="98">
        <v>0.17</v>
      </c>
      <c r="AW507" s="98"/>
      <c r="AX507" s="98">
        <v>0.33</v>
      </c>
      <c r="AY507" s="98">
        <v>1</v>
      </c>
      <c r="AZ507" s="101" t="s">
        <v>1003</v>
      </c>
      <c r="BA507" s="98" t="s">
        <v>48</v>
      </c>
      <c r="BB50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5.17</v>
      </c>
      <c r="BC507" s="99"/>
      <c r="BD507" s="99"/>
      <c r="BE507" s="99"/>
      <c r="BF507" s="99"/>
      <c r="BG507" s="102"/>
      <c r="BH507" s="58"/>
      <c r="BI507" s="59"/>
      <c r="BJ507" s="59"/>
      <c r="BK507" s="60"/>
      <c r="BL507" s="103"/>
    </row>
    <row r="508" spans="1:64" ht="18.75" customHeight="1" x14ac:dyDescent="0.3">
      <c r="A508" s="76">
        <f>IFERROR(InformeTbHv[[#This Row],[T EFECTIVO]]/InformeTbHv[[#This Row],[Horas disponibles]],0)</f>
        <v>0</v>
      </c>
      <c r="B508" s="76">
        <f>((InformeTbHv[[#This Row],[T PROGRAMADO]]-InformeTbHv[[#This Row],[HORAS DE OTRAS PARADA]]))/InformeTbHv[[#This Row],[T PROGRAMADO]]</f>
        <v>0</v>
      </c>
      <c r="C508" s="217">
        <f>IFERROR(((InformeTbHv[[#This Row],[T PROGRAMADO]]-InformeTbHv[[#This Row],[Ttal P. mec]])/InformeTbHv[[#This Row],[T PROGRAMADO]]),0)</f>
        <v>0</v>
      </c>
      <c r="D508" s="49" t="str">
        <f>IFERROR(ROUND(InformeTbHv[[#This Row],[TOTAL DE ARBOLES]]/InformeTbHv[[#This Row],[T EFECTIVO]],2),"")</f>
        <v/>
      </c>
      <c r="E508" s="49" t="str">
        <f>(IFERROR(ROUND(InformeTbHv[[#This Row],[M3]]/InformeTbHv[[#This Row],[TOTAL DE ARBOLES]],2),""))</f>
        <v/>
      </c>
      <c r="F508" s="39" t="str">
        <f>IFERROR(ROUND(InformeTbHv[[#This Row],[M3]]/InformeTbHv[[#This Row],[T EFECTIVO]],2),"")</f>
        <v/>
      </c>
      <c r="G508" s="72">
        <f>InformeTbHv[[#This Row],[T PROGRAMADO]]-InformeTbHv[[#This Row],[HORAS DE OTRAS PARADA]]</f>
        <v>0</v>
      </c>
      <c r="H508" s="72">
        <f>InformeTbHv[[#This Row],[T PROGRAMADO]]-SUM(InformeTbHv[[#This Row],[T PARADAS MEC]]+InformeTbHv[[#This Row],[ALISTAMIENTO]]+InformeTbHv[[#This Row],[Mantenimiento periódico]])</f>
        <v>0</v>
      </c>
      <c r="I508" s="72">
        <f>InformeTbHv[[#This Row],[T PARADAS MEC]]+InformeTbHv[[#This Row],[ALISTAMIENTO]]+InformeTbHv[[#This Row],[Mantenimiento periódico]]</f>
        <v>8</v>
      </c>
      <c r="J508" s="72">
        <f>SUMIF(InformeTbHv[[#This Row],[MOTIVO 1]],"Mantenimiento periódico",InformeTbHv[[#This Row],[T OTRA PARADA 1]])</f>
        <v>0</v>
      </c>
      <c r="K508" s="72">
        <f>InformeTbHv[[#This Row],[Mantenimiento periódico]]+InformeTbHv[[#This Row],[ALISTAMIENTO]]</f>
        <v>0</v>
      </c>
      <c r="L508" s="72">
        <f>SUM(InformeTbHv[[#This Row],[T OTRA PARADA 1]:[T OTRA PARADA 5]])</f>
        <v>0</v>
      </c>
      <c r="M508" s="49" t="s">
        <v>68</v>
      </c>
      <c r="N508" s="49" t="s">
        <v>1417</v>
      </c>
      <c r="O508" s="49" t="s">
        <v>82</v>
      </c>
      <c r="P508" s="49">
        <v>94266396</v>
      </c>
      <c r="Q508" s="49" t="s">
        <v>65</v>
      </c>
      <c r="R508" s="49" t="s">
        <v>44</v>
      </c>
      <c r="S508" s="77">
        <v>46124</v>
      </c>
      <c r="T508" s="49" t="s">
        <v>164</v>
      </c>
      <c r="U508" s="49"/>
      <c r="V508" s="49"/>
      <c r="W508" s="49"/>
      <c r="X508" s="49"/>
      <c r="Y508" s="49"/>
      <c r="Z508" s="49"/>
      <c r="AA508" s="49"/>
      <c r="AB508" s="49"/>
      <c r="AC508" s="49" t="s">
        <v>1426</v>
      </c>
      <c r="AD508" s="49" t="s">
        <v>1471</v>
      </c>
      <c r="AE508" s="49" t="s">
        <v>1512</v>
      </c>
      <c r="AF508" s="49">
        <v>26.520279887958782</v>
      </c>
      <c r="AG508" s="49" t="s">
        <v>1319</v>
      </c>
      <c r="AH508" s="259">
        <v>8</v>
      </c>
      <c r="AI508" s="125" t="s">
        <v>47</v>
      </c>
      <c r="AJ508" s="418">
        <f>VLOOKUP(InformeTbHv[[#This Row],[TURNO]],[1]INFORMEHV!AI$2:AK$184,2,0)</f>
        <v>0.25</v>
      </c>
      <c r="AK508" s="418">
        <f>VLOOKUP(InformeTbHv[[#This Row],[TURNO]],[1]INFORMEHV!AI$2:AK$184,3,0)</f>
        <v>0.58333333333333337</v>
      </c>
      <c r="AL508" s="125"/>
      <c r="AM508" s="49"/>
      <c r="AN508" s="49"/>
      <c r="AO508" s="49"/>
      <c r="AP508" s="49"/>
      <c r="AQ508" s="72"/>
      <c r="AR508" s="49">
        <v>8</v>
      </c>
      <c r="AS508" s="49">
        <v>8</v>
      </c>
      <c r="AT508" s="49"/>
      <c r="AU508" s="49" t="s">
        <v>490</v>
      </c>
      <c r="AV508" s="49"/>
      <c r="AW508" s="49"/>
      <c r="AX508" s="49"/>
      <c r="AY508" s="49"/>
      <c r="AZ508" s="71" t="s">
        <v>1145</v>
      </c>
      <c r="BA508" s="49" t="s">
        <v>46</v>
      </c>
      <c r="BB50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508" s="72"/>
      <c r="BD508" s="72"/>
      <c r="BE508" s="72"/>
      <c r="BF508" s="72"/>
      <c r="BG508" s="74"/>
      <c r="BH508" s="44"/>
      <c r="BI508" s="45"/>
      <c r="BJ508" s="45"/>
      <c r="BK508" s="46"/>
      <c r="BL508" s="45"/>
    </row>
    <row r="509" spans="1:64" ht="18.75" customHeight="1" x14ac:dyDescent="0.3">
      <c r="A509" s="104">
        <f>IFERROR(InformeTbHv[[#This Row],[T EFECTIVO]]/InformeTbHv[[#This Row],[Horas disponibles]],0)</f>
        <v>0.89439999999999997</v>
      </c>
      <c r="B509" s="104">
        <f>((InformeTbHv[[#This Row],[T PROGRAMADO]]-InformeTbHv[[#This Row],[HORAS DE OTRAS PARADA]]))/InformeTbHv[[#This Row],[T PROGRAMADO]]</f>
        <v>0.69874999999999998</v>
      </c>
      <c r="C509" s="220">
        <f>IFERROR(((InformeTbHv[[#This Row],[T PROGRAMADO]]-InformeTbHv[[#This Row],[Ttal P. mec]])/InformeTbHv[[#This Row],[T PROGRAMADO]]),0)</f>
        <v>0.78125</v>
      </c>
      <c r="D509" s="105">
        <f>IFERROR(ROUND(InformeTbHv[[#This Row],[TOTAL DE ARBOLES]]/InformeTbHv[[#This Row],[T EFECTIVO]],2),"")</f>
        <v>45.08</v>
      </c>
      <c r="E509" s="105">
        <f>(IFERROR(ROUND(InformeTbHv[[#This Row],[M3]]/InformeTbHv[[#This Row],[TOTAL DE ARBOLES]],2),""))</f>
        <v>0.48</v>
      </c>
      <c r="F509" s="53">
        <f>IFERROR(ROUND(InformeTbHv[[#This Row],[M3]]/InformeTbHv[[#This Row],[T EFECTIVO]],2),"")</f>
        <v>21.6</v>
      </c>
      <c r="G509" s="106">
        <f>InformeTbHv[[#This Row],[T PROGRAMADO]]-InformeTbHv[[#This Row],[HORAS DE OTRAS PARADA]]</f>
        <v>5.59</v>
      </c>
      <c r="H509" s="106">
        <f>InformeTbHv[[#This Row],[T PROGRAMADO]]-SUM(InformeTbHv[[#This Row],[T PARADAS MEC]]+InformeTbHv[[#This Row],[ALISTAMIENTO]]+InformeTbHv[[#This Row],[Mantenimiento periódico]])</f>
        <v>6.25</v>
      </c>
      <c r="I509" s="106">
        <f>InformeTbHv[[#This Row],[T PARADAS MEC]]+InformeTbHv[[#This Row],[ALISTAMIENTO]]+InformeTbHv[[#This Row],[Mantenimiento periódico]]</f>
        <v>1.75</v>
      </c>
      <c r="J509" s="106">
        <f>SUMIF(InformeTbHv[[#This Row],[MOTIVO 1]],"Mantenimiento periódico",InformeTbHv[[#This Row],[T OTRA PARADA 1]])</f>
        <v>0</v>
      </c>
      <c r="K509" s="106">
        <f>InformeTbHv[[#This Row],[Mantenimiento periódico]]+InformeTbHv[[#This Row],[ALISTAMIENTO]]</f>
        <v>0.33</v>
      </c>
      <c r="L509" s="106">
        <f>SUM(InformeTbHv[[#This Row],[T OTRA PARADA 1]:[T OTRA PARADA 5]])</f>
        <v>0</v>
      </c>
      <c r="M509" s="49" t="s">
        <v>68</v>
      </c>
      <c r="N509" s="49" t="s">
        <v>1417</v>
      </c>
      <c r="O509" s="49" t="s">
        <v>69</v>
      </c>
      <c r="P509" s="105">
        <v>1059706760</v>
      </c>
      <c r="Q509" s="105" t="s">
        <v>65</v>
      </c>
      <c r="R509" s="105" t="s">
        <v>44</v>
      </c>
      <c r="S509" s="107">
        <v>46124</v>
      </c>
      <c r="T509" s="105" t="s">
        <v>164</v>
      </c>
      <c r="U509" s="105"/>
      <c r="V509" s="105"/>
      <c r="W509" s="105"/>
      <c r="X509" s="105"/>
      <c r="Y509" s="105"/>
      <c r="Z509" s="105"/>
      <c r="AA509" s="105"/>
      <c r="AB509" s="105"/>
      <c r="AC509" s="105" t="s">
        <v>1426</v>
      </c>
      <c r="AD509" s="105" t="s">
        <v>1471</v>
      </c>
      <c r="AE509" s="105" t="s">
        <v>1512</v>
      </c>
      <c r="AF509" s="105">
        <v>26.520279887958782</v>
      </c>
      <c r="AG509" s="49" t="s">
        <v>1319</v>
      </c>
      <c r="AH509" s="263">
        <v>8</v>
      </c>
      <c r="AI509" s="125" t="s">
        <v>45</v>
      </c>
      <c r="AJ509" s="424">
        <f>VLOOKUP(InformeTbHv[[#This Row],[TURNO]],[1]INFORMEHV!AI$2:AK$184,2,0)</f>
        <v>0.58333333333333337</v>
      </c>
      <c r="AK509" s="424">
        <f>VLOOKUP(InformeTbHv[[#This Row],[TURNO]],[1]INFORMEHV!AI$2:AK$184,3,0)</f>
        <v>0.91666666666666663</v>
      </c>
      <c r="AL509" s="210">
        <v>29</v>
      </c>
      <c r="AM509" s="105">
        <v>252</v>
      </c>
      <c r="AN509" s="105">
        <v>120.72</v>
      </c>
      <c r="AO509" s="105">
        <v>26.38</v>
      </c>
      <c r="AP509" s="105"/>
      <c r="AQ509" s="106"/>
      <c r="AR509" s="210">
        <v>8</v>
      </c>
      <c r="AS509" s="105">
        <v>1.42</v>
      </c>
      <c r="AT509" s="30" t="s">
        <v>328</v>
      </c>
      <c r="AU509" s="49" t="s">
        <v>490</v>
      </c>
      <c r="AV509" s="105">
        <v>0.33</v>
      </c>
      <c r="AW509" s="105">
        <v>0.33</v>
      </c>
      <c r="AX509" s="105">
        <v>0.33</v>
      </c>
      <c r="AY509" s="105">
        <v>1</v>
      </c>
      <c r="AZ509" s="108" t="s">
        <v>1146</v>
      </c>
      <c r="BA509" s="105" t="s">
        <v>46</v>
      </c>
      <c r="BB50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2.41</v>
      </c>
      <c r="BC509" s="106"/>
      <c r="BD509" s="106"/>
      <c r="BE509" s="106"/>
      <c r="BF509" s="106"/>
      <c r="BG509" s="109"/>
      <c r="BH509" s="58"/>
      <c r="BI509" s="59"/>
      <c r="BJ509" s="59"/>
      <c r="BK509" s="60"/>
      <c r="BL509" s="59"/>
    </row>
    <row r="510" spans="1:64" ht="18.75" customHeight="1" x14ac:dyDescent="0.3">
      <c r="A510" s="76">
        <f>IFERROR(InformeTbHv[[#This Row],[T EFECTIVO]]/InformeTbHv[[#This Row],[Horas disponibles]],0)</f>
        <v>7.9936051159074373E-2</v>
      </c>
      <c r="B510" s="76">
        <f>((InformeTbHv[[#This Row],[T PROGRAMADO]]-InformeTbHv[[#This Row],[HORAS DE OTRAS PARADA]]))/InformeTbHv[[#This Row],[T PROGRAMADO]]</f>
        <v>4.1666666666667518E-2</v>
      </c>
      <c r="C510" s="217">
        <f>IFERROR(((InformeTbHv[[#This Row],[T PROGRAMADO]]-InformeTbHv[[#This Row],[Ttal P. mec]])/InformeTbHv[[#This Row],[T PROGRAMADO]]),0)</f>
        <v>0.52124999999999999</v>
      </c>
      <c r="D510" s="49">
        <f>IFERROR(ROUND(InformeTbHv[[#This Row],[TOTAL DE ARBOLES]]/InformeTbHv[[#This Row],[T EFECTIVO]],2),"")</f>
        <v>0</v>
      </c>
      <c r="E510" s="49" t="str">
        <f>(IFERROR(ROUND(InformeTbHv[[#This Row],[M3]]/InformeTbHv[[#This Row],[TOTAL DE ARBOLES]],2),""))</f>
        <v/>
      </c>
      <c r="F510" s="39">
        <f>IFERROR(ROUND(InformeTbHv[[#This Row],[M3]]/InformeTbHv[[#This Row],[T EFECTIVO]],2),"")</f>
        <v>0</v>
      </c>
      <c r="G510" s="72">
        <f>InformeTbHv[[#This Row],[T PROGRAMADO]]-InformeTbHv[[#This Row],[HORAS DE OTRAS PARADA]]</f>
        <v>0.33333333333334014</v>
      </c>
      <c r="H510" s="72">
        <f>InformeTbHv[[#This Row],[T PROGRAMADO]]-SUM(InformeTbHv[[#This Row],[T PARADAS MEC]]+InformeTbHv[[#This Row],[ALISTAMIENTO]]+InformeTbHv[[#This Row],[Mantenimiento periódico]])</f>
        <v>4.17</v>
      </c>
      <c r="I510" s="72">
        <f>InformeTbHv[[#This Row],[T PARADAS MEC]]+InformeTbHv[[#This Row],[ALISTAMIENTO]]+InformeTbHv[[#This Row],[Mantenimiento periódico]]</f>
        <v>3.83</v>
      </c>
      <c r="J510" s="72">
        <f>SUMIF(InformeTbHv[[#This Row],[MOTIVO 1]],"Mantenimiento periódico",InformeTbHv[[#This Row],[T OTRA PARADA 1]])</f>
        <v>0</v>
      </c>
      <c r="K510" s="72">
        <f>InformeTbHv[[#This Row],[Mantenimiento periódico]]+InformeTbHv[[#This Row],[ALISTAMIENTO]]</f>
        <v>0.33</v>
      </c>
      <c r="L510" s="72">
        <f>SUM(InformeTbHv[[#This Row],[T OTRA PARADA 1]:[T OTRA PARADA 5]])</f>
        <v>3.1666666666666599</v>
      </c>
      <c r="M510" s="49" t="s">
        <v>134</v>
      </c>
      <c r="N510" s="49" t="s">
        <v>1417</v>
      </c>
      <c r="O510" s="49" t="s">
        <v>367</v>
      </c>
      <c r="P510" s="49">
        <v>18435730</v>
      </c>
      <c r="Q510" s="49" t="s">
        <v>65</v>
      </c>
      <c r="R510" s="49" t="s">
        <v>49</v>
      </c>
      <c r="S510" s="77">
        <v>46129</v>
      </c>
      <c r="T510" s="49" t="s">
        <v>941</v>
      </c>
      <c r="U510" s="49"/>
      <c r="V510" s="49"/>
      <c r="W510" s="49"/>
      <c r="X510" s="49"/>
      <c r="Y510" s="49"/>
      <c r="Z510" s="49"/>
      <c r="AA510" s="49"/>
      <c r="AB510" s="49"/>
      <c r="AC510" s="49" t="s">
        <v>1424</v>
      </c>
      <c r="AD510" s="49" t="s">
        <v>1469</v>
      </c>
      <c r="AE510" s="49" t="s">
        <v>1513</v>
      </c>
      <c r="AF510" s="49">
        <v>17.094631593058232</v>
      </c>
      <c r="AG510" s="252" t="s">
        <v>206</v>
      </c>
      <c r="AH510" s="259">
        <v>4</v>
      </c>
      <c r="AI510" s="49" t="s">
        <v>47</v>
      </c>
      <c r="AJ510" s="420">
        <f>VLOOKUP(InformeTbHv[[#This Row],[TURNO]],[1]INFORMEHV!AI$2:AK$184,2,0)</f>
        <v>0.25</v>
      </c>
      <c r="AK510" s="420">
        <f>VLOOKUP(InformeTbHv[[#This Row],[TURNO]],[1]INFORMEHV!AI$2:AK$184,3,0)</f>
        <v>0.58333333333333337</v>
      </c>
      <c r="AL510" s="125"/>
      <c r="AM510" s="49"/>
      <c r="AN510" s="49"/>
      <c r="AO510" s="49"/>
      <c r="AP510" s="49"/>
      <c r="AQ510" s="72"/>
      <c r="AR510" s="125">
        <v>8</v>
      </c>
      <c r="AS510" s="49">
        <v>3.5</v>
      </c>
      <c r="AT510" s="30" t="s">
        <v>328</v>
      </c>
      <c r="AU510" s="49" t="s">
        <v>490</v>
      </c>
      <c r="AV510" s="49">
        <v>0.33</v>
      </c>
      <c r="AW510" s="49">
        <v>0.17</v>
      </c>
      <c r="AX510" s="49">
        <v>0.5</v>
      </c>
      <c r="AY510" s="49"/>
      <c r="AZ510" s="71"/>
      <c r="BA510" s="49" t="s">
        <v>48</v>
      </c>
      <c r="BB51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7.6666666666666599</v>
      </c>
      <c r="BC510" s="72">
        <v>3.1666666666666599</v>
      </c>
      <c r="BD510" s="72"/>
      <c r="BE510" s="72"/>
      <c r="BF510" s="72"/>
      <c r="BG510" s="74"/>
      <c r="BH510" s="14" t="s">
        <v>236</v>
      </c>
      <c r="BI510" s="45"/>
      <c r="BJ510" s="45"/>
      <c r="BK510" s="46"/>
      <c r="BL510" s="45"/>
    </row>
    <row r="511" spans="1:64" ht="18.75" customHeight="1" x14ac:dyDescent="0.3">
      <c r="A511" s="97">
        <f>IFERROR(InformeTbHv[[#This Row],[T EFECTIVO]]/InformeTbHv[[#This Row],[Horas disponibles]],0)</f>
        <v>0.92547660311958413</v>
      </c>
      <c r="B511" s="97">
        <f>((InformeTbHv[[#This Row],[T PROGRAMADO]]-InformeTbHv[[#This Row],[HORAS DE OTRAS PARADA]]))/InformeTbHv[[#This Row],[T PROGRAMADO]]</f>
        <v>0.7911111111111111</v>
      </c>
      <c r="C511" s="219">
        <f>IFERROR(((InformeTbHv[[#This Row],[T PROGRAMADO]]-InformeTbHv[[#This Row],[Ttal P. mec]])/InformeTbHv[[#This Row],[T PROGRAMADO]]),0)</f>
        <v>0.85481481481481481</v>
      </c>
      <c r="D511" s="98">
        <f>IFERROR(ROUND(InformeTbHv[[#This Row],[TOTAL DE ARBOLES]]/InformeTbHv[[#This Row],[T EFECTIVO]],2),"")</f>
        <v>60.67</v>
      </c>
      <c r="E511" s="98">
        <f>(IFERROR(ROUND(InformeTbHv[[#This Row],[M3]]/InformeTbHv[[#This Row],[TOTAL DE ARBOLES]],2),""))</f>
        <v>0.22</v>
      </c>
      <c r="F511" s="53">
        <f>IFERROR(ROUND(InformeTbHv[[#This Row],[M3]]/InformeTbHv[[#This Row],[T EFECTIVO]],2),"")</f>
        <v>13.23</v>
      </c>
      <c r="G511" s="99">
        <f>InformeTbHv[[#This Row],[T PROGRAMADO]]-InformeTbHv[[#This Row],[HORAS DE OTRAS PARADA]]</f>
        <v>5.34</v>
      </c>
      <c r="H511" s="99">
        <f>InformeTbHv[[#This Row],[T PROGRAMADO]]-SUM(InformeTbHv[[#This Row],[T PARADAS MEC]]+InformeTbHv[[#This Row],[ALISTAMIENTO]]+InformeTbHv[[#This Row],[Mantenimiento periódico]])</f>
        <v>5.77</v>
      </c>
      <c r="I511" s="99">
        <f>InformeTbHv[[#This Row],[T PARADAS MEC]]+InformeTbHv[[#This Row],[ALISTAMIENTO]]+InformeTbHv[[#This Row],[Mantenimiento periódico]]</f>
        <v>0.98</v>
      </c>
      <c r="J511" s="99">
        <f>SUMIF(InformeTbHv[[#This Row],[MOTIVO 1]],"Mantenimiento periódico",InformeTbHv[[#This Row],[T OTRA PARADA 1]])</f>
        <v>0</v>
      </c>
      <c r="K511" s="99">
        <f>InformeTbHv[[#This Row],[Mantenimiento periódico]]+InformeTbHv[[#This Row],[ALISTAMIENTO]]</f>
        <v>0.57999999999999996</v>
      </c>
      <c r="L511" s="99">
        <f>SUM(InformeTbHv[[#This Row],[T OTRA PARADA 1]:[T OTRA PARADA 5]])</f>
        <v>0</v>
      </c>
      <c r="M511" s="88" t="s">
        <v>76</v>
      </c>
      <c r="N511" s="98" t="s">
        <v>1418</v>
      </c>
      <c r="O511" s="98" t="s">
        <v>78</v>
      </c>
      <c r="P511" s="98">
        <v>1006316837</v>
      </c>
      <c r="Q511" s="98" t="s">
        <v>43</v>
      </c>
      <c r="R511" s="98" t="s">
        <v>49</v>
      </c>
      <c r="S511" s="90">
        <v>46073</v>
      </c>
      <c r="T511" s="98" t="s">
        <v>324</v>
      </c>
      <c r="U511" s="98"/>
      <c r="V511" s="98"/>
      <c r="W511" s="98"/>
      <c r="X511" s="98"/>
      <c r="Y511" s="98"/>
      <c r="Z511" s="98"/>
      <c r="AA511" s="98"/>
      <c r="AB511" s="98"/>
      <c r="AC511" s="98" t="s">
        <v>1429</v>
      </c>
      <c r="AD511" s="98" t="s">
        <v>1474</v>
      </c>
      <c r="AE511" s="98" t="s">
        <v>1509</v>
      </c>
      <c r="AF511" s="98">
        <v>28.324549850778098</v>
      </c>
      <c r="AG511" s="251" t="s">
        <v>205</v>
      </c>
      <c r="AH511" s="262">
        <v>2</v>
      </c>
      <c r="AI511" s="98" t="s">
        <v>47</v>
      </c>
      <c r="AJ511" s="423">
        <f>VLOOKUP(InformeTbHv[[#This Row],[TURNO]],[1]INFORMEHV!AI$2:AK$184,2,0)</f>
        <v>0.25</v>
      </c>
      <c r="AK511" s="423">
        <f>VLOOKUP(InformeTbHv[[#This Row],[TURNO]],[1]INFORMEHV!AI$2:AK$184,3,0)</f>
        <v>0.58333333333333337</v>
      </c>
      <c r="AL511" s="212">
        <v>25</v>
      </c>
      <c r="AM511" s="98">
        <v>324</v>
      </c>
      <c r="AN511" s="98">
        <v>70.64</v>
      </c>
      <c r="AO511" s="98">
        <v>8.11</v>
      </c>
      <c r="AP511" s="98"/>
      <c r="AQ511" s="99">
        <v>14.9</v>
      </c>
      <c r="AR511" s="212">
        <v>6.75</v>
      </c>
      <c r="AS511" s="98">
        <v>0.4</v>
      </c>
      <c r="AT511" s="30" t="s">
        <v>328</v>
      </c>
      <c r="AU511" s="88" t="s">
        <v>756</v>
      </c>
      <c r="AV511" s="98">
        <v>0.57999999999999996</v>
      </c>
      <c r="AW511" s="98"/>
      <c r="AX511" s="98">
        <v>0.43</v>
      </c>
      <c r="AY511" s="98">
        <v>3</v>
      </c>
      <c r="AZ511" s="101"/>
      <c r="BA511" s="98" t="s">
        <v>48</v>
      </c>
      <c r="BB51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1.41</v>
      </c>
      <c r="BC511" s="99"/>
      <c r="BD511" s="99"/>
      <c r="BE511" s="99"/>
      <c r="BF511" s="99"/>
      <c r="BG511" s="102"/>
      <c r="BH511" s="58"/>
      <c r="BI511" s="59"/>
      <c r="BJ511" s="59"/>
      <c r="BK511" s="60"/>
      <c r="BL511" s="103"/>
    </row>
    <row r="512" spans="1:64" ht="18.75" customHeight="1" x14ac:dyDescent="0.3">
      <c r="A512" s="87">
        <f>IFERROR(InformeTbHv[[#This Row],[T EFECTIVO]]/InformeTbHv[[#This Row],[Horas disponibles]],0)</f>
        <v>1</v>
      </c>
      <c r="B512" s="87">
        <f>((InformeTbHv[[#This Row],[T PROGRAMADO]]-InformeTbHv[[#This Row],[HORAS DE OTRAS PARADA]]))/InformeTbHv[[#This Row],[T PROGRAMADO]]</f>
        <v>0.98375000000000001</v>
      </c>
      <c r="C512" s="216">
        <f>IFERROR(((InformeTbHv[[#This Row],[T PROGRAMADO]]-InformeTbHv[[#This Row],[Ttal P. mec]])/InformeTbHv[[#This Row],[T PROGRAMADO]]),0)</f>
        <v>0.98375000000000001</v>
      </c>
      <c r="D512" s="88">
        <f>IFERROR(ROUND(InformeTbHv[[#This Row],[TOTAL DE ARBOLES]]/InformeTbHv[[#This Row],[T EFECTIVO]],2),"")</f>
        <v>0</v>
      </c>
      <c r="E512" s="88" t="str">
        <f>(IFERROR(ROUND(InformeTbHv[[#This Row],[M3]]/InformeTbHv[[#This Row],[TOTAL DE ARBOLES]],2),""))</f>
        <v/>
      </c>
      <c r="F512" s="39">
        <f>IFERROR(ROUND(InformeTbHv[[#This Row],[M3]]/InformeTbHv[[#This Row],[T EFECTIVO]],2),"")</f>
        <v>0</v>
      </c>
      <c r="G512" s="89">
        <f>InformeTbHv[[#This Row],[T PROGRAMADO]]-InformeTbHv[[#This Row],[HORAS DE OTRAS PARADA]]</f>
        <v>7.87</v>
      </c>
      <c r="H512" s="89">
        <f>InformeTbHv[[#This Row],[T PROGRAMADO]]-SUM(InformeTbHv[[#This Row],[T PARADAS MEC]]+InformeTbHv[[#This Row],[ALISTAMIENTO]]+InformeTbHv[[#This Row],[Mantenimiento periódico]])</f>
        <v>7.87</v>
      </c>
      <c r="I512" s="89">
        <f>InformeTbHv[[#This Row],[T PARADAS MEC]]+InformeTbHv[[#This Row],[ALISTAMIENTO]]+InformeTbHv[[#This Row],[Mantenimiento periódico]]</f>
        <v>0.13</v>
      </c>
      <c r="J512" s="89">
        <f>SUMIF(InformeTbHv[[#This Row],[MOTIVO 1]],"Mantenimiento periódico",InformeTbHv[[#This Row],[T OTRA PARADA 1]])</f>
        <v>0</v>
      </c>
      <c r="K512" s="89">
        <f>InformeTbHv[[#This Row],[Mantenimiento periódico]]+InformeTbHv[[#This Row],[ALISTAMIENTO]]</f>
        <v>0</v>
      </c>
      <c r="L512" s="89">
        <f>SUM(InformeTbHv[[#This Row],[T OTRA PARADA 1]:[T OTRA PARADA 5]])</f>
        <v>0</v>
      </c>
      <c r="M512" s="88" t="s">
        <v>86</v>
      </c>
      <c r="N512" s="88" t="s">
        <v>1418</v>
      </c>
      <c r="O512" s="88" t="s">
        <v>93</v>
      </c>
      <c r="P512" s="88">
        <v>1112881624</v>
      </c>
      <c r="Q512" s="88" t="s">
        <v>398</v>
      </c>
      <c r="R512" s="88" t="s">
        <v>74</v>
      </c>
      <c r="S512" s="90">
        <v>46106</v>
      </c>
      <c r="T512" s="88" t="s">
        <v>399</v>
      </c>
      <c r="U512" s="88"/>
      <c r="V512" s="88"/>
      <c r="W512" s="88"/>
      <c r="X512" s="88"/>
      <c r="Y512" s="88"/>
      <c r="Z512" s="88"/>
      <c r="AA512" s="88"/>
      <c r="AB512" s="88"/>
      <c r="AC512" s="88" t="s">
        <v>1430</v>
      </c>
      <c r="AD512" s="88" t="s">
        <v>1475</v>
      </c>
      <c r="AE512" s="88" t="s">
        <v>1517</v>
      </c>
      <c r="AF512" s="88">
        <v>14.957915875223099</v>
      </c>
      <c r="AG512" s="251" t="s">
        <v>205</v>
      </c>
      <c r="AH512" s="206">
        <v>4</v>
      </c>
      <c r="AI512" s="88" t="s">
        <v>47</v>
      </c>
      <c r="AJ512" s="419">
        <f>VLOOKUP(InformeTbHv[[#This Row],[TURNO]],[1]INFORMEHV!AI$2:AK$184,2,0)</f>
        <v>0.25</v>
      </c>
      <c r="AK512" s="419">
        <f>VLOOKUP(InformeTbHv[[#This Row],[TURNO]],[1]INFORMEHV!AI$2:AK$184,3,0)</f>
        <v>0.58333333333333337</v>
      </c>
      <c r="AL512" s="205"/>
      <c r="AM512" s="88"/>
      <c r="AN512" s="88"/>
      <c r="AO512" s="88"/>
      <c r="AP512" s="88"/>
      <c r="AQ512" s="89"/>
      <c r="AR512" s="88">
        <v>8</v>
      </c>
      <c r="AS512" s="88">
        <v>0.13</v>
      </c>
      <c r="AT512" s="88"/>
      <c r="AU512" s="88" t="s">
        <v>1035</v>
      </c>
      <c r="AV512" s="88"/>
      <c r="AW512" s="88"/>
      <c r="AX512" s="88"/>
      <c r="AY512" s="88"/>
      <c r="AZ512" s="92" t="s">
        <v>562</v>
      </c>
      <c r="BA512" s="88" t="s">
        <v>48</v>
      </c>
      <c r="BB51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0.13</v>
      </c>
      <c r="BC512" s="89"/>
      <c r="BD512" s="89"/>
      <c r="BE512" s="89"/>
      <c r="BF512" s="89"/>
      <c r="BG512" s="93"/>
      <c r="BH512" s="44"/>
      <c r="BI512" s="45"/>
      <c r="BJ512" s="45"/>
      <c r="BK512" s="46"/>
      <c r="BL512" s="94"/>
    </row>
    <row r="513" spans="1:64" ht="18.75" customHeight="1" x14ac:dyDescent="0.3">
      <c r="A513" s="97">
        <f>IFERROR(InformeTbHv[[#This Row],[T EFECTIVO]]/InformeTbHv[[#This Row],[Horas disponibles]],0)</f>
        <v>0.61538461538461542</v>
      </c>
      <c r="B513" s="97">
        <f>((InformeTbHv[[#This Row],[T PROGRAMADO]]-InformeTbHv[[#This Row],[HORAS DE OTRAS PARADA]]))/InformeTbHv[[#This Row],[T PROGRAMADO]]</f>
        <v>0.5</v>
      </c>
      <c r="C513" s="219">
        <f>IFERROR(((InformeTbHv[[#This Row],[T PROGRAMADO]]-InformeTbHv[[#This Row],[Ttal P. mec]])/InformeTbHv[[#This Row],[T PROGRAMADO]]),0)</f>
        <v>0.8125</v>
      </c>
      <c r="D513" s="98">
        <f>IFERROR(ROUND(InformeTbHv[[#This Row],[TOTAL DE ARBOLES]]/InformeTbHv[[#This Row],[T EFECTIVO]],2),"")</f>
        <v>52</v>
      </c>
      <c r="E513" s="98">
        <f>(IFERROR(ROUND(InformeTbHv[[#This Row],[M3]]/InformeTbHv[[#This Row],[TOTAL DE ARBOLES]],2),""))</f>
        <v>0.27</v>
      </c>
      <c r="F513" s="53">
        <f>IFERROR(ROUND(InformeTbHv[[#This Row],[M3]]/InformeTbHv[[#This Row],[T EFECTIVO]],2),"")</f>
        <v>13.88</v>
      </c>
      <c r="G513" s="99">
        <f>InformeTbHv[[#This Row],[T PROGRAMADO]]-InformeTbHv[[#This Row],[HORAS DE OTRAS PARADA]]</f>
        <v>4</v>
      </c>
      <c r="H513" s="99">
        <f>InformeTbHv[[#This Row],[T PROGRAMADO]]-SUM(InformeTbHv[[#This Row],[T PARADAS MEC]]+InformeTbHv[[#This Row],[ALISTAMIENTO]]+InformeTbHv[[#This Row],[Mantenimiento periódico]])</f>
        <v>6.5</v>
      </c>
      <c r="I513" s="99">
        <f>InformeTbHv[[#This Row],[T PARADAS MEC]]+InformeTbHv[[#This Row],[ALISTAMIENTO]]+InformeTbHv[[#This Row],[Mantenimiento periódico]]</f>
        <v>1.5</v>
      </c>
      <c r="J513" s="99">
        <f>SUMIF(InformeTbHv[[#This Row],[MOTIVO 1]],"Mantenimiento periódico",InformeTbHv[[#This Row],[T OTRA PARADA 1]])</f>
        <v>0</v>
      </c>
      <c r="K513" s="99">
        <f>InformeTbHv[[#This Row],[Mantenimiento periódico]]+InformeTbHv[[#This Row],[ALISTAMIENTO]]</f>
        <v>0.5</v>
      </c>
      <c r="L513" s="99">
        <f>SUM(InformeTbHv[[#This Row],[T OTRA PARADA 1]:[T OTRA PARADA 5]])</f>
        <v>2</v>
      </c>
      <c r="M513" s="88" t="s">
        <v>86</v>
      </c>
      <c r="N513" s="98" t="s">
        <v>1418</v>
      </c>
      <c r="O513" s="98" t="s">
        <v>88</v>
      </c>
      <c r="P513" s="98">
        <v>94265708</v>
      </c>
      <c r="Q513" s="98" t="s">
        <v>398</v>
      </c>
      <c r="R513" s="98" t="s">
        <v>74</v>
      </c>
      <c r="S513" s="100">
        <v>46076</v>
      </c>
      <c r="T513" s="98" t="s">
        <v>399</v>
      </c>
      <c r="U513" s="98"/>
      <c r="V513" s="98"/>
      <c r="W513" s="98"/>
      <c r="X513" s="98"/>
      <c r="Y513" s="98"/>
      <c r="Z513" s="98"/>
      <c r="AA513" s="98"/>
      <c r="AB513" s="98"/>
      <c r="AC513" s="98" t="s">
        <v>1430</v>
      </c>
      <c r="AD513" s="98" t="s">
        <v>1475</v>
      </c>
      <c r="AE513" s="98" t="s">
        <v>1517</v>
      </c>
      <c r="AF513" s="98">
        <v>14.957915875223099</v>
      </c>
      <c r="AG513" s="251" t="s">
        <v>205</v>
      </c>
      <c r="AH513" s="262">
        <v>9</v>
      </c>
      <c r="AI513" s="98" t="s">
        <v>47</v>
      </c>
      <c r="AJ513" s="423">
        <f>VLOOKUP(InformeTbHv[[#This Row],[TURNO]],[1]INFORMEHV!AI$2:AK$184,2,0)</f>
        <v>0.25</v>
      </c>
      <c r="AK513" s="423">
        <f>VLOOKUP(InformeTbHv[[#This Row],[TURNO]],[1]INFORMEHV!AI$2:AK$184,3,0)</f>
        <v>0.58333333333333337</v>
      </c>
      <c r="AL513" s="212">
        <v>16</v>
      </c>
      <c r="AM513" s="98">
        <v>208</v>
      </c>
      <c r="AN513" s="98">
        <v>55.5</v>
      </c>
      <c r="AO513" s="98">
        <v>7.06</v>
      </c>
      <c r="AP513" s="98"/>
      <c r="AQ513" s="99">
        <v>17.100000000000001</v>
      </c>
      <c r="AR513" s="212">
        <v>8</v>
      </c>
      <c r="AS513" s="98">
        <v>1</v>
      </c>
      <c r="AT513" s="30" t="s">
        <v>328</v>
      </c>
      <c r="AU513" s="88" t="s">
        <v>768</v>
      </c>
      <c r="AV513" s="98">
        <v>0.5</v>
      </c>
      <c r="AW513" s="98">
        <v>0.17</v>
      </c>
      <c r="AX513" s="98">
        <v>0.33</v>
      </c>
      <c r="AY513" s="98"/>
      <c r="AZ513" s="101" t="s">
        <v>629</v>
      </c>
      <c r="BA513" s="98" t="s">
        <v>48</v>
      </c>
      <c r="BB51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4</v>
      </c>
      <c r="BC513" s="99">
        <v>2</v>
      </c>
      <c r="BD513" s="99"/>
      <c r="BE513" s="99"/>
      <c r="BF513" s="99"/>
      <c r="BG513" s="102"/>
      <c r="BH513" s="14" t="s">
        <v>236</v>
      </c>
      <c r="BI513" s="59"/>
      <c r="BJ513" s="59"/>
      <c r="BK513" s="60"/>
      <c r="BL513" s="103"/>
    </row>
    <row r="514" spans="1:64" ht="18.75" customHeight="1" x14ac:dyDescent="0.3">
      <c r="A514" s="110">
        <f>IFERROR(InformeTbHv[[#This Row],[T EFECTIVO]]/InformeTbHv[[#This Row],[Horas disponibles]],0)</f>
        <v>0.94899536321483768</v>
      </c>
      <c r="B514" s="110">
        <f>((InformeTbHv[[#This Row],[T PROGRAMADO]]-InformeTbHv[[#This Row],[HORAS DE OTRAS PARADA]]))/InformeTbHv[[#This Row],[T PROGRAMADO]]</f>
        <v>0.76749999999999996</v>
      </c>
      <c r="C514" s="221">
        <f>IFERROR(((InformeTbHv[[#This Row],[T PROGRAMADO]]-InformeTbHv[[#This Row],[Ttal P. mec]])/InformeTbHv[[#This Row],[T PROGRAMADO]]),0)</f>
        <v>0.80874999999999997</v>
      </c>
      <c r="D514" s="114">
        <f>IFERROR(ROUND(InformeTbHv[[#This Row],[TOTAL DE ARBOLES]]/InformeTbHv[[#This Row],[T EFECTIVO]],2),"")</f>
        <v>71.989999999999995</v>
      </c>
      <c r="E514" s="114">
        <f>(IFERROR(ROUND(InformeTbHv[[#This Row],[M3]]/InformeTbHv[[#This Row],[TOTAL DE ARBOLES]],2),""))</f>
        <v>0.15</v>
      </c>
      <c r="F514" s="53">
        <f>IFERROR(ROUND(InformeTbHv[[#This Row],[M3]]/InformeTbHv[[#This Row],[T EFECTIVO]],2),"")</f>
        <v>10.78</v>
      </c>
      <c r="G514" s="73">
        <f>InformeTbHv[[#This Row],[T PROGRAMADO]]-InformeTbHv[[#This Row],[HORAS DE OTRAS PARADA]]</f>
        <v>6.14</v>
      </c>
      <c r="H514" s="73">
        <f>InformeTbHv[[#This Row],[T PROGRAMADO]]-SUM(InformeTbHv[[#This Row],[T PARADAS MEC]]+InformeTbHv[[#This Row],[ALISTAMIENTO]]+InformeTbHv[[#This Row],[Mantenimiento periódico]])</f>
        <v>6.47</v>
      </c>
      <c r="I514" s="73">
        <f>InformeTbHv[[#This Row],[T PARADAS MEC]]+InformeTbHv[[#This Row],[ALISTAMIENTO]]+InformeTbHv[[#This Row],[Mantenimiento periódico]]</f>
        <v>1.53</v>
      </c>
      <c r="J514" s="73">
        <f>SUMIF(InformeTbHv[[#This Row],[MOTIVO 1]],"Mantenimiento periódico",InformeTbHv[[#This Row],[T OTRA PARADA 1]])</f>
        <v>0</v>
      </c>
      <c r="K514" s="73">
        <f>InformeTbHv[[#This Row],[Mantenimiento periódico]]+InformeTbHv[[#This Row],[ALISTAMIENTO]]</f>
        <v>0.53</v>
      </c>
      <c r="L514" s="73">
        <f>SUM(InformeTbHv[[#This Row],[T OTRA PARADA 1]:[T OTRA PARADA 5]])</f>
        <v>0</v>
      </c>
      <c r="M514" s="114" t="s">
        <v>63</v>
      </c>
      <c r="N514" s="114" t="s">
        <v>1417</v>
      </c>
      <c r="O514" s="114" t="s">
        <v>67</v>
      </c>
      <c r="P514" s="114">
        <v>4516297</v>
      </c>
      <c r="Q514" s="114" t="s">
        <v>65</v>
      </c>
      <c r="R514" s="114" t="s">
        <v>44</v>
      </c>
      <c r="S514" s="121">
        <v>46044</v>
      </c>
      <c r="T514" s="114" t="s">
        <v>150</v>
      </c>
      <c r="U514" s="114"/>
      <c r="V514" s="114"/>
      <c r="W514" s="114"/>
      <c r="X514" s="114"/>
      <c r="Y514" s="114"/>
      <c r="Z514" s="114"/>
      <c r="AA514" s="114"/>
      <c r="AB514" s="114"/>
      <c r="AC514" s="114" t="s">
        <v>1444</v>
      </c>
      <c r="AD514" s="114" t="s">
        <v>1489</v>
      </c>
      <c r="AE514" s="114" t="s">
        <v>1512</v>
      </c>
      <c r="AF514" s="114">
        <v>22.805263629590204</v>
      </c>
      <c r="AG514" s="251" t="s">
        <v>205</v>
      </c>
      <c r="AH514" s="264">
        <v>8</v>
      </c>
      <c r="AI514" s="234" t="s">
        <v>47</v>
      </c>
      <c r="AJ514" s="428">
        <f>VLOOKUP(InformeTbHv[[#This Row],[TURNO]],[1]INFORMEHV!AI$2:AK$184,2,0)</f>
        <v>0.25</v>
      </c>
      <c r="AK514" s="428">
        <f>VLOOKUP(InformeTbHv[[#This Row],[TURNO]],[1]INFORMEHV!AI$2:AK$184,3,0)</f>
        <v>0.58333333333333337</v>
      </c>
      <c r="AL514" s="234">
        <v>22</v>
      </c>
      <c r="AM514" s="114">
        <v>442</v>
      </c>
      <c r="AN514" s="114">
        <v>66.19</v>
      </c>
      <c r="AO514" s="114">
        <v>10.8</v>
      </c>
      <c r="AP514" s="114">
        <v>72</v>
      </c>
      <c r="AQ514" s="73"/>
      <c r="AR514" s="114">
        <v>8</v>
      </c>
      <c r="AS514" s="114">
        <v>1</v>
      </c>
      <c r="AT514" s="30" t="s">
        <v>327</v>
      </c>
      <c r="AU514" s="105" t="s">
        <v>407</v>
      </c>
      <c r="AV514" s="114">
        <v>0.53</v>
      </c>
      <c r="AW514" s="114"/>
      <c r="AX514" s="114">
        <v>0.33</v>
      </c>
      <c r="AY514" s="114"/>
      <c r="AZ514" s="126"/>
      <c r="BA514" s="114" t="s">
        <v>46</v>
      </c>
      <c r="BB51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1.86</v>
      </c>
      <c r="BC514" s="73"/>
      <c r="BD514" s="73"/>
      <c r="BE514" s="73"/>
      <c r="BF514" s="73"/>
      <c r="BG514" s="128"/>
      <c r="BH514" s="109"/>
      <c r="BI514" s="75"/>
      <c r="BJ514" s="59"/>
      <c r="BK514" s="60"/>
      <c r="BL514" s="140"/>
    </row>
    <row r="515" spans="1:64" ht="18.75" customHeight="1" x14ac:dyDescent="0.3">
      <c r="A515" s="20">
        <f>IFERROR(InformeTbHv[[#This Row],[T EFECTIVO]]/InformeTbHv[[#This Row],[Horas disponibles]],0)</f>
        <v>0.93777777777777782</v>
      </c>
      <c r="B515" s="20">
        <f>((InformeTbHv[[#This Row],[T PROGRAMADO]]-InformeTbHv[[#This Row],[HORAS DE OTRAS PARADA]]))/InformeTbHv[[#This Row],[T PROGRAMADO]]</f>
        <v>0.79125000000000001</v>
      </c>
      <c r="C515" s="21">
        <f>IFERROR(((InformeTbHv[[#This Row],[T PROGRAMADO]]-InformeTbHv[[#This Row],[Ttal P. mec]])/InformeTbHv[[#This Row],[T PROGRAMADO]]),0)</f>
        <v>0.84375</v>
      </c>
      <c r="D515" s="22">
        <f>IFERROR(ROUND(InformeTbHv[[#This Row],[TOTAL DE ARBOLES]]/InformeTbHv[[#This Row],[T EFECTIVO]],2),"")</f>
        <v>106</v>
      </c>
      <c r="E515" s="22">
        <f>(IFERROR(ROUND(InformeTbHv[[#This Row],[M3]]/InformeTbHv[[#This Row],[TOTAL DE ARBOLES]],2),""))</f>
        <v>0.18</v>
      </c>
      <c r="F515" s="13">
        <f>IFERROR(ROUND(InformeTbHv[[#This Row],[M3]]/InformeTbHv[[#This Row],[T EFECTIVO]],2),"")</f>
        <v>18.98</v>
      </c>
      <c r="G515" s="23">
        <f>InformeTbHv[[#This Row],[T PROGRAMADO]]-InformeTbHv[[#This Row],[HORAS DE OTRAS PARADA]]</f>
        <v>6.33</v>
      </c>
      <c r="H515" s="24">
        <f>InformeTbHv[[#This Row],[T PROGRAMADO]]-SUM(InformeTbHv[[#This Row],[T PARADAS MEC]]+InformeTbHv[[#This Row],[ALISTAMIENTO]]+InformeTbHv[[#This Row],[Mantenimiento periódico]])</f>
        <v>6.75</v>
      </c>
      <c r="I515" s="24">
        <f>InformeTbHv[[#This Row],[T PARADAS MEC]]+InformeTbHv[[#This Row],[ALISTAMIENTO]]+InformeTbHv[[#This Row],[Mantenimiento periódico]]</f>
        <v>1.25</v>
      </c>
      <c r="J515" s="24">
        <f>SUMIF(InformeTbHv[[#This Row],[MOTIVO 1]],"Mantenimiento periódico",InformeTbHv[[#This Row],[T OTRA PARADA 1]])</f>
        <v>0</v>
      </c>
      <c r="K515" s="24">
        <f>InformeTbHv[[#This Row],[Mantenimiento periódico]]+InformeTbHv[[#This Row],[ALISTAMIENTO]]</f>
        <v>0.25</v>
      </c>
      <c r="L515" s="24">
        <f>SUM(InformeTbHv[[#This Row],[T OTRA PARADA 1]:[T OTRA PARADA 5]])</f>
        <v>0</v>
      </c>
      <c r="M515" s="25" t="s">
        <v>42</v>
      </c>
      <c r="N515" s="25" t="s">
        <v>1418</v>
      </c>
      <c r="O515" s="25" t="s">
        <v>80</v>
      </c>
      <c r="P515" s="25">
        <v>94270446</v>
      </c>
      <c r="Q515" s="25" t="s">
        <v>43</v>
      </c>
      <c r="R515" s="25" t="s">
        <v>44</v>
      </c>
      <c r="S515" s="26">
        <v>46028</v>
      </c>
      <c r="T515" s="25" t="s">
        <v>98</v>
      </c>
      <c r="U515" s="25"/>
      <c r="V515" s="25"/>
      <c r="W515" s="25"/>
      <c r="X515" s="25"/>
      <c r="Y515" s="25"/>
      <c r="Z515" s="25"/>
      <c r="AA515" s="25"/>
      <c r="AB515" s="25"/>
      <c r="AC515" s="25" t="s">
        <v>1441</v>
      </c>
      <c r="AD515" s="25" t="s">
        <v>1486</v>
      </c>
      <c r="AE515" s="25" t="s">
        <v>1515</v>
      </c>
      <c r="AF515" s="25">
        <v>15.119228228528785</v>
      </c>
      <c r="AG515" s="252" t="s">
        <v>206</v>
      </c>
      <c r="AH515" s="260">
        <v>18</v>
      </c>
      <c r="AI515" s="125" t="s">
        <v>45</v>
      </c>
      <c r="AJ515" s="418">
        <f>VLOOKUP(InformeTbHv[[#This Row],[TURNO]],[1]INFORMEHV!AI$2:AK$184,2,0)</f>
        <v>0.58333333333333337</v>
      </c>
      <c r="AK515" s="418">
        <f>VLOOKUP(InformeTbHv[[#This Row],[TURNO]],[1]INFORMEHV!AI$2:AK$184,3,0)</f>
        <v>0.91666666666666663</v>
      </c>
      <c r="AL515" s="25">
        <v>20</v>
      </c>
      <c r="AM515" s="25">
        <v>671</v>
      </c>
      <c r="AN515" s="25">
        <v>120.17</v>
      </c>
      <c r="AO515" s="25">
        <v>14.42</v>
      </c>
      <c r="AP515" s="25"/>
      <c r="AQ515" s="24">
        <v>14</v>
      </c>
      <c r="AR515" s="25">
        <v>8</v>
      </c>
      <c r="AS515" s="25">
        <v>1</v>
      </c>
      <c r="AT515" s="30" t="s">
        <v>327</v>
      </c>
      <c r="AU515" s="30" t="s">
        <v>218</v>
      </c>
      <c r="AV515" s="25">
        <v>0.25</v>
      </c>
      <c r="AW515" s="25">
        <v>0.17</v>
      </c>
      <c r="AX515" s="25">
        <v>0.25</v>
      </c>
      <c r="AY515" s="25"/>
      <c r="AZ515" s="25" t="s">
        <v>92</v>
      </c>
      <c r="BA515" s="25" t="s">
        <v>48</v>
      </c>
      <c r="BB51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1.67</v>
      </c>
      <c r="BC515" s="24"/>
      <c r="BD515" s="24"/>
      <c r="BE515" s="23"/>
      <c r="BF515" s="23"/>
      <c r="BG515" s="27"/>
      <c r="BH515" s="14"/>
      <c r="BI515" s="15"/>
      <c r="BJ515" s="15"/>
      <c r="BK515" s="16"/>
      <c r="BL515" s="28"/>
    </row>
    <row r="516" spans="1:64" ht="18.75" customHeight="1" x14ac:dyDescent="0.3">
      <c r="A516" s="20">
        <f>IFERROR(InformeTbHv[[#This Row],[T EFECTIVO]]/InformeTbHv[[#This Row],[Horas disponibles]],0)</f>
        <v>0</v>
      </c>
      <c r="B516" s="20">
        <f>((InformeTbHv[[#This Row],[T PROGRAMADO]]-InformeTbHv[[#This Row],[HORAS DE OTRAS PARADA]]))/InformeTbHv[[#This Row],[T PROGRAMADO]]</f>
        <v>0</v>
      </c>
      <c r="C516" s="21">
        <f>IFERROR(((InformeTbHv[[#This Row],[T PROGRAMADO]]-InformeTbHv[[#This Row],[Ttal P. mec]])/InformeTbHv[[#This Row],[T PROGRAMADO]]),0)</f>
        <v>0</v>
      </c>
      <c r="D516" s="22" t="str">
        <f>IFERROR(ROUND(InformeTbHv[[#This Row],[TOTAL DE ARBOLES]]/InformeTbHv[[#This Row],[T EFECTIVO]],2),"")</f>
        <v/>
      </c>
      <c r="E516" s="22" t="str">
        <f>(IFERROR(ROUND(InformeTbHv[[#This Row],[M3]]/InformeTbHv[[#This Row],[TOTAL DE ARBOLES]],2),""))</f>
        <v/>
      </c>
      <c r="F516" s="13" t="str">
        <f>IFERROR(ROUND(InformeTbHv[[#This Row],[M3]]/InformeTbHv[[#This Row],[T EFECTIVO]],2),"")</f>
        <v/>
      </c>
      <c r="G516" s="23">
        <f>InformeTbHv[[#This Row],[T PROGRAMADO]]-InformeTbHv[[#This Row],[HORAS DE OTRAS PARADA]]</f>
        <v>0</v>
      </c>
      <c r="H516" s="24">
        <f>InformeTbHv[[#This Row],[T PROGRAMADO]]-SUM(InformeTbHv[[#This Row],[T PARADAS MEC]]+InformeTbHv[[#This Row],[ALISTAMIENTO]]+InformeTbHv[[#This Row],[Mantenimiento periódico]])</f>
        <v>0</v>
      </c>
      <c r="I516" s="24">
        <f>InformeTbHv[[#This Row],[T PARADAS MEC]]+InformeTbHv[[#This Row],[ALISTAMIENTO]]+InformeTbHv[[#This Row],[Mantenimiento periódico]]</f>
        <v>8</v>
      </c>
      <c r="J516" s="24">
        <f>SUMIF(InformeTbHv[[#This Row],[MOTIVO 1]],"Mantenimiento periódico",InformeTbHv[[#This Row],[T OTRA PARADA 1]])</f>
        <v>0</v>
      </c>
      <c r="K516" s="24">
        <f>InformeTbHv[[#This Row],[Mantenimiento periódico]]+InformeTbHv[[#This Row],[ALISTAMIENTO]]</f>
        <v>0</v>
      </c>
      <c r="L516" s="24">
        <f>SUM(InformeTbHv[[#This Row],[T OTRA PARADA 1]:[T OTRA PARADA 5]])</f>
        <v>0</v>
      </c>
      <c r="M516" s="25" t="s">
        <v>42</v>
      </c>
      <c r="N516" s="25" t="s">
        <v>1418</v>
      </c>
      <c r="O516" s="25" t="s">
        <v>58</v>
      </c>
      <c r="P516" s="25">
        <v>6343935</v>
      </c>
      <c r="Q516" s="25" t="s">
        <v>43</v>
      </c>
      <c r="R516" s="25" t="s">
        <v>44</v>
      </c>
      <c r="S516" s="26">
        <v>46028</v>
      </c>
      <c r="T516" s="25" t="s">
        <v>98</v>
      </c>
      <c r="U516" s="25"/>
      <c r="V516" s="25"/>
      <c r="W516" s="25"/>
      <c r="X516" s="25"/>
      <c r="Y516" s="25"/>
      <c r="Z516" s="25"/>
      <c r="AA516" s="25"/>
      <c r="AB516" s="25"/>
      <c r="AC516" s="25" t="s">
        <v>1441</v>
      </c>
      <c r="AD516" s="25" t="s">
        <v>1486</v>
      </c>
      <c r="AE516" s="25" t="s">
        <v>1515</v>
      </c>
      <c r="AF516" s="25">
        <v>15.119228228528785</v>
      </c>
      <c r="AG516" s="252" t="s">
        <v>206</v>
      </c>
      <c r="AH516" s="260">
        <v>18</v>
      </c>
      <c r="AI516" s="25" t="s">
        <v>61</v>
      </c>
      <c r="AJ516" s="422">
        <f>VLOOKUP(InformeTbHv[[#This Row],[TURNO]],[1]INFORMEHV!AI$2:AK$184,2,0)</f>
        <v>0.91666666666666663</v>
      </c>
      <c r="AK516" s="422">
        <f>VLOOKUP(InformeTbHv[[#This Row],[TURNO]],[1]INFORMEHV!AI$2:AK$184,3,0)</f>
        <v>0.25</v>
      </c>
      <c r="AL516" s="25"/>
      <c r="AM516" s="25"/>
      <c r="AN516" s="25"/>
      <c r="AO516" s="25"/>
      <c r="AP516" s="25"/>
      <c r="AQ516" s="24"/>
      <c r="AR516" s="25">
        <v>8</v>
      </c>
      <c r="AS516" s="25">
        <v>8</v>
      </c>
      <c r="AT516" s="25"/>
      <c r="AU516" s="30" t="s">
        <v>218</v>
      </c>
      <c r="AV516" s="25"/>
      <c r="AW516" s="25"/>
      <c r="AX516" s="25"/>
      <c r="AY516" s="25"/>
      <c r="AZ516" s="25" t="s">
        <v>92</v>
      </c>
      <c r="BA516" s="25" t="s">
        <v>48</v>
      </c>
      <c r="BB51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516" s="24"/>
      <c r="BD516" s="24"/>
      <c r="BE516" s="23"/>
      <c r="BF516" s="23"/>
      <c r="BG516" s="27"/>
      <c r="BH516" s="14"/>
      <c r="BI516" s="15"/>
      <c r="BJ516" s="15"/>
      <c r="BK516" s="16"/>
      <c r="BL516" s="28"/>
    </row>
    <row r="517" spans="1:64" ht="18.75" customHeight="1" x14ac:dyDescent="0.3">
      <c r="A517" s="111">
        <f>IFERROR(InformeTbHv[[#This Row],[T EFECTIVO]]/InformeTbHv[[#This Row],[Horas disponibles]],0)</f>
        <v>0</v>
      </c>
      <c r="B517" s="111">
        <f>((InformeTbHv[[#This Row],[T PROGRAMADO]]-InformeTbHv[[#This Row],[HORAS DE OTRAS PARADA]]))/InformeTbHv[[#This Row],[T PROGRAMADO]]</f>
        <v>0</v>
      </c>
      <c r="C517" s="112">
        <f>IFERROR(((InformeTbHv[[#This Row],[T PROGRAMADO]]-InformeTbHv[[#This Row],[Ttal P. mec]])/InformeTbHv[[#This Row],[T PROGRAMADO]]),0)</f>
        <v>0</v>
      </c>
      <c r="D517" s="115" t="str">
        <f>IFERROR(ROUND(InformeTbHv[[#This Row],[TOTAL DE ARBOLES]]/InformeTbHv[[#This Row],[T EFECTIVO]],2),"")</f>
        <v/>
      </c>
      <c r="E517" s="115" t="str">
        <f>(IFERROR(ROUND(InformeTbHv[[#This Row],[M3]]/InformeTbHv[[#This Row],[TOTAL DE ARBOLES]],2),""))</f>
        <v/>
      </c>
      <c r="F517" s="117" t="str">
        <f>IFERROR(ROUND(InformeTbHv[[#This Row],[M3]]/InformeTbHv[[#This Row],[T EFECTIVO]],2),"")</f>
        <v/>
      </c>
      <c r="G517" s="119">
        <f>InformeTbHv[[#This Row],[T PROGRAMADO]]-InformeTbHv[[#This Row],[HORAS DE OTRAS PARADA]]</f>
        <v>0</v>
      </c>
      <c r="H517" s="35">
        <f>InformeTbHv[[#This Row],[T PROGRAMADO]]-SUM(InformeTbHv[[#This Row],[T PARADAS MEC]]+InformeTbHv[[#This Row],[ALISTAMIENTO]]+InformeTbHv[[#This Row],[Mantenimiento periódico]])</f>
        <v>0</v>
      </c>
      <c r="I517" s="35">
        <f>InformeTbHv[[#This Row],[T PARADAS MEC]]+InformeTbHv[[#This Row],[ALISTAMIENTO]]+InformeTbHv[[#This Row],[Mantenimiento periódico]]</f>
        <v>8</v>
      </c>
      <c r="J517" s="35">
        <f>SUMIF(InformeTbHv[[#This Row],[MOTIVO 1]],"Mantenimiento periódico",InformeTbHv[[#This Row],[T OTRA PARADA 1]])</f>
        <v>0</v>
      </c>
      <c r="K517" s="35">
        <f>InformeTbHv[[#This Row],[Mantenimiento periódico]]+InformeTbHv[[#This Row],[ALISTAMIENTO]]</f>
        <v>0</v>
      </c>
      <c r="L517" s="35">
        <f>SUM(InformeTbHv[[#This Row],[T OTRA PARADA 1]:[T OTRA PARADA 5]])</f>
        <v>0</v>
      </c>
      <c r="M517" s="33" t="s">
        <v>42</v>
      </c>
      <c r="N517" s="33" t="s">
        <v>1418</v>
      </c>
      <c r="O517" s="36" t="s">
        <v>59</v>
      </c>
      <c r="P517" s="33">
        <v>94269864</v>
      </c>
      <c r="Q517" s="33" t="s">
        <v>43</v>
      </c>
      <c r="R517" s="33" t="s">
        <v>44</v>
      </c>
      <c r="S517" s="34">
        <v>46029</v>
      </c>
      <c r="T517" s="33" t="s">
        <v>98</v>
      </c>
      <c r="U517" s="33"/>
      <c r="V517" s="33"/>
      <c r="W517" s="33"/>
      <c r="X517" s="33"/>
      <c r="Y517" s="33"/>
      <c r="Z517" s="33"/>
      <c r="AA517" s="33"/>
      <c r="AB517" s="33"/>
      <c r="AC517" s="33" t="s">
        <v>1441</v>
      </c>
      <c r="AD517" s="33" t="s">
        <v>1486</v>
      </c>
      <c r="AE517" s="33" t="s">
        <v>1515</v>
      </c>
      <c r="AF517" s="33">
        <v>15.119228228528785</v>
      </c>
      <c r="AG517" s="252" t="s">
        <v>206</v>
      </c>
      <c r="AH517" s="265">
        <v>18</v>
      </c>
      <c r="AI517" s="25" t="s">
        <v>47</v>
      </c>
      <c r="AJ517" s="429">
        <f>VLOOKUP(InformeTbHv[[#This Row],[TURNO]],[1]INFORMEHV!AI$2:AK$184,2,0)</f>
        <v>0.25</v>
      </c>
      <c r="AK517" s="429">
        <f>VLOOKUP(InformeTbHv[[#This Row],[TURNO]],[1]INFORMEHV!AI$2:AK$184,3,0)</f>
        <v>0.58333333333333337</v>
      </c>
      <c r="AL517" s="33"/>
      <c r="AM517" s="33"/>
      <c r="AN517" s="33"/>
      <c r="AO517" s="33"/>
      <c r="AP517" s="33"/>
      <c r="AQ517" s="35"/>
      <c r="AR517" s="33">
        <v>8</v>
      </c>
      <c r="AS517" s="33">
        <v>8</v>
      </c>
      <c r="AT517" s="33"/>
      <c r="AU517" s="31" t="s">
        <v>218</v>
      </c>
      <c r="AV517" s="33"/>
      <c r="AW517" s="33"/>
      <c r="AX517" s="33"/>
      <c r="AY517" s="33"/>
      <c r="AZ517" s="33" t="s">
        <v>92</v>
      </c>
      <c r="BA517" s="33" t="s">
        <v>48</v>
      </c>
      <c r="BB51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517" s="35"/>
      <c r="BD517" s="35"/>
      <c r="BE517" s="119"/>
      <c r="BF517" s="119"/>
      <c r="BG517" s="129"/>
      <c r="BH517" s="131"/>
      <c r="BI517" s="135"/>
      <c r="BJ517" s="135"/>
      <c r="BK517" s="138"/>
      <c r="BL517" s="141"/>
    </row>
    <row r="518" spans="1:64" ht="18.75" customHeight="1" x14ac:dyDescent="0.3">
      <c r="A518" s="20">
        <f>IFERROR(InformeTbHv[[#This Row],[T EFECTIVO]]/InformeTbHv[[#This Row],[Horas disponibles]],0)</f>
        <v>1</v>
      </c>
      <c r="B518" s="20">
        <f>((InformeTbHv[[#This Row],[T PROGRAMADO]]-InformeTbHv[[#This Row],[HORAS DE OTRAS PARADA]]))/InformeTbHv[[#This Row],[T PROGRAMADO]]</f>
        <v>0.34375</v>
      </c>
      <c r="C518" s="21">
        <f>IFERROR(((InformeTbHv[[#This Row],[T PROGRAMADO]]-InformeTbHv[[#This Row],[Ttal P. mec]])/InformeTbHv[[#This Row],[T PROGRAMADO]]),0)</f>
        <v>0.34375</v>
      </c>
      <c r="D518" s="22">
        <f>IFERROR(ROUND(InformeTbHv[[#This Row],[TOTAL DE ARBOLES]]/InformeTbHv[[#This Row],[T EFECTIVO]],2),"")</f>
        <v>83.64</v>
      </c>
      <c r="E518" s="22">
        <f>(IFERROR(ROUND(InformeTbHv[[#This Row],[M3]]/InformeTbHv[[#This Row],[TOTAL DE ARBOLES]],2),""))</f>
        <v>0.22</v>
      </c>
      <c r="F518" s="13">
        <f>IFERROR(ROUND(InformeTbHv[[#This Row],[M3]]/InformeTbHv[[#This Row],[T EFECTIVO]],2),"")</f>
        <v>18.260000000000002</v>
      </c>
      <c r="G518" s="23">
        <f>InformeTbHv[[#This Row],[T PROGRAMADO]]-InformeTbHv[[#This Row],[HORAS DE OTRAS PARADA]]</f>
        <v>2.75</v>
      </c>
      <c r="H518" s="24">
        <f>InformeTbHv[[#This Row],[T PROGRAMADO]]-SUM(InformeTbHv[[#This Row],[T PARADAS MEC]]+InformeTbHv[[#This Row],[ALISTAMIENTO]]+InformeTbHv[[#This Row],[Mantenimiento periódico]])</f>
        <v>2.75</v>
      </c>
      <c r="I518" s="24">
        <f>InformeTbHv[[#This Row],[T PARADAS MEC]]+InformeTbHv[[#This Row],[ALISTAMIENTO]]+InformeTbHv[[#This Row],[Mantenimiento periódico]]</f>
        <v>5.25</v>
      </c>
      <c r="J518" s="24">
        <f>SUMIF(InformeTbHv[[#This Row],[MOTIVO 1]],"Mantenimiento periódico",InformeTbHv[[#This Row],[T OTRA PARADA 1]])</f>
        <v>0</v>
      </c>
      <c r="K518" s="24">
        <f>InformeTbHv[[#This Row],[Mantenimiento periódico]]+InformeTbHv[[#This Row],[ALISTAMIENTO]]</f>
        <v>0.25</v>
      </c>
      <c r="L518" s="24">
        <f>SUM(InformeTbHv[[#This Row],[T OTRA PARADA 1]:[T OTRA PARADA 5]])</f>
        <v>0</v>
      </c>
      <c r="M518" s="25" t="s">
        <v>42</v>
      </c>
      <c r="N518" s="25" t="s">
        <v>1418</v>
      </c>
      <c r="O518" s="25" t="s">
        <v>80</v>
      </c>
      <c r="P518" s="25">
        <v>94270446</v>
      </c>
      <c r="Q518" s="25" t="s">
        <v>43</v>
      </c>
      <c r="R518" s="25" t="s">
        <v>44</v>
      </c>
      <c r="S518" s="26">
        <v>46029</v>
      </c>
      <c r="T518" s="25" t="s">
        <v>98</v>
      </c>
      <c r="U518" s="25"/>
      <c r="V518" s="25"/>
      <c r="W518" s="25"/>
      <c r="X518" s="25"/>
      <c r="Y518" s="25"/>
      <c r="Z518" s="25"/>
      <c r="AA518" s="25"/>
      <c r="AB518" s="25"/>
      <c r="AC518" s="25" t="s">
        <v>1441</v>
      </c>
      <c r="AD518" s="25" t="s">
        <v>1486</v>
      </c>
      <c r="AE518" s="25" t="s">
        <v>1515</v>
      </c>
      <c r="AF518" s="25">
        <v>15.119228228528785</v>
      </c>
      <c r="AG518" s="252" t="s">
        <v>206</v>
      </c>
      <c r="AH518" s="260">
        <v>18</v>
      </c>
      <c r="AI518" s="125" t="s">
        <v>45</v>
      </c>
      <c r="AJ518" s="418">
        <f>VLOOKUP(InformeTbHv[[#This Row],[TURNO]],[1]INFORMEHV!AI$2:AK$184,2,0)</f>
        <v>0.58333333333333337</v>
      </c>
      <c r="AK518" s="418">
        <f>VLOOKUP(InformeTbHv[[#This Row],[TURNO]],[1]INFORMEHV!AI$2:AK$184,3,0)</f>
        <v>0.91666666666666663</v>
      </c>
      <c r="AL518" s="25">
        <v>15</v>
      </c>
      <c r="AM518" s="25">
        <v>230</v>
      </c>
      <c r="AN518" s="25">
        <v>50.21</v>
      </c>
      <c r="AO518" s="25">
        <v>17.149999999999999</v>
      </c>
      <c r="AP518" s="25"/>
      <c r="AQ518" s="24">
        <v>15</v>
      </c>
      <c r="AR518" s="25">
        <v>8</v>
      </c>
      <c r="AS518" s="25">
        <v>5</v>
      </c>
      <c r="AT518" s="30" t="s">
        <v>328</v>
      </c>
      <c r="AU518" s="30" t="s">
        <v>218</v>
      </c>
      <c r="AV518" s="25">
        <v>0.25</v>
      </c>
      <c r="AW518" s="25"/>
      <c r="AX518" s="25"/>
      <c r="AY518" s="25"/>
      <c r="AZ518" s="25" t="s">
        <v>92</v>
      </c>
      <c r="BA518" s="25" t="s">
        <v>48</v>
      </c>
      <c r="BB51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5.25</v>
      </c>
      <c r="BC518" s="24"/>
      <c r="BD518" s="24"/>
      <c r="BE518" s="23"/>
      <c r="BF518" s="23"/>
      <c r="BG518" s="27"/>
      <c r="BH518" s="14"/>
      <c r="BI518" s="15"/>
      <c r="BJ518" s="15"/>
      <c r="BK518" s="16"/>
      <c r="BL518" s="28"/>
    </row>
    <row r="519" spans="1:64" ht="18.75" customHeight="1" x14ac:dyDescent="0.3">
      <c r="A519" s="37">
        <f>IFERROR(InformeTbHv[[#This Row],[T EFECTIVO]]/InformeTbHv[[#This Row],[Horas disponibles]],0)</f>
        <v>0</v>
      </c>
      <c r="B519" s="37">
        <f>((InformeTbHv[[#This Row],[T PROGRAMADO]]-InformeTbHv[[#This Row],[HORAS DE OTRAS PARADA]]))/InformeTbHv[[#This Row],[T PROGRAMADO]]</f>
        <v>0</v>
      </c>
      <c r="C519" s="113">
        <f>IFERROR(((InformeTbHv[[#This Row],[T PROGRAMADO]]-InformeTbHv[[#This Row],[Ttal P. mec]])/InformeTbHv[[#This Row],[T PROGRAMADO]]),0)</f>
        <v>0</v>
      </c>
      <c r="D519" s="38" t="str">
        <f>IFERROR(ROUND(InformeTbHv[[#This Row],[TOTAL DE ARBOLES]]/InformeTbHv[[#This Row],[T EFECTIVO]],2),"")</f>
        <v/>
      </c>
      <c r="E519" s="38" t="str">
        <f>(IFERROR(ROUND(InformeTbHv[[#This Row],[M3]]/InformeTbHv[[#This Row],[TOTAL DE ARBOLES]],2),""))</f>
        <v/>
      </c>
      <c r="F519" s="39" t="str">
        <f>IFERROR(ROUND(InformeTbHv[[#This Row],[M3]]/InformeTbHv[[#This Row],[T EFECTIVO]],2),"")</f>
        <v/>
      </c>
      <c r="G519" s="40">
        <f>InformeTbHv[[#This Row],[T PROGRAMADO]]-InformeTbHv[[#This Row],[HORAS DE OTRAS PARADA]]</f>
        <v>0</v>
      </c>
      <c r="H519" s="40">
        <f>InformeTbHv[[#This Row],[T PROGRAMADO]]-SUM(InformeTbHv[[#This Row],[T PARADAS MEC]]+InformeTbHv[[#This Row],[ALISTAMIENTO]]+InformeTbHv[[#This Row],[Mantenimiento periódico]])</f>
        <v>0</v>
      </c>
      <c r="I519" s="40">
        <f>InformeTbHv[[#This Row],[T PARADAS MEC]]+InformeTbHv[[#This Row],[ALISTAMIENTO]]+InformeTbHv[[#This Row],[Mantenimiento periódico]]</f>
        <v>8</v>
      </c>
      <c r="J519" s="40">
        <f>SUMIF(InformeTbHv[[#This Row],[MOTIVO 1]],"Mantenimiento periódico",InformeTbHv[[#This Row],[T OTRA PARADA 1]])</f>
        <v>0</v>
      </c>
      <c r="K519" s="120">
        <f>InformeTbHv[[#This Row],[Mantenimiento periódico]]+InformeTbHv[[#This Row],[ALISTAMIENTO]]</f>
        <v>0</v>
      </c>
      <c r="L519" s="120">
        <f>SUM(InformeTbHv[[#This Row],[T OTRA PARADA 1]:[T OTRA PARADA 5]])</f>
        <v>0</v>
      </c>
      <c r="M519" s="116" t="s">
        <v>42</v>
      </c>
      <c r="N519" s="116" t="s">
        <v>1418</v>
      </c>
      <c r="O519" s="246" t="s">
        <v>59</v>
      </c>
      <c r="P519" s="38">
        <v>94269864</v>
      </c>
      <c r="Q519" s="38" t="s">
        <v>43</v>
      </c>
      <c r="R519" s="38" t="s">
        <v>44</v>
      </c>
      <c r="S519" s="41">
        <v>46029</v>
      </c>
      <c r="T519" s="38" t="s">
        <v>98</v>
      </c>
      <c r="U519" s="38"/>
      <c r="V519" s="38"/>
      <c r="W519" s="38"/>
      <c r="X519" s="38"/>
      <c r="Y519" s="38"/>
      <c r="Z519" s="38"/>
      <c r="AA519" s="38"/>
      <c r="AB519" s="38"/>
      <c r="AC519" s="38" t="s">
        <v>1441</v>
      </c>
      <c r="AD519" s="38" t="s">
        <v>1486</v>
      </c>
      <c r="AE519" s="38" t="s">
        <v>1515</v>
      </c>
      <c r="AF519" s="38">
        <v>15.119228228528785</v>
      </c>
      <c r="AG519" s="252" t="s">
        <v>206</v>
      </c>
      <c r="AH519" s="207">
        <v>18</v>
      </c>
      <c r="AI519" s="25" t="s">
        <v>47</v>
      </c>
      <c r="AJ519" s="422">
        <f>VLOOKUP(InformeTbHv[[#This Row],[TURNO]],[1]INFORMEHV!AI$2:AK$184,2,0)</f>
        <v>0.25</v>
      </c>
      <c r="AK519" s="422">
        <f>VLOOKUP(InformeTbHv[[#This Row],[TURNO]],[1]INFORMEHV!AI$2:AK$184,3,0)</f>
        <v>0.58333333333333337</v>
      </c>
      <c r="AL519" s="116"/>
      <c r="AM519" s="38"/>
      <c r="AN519" s="38"/>
      <c r="AO519" s="38"/>
      <c r="AP519" s="38"/>
      <c r="AQ519" s="40"/>
      <c r="AR519" s="38">
        <v>8</v>
      </c>
      <c r="AS519" s="38">
        <v>8</v>
      </c>
      <c r="AT519" s="25"/>
      <c r="AU519" s="49" t="s">
        <v>218</v>
      </c>
      <c r="AV519" s="38"/>
      <c r="AW519" s="38"/>
      <c r="AX519" s="38"/>
      <c r="AY519" s="38"/>
      <c r="AZ519" s="42" t="s">
        <v>92</v>
      </c>
      <c r="BA519" s="38" t="s">
        <v>48</v>
      </c>
      <c r="BB51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519" s="40"/>
      <c r="BD519" s="40"/>
      <c r="BE519" s="40"/>
      <c r="BF519" s="40"/>
      <c r="BG519" s="43"/>
      <c r="BH519" s="44"/>
      <c r="BI519" s="45"/>
      <c r="BJ519" s="45"/>
      <c r="BK519" s="46"/>
      <c r="BL519" s="47"/>
    </row>
    <row r="520" spans="1:64" ht="18.75" customHeight="1" x14ac:dyDescent="0.3">
      <c r="A520" s="87">
        <f>IFERROR(InformeTbHv[[#This Row],[T EFECTIVO]]/InformeTbHv[[#This Row],[Horas disponibles]],0)</f>
        <v>0</v>
      </c>
      <c r="B520" s="87">
        <f>((InformeTbHv[[#This Row],[T PROGRAMADO]]-InformeTbHv[[#This Row],[HORAS DE OTRAS PARADA]]))/InformeTbHv[[#This Row],[T PROGRAMADO]]</f>
        <v>0</v>
      </c>
      <c r="C520" s="216">
        <f>IFERROR(((InformeTbHv[[#This Row],[T PROGRAMADO]]-InformeTbHv[[#This Row],[Ttal P. mec]])/InformeTbHv[[#This Row],[T PROGRAMADO]]),0)</f>
        <v>0</v>
      </c>
      <c r="D520" s="88" t="str">
        <f>IFERROR(ROUND(InformeTbHv[[#This Row],[TOTAL DE ARBOLES]]/InformeTbHv[[#This Row],[T EFECTIVO]],2),"")</f>
        <v/>
      </c>
      <c r="E520" s="88" t="str">
        <f>(IFERROR(ROUND(InformeTbHv[[#This Row],[M3]]/InformeTbHv[[#This Row],[TOTAL DE ARBOLES]],2),""))</f>
        <v/>
      </c>
      <c r="F520" s="39" t="str">
        <f>IFERROR(ROUND(InformeTbHv[[#This Row],[M3]]/InformeTbHv[[#This Row],[T EFECTIVO]],2),"")</f>
        <v/>
      </c>
      <c r="G520" s="89">
        <f>InformeTbHv[[#This Row],[T PROGRAMADO]]-InformeTbHv[[#This Row],[HORAS DE OTRAS PARADA]]</f>
        <v>0</v>
      </c>
      <c r="H520" s="89">
        <f>InformeTbHv[[#This Row],[T PROGRAMADO]]-SUM(InformeTbHv[[#This Row],[T PARADAS MEC]]+InformeTbHv[[#This Row],[ALISTAMIENTO]]+InformeTbHv[[#This Row],[Mantenimiento periódico]])</f>
        <v>0</v>
      </c>
      <c r="I520" s="89">
        <f>InformeTbHv[[#This Row],[T PARADAS MEC]]+InformeTbHv[[#This Row],[ALISTAMIENTO]]+InformeTbHv[[#This Row],[Mantenimiento periódico]]</f>
        <v>8</v>
      </c>
      <c r="J520" s="89">
        <f>SUMIF(InformeTbHv[[#This Row],[MOTIVO 1]],"Mantenimiento periódico",InformeTbHv[[#This Row],[T OTRA PARADA 1]])</f>
        <v>0</v>
      </c>
      <c r="K520" s="89">
        <f>InformeTbHv[[#This Row],[Mantenimiento periódico]]+InformeTbHv[[#This Row],[ALISTAMIENTO]]</f>
        <v>0</v>
      </c>
      <c r="L520" s="89">
        <f>SUM(InformeTbHv[[#This Row],[T OTRA PARADA 1]:[T OTRA PARADA 5]])</f>
        <v>0</v>
      </c>
      <c r="M520" s="88" t="s">
        <v>63</v>
      </c>
      <c r="N520" s="88" t="s">
        <v>1417</v>
      </c>
      <c r="O520" s="88" t="s">
        <v>67</v>
      </c>
      <c r="P520" s="88">
        <v>4516297</v>
      </c>
      <c r="Q520" s="88" t="s">
        <v>65</v>
      </c>
      <c r="R520" s="88" t="s">
        <v>44</v>
      </c>
      <c r="S520" s="90">
        <v>46068</v>
      </c>
      <c r="T520" s="88" t="s">
        <v>70</v>
      </c>
      <c r="U520" s="88"/>
      <c r="V520" s="88"/>
      <c r="W520" s="88"/>
      <c r="X520" s="88"/>
      <c r="Y520" s="88"/>
      <c r="Z520" s="88"/>
      <c r="AA520" s="88"/>
      <c r="AB520" s="88"/>
      <c r="AC520" s="88" t="s">
        <v>1440</v>
      </c>
      <c r="AD520" s="88" t="s">
        <v>1485</v>
      </c>
      <c r="AE520" s="88" t="s">
        <v>1512</v>
      </c>
      <c r="AF520" s="88">
        <v>35.031496222898902</v>
      </c>
      <c r="AG520" s="25" t="s">
        <v>207</v>
      </c>
      <c r="AH520" s="206">
        <v>8</v>
      </c>
      <c r="AI520" s="88" t="s">
        <v>47</v>
      </c>
      <c r="AJ520" s="419">
        <f>VLOOKUP(InformeTbHv[[#This Row],[TURNO]],[1]INFORMEHV!AI$2:AK$184,2,0)</f>
        <v>0.25</v>
      </c>
      <c r="AK520" s="419">
        <f>VLOOKUP(InformeTbHv[[#This Row],[TURNO]],[1]INFORMEHV!AI$2:AK$184,3,0)</f>
        <v>0.58333333333333337</v>
      </c>
      <c r="AL520" s="205"/>
      <c r="AM520" s="88"/>
      <c r="AN520" s="88"/>
      <c r="AO520" s="88"/>
      <c r="AP520" s="88"/>
      <c r="AQ520" s="89"/>
      <c r="AR520" s="88">
        <v>8</v>
      </c>
      <c r="AS520" s="88">
        <v>8</v>
      </c>
      <c r="AT520" s="88"/>
      <c r="AU520" s="88" t="s">
        <v>669</v>
      </c>
      <c r="AV520" s="88"/>
      <c r="AW520" s="88"/>
      <c r="AX520" s="88"/>
      <c r="AY520" s="88"/>
      <c r="AZ520" s="92" t="s">
        <v>670</v>
      </c>
      <c r="BA520" s="88" t="s">
        <v>48</v>
      </c>
      <c r="BB52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520" s="89"/>
      <c r="BD520" s="89"/>
      <c r="BE520" s="89"/>
      <c r="BF520" s="89"/>
      <c r="BG520" s="93"/>
      <c r="BH520" s="44"/>
      <c r="BI520" s="45"/>
      <c r="BJ520" s="45"/>
      <c r="BK520" s="46"/>
      <c r="BL520" s="94"/>
    </row>
    <row r="521" spans="1:64" ht="18.75" customHeight="1" x14ac:dyDescent="0.3">
      <c r="A521" s="87">
        <f>IFERROR(InformeTbHv[[#This Row],[T EFECTIVO]]/InformeTbHv[[#This Row],[Horas disponibles]],0)</f>
        <v>0</v>
      </c>
      <c r="B521" s="87">
        <f>((InformeTbHv[[#This Row],[T PROGRAMADO]]-InformeTbHv[[#This Row],[HORAS DE OTRAS PARADA]]))/InformeTbHv[[#This Row],[T PROGRAMADO]]</f>
        <v>0</v>
      </c>
      <c r="C521" s="216">
        <f>IFERROR(((InformeTbHv[[#This Row],[T PROGRAMADO]]-InformeTbHv[[#This Row],[Ttal P. mec]])/InformeTbHv[[#This Row],[T PROGRAMADO]]),0)</f>
        <v>0</v>
      </c>
      <c r="D521" s="88" t="str">
        <f>IFERROR(ROUND(InformeTbHv[[#This Row],[TOTAL DE ARBOLES]]/InformeTbHv[[#This Row],[T EFECTIVO]],2),"")</f>
        <v/>
      </c>
      <c r="E521" s="88" t="str">
        <f>(IFERROR(ROUND(InformeTbHv[[#This Row],[M3]]/InformeTbHv[[#This Row],[TOTAL DE ARBOLES]],2),""))</f>
        <v/>
      </c>
      <c r="F521" s="39" t="str">
        <f>IFERROR(ROUND(InformeTbHv[[#This Row],[M3]]/InformeTbHv[[#This Row],[T EFECTIVO]],2),"")</f>
        <v/>
      </c>
      <c r="G521" s="89">
        <f>InformeTbHv[[#This Row],[T PROGRAMADO]]-InformeTbHv[[#This Row],[HORAS DE OTRAS PARADA]]</f>
        <v>0</v>
      </c>
      <c r="H521" s="89">
        <f>InformeTbHv[[#This Row],[T PROGRAMADO]]-SUM(InformeTbHv[[#This Row],[T PARADAS MEC]]+InformeTbHv[[#This Row],[ALISTAMIENTO]]+InformeTbHv[[#This Row],[Mantenimiento periódico]])</f>
        <v>0</v>
      </c>
      <c r="I521" s="89">
        <f>InformeTbHv[[#This Row],[T PARADAS MEC]]+InformeTbHv[[#This Row],[ALISTAMIENTO]]+InformeTbHv[[#This Row],[Mantenimiento periódico]]</f>
        <v>7</v>
      </c>
      <c r="J521" s="89">
        <f>SUMIF(InformeTbHv[[#This Row],[MOTIVO 1]],"Mantenimiento periódico",InformeTbHv[[#This Row],[T OTRA PARADA 1]])</f>
        <v>0</v>
      </c>
      <c r="K521" s="89">
        <f>InformeTbHv[[#This Row],[Mantenimiento periódico]]+InformeTbHv[[#This Row],[ALISTAMIENTO]]</f>
        <v>0</v>
      </c>
      <c r="L521" s="89">
        <f>SUM(InformeTbHv[[#This Row],[T OTRA PARADA 1]:[T OTRA PARADA 5]])</f>
        <v>0</v>
      </c>
      <c r="M521" s="88" t="s">
        <v>63</v>
      </c>
      <c r="N521" s="88" t="s">
        <v>1417</v>
      </c>
      <c r="O521" s="88" t="s">
        <v>85</v>
      </c>
      <c r="P521" s="88">
        <v>15961194</v>
      </c>
      <c r="Q521" s="88" t="s">
        <v>65</v>
      </c>
      <c r="R521" s="88" t="s">
        <v>44</v>
      </c>
      <c r="S521" s="90">
        <v>46068</v>
      </c>
      <c r="T521" s="88" t="s">
        <v>70</v>
      </c>
      <c r="U521" s="88"/>
      <c r="V521" s="88"/>
      <c r="W521" s="88"/>
      <c r="X521" s="88"/>
      <c r="Y521" s="88"/>
      <c r="Z521" s="88"/>
      <c r="AA521" s="88"/>
      <c r="AB521" s="88"/>
      <c r="AC521" s="88" t="s">
        <v>1440</v>
      </c>
      <c r="AD521" s="88" t="s">
        <v>1485</v>
      </c>
      <c r="AE521" s="88" t="s">
        <v>1512</v>
      </c>
      <c r="AF521" s="88">
        <v>35.031496222898902</v>
      </c>
      <c r="AG521" s="25" t="s">
        <v>207</v>
      </c>
      <c r="AH521" s="206">
        <v>8</v>
      </c>
      <c r="AI521" s="125" t="s">
        <v>45</v>
      </c>
      <c r="AJ521" s="418">
        <f>VLOOKUP(InformeTbHv[[#This Row],[TURNO]],[1]INFORMEHV!AI$2:AK$184,2,0)</f>
        <v>0.58333333333333337</v>
      </c>
      <c r="AK521" s="418">
        <f>VLOOKUP(InformeTbHv[[#This Row],[TURNO]],[1]INFORMEHV!AI$2:AK$184,3,0)</f>
        <v>0.91666666666666663</v>
      </c>
      <c r="AL521" s="205"/>
      <c r="AM521" s="88"/>
      <c r="AN521" s="88"/>
      <c r="AO521" s="88"/>
      <c r="AP521" s="88"/>
      <c r="AQ521" s="89"/>
      <c r="AR521" s="88">
        <v>7</v>
      </c>
      <c r="AS521" s="88">
        <v>7</v>
      </c>
      <c r="AT521" s="88"/>
      <c r="AU521" s="88" t="s">
        <v>669</v>
      </c>
      <c r="AV521" s="88"/>
      <c r="AW521" s="88"/>
      <c r="AX521" s="88"/>
      <c r="AY521" s="88"/>
      <c r="AZ521" s="92" t="s">
        <v>670</v>
      </c>
      <c r="BA521" s="88" t="s">
        <v>48</v>
      </c>
      <c r="BB52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7</v>
      </c>
      <c r="BC521" s="89"/>
      <c r="BD521" s="89"/>
      <c r="BE521" s="89"/>
      <c r="BF521" s="89"/>
      <c r="BG521" s="93"/>
      <c r="BH521" s="44"/>
      <c r="BI521" s="45"/>
      <c r="BJ521" s="45"/>
      <c r="BK521" s="46"/>
      <c r="BL521" s="94"/>
    </row>
    <row r="522" spans="1:64" ht="18.75" customHeight="1" x14ac:dyDescent="0.3">
      <c r="A522" s="87">
        <f>IFERROR(InformeTbHv[[#This Row],[T EFECTIVO]]/InformeTbHv[[#This Row],[Horas disponibles]],0)</f>
        <v>0</v>
      </c>
      <c r="B522" s="87">
        <f>((InformeTbHv[[#This Row],[T PROGRAMADO]]-InformeTbHv[[#This Row],[HORAS DE OTRAS PARADA]]))/InformeTbHv[[#This Row],[T PROGRAMADO]]</f>
        <v>0</v>
      </c>
      <c r="C522" s="216">
        <f>IFERROR(((InformeTbHv[[#This Row],[T PROGRAMADO]]-InformeTbHv[[#This Row],[Ttal P. mec]])/InformeTbHv[[#This Row],[T PROGRAMADO]]),0)</f>
        <v>0</v>
      </c>
      <c r="D522" s="88" t="str">
        <f>IFERROR(ROUND(InformeTbHv[[#This Row],[TOTAL DE ARBOLES]]/InformeTbHv[[#This Row],[T EFECTIVO]],2),"")</f>
        <v/>
      </c>
      <c r="E522" s="88" t="str">
        <f>(IFERROR(ROUND(InformeTbHv[[#This Row],[M3]]/InformeTbHv[[#This Row],[TOTAL DE ARBOLES]],2),""))</f>
        <v/>
      </c>
      <c r="F522" s="39" t="str">
        <f>IFERROR(ROUND(InformeTbHv[[#This Row],[M3]]/InformeTbHv[[#This Row],[T EFECTIVO]],2),"")</f>
        <v/>
      </c>
      <c r="G522" s="89">
        <f>InformeTbHv[[#This Row],[T PROGRAMADO]]-InformeTbHv[[#This Row],[HORAS DE OTRAS PARADA]]</f>
        <v>0</v>
      </c>
      <c r="H522" s="89">
        <f>InformeTbHv[[#This Row],[T PROGRAMADO]]-SUM(InformeTbHv[[#This Row],[T PARADAS MEC]]+InformeTbHv[[#This Row],[ALISTAMIENTO]]+InformeTbHv[[#This Row],[Mantenimiento periódico]])</f>
        <v>0</v>
      </c>
      <c r="I522" s="89">
        <f>InformeTbHv[[#This Row],[T PARADAS MEC]]+InformeTbHv[[#This Row],[ALISTAMIENTO]]+InformeTbHv[[#This Row],[Mantenimiento periódico]]</f>
        <v>8</v>
      </c>
      <c r="J522" s="89">
        <f>SUMIF(InformeTbHv[[#This Row],[MOTIVO 1]],"Mantenimiento periódico",InformeTbHv[[#This Row],[T OTRA PARADA 1]])</f>
        <v>0</v>
      </c>
      <c r="K522" s="89">
        <f>InformeTbHv[[#This Row],[Mantenimiento periódico]]+InformeTbHv[[#This Row],[ALISTAMIENTO]]</f>
        <v>0</v>
      </c>
      <c r="L522" s="89">
        <f>SUM(InformeTbHv[[#This Row],[T OTRA PARADA 1]:[T OTRA PARADA 5]])</f>
        <v>0</v>
      </c>
      <c r="M522" s="88" t="s">
        <v>63</v>
      </c>
      <c r="N522" s="88" t="s">
        <v>1417</v>
      </c>
      <c r="O522" s="88" t="s">
        <v>67</v>
      </c>
      <c r="P522" s="88">
        <v>4516297</v>
      </c>
      <c r="Q522" s="88" t="s">
        <v>65</v>
      </c>
      <c r="R522" s="88" t="s">
        <v>44</v>
      </c>
      <c r="S522" s="90">
        <v>46070</v>
      </c>
      <c r="T522" s="88" t="s">
        <v>70</v>
      </c>
      <c r="U522" s="88"/>
      <c r="V522" s="88"/>
      <c r="W522" s="88"/>
      <c r="X522" s="88"/>
      <c r="Y522" s="88"/>
      <c r="Z522" s="88"/>
      <c r="AA522" s="88"/>
      <c r="AB522" s="88"/>
      <c r="AC522" s="88" t="s">
        <v>1440</v>
      </c>
      <c r="AD522" s="88" t="s">
        <v>1485</v>
      </c>
      <c r="AE522" s="88" t="s">
        <v>1512</v>
      </c>
      <c r="AF522" s="88">
        <v>35.031496222898902</v>
      </c>
      <c r="AG522" s="25" t="s">
        <v>207</v>
      </c>
      <c r="AH522" s="206">
        <v>8</v>
      </c>
      <c r="AI522" s="88" t="s">
        <v>47</v>
      </c>
      <c r="AJ522" s="419">
        <f>VLOOKUP(InformeTbHv[[#This Row],[TURNO]],[1]INFORMEHV!AI$2:AK$184,2,0)</f>
        <v>0.25</v>
      </c>
      <c r="AK522" s="419">
        <f>VLOOKUP(InformeTbHv[[#This Row],[TURNO]],[1]INFORMEHV!AI$2:AK$184,3,0)</f>
        <v>0.58333333333333337</v>
      </c>
      <c r="AL522" s="205"/>
      <c r="AM522" s="88"/>
      <c r="AN522" s="88"/>
      <c r="AO522" s="88"/>
      <c r="AP522" s="88"/>
      <c r="AQ522" s="89"/>
      <c r="AR522" s="88">
        <v>8</v>
      </c>
      <c r="AS522" s="88">
        <v>8</v>
      </c>
      <c r="AT522" s="30" t="s">
        <v>327</v>
      </c>
      <c r="AU522" s="88" t="s">
        <v>669</v>
      </c>
      <c r="AV522" s="88"/>
      <c r="AW522" s="88"/>
      <c r="AX522" s="88"/>
      <c r="AY522" s="88"/>
      <c r="AZ522" s="92" t="s">
        <v>681</v>
      </c>
      <c r="BA522" s="88" t="s">
        <v>48</v>
      </c>
      <c r="BB52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522" s="89"/>
      <c r="BD522" s="89"/>
      <c r="BE522" s="89"/>
      <c r="BF522" s="89"/>
      <c r="BG522" s="93"/>
      <c r="BH522" s="44"/>
      <c r="BI522" s="45"/>
      <c r="BJ522" s="45"/>
      <c r="BK522" s="46"/>
      <c r="BL522" s="94"/>
    </row>
    <row r="523" spans="1:64" ht="18.75" customHeight="1" x14ac:dyDescent="0.3">
      <c r="A523" s="87">
        <f>IFERROR(InformeTbHv[[#This Row],[T EFECTIVO]]/InformeTbHv[[#This Row],[Horas disponibles]],0)</f>
        <v>0</v>
      </c>
      <c r="B523" s="87">
        <f>((InformeTbHv[[#This Row],[T PROGRAMADO]]-InformeTbHv[[#This Row],[HORAS DE OTRAS PARADA]]))/InformeTbHv[[#This Row],[T PROGRAMADO]]</f>
        <v>0</v>
      </c>
      <c r="C523" s="216">
        <f>IFERROR(((InformeTbHv[[#This Row],[T PROGRAMADO]]-InformeTbHv[[#This Row],[Ttal P. mec]])/InformeTbHv[[#This Row],[T PROGRAMADO]]),0)</f>
        <v>0</v>
      </c>
      <c r="D523" s="88" t="str">
        <f>IFERROR(ROUND(InformeTbHv[[#This Row],[TOTAL DE ARBOLES]]/InformeTbHv[[#This Row],[T EFECTIVO]],2),"")</f>
        <v/>
      </c>
      <c r="E523" s="88" t="str">
        <f>(IFERROR(ROUND(InformeTbHv[[#This Row],[M3]]/InformeTbHv[[#This Row],[TOTAL DE ARBOLES]],2),""))</f>
        <v/>
      </c>
      <c r="F523" s="39" t="str">
        <f>IFERROR(ROUND(InformeTbHv[[#This Row],[M3]]/InformeTbHv[[#This Row],[T EFECTIVO]],2),"")</f>
        <v/>
      </c>
      <c r="G523" s="89">
        <f>InformeTbHv[[#This Row],[T PROGRAMADO]]-InformeTbHv[[#This Row],[HORAS DE OTRAS PARADA]]</f>
        <v>0</v>
      </c>
      <c r="H523" s="89">
        <f>InformeTbHv[[#This Row],[T PROGRAMADO]]-SUM(InformeTbHv[[#This Row],[T PARADAS MEC]]+InformeTbHv[[#This Row],[ALISTAMIENTO]]+InformeTbHv[[#This Row],[Mantenimiento periódico]])</f>
        <v>0</v>
      </c>
      <c r="I523" s="89">
        <f>InformeTbHv[[#This Row],[T PARADAS MEC]]+InformeTbHv[[#This Row],[ALISTAMIENTO]]+InformeTbHv[[#This Row],[Mantenimiento periódico]]</f>
        <v>7</v>
      </c>
      <c r="J523" s="89">
        <f>SUMIF(InformeTbHv[[#This Row],[MOTIVO 1]],"Mantenimiento periódico",InformeTbHv[[#This Row],[T OTRA PARADA 1]])</f>
        <v>0</v>
      </c>
      <c r="K523" s="89">
        <f>InformeTbHv[[#This Row],[Mantenimiento periódico]]+InformeTbHv[[#This Row],[ALISTAMIENTO]]</f>
        <v>0</v>
      </c>
      <c r="L523" s="89">
        <f>SUM(InformeTbHv[[#This Row],[T OTRA PARADA 1]:[T OTRA PARADA 5]])</f>
        <v>0</v>
      </c>
      <c r="M523" s="88" t="s">
        <v>63</v>
      </c>
      <c r="N523" s="88" t="s">
        <v>1417</v>
      </c>
      <c r="O523" s="88" t="s">
        <v>85</v>
      </c>
      <c r="P523" s="88">
        <v>15961194</v>
      </c>
      <c r="Q523" s="88" t="s">
        <v>65</v>
      </c>
      <c r="R523" s="88" t="s">
        <v>44</v>
      </c>
      <c r="S523" s="90">
        <v>46070</v>
      </c>
      <c r="T523" s="88" t="s">
        <v>70</v>
      </c>
      <c r="U523" s="88"/>
      <c r="V523" s="88"/>
      <c r="W523" s="88"/>
      <c r="X523" s="88"/>
      <c r="Y523" s="88"/>
      <c r="Z523" s="88"/>
      <c r="AA523" s="88"/>
      <c r="AB523" s="88"/>
      <c r="AC523" s="88" t="s">
        <v>1440</v>
      </c>
      <c r="AD523" s="88" t="s">
        <v>1485</v>
      </c>
      <c r="AE523" s="88" t="s">
        <v>1512</v>
      </c>
      <c r="AF523" s="88">
        <v>35.031496222898902</v>
      </c>
      <c r="AG523" s="25" t="s">
        <v>207</v>
      </c>
      <c r="AH523" s="206">
        <v>8</v>
      </c>
      <c r="AI523" s="125" t="s">
        <v>45</v>
      </c>
      <c r="AJ523" s="418">
        <f>VLOOKUP(InformeTbHv[[#This Row],[TURNO]],[1]INFORMEHV!AI$2:AK$184,2,0)</f>
        <v>0.58333333333333337</v>
      </c>
      <c r="AK523" s="418">
        <f>VLOOKUP(InformeTbHv[[#This Row],[TURNO]],[1]INFORMEHV!AI$2:AK$184,3,0)</f>
        <v>0.91666666666666663</v>
      </c>
      <c r="AL523" s="205"/>
      <c r="AM523" s="88"/>
      <c r="AN523" s="88"/>
      <c r="AO523" s="88"/>
      <c r="AP523" s="88"/>
      <c r="AQ523" s="89"/>
      <c r="AR523" s="88">
        <v>7</v>
      </c>
      <c r="AS523" s="88">
        <v>7</v>
      </c>
      <c r="AT523" s="30" t="s">
        <v>327</v>
      </c>
      <c r="AU523" s="88" t="s">
        <v>669</v>
      </c>
      <c r="AV523" s="88"/>
      <c r="AW523" s="88"/>
      <c r="AX523" s="88"/>
      <c r="AY523" s="88"/>
      <c r="AZ523" s="92" t="s">
        <v>682</v>
      </c>
      <c r="BA523" s="88" t="s">
        <v>48</v>
      </c>
      <c r="BB52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7</v>
      </c>
      <c r="BC523" s="89"/>
      <c r="BD523" s="89"/>
      <c r="BE523" s="89"/>
      <c r="BF523" s="89"/>
      <c r="BG523" s="93"/>
      <c r="BH523" s="44"/>
      <c r="BI523" s="45"/>
      <c r="BJ523" s="45"/>
      <c r="BK523" s="46"/>
      <c r="BL523" s="94"/>
    </row>
    <row r="524" spans="1:64" ht="18.75" customHeight="1" x14ac:dyDescent="0.3">
      <c r="A524" s="87">
        <f>IFERROR(InformeTbHv[[#This Row],[T EFECTIVO]]/InformeTbHv[[#This Row],[Horas disponibles]],0)</f>
        <v>0</v>
      </c>
      <c r="B524" s="87">
        <f>((InformeTbHv[[#This Row],[T PROGRAMADO]]-InformeTbHv[[#This Row],[HORAS DE OTRAS PARADA]]))/InformeTbHv[[#This Row],[T PROGRAMADO]]</f>
        <v>0</v>
      </c>
      <c r="C524" s="216">
        <f>IFERROR(((InformeTbHv[[#This Row],[T PROGRAMADO]]-InformeTbHv[[#This Row],[Ttal P. mec]])/InformeTbHv[[#This Row],[T PROGRAMADO]]),0)</f>
        <v>0</v>
      </c>
      <c r="D524" s="88" t="str">
        <f>IFERROR(ROUND(InformeTbHv[[#This Row],[TOTAL DE ARBOLES]]/InformeTbHv[[#This Row],[T EFECTIVO]],2),"")</f>
        <v/>
      </c>
      <c r="E524" s="88" t="str">
        <f>(IFERROR(ROUND(InformeTbHv[[#This Row],[M3]]/InformeTbHv[[#This Row],[TOTAL DE ARBOLES]],2),""))</f>
        <v/>
      </c>
      <c r="F524" s="39" t="str">
        <f>IFERROR(ROUND(InformeTbHv[[#This Row],[M3]]/InformeTbHv[[#This Row],[T EFECTIVO]],2),"")</f>
        <v/>
      </c>
      <c r="G524" s="89">
        <f>InformeTbHv[[#This Row],[T PROGRAMADO]]-InformeTbHv[[#This Row],[HORAS DE OTRAS PARADA]]</f>
        <v>0</v>
      </c>
      <c r="H524" s="89">
        <f>InformeTbHv[[#This Row],[T PROGRAMADO]]-SUM(InformeTbHv[[#This Row],[T PARADAS MEC]]+InformeTbHv[[#This Row],[ALISTAMIENTO]]+InformeTbHv[[#This Row],[Mantenimiento periódico]])</f>
        <v>0</v>
      </c>
      <c r="I524" s="89">
        <f>InformeTbHv[[#This Row],[T PARADAS MEC]]+InformeTbHv[[#This Row],[ALISTAMIENTO]]+InformeTbHv[[#This Row],[Mantenimiento periódico]]</f>
        <v>7</v>
      </c>
      <c r="J524" s="89">
        <f>SUMIF(InformeTbHv[[#This Row],[MOTIVO 1]],"Mantenimiento periódico",InformeTbHv[[#This Row],[T OTRA PARADA 1]])</f>
        <v>0</v>
      </c>
      <c r="K524" s="89">
        <f>InformeTbHv[[#This Row],[Mantenimiento periódico]]+InformeTbHv[[#This Row],[ALISTAMIENTO]]</f>
        <v>0</v>
      </c>
      <c r="L524" s="89">
        <f>SUM(InformeTbHv[[#This Row],[T OTRA PARADA 1]:[T OTRA PARADA 5]])</f>
        <v>0</v>
      </c>
      <c r="M524" s="88" t="s">
        <v>63</v>
      </c>
      <c r="N524" s="88" t="s">
        <v>1417</v>
      </c>
      <c r="O524" s="88" t="s">
        <v>64</v>
      </c>
      <c r="P524" s="88">
        <v>94282613</v>
      </c>
      <c r="Q524" s="88" t="s">
        <v>65</v>
      </c>
      <c r="R524" s="88" t="s">
        <v>44</v>
      </c>
      <c r="S524" s="90">
        <v>46072</v>
      </c>
      <c r="T524" s="88" t="s">
        <v>70</v>
      </c>
      <c r="U524" s="88"/>
      <c r="V524" s="88"/>
      <c r="W524" s="88"/>
      <c r="X524" s="88"/>
      <c r="Y524" s="88"/>
      <c r="Z524" s="88"/>
      <c r="AA524" s="88"/>
      <c r="AB524" s="88"/>
      <c r="AC524" s="88" t="s">
        <v>1440</v>
      </c>
      <c r="AD524" s="88" t="s">
        <v>1485</v>
      </c>
      <c r="AE524" s="88" t="s">
        <v>1512</v>
      </c>
      <c r="AF524" s="88">
        <v>35.031496222898902</v>
      </c>
      <c r="AG524" s="25" t="s">
        <v>207</v>
      </c>
      <c r="AH524" s="206">
        <v>8</v>
      </c>
      <c r="AI524" s="125" t="s">
        <v>45</v>
      </c>
      <c r="AJ524" s="418">
        <f>VLOOKUP(InformeTbHv[[#This Row],[TURNO]],[1]INFORMEHV!AI$2:AK$184,2,0)</f>
        <v>0.58333333333333337</v>
      </c>
      <c r="AK524" s="418">
        <f>VLOOKUP(InformeTbHv[[#This Row],[TURNO]],[1]INFORMEHV!AI$2:AK$184,3,0)</f>
        <v>0.91666666666666663</v>
      </c>
      <c r="AL524" s="205"/>
      <c r="AM524" s="88"/>
      <c r="AN524" s="88"/>
      <c r="AO524" s="88"/>
      <c r="AP524" s="88"/>
      <c r="AQ524" s="89"/>
      <c r="AR524" s="88">
        <v>7</v>
      </c>
      <c r="AS524" s="88">
        <v>7</v>
      </c>
      <c r="AT524" s="88"/>
      <c r="AU524" s="88" t="s">
        <v>669</v>
      </c>
      <c r="AV524" s="88"/>
      <c r="AW524" s="88"/>
      <c r="AX524" s="88"/>
      <c r="AY524" s="88"/>
      <c r="AZ524" s="92" t="s">
        <v>728</v>
      </c>
      <c r="BA524" s="88" t="s">
        <v>48</v>
      </c>
      <c r="BB52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7</v>
      </c>
      <c r="BC524" s="89"/>
      <c r="BD524" s="89"/>
      <c r="BE524" s="89"/>
      <c r="BF524" s="89"/>
      <c r="BG524" s="93"/>
      <c r="BH524" s="44"/>
      <c r="BI524" s="45"/>
      <c r="BJ524" s="45"/>
      <c r="BK524" s="46"/>
      <c r="BL524" s="94"/>
    </row>
    <row r="525" spans="1:64" ht="18.75" customHeight="1" x14ac:dyDescent="0.3">
      <c r="A525" s="87">
        <f>IFERROR(InformeTbHv[[#This Row],[T EFECTIVO]]/InformeTbHv[[#This Row],[Horas disponibles]],0)</f>
        <v>0</v>
      </c>
      <c r="B525" s="87">
        <f>((InformeTbHv[[#This Row],[T PROGRAMADO]]-InformeTbHv[[#This Row],[HORAS DE OTRAS PARADA]]))/InformeTbHv[[#This Row],[T PROGRAMADO]]</f>
        <v>0</v>
      </c>
      <c r="C525" s="216">
        <f>IFERROR(((InformeTbHv[[#This Row],[T PROGRAMADO]]-InformeTbHv[[#This Row],[Ttal P. mec]])/InformeTbHv[[#This Row],[T PROGRAMADO]]),0)</f>
        <v>0</v>
      </c>
      <c r="D525" s="88" t="str">
        <f>IFERROR(ROUND(InformeTbHv[[#This Row],[TOTAL DE ARBOLES]]/InformeTbHv[[#This Row],[T EFECTIVO]],2),"")</f>
        <v/>
      </c>
      <c r="E525" s="88" t="str">
        <f>(IFERROR(ROUND(InformeTbHv[[#This Row],[M3]]/InformeTbHv[[#This Row],[TOTAL DE ARBOLES]],2),""))</f>
        <v/>
      </c>
      <c r="F525" s="39" t="str">
        <f>IFERROR(ROUND(InformeTbHv[[#This Row],[M3]]/InformeTbHv[[#This Row],[T EFECTIVO]],2),"")</f>
        <v/>
      </c>
      <c r="G525" s="89">
        <f>InformeTbHv[[#This Row],[T PROGRAMADO]]-InformeTbHv[[#This Row],[HORAS DE OTRAS PARADA]]</f>
        <v>0</v>
      </c>
      <c r="H525" s="89">
        <f>InformeTbHv[[#This Row],[T PROGRAMADO]]-SUM(InformeTbHv[[#This Row],[T PARADAS MEC]]+InformeTbHv[[#This Row],[ALISTAMIENTO]]+InformeTbHv[[#This Row],[Mantenimiento periódico]])</f>
        <v>0</v>
      </c>
      <c r="I525" s="89">
        <f>InformeTbHv[[#This Row],[T PARADAS MEC]]+InformeTbHv[[#This Row],[ALISTAMIENTO]]+InformeTbHv[[#This Row],[Mantenimiento periódico]]</f>
        <v>8</v>
      </c>
      <c r="J525" s="89">
        <f>SUMIF(InformeTbHv[[#This Row],[MOTIVO 1]],"Mantenimiento periódico",InformeTbHv[[#This Row],[T OTRA PARADA 1]])</f>
        <v>0</v>
      </c>
      <c r="K525" s="89">
        <f>InformeTbHv[[#This Row],[Mantenimiento periódico]]+InformeTbHv[[#This Row],[ALISTAMIENTO]]</f>
        <v>0</v>
      </c>
      <c r="L525" s="89">
        <f>SUM(InformeTbHv[[#This Row],[T OTRA PARADA 1]:[T OTRA PARADA 5]])</f>
        <v>0</v>
      </c>
      <c r="M525" s="88" t="s">
        <v>63</v>
      </c>
      <c r="N525" s="88" t="s">
        <v>1417</v>
      </c>
      <c r="O525" s="88" t="s">
        <v>85</v>
      </c>
      <c r="P525" s="88">
        <v>15961194</v>
      </c>
      <c r="Q525" s="88" t="s">
        <v>65</v>
      </c>
      <c r="R525" s="88" t="s">
        <v>44</v>
      </c>
      <c r="S525" s="90">
        <v>46072</v>
      </c>
      <c r="T525" s="88" t="s">
        <v>70</v>
      </c>
      <c r="U525" s="88"/>
      <c r="V525" s="88"/>
      <c r="W525" s="88"/>
      <c r="X525" s="88"/>
      <c r="Y525" s="88"/>
      <c r="Z525" s="88"/>
      <c r="AA525" s="88"/>
      <c r="AB525" s="88"/>
      <c r="AC525" s="88" t="s">
        <v>1440</v>
      </c>
      <c r="AD525" s="88" t="s">
        <v>1485</v>
      </c>
      <c r="AE525" s="88" t="s">
        <v>1512</v>
      </c>
      <c r="AF525" s="88">
        <v>35.031496222898902</v>
      </c>
      <c r="AG525" s="25" t="s">
        <v>207</v>
      </c>
      <c r="AH525" s="206">
        <v>8</v>
      </c>
      <c r="AI525" s="88" t="s">
        <v>47</v>
      </c>
      <c r="AJ525" s="419">
        <f>VLOOKUP(InformeTbHv[[#This Row],[TURNO]],[1]INFORMEHV!AI$2:AK$184,2,0)</f>
        <v>0.25</v>
      </c>
      <c r="AK525" s="419">
        <f>VLOOKUP(InformeTbHv[[#This Row],[TURNO]],[1]INFORMEHV!AI$2:AK$184,3,0)</f>
        <v>0.58333333333333337</v>
      </c>
      <c r="AL525" s="205"/>
      <c r="AM525" s="88"/>
      <c r="AN525" s="88"/>
      <c r="AO525" s="88"/>
      <c r="AP525" s="88"/>
      <c r="AQ525" s="89"/>
      <c r="AR525" s="88">
        <v>8</v>
      </c>
      <c r="AS525" s="88">
        <v>8</v>
      </c>
      <c r="AT525" s="88"/>
      <c r="AU525" s="88" t="s">
        <v>669</v>
      </c>
      <c r="AV525" s="88"/>
      <c r="AW525" s="88"/>
      <c r="AX525" s="88"/>
      <c r="AY525" s="88"/>
      <c r="AZ525" s="92" t="s">
        <v>729</v>
      </c>
      <c r="BA525" s="88" t="s">
        <v>48</v>
      </c>
      <c r="BB52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525" s="89"/>
      <c r="BD525" s="89"/>
      <c r="BE525" s="89"/>
      <c r="BF525" s="89"/>
      <c r="BG525" s="93"/>
      <c r="BH525" s="44"/>
      <c r="BI525" s="45"/>
      <c r="BJ525" s="45"/>
      <c r="BK525" s="46"/>
      <c r="BL525" s="94"/>
    </row>
    <row r="526" spans="1:64" ht="18.75" customHeight="1" x14ac:dyDescent="0.3">
      <c r="A526" s="87">
        <f>IFERROR(InformeTbHv[[#This Row],[T EFECTIVO]]/InformeTbHv[[#This Row],[Horas disponibles]],0)</f>
        <v>1</v>
      </c>
      <c r="B526" s="87">
        <f>((InformeTbHv[[#This Row],[T PROGRAMADO]]-InformeTbHv[[#This Row],[HORAS DE OTRAS PARADA]]))/InformeTbHv[[#This Row],[T PROGRAMADO]]</f>
        <v>0.5714285714285714</v>
      </c>
      <c r="C526" s="216">
        <f>IFERROR(((InformeTbHv[[#This Row],[T PROGRAMADO]]-InformeTbHv[[#This Row],[Ttal P. mec]])/InformeTbHv[[#This Row],[T PROGRAMADO]]),0)</f>
        <v>0.5714285714285714</v>
      </c>
      <c r="D526" s="88">
        <f>IFERROR(ROUND(InformeTbHv[[#This Row],[TOTAL DE ARBOLES]]/InformeTbHv[[#This Row],[T EFECTIVO]],2),"")</f>
        <v>41.5</v>
      </c>
      <c r="E526" s="88">
        <f>(IFERROR(ROUND(InformeTbHv[[#This Row],[M3]]/InformeTbHv[[#This Row],[TOTAL DE ARBOLES]],2),""))</f>
        <v>0.37</v>
      </c>
      <c r="F526" s="39">
        <f>IFERROR(ROUND(InformeTbHv[[#This Row],[M3]]/InformeTbHv[[#This Row],[T EFECTIVO]],2),"")</f>
        <v>15.28</v>
      </c>
      <c r="G526" s="89">
        <f>InformeTbHv[[#This Row],[T PROGRAMADO]]-InformeTbHv[[#This Row],[HORAS DE OTRAS PARADA]]</f>
        <v>4</v>
      </c>
      <c r="H526" s="89">
        <f>InformeTbHv[[#This Row],[T PROGRAMADO]]-SUM(InformeTbHv[[#This Row],[T PARADAS MEC]]+InformeTbHv[[#This Row],[ALISTAMIENTO]]+InformeTbHv[[#This Row],[Mantenimiento periódico]])</f>
        <v>4</v>
      </c>
      <c r="I526" s="89">
        <f>InformeTbHv[[#This Row],[T PARADAS MEC]]+InformeTbHv[[#This Row],[ALISTAMIENTO]]+InformeTbHv[[#This Row],[Mantenimiento periódico]]</f>
        <v>3</v>
      </c>
      <c r="J526" s="89">
        <f>SUMIF(InformeTbHv[[#This Row],[MOTIVO 1]],"Mantenimiento periódico",InformeTbHv[[#This Row],[T OTRA PARADA 1]])</f>
        <v>0</v>
      </c>
      <c r="K526" s="89">
        <f>InformeTbHv[[#This Row],[Mantenimiento periódico]]+InformeTbHv[[#This Row],[ALISTAMIENTO]]</f>
        <v>0</v>
      </c>
      <c r="L526" s="89">
        <f>SUM(InformeTbHv[[#This Row],[T OTRA PARADA 1]:[T OTRA PARADA 5]])</f>
        <v>0</v>
      </c>
      <c r="M526" s="88" t="s">
        <v>63</v>
      </c>
      <c r="N526" s="88" t="s">
        <v>1417</v>
      </c>
      <c r="O526" s="88" t="s">
        <v>64</v>
      </c>
      <c r="P526" s="88">
        <v>94282613</v>
      </c>
      <c r="Q526" s="88" t="s">
        <v>65</v>
      </c>
      <c r="R526" s="88" t="s">
        <v>44</v>
      </c>
      <c r="S526" s="90">
        <v>46074</v>
      </c>
      <c r="T526" s="88" t="s">
        <v>70</v>
      </c>
      <c r="U526" s="88"/>
      <c r="V526" s="88"/>
      <c r="W526" s="88"/>
      <c r="X526" s="88"/>
      <c r="Y526" s="88"/>
      <c r="Z526" s="88"/>
      <c r="AA526" s="88"/>
      <c r="AB526" s="88"/>
      <c r="AC526" s="88" t="s">
        <v>1440</v>
      </c>
      <c r="AD526" s="88" t="s">
        <v>1485</v>
      </c>
      <c r="AE526" s="88" t="s">
        <v>1512</v>
      </c>
      <c r="AF526" s="88">
        <v>35.031496222898902</v>
      </c>
      <c r="AG526" s="25" t="s">
        <v>207</v>
      </c>
      <c r="AH526" s="206"/>
      <c r="AI526" s="125" t="s">
        <v>45</v>
      </c>
      <c r="AJ526" s="418">
        <f>VLOOKUP(InformeTbHv[[#This Row],[TURNO]],[1]INFORMEHV!AI$2:AK$184,2,0)</f>
        <v>0.58333333333333337</v>
      </c>
      <c r="AK526" s="418">
        <f>VLOOKUP(InformeTbHv[[#This Row],[TURNO]],[1]INFORMEHV!AI$2:AK$184,3,0)</f>
        <v>0.91666666666666663</v>
      </c>
      <c r="AL526" s="205">
        <v>25</v>
      </c>
      <c r="AM526" s="88">
        <v>166</v>
      </c>
      <c r="AN526" s="88">
        <v>61.1</v>
      </c>
      <c r="AO526" s="88">
        <v>14.98</v>
      </c>
      <c r="AP526" s="88"/>
      <c r="AQ526" s="89"/>
      <c r="AR526" s="88">
        <v>7</v>
      </c>
      <c r="AS526" s="88">
        <v>3</v>
      </c>
      <c r="AT526" s="88"/>
      <c r="AU526" s="88" t="s">
        <v>669</v>
      </c>
      <c r="AV526" s="88"/>
      <c r="AW526" s="88"/>
      <c r="AX526" s="88"/>
      <c r="AY526" s="88"/>
      <c r="AZ526" s="92" t="s">
        <v>746</v>
      </c>
      <c r="BA526" s="88" t="s">
        <v>48</v>
      </c>
      <c r="BB52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v>
      </c>
      <c r="BC526" s="89"/>
      <c r="BD526" s="89"/>
      <c r="BE526" s="89"/>
      <c r="BF526" s="89"/>
      <c r="BG526" s="93"/>
      <c r="BH526" s="44"/>
      <c r="BI526" s="45"/>
      <c r="BJ526" s="45"/>
      <c r="BK526" s="46"/>
      <c r="BL526" s="94"/>
    </row>
    <row r="527" spans="1:64" ht="18.75" customHeight="1" x14ac:dyDescent="0.3">
      <c r="A527" s="87">
        <f>IFERROR(InformeTbHv[[#This Row],[T EFECTIVO]]/InformeTbHv[[#This Row],[Horas disponibles]],0)</f>
        <v>0</v>
      </c>
      <c r="B527" s="87">
        <f>((InformeTbHv[[#This Row],[T PROGRAMADO]]-InformeTbHv[[#This Row],[HORAS DE OTRAS PARADA]]))/InformeTbHv[[#This Row],[T PROGRAMADO]]</f>
        <v>0</v>
      </c>
      <c r="C527" s="216">
        <f>IFERROR(((InformeTbHv[[#This Row],[T PROGRAMADO]]-InformeTbHv[[#This Row],[Ttal P. mec]])/InformeTbHv[[#This Row],[T PROGRAMADO]]),0)</f>
        <v>0</v>
      </c>
      <c r="D527" s="88" t="str">
        <f>IFERROR(ROUND(InformeTbHv[[#This Row],[TOTAL DE ARBOLES]]/InformeTbHv[[#This Row],[T EFECTIVO]],2),"")</f>
        <v/>
      </c>
      <c r="E527" s="88" t="str">
        <f>(IFERROR(ROUND(InformeTbHv[[#This Row],[M3]]/InformeTbHv[[#This Row],[TOTAL DE ARBOLES]],2),""))</f>
        <v/>
      </c>
      <c r="F527" s="39" t="str">
        <f>IFERROR(ROUND(InformeTbHv[[#This Row],[M3]]/InformeTbHv[[#This Row],[T EFECTIVO]],2),"")</f>
        <v/>
      </c>
      <c r="G527" s="89">
        <f>InformeTbHv[[#This Row],[T PROGRAMADO]]-InformeTbHv[[#This Row],[HORAS DE OTRAS PARADA]]</f>
        <v>0</v>
      </c>
      <c r="H527" s="89">
        <f>InformeTbHv[[#This Row],[T PROGRAMADO]]-SUM(InformeTbHv[[#This Row],[T PARADAS MEC]]+InformeTbHv[[#This Row],[ALISTAMIENTO]]+InformeTbHv[[#This Row],[Mantenimiento periódico]])</f>
        <v>0</v>
      </c>
      <c r="I527" s="89">
        <f>InformeTbHv[[#This Row],[T PARADAS MEC]]+InformeTbHv[[#This Row],[ALISTAMIENTO]]+InformeTbHv[[#This Row],[Mantenimiento periódico]]</f>
        <v>8</v>
      </c>
      <c r="J527" s="89">
        <f>SUMIF(InformeTbHv[[#This Row],[MOTIVO 1]],"Mantenimiento periódico",InformeTbHv[[#This Row],[T OTRA PARADA 1]])</f>
        <v>0</v>
      </c>
      <c r="K527" s="89">
        <f>InformeTbHv[[#This Row],[Mantenimiento periódico]]+InformeTbHv[[#This Row],[ALISTAMIENTO]]</f>
        <v>0</v>
      </c>
      <c r="L527" s="89">
        <f>SUM(InformeTbHv[[#This Row],[T OTRA PARADA 1]:[T OTRA PARADA 5]])</f>
        <v>0</v>
      </c>
      <c r="M527" s="88" t="s">
        <v>63</v>
      </c>
      <c r="N527" s="88" t="s">
        <v>1417</v>
      </c>
      <c r="O527" s="88" t="s">
        <v>85</v>
      </c>
      <c r="P527" s="88">
        <v>15961194</v>
      </c>
      <c r="Q527" s="88" t="s">
        <v>65</v>
      </c>
      <c r="R527" s="88" t="s">
        <v>44</v>
      </c>
      <c r="S527" s="90">
        <v>46074</v>
      </c>
      <c r="T527" s="88" t="s">
        <v>70</v>
      </c>
      <c r="U527" s="88"/>
      <c r="V527" s="88"/>
      <c r="W527" s="88"/>
      <c r="X527" s="88"/>
      <c r="Y527" s="88"/>
      <c r="Z527" s="88"/>
      <c r="AA527" s="88"/>
      <c r="AB527" s="88"/>
      <c r="AC527" s="88" t="s">
        <v>1440</v>
      </c>
      <c r="AD527" s="88" t="s">
        <v>1485</v>
      </c>
      <c r="AE527" s="88" t="s">
        <v>1512</v>
      </c>
      <c r="AF527" s="88">
        <v>35.031496222898902</v>
      </c>
      <c r="AG527" s="25" t="s">
        <v>207</v>
      </c>
      <c r="AH527" s="206">
        <v>8</v>
      </c>
      <c r="AI527" s="88" t="s">
        <v>47</v>
      </c>
      <c r="AJ527" s="419">
        <f>VLOOKUP(InformeTbHv[[#This Row],[TURNO]],[1]INFORMEHV!AI$2:AK$184,2,0)</f>
        <v>0.25</v>
      </c>
      <c r="AK527" s="419">
        <f>VLOOKUP(InformeTbHv[[#This Row],[TURNO]],[1]INFORMEHV!AI$2:AK$184,3,0)</f>
        <v>0.58333333333333337</v>
      </c>
      <c r="AL527" s="205"/>
      <c r="AM527" s="88"/>
      <c r="AN527" s="88"/>
      <c r="AO527" s="88"/>
      <c r="AP527" s="88"/>
      <c r="AQ527" s="89"/>
      <c r="AR527" s="88">
        <v>8</v>
      </c>
      <c r="AS527" s="88">
        <v>8</v>
      </c>
      <c r="AT527" s="88"/>
      <c r="AU527" s="88" t="s">
        <v>669</v>
      </c>
      <c r="AV527" s="88"/>
      <c r="AW527" s="88"/>
      <c r="AX527" s="88"/>
      <c r="AY527" s="88"/>
      <c r="AZ527" s="92" t="s">
        <v>747</v>
      </c>
      <c r="BA527" s="88" t="s">
        <v>48</v>
      </c>
      <c r="BB52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527" s="89"/>
      <c r="BD527" s="89"/>
      <c r="BE527" s="89"/>
      <c r="BF527" s="89"/>
      <c r="BG527" s="93"/>
      <c r="BH527" s="44"/>
      <c r="BI527" s="45"/>
      <c r="BJ527" s="45"/>
      <c r="BK527" s="46"/>
      <c r="BL527" s="94"/>
    </row>
    <row r="528" spans="1:64" ht="18.75" customHeight="1" x14ac:dyDescent="0.3">
      <c r="A528" s="87">
        <f>IFERROR(InformeTbHv[[#This Row],[T EFECTIVO]]/InformeTbHv[[#This Row],[Horas disponibles]],0)</f>
        <v>0</v>
      </c>
      <c r="B528" s="87">
        <f>((InformeTbHv[[#This Row],[T PROGRAMADO]]-InformeTbHv[[#This Row],[HORAS DE OTRAS PARADA]]))/InformeTbHv[[#This Row],[T PROGRAMADO]]</f>
        <v>0</v>
      </c>
      <c r="C528" s="216">
        <f>IFERROR(((InformeTbHv[[#This Row],[T PROGRAMADO]]-InformeTbHv[[#This Row],[Ttal P. mec]])/InformeTbHv[[#This Row],[T PROGRAMADO]]),0)</f>
        <v>0</v>
      </c>
      <c r="D528" s="88" t="str">
        <f>IFERROR(ROUND(InformeTbHv[[#This Row],[TOTAL DE ARBOLES]]/InformeTbHv[[#This Row],[T EFECTIVO]],2),"")</f>
        <v/>
      </c>
      <c r="E528" s="88" t="str">
        <f>(IFERROR(ROUND(InformeTbHv[[#This Row],[M3]]/InformeTbHv[[#This Row],[TOTAL DE ARBOLES]],2),""))</f>
        <v/>
      </c>
      <c r="F528" s="39" t="str">
        <f>IFERROR(ROUND(InformeTbHv[[#This Row],[M3]]/InformeTbHv[[#This Row],[T EFECTIVO]],2),"")</f>
        <v/>
      </c>
      <c r="G528" s="89">
        <f>InformeTbHv[[#This Row],[T PROGRAMADO]]-InformeTbHv[[#This Row],[HORAS DE OTRAS PARADA]]</f>
        <v>0</v>
      </c>
      <c r="H528" s="89">
        <f>InformeTbHv[[#This Row],[T PROGRAMADO]]-SUM(InformeTbHv[[#This Row],[T PARADAS MEC]]+InformeTbHv[[#This Row],[ALISTAMIENTO]]+InformeTbHv[[#This Row],[Mantenimiento periódico]])</f>
        <v>0</v>
      </c>
      <c r="I528" s="89">
        <f>InformeTbHv[[#This Row],[T PARADAS MEC]]+InformeTbHv[[#This Row],[ALISTAMIENTO]]+InformeTbHv[[#This Row],[Mantenimiento periódico]]</f>
        <v>7</v>
      </c>
      <c r="J528" s="89">
        <f>SUMIF(InformeTbHv[[#This Row],[MOTIVO 1]],"Mantenimiento periódico",InformeTbHv[[#This Row],[T OTRA PARADA 1]])</f>
        <v>0</v>
      </c>
      <c r="K528" s="89">
        <f>InformeTbHv[[#This Row],[Mantenimiento periódico]]+InformeTbHv[[#This Row],[ALISTAMIENTO]]</f>
        <v>0</v>
      </c>
      <c r="L528" s="89">
        <f>SUM(InformeTbHv[[#This Row],[T OTRA PARADA 1]:[T OTRA PARADA 5]])</f>
        <v>0</v>
      </c>
      <c r="M528" s="88" t="s">
        <v>63</v>
      </c>
      <c r="N528" s="88" t="s">
        <v>1417</v>
      </c>
      <c r="O528" s="88" t="s">
        <v>64</v>
      </c>
      <c r="P528" s="88">
        <v>94282613</v>
      </c>
      <c r="Q528" s="88" t="s">
        <v>65</v>
      </c>
      <c r="R528" s="88" t="s">
        <v>44</v>
      </c>
      <c r="S528" s="90">
        <v>46073</v>
      </c>
      <c r="T528" s="88" t="s">
        <v>70</v>
      </c>
      <c r="U528" s="88"/>
      <c r="V528" s="88"/>
      <c r="W528" s="88"/>
      <c r="X528" s="88"/>
      <c r="Y528" s="88"/>
      <c r="Z528" s="88"/>
      <c r="AA528" s="88"/>
      <c r="AB528" s="88"/>
      <c r="AC528" s="88" t="s">
        <v>1440</v>
      </c>
      <c r="AD528" s="88" t="s">
        <v>1485</v>
      </c>
      <c r="AE528" s="88" t="s">
        <v>1512</v>
      </c>
      <c r="AF528" s="88">
        <v>35.031496222898902</v>
      </c>
      <c r="AG528" s="25" t="s">
        <v>207</v>
      </c>
      <c r="AH528" s="206">
        <v>8</v>
      </c>
      <c r="AI528" s="125" t="s">
        <v>45</v>
      </c>
      <c r="AJ528" s="418">
        <f>VLOOKUP(InformeTbHv[[#This Row],[TURNO]],[1]INFORMEHV!AI$2:AK$184,2,0)</f>
        <v>0.58333333333333337</v>
      </c>
      <c r="AK528" s="418">
        <f>VLOOKUP(InformeTbHv[[#This Row],[TURNO]],[1]INFORMEHV!AI$2:AK$184,3,0)</f>
        <v>0.91666666666666663</v>
      </c>
      <c r="AL528" s="205"/>
      <c r="AM528" s="88"/>
      <c r="AN528" s="88"/>
      <c r="AO528" s="88"/>
      <c r="AP528" s="88"/>
      <c r="AQ528" s="89"/>
      <c r="AR528" s="88">
        <v>7</v>
      </c>
      <c r="AS528" s="88">
        <v>7</v>
      </c>
      <c r="AT528" s="88"/>
      <c r="AU528" s="88" t="s">
        <v>669</v>
      </c>
      <c r="AV528" s="88"/>
      <c r="AW528" s="88"/>
      <c r="AX528" s="88"/>
      <c r="AY528" s="88"/>
      <c r="AZ528" s="92" t="s">
        <v>753</v>
      </c>
      <c r="BA528" s="88" t="s">
        <v>48</v>
      </c>
      <c r="BB52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7</v>
      </c>
      <c r="BC528" s="89"/>
      <c r="BD528" s="89"/>
      <c r="BE528" s="89"/>
      <c r="BF528" s="89"/>
      <c r="BG528" s="93"/>
      <c r="BH528" s="44"/>
      <c r="BI528" s="45"/>
      <c r="BJ528" s="45"/>
      <c r="BK528" s="46"/>
      <c r="BL528" s="94"/>
    </row>
    <row r="529" spans="1:64" ht="18.75" customHeight="1" x14ac:dyDescent="0.3">
      <c r="A529" s="87">
        <f>IFERROR(InformeTbHv[[#This Row],[T EFECTIVO]]/InformeTbHv[[#This Row],[Horas disponibles]],0)</f>
        <v>0</v>
      </c>
      <c r="B529" s="87">
        <f>((InformeTbHv[[#This Row],[T PROGRAMADO]]-InformeTbHv[[#This Row],[HORAS DE OTRAS PARADA]]))/InformeTbHv[[#This Row],[T PROGRAMADO]]</f>
        <v>0</v>
      </c>
      <c r="C529" s="216">
        <f>IFERROR(((InformeTbHv[[#This Row],[T PROGRAMADO]]-InformeTbHv[[#This Row],[Ttal P. mec]])/InformeTbHv[[#This Row],[T PROGRAMADO]]),0)</f>
        <v>0</v>
      </c>
      <c r="D529" s="88" t="str">
        <f>IFERROR(ROUND(InformeTbHv[[#This Row],[TOTAL DE ARBOLES]]/InformeTbHv[[#This Row],[T EFECTIVO]],2),"")</f>
        <v/>
      </c>
      <c r="E529" s="88" t="str">
        <f>(IFERROR(ROUND(InformeTbHv[[#This Row],[M3]]/InformeTbHv[[#This Row],[TOTAL DE ARBOLES]],2),""))</f>
        <v/>
      </c>
      <c r="F529" s="39" t="str">
        <f>IFERROR(ROUND(InformeTbHv[[#This Row],[M3]]/InformeTbHv[[#This Row],[T EFECTIVO]],2),"")</f>
        <v/>
      </c>
      <c r="G529" s="89">
        <f>InformeTbHv[[#This Row],[T PROGRAMADO]]-InformeTbHv[[#This Row],[HORAS DE OTRAS PARADA]]</f>
        <v>0</v>
      </c>
      <c r="H529" s="89">
        <f>InformeTbHv[[#This Row],[T PROGRAMADO]]-SUM(InformeTbHv[[#This Row],[T PARADAS MEC]]+InformeTbHv[[#This Row],[ALISTAMIENTO]]+InformeTbHv[[#This Row],[Mantenimiento periódico]])</f>
        <v>0</v>
      </c>
      <c r="I529" s="89">
        <f>InformeTbHv[[#This Row],[T PARADAS MEC]]+InformeTbHv[[#This Row],[ALISTAMIENTO]]+InformeTbHv[[#This Row],[Mantenimiento periódico]]</f>
        <v>8</v>
      </c>
      <c r="J529" s="89">
        <f>SUMIF(InformeTbHv[[#This Row],[MOTIVO 1]],"Mantenimiento periódico",InformeTbHv[[#This Row],[T OTRA PARADA 1]])</f>
        <v>0</v>
      </c>
      <c r="K529" s="89">
        <f>InformeTbHv[[#This Row],[Mantenimiento periódico]]+InformeTbHv[[#This Row],[ALISTAMIENTO]]</f>
        <v>0</v>
      </c>
      <c r="L529" s="89">
        <f>SUM(InformeTbHv[[#This Row],[T OTRA PARADA 1]:[T OTRA PARADA 5]])</f>
        <v>0</v>
      </c>
      <c r="M529" s="88" t="s">
        <v>63</v>
      </c>
      <c r="N529" s="88" t="s">
        <v>1417</v>
      </c>
      <c r="O529" s="88" t="s">
        <v>85</v>
      </c>
      <c r="P529" s="88">
        <v>15961194</v>
      </c>
      <c r="Q529" s="88" t="s">
        <v>65</v>
      </c>
      <c r="R529" s="88" t="s">
        <v>44</v>
      </c>
      <c r="S529" s="90">
        <v>46073</v>
      </c>
      <c r="T529" s="88" t="s">
        <v>70</v>
      </c>
      <c r="U529" s="88"/>
      <c r="V529" s="88"/>
      <c r="W529" s="88"/>
      <c r="X529" s="88"/>
      <c r="Y529" s="88"/>
      <c r="Z529" s="88"/>
      <c r="AA529" s="88"/>
      <c r="AB529" s="88"/>
      <c r="AC529" s="88" t="s">
        <v>1440</v>
      </c>
      <c r="AD529" s="88" t="s">
        <v>1485</v>
      </c>
      <c r="AE529" s="88" t="s">
        <v>1512</v>
      </c>
      <c r="AF529" s="88">
        <v>35.031496222898902</v>
      </c>
      <c r="AG529" s="25" t="s">
        <v>207</v>
      </c>
      <c r="AH529" s="206">
        <v>8</v>
      </c>
      <c r="AI529" s="88" t="s">
        <v>47</v>
      </c>
      <c r="AJ529" s="419">
        <f>VLOOKUP(InformeTbHv[[#This Row],[TURNO]],[1]INFORMEHV!AI$2:AK$184,2,0)</f>
        <v>0.25</v>
      </c>
      <c r="AK529" s="419">
        <f>VLOOKUP(InformeTbHv[[#This Row],[TURNO]],[1]INFORMEHV!AI$2:AK$184,3,0)</f>
        <v>0.58333333333333337</v>
      </c>
      <c r="AL529" s="205"/>
      <c r="AM529" s="88"/>
      <c r="AN529" s="88"/>
      <c r="AO529" s="88"/>
      <c r="AP529" s="88"/>
      <c r="AQ529" s="89"/>
      <c r="AR529" s="88">
        <v>8</v>
      </c>
      <c r="AS529" s="88">
        <v>8</v>
      </c>
      <c r="AT529" s="88"/>
      <c r="AU529" s="88" t="s">
        <v>669</v>
      </c>
      <c r="AV529" s="88"/>
      <c r="AW529" s="88"/>
      <c r="AX529" s="88"/>
      <c r="AY529" s="88"/>
      <c r="AZ529" s="92" t="s">
        <v>754</v>
      </c>
      <c r="BA529" s="88" t="s">
        <v>48</v>
      </c>
      <c r="BB52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529" s="89"/>
      <c r="BD529" s="89"/>
      <c r="BE529" s="89"/>
      <c r="BF529" s="89"/>
      <c r="BG529" s="93"/>
      <c r="BH529" s="44"/>
      <c r="BI529" s="45"/>
      <c r="BJ529" s="45"/>
      <c r="BK529" s="46"/>
      <c r="BL529" s="94"/>
    </row>
    <row r="530" spans="1:64" ht="18.75" customHeight="1" x14ac:dyDescent="0.3">
      <c r="A530" s="76">
        <f>IFERROR(InformeTbHv[[#This Row],[T EFECTIVO]]/InformeTbHv[[#This Row],[Horas disponibles]],0)</f>
        <v>0.95948136142625606</v>
      </c>
      <c r="B530" s="76">
        <f>((InformeTbHv[[#This Row],[T PROGRAMADO]]-InformeTbHv[[#This Row],[HORAS DE OTRAS PARADA]]))/InformeTbHv[[#This Row],[T PROGRAMADO]]</f>
        <v>0.74</v>
      </c>
      <c r="C530" s="217">
        <f>IFERROR(((InformeTbHv[[#This Row],[T PROGRAMADO]]-InformeTbHv[[#This Row],[Ttal P. mec]])/InformeTbHv[[#This Row],[T PROGRAMADO]]),0)</f>
        <v>0.77124999999999999</v>
      </c>
      <c r="D530" s="49">
        <f>IFERROR(ROUND(InformeTbHv[[#This Row],[TOTAL DE ARBOLES]]/InformeTbHv[[#This Row],[T EFECTIVO]],2),"")</f>
        <v>75.17</v>
      </c>
      <c r="E530" s="49">
        <f>(IFERROR(ROUND(InformeTbHv[[#This Row],[M3]]/InformeTbHv[[#This Row],[TOTAL DE ARBOLES]],2),""))</f>
        <v>0.18</v>
      </c>
      <c r="F530" s="39">
        <f>IFERROR(ROUND(InformeTbHv[[#This Row],[M3]]/InformeTbHv[[#This Row],[T EFECTIVO]],2),"")</f>
        <v>13.55</v>
      </c>
      <c r="G530" s="72">
        <f>InformeTbHv[[#This Row],[T PROGRAMADO]]-InformeTbHv[[#This Row],[HORAS DE OTRAS PARADA]]</f>
        <v>5.92</v>
      </c>
      <c r="H530" s="72">
        <f>InformeTbHv[[#This Row],[T PROGRAMADO]]-SUM(InformeTbHv[[#This Row],[T PARADAS MEC]]+InformeTbHv[[#This Row],[ALISTAMIENTO]]+InformeTbHv[[#This Row],[Mantenimiento periódico]])</f>
        <v>6.17</v>
      </c>
      <c r="I530" s="72">
        <f>InformeTbHv[[#This Row],[T PARADAS MEC]]+InformeTbHv[[#This Row],[ALISTAMIENTO]]+InformeTbHv[[#This Row],[Mantenimiento periódico]]</f>
        <v>1.83</v>
      </c>
      <c r="J530" s="72">
        <f>SUMIF(InformeTbHv[[#This Row],[MOTIVO 1]],"Mantenimiento periódico",InformeTbHv[[#This Row],[T OTRA PARADA 1]])</f>
        <v>0</v>
      </c>
      <c r="K530" s="72">
        <f>InformeTbHv[[#This Row],[Mantenimiento periódico]]+InformeTbHv[[#This Row],[ALISTAMIENTO]]</f>
        <v>0.33</v>
      </c>
      <c r="L530" s="72">
        <f>SUM(InformeTbHv[[#This Row],[T OTRA PARADA 1]:[T OTRA PARADA 5]])</f>
        <v>0</v>
      </c>
      <c r="M530" s="49" t="s">
        <v>134</v>
      </c>
      <c r="N530" s="49" t="s">
        <v>1417</v>
      </c>
      <c r="O530" s="49" t="s">
        <v>373</v>
      </c>
      <c r="P530" s="49">
        <v>1022124225</v>
      </c>
      <c r="Q530" s="49" t="s">
        <v>65</v>
      </c>
      <c r="R530" s="49" t="s">
        <v>49</v>
      </c>
      <c r="S530" s="77">
        <v>46118</v>
      </c>
      <c r="T530" s="49" t="s">
        <v>941</v>
      </c>
      <c r="U530" s="49"/>
      <c r="V530" s="49"/>
      <c r="W530" s="49"/>
      <c r="X530" s="49"/>
      <c r="Y530" s="49"/>
      <c r="Z530" s="49"/>
      <c r="AA530" s="49"/>
      <c r="AB530" s="49"/>
      <c r="AC530" s="49" t="s">
        <v>1424</v>
      </c>
      <c r="AD530" s="49" t="s">
        <v>1469</v>
      </c>
      <c r="AE530" s="49" t="s">
        <v>1513</v>
      </c>
      <c r="AF530" s="49">
        <v>17.094631593058232</v>
      </c>
      <c r="AG530" s="252" t="s">
        <v>206</v>
      </c>
      <c r="AH530" s="259">
        <v>4</v>
      </c>
      <c r="AI530" s="49" t="s">
        <v>47</v>
      </c>
      <c r="AJ530" s="420">
        <f>VLOOKUP(InformeTbHv[[#This Row],[TURNO]],[1]INFORMEHV!AI$2:AK$184,2,0)</f>
        <v>0.25</v>
      </c>
      <c r="AK530" s="420">
        <f>VLOOKUP(InformeTbHv[[#This Row],[TURNO]],[1]INFORMEHV!AI$2:AK$184,3,0)</f>
        <v>0.58333333333333337</v>
      </c>
      <c r="AL530" s="125">
        <v>19</v>
      </c>
      <c r="AM530" s="49">
        <v>445</v>
      </c>
      <c r="AN530" s="49">
        <v>80.2</v>
      </c>
      <c r="AO530" s="49">
        <v>13.87</v>
      </c>
      <c r="AP530" s="49">
        <v>77</v>
      </c>
      <c r="AQ530" s="72">
        <v>17</v>
      </c>
      <c r="AR530" s="125">
        <v>8</v>
      </c>
      <c r="AS530" s="49">
        <v>1.5</v>
      </c>
      <c r="AT530" s="30" t="s">
        <v>328</v>
      </c>
      <c r="AU530" s="49" t="s">
        <v>826</v>
      </c>
      <c r="AV530" s="49">
        <v>0.33</v>
      </c>
      <c r="AW530" s="49"/>
      <c r="AX530" s="49">
        <v>0.25</v>
      </c>
      <c r="AY530" s="49"/>
      <c r="AZ530" s="71"/>
      <c r="BA530" s="49" t="s">
        <v>48</v>
      </c>
      <c r="BB53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2.08</v>
      </c>
      <c r="BC530" s="72"/>
      <c r="BD530" s="72"/>
      <c r="BE530" s="72"/>
      <c r="BF530" s="72"/>
      <c r="BG530" s="74"/>
      <c r="BH530" s="44"/>
      <c r="BI530" s="45"/>
      <c r="BJ530" s="45"/>
      <c r="BK530" s="46"/>
      <c r="BL530" s="45"/>
    </row>
    <row r="531" spans="1:64" ht="18.75" customHeight="1" x14ac:dyDescent="0.3">
      <c r="A531" s="76">
        <f>IFERROR(InformeTbHv[[#This Row],[T EFECTIVO]]/InformeTbHv[[#This Row],[Horas disponibles]],0)</f>
        <v>0.90794979079497906</v>
      </c>
      <c r="B531" s="76">
        <f>((InformeTbHv[[#This Row],[T PROGRAMADO]]-InformeTbHv[[#This Row],[HORAS DE OTRAS PARADA]]))/InformeTbHv[[#This Row],[T PROGRAMADO]]</f>
        <v>0.81374999999999997</v>
      </c>
      <c r="C531" s="217">
        <f>IFERROR(((InformeTbHv[[#This Row],[T PROGRAMADO]]-InformeTbHv[[#This Row],[Ttal P. mec]])/InformeTbHv[[#This Row],[T PROGRAMADO]]),0)</f>
        <v>0.89624999999999999</v>
      </c>
      <c r="D531" s="49">
        <f>IFERROR(ROUND(InformeTbHv[[#This Row],[TOTAL DE ARBOLES]]/InformeTbHv[[#This Row],[T EFECTIVO]],2),"")</f>
        <v>49.16</v>
      </c>
      <c r="E531" s="49">
        <f>(IFERROR(ROUND(InformeTbHv[[#This Row],[M3]]/InformeTbHv[[#This Row],[TOTAL DE ARBOLES]],2),""))</f>
        <v>0.16</v>
      </c>
      <c r="F531" s="39">
        <f>IFERROR(ROUND(InformeTbHv[[#This Row],[M3]]/InformeTbHv[[#This Row],[T EFECTIVO]],2),"")</f>
        <v>7.68</v>
      </c>
      <c r="G531" s="72">
        <f>InformeTbHv[[#This Row],[T PROGRAMADO]]-InformeTbHv[[#This Row],[HORAS DE OTRAS PARADA]]</f>
        <v>6.51</v>
      </c>
      <c r="H531" s="72">
        <f>InformeTbHv[[#This Row],[T PROGRAMADO]]-SUM(InformeTbHv[[#This Row],[T PARADAS MEC]]+InformeTbHv[[#This Row],[ALISTAMIENTO]]+InformeTbHv[[#This Row],[Mantenimiento periódico]])</f>
        <v>7.17</v>
      </c>
      <c r="I531" s="72">
        <f>InformeTbHv[[#This Row],[T PARADAS MEC]]+InformeTbHv[[#This Row],[ALISTAMIENTO]]+InformeTbHv[[#This Row],[Mantenimiento periódico]]</f>
        <v>0.83000000000000007</v>
      </c>
      <c r="J531" s="72">
        <f>SUMIF(InformeTbHv[[#This Row],[MOTIVO 1]],"Mantenimiento periódico",InformeTbHv[[#This Row],[T OTRA PARADA 1]])</f>
        <v>0</v>
      </c>
      <c r="K531" s="72">
        <f>InformeTbHv[[#This Row],[Mantenimiento periódico]]+InformeTbHv[[#This Row],[ALISTAMIENTO]]</f>
        <v>0.33</v>
      </c>
      <c r="L531" s="72">
        <f>SUM(InformeTbHv[[#This Row],[T OTRA PARADA 1]:[T OTRA PARADA 5]])</f>
        <v>0</v>
      </c>
      <c r="M531" s="49" t="s">
        <v>136</v>
      </c>
      <c r="N531" s="49" t="s">
        <v>1417</v>
      </c>
      <c r="O531" s="49" t="s">
        <v>535</v>
      </c>
      <c r="P531" s="49">
        <v>1113312568</v>
      </c>
      <c r="Q531" s="49" t="s">
        <v>65</v>
      </c>
      <c r="R531" s="49" t="s">
        <v>49</v>
      </c>
      <c r="S531" s="77">
        <v>46137</v>
      </c>
      <c r="T531" s="49" t="s">
        <v>1237</v>
      </c>
      <c r="U531" s="49"/>
      <c r="V531" s="49"/>
      <c r="W531" s="49"/>
      <c r="X531" s="49"/>
      <c r="Y531" s="49"/>
      <c r="Z531" s="49"/>
      <c r="AA531" s="49"/>
      <c r="AB531" s="49"/>
      <c r="AC531" s="49" t="s">
        <v>1456</v>
      </c>
      <c r="AD531" s="49" t="s">
        <v>1501</v>
      </c>
      <c r="AE531" s="49" t="s">
        <v>1513</v>
      </c>
      <c r="AF531" s="49">
        <v>20.146366239482933</v>
      </c>
      <c r="AG531" s="251" t="s">
        <v>205</v>
      </c>
      <c r="AH531" s="259">
        <v>4</v>
      </c>
      <c r="AI531" s="49" t="s">
        <v>47</v>
      </c>
      <c r="AJ531" s="420">
        <f>VLOOKUP(InformeTbHv[[#This Row],[TURNO]],[1]INFORMEHV!AI$2:AK$184,2,0)</f>
        <v>0.25</v>
      </c>
      <c r="AK531" s="420">
        <f>VLOOKUP(InformeTbHv[[#This Row],[TURNO]],[1]INFORMEHV!AI$2:AK$184,3,0)</f>
        <v>0.58333333333333337</v>
      </c>
      <c r="AL531" s="125">
        <v>25</v>
      </c>
      <c r="AM531" s="49">
        <v>320</v>
      </c>
      <c r="AN531" s="49">
        <v>50</v>
      </c>
      <c r="AO531" s="49">
        <v>7.46</v>
      </c>
      <c r="AP531" s="49">
        <v>52</v>
      </c>
      <c r="AQ531" s="72">
        <v>15</v>
      </c>
      <c r="AR531" s="125">
        <v>8</v>
      </c>
      <c r="AS531" s="49">
        <v>0.5</v>
      </c>
      <c r="AT531" s="30" t="s">
        <v>328</v>
      </c>
      <c r="AU531" s="49" t="s">
        <v>826</v>
      </c>
      <c r="AV531" s="49">
        <v>0.33</v>
      </c>
      <c r="AW531" s="49">
        <v>0.33</v>
      </c>
      <c r="AX531" s="49">
        <v>0.33</v>
      </c>
      <c r="AY531" s="49"/>
      <c r="AZ531" s="71">
        <v>0</v>
      </c>
      <c r="BA531" s="49" t="s">
        <v>48</v>
      </c>
      <c r="BB53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1.4900000000000002</v>
      </c>
      <c r="BC531" s="72"/>
      <c r="BD531" s="72"/>
      <c r="BE531" s="72"/>
      <c r="BF531" s="72"/>
      <c r="BG531" s="74"/>
      <c r="BH531" s="44"/>
      <c r="BI531" s="45"/>
      <c r="BJ531" s="45"/>
      <c r="BK531" s="46"/>
      <c r="BL531" s="45"/>
    </row>
    <row r="532" spans="1:64" ht="18.75" customHeight="1" x14ac:dyDescent="0.3">
      <c r="A532" s="76">
        <f>IFERROR(InformeTbHv[[#This Row],[T EFECTIVO]]/InformeTbHv[[#This Row],[Horas disponibles]],0)</f>
        <v>0.69585253456221186</v>
      </c>
      <c r="B532" s="76">
        <f>((InformeTbHv[[#This Row],[T PROGRAMADO]]-InformeTbHv[[#This Row],[HORAS DE OTRAS PARADA]]))/InformeTbHv[[#This Row],[T PROGRAMADO]]</f>
        <v>0.18874999999999997</v>
      </c>
      <c r="C532" s="217">
        <f>IFERROR(((InformeTbHv[[#This Row],[T PROGRAMADO]]-InformeTbHv[[#This Row],[Ttal P. mec]])/InformeTbHv[[#This Row],[T PROGRAMADO]]),0)</f>
        <v>0.27124999999999999</v>
      </c>
      <c r="D532" s="49">
        <f>IFERROR(ROUND(InformeTbHv[[#This Row],[TOTAL DE ARBOLES]]/InformeTbHv[[#This Row],[T EFECTIVO]],2),"")</f>
        <v>49.01</v>
      </c>
      <c r="E532" s="49">
        <f>(IFERROR(ROUND(InformeTbHv[[#This Row],[M3]]/InformeTbHv[[#This Row],[TOTAL DE ARBOLES]],2),""))</f>
        <v>0.14000000000000001</v>
      </c>
      <c r="F532" s="39">
        <f>IFERROR(ROUND(InformeTbHv[[#This Row],[M3]]/InformeTbHv[[#This Row],[T EFECTIVO]],2),"")</f>
        <v>6.62</v>
      </c>
      <c r="G532" s="72">
        <f>InformeTbHv[[#This Row],[T PROGRAMADO]]-InformeTbHv[[#This Row],[HORAS DE OTRAS PARADA]]</f>
        <v>1.5099999999999998</v>
      </c>
      <c r="H532" s="72">
        <f>InformeTbHv[[#This Row],[T PROGRAMADO]]-SUM(InformeTbHv[[#This Row],[T PARADAS MEC]]+InformeTbHv[[#This Row],[ALISTAMIENTO]]+InformeTbHv[[#This Row],[Mantenimiento periódico]])</f>
        <v>2.17</v>
      </c>
      <c r="I532" s="72">
        <f>InformeTbHv[[#This Row],[T PARADAS MEC]]+InformeTbHv[[#This Row],[ALISTAMIENTO]]+InformeTbHv[[#This Row],[Mantenimiento periódico]]</f>
        <v>5.83</v>
      </c>
      <c r="J532" s="72">
        <f>SUMIF(InformeTbHv[[#This Row],[MOTIVO 1]],"Mantenimiento periódico",InformeTbHv[[#This Row],[T OTRA PARADA 1]])</f>
        <v>0</v>
      </c>
      <c r="K532" s="72">
        <f>InformeTbHv[[#This Row],[Mantenimiento periódico]]+InformeTbHv[[#This Row],[ALISTAMIENTO]]</f>
        <v>0.33</v>
      </c>
      <c r="L532" s="72">
        <f>SUM(InformeTbHv[[#This Row],[T OTRA PARADA 1]:[T OTRA PARADA 5]])</f>
        <v>0</v>
      </c>
      <c r="M532" s="49" t="s">
        <v>136</v>
      </c>
      <c r="N532" s="49" t="s">
        <v>1417</v>
      </c>
      <c r="O532" s="49" t="s">
        <v>535</v>
      </c>
      <c r="P532" s="49">
        <v>1113312568</v>
      </c>
      <c r="Q532" s="49" t="s">
        <v>65</v>
      </c>
      <c r="R532" s="49" t="s">
        <v>49</v>
      </c>
      <c r="S532" s="77">
        <v>46135</v>
      </c>
      <c r="T532" s="49" t="s">
        <v>941</v>
      </c>
      <c r="U532" s="49"/>
      <c r="V532" s="49"/>
      <c r="W532" s="49"/>
      <c r="X532" s="49"/>
      <c r="Y532" s="49"/>
      <c r="Z532" s="49"/>
      <c r="AA532" s="49"/>
      <c r="AB532" s="49"/>
      <c r="AC532" s="49" t="s">
        <v>1424</v>
      </c>
      <c r="AD532" s="49" t="s">
        <v>1469</v>
      </c>
      <c r="AE532" s="49" t="s">
        <v>1513</v>
      </c>
      <c r="AF532" s="49">
        <v>17.094631593058232</v>
      </c>
      <c r="AG532" s="252" t="s">
        <v>206</v>
      </c>
      <c r="AH532" s="259">
        <v>3</v>
      </c>
      <c r="AI532" s="49" t="s">
        <v>47</v>
      </c>
      <c r="AJ532" s="420">
        <f>VLOOKUP(InformeTbHv[[#This Row],[TURNO]],[1]INFORMEHV!AI$2:AK$184,2,0)</f>
        <v>0.25</v>
      </c>
      <c r="AK532" s="420">
        <f>VLOOKUP(InformeTbHv[[#This Row],[TURNO]],[1]INFORMEHV!AI$2:AK$184,3,0)</f>
        <v>0.58333333333333337</v>
      </c>
      <c r="AL532" s="125">
        <v>32</v>
      </c>
      <c r="AM532" s="49">
        <v>74</v>
      </c>
      <c r="AN532" s="49">
        <v>10</v>
      </c>
      <c r="AO532" s="49">
        <v>4.28</v>
      </c>
      <c r="AP532" s="49"/>
      <c r="AQ532" s="72">
        <v>19</v>
      </c>
      <c r="AR532" s="125">
        <v>8</v>
      </c>
      <c r="AS532" s="49">
        <v>5.5</v>
      </c>
      <c r="AT532" s="30" t="s">
        <v>328</v>
      </c>
      <c r="AU532" s="49" t="s">
        <v>826</v>
      </c>
      <c r="AV532" s="49">
        <v>0.33</v>
      </c>
      <c r="AW532" s="49">
        <v>0.33</v>
      </c>
      <c r="AX532" s="49">
        <v>0.33</v>
      </c>
      <c r="AY532" s="49"/>
      <c r="AZ532" s="71" t="s">
        <v>1238</v>
      </c>
      <c r="BA532" s="49" t="s">
        <v>48</v>
      </c>
      <c r="BB53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6.49</v>
      </c>
      <c r="BC532" s="72"/>
      <c r="BD532" s="72"/>
      <c r="BE532" s="72"/>
      <c r="BF532" s="72"/>
      <c r="BG532" s="74"/>
      <c r="BH532" s="44"/>
      <c r="BI532" s="45"/>
      <c r="BJ532" s="45"/>
      <c r="BK532" s="46"/>
      <c r="BL532" s="45"/>
    </row>
    <row r="533" spans="1:64" ht="18.75" customHeight="1" x14ac:dyDescent="0.3">
      <c r="A533" s="76">
        <f>IFERROR(InformeTbHv[[#This Row],[T EFECTIVO]]/InformeTbHv[[#This Row],[Horas disponibles]],0)</f>
        <v>0.90636704119850187</v>
      </c>
      <c r="B533" s="76">
        <f>((InformeTbHv[[#This Row],[T PROGRAMADO]]-InformeTbHv[[#This Row],[HORAS DE OTRAS PARADA]]))/InformeTbHv[[#This Row],[T PROGRAMADO]]</f>
        <v>0.60499999999999998</v>
      </c>
      <c r="C533" s="217">
        <f>IFERROR(((InformeTbHv[[#This Row],[T PROGRAMADO]]-InformeTbHv[[#This Row],[Ttal P. mec]])/InformeTbHv[[#This Row],[T PROGRAMADO]]),0)</f>
        <v>0.66749999999999998</v>
      </c>
      <c r="D533" s="49">
        <f>IFERROR(ROUND(InformeTbHv[[#This Row],[TOTAL DE ARBOLES]]/InformeTbHv[[#This Row],[T EFECTIVO]],2),"")</f>
        <v>67.36</v>
      </c>
      <c r="E533" s="49">
        <f>(IFERROR(ROUND(InformeTbHv[[#This Row],[M3]]/InformeTbHv[[#This Row],[TOTAL DE ARBOLES]],2),""))</f>
        <v>0.16</v>
      </c>
      <c r="F533" s="39">
        <f>IFERROR(ROUND(InformeTbHv[[#This Row],[M3]]/InformeTbHv[[#This Row],[T EFECTIVO]],2),"")</f>
        <v>11.1</v>
      </c>
      <c r="G533" s="72">
        <f>InformeTbHv[[#This Row],[T PROGRAMADO]]-InformeTbHv[[#This Row],[HORAS DE OTRAS PARADA]]</f>
        <v>4.84</v>
      </c>
      <c r="H533" s="72">
        <f>InformeTbHv[[#This Row],[T PROGRAMADO]]-SUM(InformeTbHv[[#This Row],[T PARADAS MEC]]+InformeTbHv[[#This Row],[ALISTAMIENTO]]+InformeTbHv[[#This Row],[Mantenimiento periódico]])</f>
        <v>5.34</v>
      </c>
      <c r="I533" s="72">
        <f>InformeTbHv[[#This Row],[T PARADAS MEC]]+InformeTbHv[[#This Row],[ALISTAMIENTO]]+InformeTbHv[[#This Row],[Mantenimiento periódico]]</f>
        <v>2.66</v>
      </c>
      <c r="J533" s="72">
        <f>SUMIF(InformeTbHv[[#This Row],[MOTIVO 1]],"Mantenimiento periódico",InformeTbHv[[#This Row],[T OTRA PARADA 1]])</f>
        <v>0</v>
      </c>
      <c r="K533" s="72">
        <f>InformeTbHv[[#This Row],[Mantenimiento periódico]]+InformeTbHv[[#This Row],[ALISTAMIENTO]]</f>
        <v>0.33</v>
      </c>
      <c r="L533" s="72">
        <f>SUM(InformeTbHv[[#This Row],[T OTRA PARADA 1]:[T OTRA PARADA 5]])</f>
        <v>0</v>
      </c>
      <c r="M533" s="49" t="s">
        <v>134</v>
      </c>
      <c r="N533" s="49" t="s">
        <v>1417</v>
      </c>
      <c r="O533" s="49" t="s">
        <v>367</v>
      </c>
      <c r="P533" s="49">
        <v>18435730</v>
      </c>
      <c r="Q533" s="49" t="s">
        <v>65</v>
      </c>
      <c r="R533" s="49" t="s">
        <v>49</v>
      </c>
      <c r="S533" s="77">
        <v>46133</v>
      </c>
      <c r="T533" s="49" t="s">
        <v>941</v>
      </c>
      <c r="U533" s="49"/>
      <c r="V533" s="49"/>
      <c r="W533" s="49"/>
      <c r="X533" s="49"/>
      <c r="Y533" s="49"/>
      <c r="Z533" s="49"/>
      <c r="AA533" s="49"/>
      <c r="AB533" s="49"/>
      <c r="AC533" s="49" t="s">
        <v>1424</v>
      </c>
      <c r="AD533" s="49" t="s">
        <v>1469</v>
      </c>
      <c r="AE533" s="49" t="s">
        <v>1513</v>
      </c>
      <c r="AF533" s="49">
        <v>17.094631593058232</v>
      </c>
      <c r="AG533" s="251" t="s">
        <v>205</v>
      </c>
      <c r="AH533" s="259">
        <v>4</v>
      </c>
      <c r="AI533" s="49" t="s">
        <v>47</v>
      </c>
      <c r="AJ533" s="420">
        <f>VLOOKUP(InformeTbHv[[#This Row],[TURNO]],[1]INFORMEHV!AI$2:AK$184,2,0)</f>
        <v>0.25</v>
      </c>
      <c r="AK533" s="420">
        <f>VLOOKUP(InformeTbHv[[#This Row],[TURNO]],[1]INFORMEHV!AI$2:AK$184,3,0)</f>
        <v>0.58333333333333337</v>
      </c>
      <c r="AL533" s="125">
        <v>16</v>
      </c>
      <c r="AM533" s="49">
        <v>326</v>
      </c>
      <c r="AN533" s="49">
        <v>53.7</v>
      </c>
      <c r="AO533" s="49">
        <v>11.5</v>
      </c>
      <c r="AP533" s="49"/>
      <c r="AQ533" s="72">
        <v>14</v>
      </c>
      <c r="AR533" s="125">
        <v>8</v>
      </c>
      <c r="AS533" s="49">
        <v>2.33</v>
      </c>
      <c r="AT533" s="30" t="s">
        <v>328</v>
      </c>
      <c r="AU533" s="49" t="s">
        <v>826</v>
      </c>
      <c r="AV533" s="49">
        <v>0.33</v>
      </c>
      <c r="AW533" s="49"/>
      <c r="AX533" s="49">
        <v>0.5</v>
      </c>
      <c r="AY533" s="49"/>
      <c r="AZ533" s="71"/>
      <c r="BA533" s="49" t="s">
        <v>46</v>
      </c>
      <c r="BB53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3.16</v>
      </c>
      <c r="BC533" s="72"/>
      <c r="BD533" s="72"/>
      <c r="BE533" s="72"/>
      <c r="BF533" s="72"/>
      <c r="BG533" s="74"/>
      <c r="BH533" s="44"/>
      <c r="BI533" s="45"/>
      <c r="BJ533" s="45"/>
      <c r="BK533" s="46"/>
      <c r="BL533" s="45"/>
    </row>
    <row r="534" spans="1:64" ht="18.75" customHeight="1" x14ac:dyDescent="0.3">
      <c r="A534" s="76">
        <f>IFERROR(InformeTbHv[[#This Row],[T EFECTIVO]]/InformeTbHv[[#This Row],[Horas disponibles]],0)</f>
        <v>0.96251874062968512</v>
      </c>
      <c r="B534" s="76">
        <f>((InformeTbHv[[#This Row],[T PROGRAMADO]]-InformeTbHv[[#This Row],[HORAS DE OTRAS PARADA]]))/InformeTbHv[[#This Row],[T PROGRAMADO]]</f>
        <v>0.80249999999999999</v>
      </c>
      <c r="C534" s="217">
        <f>IFERROR(((InformeTbHv[[#This Row],[T PROGRAMADO]]-InformeTbHv[[#This Row],[Ttal P. mec]])/InformeTbHv[[#This Row],[T PROGRAMADO]]),0)</f>
        <v>0.83374999999999999</v>
      </c>
      <c r="D534" s="49">
        <f>IFERROR(ROUND(InformeTbHv[[#This Row],[TOTAL DE ARBOLES]]/InformeTbHv[[#This Row],[T EFECTIVO]],2),"")</f>
        <v>23.99</v>
      </c>
      <c r="E534" s="49">
        <f>(IFERROR(ROUND(InformeTbHv[[#This Row],[M3]]/InformeTbHv[[#This Row],[TOTAL DE ARBOLES]],2),""))</f>
        <v>0.17</v>
      </c>
      <c r="F534" s="39">
        <f>IFERROR(ROUND(InformeTbHv[[#This Row],[M3]]/InformeTbHv[[#This Row],[T EFECTIVO]],2),"")</f>
        <v>4.08</v>
      </c>
      <c r="G534" s="72">
        <f>InformeTbHv[[#This Row],[T PROGRAMADO]]-InformeTbHv[[#This Row],[HORAS DE OTRAS PARADA]]</f>
        <v>6.42</v>
      </c>
      <c r="H534" s="72">
        <f>InformeTbHv[[#This Row],[T PROGRAMADO]]-SUM(InformeTbHv[[#This Row],[T PARADAS MEC]]+InformeTbHv[[#This Row],[ALISTAMIENTO]]+InformeTbHv[[#This Row],[Mantenimiento periódico]])</f>
        <v>6.67</v>
      </c>
      <c r="I534" s="72">
        <f>InformeTbHv[[#This Row],[T PARADAS MEC]]+InformeTbHv[[#This Row],[ALISTAMIENTO]]+InformeTbHv[[#This Row],[Mantenimiento periódico]]</f>
        <v>1.33</v>
      </c>
      <c r="J534" s="72">
        <f>SUMIF(InformeTbHv[[#This Row],[MOTIVO 1]],"Mantenimiento periódico",InformeTbHv[[#This Row],[T OTRA PARADA 1]])</f>
        <v>0</v>
      </c>
      <c r="K534" s="72">
        <f>InformeTbHv[[#This Row],[Mantenimiento periódico]]+InformeTbHv[[#This Row],[ALISTAMIENTO]]</f>
        <v>0.33</v>
      </c>
      <c r="L534" s="72">
        <f>SUM(InformeTbHv[[#This Row],[T OTRA PARADA 1]:[T OTRA PARADA 5]])</f>
        <v>0</v>
      </c>
      <c r="M534" s="49" t="s">
        <v>134</v>
      </c>
      <c r="N534" s="49" t="s">
        <v>1417</v>
      </c>
      <c r="O534" s="49" t="s">
        <v>373</v>
      </c>
      <c r="P534" s="49">
        <v>1022124225</v>
      </c>
      <c r="Q534" s="49" t="s">
        <v>65</v>
      </c>
      <c r="R534" s="49" t="s">
        <v>49</v>
      </c>
      <c r="S534" s="77">
        <v>46132</v>
      </c>
      <c r="T534" s="49" t="s">
        <v>941</v>
      </c>
      <c r="U534" s="49"/>
      <c r="V534" s="49"/>
      <c r="W534" s="49"/>
      <c r="X534" s="49"/>
      <c r="Y534" s="49"/>
      <c r="Z534" s="49"/>
      <c r="AA534" s="49"/>
      <c r="AB534" s="49"/>
      <c r="AC534" s="49" t="s">
        <v>1424</v>
      </c>
      <c r="AD534" s="49" t="s">
        <v>1469</v>
      </c>
      <c r="AE534" s="49" t="s">
        <v>1513</v>
      </c>
      <c r="AF534" s="49">
        <v>17.094631593058232</v>
      </c>
      <c r="AG534" s="251" t="s">
        <v>205</v>
      </c>
      <c r="AH534" s="259">
        <v>4</v>
      </c>
      <c r="AI534" s="125" t="s">
        <v>45</v>
      </c>
      <c r="AJ534" s="418">
        <f>VLOOKUP(InformeTbHv[[#This Row],[TURNO]],[1]INFORMEHV!AI$2:AK$184,2,0)</f>
        <v>0.58333333333333337</v>
      </c>
      <c r="AK534" s="418">
        <f>VLOOKUP(InformeTbHv[[#This Row],[TURNO]],[1]INFORMEHV!AI$2:AK$184,3,0)</f>
        <v>0.91666666666666663</v>
      </c>
      <c r="AL534" s="125">
        <v>22</v>
      </c>
      <c r="AM534" s="49">
        <v>154</v>
      </c>
      <c r="AN534" s="49">
        <v>26.2</v>
      </c>
      <c r="AO534" s="49">
        <v>3.7</v>
      </c>
      <c r="AP534" s="49"/>
      <c r="AQ534" s="72">
        <v>15</v>
      </c>
      <c r="AR534" s="125">
        <v>8</v>
      </c>
      <c r="AS534" s="49">
        <v>1</v>
      </c>
      <c r="AT534" s="30" t="s">
        <v>328</v>
      </c>
      <c r="AU534" s="49" t="s">
        <v>826</v>
      </c>
      <c r="AV534" s="49">
        <v>0.33</v>
      </c>
      <c r="AW534" s="49"/>
      <c r="AX534" s="49">
        <v>0.25</v>
      </c>
      <c r="AY534" s="49"/>
      <c r="AZ534" s="71"/>
      <c r="BA534" s="49" t="s">
        <v>46</v>
      </c>
      <c r="BB53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1.58</v>
      </c>
      <c r="BC534" s="72"/>
      <c r="BD534" s="72"/>
      <c r="BE534" s="72"/>
      <c r="BF534" s="72"/>
      <c r="BG534" s="74"/>
      <c r="BH534" s="44"/>
      <c r="BI534" s="45"/>
      <c r="BJ534" s="45"/>
      <c r="BK534" s="46"/>
      <c r="BL534" s="45"/>
    </row>
    <row r="535" spans="1:64" ht="18.75" customHeight="1" x14ac:dyDescent="0.3">
      <c r="A535" s="76">
        <f>IFERROR(InformeTbHv[[#This Row],[T EFECTIVO]]/InformeTbHv[[#This Row],[Horas disponibles]],0)</f>
        <v>0.82458770614692656</v>
      </c>
      <c r="B535" s="76">
        <f>((InformeTbHv[[#This Row],[T PROGRAMADO]]-InformeTbHv[[#This Row],[HORAS DE OTRAS PARADA]]))/InformeTbHv[[#This Row],[T PROGRAMADO]]</f>
        <v>0.6875</v>
      </c>
      <c r="C535" s="217">
        <f>IFERROR(((InformeTbHv[[#This Row],[T PROGRAMADO]]-InformeTbHv[[#This Row],[Ttal P. mec]])/InformeTbHv[[#This Row],[T PROGRAMADO]]),0)</f>
        <v>0.83374999999999999</v>
      </c>
      <c r="D535" s="49">
        <f>IFERROR(ROUND(InformeTbHv[[#This Row],[TOTAL DE ARBOLES]]/InformeTbHv[[#This Row],[T EFECTIVO]],2),"")</f>
        <v>70.36</v>
      </c>
      <c r="E535" s="49">
        <f>(IFERROR(ROUND(InformeTbHv[[#This Row],[M3]]/InformeTbHv[[#This Row],[TOTAL DE ARBOLES]],2),""))</f>
        <v>0.11</v>
      </c>
      <c r="F535" s="39">
        <f>IFERROR(ROUND(InformeTbHv[[#This Row],[M3]]/InformeTbHv[[#This Row],[T EFECTIVO]],2),"")</f>
        <v>7.69</v>
      </c>
      <c r="G535" s="72">
        <f>InformeTbHv[[#This Row],[T PROGRAMADO]]-InformeTbHv[[#This Row],[HORAS DE OTRAS PARADA]]</f>
        <v>5.5</v>
      </c>
      <c r="H535" s="72">
        <f>InformeTbHv[[#This Row],[T PROGRAMADO]]-SUM(InformeTbHv[[#This Row],[T PARADAS MEC]]+InformeTbHv[[#This Row],[ALISTAMIENTO]]+InformeTbHv[[#This Row],[Mantenimiento periódico]])</f>
        <v>6.67</v>
      </c>
      <c r="I535" s="72">
        <f>InformeTbHv[[#This Row],[T PARADAS MEC]]+InformeTbHv[[#This Row],[ALISTAMIENTO]]+InformeTbHv[[#This Row],[Mantenimiento periódico]]</f>
        <v>1.33</v>
      </c>
      <c r="J535" s="72">
        <f>SUMIF(InformeTbHv[[#This Row],[MOTIVO 1]],"Mantenimiento periódico",InformeTbHv[[#This Row],[T OTRA PARADA 1]])</f>
        <v>0</v>
      </c>
      <c r="K535" s="72">
        <f>InformeTbHv[[#This Row],[Mantenimiento periódico]]+InformeTbHv[[#This Row],[ALISTAMIENTO]]</f>
        <v>0.33</v>
      </c>
      <c r="L535" s="72">
        <f>SUM(InformeTbHv[[#This Row],[T OTRA PARADA 1]:[T OTRA PARADA 5]])</f>
        <v>0.5</v>
      </c>
      <c r="M535" s="49" t="s">
        <v>134</v>
      </c>
      <c r="N535" s="49" t="s">
        <v>1417</v>
      </c>
      <c r="O535" s="49" t="s">
        <v>367</v>
      </c>
      <c r="P535" s="49">
        <v>18435730</v>
      </c>
      <c r="Q535" s="49" t="s">
        <v>65</v>
      </c>
      <c r="R535" s="49" t="s">
        <v>49</v>
      </c>
      <c r="S535" s="77">
        <v>46132</v>
      </c>
      <c r="T535" s="49" t="s">
        <v>941</v>
      </c>
      <c r="U535" s="49"/>
      <c r="V535" s="49"/>
      <c r="W535" s="49"/>
      <c r="X535" s="49"/>
      <c r="Y535" s="49"/>
      <c r="Z535" s="49"/>
      <c r="AA535" s="49"/>
      <c r="AB535" s="49"/>
      <c r="AC535" s="49" t="s">
        <v>1424</v>
      </c>
      <c r="AD535" s="49" t="s">
        <v>1469</v>
      </c>
      <c r="AE535" s="49" t="s">
        <v>1513</v>
      </c>
      <c r="AF535" s="49">
        <v>17.094631593058232</v>
      </c>
      <c r="AG535" s="251" t="s">
        <v>205</v>
      </c>
      <c r="AH535" s="259">
        <v>4</v>
      </c>
      <c r="AI535" s="49" t="s">
        <v>47</v>
      </c>
      <c r="AJ535" s="420">
        <f>VLOOKUP(InformeTbHv[[#This Row],[TURNO]],[1]INFORMEHV!AI$2:AK$184,2,0)</f>
        <v>0.25</v>
      </c>
      <c r="AK535" s="420">
        <f>VLOOKUP(InformeTbHv[[#This Row],[TURNO]],[1]INFORMEHV!AI$2:AK$184,3,0)</f>
        <v>0.58333333333333337</v>
      </c>
      <c r="AL535" s="125">
        <v>27</v>
      </c>
      <c r="AM535" s="49">
        <v>387</v>
      </c>
      <c r="AN535" s="49">
        <v>42.3</v>
      </c>
      <c r="AO535" s="49">
        <v>7.4</v>
      </c>
      <c r="AP535" s="49"/>
      <c r="AQ535" s="72">
        <v>14</v>
      </c>
      <c r="AR535" s="125">
        <v>8</v>
      </c>
      <c r="AS535" s="49">
        <v>1</v>
      </c>
      <c r="AT535" s="30" t="s">
        <v>328</v>
      </c>
      <c r="AU535" s="49" t="s">
        <v>826</v>
      </c>
      <c r="AV535" s="49">
        <v>0.33</v>
      </c>
      <c r="AW535" s="49">
        <v>0.17</v>
      </c>
      <c r="AX535" s="49">
        <v>0.5</v>
      </c>
      <c r="AY535" s="49">
        <v>5</v>
      </c>
      <c r="AZ535" s="71"/>
      <c r="BA535" s="49" t="s">
        <v>46</v>
      </c>
      <c r="BB53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2.5</v>
      </c>
      <c r="BC535" s="72">
        <v>0.5</v>
      </c>
      <c r="BD535" s="72"/>
      <c r="BE535" s="72"/>
      <c r="BF535" s="72"/>
      <c r="BG535" s="74"/>
      <c r="BH535" s="44" t="s">
        <v>720</v>
      </c>
      <c r="BI535" s="45"/>
      <c r="BJ535" s="45"/>
      <c r="BK535" s="46"/>
      <c r="BL535" s="45"/>
    </row>
    <row r="536" spans="1:64" ht="18.75" customHeight="1" x14ac:dyDescent="0.3">
      <c r="A536" s="76">
        <f>IFERROR(InformeTbHv[[#This Row],[T EFECTIVO]]/InformeTbHv[[#This Row],[Horas disponibles]],0)</f>
        <v>0.8835978835978836</v>
      </c>
      <c r="B536" s="76">
        <f>((InformeTbHv[[#This Row],[T PROGRAMADO]]-InformeTbHv[[#This Row],[HORAS DE OTRAS PARADA]]))/InformeTbHv[[#This Row],[T PROGRAMADO]]</f>
        <v>0.62624999999999997</v>
      </c>
      <c r="C536" s="217">
        <f>IFERROR(((InformeTbHv[[#This Row],[T PROGRAMADO]]-InformeTbHv[[#This Row],[Ttal P. mec]])/InformeTbHv[[#This Row],[T PROGRAMADO]]),0)</f>
        <v>0.70874999999999999</v>
      </c>
      <c r="D536" s="49">
        <f>IFERROR(ROUND(InformeTbHv[[#This Row],[TOTAL DE ARBOLES]]/InformeTbHv[[#This Row],[T EFECTIVO]],2),"")</f>
        <v>22.55</v>
      </c>
      <c r="E536" s="49">
        <f>(IFERROR(ROUND(InformeTbHv[[#This Row],[M3]]/InformeTbHv[[#This Row],[TOTAL DE ARBOLES]],2),""))</f>
        <v>0.53</v>
      </c>
      <c r="F536" s="39">
        <f>IFERROR(ROUND(InformeTbHv[[#This Row],[M3]]/InformeTbHv[[#This Row],[T EFECTIVO]],2),"")</f>
        <v>12.06</v>
      </c>
      <c r="G536" s="72">
        <f>InformeTbHv[[#This Row],[T PROGRAMADO]]-InformeTbHv[[#This Row],[HORAS DE OTRAS PARADA]]</f>
        <v>5.01</v>
      </c>
      <c r="H536" s="72">
        <f>InformeTbHv[[#This Row],[T PROGRAMADO]]-SUM(InformeTbHv[[#This Row],[T PARADAS MEC]]+InformeTbHv[[#This Row],[ALISTAMIENTO]]+InformeTbHv[[#This Row],[Mantenimiento periódico]])</f>
        <v>5.67</v>
      </c>
      <c r="I536" s="72">
        <f>InformeTbHv[[#This Row],[T PARADAS MEC]]+InformeTbHv[[#This Row],[ALISTAMIENTO]]+InformeTbHv[[#This Row],[Mantenimiento periódico]]</f>
        <v>2.33</v>
      </c>
      <c r="J536" s="72">
        <f>SUMIF(InformeTbHv[[#This Row],[MOTIVO 1]],"Mantenimiento periódico",InformeTbHv[[#This Row],[T OTRA PARADA 1]])</f>
        <v>0</v>
      </c>
      <c r="K536" s="72">
        <f>InformeTbHv[[#This Row],[Mantenimiento periódico]]+InformeTbHv[[#This Row],[ALISTAMIENTO]]</f>
        <v>0.33</v>
      </c>
      <c r="L536" s="72">
        <f>SUM(InformeTbHv[[#This Row],[T OTRA PARADA 1]:[T OTRA PARADA 5]])</f>
        <v>0</v>
      </c>
      <c r="M536" s="49" t="s">
        <v>68</v>
      </c>
      <c r="N536" s="49" t="s">
        <v>1417</v>
      </c>
      <c r="O536" s="49" t="s">
        <v>84</v>
      </c>
      <c r="P536" s="49">
        <v>1085247991</v>
      </c>
      <c r="Q536" s="49" t="s">
        <v>65</v>
      </c>
      <c r="R536" s="49" t="s">
        <v>44</v>
      </c>
      <c r="S536" s="77">
        <v>46137</v>
      </c>
      <c r="T536" s="49" t="s">
        <v>164</v>
      </c>
      <c r="U536" s="49"/>
      <c r="V536" s="49"/>
      <c r="W536" s="49"/>
      <c r="X536" s="49"/>
      <c r="Y536" s="49"/>
      <c r="Z536" s="49"/>
      <c r="AA536" s="49"/>
      <c r="AB536" s="49"/>
      <c r="AC536" s="49" t="s">
        <v>1426</v>
      </c>
      <c r="AD536" s="49" t="s">
        <v>1471</v>
      </c>
      <c r="AE536" s="49" t="s">
        <v>1512</v>
      </c>
      <c r="AF536" s="49">
        <v>26.520279887958782</v>
      </c>
      <c r="AG536" s="49" t="s">
        <v>1319</v>
      </c>
      <c r="AH536" s="259">
        <v>8</v>
      </c>
      <c r="AI536" s="125" t="s">
        <v>47</v>
      </c>
      <c r="AJ536" s="418">
        <f>VLOOKUP(InformeTbHv[[#This Row],[TURNO]],[1]INFORMEHV!AI$2:AK$184,2,0)</f>
        <v>0.25</v>
      </c>
      <c r="AK536" s="418">
        <f>VLOOKUP(InformeTbHv[[#This Row],[TURNO]],[1]INFORMEHV!AI$2:AK$184,3,0)</f>
        <v>0.58333333333333337</v>
      </c>
      <c r="AL536" s="125">
        <v>24</v>
      </c>
      <c r="AM536" s="49">
        <v>113</v>
      </c>
      <c r="AN536" s="49">
        <v>60.43</v>
      </c>
      <c r="AO536" s="49">
        <v>17.420000000000002</v>
      </c>
      <c r="AP536" s="49"/>
      <c r="AQ536" s="72"/>
      <c r="AR536" s="49">
        <v>8</v>
      </c>
      <c r="AS536" s="49">
        <v>2</v>
      </c>
      <c r="AT536" s="49"/>
      <c r="AU536" s="49" t="s">
        <v>1244</v>
      </c>
      <c r="AV536" s="49">
        <v>0.33</v>
      </c>
      <c r="AW536" s="49">
        <v>0.33</v>
      </c>
      <c r="AX536" s="49">
        <v>0.33</v>
      </c>
      <c r="AY536" s="49">
        <v>0.52</v>
      </c>
      <c r="AZ536" s="71" t="s">
        <v>1245</v>
      </c>
      <c r="BA536" s="49" t="s">
        <v>48</v>
      </c>
      <c r="BB53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2.99</v>
      </c>
      <c r="BC536" s="72"/>
      <c r="BD536" s="72"/>
      <c r="BE536" s="72"/>
      <c r="BF536" s="72"/>
      <c r="BG536" s="74"/>
      <c r="BH536" s="44"/>
      <c r="BI536" s="45"/>
      <c r="BJ536" s="45"/>
      <c r="BK536" s="46"/>
      <c r="BL536" s="45"/>
    </row>
    <row r="537" spans="1:64" ht="18.75" customHeight="1" x14ac:dyDescent="0.3">
      <c r="A537" s="76">
        <f>IFERROR(InformeTbHv[[#This Row],[T EFECTIVO]]/InformeTbHv[[#This Row],[Horas disponibles]],0)</f>
        <v>0.82677708764665303</v>
      </c>
      <c r="B537" s="76">
        <f>((InformeTbHv[[#This Row],[T PROGRAMADO]]-InformeTbHv[[#This Row],[HORAS DE OTRAS PARADA]]))/InformeTbHv[[#This Row],[T PROGRAMADO]]</f>
        <v>0.49916666666666676</v>
      </c>
      <c r="C537" s="217">
        <f>IFERROR(((InformeTbHv[[#This Row],[T PROGRAMADO]]-InformeTbHv[[#This Row],[Ttal P. mec]])/InformeTbHv[[#This Row],[T PROGRAMADO]]),0)</f>
        <v>0.60375000000000001</v>
      </c>
      <c r="D537" s="49">
        <f>IFERROR(ROUND(InformeTbHv[[#This Row],[TOTAL DE ARBOLES]]/InformeTbHv[[#This Row],[T EFECTIVO]],2),"")</f>
        <v>45.08</v>
      </c>
      <c r="E537" s="49">
        <f>(IFERROR(ROUND(InformeTbHv[[#This Row],[M3]]/InformeTbHv[[#This Row],[TOTAL DE ARBOLES]],2),""))</f>
        <v>0.19</v>
      </c>
      <c r="F537" s="39">
        <f>IFERROR(ROUND(InformeTbHv[[#This Row],[M3]]/InformeTbHv[[#This Row],[T EFECTIVO]],2),"")</f>
        <v>8.52</v>
      </c>
      <c r="G537" s="72">
        <f>InformeTbHv[[#This Row],[T PROGRAMADO]]-InformeTbHv[[#This Row],[HORAS DE OTRAS PARADA]]</f>
        <v>3.9933333333333341</v>
      </c>
      <c r="H537" s="72">
        <f>InformeTbHv[[#This Row],[T PROGRAMADO]]-SUM(InformeTbHv[[#This Row],[T PARADAS MEC]]+InformeTbHv[[#This Row],[ALISTAMIENTO]]+InformeTbHv[[#This Row],[Mantenimiento periódico]])</f>
        <v>4.83</v>
      </c>
      <c r="I537" s="72">
        <f>InformeTbHv[[#This Row],[T PARADAS MEC]]+InformeTbHv[[#This Row],[ALISTAMIENTO]]+InformeTbHv[[#This Row],[Mantenimiento periódico]]</f>
        <v>3.17</v>
      </c>
      <c r="J537" s="72">
        <f>SUMIF(InformeTbHv[[#This Row],[MOTIVO 1]],"Mantenimiento periódico",InformeTbHv[[#This Row],[T OTRA PARADA 1]])</f>
        <v>0</v>
      </c>
      <c r="K537" s="72">
        <f>InformeTbHv[[#This Row],[Mantenimiento periódico]]+InformeTbHv[[#This Row],[ALISTAMIENTO]]</f>
        <v>0.17</v>
      </c>
      <c r="L537" s="72">
        <f>SUM(InformeTbHv[[#This Row],[T OTRA PARADA 1]:[T OTRA PARADA 5]])</f>
        <v>0.66666666666666596</v>
      </c>
      <c r="M537" s="49" t="s">
        <v>63</v>
      </c>
      <c r="N537" s="49" t="s">
        <v>1417</v>
      </c>
      <c r="O537" s="49" t="s">
        <v>85</v>
      </c>
      <c r="P537" s="49">
        <v>15961194</v>
      </c>
      <c r="Q537" s="49" t="s">
        <v>65</v>
      </c>
      <c r="R537" s="49" t="s">
        <v>44</v>
      </c>
      <c r="S537" s="77">
        <v>46050</v>
      </c>
      <c r="T537" s="49" t="s">
        <v>66</v>
      </c>
      <c r="U537" s="49"/>
      <c r="V537" s="49"/>
      <c r="W537" s="49"/>
      <c r="X537" s="49"/>
      <c r="Y537" s="49"/>
      <c r="Z537" s="49"/>
      <c r="AA537" s="49"/>
      <c r="AB537" s="49"/>
      <c r="AC537" s="49" t="s">
        <v>1443</v>
      </c>
      <c r="AD537" s="49" t="s">
        <v>1488</v>
      </c>
      <c r="AE537" s="49" t="s">
        <v>1512</v>
      </c>
      <c r="AF537" s="49">
        <v>29.074793843043448</v>
      </c>
      <c r="AG537" s="251" t="s">
        <v>205</v>
      </c>
      <c r="AH537" s="259">
        <v>15</v>
      </c>
      <c r="AI537" s="125" t="s">
        <v>47</v>
      </c>
      <c r="AJ537" s="418">
        <f>VLOOKUP(InformeTbHv[[#This Row],[TURNO]],[1]INFORMEHV!AI$2:AK$184,2,0)</f>
        <v>0.25</v>
      </c>
      <c r="AK537" s="418">
        <f>VLOOKUP(InformeTbHv[[#This Row],[TURNO]],[1]INFORMEHV!AI$2:AK$184,3,0)</f>
        <v>0.58333333333333337</v>
      </c>
      <c r="AL537" s="125">
        <v>25</v>
      </c>
      <c r="AM537" s="49">
        <v>180</v>
      </c>
      <c r="AN537" s="49">
        <v>34.01</v>
      </c>
      <c r="AO537" s="49">
        <v>8.18</v>
      </c>
      <c r="AP537" s="49"/>
      <c r="AQ537" s="72"/>
      <c r="AR537" s="125">
        <v>8</v>
      </c>
      <c r="AS537" s="49">
        <v>3</v>
      </c>
      <c r="AT537" s="30" t="s">
        <v>328</v>
      </c>
      <c r="AU537" s="30" t="s">
        <v>476</v>
      </c>
      <c r="AV537" s="49">
        <v>0.17</v>
      </c>
      <c r="AW537" s="49"/>
      <c r="AX537" s="49">
        <v>0.17</v>
      </c>
      <c r="AY537" s="49"/>
      <c r="AZ537" s="71" t="s">
        <v>474</v>
      </c>
      <c r="BA537" s="49" t="s">
        <v>48</v>
      </c>
      <c r="BB53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4.0066666666666659</v>
      </c>
      <c r="BC537" s="72">
        <v>0.66666666666666596</v>
      </c>
      <c r="BD537" s="72"/>
      <c r="BE537" s="72"/>
      <c r="BF537" s="72"/>
      <c r="BG537" s="74"/>
      <c r="BH537" s="44" t="s">
        <v>242</v>
      </c>
      <c r="BI537" s="75"/>
      <c r="BJ537" s="45"/>
      <c r="BK537" s="46"/>
      <c r="BL537" s="45"/>
    </row>
    <row r="538" spans="1:64" ht="18.75" customHeight="1" x14ac:dyDescent="0.3">
      <c r="A538" s="87">
        <f>IFERROR(InformeTbHv[[#This Row],[T EFECTIVO]]/InformeTbHv[[#This Row],[Horas disponibles]],0)</f>
        <v>0.88173515981735184</v>
      </c>
      <c r="B538" s="87">
        <f>((InformeTbHv[[#This Row],[T PROGRAMADO]]-InformeTbHv[[#This Row],[HORAS DE OTRAS PARADA]]))/InformeTbHv[[#This Row],[T PROGRAMADO]]</f>
        <v>0.80458333333333354</v>
      </c>
      <c r="C538" s="216">
        <f>IFERROR(((InformeTbHv[[#This Row],[T PROGRAMADO]]-InformeTbHv[[#This Row],[Ttal P. mec]])/InformeTbHv[[#This Row],[T PROGRAMADO]]),0)</f>
        <v>0.91249999999999998</v>
      </c>
      <c r="D538" s="88">
        <f>IFERROR(ROUND(InformeTbHv[[#This Row],[TOTAL DE ARBOLES]]/InformeTbHv[[#This Row],[T EFECTIVO]],2),"")</f>
        <v>28.28</v>
      </c>
      <c r="E538" s="88">
        <f>(IFERROR(ROUND(InformeTbHv[[#This Row],[M3]]/InformeTbHv[[#This Row],[TOTAL DE ARBOLES]],2),""))</f>
        <v>0.31</v>
      </c>
      <c r="F538" s="39">
        <f>IFERROR(ROUND(InformeTbHv[[#This Row],[M3]]/InformeTbHv[[#This Row],[T EFECTIVO]],2),"")</f>
        <v>8.83</v>
      </c>
      <c r="G538" s="89">
        <f>InformeTbHv[[#This Row],[T PROGRAMADO]]-InformeTbHv[[#This Row],[HORAS DE OTRAS PARADA]]</f>
        <v>6.4366666666666683</v>
      </c>
      <c r="H538" s="89">
        <f>InformeTbHv[[#This Row],[T PROGRAMADO]]-SUM(InformeTbHv[[#This Row],[T PARADAS MEC]]+InformeTbHv[[#This Row],[ALISTAMIENTO]]+InformeTbHv[[#This Row],[Mantenimiento periódico]])</f>
        <v>7.3</v>
      </c>
      <c r="I538" s="89">
        <f>InformeTbHv[[#This Row],[T PARADAS MEC]]+InformeTbHv[[#This Row],[ALISTAMIENTO]]+InformeTbHv[[#This Row],[Mantenimiento periódico]]</f>
        <v>0.7</v>
      </c>
      <c r="J538" s="89">
        <f>SUMIF(InformeTbHv[[#This Row],[MOTIVO 1]],"Mantenimiento periódico",InformeTbHv[[#This Row],[T OTRA PARADA 1]])</f>
        <v>0</v>
      </c>
      <c r="K538" s="89">
        <f>InformeTbHv[[#This Row],[Mantenimiento periódico]]+InformeTbHv[[#This Row],[ALISTAMIENTO]]</f>
        <v>0.35</v>
      </c>
      <c r="L538" s="89">
        <f>SUM(InformeTbHv[[#This Row],[T OTRA PARADA 1]:[T OTRA PARADA 5]])</f>
        <v>0.43333333333333202</v>
      </c>
      <c r="M538" s="88" t="s">
        <v>86</v>
      </c>
      <c r="N538" s="88" t="s">
        <v>1418</v>
      </c>
      <c r="O538" s="88" t="s">
        <v>93</v>
      </c>
      <c r="P538" s="88">
        <v>1112881624</v>
      </c>
      <c r="Q538" s="88" t="s">
        <v>398</v>
      </c>
      <c r="R538" s="88" t="s">
        <v>74</v>
      </c>
      <c r="S538" s="90">
        <v>46059</v>
      </c>
      <c r="T538" s="88" t="s">
        <v>399</v>
      </c>
      <c r="U538" s="88"/>
      <c r="V538" s="88"/>
      <c r="W538" s="88"/>
      <c r="X538" s="88"/>
      <c r="Y538" s="88"/>
      <c r="Z538" s="88"/>
      <c r="AA538" s="88"/>
      <c r="AB538" s="88"/>
      <c r="AC538" s="88" t="s">
        <v>1430</v>
      </c>
      <c r="AD538" s="88" t="s">
        <v>1475</v>
      </c>
      <c r="AE538" s="88" t="s">
        <v>1517</v>
      </c>
      <c r="AF538" s="88">
        <v>14.957915875223099</v>
      </c>
      <c r="AG538" s="252" t="s">
        <v>206</v>
      </c>
      <c r="AH538" s="206">
        <v>9</v>
      </c>
      <c r="AI538" s="88" t="s">
        <v>47</v>
      </c>
      <c r="AJ538" s="419">
        <f>VLOOKUP(InformeTbHv[[#This Row],[TURNO]],[1]INFORMEHV!AI$2:AK$184,2,0)</f>
        <v>0.25</v>
      </c>
      <c r="AK538" s="419">
        <f>VLOOKUP(InformeTbHv[[#This Row],[TURNO]],[1]INFORMEHV!AI$2:AK$184,3,0)</f>
        <v>0.58333333333333337</v>
      </c>
      <c r="AL538" s="205">
        <v>26</v>
      </c>
      <c r="AM538" s="88">
        <v>182</v>
      </c>
      <c r="AN538" s="88">
        <v>56.86</v>
      </c>
      <c r="AO538" s="88">
        <v>7.34</v>
      </c>
      <c r="AP538" s="88"/>
      <c r="AQ538" s="89">
        <v>15</v>
      </c>
      <c r="AR538" s="205">
        <v>8</v>
      </c>
      <c r="AS538" s="88">
        <v>0.35</v>
      </c>
      <c r="AT538" s="30" t="s">
        <v>328</v>
      </c>
      <c r="AU538" s="88" t="s">
        <v>560</v>
      </c>
      <c r="AV538" s="88">
        <v>0.35</v>
      </c>
      <c r="AW538" s="88"/>
      <c r="AX538" s="88">
        <v>0.43</v>
      </c>
      <c r="AY538" s="88">
        <v>6.26</v>
      </c>
      <c r="AZ538" s="92" t="s">
        <v>203</v>
      </c>
      <c r="BA538" s="88" t="s">
        <v>48</v>
      </c>
      <c r="BB53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1.5633333333333319</v>
      </c>
      <c r="BC538" s="89">
        <v>0.266666666666666</v>
      </c>
      <c r="BD538" s="89">
        <v>0.16666666666666599</v>
      </c>
      <c r="BE538" s="89"/>
      <c r="BF538" s="89"/>
      <c r="BG538" s="93"/>
      <c r="BH538" s="44" t="s">
        <v>90</v>
      </c>
      <c r="BI538" s="15" t="s">
        <v>241</v>
      </c>
      <c r="BJ538" s="45"/>
      <c r="BK538" s="46"/>
      <c r="BL538" s="94"/>
    </row>
    <row r="539" spans="1:64" ht="18.75" customHeight="1" x14ac:dyDescent="0.3">
      <c r="A539" s="87">
        <f>IFERROR(InformeTbHv[[#This Row],[T EFECTIVO]]/InformeTbHv[[#This Row],[Horas disponibles]],0)</f>
        <v>0</v>
      </c>
      <c r="B539" s="87">
        <f>((InformeTbHv[[#This Row],[T PROGRAMADO]]-InformeTbHv[[#This Row],[HORAS DE OTRAS PARADA]]))/InformeTbHv[[#This Row],[T PROGRAMADO]]</f>
        <v>0</v>
      </c>
      <c r="C539" s="216">
        <f>IFERROR(((InformeTbHv[[#This Row],[T PROGRAMADO]]-InformeTbHv[[#This Row],[Ttal P. mec]])/InformeTbHv[[#This Row],[T PROGRAMADO]]),0)</f>
        <v>0</v>
      </c>
      <c r="D539" s="88" t="str">
        <f>IFERROR(ROUND(InformeTbHv[[#This Row],[TOTAL DE ARBOLES]]/InformeTbHv[[#This Row],[T EFECTIVO]],2),"")</f>
        <v/>
      </c>
      <c r="E539" s="88" t="str">
        <f>(IFERROR(ROUND(InformeTbHv[[#This Row],[M3]]/InformeTbHv[[#This Row],[TOTAL DE ARBOLES]],2),""))</f>
        <v/>
      </c>
      <c r="F539" s="39" t="str">
        <f>IFERROR(ROUND(InformeTbHv[[#This Row],[M3]]/InformeTbHv[[#This Row],[T EFECTIVO]],2),"")</f>
        <v/>
      </c>
      <c r="G539" s="89">
        <f>InformeTbHv[[#This Row],[T PROGRAMADO]]-InformeTbHv[[#This Row],[HORAS DE OTRAS PARADA]]</f>
        <v>0</v>
      </c>
      <c r="H539" s="89">
        <f>InformeTbHv[[#This Row],[T PROGRAMADO]]-SUM(InformeTbHv[[#This Row],[T PARADAS MEC]]+InformeTbHv[[#This Row],[ALISTAMIENTO]]+InformeTbHv[[#This Row],[Mantenimiento periódico]])</f>
        <v>0</v>
      </c>
      <c r="I539" s="89">
        <f>InformeTbHv[[#This Row],[T PARADAS MEC]]+InformeTbHv[[#This Row],[ALISTAMIENTO]]+InformeTbHv[[#This Row],[Mantenimiento periódico]]</f>
        <v>8</v>
      </c>
      <c r="J539" s="89">
        <f>SUMIF(InformeTbHv[[#This Row],[MOTIVO 1]],"Mantenimiento periódico",InformeTbHv[[#This Row],[T OTRA PARADA 1]])</f>
        <v>0</v>
      </c>
      <c r="K539" s="89">
        <f>InformeTbHv[[#This Row],[Mantenimiento periódico]]+InformeTbHv[[#This Row],[ALISTAMIENTO]]</f>
        <v>0</v>
      </c>
      <c r="L539" s="89">
        <f>SUM(InformeTbHv[[#This Row],[T OTRA PARADA 1]:[T OTRA PARADA 5]])</f>
        <v>0</v>
      </c>
      <c r="M539" s="88" t="s">
        <v>86</v>
      </c>
      <c r="N539" s="88" t="s">
        <v>1418</v>
      </c>
      <c r="O539" s="88" t="s">
        <v>88</v>
      </c>
      <c r="P539" s="88">
        <v>94265708</v>
      </c>
      <c r="Q539" s="88" t="s">
        <v>398</v>
      </c>
      <c r="R539" s="88" t="s">
        <v>74</v>
      </c>
      <c r="S539" s="90">
        <v>46061</v>
      </c>
      <c r="T539" s="88" t="s">
        <v>399</v>
      </c>
      <c r="U539" s="88"/>
      <c r="V539" s="88"/>
      <c r="W539" s="88"/>
      <c r="X539" s="88"/>
      <c r="Y539" s="88"/>
      <c r="Z539" s="88"/>
      <c r="AA539" s="88"/>
      <c r="AB539" s="88"/>
      <c r="AC539" s="88" t="s">
        <v>1430</v>
      </c>
      <c r="AD539" s="88" t="s">
        <v>1475</v>
      </c>
      <c r="AE539" s="88" t="s">
        <v>1517</v>
      </c>
      <c r="AF539" s="88">
        <v>14.957915875223099</v>
      </c>
      <c r="AG539" s="252" t="s">
        <v>206</v>
      </c>
      <c r="AH539" s="206">
        <v>9</v>
      </c>
      <c r="AI539" s="125" t="s">
        <v>45</v>
      </c>
      <c r="AJ539" s="418">
        <f>VLOOKUP(InformeTbHv[[#This Row],[TURNO]],[1]INFORMEHV!AI$2:AK$184,2,0)</f>
        <v>0.58333333333333337</v>
      </c>
      <c r="AK539" s="418">
        <f>VLOOKUP(InformeTbHv[[#This Row],[TURNO]],[1]INFORMEHV!AI$2:AK$184,3,0)</f>
        <v>0.91666666666666663</v>
      </c>
      <c r="AL539" s="205"/>
      <c r="AM539" s="88"/>
      <c r="AN539" s="88"/>
      <c r="AO539" s="88"/>
      <c r="AP539" s="88"/>
      <c r="AQ539" s="89"/>
      <c r="AR539" s="88">
        <v>8</v>
      </c>
      <c r="AS539" s="88">
        <v>8</v>
      </c>
      <c r="AT539" s="30" t="s">
        <v>327</v>
      </c>
      <c r="AU539" s="88" t="s">
        <v>560</v>
      </c>
      <c r="AV539" s="88"/>
      <c r="AW539" s="88"/>
      <c r="AX539" s="88"/>
      <c r="AY539" s="88"/>
      <c r="AZ539" s="92" t="s">
        <v>96</v>
      </c>
      <c r="BA539" s="88" t="s">
        <v>48</v>
      </c>
      <c r="BB53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539" s="89"/>
      <c r="BD539" s="89"/>
      <c r="BE539" s="89"/>
      <c r="BF539" s="89"/>
      <c r="BG539" s="93"/>
      <c r="BH539" s="44"/>
      <c r="BI539" s="45"/>
      <c r="BJ539" s="45"/>
      <c r="BK539" s="46"/>
      <c r="BL539" s="94"/>
    </row>
    <row r="540" spans="1:64" ht="18.75" customHeight="1" x14ac:dyDescent="0.3">
      <c r="A540" s="87">
        <f>IFERROR(InformeTbHv[[#This Row],[T EFECTIVO]]/InformeTbHv[[#This Row],[Horas disponibles]],0)</f>
        <v>0</v>
      </c>
      <c r="B540" s="87">
        <f>((InformeTbHv[[#This Row],[T PROGRAMADO]]-InformeTbHv[[#This Row],[HORAS DE OTRAS PARADA]]))/InformeTbHv[[#This Row],[T PROGRAMADO]]</f>
        <v>0</v>
      </c>
      <c r="C540" s="216">
        <f>IFERROR(((InformeTbHv[[#This Row],[T PROGRAMADO]]-InformeTbHv[[#This Row],[Ttal P. mec]])/InformeTbHv[[#This Row],[T PROGRAMADO]]),0)</f>
        <v>0</v>
      </c>
      <c r="D540" s="88" t="str">
        <f>IFERROR(ROUND(InformeTbHv[[#This Row],[TOTAL DE ARBOLES]]/InformeTbHv[[#This Row],[T EFECTIVO]],2),"")</f>
        <v/>
      </c>
      <c r="E540" s="88" t="str">
        <f>(IFERROR(ROUND(InformeTbHv[[#This Row],[M3]]/InformeTbHv[[#This Row],[TOTAL DE ARBOLES]],2),""))</f>
        <v/>
      </c>
      <c r="F540" s="39" t="str">
        <f>IFERROR(ROUND(InformeTbHv[[#This Row],[M3]]/InformeTbHv[[#This Row],[T EFECTIVO]],2),"")</f>
        <v/>
      </c>
      <c r="G540" s="89">
        <f>InformeTbHv[[#This Row],[T PROGRAMADO]]-InformeTbHv[[#This Row],[HORAS DE OTRAS PARADA]]</f>
        <v>0</v>
      </c>
      <c r="H540" s="89">
        <f>InformeTbHv[[#This Row],[T PROGRAMADO]]-SUM(InformeTbHv[[#This Row],[T PARADAS MEC]]+InformeTbHv[[#This Row],[ALISTAMIENTO]]+InformeTbHv[[#This Row],[Mantenimiento periódico]])</f>
        <v>0</v>
      </c>
      <c r="I540" s="89">
        <f>InformeTbHv[[#This Row],[T PARADAS MEC]]+InformeTbHv[[#This Row],[ALISTAMIENTO]]+InformeTbHv[[#This Row],[Mantenimiento periódico]]</f>
        <v>8</v>
      </c>
      <c r="J540" s="89">
        <f>SUMIF(InformeTbHv[[#This Row],[MOTIVO 1]],"Mantenimiento periódico",InformeTbHv[[#This Row],[T OTRA PARADA 1]])</f>
        <v>0</v>
      </c>
      <c r="K540" s="89">
        <f>InformeTbHv[[#This Row],[Mantenimiento periódico]]+InformeTbHv[[#This Row],[ALISTAMIENTO]]</f>
        <v>0</v>
      </c>
      <c r="L540" s="89">
        <f>SUM(InformeTbHv[[#This Row],[T OTRA PARADA 1]:[T OTRA PARADA 5]])</f>
        <v>0</v>
      </c>
      <c r="M540" s="88" t="s">
        <v>86</v>
      </c>
      <c r="N540" s="88" t="s">
        <v>1418</v>
      </c>
      <c r="O540" s="88" t="s">
        <v>95</v>
      </c>
      <c r="P540" s="88">
        <v>6135776</v>
      </c>
      <c r="Q540" s="88" t="s">
        <v>398</v>
      </c>
      <c r="R540" s="88" t="s">
        <v>74</v>
      </c>
      <c r="S540" s="90">
        <v>46062</v>
      </c>
      <c r="T540" s="88" t="s">
        <v>399</v>
      </c>
      <c r="U540" s="88"/>
      <c r="V540" s="88"/>
      <c r="W540" s="88"/>
      <c r="X540" s="88"/>
      <c r="Y540" s="88"/>
      <c r="Z540" s="88"/>
      <c r="AA540" s="88"/>
      <c r="AB540" s="88"/>
      <c r="AC540" s="88" t="s">
        <v>1430</v>
      </c>
      <c r="AD540" s="88" t="s">
        <v>1475</v>
      </c>
      <c r="AE540" s="88" t="s">
        <v>1517</v>
      </c>
      <c r="AF540" s="88">
        <v>14.957915875223099</v>
      </c>
      <c r="AG540" s="251" t="s">
        <v>205</v>
      </c>
      <c r="AH540" s="206">
        <v>9</v>
      </c>
      <c r="AI540" s="88" t="s">
        <v>47</v>
      </c>
      <c r="AJ540" s="419">
        <f>VLOOKUP(InformeTbHv[[#This Row],[TURNO]],[1]INFORMEHV!AI$2:AK$184,2,0)</f>
        <v>0.25</v>
      </c>
      <c r="AK540" s="419">
        <f>VLOOKUP(InformeTbHv[[#This Row],[TURNO]],[1]INFORMEHV!AI$2:AK$184,3,0)</f>
        <v>0.58333333333333337</v>
      </c>
      <c r="AL540" s="205"/>
      <c r="AM540" s="88"/>
      <c r="AN540" s="88"/>
      <c r="AO540" s="88"/>
      <c r="AP540" s="88"/>
      <c r="AQ540" s="89"/>
      <c r="AR540" s="88">
        <v>8</v>
      </c>
      <c r="AS540" s="88">
        <v>8</v>
      </c>
      <c r="AT540" s="30" t="s">
        <v>327</v>
      </c>
      <c r="AU540" s="88" t="s">
        <v>560</v>
      </c>
      <c r="AV540" s="88"/>
      <c r="AW540" s="88"/>
      <c r="AX540" s="88"/>
      <c r="AY540" s="88"/>
      <c r="AZ540" s="92" t="s">
        <v>562</v>
      </c>
      <c r="BA540" s="88" t="s">
        <v>48</v>
      </c>
      <c r="BB54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540" s="89"/>
      <c r="BD540" s="89"/>
      <c r="BE540" s="89"/>
      <c r="BF540" s="89"/>
      <c r="BG540" s="93"/>
      <c r="BH540" s="44"/>
      <c r="BI540" s="45"/>
      <c r="BJ540" s="45"/>
      <c r="BK540" s="46"/>
      <c r="BL540" s="94"/>
    </row>
    <row r="541" spans="1:64" ht="18.75" customHeight="1" x14ac:dyDescent="0.3">
      <c r="A541" s="87">
        <f>IFERROR(InformeTbHv[[#This Row],[T EFECTIVO]]/InformeTbHv[[#This Row],[Horas disponibles]],0)</f>
        <v>0.83333333333333337</v>
      </c>
      <c r="B541" s="87">
        <f>((InformeTbHv[[#This Row],[T PROGRAMADO]]-InformeTbHv[[#This Row],[HORAS DE OTRAS PARADA]]))/InformeTbHv[[#This Row],[T PROGRAMADO]]</f>
        <v>0.3125</v>
      </c>
      <c r="C541" s="216">
        <f>IFERROR(((InformeTbHv[[#This Row],[T PROGRAMADO]]-InformeTbHv[[#This Row],[Ttal P. mec]])/InformeTbHv[[#This Row],[T PROGRAMADO]]),0)</f>
        <v>0.375</v>
      </c>
      <c r="D541" s="88">
        <f>IFERROR(ROUND(InformeTbHv[[#This Row],[TOTAL DE ARBOLES]]/InformeTbHv[[#This Row],[T EFECTIVO]],2),"")</f>
        <v>55.2</v>
      </c>
      <c r="E541" s="88">
        <f>(IFERROR(ROUND(InformeTbHv[[#This Row],[M3]]/InformeTbHv[[#This Row],[TOTAL DE ARBOLES]],2),""))</f>
        <v>0.21</v>
      </c>
      <c r="F541" s="39">
        <f>IFERROR(ROUND(InformeTbHv[[#This Row],[M3]]/InformeTbHv[[#This Row],[T EFECTIVO]],2),"")</f>
        <v>11.72</v>
      </c>
      <c r="G541" s="89">
        <f>InformeTbHv[[#This Row],[T PROGRAMADO]]-InformeTbHv[[#This Row],[HORAS DE OTRAS PARADA]]</f>
        <v>2.5</v>
      </c>
      <c r="H541" s="89">
        <f>InformeTbHv[[#This Row],[T PROGRAMADO]]-SUM(InformeTbHv[[#This Row],[T PARADAS MEC]]+InformeTbHv[[#This Row],[ALISTAMIENTO]]+InformeTbHv[[#This Row],[Mantenimiento periódico]])</f>
        <v>3</v>
      </c>
      <c r="I541" s="89">
        <f>InformeTbHv[[#This Row],[T PARADAS MEC]]+InformeTbHv[[#This Row],[ALISTAMIENTO]]+InformeTbHv[[#This Row],[Mantenimiento periódico]]</f>
        <v>5</v>
      </c>
      <c r="J541" s="89">
        <f>SUMIF(InformeTbHv[[#This Row],[MOTIVO 1]],"Mantenimiento periódico",InformeTbHv[[#This Row],[T OTRA PARADA 1]])</f>
        <v>0</v>
      </c>
      <c r="K541" s="89">
        <f>InformeTbHv[[#This Row],[Mantenimiento periódico]]+InformeTbHv[[#This Row],[ALISTAMIENTO]]</f>
        <v>0.5</v>
      </c>
      <c r="L541" s="89">
        <f>SUM(InformeTbHv[[#This Row],[T OTRA PARADA 1]:[T OTRA PARADA 5]])</f>
        <v>0</v>
      </c>
      <c r="M541" s="88" t="s">
        <v>86</v>
      </c>
      <c r="N541" s="88" t="s">
        <v>1418</v>
      </c>
      <c r="O541" s="88" t="s">
        <v>88</v>
      </c>
      <c r="P541" s="88">
        <v>94265708</v>
      </c>
      <c r="Q541" s="88" t="s">
        <v>398</v>
      </c>
      <c r="R541" s="88" t="s">
        <v>74</v>
      </c>
      <c r="S541" s="90">
        <v>46064</v>
      </c>
      <c r="T541" s="88" t="s">
        <v>399</v>
      </c>
      <c r="U541" s="88"/>
      <c r="V541" s="88"/>
      <c r="W541" s="88"/>
      <c r="X541" s="88"/>
      <c r="Y541" s="88"/>
      <c r="Z541" s="88"/>
      <c r="AA541" s="88"/>
      <c r="AB541" s="88"/>
      <c r="AC541" s="88" t="s">
        <v>1430</v>
      </c>
      <c r="AD541" s="88" t="s">
        <v>1475</v>
      </c>
      <c r="AE541" s="88" t="s">
        <v>1517</v>
      </c>
      <c r="AF541" s="88">
        <v>14.957915875223099</v>
      </c>
      <c r="AG541" s="251" t="s">
        <v>205</v>
      </c>
      <c r="AH541" s="206">
        <v>9</v>
      </c>
      <c r="AI541" s="88" t="s">
        <v>47</v>
      </c>
      <c r="AJ541" s="419">
        <f>VLOOKUP(InformeTbHv[[#This Row],[TURNO]],[1]INFORMEHV!AI$2:AK$184,2,0)</f>
        <v>0.25</v>
      </c>
      <c r="AK541" s="419">
        <f>VLOOKUP(InformeTbHv[[#This Row],[TURNO]],[1]INFORMEHV!AI$2:AK$184,3,0)</f>
        <v>0.58333333333333337</v>
      </c>
      <c r="AL541" s="205">
        <v>24</v>
      </c>
      <c r="AM541" s="88">
        <v>138</v>
      </c>
      <c r="AN541" s="88">
        <v>29.31</v>
      </c>
      <c r="AO541" s="88">
        <v>2.95</v>
      </c>
      <c r="AP541" s="88"/>
      <c r="AQ541" s="89">
        <v>15.7</v>
      </c>
      <c r="AR541" s="205">
        <v>8</v>
      </c>
      <c r="AS541" s="88">
        <v>4.5</v>
      </c>
      <c r="AT541" s="30" t="s">
        <v>328</v>
      </c>
      <c r="AU541" s="88" t="s">
        <v>560</v>
      </c>
      <c r="AV541" s="88">
        <v>0.5</v>
      </c>
      <c r="AW541" s="88">
        <v>0.25</v>
      </c>
      <c r="AX541" s="88">
        <v>0.25</v>
      </c>
      <c r="AY541" s="88"/>
      <c r="AZ541" s="92" t="s">
        <v>629</v>
      </c>
      <c r="BA541" s="88" t="s">
        <v>48</v>
      </c>
      <c r="BB54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5.5</v>
      </c>
      <c r="BC541" s="89"/>
      <c r="BD541" s="89"/>
      <c r="BE541" s="89"/>
      <c r="BF541" s="89"/>
      <c r="BG541" s="93"/>
      <c r="BH541" s="44"/>
      <c r="BI541" s="45"/>
      <c r="BJ541" s="45"/>
      <c r="BK541" s="46"/>
      <c r="BL541" s="94"/>
    </row>
    <row r="542" spans="1:64" ht="18.75" customHeight="1" x14ac:dyDescent="0.3">
      <c r="A542" s="87">
        <f>IFERROR(InformeTbHv[[#This Row],[T EFECTIVO]]/InformeTbHv[[#This Row],[Horas disponibles]],0)</f>
        <v>0.94270833333333337</v>
      </c>
      <c r="B542" s="87">
        <f>((InformeTbHv[[#This Row],[T PROGRAMADO]]-InformeTbHv[[#This Row],[HORAS DE OTRAS PARADA]]))/InformeTbHv[[#This Row],[T PROGRAMADO]]</f>
        <v>0.83538461538461539</v>
      </c>
      <c r="C542" s="216">
        <f>IFERROR(((InformeTbHv[[#This Row],[T PROGRAMADO]]-InformeTbHv[[#This Row],[Ttal P. mec]])/InformeTbHv[[#This Row],[T PROGRAMADO]]),0)</f>
        <v>0.88615384615384607</v>
      </c>
      <c r="D542" s="88">
        <f>IFERROR(ROUND(InformeTbHv[[#This Row],[TOTAL DE ARBOLES]]/InformeTbHv[[#This Row],[T EFECTIVO]],2),"")</f>
        <v>11.05</v>
      </c>
      <c r="E542" s="88">
        <f>(IFERROR(ROUND(InformeTbHv[[#This Row],[M3]]/InformeTbHv[[#This Row],[TOTAL DE ARBOLES]],2),""))</f>
        <v>0.35</v>
      </c>
      <c r="F542" s="39">
        <f>IFERROR(ROUND(InformeTbHv[[#This Row],[M3]]/InformeTbHv[[#This Row],[T EFECTIVO]],2),"")</f>
        <v>3.9</v>
      </c>
      <c r="G542" s="89">
        <f>InformeTbHv[[#This Row],[T PROGRAMADO]]-InformeTbHv[[#This Row],[HORAS DE OTRAS PARADA]]</f>
        <v>5.43</v>
      </c>
      <c r="H542" s="89">
        <f>InformeTbHv[[#This Row],[T PROGRAMADO]]-SUM(InformeTbHv[[#This Row],[T PARADAS MEC]]+InformeTbHv[[#This Row],[ALISTAMIENTO]]+InformeTbHv[[#This Row],[Mantenimiento periódico]])</f>
        <v>5.76</v>
      </c>
      <c r="I542" s="89">
        <f>InformeTbHv[[#This Row],[T PARADAS MEC]]+InformeTbHv[[#This Row],[ALISTAMIENTO]]+InformeTbHv[[#This Row],[Mantenimiento periódico]]</f>
        <v>0.74</v>
      </c>
      <c r="J542" s="89">
        <f>SUMIF(InformeTbHv[[#This Row],[MOTIVO 1]],"Mantenimiento periódico",InformeTbHv[[#This Row],[T OTRA PARADA 1]])</f>
        <v>0</v>
      </c>
      <c r="K542" s="89">
        <f>InformeTbHv[[#This Row],[Mantenimiento periódico]]+InformeTbHv[[#This Row],[ALISTAMIENTO]]</f>
        <v>0.67</v>
      </c>
      <c r="L542" s="89">
        <f>SUM(InformeTbHv[[#This Row],[T OTRA PARADA 1]:[T OTRA PARADA 5]])</f>
        <v>0</v>
      </c>
      <c r="M542" s="88" t="s">
        <v>86</v>
      </c>
      <c r="N542" s="88" t="s">
        <v>1418</v>
      </c>
      <c r="O542" s="88" t="s">
        <v>93</v>
      </c>
      <c r="P542" s="88">
        <v>1112881624</v>
      </c>
      <c r="Q542" s="88" t="s">
        <v>398</v>
      </c>
      <c r="R542" s="88" t="s">
        <v>74</v>
      </c>
      <c r="S542" s="90">
        <v>46082</v>
      </c>
      <c r="T542" s="88" t="s">
        <v>399</v>
      </c>
      <c r="U542" s="88"/>
      <c r="V542" s="88"/>
      <c r="W542" s="88"/>
      <c r="X542" s="88"/>
      <c r="Y542" s="88"/>
      <c r="Z542" s="88"/>
      <c r="AA542" s="88"/>
      <c r="AB542" s="88"/>
      <c r="AC542" s="88" t="s">
        <v>1430</v>
      </c>
      <c r="AD542" s="88" t="s">
        <v>1475</v>
      </c>
      <c r="AE542" s="88" t="s">
        <v>1517</v>
      </c>
      <c r="AF542" s="88">
        <v>14.957915875223099</v>
      </c>
      <c r="AG542" s="251" t="s">
        <v>205</v>
      </c>
      <c r="AH542" s="206">
        <v>9</v>
      </c>
      <c r="AI542" s="88" t="s">
        <v>47</v>
      </c>
      <c r="AJ542" s="419">
        <f>VLOOKUP(InformeTbHv[[#This Row],[TURNO]],[1]INFORMEHV!AI$2:AK$184,2,0)</f>
        <v>0.25</v>
      </c>
      <c r="AK542" s="419">
        <f>VLOOKUP(InformeTbHv[[#This Row],[TURNO]],[1]INFORMEHV!AI$2:AK$184,3,0)</f>
        <v>0.58333333333333337</v>
      </c>
      <c r="AL542" s="205">
        <v>34</v>
      </c>
      <c r="AM542" s="88">
        <v>60</v>
      </c>
      <c r="AN542" s="88">
        <v>21.16</v>
      </c>
      <c r="AO542" s="88">
        <v>6.11</v>
      </c>
      <c r="AP542" s="88"/>
      <c r="AQ542" s="89">
        <v>20.2</v>
      </c>
      <c r="AR542" s="205">
        <v>6.5</v>
      </c>
      <c r="AS542" s="88">
        <v>7.0000000000000007E-2</v>
      </c>
      <c r="AT542" s="30" t="s">
        <v>328</v>
      </c>
      <c r="AU542" s="88" t="s">
        <v>560</v>
      </c>
      <c r="AV542" s="88">
        <v>0.67</v>
      </c>
      <c r="AW542" s="88"/>
      <c r="AX542" s="88">
        <v>0.33</v>
      </c>
      <c r="AY542" s="88">
        <v>2</v>
      </c>
      <c r="AZ542" s="92" t="s">
        <v>629</v>
      </c>
      <c r="BA542" s="88" t="s">
        <v>48</v>
      </c>
      <c r="BB54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1.07</v>
      </c>
      <c r="BC542" s="89"/>
      <c r="BD542" s="89"/>
      <c r="BE542" s="89"/>
      <c r="BF542" s="89"/>
      <c r="BG542" s="93"/>
      <c r="BH542" s="44"/>
      <c r="BI542" s="45"/>
      <c r="BJ542" s="45"/>
      <c r="BK542" s="46"/>
      <c r="BL542" s="94"/>
    </row>
    <row r="543" spans="1:64" ht="18.75" customHeight="1" x14ac:dyDescent="0.3">
      <c r="A543" s="87">
        <f>IFERROR(InformeTbHv[[#This Row],[T EFECTIVO]]/InformeTbHv[[#This Row],[Horas disponibles]],0)</f>
        <v>0.81914381914381917</v>
      </c>
      <c r="B543" s="87">
        <f>((InformeTbHv[[#This Row],[T PROGRAMADO]]-InformeTbHv[[#This Row],[HORAS DE OTRAS PARADA]]))/InformeTbHv[[#This Row],[T PROGRAMADO]]</f>
        <v>0.70958333333333334</v>
      </c>
      <c r="C543" s="216">
        <f>IFERROR(((InformeTbHv[[#This Row],[T PROGRAMADO]]-InformeTbHv[[#This Row],[Ttal P. mec]])/InformeTbHv[[#This Row],[T PROGRAMADO]]),0)</f>
        <v>0.86624999999999996</v>
      </c>
      <c r="D543" s="88">
        <f>IFERROR(ROUND(InformeTbHv[[#This Row],[TOTAL DE ARBOLES]]/InformeTbHv[[#This Row],[T EFECTIVO]],2),"")</f>
        <v>56.72</v>
      </c>
      <c r="E543" s="88">
        <f>(IFERROR(ROUND(InformeTbHv[[#This Row],[M3]]/InformeTbHv[[#This Row],[TOTAL DE ARBOLES]],2),""))</f>
        <v>0.26</v>
      </c>
      <c r="F543" s="39">
        <f>IFERROR(ROUND(InformeTbHv[[#This Row],[M3]]/InformeTbHv[[#This Row],[T EFECTIVO]],2),"")</f>
        <v>14.64</v>
      </c>
      <c r="G543" s="89">
        <f>InformeTbHv[[#This Row],[T PROGRAMADO]]-InformeTbHv[[#This Row],[HORAS DE OTRAS PARADA]]</f>
        <v>5.6766666666666667</v>
      </c>
      <c r="H543" s="89">
        <f>InformeTbHv[[#This Row],[T PROGRAMADO]]-SUM(InformeTbHv[[#This Row],[T PARADAS MEC]]+InformeTbHv[[#This Row],[ALISTAMIENTO]]+InformeTbHv[[#This Row],[Mantenimiento periódico]])</f>
        <v>6.93</v>
      </c>
      <c r="I543" s="89">
        <f>InformeTbHv[[#This Row],[T PARADAS MEC]]+InformeTbHv[[#This Row],[ALISTAMIENTO]]+InformeTbHv[[#This Row],[Mantenimiento periódico]]</f>
        <v>1.07</v>
      </c>
      <c r="J543" s="89">
        <f>SUMIF(InformeTbHv[[#This Row],[MOTIVO 1]],"Mantenimiento periódico",InformeTbHv[[#This Row],[T OTRA PARADA 1]])</f>
        <v>0</v>
      </c>
      <c r="K543" s="89">
        <f>InformeTbHv[[#This Row],[Mantenimiento periódico]]+InformeTbHv[[#This Row],[ALISTAMIENTO]]</f>
        <v>0.15</v>
      </c>
      <c r="L543" s="89">
        <f>SUM(InformeTbHv[[#This Row],[T OTRA PARADA 1]:[T OTRA PARADA 5]])</f>
        <v>0.83333333333333304</v>
      </c>
      <c r="M543" s="88" t="s">
        <v>72</v>
      </c>
      <c r="N543" s="88" t="s">
        <v>1418</v>
      </c>
      <c r="O543" s="88" t="s">
        <v>75</v>
      </c>
      <c r="P543" s="88">
        <v>1114481552</v>
      </c>
      <c r="Q543" s="88" t="s">
        <v>43</v>
      </c>
      <c r="R543" s="88" t="s">
        <v>74</v>
      </c>
      <c r="S543" s="90">
        <v>46088</v>
      </c>
      <c r="T543" s="88" t="s">
        <v>182</v>
      </c>
      <c r="U543" s="88"/>
      <c r="V543" s="88"/>
      <c r="W543" s="88"/>
      <c r="X543" s="88"/>
      <c r="Y543" s="88"/>
      <c r="Z543" s="88"/>
      <c r="AA543" s="88"/>
      <c r="AB543" s="88"/>
      <c r="AC543" s="88" t="s">
        <v>1432</v>
      </c>
      <c r="AD543" s="88" t="s">
        <v>1477</v>
      </c>
      <c r="AE543" s="88" t="s">
        <v>1514</v>
      </c>
      <c r="AF543" s="88">
        <v>14.532512839160525</v>
      </c>
      <c r="AG543" s="251" t="s">
        <v>205</v>
      </c>
      <c r="AH543" s="206">
        <v>8</v>
      </c>
      <c r="AI543" s="88" t="s">
        <v>47</v>
      </c>
      <c r="AJ543" s="419">
        <f>VLOOKUP(InformeTbHv[[#This Row],[TURNO]],[1]INFORMEHV!AI$2:AK$184,2,0)</f>
        <v>0.25</v>
      </c>
      <c r="AK543" s="419">
        <f>VLOOKUP(InformeTbHv[[#This Row],[TURNO]],[1]INFORMEHV!AI$2:AK$184,3,0)</f>
        <v>0.58333333333333337</v>
      </c>
      <c r="AL543" s="205">
        <v>20</v>
      </c>
      <c r="AM543" s="88">
        <v>322</v>
      </c>
      <c r="AN543" s="88">
        <v>83.1</v>
      </c>
      <c r="AO543" s="88">
        <v>19.54</v>
      </c>
      <c r="AP543" s="88"/>
      <c r="AQ543" s="89">
        <v>19.7</v>
      </c>
      <c r="AR543" s="205">
        <v>8</v>
      </c>
      <c r="AS543" s="88">
        <v>0.92</v>
      </c>
      <c r="AT543" s="30" t="s">
        <v>328</v>
      </c>
      <c r="AU543" s="88" t="s">
        <v>560</v>
      </c>
      <c r="AV543" s="88">
        <v>0.15</v>
      </c>
      <c r="AW543" s="88"/>
      <c r="AX543" s="88">
        <v>0.42</v>
      </c>
      <c r="AY543" s="88">
        <v>5</v>
      </c>
      <c r="AZ543" s="92"/>
      <c r="BA543" s="88" t="s">
        <v>48</v>
      </c>
      <c r="BB54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2.3233333333333333</v>
      </c>
      <c r="BC543" s="89">
        <v>0.33333333333333298</v>
      </c>
      <c r="BD543" s="89">
        <v>0.5</v>
      </c>
      <c r="BE543" s="89"/>
      <c r="BF543" s="89"/>
      <c r="BG543" s="93"/>
      <c r="BH543" s="44" t="s">
        <v>720</v>
      </c>
      <c r="BI543" s="45" t="s">
        <v>711</v>
      </c>
      <c r="BJ543" s="45"/>
      <c r="BK543" s="46"/>
      <c r="BL543" s="94"/>
    </row>
    <row r="544" spans="1:64" ht="18.75" customHeight="1" x14ac:dyDescent="0.3">
      <c r="A544" s="87">
        <f>IFERROR(InformeTbHv[[#This Row],[T EFECTIVO]]/InformeTbHv[[#This Row],[Horas disponibles]],0)</f>
        <v>0.89399999999999991</v>
      </c>
      <c r="B544" s="87">
        <f>((InformeTbHv[[#This Row],[T PROGRAMADO]]-InformeTbHv[[#This Row],[HORAS DE OTRAS PARADA]]))/InformeTbHv[[#This Row],[T PROGRAMADO]]</f>
        <v>0.55874999999999997</v>
      </c>
      <c r="C544" s="216">
        <f>IFERROR(((InformeTbHv[[#This Row],[T PROGRAMADO]]-InformeTbHv[[#This Row],[Ttal P. mec]])/InformeTbHv[[#This Row],[T PROGRAMADO]]),0)</f>
        <v>0.625</v>
      </c>
      <c r="D544" s="88">
        <f>IFERROR(ROUND(InformeTbHv[[#This Row],[TOTAL DE ARBOLES]]/InformeTbHv[[#This Row],[T EFECTIVO]],2),"")</f>
        <v>32.44</v>
      </c>
      <c r="E544" s="88">
        <f>(IFERROR(ROUND(InformeTbHv[[#This Row],[M3]]/InformeTbHv[[#This Row],[TOTAL DE ARBOLES]],2),""))</f>
        <v>0.28000000000000003</v>
      </c>
      <c r="F544" s="39">
        <f>IFERROR(ROUND(InformeTbHv[[#This Row],[M3]]/InformeTbHv[[#This Row],[T EFECTIVO]],2),"")</f>
        <v>9.09</v>
      </c>
      <c r="G544" s="89">
        <f>InformeTbHv[[#This Row],[T PROGRAMADO]]-InformeTbHv[[#This Row],[HORAS DE OTRAS PARADA]]</f>
        <v>4.47</v>
      </c>
      <c r="H544" s="89">
        <f>InformeTbHv[[#This Row],[T PROGRAMADO]]-SUM(InformeTbHv[[#This Row],[T PARADAS MEC]]+InformeTbHv[[#This Row],[ALISTAMIENTO]]+InformeTbHv[[#This Row],[Mantenimiento periódico]])</f>
        <v>5</v>
      </c>
      <c r="I544" s="89">
        <f>InformeTbHv[[#This Row],[T PARADAS MEC]]+InformeTbHv[[#This Row],[ALISTAMIENTO]]+InformeTbHv[[#This Row],[Mantenimiento periódico]]</f>
        <v>3</v>
      </c>
      <c r="J544" s="89">
        <f>SUMIF(InformeTbHv[[#This Row],[MOTIVO 1]],"Mantenimiento periódico",InformeTbHv[[#This Row],[T OTRA PARADA 1]])</f>
        <v>0</v>
      </c>
      <c r="K544" s="89">
        <f>InformeTbHv[[#This Row],[Mantenimiento periódico]]+InformeTbHv[[#This Row],[ALISTAMIENTO]]</f>
        <v>0</v>
      </c>
      <c r="L544" s="89">
        <f>SUM(InformeTbHv[[#This Row],[T OTRA PARADA 1]:[T OTRA PARADA 5]])</f>
        <v>0</v>
      </c>
      <c r="M544" s="88" t="s">
        <v>86</v>
      </c>
      <c r="N544" s="88" t="s">
        <v>1418</v>
      </c>
      <c r="O544" s="88" t="s">
        <v>95</v>
      </c>
      <c r="P544" s="88">
        <v>6135776</v>
      </c>
      <c r="Q544" s="88" t="s">
        <v>398</v>
      </c>
      <c r="R544" s="88" t="s">
        <v>74</v>
      </c>
      <c r="S544" s="90">
        <v>46093</v>
      </c>
      <c r="T544" s="88" t="s">
        <v>399</v>
      </c>
      <c r="U544" s="88"/>
      <c r="V544" s="88"/>
      <c r="W544" s="88"/>
      <c r="X544" s="88"/>
      <c r="Y544" s="88"/>
      <c r="Z544" s="88"/>
      <c r="AA544" s="88"/>
      <c r="AB544" s="88"/>
      <c r="AC544" s="88" t="s">
        <v>1430</v>
      </c>
      <c r="AD544" s="88" t="s">
        <v>1475</v>
      </c>
      <c r="AE544" s="88" t="s">
        <v>1517</v>
      </c>
      <c r="AF544" s="88">
        <v>14.957915875223099</v>
      </c>
      <c r="AG544" s="251" t="s">
        <v>205</v>
      </c>
      <c r="AH544" s="206">
        <v>9</v>
      </c>
      <c r="AI544" s="125" t="s">
        <v>45</v>
      </c>
      <c r="AJ544" s="418">
        <f>VLOOKUP(InformeTbHv[[#This Row],[TURNO]],[1]INFORMEHV!AI$2:AK$184,2,0)</f>
        <v>0.58333333333333337</v>
      </c>
      <c r="AK544" s="418">
        <f>VLOOKUP(InformeTbHv[[#This Row],[TURNO]],[1]INFORMEHV!AI$2:AK$184,3,0)</f>
        <v>0.91666666666666663</v>
      </c>
      <c r="AL544" s="205">
        <v>24</v>
      </c>
      <c r="AM544" s="88">
        <v>145</v>
      </c>
      <c r="AN544" s="88">
        <v>40.619999999999997</v>
      </c>
      <c r="AO544" s="88">
        <v>9.48</v>
      </c>
      <c r="AP544" s="88"/>
      <c r="AQ544" s="89">
        <v>18.2</v>
      </c>
      <c r="AR544" s="205">
        <v>8</v>
      </c>
      <c r="AS544" s="88">
        <v>3</v>
      </c>
      <c r="AT544" s="30" t="s">
        <v>328</v>
      </c>
      <c r="AU544" s="88" t="s">
        <v>560</v>
      </c>
      <c r="AV544" s="88"/>
      <c r="AW544" s="88">
        <v>0.25</v>
      </c>
      <c r="AX544" s="88">
        <v>0.28000000000000003</v>
      </c>
      <c r="AY544" s="88"/>
      <c r="AZ544" s="92" t="s">
        <v>629</v>
      </c>
      <c r="BA544" s="88" t="s">
        <v>48</v>
      </c>
      <c r="BB54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3.5300000000000002</v>
      </c>
      <c r="BC544" s="89"/>
      <c r="BD544" s="89"/>
      <c r="BE544" s="89"/>
      <c r="BF544" s="89"/>
      <c r="BG544" s="93"/>
      <c r="BH544" s="44"/>
      <c r="BI544" s="45"/>
      <c r="BJ544" s="45"/>
      <c r="BK544" s="46"/>
      <c r="BL544" s="94"/>
    </row>
    <row r="545" spans="1:64" ht="18.75" customHeight="1" x14ac:dyDescent="0.3">
      <c r="A545" s="87">
        <f>IFERROR(InformeTbHv[[#This Row],[T EFECTIVO]]/InformeTbHv[[#This Row],[Horas disponibles]],0)</f>
        <v>1</v>
      </c>
      <c r="B545" s="87">
        <f>((InformeTbHv[[#This Row],[T PROGRAMADO]]-InformeTbHv[[#This Row],[HORAS DE OTRAS PARADA]]))/InformeTbHv[[#This Row],[T PROGRAMADO]]</f>
        <v>0.125</v>
      </c>
      <c r="C545" s="216">
        <f>IFERROR(((InformeTbHv[[#This Row],[T PROGRAMADO]]-InformeTbHv[[#This Row],[Ttal P. mec]])/InformeTbHv[[#This Row],[T PROGRAMADO]]),0)</f>
        <v>0.125</v>
      </c>
      <c r="D545" s="88">
        <f>IFERROR(ROUND(InformeTbHv[[#This Row],[TOTAL DE ARBOLES]]/InformeTbHv[[#This Row],[T EFECTIVO]],2),"")</f>
        <v>0</v>
      </c>
      <c r="E545" s="88" t="str">
        <f>(IFERROR(ROUND(InformeTbHv[[#This Row],[M3]]/InformeTbHv[[#This Row],[TOTAL DE ARBOLES]],2),""))</f>
        <v/>
      </c>
      <c r="F545" s="39">
        <f>IFERROR(ROUND(InformeTbHv[[#This Row],[M3]]/InformeTbHv[[#This Row],[T EFECTIVO]],2),"")</f>
        <v>0</v>
      </c>
      <c r="G545" s="89">
        <f>InformeTbHv[[#This Row],[T PROGRAMADO]]-InformeTbHv[[#This Row],[HORAS DE OTRAS PARADA]]</f>
        <v>1</v>
      </c>
      <c r="H545" s="89">
        <f>InformeTbHv[[#This Row],[T PROGRAMADO]]-SUM(InformeTbHv[[#This Row],[T PARADAS MEC]]+InformeTbHv[[#This Row],[ALISTAMIENTO]]+InformeTbHv[[#This Row],[Mantenimiento periódico]])</f>
        <v>1</v>
      </c>
      <c r="I545" s="89">
        <f>InformeTbHv[[#This Row],[T PARADAS MEC]]+InformeTbHv[[#This Row],[ALISTAMIENTO]]+InformeTbHv[[#This Row],[Mantenimiento periódico]]</f>
        <v>7</v>
      </c>
      <c r="J545" s="89">
        <f>SUMIF(InformeTbHv[[#This Row],[MOTIVO 1]],"Mantenimiento periódico",InformeTbHv[[#This Row],[T OTRA PARADA 1]])</f>
        <v>0</v>
      </c>
      <c r="K545" s="89">
        <f>InformeTbHv[[#This Row],[Mantenimiento periódico]]+InformeTbHv[[#This Row],[ALISTAMIENTO]]</f>
        <v>0</v>
      </c>
      <c r="L545" s="89">
        <f>SUM(InformeTbHv[[#This Row],[T OTRA PARADA 1]:[T OTRA PARADA 5]])</f>
        <v>0</v>
      </c>
      <c r="M545" s="88" t="s">
        <v>86</v>
      </c>
      <c r="N545" s="88" t="s">
        <v>1418</v>
      </c>
      <c r="O545" s="88" t="s">
        <v>95</v>
      </c>
      <c r="P545" s="88">
        <v>6135776</v>
      </c>
      <c r="Q545" s="88" t="s">
        <v>398</v>
      </c>
      <c r="R545" s="88" t="s">
        <v>74</v>
      </c>
      <c r="S545" s="90">
        <v>46094</v>
      </c>
      <c r="T545" s="88" t="s">
        <v>399</v>
      </c>
      <c r="U545" s="88"/>
      <c r="V545" s="88"/>
      <c r="W545" s="88"/>
      <c r="X545" s="88"/>
      <c r="Y545" s="88"/>
      <c r="Z545" s="88"/>
      <c r="AA545" s="88"/>
      <c r="AB545" s="88"/>
      <c r="AC545" s="88" t="s">
        <v>1430</v>
      </c>
      <c r="AD545" s="88" t="s">
        <v>1475</v>
      </c>
      <c r="AE545" s="88" t="s">
        <v>1517</v>
      </c>
      <c r="AF545" s="88">
        <v>14.957915875223099</v>
      </c>
      <c r="AG545" s="251" t="s">
        <v>205</v>
      </c>
      <c r="AH545" s="206">
        <v>9</v>
      </c>
      <c r="AI545" s="125" t="s">
        <v>45</v>
      </c>
      <c r="AJ545" s="418">
        <f>VLOOKUP(InformeTbHv[[#This Row],[TURNO]],[1]INFORMEHV!AI$2:AK$184,2,0)</f>
        <v>0.58333333333333337</v>
      </c>
      <c r="AK545" s="418">
        <f>VLOOKUP(InformeTbHv[[#This Row],[TURNO]],[1]INFORMEHV!AI$2:AK$184,3,0)</f>
        <v>0.91666666666666663</v>
      </c>
      <c r="AL545" s="205"/>
      <c r="AM545" s="88"/>
      <c r="AN545" s="88"/>
      <c r="AO545" s="88"/>
      <c r="AP545" s="88"/>
      <c r="AQ545" s="89"/>
      <c r="AR545" s="88">
        <v>8</v>
      </c>
      <c r="AS545" s="88">
        <v>7</v>
      </c>
      <c r="AT545" s="88"/>
      <c r="AU545" s="88" t="s">
        <v>560</v>
      </c>
      <c r="AV545" s="88"/>
      <c r="AW545" s="88"/>
      <c r="AX545" s="88"/>
      <c r="AY545" s="88"/>
      <c r="AZ545" s="92" t="s">
        <v>970</v>
      </c>
      <c r="BA545" s="88" t="s">
        <v>46</v>
      </c>
      <c r="BB54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7</v>
      </c>
      <c r="BC545" s="89"/>
      <c r="BD545" s="89"/>
      <c r="BE545" s="89"/>
      <c r="BF545" s="89"/>
      <c r="BG545" s="93"/>
      <c r="BH545" s="44"/>
      <c r="BI545" s="45"/>
      <c r="BJ545" s="45"/>
      <c r="BK545" s="46"/>
      <c r="BL545" s="94"/>
    </row>
    <row r="546" spans="1:64" ht="18.75" customHeight="1" x14ac:dyDescent="0.3">
      <c r="A546" s="87">
        <f>IFERROR(InformeTbHv[[#This Row],[T EFECTIVO]]/InformeTbHv[[#This Row],[Horas disponibles]],0)</f>
        <v>0</v>
      </c>
      <c r="B546" s="87">
        <f>((InformeTbHv[[#This Row],[T PROGRAMADO]]-InformeTbHv[[#This Row],[HORAS DE OTRAS PARADA]]))/InformeTbHv[[#This Row],[T PROGRAMADO]]</f>
        <v>0</v>
      </c>
      <c r="C546" s="216">
        <f>IFERROR(((InformeTbHv[[#This Row],[T PROGRAMADO]]-InformeTbHv[[#This Row],[Ttal P. mec]])/InformeTbHv[[#This Row],[T PROGRAMADO]]),0)</f>
        <v>0</v>
      </c>
      <c r="D546" s="88" t="str">
        <f>IFERROR(ROUND(InformeTbHv[[#This Row],[TOTAL DE ARBOLES]]/InformeTbHv[[#This Row],[T EFECTIVO]],2),"")</f>
        <v/>
      </c>
      <c r="E546" s="88" t="str">
        <f>(IFERROR(ROUND(InformeTbHv[[#This Row],[M3]]/InformeTbHv[[#This Row],[TOTAL DE ARBOLES]],2),""))</f>
        <v/>
      </c>
      <c r="F546" s="39" t="str">
        <f>IFERROR(ROUND(InformeTbHv[[#This Row],[M3]]/InformeTbHv[[#This Row],[T EFECTIVO]],2),"")</f>
        <v/>
      </c>
      <c r="G546" s="89">
        <f>InformeTbHv[[#This Row],[T PROGRAMADO]]-InformeTbHv[[#This Row],[HORAS DE OTRAS PARADA]]</f>
        <v>0</v>
      </c>
      <c r="H546" s="89">
        <f>InformeTbHv[[#This Row],[T PROGRAMADO]]-SUM(InformeTbHv[[#This Row],[T PARADAS MEC]]+InformeTbHv[[#This Row],[ALISTAMIENTO]]+InformeTbHv[[#This Row],[Mantenimiento periódico]])</f>
        <v>0</v>
      </c>
      <c r="I546" s="89">
        <f>InformeTbHv[[#This Row],[T PARADAS MEC]]+InformeTbHv[[#This Row],[ALISTAMIENTO]]+InformeTbHv[[#This Row],[Mantenimiento periódico]]</f>
        <v>8</v>
      </c>
      <c r="J546" s="89">
        <f>SUMIF(InformeTbHv[[#This Row],[MOTIVO 1]],"Mantenimiento periódico",InformeTbHv[[#This Row],[T OTRA PARADA 1]])</f>
        <v>0</v>
      </c>
      <c r="K546" s="89">
        <f>InformeTbHv[[#This Row],[Mantenimiento periódico]]+InformeTbHv[[#This Row],[ALISTAMIENTO]]</f>
        <v>0</v>
      </c>
      <c r="L546" s="89">
        <f>SUM(InformeTbHv[[#This Row],[T OTRA PARADA 1]:[T OTRA PARADA 5]])</f>
        <v>0</v>
      </c>
      <c r="M546" s="88" t="s">
        <v>86</v>
      </c>
      <c r="N546" s="88" t="s">
        <v>1418</v>
      </c>
      <c r="O546" s="88" t="s">
        <v>93</v>
      </c>
      <c r="P546" s="88">
        <v>1112881624</v>
      </c>
      <c r="Q546" s="88" t="s">
        <v>398</v>
      </c>
      <c r="R546" s="88" t="s">
        <v>74</v>
      </c>
      <c r="S546" s="90">
        <v>46094</v>
      </c>
      <c r="T546" s="88" t="s">
        <v>399</v>
      </c>
      <c r="U546" s="88"/>
      <c r="V546" s="88"/>
      <c r="W546" s="88"/>
      <c r="X546" s="88"/>
      <c r="Y546" s="88"/>
      <c r="Z546" s="88"/>
      <c r="AA546" s="88"/>
      <c r="AB546" s="88"/>
      <c r="AC546" s="88" t="s">
        <v>1430</v>
      </c>
      <c r="AD546" s="88" t="s">
        <v>1475</v>
      </c>
      <c r="AE546" s="88" t="s">
        <v>1517</v>
      </c>
      <c r="AF546" s="88">
        <v>14.957915875223099</v>
      </c>
      <c r="AG546" s="251" t="s">
        <v>205</v>
      </c>
      <c r="AH546" s="206">
        <v>9</v>
      </c>
      <c r="AI546" s="88" t="s">
        <v>47</v>
      </c>
      <c r="AJ546" s="419">
        <f>VLOOKUP(InformeTbHv[[#This Row],[TURNO]],[1]INFORMEHV!AI$2:AK$184,2,0)</f>
        <v>0.25</v>
      </c>
      <c r="AK546" s="419">
        <f>VLOOKUP(InformeTbHv[[#This Row],[TURNO]],[1]INFORMEHV!AI$2:AK$184,3,0)</f>
        <v>0.58333333333333337</v>
      </c>
      <c r="AL546" s="205"/>
      <c r="AM546" s="88"/>
      <c r="AN546" s="88"/>
      <c r="AO546" s="88"/>
      <c r="AP546" s="88"/>
      <c r="AQ546" s="89"/>
      <c r="AR546" s="88">
        <v>8</v>
      </c>
      <c r="AS546" s="88">
        <v>8</v>
      </c>
      <c r="AT546" s="88"/>
      <c r="AU546" s="88" t="s">
        <v>560</v>
      </c>
      <c r="AV546" s="88"/>
      <c r="AW546" s="88"/>
      <c r="AX546" s="88"/>
      <c r="AY546" s="88"/>
      <c r="AZ546" s="92" t="s">
        <v>562</v>
      </c>
      <c r="BA546" s="88" t="s">
        <v>46</v>
      </c>
      <c r="BB54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546" s="89"/>
      <c r="BD546" s="89"/>
      <c r="BE546" s="89"/>
      <c r="BF546" s="89"/>
      <c r="BG546" s="93"/>
      <c r="BH546" s="44"/>
      <c r="BI546" s="45"/>
      <c r="BJ546" s="45"/>
      <c r="BK546" s="46"/>
      <c r="BL546" s="94"/>
    </row>
    <row r="547" spans="1:64" ht="18.75" customHeight="1" x14ac:dyDescent="0.3">
      <c r="A547" s="87">
        <f>IFERROR(InformeTbHv[[#This Row],[T EFECTIVO]]/InformeTbHv[[#This Row],[Horas disponibles]],0)</f>
        <v>0.839622641509434</v>
      </c>
      <c r="B547" s="87">
        <f>((InformeTbHv[[#This Row],[T PROGRAMADO]]-InformeTbHv[[#This Row],[HORAS DE OTRAS PARADA]]))/InformeTbHv[[#This Row],[T PROGRAMADO]]</f>
        <v>0.77875000000000005</v>
      </c>
      <c r="C547" s="216">
        <f>IFERROR(((InformeTbHv[[#This Row],[T PROGRAMADO]]-InformeTbHv[[#This Row],[Ttal P. mec]])/InformeTbHv[[#This Row],[T PROGRAMADO]]),0)</f>
        <v>0.92749999999999999</v>
      </c>
      <c r="D547" s="88">
        <f>IFERROR(ROUND(InformeTbHv[[#This Row],[TOTAL DE ARBOLES]]/InformeTbHv[[#This Row],[T EFECTIVO]],2),"")</f>
        <v>33.07</v>
      </c>
      <c r="E547" s="88">
        <f>(IFERROR(ROUND(InformeTbHv[[#This Row],[M3]]/InformeTbHv[[#This Row],[TOTAL DE ARBOLES]],2),""))</f>
        <v>0.27</v>
      </c>
      <c r="F547" s="39">
        <f>IFERROR(ROUND(InformeTbHv[[#This Row],[M3]]/InformeTbHv[[#This Row],[T EFECTIVO]],2),"")</f>
        <v>8.83</v>
      </c>
      <c r="G547" s="89">
        <f>InformeTbHv[[#This Row],[T PROGRAMADO]]-InformeTbHv[[#This Row],[HORAS DE OTRAS PARADA]]</f>
        <v>6.23</v>
      </c>
      <c r="H547" s="89">
        <f>InformeTbHv[[#This Row],[T PROGRAMADO]]-SUM(InformeTbHv[[#This Row],[T PARADAS MEC]]+InformeTbHv[[#This Row],[ALISTAMIENTO]]+InformeTbHv[[#This Row],[Mantenimiento periódico]])</f>
        <v>7.42</v>
      </c>
      <c r="I547" s="89">
        <f>InformeTbHv[[#This Row],[T PARADAS MEC]]+InformeTbHv[[#This Row],[ALISTAMIENTO]]+InformeTbHv[[#This Row],[Mantenimiento periódico]]</f>
        <v>0.58000000000000007</v>
      </c>
      <c r="J547" s="89">
        <f>SUMIF(InformeTbHv[[#This Row],[MOTIVO 1]],"Mantenimiento periódico",InformeTbHv[[#This Row],[T OTRA PARADA 1]])</f>
        <v>0</v>
      </c>
      <c r="K547" s="89">
        <f>InformeTbHv[[#This Row],[Mantenimiento periódico]]+InformeTbHv[[#This Row],[ALISTAMIENTO]]</f>
        <v>0.25</v>
      </c>
      <c r="L547" s="89">
        <f>SUM(InformeTbHv[[#This Row],[T OTRA PARADA 1]:[T OTRA PARADA 5]])</f>
        <v>0.5</v>
      </c>
      <c r="M547" s="88" t="s">
        <v>72</v>
      </c>
      <c r="N547" s="88" t="s">
        <v>1418</v>
      </c>
      <c r="O547" s="88" t="s">
        <v>87</v>
      </c>
      <c r="P547" s="88">
        <v>1112300817</v>
      </c>
      <c r="Q547" s="88" t="s">
        <v>43</v>
      </c>
      <c r="R547" s="88" t="s">
        <v>74</v>
      </c>
      <c r="S547" s="90">
        <v>46106</v>
      </c>
      <c r="T547" s="88" t="s">
        <v>102</v>
      </c>
      <c r="U547" s="88"/>
      <c r="V547" s="88"/>
      <c r="W547" s="88"/>
      <c r="X547" s="88"/>
      <c r="Y547" s="88"/>
      <c r="Z547" s="88"/>
      <c r="AA547" s="88"/>
      <c r="AB547" s="88"/>
      <c r="AC547" s="88" t="s">
        <v>1425</v>
      </c>
      <c r="AD547" s="88" t="s">
        <v>1470</v>
      </c>
      <c r="AE547" s="88" t="s">
        <v>1514</v>
      </c>
      <c r="AF547" s="88">
        <v>18.81028029942162</v>
      </c>
      <c r="AG547" s="251" t="s">
        <v>205</v>
      </c>
      <c r="AH547" s="206">
        <v>4</v>
      </c>
      <c r="AI547" s="125" t="s">
        <v>45</v>
      </c>
      <c r="AJ547" s="418">
        <f>VLOOKUP(InformeTbHv[[#This Row],[TURNO]],[1]INFORMEHV!AI$2:AK$184,2,0)</f>
        <v>0.58333333333333337</v>
      </c>
      <c r="AK547" s="418">
        <f>VLOOKUP(InformeTbHv[[#This Row],[TURNO]],[1]INFORMEHV!AI$2:AK$184,3,0)</f>
        <v>0.91666666666666663</v>
      </c>
      <c r="AL547" s="205">
        <v>24</v>
      </c>
      <c r="AM547" s="88">
        <v>206</v>
      </c>
      <c r="AN547" s="88">
        <v>55</v>
      </c>
      <c r="AO547" s="88">
        <v>8</v>
      </c>
      <c r="AP547" s="88">
        <v>39</v>
      </c>
      <c r="AQ547" s="89">
        <v>16</v>
      </c>
      <c r="AR547" s="205">
        <v>8</v>
      </c>
      <c r="AS547" s="88">
        <v>0.33</v>
      </c>
      <c r="AT547" s="30" t="s">
        <v>328</v>
      </c>
      <c r="AU547" s="88" t="s">
        <v>560</v>
      </c>
      <c r="AV547" s="88">
        <v>0.25</v>
      </c>
      <c r="AW547" s="88">
        <v>0.27</v>
      </c>
      <c r="AX547" s="88">
        <v>0.42</v>
      </c>
      <c r="AY547" s="88">
        <v>4</v>
      </c>
      <c r="AZ547" s="92" t="s">
        <v>1036</v>
      </c>
      <c r="BA547" s="88" t="s">
        <v>48</v>
      </c>
      <c r="BB54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1.77</v>
      </c>
      <c r="BC547" s="89">
        <v>0.25</v>
      </c>
      <c r="BD547" s="89">
        <v>0.25</v>
      </c>
      <c r="BE547" s="89"/>
      <c r="BF547" s="89"/>
      <c r="BG547" s="93"/>
      <c r="BH547" s="44" t="s">
        <v>355</v>
      </c>
      <c r="BI547" s="45" t="s">
        <v>238</v>
      </c>
      <c r="BJ547" s="45"/>
      <c r="BK547" s="46"/>
      <c r="BL547" s="94"/>
    </row>
    <row r="548" spans="1:64" ht="18.75" customHeight="1" x14ac:dyDescent="0.3">
      <c r="A548" s="76">
        <f>IFERROR(InformeTbHv[[#This Row],[T EFECTIVO]]/InformeTbHv[[#This Row],[Horas disponibles]],0)</f>
        <v>0.95859213250517616</v>
      </c>
      <c r="B548" s="76">
        <f>((InformeTbHv[[#This Row],[T PROGRAMADO]]-InformeTbHv[[#This Row],[HORAS DE OTRAS PARADA]]))/InformeTbHv[[#This Row],[T PROGRAMADO]]</f>
        <v>0.5787500000000001</v>
      </c>
      <c r="C548" s="217">
        <f>IFERROR(((InformeTbHv[[#This Row],[T PROGRAMADO]]-InformeTbHv[[#This Row],[Ttal P. mec]])/InformeTbHv[[#This Row],[T PROGRAMADO]]),0)</f>
        <v>0.60375000000000001</v>
      </c>
      <c r="D548" s="49">
        <f>IFERROR(ROUND(InformeTbHv[[#This Row],[TOTAL DE ARBOLES]]/InformeTbHv[[#This Row],[T EFECTIVO]],2),"")</f>
        <v>52.05</v>
      </c>
      <c r="E548" s="49">
        <f>(IFERROR(ROUND(InformeTbHv[[#This Row],[M3]]/InformeTbHv[[#This Row],[TOTAL DE ARBOLES]],2),""))</f>
        <v>0.47</v>
      </c>
      <c r="F548" s="39">
        <f>IFERROR(ROUND(InformeTbHv[[#This Row],[M3]]/InformeTbHv[[#This Row],[T EFECTIVO]],2),"")</f>
        <v>24.25</v>
      </c>
      <c r="G548" s="72">
        <f>InformeTbHv[[#This Row],[T PROGRAMADO]]-InformeTbHv[[#This Row],[HORAS DE OTRAS PARADA]]</f>
        <v>4.6300000000000008</v>
      </c>
      <c r="H548" s="72">
        <f>InformeTbHv[[#This Row],[T PROGRAMADO]]-SUM(InformeTbHv[[#This Row],[T PARADAS MEC]]+InformeTbHv[[#This Row],[ALISTAMIENTO]]+InformeTbHv[[#This Row],[Mantenimiento periódico]])</f>
        <v>4.83</v>
      </c>
      <c r="I548" s="72">
        <f>InformeTbHv[[#This Row],[T PARADAS MEC]]+InformeTbHv[[#This Row],[ALISTAMIENTO]]+InformeTbHv[[#This Row],[Mantenimiento periódico]]</f>
        <v>3.17</v>
      </c>
      <c r="J548" s="72">
        <f>SUMIF(InformeTbHv[[#This Row],[MOTIVO 1]],"Mantenimiento periódico",InformeTbHv[[#This Row],[T OTRA PARADA 1]])</f>
        <v>0</v>
      </c>
      <c r="K548" s="72">
        <f>InformeTbHv[[#This Row],[Mantenimiento periódico]]+InformeTbHv[[#This Row],[ALISTAMIENTO]]</f>
        <v>0.17</v>
      </c>
      <c r="L548" s="72">
        <f>SUM(InformeTbHv[[#This Row],[T OTRA PARADA 1]:[T OTRA PARADA 5]])</f>
        <v>0</v>
      </c>
      <c r="M548" s="49" t="s">
        <v>79</v>
      </c>
      <c r="N548" s="49" t="s">
        <v>1417</v>
      </c>
      <c r="O548" s="49" t="s">
        <v>64</v>
      </c>
      <c r="P548" s="49">
        <v>94282613</v>
      </c>
      <c r="Q548" s="49" t="s">
        <v>65</v>
      </c>
      <c r="R548" s="49" t="s">
        <v>44</v>
      </c>
      <c r="S548" s="77">
        <v>46121</v>
      </c>
      <c r="T548" s="49" t="s">
        <v>164</v>
      </c>
      <c r="U548" s="49"/>
      <c r="V548" s="49"/>
      <c r="W548" s="49"/>
      <c r="X548" s="49"/>
      <c r="Y548" s="49"/>
      <c r="Z548" s="49"/>
      <c r="AA548" s="49"/>
      <c r="AB548" s="49"/>
      <c r="AC548" s="49" t="s">
        <v>1426</v>
      </c>
      <c r="AD548" s="49" t="s">
        <v>1471</v>
      </c>
      <c r="AE548" s="49" t="s">
        <v>1512</v>
      </c>
      <c r="AF548" s="49">
        <v>26.520279887958782</v>
      </c>
      <c r="AG548" s="49" t="s">
        <v>1319</v>
      </c>
      <c r="AH548" s="259">
        <v>2</v>
      </c>
      <c r="AI548" s="125" t="s">
        <v>45</v>
      </c>
      <c r="AJ548" s="418">
        <f>VLOOKUP(InformeTbHv[[#This Row],[TURNO]],[1]INFORMEHV!AI$2:AK$184,2,0)</f>
        <v>0.58333333333333337</v>
      </c>
      <c r="AK548" s="418">
        <f>VLOOKUP(InformeTbHv[[#This Row],[TURNO]],[1]INFORMEHV!AI$2:AK$184,3,0)</f>
        <v>0.91666666666666663</v>
      </c>
      <c r="AL548" s="125"/>
      <c r="AM548" s="49">
        <v>241</v>
      </c>
      <c r="AN548" s="49">
        <v>112.3</v>
      </c>
      <c r="AO548" s="49">
        <v>27.2</v>
      </c>
      <c r="AP548" s="49">
        <v>58</v>
      </c>
      <c r="AQ548" s="72"/>
      <c r="AR548" s="49">
        <v>8</v>
      </c>
      <c r="AS548" s="49">
        <v>3</v>
      </c>
      <c r="AT548" s="49"/>
      <c r="AU548" s="49" t="s">
        <v>560</v>
      </c>
      <c r="AV548" s="49">
        <v>0.17</v>
      </c>
      <c r="AW548" s="49">
        <v>0.03</v>
      </c>
      <c r="AX548" s="49">
        <v>0.17</v>
      </c>
      <c r="AY548" s="49"/>
      <c r="AZ548" s="71"/>
      <c r="BA548" s="49" t="s">
        <v>48</v>
      </c>
      <c r="BB54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3.3699999999999997</v>
      </c>
      <c r="BC548" s="72"/>
      <c r="BD548" s="72"/>
      <c r="BE548" s="72"/>
      <c r="BF548" s="72"/>
      <c r="BG548" s="74"/>
      <c r="BH548" s="44"/>
      <c r="BI548" s="45"/>
      <c r="BJ548" s="45"/>
      <c r="BK548" s="46"/>
      <c r="BL548" s="45"/>
    </row>
    <row r="549" spans="1:64" ht="18.75" customHeight="1" x14ac:dyDescent="0.3">
      <c r="A549" s="87">
        <f>IFERROR(InformeTbHv[[#This Row],[T EFECTIVO]]/InformeTbHv[[#This Row],[Horas disponibles]],0)</f>
        <v>0.55079365079365095</v>
      </c>
      <c r="B549" s="87">
        <f>((InformeTbHv[[#This Row],[T PROGRAMADO]]-InformeTbHv[[#This Row],[HORAS DE OTRAS PARADA]]))/InformeTbHv[[#This Row],[T PROGRAMADO]]</f>
        <v>0.43375000000000008</v>
      </c>
      <c r="C549" s="216">
        <f>IFERROR(((InformeTbHv[[#This Row],[T PROGRAMADO]]-InformeTbHv[[#This Row],[Ttal P. mec]])/InformeTbHv[[#This Row],[T PROGRAMADO]]),0)</f>
        <v>0.78749999999999998</v>
      </c>
      <c r="D549" s="88">
        <f>IFERROR(ROUND(InformeTbHv[[#This Row],[TOTAL DE ARBOLES]]/InformeTbHv[[#This Row],[T EFECTIVO]],2),"")</f>
        <v>12.39</v>
      </c>
      <c r="E549" s="88">
        <f>(IFERROR(ROUND(InformeTbHv[[#This Row],[M3]]/InformeTbHv[[#This Row],[TOTAL DE ARBOLES]],2),""))</f>
        <v>1.19</v>
      </c>
      <c r="F549" s="39">
        <f>IFERROR(ROUND(InformeTbHv[[#This Row],[M3]]/InformeTbHv[[#This Row],[T EFECTIVO]],2),"")</f>
        <v>14.7</v>
      </c>
      <c r="G549" s="89">
        <f>InformeTbHv[[#This Row],[T PROGRAMADO]]-InformeTbHv[[#This Row],[HORAS DE OTRAS PARADA]]</f>
        <v>3.4700000000000006</v>
      </c>
      <c r="H549" s="89">
        <f>InformeTbHv[[#This Row],[T PROGRAMADO]]-SUM(InformeTbHv[[#This Row],[T PARADAS MEC]]+InformeTbHv[[#This Row],[ALISTAMIENTO]]+InformeTbHv[[#This Row],[Mantenimiento periódico]])</f>
        <v>6.3</v>
      </c>
      <c r="I549" s="89">
        <f>InformeTbHv[[#This Row],[T PARADAS MEC]]+InformeTbHv[[#This Row],[ALISTAMIENTO]]+InformeTbHv[[#This Row],[Mantenimiento periódico]]</f>
        <v>1.7</v>
      </c>
      <c r="J549" s="89">
        <f>SUMIF(InformeTbHv[[#This Row],[MOTIVO 1]],"Mantenimiento periódico",InformeTbHv[[#This Row],[T OTRA PARADA 1]])</f>
        <v>0</v>
      </c>
      <c r="K549" s="89">
        <f>InformeTbHv[[#This Row],[Mantenimiento periódico]]+InformeTbHv[[#This Row],[ALISTAMIENTO]]</f>
        <v>0.2</v>
      </c>
      <c r="L549" s="89">
        <f>SUM(InformeTbHv[[#This Row],[T OTRA PARADA 1]:[T OTRA PARADA 5]])</f>
        <v>2.5</v>
      </c>
      <c r="M549" s="88" t="s">
        <v>72</v>
      </c>
      <c r="N549" s="88" t="s">
        <v>1418</v>
      </c>
      <c r="O549" s="88" t="s">
        <v>87</v>
      </c>
      <c r="P549" s="88">
        <v>1112300817</v>
      </c>
      <c r="Q549" s="88" t="s">
        <v>43</v>
      </c>
      <c r="R549" s="88" t="s">
        <v>74</v>
      </c>
      <c r="S549" s="90">
        <v>46092</v>
      </c>
      <c r="T549" s="88" t="s">
        <v>99</v>
      </c>
      <c r="U549" s="88"/>
      <c r="V549" s="88"/>
      <c r="W549" s="88"/>
      <c r="X549" s="88"/>
      <c r="Y549" s="88"/>
      <c r="Z549" s="88"/>
      <c r="AA549" s="88"/>
      <c r="AB549" s="88"/>
      <c r="AC549" s="88" t="s">
        <v>1442</v>
      </c>
      <c r="AD549" s="88" t="s">
        <v>1487</v>
      </c>
      <c r="AE549" s="88" t="s">
        <v>1514</v>
      </c>
      <c r="AF549" s="88">
        <v>18.547875311725036</v>
      </c>
      <c r="AG549" s="25" t="s">
        <v>207</v>
      </c>
      <c r="AH549" s="206">
        <v>4</v>
      </c>
      <c r="AI549" s="125" t="s">
        <v>45</v>
      </c>
      <c r="AJ549" s="418">
        <f>VLOOKUP(InformeTbHv[[#This Row],[TURNO]],[1]INFORMEHV!AI$2:AK$184,2,0)</f>
        <v>0.58333333333333337</v>
      </c>
      <c r="AK549" s="418">
        <f>VLOOKUP(InformeTbHv[[#This Row],[TURNO]],[1]INFORMEHV!AI$2:AK$184,3,0)</f>
        <v>0.91666666666666663</v>
      </c>
      <c r="AL549" s="205">
        <v>28</v>
      </c>
      <c r="AM549" s="88">
        <v>43</v>
      </c>
      <c r="AN549" s="88">
        <v>51</v>
      </c>
      <c r="AO549" s="88">
        <v>17</v>
      </c>
      <c r="AP549" s="88">
        <v>17</v>
      </c>
      <c r="AQ549" s="89">
        <v>28</v>
      </c>
      <c r="AR549" s="205">
        <v>8</v>
      </c>
      <c r="AS549" s="88">
        <v>1.5</v>
      </c>
      <c r="AT549" s="30" t="s">
        <v>328</v>
      </c>
      <c r="AU549" s="30" t="s">
        <v>476</v>
      </c>
      <c r="AV549" s="88">
        <v>0.2</v>
      </c>
      <c r="AW549" s="88"/>
      <c r="AX549" s="88">
        <v>0.33</v>
      </c>
      <c r="AY549" s="88">
        <v>3</v>
      </c>
      <c r="AZ549" s="92" t="s">
        <v>919</v>
      </c>
      <c r="BA549" s="88" t="s">
        <v>48</v>
      </c>
      <c r="BB54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4.5299999999999994</v>
      </c>
      <c r="BC549" s="89">
        <v>2.5</v>
      </c>
      <c r="BD549" s="89"/>
      <c r="BE549" s="89"/>
      <c r="BF549" s="89"/>
      <c r="BG549" s="93"/>
      <c r="BH549" s="14" t="s">
        <v>236</v>
      </c>
      <c r="BI549" s="45"/>
      <c r="BJ549" s="45"/>
      <c r="BK549" s="46"/>
      <c r="BL549" s="94"/>
    </row>
    <row r="550" spans="1:64" ht="18.75" customHeight="1" x14ac:dyDescent="0.3">
      <c r="A550" s="87">
        <f>IFERROR(InformeTbHv[[#This Row],[T EFECTIVO]]/InformeTbHv[[#This Row],[Horas disponibles]],0)</f>
        <v>0.90740740740740755</v>
      </c>
      <c r="B550" s="87">
        <f>((InformeTbHv[[#This Row],[T PROGRAMADO]]-InformeTbHv[[#This Row],[HORAS DE OTRAS PARADA]]))/InformeTbHv[[#This Row],[T PROGRAMADO]]</f>
        <v>0.77897435897435918</v>
      </c>
      <c r="C550" s="216">
        <f>IFERROR(((InformeTbHv[[#This Row],[T PROGRAMADO]]-InformeTbHv[[#This Row],[Ttal P. mec]])/InformeTbHv[[#This Row],[T PROGRAMADO]]),0)</f>
        <v>0.8584615384615385</v>
      </c>
      <c r="D550" s="88">
        <f>IFERROR(ROUND(InformeTbHv[[#This Row],[TOTAL DE ARBOLES]]/InformeTbHv[[#This Row],[T EFECTIVO]],2),"")</f>
        <v>64.38</v>
      </c>
      <c r="E550" s="88">
        <f>(IFERROR(ROUND(InformeTbHv[[#This Row],[M3]]/InformeTbHv[[#This Row],[TOTAL DE ARBOLES]],2),""))</f>
        <v>0.18</v>
      </c>
      <c r="F550" s="39">
        <f>IFERROR(ROUND(InformeTbHv[[#This Row],[M3]]/InformeTbHv[[#This Row],[T EFECTIVO]],2),"")</f>
        <v>11.33</v>
      </c>
      <c r="G550" s="89">
        <f>InformeTbHv[[#This Row],[T PROGRAMADO]]-InformeTbHv[[#This Row],[HORAS DE OTRAS PARADA]]</f>
        <v>5.0633333333333344</v>
      </c>
      <c r="H550" s="89">
        <f>InformeTbHv[[#This Row],[T PROGRAMADO]]-SUM(InformeTbHv[[#This Row],[T PARADAS MEC]]+InformeTbHv[[#This Row],[ALISTAMIENTO]]+InformeTbHv[[#This Row],[Mantenimiento periódico]])</f>
        <v>5.58</v>
      </c>
      <c r="I550" s="89">
        <f>InformeTbHv[[#This Row],[T PARADAS MEC]]+InformeTbHv[[#This Row],[ALISTAMIENTO]]+InformeTbHv[[#This Row],[Mantenimiento periódico]]</f>
        <v>0.91999999999999993</v>
      </c>
      <c r="J550" s="89">
        <f>SUMIF(InformeTbHv[[#This Row],[MOTIVO 1]],"Mantenimiento periódico",InformeTbHv[[#This Row],[T OTRA PARADA 1]])</f>
        <v>0</v>
      </c>
      <c r="K550" s="89">
        <f>InformeTbHv[[#This Row],[Mantenimiento periódico]]+InformeTbHv[[#This Row],[ALISTAMIENTO]]</f>
        <v>0.2</v>
      </c>
      <c r="L550" s="89">
        <f>SUM(InformeTbHv[[#This Row],[T OTRA PARADA 1]:[T OTRA PARADA 5]])</f>
        <v>0.266666666666666</v>
      </c>
      <c r="M550" s="88" t="s">
        <v>86</v>
      </c>
      <c r="N550" s="88" t="s">
        <v>1418</v>
      </c>
      <c r="O550" s="88" t="s">
        <v>93</v>
      </c>
      <c r="P550" s="88">
        <v>1112881624</v>
      </c>
      <c r="Q550" s="88" t="s">
        <v>398</v>
      </c>
      <c r="R550" s="88" t="s">
        <v>74</v>
      </c>
      <c r="S550" s="90">
        <v>46104</v>
      </c>
      <c r="T550" s="88" t="s">
        <v>399</v>
      </c>
      <c r="U550" s="88"/>
      <c r="V550" s="88"/>
      <c r="W550" s="88"/>
      <c r="X550" s="88"/>
      <c r="Y550" s="88"/>
      <c r="Z550" s="88"/>
      <c r="AA550" s="88"/>
      <c r="AB550" s="88"/>
      <c r="AC550" s="88" t="s">
        <v>1430</v>
      </c>
      <c r="AD550" s="88" t="s">
        <v>1475</v>
      </c>
      <c r="AE550" s="88" t="s">
        <v>1517</v>
      </c>
      <c r="AF550" s="88">
        <v>14.957915875223099</v>
      </c>
      <c r="AG550" s="251" t="s">
        <v>205</v>
      </c>
      <c r="AH550" s="206">
        <v>4</v>
      </c>
      <c r="AI550" s="88" t="s">
        <v>47</v>
      </c>
      <c r="AJ550" s="419">
        <f>VLOOKUP(InformeTbHv[[#This Row],[TURNO]],[1]INFORMEHV!AI$2:AK$184,2,0)</f>
        <v>0.25</v>
      </c>
      <c r="AK550" s="419">
        <f>VLOOKUP(InformeTbHv[[#This Row],[TURNO]],[1]INFORMEHV!AI$2:AK$184,3,0)</f>
        <v>0.58333333333333337</v>
      </c>
      <c r="AL550" s="205">
        <v>23</v>
      </c>
      <c r="AM550" s="88">
        <v>326</v>
      </c>
      <c r="AN550" s="88">
        <v>57.38</v>
      </c>
      <c r="AO550" s="88">
        <v>8.7100000000000009</v>
      </c>
      <c r="AP550" s="88"/>
      <c r="AQ550" s="89">
        <v>14.5</v>
      </c>
      <c r="AR550" s="205">
        <v>6.5</v>
      </c>
      <c r="AS550" s="88">
        <v>0.72</v>
      </c>
      <c r="AT550" s="30" t="s">
        <v>328</v>
      </c>
      <c r="AU550" s="88" t="s">
        <v>1015</v>
      </c>
      <c r="AV550" s="88">
        <v>0.2</v>
      </c>
      <c r="AW550" s="88"/>
      <c r="AX550" s="88">
        <v>0.25</v>
      </c>
      <c r="AY550" s="88"/>
      <c r="AZ550" s="92" t="s">
        <v>1016</v>
      </c>
      <c r="BA550" s="88" t="s">
        <v>46</v>
      </c>
      <c r="BB55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1.4366666666666659</v>
      </c>
      <c r="BC550" s="89">
        <v>0.266666666666666</v>
      </c>
      <c r="BD550" s="89"/>
      <c r="BE550" s="89"/>
      <c r="BF550" s="89"/>
      <c r="BG550" s="93"/>
      <c r="BH550" s="44" t="s">
        <v>90</v>
      </c>
      <c r="BI550" s="45"/>
      <c r="BJ550" s="45"/>
      <c r="BK550" s="46"/>
      <c r="BL550" s="94"/>
    </row>
    <row r="551" spans="1:64" ht="18.75" customHeight="1" x14ac:dyDescent="0.3">
      <c r="A551" s="87">
        <f>IFERROR(InformeTbHv[[#This Row],[T EFECTIVO]]/InformeTbHv[[#This Row],[Horas disponibles]],0)</f>
        <v>0.41211052322163483</v>
      </c>
      <c r="B551" s="87">
        <f>((InformeTbHv[[#This Row],[T PROGRAMADO]]-InformeTbHv[[#This Row],[HORAS DE OTRAS PARADA]]))/InformeTbHv[[#This Row],[T PROGRAMADO]]</f>
        <v>0.29208333333333369</v>
      </c>
      <c r="C551" s="216">
        <f>IFERROR(((InformeTbHv[[#This Row],[T PROGRAMADO]]-InformeTbHv[[#This Row],[Ttal P. mec]])/InformeTbHv[[#This Row],[T PROGRAMADO]]),0)</f>
        <v>0.70874999999999999</v>
      </c>
      <c r="D551" s="88">
        <f>IFERROR(ROUND(InformeTbHv[[#This Row],[TOTAL DE ARBOLES]]/InformeTbHv[[#This Row],[T EFECTIVO]],2),"")</f>
        <v>0</v>
      </c>
      <c r="E551" s="88" t="str">
        <f>(IFERROR(ROUND(InformeTbHv[[#This Row],[M3]]/InformeTbHv[[#This Row],[TOTAL DE ARBOLES]],2),""))</f>
        <v/>
      </c>
      <c r="F551" s="39">
        <f>IFERROR(ROUND(InformeTbHv[[#This Row],[M3]]/InformeTbHv[[#This Row],[T EFECTIVO]],2),"")</f>
        <v>0</v>
      </c>
      <c r="G551" s="89">
        <f>InformeTbHv[[#This Row],[T PROGRAMADO]]-InformeTbHv[[#This Row],[HORAS DE OTRAS PARADA]]</f>
        <v>2.3366666666666696</v>
      </c>
      <c r="H551" s="89">
        <f>InformeTbHv[[#This Row],[T PROGRAMADO]]-SUM(InformeTbHv[[#This Row],[T PARADAS MEC]]+InformeTbHv[[#This Row],[ALISTAMIENTO]]+InformeTbHv[[#This Row],[Mantenimiento periódico]])</f>
        <v>5.67</v>
      </c>
      <c r="I551" s="89">
        <f>InformeTbHv[[#This Row],[T PARADAS MEC]]+InformeTbHv[[#This Row],[ALISTAMIENTO]]+InformeTbHv[[#This Row],[Mantenimiento periódico]]</f>
        <v>2.33</v>
      </c>
      <c r="J551" s="89">
        <f>SUMIF(InformeTbHv[[#This Row],[MOTIVO 1]],"Mantenimiento periódico",InformeTbHv[[#This Row],[T OTRA PARADA 1]])</f>
        <v>0</v>
      </c>
      <c r="K551" s="89">
        <f>InformeTbHv[[#This Row],[Mantenimiento periódico]]+InformeTbHv[[#This Row],[ALISTAMIENTO]]</f>
        <v>0</v>
      </c>
      <c r="L551" s="89">
        <f>SUM(InformeTbHv[[#This Row],[T OTRA PARADA 1]:[T OTRA PARADA 5]])</f>
        <v>3.3333333333333299</v>
      </c>
      <c r="M551" s="88" t="s">
        <v>136</v>
      </c>
      <c r="N551" s="88" t="s">
        <v>1417</v>
      </c>
      <c r="O551" s="88" t="s">
        <v>535</v>
      </c>
      <c r="P551" s="88">
        <v>1113312568</v>
      </c>
      <c r="Q551" s="88" t="s">
        <v>65</v>
      </c>
      <c r="R551" s="88" t="s">
        <v>49</v>
      </c>
      <c r="S551" s="90">
        <v>46109</v>
      </c>
      <c r="T551" s="88" t="s">
        <v>941</v>
      </c>
      <c r="U551" s="88"/>
      <c r="V551" s="88"/>
      <c r="W551" s="88"/>
      <c r="X551" s="88"/>
      <c r="Y551" s="88"/>
      <c r="Z551" s="88"/>
      <c r="AA551" s="88"/>
      <c r="AB551" s="88"/>
      <c r="AC551" s="88" t="s">
        <v>1424</v>
      </c>
      <c r="AD551" s="88" t="s">
        <v>1469</v>
      </c>
      <c r="AE551" s="88" t="s">
        <v>1513</v>
      </c>
      <c r="AF551" s="88">
        <v>17.094631593058232</v>
      </c>
      <c r="AG551" s="252" t="s">
        <v>206</v>
      </c>
      <c r="AH551" s="206">
        <v>2</v>
      </c>
      <c r="AI551" s="125" t="s">
        <v>45</v>
      </c>
      <c r="AJ551" s="418">
        <f>VLOOKUP(InformeTbHv[[#This Row],[TURNO]],[1]INFORMEHV!AI$2:AK$184,2,0)</f>
        <v>0.58333333333333337</v>
      </c>
      <c r="AK551" s="418">
        <f>VLOOKUP(InformeTbHv[[#This Row],[TURNO]],[1]INFORMEHV!AI$2:AK$184,3,0)</f>
        <v>0.91666666666666663</v>
      </c>
      <c r="AL551" s="205"/>
      <c r="AM551" s="88"/>
      <c r="AN551" s="88"/>
      <c r="AO551" s="88"/>
      <c r="AP551" s="88"/>
      <c r="AQ551" s="89"/>
      <c r="AR551" s="88">
        <v>8</v>
      </c>
      <c r="AS551" s="88">
        <v>2.33</v>
      </c>
      <c r="AT551" s="88">
        <v>0</v>
      </c>
      <c r="AU551" s="88" t="s">
        <v>1015</v>
      </c>
      <c r="AV551" s="88"/>
      <c r="AW551" s="88"/>
      <c r="AX551" s="88"/>
      <c r="AY551" s="88"/>
      <c r="AZ551" s="92"/>
      <c r="BA551" s="88" t="s">
        <v>48</v>
      </c>
      <c r="BB55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5.6633333333333304</v>
      </c>
      <c r="BC551" s="89">
        <v>3.3333333333333299</v>
      </c>
      <c r="BD551" s="89"/>
      <c r="BE551" s="89"/>
      <c r="BF551" s="89"/>
      <c r="BG551" s="93"/>
      <c r="BH551" s="14" t="s">
        <v>236</v>
      </c>
      <c r="BI551" s="45"/>
      <c r="BJ551" s="45"/>
      <c r="BK551" s="46"/>
      <c r="BL551" s="94"/>
    </row>
    <row r="552" spans="1:64" ht="18.75" customHeight="1" x14ac:dyDescent="0.3">
      <c r="A552" s="37">
        <f>IFERROR(InformeTbHv[[#This Row],[T EFECTIVO]]/InformeTbHv[[#This Row],[Horas disponibles]],0)</f>
        <v>0.94736842105263153</v>
      </c>
      <c r="B552" s="37">
        <f>((InformeTbHv[[#This Row],[T PROGRAMADO]]-InformeTbHv[[#This Row],[HORAS DE OTRAS PARADA]]))/InformeTbHv[[#This Row],[T PROGRAMADO]]</f>
        <v>0.6428571428571429</v>
      </c>
      <c r="C552" s="113">
        <f>IFERROR(((InformeTbHv[[#This Row],[T PROGRAMADO]]-InformeTbHv[[#This Row],[Ttal P. mec]])/InformeTbHv[[#This Row],[T PROGRAMADO]]),0)</f>
        <v>0.6785714285714286</v>
      </c>
      <c r="D552" s="38">
        <f>IFERROR(ROUND(InformeTbHv[[#This Row],[TOTAL DE ARBOLES]]/InformeTbHv[[#This Row],[T EFECTIVO]],2),"")</f>
        <v>30.89</v>
      </c>
      <c r="E552" s="38">
        <f>(IFERROR(ROUND(InformeTbHv[[#This Row],[M3]]/InformeTbHv[[#This Row],[TOTAL DE ARBOLES]],2),""))</f>
        <v>0.32</v>
      </c>
      <c r="F552" s="39">
        <f>IFERROR(ROUND(InformeTbHv[[#This Row],[M3]]/InformeTbHv[[#This Row],[T EFECTIVO]],2),"")</f>
        <v>10</v>
      </c>
      <c r="G552" s="40">
        <f>InformeTbHv[[#This Row],[T PROGRAMADO]]-InformeTbHv[[#This Row],[HORAS DE OTRAS PARADA]]</f>
        <v>4.5</v>
      </c>
      <c r="H552" s="40">
        <f>InformeTbHv[[#This Row],[T PROGRAMADO]]-SUM(InformeTbHv[[#This Row],[T PARADAS MEC]]+InformeTbHv[[#This Row],[ALISTAMIENTO]]+InformeTbHv[[#This Row],[Mantenimiento periódico]])</f>
        <v>4.75</v>
      </c>
      <c r="I552" s="40">
        <f>InformeTbHv[[#This Row],[T PARADAS MEC]]+InformeTbHv[[#This Row],[ALISTAMIENTO]]+InformeTbHv[[#This Row],[Mantenimiento periódico]]</f>
        <v>2.25</v>
      </c>
      <c r="J552" s="40">
        <f>SUMIF(InformeTbHv[[#This Row],[MOTIVO 1]],"Mantenimiento periódico",InformeTbHv[[#This Row],[T OTRA PARADA 1]])</f>
        <v>0</v>
      </c>
      <c r="K552" s="40">
        <f>InformeTbHv[[#This Row],[Mantenimiento periódico]]+InformeTbHv[[#This Row],[ALISTAMIENTO]]</f>
        <v>0.25</v>
      </c>
      <c r="L552" s="40">
        <f>SUM(InformeTbHv[[#This Row],[T OTRA PARADA 1]:[T OTRA PARADA 5]])</f>
        <v>0</v>
      </c>
      <c r="M552" s="38" t="s">
        <v>63</v>
      </c>
      <c r="N552" s="38" t="s">
        <v>1417</v>
      </c>
      <c r="O552" s="38" t="s">
        <v>64</v>
      </c>
      <c r="P552" s="38">
        <v>94282613</v>
      </c>
      <c r="Q552" s="38" t="s">
        <v>65</v>
      </c>
      <c r="R552" s="38" t="s">
        <v>44</v>
      </c>
      <c r="S552" s="41">
        <v>46038</v>
      </c>
      <c r="T552" s="38" t="s">
        <v>150</v>
      </c>
      <c r="U552" s="38"/>
      <c r="V552" s="38"/>
      <c r="W552" s="38"/>
      <c r="X552" s="38"/>
      <c r="Y552" s="38"/>
      <c r="Z552" s="38"/>
      <c r="AA552" s="38"/>
      <c r="AB552" s="38"/>
      <c r="AC552" s="38" t="s">
        <v>1444</v>
      </c>
      <c r="AD552" s="38" t="s">
        <v>1489</v>
      </c>
      <c r="AE552" s="38" t="s">
        <v>1512</v>
      </c>
      <c r="AF552" s="38">
        <v>22.805263629590204</v>
      </c>
      <c r="AG552" s="251" t="s">
        <v>205</v>
      </c>
      <c r="AH552" s="207">
        <v>8</v>
      </c>
      <c r="AI552" s="125" t="s">
        <v>45</v>
      </c>
      <c r="AJ552" s="418">
        <f>VLOOKUP(InformeTbHv[[#This Row],[TURNO]],[1]INFORMEHV!AI$2:AK$184,2,0)</f>
        <v>0.58333333333333337</v>
      </c>
      <c r="AK552" s="418">
        <f>VLOOKUP(InformeTbHv[[#This Row],[TURNO]],[1]INFORMEHV!AI$2:AK$184,3,0)</f>
        <v>0.91666666666666663</v>
      </c>
      <c r="AL552" s="116">
        <v>20</v>
      </c>
      <c r="AM552" s="38">
        <v>139</v>
      </c>
      <c r="AN552" s="38">
        <v>45</v>
      </c>
      <c r="AO552" s="38">
        <v>11.25</v>
      </c>
      <c r="AP552" s="38"/>
      <c r="AQ552" s="40"/>
      <c r="AR552" s="38">
        <v>7</v>
      </c>
      <c r="AS552" s="38">
        <v>2</v>
      </c>
      <c r="AT552" s="30" t="s">
        <v>327</v>
      </c>
      <c r="AU552" s="49" t="s">
        <v>331</v>
      </c>
      <c r="AV552" s="38">
        <v>0.25</v>
      </c>
      <c r="AW552" s="38"/>
      <c r="AX552" s="38">
        <v>0.25</v>
      </c>
      <c r="AY552" s="38"/>
      <c r="AZ552" s="42" t="s">
        <v>142</v>
      </c>
      <c r="BA552" s="38" t="s">
        <v>48</v>
      </c>
      <c r="BB55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2.5</v>
      </c>
      <c r="BC552" s="40"/>
      <c r="BD552" s="40"/>
      <c r="BE552" s="40"/>
      <c r="BF552" s="40"/>
      <c r="BG552" s="43"/>
      <c r="BH552" s="44"/>
      <c r="BI552" s="45"/>
      <c r="BJ552" s="45"/>
      <c r="BK552" s="46"/>
      <c r="BL552" s="47"/>
    </row>
    <row r="553" spans="1:64" ht="18.75" customHeight="1" x14ac:dyDescent="0.3">
      <c r="A553" s="87">
        <f>IFERROR(InformeTbHv[[#This Row],[T EFECTIVO]]/InformeTbHv[[#This Row],[Horas disponibles]],0)</f>
        <v>0.9559748427672955</v>
      </c>
      <c r="B553" s="87">
        <f>((InformeTbHv[[#This Row],[T PROGRAMADO]]-InformeTbHv[[#This Row],[HORAS DE OTRAS PARADA]]))/InformeTbHv[[#This Row],[T PROGRAMADO]]</f>
        <v>0.95</v>
      </c>
      <c r="C553" s="216">
        <f>IFERROR(((InformeTbHv[[#This Row],[T PROGRAMADO]]-InformeTbHv[[#This Row],[Ttal P. mec]])/InformeTbHv[[#This Row],[T PROGRAMADO]]),0)</f>
        <v>0.99375000000000002</v>
      </c>
      <c r="D553" s="88">
        <f>IFERROR(ROUND(InformeTbHv[[#This Row],[TOTAL DE ARBOLES]]/InformeTbHv[[#This Row],[T EFECTIVO]],2),"")</f>
        <v>52.89</v>
      </c>
      <c r="E553" s="88">
        <f>(IFERROR(ROUND(InformeTbHv[[#This Row],[M3]]/InformeTbHv[[#This Row],[TOTAL DE ARBOLES]],2),""))</f>
        <v>0.31</v>
      </c>
      <c r="F553" s="39">
        <f>IFERROR(ROUND(InformeTbHv[[#This Row],[M3]]/InformeTbHv[[#This Row],[T EFECTIVO]],2),"")</f>
        <v>16.32</v>
      </c>
      <c r="G553" s="89">
        <f>InformeTbHv[[#This Row],[T PROGRAMADO]]-InformeTbHv[[#This Row],[HORAS DE OTRAS PARADA]]</f>
        <v>7.6</v>
      </c>
      <c r="H553" s="89">
        <f>InformeTbHv[[#This Row],[T PROGRAMADO]]-SUM(InformeTbHv[[#This Row],[T PARADAS MEC]]+InformeTbHv[[#This Row],[ALISTAMIENTO]]+InformeTbHv[[#This Row],[Mantenimiento periódico]])</f>
        <v>7.95</v>
      </c>
      <c r="I553" s="89">
        <f>InformeTbHv[[#This Row],[T PARADAS MEC]]+InformeTbHv[[#This Row],[ALISTAMIENTO]]+InformeTbHv[[#This Row],[Mantenimiento periódico]]</f>
        <v>0.05</v>
      </c>
      <c r="J553" s="89">
        <f>SUMIF(InformeTbHv[[#This Row],[MOTIVO 1]],"Mantenimiento periódico",InformeTbHv[[#This Row],[T OTRA PARADA 1]])</f>
        <v>0</v>
      </c>
      <c r="K553" s="89">
        <f>InformeTbHv[[#This Row],[Mantenimiento periódico]]+InformeTbHv[[#This Row],[ALISTAMIENTO]]</f>
        <v>0</v>
      </c>
      <c r="L553" s="89">
        <f>SUM(InformeTbHv[[#This Row],[T OTRA PARADA 1]:[T OTRA PARADA 5]])</f>
        <v>0</v>
      </c>
      <c r="M553" s="88" t="s">
        <v>86</v>
      </c>
      <c r="N553" s="88" t="s">
        <v>1418</v>
      </c>
      <c r="O553" s="88" t="s">
        <v>87</v>
      </c>
      <c r="P553" s="88">
        <v>1112300817</v>
      </c>
      <c r="Q553" s="88" t="s">
        <v>398</v>
      </c>
      <c r="R553" s="88" t="s">
        <v>74</v>
      </c>
      <c r="S553" s="90">
        <v>46052</v>
      </c>
      <c r="T553" s="88" t="s">
        <v>399</v>
      </c>
      <c r="U553" s="88"/>
      <c r="V553" s="88"/>
      <c r="W553" s="88"/>
      <c r="X553" s="88"/>
      <c r="Y553" s="88"/>
      <c r="Z553" s="88"/>
      <c r="AA553" s="88"/>
      <c r="AB553" s="88"/>
      <c r="AC553" s="88" t="s">
        <v>1430</v>
      </c>
      <c r="AD553" s="88" t="s">
        <v>1475</v>
      </c>
      <c r="AE553" s="88" t="s">
        <v>1517</v>
      </c>
      <c r="AF553" s="88">
        <v>14.957915875223099</v>
      </c>
      <c r="AG553" s="251" t="s">
        <v>205</v>
      </c>
      <c r="AH553" s="206">
        <v>9</v>
      </c>
      <c r="AI553" s="125" t="s">
        <v>45</v>
      </c>
      <c r="AJ553" s="418">
        <f>VLOOKUP(InformeTbHv[[#This Row],[TURNO]],[1]INFORMEHV!AI$2:AK$184,2,0)</f>
        <v>0.58333333333333337</v>
      </c>
      <c r="AK553" s="418">
        <f>VLOOKUP(InformeTbHv[[#This Row],[TURNO]],[1]INFORMEHV!AI$2:AK$184,3,0)</f>
        <v>0.91666666666666663</v>
      </c>
      <c r="AL553" s="205">
        <v>17</v>
      </c>
      <c r="AM553" s="88">
        <v>402</v>
      </c>
      <c r="AN553" s="88">
        <v>124.04</v>
      </c>
      <c r="AO553" s="88">
        <v>16.940000000000001</v>
      </c>
      <c r="AP553" s="88"/>
      <c r="AQ553" s="89">
        <v>19.3</v>
      </c>
      <c r="AR553" s="205">
        <v>8</v>
      </c>
      <c r="AS553" s="88">
        <v>0.05</v>
      </c>
      <c r="AT553" s="30" t="s">
        <v>328</v>
      </c>
      <c r="AU553" s="49" t="s">
        <v>331</v>
      </c>
      <c r="AV553" s="88"/>
      <c r="AW553" s="88"/>
      <c r="AX553" s="88">
        <v>0.35</v>
      </c>
      <c r="AY553" s="88"/>
      <c r="AZ553" s="92" t="s">
        <v>203</v>
      </c>
      <c r="BA553" s="88" t="s">
        <v>48</v>
      </c>
      <c r="BB55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0.39999999999999997</v>
      </c>
      <c r="BC553" s="89"/>
      <c r="BD553" s="89"/>
      <c r="BE553" s="89"/>
      <c r="BF553" s="89"/>
      <c r="BG553" s="93"/>
      <c r="BH553" s="14"/>
      <c r="BI553" s="75"/>
      <c r="BJ553" s="45"/>
      <c r="BK553" s="46"/>
      <c r="BL553" s="94"/>
    </row>
    <row r="554" spans="1:64" ht="18.75" customHeight="1" x14ac:dyDescent="0.3">
      <c r="A554" s="87">
        <f>IFERROR(InformeTbHv[[#This Row],[T EFECTIVO]]/InformeTbHv[[#This Row],[Horas disponibles]],0)</f>
        <v>0</v>
      </c>
      <c r="B554" s="87">
        <f>((InformeTbHv[[#This Row],[T PROGRAMADO]]-InformeTbHv[[#This Row],[HORAS DE OTRAS PARADA]]))/InformeTbHv[[#This Row],[T PROGRAMADO]]</f>
        <v>0</v>
      </c>
      <c r="C554" s="216">
        <f>IFERROR(((InformeTbHv[[#This Row],[T PROGRAMADO]]-InformeTbHv[[#This Row],[Ttal P. mec]])/InformeTbHv[[#This Row],[T PROGRAMADO]]),0)</f>
        <v>0.5714285714285714</v>
      </c>
      <c r="D554" s="88" t="str">
        <f>IFERROR(ROUND(InformeTbHv[[#This Row],[TOTAL DE ARBOLES]]/InformeTbHv[[#This Row],[T EFECTIVO]],2),"")</f>
        <v/>
      </c>
      <c r="E554" s="88" t="str">
        <f>(IFERROR(ROUND(InformeTbHv[[#This Row],[M3]]/InformeTbHv[[#This Row],[TOTAL DE ARBOLES]],2),""))</f>
        <v/>
      </c>
      <c r="F554" s="39" t="str">
        <f>IFERROR(ROUND(InformeTbHv[[#This Row],[M3]]/InformeTbHv[[#This Row],[T EFECTIVO]],2),"")</f>
        <v/>
      </c>
      <c r="G554" s="89">
        <f>InformeTbHv[[#This Row],[T PROGRAMADO]]-InformeTbHv[[#This Row],[HORAS DE OTRAS PARADA]]</f>
        <v>0</v>
      </c>
      <c r="H554" s="89">
        <f>InformeTbHv[[#This Row],[T PROGRAMADO]]-SUM(InformeTbHv[[#This Row],[T PARADAS MEC]]+InformeTbHv[[#This Row],[ALISTAMIENTO]]+InformeTbHv[[#This Row],[Mantenimiento periódico]])</f>
        <v>4</v>
      </c>
      <c r="I554" s="89">
        <f>InformeTbHv[[#This Row],[T PARADAS MEC]]+InformeTbHv[[#This Row],[ALISTAMIENTO]]+InformeTbHv[[#This Row],[Mantenimiento periódico]]</f>
        <v>3</v>
      </c>
      <c r="J554" s="89">
        <f>SUMIF(InformeTbHv[[#This Row],[MOTIVO 1]],"Mantenimiento periódico",InformeTbHv[[#This Row],[T OTRA PARADA 1]])</f>
        <v>0</v>
      </c>
      <c r="K554" s="89">
        <f>InformeTbHv[[#This Row],[Mantenimiento periódico]]+InformeTbHv[[#This Row],[ALISTAMIENTO]]</f>
        <v>0</v>
      </c>
      <c r="L554" s="89">
        <f>SUM(InformeTbHv[[#This Row],[T OTRA PARADA 1]:[T OTRA PARADA 5]])</f>
        <v>4</v>
      </c>
      <c r="M554" s="88" t="s">
        <v>68</v>
      </c>
      <c r="N554" s="88" t="s">
        <v>1417</v>
      </c>
      <c r="O554" s="88" t="s">
        <v>82</v>
      </c>
      <c r="P554" s="88">
        <v>94266396</v>
      </c>
      <c r="Q554" s="88" t="s">
        <v>65</v>
      </c>
      <c r="R554" s="88" t="s">
        <v>44</v>
      </c>
      <c r="S554" s="90">
        <v>46080</v>
      </c>
      <c r="T554" s="88" t="s">
        <v>164</v>
      </c>
      <c r="U554" s="88"/>
      <c r="V554" s="88"/>
      <c r="W554" s="88"/>
      <c r="X554" s="88"/>
      <c r="Y554" s="88"/>
      <c r="Z554" s="88"/>
      <c r="AA554" s="88"/>
      <c r="AB554" s="88"/>
      <c r="AC554" s="88" t="s">
        <v>1426</v>
      </c>
      <c r="AD554" s="88" t="s">
        <v>1471</v>
      </c>
      <c r="AE554" s="88" t="s">
        <v>1512</v>
      </c>
      <c r="AF554" s="88">
        <v>26.520279887958782</v>
      </c>
      <c r="AG554" s="49" t="s">
        <v>1319</v>
      </c>
      <c r="AH554" s="206">
        <v>7</v>
      </c>
      <c r="AI554" s="125" t="s">
        <v>45</v>
      </c>
      <c r="AJ554" s="418">
        <f>VLOOKUP(InformeTbHv[[#This Row],[TURNO]],[1]INFORMEHV!AI$2:AK$184,2,0)</f>
        <v>0.58333333333333337</v>
      </c>
      <c r="AK554" s="418">
        <f>VLOOKUP(InformeTbHv[[#This Row],[TURNO]],[1]INFORMEHV!AI$2:AK$184,3,0)</f>
        <v>0.91666666666666663</v>
      </c>
      <c r="AL554" s="205"/>
      <c r="AM554" s="88"/>
      <c r="AN554" s="88"/>
      <c r="AO554" s="88"/>
      <c r="AP554" s="88"/>
      <c r="AQ554" s="89"/>
      <c r="AR554" s="88">
        <v>7</v>
      </c>
      <c r="AS554" s="88">
        <v>3</v>
      </c>
      <c r="AT554" s="88"/>
      <c r="AU554" s="88" t="s">
        <v>331</v>
      </c>
      <c r="AV554" s="88"/>
      <c r="AW554" s="88"/>
      <c r="AX554" s="88"/>
      <c r="AY554" s="88"/>
      <c r="AZ554" s="92" t="s">
        <v>824</v>
      </c>
      <c r="BA554" s="88" t="s">
        <v>48</v>
      </c>
      <c r="BB55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7</v>
      </c>
      <c r="BC554" s="89">
        <v>4</v>
      </c>
      <c r="BD554" s="89"/>
      <c r="BE554" s="89"/>
      <c r="BF554" s="89"/>
      <c r="BG554" s="93"/>
      <c r="BH554" s="44" t="s">
        <v>812</v>
      </c>
      <c r="BI554" s="45"/>
      <c r="BJ554" s="45"/>
      <c r="BK554" s="46"/>
      <c r="BL554" s="94"/>
    </row>
    <row r="555" spans="1:64" ht="18.75" customHeight="1" x14ac:dyDescent="0.3">
      <c r="A555" s="87">
        <f>IFERROR(InformeTbHv[[#This Row],[T EFECTIVO]]/InformeTbHv[[#This Row],[Horas disponibles]],0)</f>
        <v>0.91581632653061218</v>
      </c>
      <c r="B555" s="87">
        <f>((InformeTbHv[[#This Row],[T PROGRAMADO]]-InformeTbHv[[#This Row],[HORAS DE OTRAS PARADA]]))/InformeTbHv[[#This Row],[T PROGRAMADO]]</f>
        <v>0.44874999999999998</v>
      </c>
      <c r="C555" s="216">
        <f>IFERROR(((InformeTbHv[[#This Row],[T PROGRAMADO]]-InformeTbHv[[#This Row],[Ttal P. mec]])/InformeTbHv[[#This Row],[T PROGRAMADO]]),0)</f>
        <v>0.49</v>
      </c>
      <c r="D555" s="88">
        <f>IFERROR(ROUND(InformeTbHv[[#This Row],[TOTAL DE ARBOLES]]/InformeTbHv[[#This Row],[T EFECTIVO]],2),"")</f>
        <v>72.14</v>
      </c>
      <c r="E555" s="88">
        <f>(IFERROR(ROUND(InformeTbHv[[#This Row],[M3]]/InformeTbHv[[#This Row],[TOTAL DE ARBOLES]],2),""))</f>
        <v>0.28000000000000003</v>
      </c>
      <c r="F555" s="39">
        <f>IFERROR(ROUND(InformeTbHv[[#This Row],[M3]]/InformeTbHv[[#This Row],[T EFECTIVO]],2),"")</f>
        <v>20.28</v>
      </c>
      <c r="G555" s="89">
        <f>InformeTbHv[[#This Row],[T PROGRAMADO]]-InformeTbHv[[#This Row],[HORAS DE OTRAS PARADA]]</f>
        <v>3.59</v>
      </c>
      <c r="H555" s="89">
        <f>InformeTbHv[[#This Row],[T PROGRAMADO]]-SUM(InformeTbHv[[#This Row],[T PARADAS MEC]]+InformeTbHv[[#This Row],[ALISTAMIENTO]]+InformeTbHv[[#This Row],[Mantenimiento periódico]])</f>
        <v>3.92</v>
      </c>
      <c r="I555" s="89">
        <f>InformeTbHv[[#This Row],[T PARADAS MEC]]+InformeTbHv[[#This Row],[ALISTAMIENTO]]+InformeTbHv[[#This Row],[Mantenimiento periódico]]</f>
        <v>4.08</v>
      </c>
      <c r="J555" s="89">
        <f>SUMIF(InformeTbHv[[#This Row],[MOTIVO 1]],"Mantenimiento periódico",InformeTbHv[[#This Row],[T OTRA PARADA 1]])</f>
        <v>0</v>
      </c>
      <c r="K555" s="89">
        <f>InformeTbHv[[#This Row],[Mantenimiento periódico]]+InformeTbHv[[#This Row],[ALISTAMIENTO]]</f>
        <v>0.57999999999999996</v>
      </c>
      <c r="L555" s="89">
        <f>SUM(InformeTbHv[[#This Row],[T OTRA PARADA 1]:[T OTRA PARADA 5]])</f>
        <v>0</v>
      </c>
      <c r="M555" s="88" t="s">
        <v>86</v>
      </c>
      <c r="N555" s="88" t="s">
        <v>1418</v>
      </c>
      <c r="O555" s="88" t="s">
        <v>88</v>
      </c>
      <c r="P555" s="88">
        <v>94265708</v>
      </c>
      <c r="Q555" s="88" t="s">
        <v>398</v>
      </c>
      <c r="R555" s="88" t="s">
        <v>74</v>
      </c>
      <c r="S555" s="90">
        <v>46091</v>
      </c>
      <c r="T555" s="88" t="s">
        <v>399</v>
      </c>
      <c r="U555" s="88"/>
      <c r="V555" s="88"/>
      <c r="W555" s="88"/>
      <c r="X555" s="88"/>
      <c r="Y555" s="88"/>
      <c r="Z555" s="88"/>
      <c r="AA555" s="88"/>
      <c r="AB555" s="88"/>
      <c r="AC555" s="88" t="s">
        <v>1430</v>
      </c>
      <c r="AD555" s="88" t="s">
        <v>1475</v>
      </c>
      <c r="AE555" s="88" t="s">
        <v>1517</v>
      </c>
      <c r="AF555" s="88">
        <v>14.957915875223099</v>
      </c>
      <c r="AG555" s="251" t="s">
        <v>205</v>
      </c>
      <c r="AH555" s="206">
        <v>9</v>
      </c>
      <c r="AI555" s="88" t="s">
        <v>47</v>
      </c>
      <c r="AJ555" s="419">
        <f>VLOOKUP(InformeTbHv[[#This Row],[TURNO]],[1]INFORMEHV!AI$2:AK$184,2,0)</f>
        <v>0.25</v>
      </c>
      <c r="AK555" s="419">
        <f>VLOOKUP(InformeTbHv[[#This Row],[TURNO]],[1]INFORMEHV!AI$2:AK$184,3,0)</f>
        <v>0.58333333333333337</v>
      </c>
      <c r="AL555" s="205">
        <v>23</v>
      </c>
      <c r="AM555" s="88">
        <v>259</v>
      </c>
      <c r="AN555" s="88">
        <v>72.819999999999993</v>
      </c>
      <c r="AO555" s="88">
        <v>7.46</v>
      </c>
      <c r="AP555" s="88"/>
      <c r="AQ555" s="89">
        <v>16.600000000000001</v>
      </c>
      <c r="AR555" s="205">
        <v>8</v>
      </c>
      <c r="AS555" s="88">
        <v>3.5</v>
      </c>
      <c r="AT555" s="30" t="s">
        <v>328</v>
      </c>
      <c r="AU555" s="88" t="s">
        <v>331</v>
      </c>
      <c r="AV555" s="88">
        <v>0.57999999999999996</v>
      </c>
      <c r="AW555" s="88"/>
      <c r="AX555" s="88">
        <v>0.33</v>
      </c>
      <c r="AY555" s="88"/>
      <c r="AZ555" s="92" t="s">
        <v>629</v>
      </c>
      <c r="BA555" s="88" t="s">
        <v>48</v>
      </c>
      <c r="BB55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4.41</v>
      </c>
      <c r="BC555" s="89"/>
      <c r="BD555" s="89"/>
      <c r="BE555" s="89"/>
      <c r="BF555" s="89"/>
      <c r="BG555" s="93"/>
      <c r="BH555" s="44"/>
      <c r="BI555" s="45"/>
      <c r="BJ555" s="45"/>
      <c r="BK555" s="46"/>
      <c r="BL555" s="94"/>
    </row>
    <row r="556" spans="1:64" ht="18.75" customHeight="1" x14ac:dyDescent="0.3">
      <c r="A556" s="87">
        <f>IFERROR(InformeTbHv[[#This Row],[T EFECTIVO]]/InformeTbHv[[#This Row],[Horas disponibles]],0)</f>
        <v>0.92319054652880361</v>
      </c>
      <c r="B556" s="87">
        <f>((InformeTbHv[[#This Row],[T PROGRAMADO]]-InformeTbHv[[#This Row],[HORAS DE OTRAS PARADA]]))/InformeTbHv[[#This Row],[T PROGRAMADO]]</f>
        <v>0.78125</v>
      </c>
      <c r="C556" s="216">
        <f>IFERROR(((InformeTbHv[[#This Row],[T PROGRAMADO]]-InformeTbHv[[#This Row],[Ttal P. mec]])/InformeTbHv[[#This Row],[T PROGRAMADO]]),0)</f>
        <v>0.84624999999999995</v>
      </c>
      <c r="D556" s="88">
        <f>IFERROR(ROUND(InformeTbHv[[#This Row],[TOTAL DE ARBOLES]]/InformeTbHv[[#This Row],[T EFECTIVO]],2),"")</f>
        <v>57.44</v>
      </c>
      <c r="E556" s="88">
        <f>(IFERROR(ROUND(InformeTbHv[[#This Row],[M3]]/InformeTbHv[[#This Row],[TOTAL DE ARBOLES]],2),""))</f>
        <v>0.49</v>
      </c>
      <c r="F556" s="39">
        <f>IFERROR(ROUND(InformeTbHv[[#This Row],[M3]]/InformeTbHv[[#This Row],[T EFECTIVO]],2),"")</f>
        <v>28</v>
      </c>
      <c r="G556" s="89">
        <f>InformeTbHv[[#This Row],[T PROGRAMADO]]-InformeTbHv[[#This Row],[HORAS DE OTRAS PARADA]]</f>
        <v>6.25</v>
      </c>
      <c r="H556" s="89">
        <f>InformeTbHv[[#This Row],[T PROGRAMADO]]-SUM(InformeTbHv[[#This Row],[T PARADAS MEC]]+InformeTbHv[[#This Row],[ALISTAMIENTO]]+InformeTbHv[[#This Row],[Mantenimiento periódico]])</f>
        <v>6.77</v>
      </c>
      <c r="I556" s="89">
        <f>InformeTbHv[[#This Row],[T PARADAS MEC]]+InformeTbHv[[#This Row],[ALISTAMIENTO]]+InformeTbHv[[#This Row],[Mantenimiento periódico]]</f>
        <v>1.23</v>
      </c>
      <c r="J556" s="89">
        <f>SUMIF(InformeTbHv[[#This Row],[MOTIVO 1]],"Mantenimiento periódico",InformeTbHv[[#This Row],[T OTRA PARADA 1]])</f>
        <v>0</v>
      </c>
      <c r="K556" s="89">
        <f>InformeTbHv[[#This Row],[Mantenimiento periódico]]+InformeTbHv[[#This Row],[ALISTAMIENTO]]</f>
        <v>0.23</v>
      </c>
      <c r="L556" s="89">
        <f>SUM(InformeTbHv[[#This Row],[T OTRA PARADA 1]:[T OTRA PARADA 5]])</f>
        <v>0</v>
      </c>
      <c r="M556" s="88" t="s">
        <v>72</v>
      </c>
      <c r="N556" s="88" t="s">
        <v>1418</v>
      </c>
      <c r="O556" s="88" t="s">
        <v>75</v>
      </c>
      <c r="P556" s="88">
        <v>1114481552</v>
      </c>
      <c r="Q556" s="88" t="s">
        <v>43</v>
      </c>
      <c r="R556" s="88" t="s">
        <v>74</v>
      </c>
      <c r="S556" s="90">
        <v>46099</v>
      </c>
      <c r="T556" s="88" t="s">
        <v>102</v>
      </c>
      <c r="U556" s="88"/>
      <c r="V556" s="88"/>
      <c r="W556" s="88"/>
      <c r="X556" s="88"/>
      <c r="Y556" s="88"/>
      <c r="Z556" s="88"/>
      <c r="AA556" s="88"/>
      <c r="AB556" s="88"/>
      <c r="AC556" s="88" t="s">
        <v>1425</v>
      </c>
      <c r="AD556" s="88" t="s">
        <v>1470</v>
      </c>
      <c r="AE556" s="88" t="s">
        <v>1514</v>
      </c>
      <c r="AF556" s="88">
        <v>18.81028029942162</v>
      </c>
      <c r="AG556" s="251" t="s">
        <v>205</v>
      </c>
      <c r="AH556" s="206">
        <v>3</v>
      </c>
      <c r="AI556" s="125" t="s">
        <v>45</v>
      </c>
      <c r="AJ556" s="418">
        <f>VLOOKUP(InformeTbHv[[#This Row],[TURNO]],[1]INFORMEHV!AI$2:AK$184,2,0)</f>
        <v>0.58333333333333337</v>
      </c>
      <c r="AK556" s="418">
        <f>VLOOKUP(InformeTbHv[[#This Row],[TURNO]],[1]INFORMEHV!AI$2:AK$184,3,0)</f>
        <v>0.91666666666666663</v>
      </c>
      <c r="AL556" s="205">
        <v>20</v>
      </c>
      <c r="AM556" s="88">
        <v>359</v>
      </c>
      <c r="AN556" s="88">
        <v>175</v>
      </c>
      <c r="AO556" s="88">
        <v>21.68</v>
      </c>
      <c r="AP556" s="88"/>
      <c r="AQ556" s="89">
        <v>24</v>
      </c>
      <c r="AR556" s="205">
        <v>8</v>
      </c>
      <c r="AS556" s="88">
        <v>1</v>
      </c>
      <c r="AT556" s="30" t="s">
        <v>328</v>
      </c>
      <c r="AU556" s="88" t="s">
        <v>331</v>
      </c>
      <c r="AV556" s="88">
        <v>0.23</v>
      </c>
      <c r="AW556" s="88">
        <v>0.17</v>
      </c>
      <c r="AX556" s="88">
        <v>0.35</v>
      </c>
      <c r="AY556" s="88">
        <v>5</v>
      </c>
      <c r="AZ556" s="92" t="s">
        <v>977</v>
      </c>
      <c r="BA556" s="88" t="s">
        <v>48</v>
      </c>
      <c r="BB55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1.75</v>
      </c>
      <c r="BC556" s="89"/>
      <c r="BD556" s="89"/>
      <c r="BE556" s="89"/>
      <c r="BF556" s="89"/>
      <c r="BG556" s="93"/>
      <c r="BH556" s="44"/>
      <c r="BI556" s="45"/>
      <c r="BJ556" s="45"/>
      <c r="BK556" s="46"/>
      <c r="BL556" s="94"/>
    </row>
    <row r="557" spans="1:64" ht="18.75" customHeight="1" x14ac:dyDescent="0.3">
      <c r="A557" s="87">
        <f>IFERROR(InformeTbHv[[#This Row],[T EFECTIVO]]/InformeTbHv[[#This Row],[Horas disponibles]],0)</f>
        <v>0</v>
      </c>
      <c r="B557" s="87">
        <f>((InformeTbHv[[#This Row],[T PROGRAMADO]]-InformeTbHv[[#This Row],[HORAS DE OTRAS PARADA]]))/InformeTbHv[[#This Row],[T PROGRAMADO]]</f>
        <v>0</v>
      </c>
      <c r="C557" s="216">
        <f>IFERROR(((InformeTbHv[[#This Row],[T PROGRAMADO]]-InformeTbHv[[#This Row],[Ttal P. mec]])/InformeTbHv[[#This Row],[T PROGRAMADO]]),0)</f>
        <v>0</v>
      </c>
      <c r="D557" s="88" t="str">
        <f>IFERROR(ROUND(InformeTbHv[[#This Row],[TOTAL DE ARBOLES]]/InformeTbHv[[#This Row],[T EFECTIVO]],2),"")</f>
        <v/>
      </c>
      <c r="E557" s="88" t="str">
        <f>(IFERROR(ROUND(InformeTbHv[[#This Row],[M3]]/InformeTbHv[[#This Row],[TOTAL DE ARBOLES]],2),""))</f>
        <v/>
      </c>
      <c r="F557" s="39" t="str">
        <f>IFERROR(ROUND(InformeTbHv[[#This Row],[M3]]/InformeTbHv[[#This Row],[T EFECTIVO]],2),"")</f>
        <v/>
      </c>
      <c r="G557" s="89">
        <f>InformeTbHv[[#This Row],[T PROGRAMADO]]-InformeTbHv[[#This Row],[HORAS DE OTRAS PARADA]]</f>
        <v>0</v>
      </c>
      <c r="H557" s="89">
        <f>InformeTbHv[[#This Row],[T PROGRAMADO]]-SUM(InformeTbHv[[#This Row],[T PARADAS MEC]]+InformeTbHv[[#This Row],[ALISTAMIENTO]]+InformeTbHv[[#This Row],[Mantenimiento periódico]])</f>
        <v>0</v>
      </c>
      <c r="I557" s="89">
        <f>InformeTbHv[[#This Row],[T PARADAS MEC]]+InformeTbHv[[#This Row],[ALISTAMIENTO]]+InformeTbHv[[#This Row],[Mantenimiento periódico]]</f>
        <v>8</v>
      </c>
      <c r="J557" s="89">
        <f>SUMIF(InformeTbHv[[#This Row],[MOTIVO 1]],"Mantenimiento periódico",InformeTbHv[[#This Row],[T OTRA PARADA 1]])</f>
        <v>0</v>
      </c>
      <c r="K557" s="89">
        <f>InformeTbHv[[#This Row],[Mantenimiento periódico]]+InformeTbHv[[#This Row],[ALISTAMIENTO]]</f>
        <v>0</v>
      </c>
      <c r="L557" s="89">
        <f>SUM(InformeTbHv[[#This Row],[T OTRA PARADA 1]:[T OTRA PARADA 5]])</f>
        <v>0</v>
      </c>
      <c r="M557" s="88" t="s">
        <v>72</v>
      </c>
      <c r="N557" s="88" t="s">
        <v>1418</v>
      </c>
      <c r="O557" s="88" t="s">
        <v>73</v>
      </c>
      <c r="P557" s="88">
        <v>1116724403</v>
      </c>
      <c r="Q557" s="88" t="s">
        <v>43</v>
      </c>
      <c r="R557" s="88" t="s">
        <v>74</v>
      </c>
      <c r="S557" s="90">
        <v>46100</v>
      </c>
      <c r="T557" s="88" t="s">
        <v>102</v>
      </c>
      <c r="U557" s="88"/>
      <c r="V557" s="88"/>
      <c r="W557" s="88"/>
      <c r="X557" s="88"/>
      <c r="Y557" s="88"/>
      <c r="Z557" s="88"/>
      <c r="AA557" s="88"/>
      <c r="AB557" s="88"/>
      <c r="AC557" s="88" t="s">
        <v>1425</v>
      </c>
      <c r="AD557" s="88" t="s">
        <v>1470</v>
      </c>
      <c r="AE557" s="88" t="s">
        <v>1514</v>
      </c>
      <c r="AF557" s="88">
        <v>18.81028029942162</v>
      </c>
      <c r="AG557" s="251" t="s">
        <v>205</v>
      </c>
      <c r="AH557" s="206">
        <v>3</v>
      </c>
      <c r="AI557" s="125" t="s">
        <v>45</v>
      </c>
      <c r="AJ557" s="418">
        <f>VLOOKUP(InformeTbHv[[#This Row],[TURNO]],[1]INFORMEHV!AI$2:AK$184,2,0)</f>
        <v>0.58333333333333337</v>
      </c>
      <c r="AK557" s="418">
        <f>VLOOKUP(InformeTbHv[[#This Row],[TURNO]],[1]INFORMEHV!AI$2:AK$184,3,0)</f>
        <v>0.91666666666666663</v>
      </c>
      <c r="AL557" s="205"/>
      <c r="AM557" s="88"/>
      <c r="AN557" s="88"/>
      <c r="AO557" s="88"/>
      <c r="AP557" s="88"/>
      <c r="AQ557" s="89"/>
      <c r="AR557" s="88">
        <v>8</v>
      </c>
      <c r="AS557" s="88">
        <v>8</v>
      </c>
      <c r="AT557" s="88">
        <v>0</v>
      </c>
      <c r="AU557" s="88" t="s">
        <v>331</v>
      </c>
      <c r="AV557" s="88"/>
      <c r="AW557" s="88"/>
      <c r="AX557" s="88"/>
      <c r="AY557" s="88"/>
      <c r="AZ557" s="92"/>
      <c r="BA557" s="88" t="s">
        <v>48</v>
      </c>
      <c r="BB55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557" s="89"/>
      <c r="BD557" s="89"/>
      <c r="BE557" s="89"/>
      <c r="BF557" s="89"/>
      <c r="BG557" s="93"/>
      <c r="BH557" s="44"/>
      <c r="BI557" s="45"/>
      <c r="BJ557" s="45"/>
      <c r="BK557" s="46"/>
      <c r="BL557" s="94"/>
    </row>
    <row r="558" spans="1:64" ht="18.75" customHeight="1" x14ac:dyDescent="0.3">
      <c r="A558" s="76">
        <f>IFERROR(InformeTbHv[[#This Row],[T EFECTIVO]]/InformeTbHv[[#This Row],[Horas disponibles]],0)</f>
        <v>0.79960019990005005</v>
      </c>
      <c r="B558" s="76">
        <f>((InformeTbHv[[#This Row],[T PROGRAMADO]]-InformeTbHv[[#This Row],[HORAS DE OTRAS PARADA]]))/InformeTbHv[[#This Row],[T PROGRAMADO]]</f>
        <v>0.66666666666666674</v>
      </c>
      <c r="C558" s="217">
        <f>IFERROR(((InformeTbHv[[#This Row],[T PROGRAMADO]]-InformeTbHv[[#This Row],[Ttal P. mec]])/InformeTbHv[[#This Row],[T PROGRAMADO]]),0)</f>
        <v>0.83374999999999999</v>
      </c>
      <c r="D558" s="49">
        <f>IFERROR(ROUND(InformeTbHv[[#This Row],[TOTAL DE ARBOLES]]/InformeTbHv[[#This Row],[T EFECTIVO]],2),"")</f>
        <v>45</v>
      </c>
      <c r="E558" s="49">
        <f>(IFERROR(ROUND(InformeTbHv[[#This Row],[M3]]/InformeTbHv[[#This Row],[TOTAL DE ARBOLES]],2),""))</f>
        <v>0.13</v>
      </c>
      <c r="F558" s="39">
        <f>IFERROR(ROUND(InformeTbHv[[#This Row],[M3]]/InformeTbHv[[#This Row],[T EFECTIVO]],2),"")</f>
        <v>5.83</v>
      </c>
      <c r="G558" s="72">
        <f>InformeTbHv[[#This Row],[T PROGRAMADO]]-InformeTbHv[[#This Row],[HORAS DE OTRAS PARADA]]</f>
        <v>5.3333333333333339</v>
      </c>
      <c r="H558" s="72">
        <f>InformeTbHv[[#This Row],[T PROGRAMADO]]-SUM(InformeTbHv[[#This Row],[T PARADAS MEC]]+InformeTbHv[[#This Row],[ALISTAMIENTO]]+InformeTbHv[[#This Row],[Mantenimiento periódico]])</f>
        <v>6.67</v>
      </c>
      <c r="I558" s="72">
        <f>InformeTbHv[[#This Row],[T PARADAS MEC]]+InformeTbHv[[#This Row],[ALISTAMIENTO]]+InformeTbHv[[#This Row],[Mantenimiento periódico]]</f>
        <v>1.33</v>
      </c>
      <c r="J558" s="72">
        <f>SUMIF(InformeTbHv[[#This Row],[MOTIVO 1]],"Mantenimiento periódico",InformeTbHv[[#This Row],[T OTRA PARADA 1]])</f>
        <v>0</v>
      </c>
      <c r="K558" s="72">
        <f>InformeTbHv[[#This Row],[Mantenimiento periódico]]+InformeTbHv[[#This Row],[ALISTAMIENTO]]</f>
        <v>0.33</v>
      </c>
      <c r="L558" s="72">
        <f>SUM(InformeTbHv[[#This Row],[T OTRA PARADA 1]:[T OTRA PARADA 5]])</f>
        <v>0.66666666666666596</v>
      </c>
      <c r="M558" s="49" t="s">
        <v>134</v>
      </c>
      <c r="N558" s="49" t="s">
        <v>1417</v>
      </c>
      <c r="O558" s="49" t="s">
        <v>367</v>
      </c>
      <c r="P558" s="49">
        <v>18435730</v>
      </c>
      <c r="Q558" s="49" t="s">
        <v>65</v>
      </c>
      <c r="R558" s="49" t="s">
        <v>49</v>
      </c>
      <c r="S558" s="77">
        <v>46131</v>
      </c>
      <c r="T558" s="49" t="s">
        <v>941</v>
      </c>
      <c r="U558" s="49"/>
      <c r="V558" s="49"/>
      <c r="W558" s="49"/>
      <c r="X558" s="49"/>
      <c r="Y558" s="49"/>
      <c r="Z558" s="49"/>
      <c r="AA558" s="49"/>
      <c r="AB558" s="49"/>
      <c r="AC558" s="49" t="s">
        <v>1424</v>
      </c>
      <c r="AD558" s="49" t="s">
        <v>1469</v>
      </c>
      <c r="AE558" s="49" t="s">
        <v>1513</v>
      </c>
      <c r="AF558" s="49">
        <v>17.094631593058232</v>
      </c>
      <c r="AG558" s="252" t="s">
        <v>206</v>
      </c>
      <c r="AH558" s="259">
        <v>4</v>
      </c>
      <c r="AI558" s="49" t="s">
        <v>47</v>
      </c>
      <c r="AJ558" s="420">
        <f>VLOOKUP(InformeTbHv[[#This Row],[TURNO]],[1]INFORMEHV!AI$2:AK$184,2,0)</f>
        <v>0.25</v>
      </c>
      <c r="AK558" s="420">
        <f>VLOOKUP(InformeTbHv[[#This Row],[TURNO]],[1]INFORMEHV!AI$2:AK$184,3,0)</f>
        <v>0.58333333333333337</v>
      </c>
      <c r="AL558" s="125">
        <v>25</v>
      </c>
      <c r="AM558" s="49">
        <v>240</v>
      </c>
      <c r="AN558" s="49">
        <v>31.1</v>
      </c>
      <c r="AO558" s="49">
        <v>6.7</v>
      </c>
      <c r="AP558" s="49"/>
      <c r="AQ558" s="72">
        <v>14</v>
      </c>
      <c r="AR558" s="125">
        <v>8</v>
      </c>
      <c r="AS558" s="49">
        <v>1</v>
      </c>
      <c r="AT558" s="30" t="s">
        <v>328</v>
      </c>
      <c r="AU558" s="49" t="s">
        <v>331</v>
      </c>
      <c r="AV558" s="49">
        <v>0.33</v>
      </c>
      <c r="AW558" s="49">
        <v>0.17</v>
      </c>
      <c r="AX558" s="49">
        <v>0.5</v>
      </c>
      <c r="AY558" s="49">
        <v>5</v>
      </c>
      <c r="AZ558" s="71"/>
      <c r="BA558" s="49" t="s">
        <v>48</v>
      </c>
      <c r="BB55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2.6666666666666661</v>
      </c>
      <c r="BC558" s="72">
        <v>0.66666666666666596</v>
      </c>
      <c r="BD558" s="72"/>
      <c r="BE558" s="72"/>
      <c r="BF558" s="72"/>
      <c r="BG558" s="74"/>
      <c r="BH558" s="44" t="s">
        <v>720</v>
      </c>
      <c r="BI558" s="45"/>
      <c r="BJ558" s="45"/>
      <c r="BK558" s="46"/>
      <c r="BL558" s="45"/>
    </row>
    <row r="559" spans="1:64" ht="18.75" customHeight="1" x14ac:dyDescent="0.3">
      <c r="A559" s="63">
        <f>IFERROR(InformeTbHv[[#This Row],[T EFECTIVO]]/InformeTbHv[[#This Row],[Horas disponibles]],0)</f>
        <v>0.9285714285714286</v>
      </c>
      <c r="B559" s="63">
        <f>((InformeTbHv[[#This Row],[T PROGRAMADO]]-InformeTbHv[[#This Row],[HORAS DE OTRAS PARADA]]))/InformeTbHv[[#This Row],[T PROGRAMADO]]</f>
        <v>0.8125</v>
      </c>
      <c r="C559" s="215">
        <f>IFERROR(((InformeTbHv[[#This Row],[T PROGRAMADO]]-InformeTbHv[[#This Row],[Ttal P. mec]])/InformeTbHv[[#This Row],[T PROGRAMADO]]),0)</f>
        <v>0.875</v>
      </c>
      <c r="D559" s="64">
        <f>IFERROR(ROUND(InformeTbHv[[#This Row],[TOTAL DE ARBOLES]]/InformeTbHv[[#This Row],[T EFECTIVO]],2),"")</f>
        <v>30.92</v>
      </c>
      <c r="E559" s="64">
        <f>(IFERROR(ROUND(InformeTbHv[[#This Row],[M3]]/InformeTbHv[[#This Row],[TOTAL DE ARBOLES]],2),""))</f>
        <v>0.35</v>
      </c>
      <c r="F559" s="39">
        <f>IFERROR(ROUND(InformeTbHv[[#This Row],[M3]]/InformeTbHv[[#This Row],[T EFECTIVO]],2),"")</f>
        <v>10.77</v>
      </c>
      <c r="G559" s="65">
        <f>InformeTbHv[[#This Row],[T PROGRAMADO]]-InformeTbHv[[#This Row],[HORAS DE OTRAS PARADA]]</f>
        <v>6.5</v>
      </c>
      <c r="H559" s="65">
        <f>InformeTbHv[[#This Row],[T PROGRAMADO]]-SUM(InformeTbHv[[#This Row],[T PARADAS MEC]]+InformeTbHv[[#This Row],[ALISTAMIENTO]]+InformeTbHv[[#This Row],[Mantenimiento periódico]])</f>
        <v>7</v>
      </c>
      <c r="I559" s="65">
        <f>InformeTbHv[[#This Row],[T PARADAS MEC]]+InformeTbHv[[#This Row],[ALISTAMIENTO]]+InformeTbHv[[#This Row],[Mantenimiento periódico]]</f>
        <v>1</v>
      </c>
      <c r="J559" s="65">
        <f>SUMIF(InformeTbHv[[#This Row],[MOTIVO 1]],"Mantenimiento periódico",InformeTbHv[[#This Row],[T OTRA PARADA 1]])</f>
        <v>0</v>
      </c>
      <c r="K559" s="65">
        <f>InformeTbHv[[#This Row],[Mantenimiento periódico]]+InformeTbHv[[#This Row],[ALISTAMIENTO]]</f>
        <v>0.17</v>
      </c>
      <c r="L559" s="65">
        <f>SUM(InformeTbHv[[#This Row],[T OTRA PARADA 1]:[T OTRA PARADA 5]])</f>
        <v>0</v>
      </c>
      <c r="M559" s="64" t="s">
        <v>63</v>
      </c>
      <c r="N559" s="64" t="s">
        <v>1417</v>
      </c>
      <c r="O559" s="64" t="s">
        <v>64</v>
      </c>
      <c r="P559" s="64">
        <v>94282613</v>
      </c>
      <c r="Q559" s="64" t="s">
        <v>65</v>
      </c>
      <c r="R559" s="64" t="s">
        <v>44</v>
      </c>
      <c r="S559" s="66">
        <v>46040</v>
      </c>
      <c r="T559" s="64" t="s">
        <v>150</v>
      </c>
      <c r="U559" s="64"/>
      <c r="V559" s="64"/>
      <c r="W559" s="64"/>
      <c r="X559" s="64"/>
      <c r="Y559" s="64"/>
      <c r="Z559" s="64"/>
      <c r="AA559" s="64"/>
      <c r="AB559" s="64"/>
      <c r="AC559" s="64" t="s">
        <v>1444</v>
      </c>
      <c r="AD559" s="64" t="s">
        <v>1489</v>
      </c>
      <c r="AE559" s="64" t="s">
        <v>1512</v>
      </c>
      <c r="AF559" s="64">
        <v>22.805263629590204</v>
      </c>
      <c r="AG559" s="251" t="s">
        <v>205</v>
      </c>
      <c r="AH559" s="258">
        <v>8</v>
      </c>
      <c r="AI559" s="209" t="s">
        <v>47</v>
      </c>
      <c r="AJ559" s="417">
        <f>VLOOKUP(InformeTbHv[[#This Row],[TURNO]],[1]INFORMEHV!AI$2:AK$184,2,0)</f>
        <v>0.25</v>
      </c>
      <c r="AK559" s="417">
        <f>VLOOKUP(InformeTbHv[[#This Row],[TURNO]],[1]INFORMEHV!AI$2:AK$184,3,0)</f>
        <v>0.58333333333333337</v>
      </c>
      <c r="AL559" s="209">
        <v>20</v>
      </c>
      <c r="AM559" s="64">
        <v>201</v>
      </c>
      <c r="AN559" s="64">
        <v>70</v>
      </c>
      <c r="AO559" s="64">
        <v>11.67</v>
      </c>
      <c r="AP559" s="64"/>
      <c r="AQ559" s="65"/>
      <c r="AR559" s="209">
        <v>8</v>
      </c>
      <c r="AS559" s="64">
        <v>0.83</v>
      </c>
      <c r="AT559" s="30" t="s">
        <v>328</v>
      </c>
      <c r="AU559" s="49" t="s">
        <v>351</v>
      </c>
      <c r="AV559" s="64">
        <v>0.17</v>
      </c>
      <c r="AW559" s="64">
        <v>0.33</v>
      </c>
      <c r="AX559" s="64">
        <v>0.17</v>
      </c>
      <c r="AY559" s="64"/>
      <c r="AZ559" s="67" t="s">
        <v>346</v>
      </c>
      <c r="BA559" s="64" t="s">
        <v>46</v>
      </c>
      <c r="BB55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1.5</v>
      </c>
      <c r="BC559" s="65"/>
      <c r="BD559" s="65"/>
      <c r="BE559" s="65"/>
      <c r="BF559" s="65"/>
      <c r="BG559" s="68"/>
      <c r="BH559" s="44"/>
      <c r="BI559" s="45"/>
      <c r="BJ559" s="45"/>
      <c r="BK559" s="46"/>
      <c r="BL559" s="69"/>
    </row>
    <row r="560" spans="1:64" ht="18.75" customHeight="1" x14ac:dyDescent="0.3">
      <c r="A560" s="63">
        <f>IFERROR(InformeTbHv[[#This Row],[T EFECTIVO]]/InformeTbHv[[#This Row],[Horas disponibles]],0)</f>
        <v>0.95652173913043481</v>
      </c>
      <c r="B560" s="63">
        <f>((InformeTbHv[[#This Row],[T PROGRAMADO]]-InformeTbHv[[#This Row],[HORAS DE OTRAS PARADA]]))/InformeTbHv[[#This Row],[T PROGRAMADO]]</f>
        <v>0.7857142857142857</v>
      </c>
      <c r="C560" s="215">
        <f>IFERROR(((InformeTbHv[[#This Row],[T PROGRAMADO]]-InformeTbHv[[#This Row],[Ttal P. mec]])/InformeTbHv[[#This Row],[T PROGRAMADO]]),0)</f>
        <v>0.8214285714285714</v>
      </c>
      <c r="D560" s="64">
        <f>IFERROR(ROUND(InformeTbHv[[#This Row],[TOTAL DE ARBOLES]]/InformeTbHv[[#This Row],[T EFECTIVO]],2),"")</f>
        <v>33.090000000000003</v>
      </c>
      <c r="E560" s="64">
        <f>(IFERROR(ROUND(InformeTbHv[[#This Row],[M3]]/InformeTbHv[[#This Row],[TOTAL DE ARBOLES]],2),""))</f>
        <v>0.33</v>
      </c>
      <c r="F560" s="39">
        <f>IFERROR(ROUND(InformeTbHv[[#This Row],[M3]]/InformeTbHv[[#This Row],[T EFECTIVO]],2),"")</f>
        <v>10.91</v>
      </c>
      <c r="G560" s="65">
        <f>InformeTbHv[[#This Row],[T PROGRAMADO]]-InformeTbHv[[#This Row],[HORAS DE OTRAS PARADA]]</f>
        <v>5.5</v>
      </c>
      <c r="H560" s="65">
        <f>InformeTbHv[[#This Row],[T PROGRAMADO]]-SUM(InformeTbHv[[#This Row],[T PARADAS MEC]]+InformeTbHv[[#This Row],[ALISTAMIENTO]]+InformeTbHv[[#This Row],[Mantenimiento periódico]])</f>
        <v>5.75</v>
      </c>
      <c r="I560" s="65">
        <f>InformeTbHv[[#This Row],[T PARADAS MEC]]+InformeTbHv[[#This Row],[ALISTAMIENTO]]+InformeTbHv[[#This Row],[Mantenimiento periódico]]</f>
        <v>1.25</v>
      </c>
      <c r="J560" s="65">
        <f>SUMIF(InformeTbHv[[#This Row],[MOTIVO 1]],"Mantenimiento periódico",InformeTbHv[[#This Row],[T OTRA PARADA 1]])</f>
        <v>0</v>
      </c>
      <c r="K560" s="65">
        <f>InformeTbHv[[#This Row],[Mantenimiento periódico]]+InformeTbHv[[#This Row],[ALISTAMIENTO]]</f>
        <v>0.25</v>
      </c>
      <c r="L560" s="65">
        <f>SUM(InformeTbHv[[#This Row],[T OTRA PARADA 1]:[T OTRA PARADA 5]])</f>
        <v>0</v>
      </c>
      <c r="M560" s="64" t="s">
        <v>63</v>
      </c>
      <c r="N560" s="64" t="s">
        <v>1417</v>
      </c>
      <c r="O560" s="64" t="s">
        <v>67</v>
      </c>
      <c r="P560" s="64">
        <v>4516297</v>
      </c>
      <c r="Q560" s="64" t="s">
        <v>65</v>
      </c>
      <c r="R560" s="64" t="s">
        <v>44</v>
      </c>
      <c r="S560" s="66">
        <v>46040</v>
      </c>
      <c r="T560" s="64" t="s">
        <v>150</v>
      </c>
      <c r="U560" s="64"/>
      <c r="V560" s="64"/>
      <c r="W560" s="64"/>
      <c r="X560" s="64"/>
      <c r="Y560" s="64"/>
      <c r="Z560" s="64"/>
      <c r="AA560" s="64"/>
      <c r="AB560" s="64"/>
      <c r="AC560" s="64" t="s">
        <v>1444</v>
      </c>
      <c r="AD560" s="64" t="s">
        <v>1489</v>
      </c>
      <c r="AE560" s="64" t="s">
        <v>1512</v>
      </c>
      <c r="AF560" s="64">
        <v>22.805263629590204</v>
      </c>
      <c r="AG560" s="251" t="s">
        <v>205</v>
      </c>
      <c r="AH560" s="258">
        <v>8</v>
      </c>
      <c r="AI560" s="125" t="s">
        <v>45</v>
      </c>
      <c r="AJ560" s="418">
        <f>VLOOKUP(InformeTbHv[[#This Row],[TURNO]],[1]INFORMEHV!AI$2:AK$184,2,0)</f>
        <v>0.58333333333333337</v>
      </c>
      <c r="AK560" s="418">
        <f>VLOOKUP(InformeTbHv[[#This Row],[TURNO]],[1]INFORMEHV!AI$2:AK$184,3,0)</f>
        <v>0.91666666666666663</v>
      </c>
      <c r="AL560" s="209">
        <v>20</v>
      </c>
      <c r="AM560" s="64">
        <v>182</v>
      </c>
      <c r="AN560" s="64">
        <v>60</v>
      </c>
      <c r="AO560" s="64">
        <v>10</v>
      </c>
      <c r="AP560" s="64"/>
      <c r="AQ560" s="65"/>
      <c r="AR560" s="209">
        <v>7</v>
      </c>
      <c r="AS560" s="64">
        <v>1</v>
      </c>
      <c r="AT560" s="30" t="s">
        <v>328</v>
      </c>
      <c r="AU560" s="49" t="s">
        <v>351</v>
      </c>
      <c r="AV560" s="64">
        <v>0.25</v>
      </c>
      <c r="AW560" s="64"/>
      <c r="AX560" s="64">
        <v>0.25</v>
      </c>
      <c r="AY560" s="64"/>
      <c r="AZ560" s="67" t="s">
        <v>142</v>
      </c>
      <c r="BA560" s="64" t="s">
        <v>46</v>
      </c>
      <c r="BB56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1.5</v>
      </c>
      <c r="BC560" s="65"/>
      <c r="BD560" s="65"/>
      <c r="BE560" s="65"/>
      <c r="BF560" s="65"/>
      <c r="BG560" s="68"/>
      <c r="BH560" s="44"/>
      <c r="BI560" s="45"/>
      <c r="BJ560" s="45"/>
      <c r="BK560" s="46"/>
      <c r="BL560" s="69"/>
    </row>
    <row r="561" spans="1:64" ht="18.75" customHeight="1" x14ac:dyDescent="0.3">
      <c r="A561" s="63">
        <f>IFERROR(InformeTbHv[[#This Row],[T EFECTIVO]]/InformeTbHv[[#This Row],[Horas disponibles]],0)</f>
        <v>0.93632958801498134</v>
      </c>
      <c r="B561" s="63">
        <f>((InformeTbHv[[#This Row],[T PROGRAMADO]]-InformeTbHv[[#This Row],[HORAS DE OTRAS PARADA]]))/InformeTbHv[[#This Row],[T PROGRAMADO]]</f>
        <v>0.625</v>
      </c>
      <c r="C561" s="215">
        <f>IFERROR(((InformeTbHv[[#This Row],[T PROGRAMADO]]-InformeTbHv[[#This Row],[Ttal P. mec]])/InformeTbHv[[#This Row],[T PROGRAMADO]]),0)</f>
        <v>0.66749999999999998</v>
      </c>
      <c r="D561" s="64">
        <f>IFERROR(ROUND(InformeTbHv[[#This Row],[TOTAL DE ARBOLES]]/InformeTbHv[[#This Row],[T EFECTIVO]],2),"")</f>
        <v>33.6</v>
      </c>
      <c r="E561" s="64">
        <f>(IFERROR(ROUND(InformeTbHv[[#This Row],[M3]]/InformeTbHv[[#This Row],[TOTAL DE ARBOLES]],2),""))</f>
        <v>0.3</v>
      </c>
      <c r="F561" s="39">
        <f>IFERROR(ROUND(InformeTbHv[[#This Row],[M3]]/InformeTbHv[[#This Row],[T EFECTIVO]],2),"")</f>
        <v>10</v>
      </c>
      <c r="G561" s="65">
        <f>InformeTbHv[[#This Row],[T PROGRAMADO]]-InformeTbHv[[#This Row],[HORAS DE OTRAS PARADA]]</f>
        <v>5</v>
      </c>
      <c r="H561" s="65">
        <f>InformeTbHv[[#This Row],[T PROGRAMADO]]-SUM(InformeTbHv[[#This Row],[T PARADAS MEC]]+InformeTbHv[[#This Row],[ALISTAMIENTO]]+InformeTbHv[[#This Row],[Mantenimiento periódico]])</f>
        <v>5.34</v>
      </c>
      <c r="I561" s="65">
        <f>InformeTbHv[[#This Row],[T PARADAS MEC]]+InformeTbHv[[#This Row],[ALISTAMIENTO]]+InformeTbHv[[#This Row],[Mantenimiento periódico]]</f>
        <v>2.66</v>
      </c>
      <c r="J561" s="65">
        <f>SUMIF(InformeTbHv[[#This Row],[MOTIVO 1]],"Mantenimiento periódico",InformeTbHv[[#This Row],[T OTRA PARADA 1]])</f>
        <v>0</v>
      </c>
      <c r="K561" s="65">
        <f>InformeTbHv[[#This Row],[Mantenimiento periódico]]+InformeTbHv[[#This Row],[ALISTAMIENTO]]</f>
        <v>0.33</v>
      </c>
      <c r="L561" s="65">
        <f>SUM(InformeTbHv[[#This Row],[T OTRA PARADA 1]:[T OTRA PARADA 5]])</f>
        <v>0</v>
      </c>
      <c r="M561" s="64" t="s">
        <v>63</v>
      </c>
      <c r="N561" s="64" t="s">
        <v>1417</v>
      </c>
      <c r="O561" s="64" t="s">
        <v>64</v>
      </c>
      <c r="P561" s="64">
        <v>94282613</v>
      </c>
      <c r="Q561" s="64" t="s">
        <v>65</v>
      </c>
      <c r="R561" s="64" t="s">
        <v>44</v>
      </c>
      <c r="S561" s="66">
        <v>46041</v>
      </c>
      <c r="T561" s="64" t="s">
        <v>150</v>
      </c>
      <c r="U561" s="64"/>
      <c r="V561" s="64"/>
      <c r="W561" s="64"/>
      <c r="X561" s="64"/>
      <c r="Y561" s="64"/>
      <c r="Z561" s="64"/>
      <c r="AA561" s="64"/>
      <c r="AB561" s="64"/>
      <c r="AC561" s="64" t="s">
        <v>1444</v>
      </c>
      <c r="AD561" s="64" t="s">
        <v>1489</v>
      </c>
      <c r="AE561" s="64" t="s">
        <v>1512</v>
      </c>
      <c r="AF561" s="64">
        <v>22.805263629590204</v>
      </c>
      <c r="AG561" s="251" t="s">
        <v>205</v>
      </c>
      <c r="AH561" s="258">
        <v>8</v>
      </c>
      <c r="AI561" s="209" t="s">
        <v>47</v>
      </c>
      <c r="AJ561" s="417">
        <f>VLOOKUP(InformeTbHv[[#This Row],[TURNO]],[1]INFORMEHV!AI$2:AK$184,2,0)</f>
        <v>0.25</v>
      </c>
      <c r="AK561" s="417">
        <f>VLOOKUP(InformeTbHv[[#This Row],[TURNO]],[1]INFORMEHV!AI$2:AK$184,3,0)</f>
        <v>0.58333333333333337</v>
      </c>
      <c r="AL561" s="209">
        <v>20</v>
      </c>
      <c r="AM561" s="64">
        <v>168</v>
      </c>
      <c r="AN561" s="64">
        <v>50</v>
      </c>
      <c r="AO561" s="64">
        <v>10</v>
      </c>
      <c r="AP561" s="64"/>
      <c r="AQ561" s="65"/>
      <c r="AR561" s="64">
        <v>8</v>
      </c>
      <c r="AS561" s="64">
        <v>2.33</v>
      </c>
      <c r="AT561" s="30" t="s">
        <v>327</v>
      </c>
      <c r="AU561" s="49" t="s">
        <v>351</v>
      </c>
      <c r="AV561" s="64">
        <v>0.33</v>
      </c>
      <c r="AW561" s="64">
        <v>0.17</v>
      </c>
      <c r="AX561" s="64">
        <v>0.17</v>
      </c>
      <c r="AY561" s="64"/>
      <c r="AZ561" s="67" t="s">
        <v>342</v>
      </c>
      <c r="BA561" s="64" t="s">
        <v>46</v>
      </c>
      <c r="BB56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v>
      </c>
      <c r="BC561" s="65"/>
      <c r="BD561" s="65"/>
      <c r="BE561" s="65"/>
      <c r="BF561" s="65"/>
      <c r="BG561" s="68"/>
      <c r="BH561" s="44"/>
      <c r="BI561" s="45"/>
      <c r="BJ561" s="45"/>
      <c r="BK561" s="46"/>
      <c r="BL561" s="69"/>
    </row>
    <row r="562" spans="1:64" ht="18.75" customHeight="1" x14ac:dyDescent="0.3">
      <c r="A562" s="63">
        <f>IFERROR(InformeTbHv[[#This Row],[T EFECTIVO]]/InformeTbHv[[#This Row],[Horas disponibles]],0)</f>
        <v>1</v>
      </c>
      <c r="B562" s="63">
        <f>((InformeTbHv[[#This Row],[T PROGRAMADO]]-InformeTbHv[[#This Row],[HORAS DE OTRAS PARADA]]))/InformeTbHv[[#This Row],[T PROGRAMADO]]</f>
        <v>0.29125000000000001</v>
      </c>
      <c r="C562" s="215">
        <f>IFERROR(((InformeTbHv[[#This Row],[T PROGRAMADO]]-InformeTbHv[[#This Row],[Ttal P. mec]])/InformeTbHv[[#This Row],[T PROGRAMADO]]),0)</f>
        <v>0.29125000000000001</v>
      </c>
      <c r="D562" s="64">
        <f>IFERROR(ROUND(InformeTbHv[[#This Row],[TOTAL DE ARBOLES]]/InformeTbHv[[#This Row],[T EFECTIVO]],2),"")</f>
        <v>72.959999999999994</v>
      </c>
      <c r="E562" s="64">
        <f>(IFERROR(ROUND(InformeTbHv[[#This Row],[M3]]/InformeTbHv[[#This Row],[TOTAL DE ARBOLES]],2),""))</f>
        <v>0.2</v>
      </c>
      <c r="F562" s="39">
        <f>IFERROR(ROUND(InformeTbHv[[#This Row],[M3]]/InformeTbHv[[#This Row],[T EFECTIVO]],2),"")</f>
        <v>14.51</v>
      </c>
      <c r="G562" s="65">
        <f>InformeTbHv[[#This Row],[T PROGRAMADO]]-InformeTbHv[[#This Row],[HORAS DE OTRAS PARADA]]</f>
        <v>2.33</v>
      </c>
      <c r="H562" s="65">
        <f>InformeTbHv[[#This Row],[T PROGRAMADO]]-SUM(InformeTbHv[[#This Row],[T PARADAS MEC]]+InformeTbHv[[#This Row],[ALISTAMIENTO]]+InformeTbHv[[#This Row],[Mantenimiento periódico]])</f>
        <v>2.33</v>
      </c>
      <c r="I562" s="65">
        <f>InformeTbHv[[#This Row],[T PARADAS MEC]]+InformeTbHv[[#This Row],[ALISTAMIENTO]]+InformeTbHv[[#This Row],[Mantenimiento periódico]]</f>
        <v>5.67</v>
      </c>
      <c r="J562" s="65">
        <f>SUMIF(InformeTbHv[[#This Row],[MOTIVO 1]],"Mantenimiento periódico",InformeTbHv[[#This Row],[T OTRA PARADA 1]])</f>
        <v>0</v>
      </c>
      <c r="K562" s="65">
        <f>InformeTbHv[[#This Row],[Mantenimiento periódico]]+InformeTbHv[[#This Row],[ALISTAMIENTO]]</f>
        <v>0.17</v>
      </c>
      <c r="L562" s="65">
        <f>SUM(InformeTbHv[[#This Row],[T OTRA PARADA 1]:[T OTRA PARADA 5]])</f>
        <v>0</v>
      </c>
      <c r="M562" s="64" t="s">
        <v>63</v>
      </c>
      <c r="N562" s="64" t="s">
        <v>1417</v>
      </c>
      <c r="O562" s="64" t="s">
        <v>64</v>
      </c>
      <c r="P562" s="64">
        <v>94282613</v>
      </c>
      <c r="Q562" s="64" t="s">
        <v>65</v>
      </c>
      <c r="R562" s="64" t="s">
        <v>44</v>
      </c>
      <c r="S562" s="66">
        <v>46042</v>
      </c>
      <c r="T562" s="64" t="s">
        <v>150</v>
      </c>
      <c r="U562" s="64"/>
      <c r="V562" s="64"/>
      <c r="W562" s="64"/>
      <c r="X562" s="64"/>
      <c r="Y562" s="64"/>
      <c r="Z562" s="64"/>
      <c r="AA562" s="64"/>
      <c r="AB562" s="64"/>
      <c r="AC562" s="64" t="s">
        <v>1444</v>
      </c>
      <c r="AD562" s="64" t="s">
        <v>1489</v>
      </c>
      <c r="AE562" s="64" t="s">
        <v>1512</v>
      </c>
      <c r="AF562" s="64">
        <v>22.805263629590204</v>
      </c>
      <c r="AG562" s="251" t="s">
        <v>205</v>
      </c>
      <c r="AH562" s="258">
        <v>8</v>
      </c>
      <c r="AI562" s="209" t="s">
        <v>47</v>
      </c>
      <c r="AJ562" s="417">
        <f>VLOOKUP(InformeTbHv[[#This Row],[TURNO]],[1]INFORMEHV!AI$2:AK$184,2,0)</f>
        <v>0.25</v>
      </c>
      <c r="AK562" s="417">
        <f>VLOOKUP(InformeTbHv[[#This Row],[TURNO]],[1]INFORMEHV!AI$2:AK$184,3,0)</f>
        <v>0.58333333333333337</v>
      </c>
      <c r="AL562" s="209">
        <v>24</v>
      </c>
      <c r="AM562" s="64">
        <v>170</v>
      </c>
      <c r="AN562" s="64">
        <v>33.81</v>
      </c>
      <c r="AO562" s="64">
        <v>7.33</v>
      </c>
      <c r="AP562" s="64"/>
      <c r="AQ562" s="65"/>
      <c r="AR562" s="209">
        <v>8</v>
      </c>
      <c r="AS562" s="64">
        <v>5.5</v>
      </c>
      <c r="AT562" s="30" t="s">
        <v>328</v>
      </c>
      <c r="AU562" s="49" t="s">
        <v>500</v>
      </c>
      <c r="AV562" s="64">
        <v>0.17</v>
      </c>
      <c r="AW562" s="64"/>
      <c r="AX562" s="64"/>
      <c r="AY562" s="64"/>
      <c r="AZ562" s="67" t="s">
        <v>142</v>
      </c>
      <c r="BA562" s="64" t="s">
        <v>46</v>
      </c>
      <c r="BB56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5.67</v>
      </c>
      <c r="BC562" s="65"/>
      <c r="BD562" s="65"/>
      <c r="BE562" s="65"/>
      <c r="BF562" s="65"/>
      <c r="BG562" s="68"/>
      <c r="BH562" s="44"/>
      <c r="BI562" s="45"/>
      <c r="BJ562" s="45"/>
      <c r="BK562" s="46"/>
      <c r="BL562" s="69"/>
    </row>
    <row r="563" spans="1:64" ht="18.75" customHeight="1" x14ac:dyDescent="0.3">
      <c r="A563" s="37">
        <f>IFERROR(InformeTbHv[[#This Row],[T EFECTIVO]]/InformeTbHv[[#This Row],[Horas disponibles]],0)</f>
        <v>0.9642857142857143</v>
      </c>
      <c r="B563" s="37">
        <f>((InformeTbHv[[#This Row],[T PROGRAMADO]]-InformeTbHv[[#This Row],[HORAS DE OTRAS PARADA]]))/InformeTbHv[[#This Row],[T PROGRAMADO]]</f>
        <v>0.84375</v>
      </c>
      <c r="C563" s="113">
        <f>IFERROR(((InformeTbHv[[#This Row],[T PROGRAMADO]]-InformeTbHv[[#This Row],[Ttal P. mec]])/InformeTbHv[[#This Row],[T PROGRAMADO]]),0)</f>
        <v>0.875</v>
      </c>
      <c r="D563" s="38">
        <f>IFERROR(ROUND(InformeTbHv[[#This Row],[TOTAL DE ARBOLES]]/InformeTbHv[[#This Row],[T EFECTIVO]],2),"")</f>
        <v>83.85</v>
      </c>
      <c r="E563" s="38">
        <f>(IFERROR(ROUND(InformeTbHv[[#This Row],[M3]]/InformeTbHv[[#This Row],[TOTAL DE ARBOLES]],2),""))</f>
        <v>0.28999999999999998</v>
      </c>
      <c r="F563" s="39">
        <f>IFERROR(ROUND(InformeTbHv[[#This Row],[M3]]/InformeTbHv[[#This Row],[T EFECTIVO]],2),"")</f>
        <v>24.36</v>
      </c>
      <c r="G563" s="40">
        <f>InformeTbHv[[#This Row],[T PROGRAMADO]]-InformeTbHv[[#This Row],[HORAS DE OTRAS PARADA]]</f>
        <v>6.75</v>
      </c>
      <c r="H563" s="40">
        <f>InformeTbHv[[#This Row],[T PROGRAMADO]]-SUM(InformeTbHv[[#This Row],[T PARADAS MEC]]+InformeTbHv[[#This Row],[ALISTAMIENTO]]+InformeTbHv[[#This Row],[Mantenimiento periódico]])</f>
        <v>7</v>
      </c>
      <c r="I563" s="40">
        <f>InformeTbHv[[#This Row],[T PARADAS MEC]]+InformeTbHv[[#This Row],[ALISTAMIENTO]]+InformeTbHv[[#This Row],[Mantenimiento periódico]]</f>
        <v>1</v>
      </c>
      <c r="J563" s="40">
        <f>SUMIF(InformeTbHv[[#This Row],[MOTIVO 1]],"Mantenimiento periódico",InformeTbHv[[#This Row],[T OTRA PARADA 1]])</f>
        <v>0</v>
      </c>
      <c r="K563" s="40">
        <f>InformeTbHv[[#This Row],[Mantenimiento periódico]]+InformeTbHv[[#This Row],[ALISTAMIENTO]]</f>
        <v>0.33</v>
      </c>
      <c r="L563" s="40">
        <f>SUM(InformeTbHv[[#This Row],[T OTRA PARADA 1]:[T OTRA PARADA 5]])</f>
        <v>0</v>
      </c>
      <c r="M563" s="38" t="s">
        <v>42</v>
      </c>
      <c r="N563" s="38" t="s">
        <v>1418</v>
      </c>
      <c r="O563" s="38" t="s">
        <v>80</v>
      </c>
      <c r="P563" s="38">
        <v>94270446</v>
      </c>
      <c r="Q563" s="38" t="s">
        <v>43</v>
      </c>
      <c r="R563" s="38" t="s">
        <v>44</v>
      </c>
      <c r="S563" s="41">
        <v>46037</v>
      </c>
      <c r="T563" s="38" t="s">
        <v>196</v>
      </c>
      <c r="U563" s="38"/>
      <c r="V563" s="38"/>
      <c r="W563" s="38"/>
      <c r="X563" s="38"/>
      <c r="Y563" s="38"/>
      <c r="Z563" s="38"/>
      <c r="AA563" s="38"/>
      <c r="AB563" s="38"/>
      <c r="AC563" s="38" t="s">
        <v>1428</v>
      </c>
      <c r="AD563" s="38" t="s">
        <v>1473</v>
      </c>
      <c r="AE563" s="38" t="s">
        <v>1516</v>
      </c>
      <c r="AF563" s="38">
        <v>15.805091929583492</v>
      </c>
      <c r="AG563" s="251" t="s">
        <v>205</v>
      </c>
      <c r="AH563" s="207">
        <v>2</v>
      </c>
      <c r="AI563" s="116" t="s">
        <v>47</v>
      </c>
      <c r="AJ563" s="415">
        <f>VLOOKUP(InformeTbHv[[#This Row],[TURNO]],[1]INFORMEHV!AI$2:AK$184,2,0)</f>
        <v>0.25</v>
      </c>
      <c r="AK563" s="415">
        <f>VLOOKUP(InformeTbHv[[#This Row],[TURNO]],[1]INFORMEHV!AI$2:AK$184,3,0)</f>
        <v>0.58333333333333337</v>
      </c>
      <c r="AL563" s="116">
        <v>15</v>
      </c>
      <c r="AM563" s="38">
        <v>566</v>
      </c>
      <c r="AN563" s="38">
        <v>164.46</v>
      </c>
      <c r="AO563" s="38">
        <v>22.33</v>
      </c>
      <c r="AP563" s="38"/>
      <c r="AQ563" s="40">
        <v>14</v>
      </c>
      <c r="AR563" s="116">
        <v>8</v>
      </c>
      <c r="AS563" s="38">
        <v>0.67</v>
      </c>
      <c r="AT563" s="30" t="s">
        <v>328</v>
      </c>
      <c r="AU563" s="49" t="s">
        <v>235</v>
      </c>
      <c r="AV563" s="38">
        <v>0.33</v>
      </c>
      <c r="AW563" s="38"/>
      <c r="AX563" s="38">
        <v>0.25</v>
      </c>
      <c r="AY563" s="38"/>
      <c r="AZ563" s="42" t="s">
        <v>92</v>
      </c>
      <c r="BA563" s="38" t="s">
        <v>46</v>
      </c>
      <c r="BB56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1.25</v>
      </c>
      <c r="BC563" s="40"/>
      <c r="BD563" s="40"/>
      <c r="BE563" s="40"/>
      <c r="BF563" s="40"/>
      <c r="BG563" s="43"/>
      <c r="BH563" s="44"/>
      <c r="BI563" s="45"/>
      <c r="BJ563" s="45"/>
      <c r="BK563" s="46"/>
      <c r="BL563" s="47"/>
    </row>
    <row r="564" spans="1:64" ht="18.75" customHeight="1" x14ac:dyDescent="0.3">
      <c r="A564" s="87">
        <f>IFERROR(InformeTbHv[[#This Row],[T EFECTIVO]]/InformeTbHv[[#This Row],[Horas disponibles]],0)</f>
        <v>0.7</v>
      </c>
      <c r="B564" s="87">
        <f>((InformeTbHv[[#This Row],[T PROGRAMADO]]-InformeTbHv[[#This Row],[HORAS DE OTRAS PARADA]]))/InformeTbHv[[#This Row],[T PROGRAMADO]]</f>
        <v>0.5</v>
      </c>
      <c r="C564" s="216">
        <f>IFERROR(((InformeTbHv[[#This Row],[T PROGRAMADO]]-InformeTbHv[[#This Row],[Ttal P. mec]])/InformeTbHv[[#This Row],[T PROGRAMADO]]),0)</f>
        <v>0.7142857142857143</v>
      </c>
      <c r="D564" s="88">
        <f>IFERROR(ROUND(InformeTbHv[[#This Row],[TOTAL DE ARBOLES]]/InformeTbHv[[#This Row],[T EFECTIVO]],2),"")</f>
        <v>43.14</v>
      </c>
      <c r="E564" s="88">
        <f>(IFERROR(ROUND(InformeTbHv[[#This Row],[M3]]/InformeTbHv[[#This Row],[TOTAL DE ARBOLES]],2),""))</f>
        <v>0.36</v>
      </c>
      <c r="F564" s="39">
        <f>IFERROR(ROUND(InformeTbHv[[#This Row],[M3]]/InformeTbHv[[#This Row],[T EFECTIVO]],2),"")</f>
        <v>15.57</v>
      </c>
      <c r="G564" s="89">
        <f>InformeTbHv[[#This Row],[T PROGRAMADO]]-InformeTbHv[[#This Row],[HORAS DE OTRAS PARADA]]</f>
        <v>3.5</v>
      </c>
      <c r="H564" s="89">
        <f>InformeTbHv[[#This Row],[T PROGRAMADO]]-SUM(InformeTbHv[[#This Row],[T PARADAS MEC]]+InformeTbHv[[#This Row],[ALISTAMIENTO]]+InformeTbHv[[#This Row],[Mantenimiento periódico]])</f>
        <v>5</v>
      </c>
      <c r="I564" s="89">
        <f>InformeTbHv[[#This Row],[T PARADAS MEC]]+InformeTbHv[[#This Row],[ALISTAMIENTO]]+InformeTbHv[[#This Row],[Mantenimiento periódico]]</f>
        <v>2</v>
      </c>
      <c r="J564" s="89">
        <f>SUMIF(InformeTbHv[[#This Row],[MOTIVO 1]],"Mantenimiento periódico",InformeTbHv[[#This Row],[T OTRA PARADA 1]])</f>
        <v>0</v>
      </c>
      <c r="K564" s="89">
        <f>InformeTbHv[[#This Row],[Mantenimiento periódico]]+InformeTbHv[[#This Row],[ALISTAMIENTO]]</f>
        <v>0.67</v>
      </c>
      <c r="L564" s="89">
        <f>SUM(InformeTbHv[[#This Row],[T OTRA PARADA 1]:[T OTRA PARADA 5]])</f>
        <v>1.25</v>
      </c>
      <c r="M564" s="88" t="s">
        <v>68</v>
      </c>
      <c r="N564" s="88" t="s">
        <v>1417</v>
      </c>
      <c r="O564" s="88" t="s">
        <v>91</v>
      </c>
      <c r="P564" s="88">
        <v>1114338868</v>
      </c>
      <c r="Q564" s="88" t="s">
        <v>65</v>
      </c>
      <c r="R564" s="88" t="s">
        <v>44</v>
      </c>
      <c r="S564" s="90">
        <v>46076</v>
      </c>
      <c r="T564" s="88" t="s">
        <v>164</v>
      </c>
      <c r="U564" s="88"/>
      <c r="V564" s="88"/>
      <c r="W564" s="88"/>
      <c r="X564" s="88"/>
      <c r="Y564" s="88"/>
      <c r="Z564" s="88"/>
      <c r="AA564" s="88"/>
      <c r="AB564" s="88"/>
      <c r="AC564" s="88" t="s">
        <v>1426</v>
      </c>
      <c r="AD564" s="88" t="s">
        <v>1471</v>
      </c>
      <c r="AE564" s="88" t="s">
        <v>1512</v>
      </c>
      <c r="AF564" s="88">
        <v>26.520279887958782</v>
      </c>
      <c r="AG564" s="25" t="s">
        <v>207</v>
      </c>
      <c r="AH564" s="206">
        <v>7</v>
      </c>
      <c r="AI564" s="125" t="s">
        <v>45</v>
      </c>
      <c r="AJ564" s="418">
        <f>VLOOKUP(InformeTbHv[[#This Row],[TURNO]],[1]INFORMEHV!AI$2:AK$184,2,0)</f>
        <v>0.58333333333333337</v>
      </c>
      <c r="AK564" s="418">
        <f>VLOOKUP(InformeTbHv[[#This Row],[TURNO]],[1]INFORMEHV!AI$2:AK$184,3,0)</f>
        <v>0.91666666666666663</v>
      </c>
      <c r="AL564" s="205">
        <v>20</v>
      </c>
      <c r="AM564" s="88">
        <v>151</v>
      </c>
      <c r="AN564" s="88">
        <v>54.49</v>
      </c>
      <c r="AO564" s="88">
        <v>11.49</v>
      </c>
      <c r="AP564" s="88"/>
      <c r="AQ564" s="89"/>
      <c r="AR564" s="205">
        <v>7</v>
      </c>
      <c r="AS564" s="88">
        <v>1.33</v>
      </c>
      <c r="AT564" s="30" t="s">
        <v>328</v>
      </c>
      <c r="AU564" s="88" t="s">
        <v>773</v>
      </c>
      <c r="AV564" s="88">
        <v>0.67</v>
      </c>
      <c r="AW564" s="88"/>
      <c r="AX564" s="88">
        <v>0.25</v>
      </c>
      <c r="AY564" s="88"/>
      <c r="AZ564" s="92" t="s">
        <v>774</v>
      </c>
      <c r="BA564" s="88" t="s">
        <v>48</v>
      </c>
      <c r="BB56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3.5</v>
      </c>
      <c r="BC564" s="89">
        <v>1.25</v>
      </c>
      <c r="BD564" s="89"/>
      <c r="BE564" s="89"/>
      <c r="BF564" s="89"/>
      <c r="BG564" s="93"/>
      <c r="BH564" s="44" t="s">
        <v>355</v>
      </c>
      <c r="BI564" s="45"/>
      <c r="BJ564" s="45"/>
      <c r="BK564" s="46"/>
      <c r="BL564" s="94"/>
    </row>
    <row r="565" spans="1:64" ht="18.75" customHeight="1" x14ac:dyDescent="0.3">
      <c r="A565" s="87">
        <f>IFERROR(InformeTbHv[[#This Row],[T EFECTIVO]]/InformeTbHv[[#This Row],[Horas disponibles]],0)</f>
        <v>0.88091954022988506</v>
      </c>
      <c r="B565" s="87">
        <f>((InformeTbHv[[#This Row],[T PROGRAMADO]]-InformeTbHv[[#This Row],[HORAS DE OTRAS PARADA]]))/InformeTbHv[[#This Row],[T PROGRAMADO]]</f>
        <v>0.79833333333333334</v>
      </c>
      <c r="C565" s="216">
        <f>IFERROR(((InformeTbHv[[#This Row],[T PROGRAMADO]]-InformeTbHv[[#This Row],[Ttal P. mec]])/InformeTbHv[[#This Row],[T PROGRAMADO]]),0)</f>
        <v>0.90625</v>
      </c>
      <c r="D565" s="88">
        <f>IFERROR(ROUND(InformeTbHv[[#This Row],[TOTAL DE ARBOLES]]/InformeTbHv[[#This Row],[T EFECTIVO]],2),"")</f>
        <v>64.67</v>
      </c>
      <c r="E565" s="88">
        <f>(IFERROR(ROUND(InformeTbHv[[#This Row],[M3]]/InformeTbHv[[#This Row],[TOTAL DE ARBOLES]],2),""))</f>
        <v>0.45</v>
      </c>
      <c r="F565" s="39">
        <f>IFERROR(ROUND(InformeTbHv[[#This Row],[M3]]/InformeTbHv[[#This Row],[T EFECTIVO]],2),"")</f>
        <v>28.83</v>
      </c>
      <c r="G565" s="89">
        <f>InformeTbHv[[#This Row],[T PROGRAMADO]]-InformeTbHv[[#This Row],[HORAS DE OTRAS PARADA]]</f>
        <v>6.3866666666666667</v>
      </c>
      <c r="H565" s="89">
        <f>InformeTbHv[[#This Row],[T PROGRAMADO]]-SUM(InformeTbHv[[#This Row],[T PARADAS MEC]]+InformeTbHv[[#This Row],[ALISTAMIENTO]]+InformeTbHv[[#This Row],[Mantenimiento periódico]])</f>
        <v>7.25</v>
      </c>
      <c r="I565" s="89">
        <f>InformeTbHv[[#This Row],[T PARADAS MEC]]+InformeTbHv[[#This Row],[ALISTAMIENTO]]+InformeTbHv[[#This Row],[Mantenimiento periódico]]</f>
        <v>0.75</v>
      </c>
      <c r="J565" s="89">
        <f>SUMIF(InformeTbHv[[#This Row],[MOTIVO 1]],"Mantenimiento periódico",InformeTbHv[[#This Row],[T OTRA PARADA 1]])</f>
        <v>0</v>
      </c>
      <c r="K565" s="89">
        <f>InformeTbHv[[#This Row],[Mantenimiento periódico]]+InformeTbHv[[#This Row],[ALISTAMIENTO]]</f>
        <v>0.17</v>
      </c>
      <c r="L565" s="89">
        <f>SUM(InformeTbHv[[#This Row],[T OTRA PARADA 1]:[T OTRA PARADA 5]])</f>
        <v>0.233333333333333</v>
      </c>
      <c r="M565" s="88" t="s">
        <v>72</v>
      </c>
      <c r="N565" s="88" t="s">
        <v>1418</v>
      </c>
      <c r="O565" s="88" t="s">
        <v>75</v>
      </c>
      <c r="P565" s="88">
        <v>1114481552</v>
      </c>
      <c r="Q565" s="88" t="s">
        <v>43</v>
      </c>
      <c r="R565" s="88" t="s">
        <v>74</v>
      </c>
      <c r="S565" s="90">
        <v>46100</v>
      </c>
      <c r="T565" s="88" t="s">
        <v>102</v>
      </c>
      <c r="U565" s="88"/>
      <c r="V565" s="88"/>
      <c r="W565" s="88"/>
      <c r="X565" s="88"/>
      <c r="Y565" s="88"/>
      <c r="Z565" s="88"/>
      <c r="AA565" s="88"/>
      <c r="AB565" s="88"/>
      <c r="AC565" s="88" t="s">
        <v>1425</v>
      </c>
      <c r="AD565" s="88" t="s">
        <v>1470</v>
      </c>
      <c r="AE565" s="88" t="s">
        <v>1514</v>
      </c>
      <c r="AF565" s="88">
        <v>18.81028029942162</v>
      </c>
      <c r="AG565" s="251" t="s">
        <v>205</v>
      </c>
      <c r="AH565" s="206">
        <v>3</v>
      </c>
      <c r="AI565" s="88" t="s">
        <v>47</v>
      </c>
      <c r="AJ565" s="419">
        <f>VLOOKUP(InformeTbHv[[#This Row],[TURNO]],[1]INFORMEHV!AI$2:AK$184,2,0)</f>
        <v>0.25</v>
      </c>
      <c r="AK565" s="419">
        <f>VLOOKUP(InformeTbHv[[#This Row],[TURNO]],[1]INFORMEHV!AI$2:AK$184,3,0)</f>
        <v>0.58333333333333337</v>
      </c>
      <c r="AL565" s="205">
        <v>28</v>
      </c>
      <c r="AM565" s="88">
        <v>413</v>
      </c>
      <c r="AN565" s="88">
        <v>184.15</v>
      </c>
      <c r="AO565" s="88">
        <v>62.9</v>
      </c>
      <c r="AP565" s="88"/>
      <c r="AQ565" s="89">
        <v>22.6</v>
      </c>
      <c r="AR565" s="205">
        <v>8</v>
      </c>
      <c r="AS565" s="88">
        <v>0.57999999999999996</v>
      </c>
      <c r="AT565" s="30" t="s">
        <v>328</v>
      </c>
      <c r="AU565" s="88" t="s">
        <v>773</v>
      </c>
      <c r="AV565" s="88">
        <v>0.17</v>
      </c>
      <c r="AW565" s="88"/>
      <c r="AX565" s="88">
        <v>0.63</v>
      </c>
      <c r="AY565" s="88">
        <v>6</v>
      </c>
      <c r="AZ565" s="92"/>
      <c r="BA565" s="88" t="s">
        <v>46</v>
      </c>
      <c r="BB56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1.6133333333333328</v>
      </c>
      <c r="BC565" s="89">
        <v>0.233333333333333</v>
      </c>
      <c r="BD565" s="89"/>
      <c r="BE565" s="89"/>
      <c r="BF565" s="89"/>
      <c r="BG565" s="93"/>
      <c r="BH565" s="44" t="s">
        <v>720</v>
      </c>
      <c r="BI565" s="45"/>
      <c r="BJ565" s="45"/>
      <c r="BK565" s="46"/>
      <c r="BL565" s="94"/>
    </row>
    <row r="566" spans="1:64" ht="18.75" customHeight="1" x14ac:dyDescent="0.3">
      <c r="A566" s="76">
        <f>IFERROR(InformeTbHv[[#This Row],[T EFECTIVO]]/InformeTbHv[[#This Row],[Horas disponibles]],0)</f>
        <v>0.88888888888888884</v>
      </c>
      <c r="B566" s="76">
        <f>((InformeTbHv[[#This Row],[T PROGRAMADO]]-InformeTbHv[[#This Row],[HORAS DE OTRAS PARADA]]))/InformeTbHv[[#This Row],[T PROGRAMADO]]</f>
        <v>0.5</v>
      </c>
      <c r="C566" s="217">
        <f>IFERROR(((InformeTbHv[[#This Row],[T PROGRAMADO]]-InformeTbHv[[#This Row],[Ttal P. mec]])/InformeTbHv[[#This Row],[T PROGRAMADO]]),0)</f>
        <v>0.5625</v>
      </c>
      <c r="D566" s="49">
        <f>IFERROR(ROUND(InformeTbHv[[#This Row],[TOTAL DE ARBOLES]]/InformeTbHv[[#This Row],[T EFECTIVO]],2),"")</f>
        <v>137.75</v>
      </c>
      <c r="E566" s="49">
        <f>(IFERROR(ROUND(InformeTbHv[[#This Row],[M3]]/InformeTbHv[[#This Row],[TOTAL DE ARBOLES]],2),""))</f>
        <v>0.06</v>
      </c>
      <c r="F566" s="39">
        <f>IFERROR(ROUND(InformeTbHv[[#This Row],[M3]]/InformeTbHv[[#This Row],[T EFECTIVO]],2),"")</f>
        <v>8.15</v>
      </c>
      <c r="G566" s="72">
        <f>InformeTbHv[[#This Row],[T PROGRAMADO]]-InformeTbHv[[#This Row],[HORAS DE OTRAS PARADA]]</f>
        <v>4</v>
      </c>
      <c r="H566" s="72">
        <f>InformeTbHv[[#This Row],[T PROGRAMADO]]-SUM(InformeTbHv[[#This Row],[T PARADAS MEC]]+InformeTbHv[[#This Row],[ALISTAMIENTO]]+InformeTbHv[[#This Row],[Mantenimiento periódico]])</f>
        <v>4.5</v>
      </c>
      <c r="I566" s="72">
        <f>InformeTbHv[[#This Row],[T PARADAS MEC]]+InformeTbHv[[#This Row],[ALISTAMIENTO]]+InformeTbHv[[#This Row],[Mantenimiento periódico]]</f>
        <v>3.5</v>
      </c>
      <c r="J566" s="72">
        <f>SUMIF(InformeTbHv[[#This Row],[MOTIVO 1]],"Mantenimiento periódico",InformeTbHv[[#This Row],[T OTRA PARADA 1]])</f>
        <v>0</v>
      </c>
      <c r="K566" s="72">
        <f>InformeTbHv[[#This Row],[Mantenimiento periódico]]+InformeTbHv[[#This Row],[ALISTAMIENTO]]</f>
        <v>0.5</v>
      </c>
      <c r="L566" s="72">
        <f>SUM(InformeTbHv[[#This Row],[T OTRA PARADA 1]:[T OTRA PARADA 5]])</f>
        <v>0</v>
      </c>
      <c r="M566" s="49" t="s">
        <v>136</v>
      </c>
      <c r="N566" s="49" t="s">
        <v>1417</v>
      </c>
      <c r="O566" s="49" t="s">
        <v>375</v>
      </c>
      <c r="P566" s="49">
        <v>1127213532</v>
      </c>
      <c r="Q566" s="49" t="s">
        <v>65</v>
      </c>
      <c r="R566" s="49" t="s">
        <v>49</v>
      </c>
      <c r="S566" s="77">
        <v>46120</v>
      </c>
      <c r="T566" s="49" t="s">
        <v>941</v>
      </c>
      <c r="U566" s="49"/>
      <c r="V566" s="49"/>
      <c r="W566" s="49"/>
      <c r="X566" s="49"/>
      <c r="Y566" s="49"/>
      <c r="Z566" s="49"/>
      <c r="AA566" s="49"/>
      <c r="AB566" s="49"/>
      <c r="AC566" s="49" t="s">
        <v>1424</v>
      </c>
      <c r="AD566" s="49" t="s">
        <v>1469</v>
      </c>
      <c r="AE566" s="49" t="s">
        <v>1513</v>
      </c>
      <c r="AF566" s="49">
        <v>17.094631593058232</v>
      </c>
      <c r="AG566" s="251" t="s">
        <v>205</v>
      </c>
      <c r="AH566" s="259">
        <v>4</v>
      </c>
      <c r="AI566" s="125" t="s">
        <v>45</v>
      </c>
      <c r="AJ566" s="418">
        <f>VLOOKUP(InformeTbHv[[#This Row],[TURNO]],[1]INFORMEHV!AI$2:AK$184,2,0)</f>
        <v>0.58333333333333337</v>
      </c>
      <c r="AK566" s="418">
        <f>VLOOKUP(InformeTbHv[[#This Row],[TURNO]],[1]INFORMEHV!AI$2:AK$184,3,0)</f>
        <v>0.91666666666666663</v>
      </c>
      <c r="AL566" s="125">
        <v>30</v>
      </c>
      <c r="AM566" s="49">
        <v>551</v>
      </c>
      <c r="AN566" s="49">
        <v>32.6</v>
      </c>
      <c r="AO566" s="49">
        <v>8.6</v>
      </c>
      <c r="AP566" s="49"/>
      <c r="AQ566" s="72">
        <v>24</v>
      </c>
      <c r="AR566" s="49">
        <v>8</v>
      </c>
      <c r="AS566" s="49">
        <v>3</v>
      </c>
      <c r="AT566" s="49"/>
      <c r="AU566" s="49" t="s">
        <v>773</v>
      </c>
      <c r="AV566" s="49">
        <v>0.5</v>
      </c>
      <c r="AW566" s="49"/>
      <c r="AX566" s="49">
        <v>0.5</v>
      </c>
      <c r="AY566" s="49"/>
      <c r="AZ566" s="71"/>
      <c r="BA566" s="49" t="s">
        <v>48</v>
      </c>
      <c r="BB56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4</v>
      </c>
      <c r="BC566" s="72"/>
      <c r="BD566" s="72"/>
      <c r="BE566" s="72"/>
      <c r="BF566" s="72"/>
      <c r="BG566" s="74"/>
      <c r="BH566" s="44"/>
      <c r="BI566" s="45"/>
      <c r="BJ566" s="45"/>
      <c r="BK566" s="46"/>
      <c r="BL566" s="45"/>
    </row>
    <row r="567" spans="1:64" ht="18.75" customHeight="1" x14ac:dyDescent="0.3">
      <c r="A567" s="76">
        <f>IFERROR(InformeTbHv[[#This Row],[T EFECTIVO]]/InformeTbHv[[#This Row],[Horas disponibles]],0)</f>
        <v>0.67057101024890187</v>
      </c>
      <c r="B567" s="76">
        <f>((InformeTbHv[[#This Row],[T PROGRAMADO]]-InformeTbHv[[#This Row],[HORAS DE OTRAS PARADA]]))/InformeTbHv[[#This Row],[T PROGRAMADO]]</f>
        <v>0.57250000000000001</v>
      </c>
      <c r="C567" s="217">
        <f>IFERROR(((InformeTbHv[[#This Row],[T PROGRAMADO]]-InformeTbHv[[#This Row],[Ttal P. mec]])/InformeTbHv[[#This Row],[T PROGRAMADO]]),0)</f>
        <v>0.85375000000000001</v>
      </c>
      <c r="D567" s="49">
        <f>IFERROR(ROUND(InformeTbHv[[#This Row],[TOTAL DE ARBOLES]]/InformeTbHv[[#This Row],[T EFECTIVO]],2),"")</f>
        <v>41.48</v>
      </c>
      <c r="E567" s="49">
        <f>(IFERROR(ROUND(InformeTbHv[[#This Row],[M3]]/InformeTbHv[[#This Row],[TOTAL DE ARBOLES]],2),""))</f>
        <v>0.11</v>
      </c>
      <c r="F567" s="39">
        <f>IFERROR(ROUND(InformeTbHv[[#This Row],[M3]]/InformeTbHv[[#This Row],[T EFECTIVO]],2),"")</f>
        <v>4.4800000000000004</v>
      </c>
      <c r="G567" s="72">
        <f>InformeTbHv[[#This Row],[T PROGRAMADO]]-InformeTbHv[[#This Row],[HORAS DE OTRAS PARADA]]</f>
        <v>4.58</v>
      </c>
      <c r="H567" s="72">
        <f>InformeTbHv[[#This Row],[T PROGRAMADO]]-SUM(InformeTbHv[[#This Row],[T PARADAS MEC]]+InformeTbHv[[#This Row],[ALISTAMIENTO]]+InformeTbHv[[#This Row],[Mantenimiento periódico]])</f>
        <v>6.83</v>
      </c>
      <c r="I567" s="72">
        <f>InformeTbHv[[#This Row],[T PARADAS MEC]]+InformeTbHv[[#This Row],[ALISTAMIENTO]]+InformeTbHv[[#This Row],[Mantenimiento periódico]]</f>
        <v>1.17</v>
      </c>
      <c r="J567" s="72">
        <f>SUMIF(InformeTbHv[[#This Row],[MOTIVO 1]],"Mantenimiento periódico",InformeTbHv[[#This Row],[T OTRA PARADA 1]])</f>
        <v>0</v>
      </c>
      <c r="K567" s="72">
        <f>InformeTbHv[[#This Row],[Mantenimiento periódico]]+InformeTbHv[[#This Row],[ALISTAMIENTO]]</f>
        <v>0.17</v>
      </c>
      <c r="L567" s="72">
        <f>SUM(InformeTbHv[[#This Row],[T OTRA PARADA 1]:[T OTRA PARADA 5]])</f>
        <v>2</v>
      </c>
      <c r="M567" s="49" t="s">
        <v>136</v>
      </c>
      <c r="N567" s="49" t="s">
        <v>1417</v>
      </c>
      <c r="O567" s="49" t="s">
        <v>190</v>
      </c>
      <c r="P567" s="49">
        <v>1127213532</v>
      </c>
      <c r="Q567" s="49" t="s">
        <v>65</v>
      </c>
      <c r="R567" s="49" t="s">
        <v>49</v>
      </c>
      <c r="S567" s="77">
        <v>46124</v>
      </c>
      <c r="T567" s="49" t="s">
        <v>941</v>
      </c>
      <c r="U567" s="49"/>
      <c r="V567" s="49"/>
      <c r="W567" s="49"/>
      <c r="X567" s="49"/>
      <c r="Y567" s="49"/>
      <c r="Z567" s="49"/>
      <c r="AA567" s="49"/>
      <c r="AB567" s="49"/>
      <c r="AC567" s="49" t="s">
        <v>1424</v>
      </c>
      <c r="AD567" s="49" t="s">
        <v>1469</v>
      </c>
      <c r="AE567" s="49" t="s">
        <v>1513</v>
      </c>
      <c r="AF567" s="49">
        <v>17.094631593058232</v>
      </c>
      <c r="AG567" s="251" t="s">
        <v>205</v>
      </c>
      <c r="AH567" s="259">
        <v>4</v>
      </c>
      <c r="AI567" s="125" t="s">
        <v>45</v>
      </c>
      <c r="AJ567" s="418">
        <f>VLOOKUP(InformeTbHv[[#This Row],[TURNO]],[1]INFORMEHV!AI$2:AK$184,2,0)</f>
        <v>0.58333333333333337</v>
      </c>
      <c r="AK567" s="418">
        <f>VLOOKUP(InformeTbHv[[#This Row],[TURNO]],[1]INFORMEHV!AI$2:AK$184,3,0)</f>
        <v>0.91666666666666663</v>
      </c>
      <c r="AL567" s="125">
        <v>23</v>
      </c>
      <c r="AM567" s="49">
        <v>190</v>
      </c>
      <c r="AN567" s="49">
        <v>20.5</v>
      </c>
      <c r="AO567" s="49">
        <v>9.3000000000000007</v>
      </c>
      <c r="AP567" s="49"/>
      <c r="AQ567" s="72">
        <v>15</v>
      </c>
      <c r="AR567" s="125">
        <v>8</v>
      </c>
      <c r="AS567" s="49">
        <v>1</v>
      </c>
      <c r="AT567" s="30" t="s">
        <v>328</v>
      </c>
      <c r="AU567" s="49" t="s">
        <v>773</v>
      </c>
      <c r="AV567" s="49">
        <v>0.17</v>
      </c>
      <c r="AW567" s="49"/>
      <c r="AX567" s="49">
        <v>0.25</v>
      </c>
      <c r="AY567" s="49"/>
      <c r="AZ567" s="71" t="s">
        <v>1198</v>
      </c>
      <c r="BA567" s="49" t="s">
        <v>48</v>
      </c>
      <c r="BB56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3.42</v>
      </c>
      <c r="BC567" s="72">
        <v>2</v>
      </c>
      <c r="BD567" s="72"/>
      <c r="BE567" s="72"/>
      <c r="BF567" s="72"/>
      <c r="BG567" s="74"/>
      <c r="BH567" s="14" t="s">
        <v>236</v>
      </c>
      <c r="BI567" s="45"/>
      <c r="BJ567" s="45"/>
      <c r="BK567" s="46"/>
      <c r="BL567" s="45"/>
    </row>
    <row r="568" spans="1:64" ht="18.75" customHeight="1" x14ac:dyDescent="0.3">
      <c r="A568" s="76">
        <f>IFERROR(InformeTbHv[[#This Row],[T EFECTIVO]]/InformeTbHv[[#This Row],[Horas disponibles]],0)</f>
        <v>0.85653104925053536</v>
      </c>
      <c r="B568" s="76">
        <f>((InformeTbHv[[#This Row],[T PROGRAMADO]]-InformeTbHv[[#This Row],[HORAS DE OTRAS PARADA]]))/InformeTbHv[[#This Row],[T PROGRAMADO]]</f>
        <v>0.5</v>
      </c>
      <c r="C568" s="217">
        <f>IFERROR(((InformeTbHv[[#This Row],[T PROGRAMADO]]-InformeTbHv[[#This Row],[Ttal P. mec]])/InformeTbHv[[#This Row],[T PROGRAMADO]]),0)</f>
        <v>0.58374999999999999</v>
      </c>
      <c r="D568" s="49">
        <f>IFERROR(ROUND(InformeTbHv[[#This Row],[TOTAL DE ARBOLES]]/InformeTbHv[[#This Row],[T EFECTIVO]],2),"")</f>
        <v>99.5</v>
      </c>
      <c r="E568" s="49">
        <f>(IFERROR(ROUND(InformeTbHv[[#This Row],[M3]]/InformeTbHv[[#This Row],[TOTAL DE ARBOLES]],2),""))</f>
        <v>0.11</v>
      </c>
      <c r="F568" s="39">
        <f>IFERROR(ROUND(InformeTbHv[[#This Row],[M3]]/InformeTbHv[[#This Row],[T EFECTIVO]],2),"")</f>
        <v>10.58</v>
      </c>
      <c r="G568" s="72">
        <f>InformeTbHv[[#This Row],[T PROGRAMADO]]-InformeTbHv[[#This Row],[HORAS DE OTRAS PARADA]]</f>
        <v>4</v>
      </c>
      <c r="H568" s="72">
        <f>InformeTbHv[[#This Row],[T PROGRAMADO]]-SUM(InformeTbHv[[#This Row],[T PARADAS MEC]]+InformeTbHv[[#This Row],[ALISTAMIENTO]]+InformeTbHv[[#This Row],[Mantenimiento periódico]])</f>
        <v>4.67</v>
      </c>
      <c r="I568" s="72">
        <f>InformeTbHv[[#This Row],[T PARADAS MEC]]+InformeTbHv[[#This Row],[ALISTAMIENTO]]+InformeTbHv[[#This Row],[Mantenimiento periódico]]</f>
        <v>3.33</v>
      </c>
      <c r="J568" s="72">
        <f>SUMIF(InformeTbHv[[#This Row],[MOTIVO 1]],"Mantenimiento periódico",InformeTbHv[[#This Row],[T OTRA PARADA 1]])</f>
        <v>0</v>
      </c>
      <c r="K568" s="72">
        <f>InformeTbHv[[#This Row],[Mantenimiento periódico]]+InformeTbHv[[#This Row],[ALISTAMIENTO]]</f>
        <v>0.33</v>
      </c>
      <c r="L568" s="72">
        <f>SUM(InformeTbHv[[#This Row],[T OTRA PARADA 1]:[T OTRA PARADA 5]])</f>
        <v>0</v>
      </c>
      <c r="M568" s="49" t="s">
        <v>134</v>
      </c>
      <c r="N568" s="49" t="s">
        <v>1417</v>
      </c>
      <c r="O568" s="49" t="s">
        <v>367</v>
      </c>
      <c r="P568" s="49">
        <v>18435730</v>
      </c>
      <c r="Q568" s="49" t="s">
        <v>65</v>
      </c>
      <c r="R568" s="49" t="s">
        <v>49</v>
      </c>
      <c r="S568" s="77">
        <v>46125</v>
      </c>
      <c r="T568" s="49" t="s">
        <v>941</v>
      </c>
      <c r="U568" s="49"/>
      <c r="V568" s="49"/>
      <c r="W568" s="49"/>
      <c r="X568" s="49"/>
      <c r="Y568" s="49"/>
      <c r="Z568" s="49"/>
      <c r="AA568" s="49"/>
      <c r="AB568" s="49"/>
      <c r="AC568" s="49" t="s">
        <v>1424</v>
      </c>
      <c r="AD568" s="49" t="s">
        <v>1469</v>
      </c>
      <c r="AE568" s="49" t="s">
        <v>1513</v>
      </c>
      <c r="AF568" s="49">
        <v>17.094631593058232</v>
      </c>
      <c r="AG568" s="252" t="s">
        <v>206</v>
      </c>
      <c r="AH568" s="259">
        <v>4</v>
      </c>
      <c r="AI568" s="125" t="s">
        <v>45</v>
      </c>
      <c r="AJ568" s="418">
        <f>VLOOKUP(InformeTbHv[[#This Row],[TURNO]],[1]INFORMEHV!AI$2:AK$184,2,0)</f>
        <v>0.58333333333333337</v>
      </c>
      <c r="AK568" s="418">
        <f>VLOOKUP(InformeTbHv[[#This Row],[TURNO]],[1]INFORMEHV!AI$2:AK$184,3,0)</f>
        <v>0.91666666666666663</v>
      </c>
      <c r="AL568" s="125">
        <v>22</v>
      </c>
      <c r="AM568" s="49">
        <v>398</v>
      </c>
      <c r="AN568" s="49">
        <v>42.3</v>
      </c>
      <c r="AO568" s="49">
        <v>10.5</v>
      </c>
      <c r="AP568" s="49"/>
      <c r="AQ568" s="72">
        <v>14</v>
      </c>
      <c r="AR568" s="125">
        <v>8</v>
      </c>
      <c r="AS568" s="49">
        <v>3</v>
      </c>
      <c r="AT568" s="30" t="s">
        <v>328</v>
      </c>
      <c r="AU568" s="49" t="s">
        <v>773</v>
      </c>
      <c r="AV568" s="49">
        <v>0.33</v>
      </c>
      <c r="AW568" s="49">
        <v>0.17</v>
      </c>
      <c r="AX568" s="49">
        <v>0.5</v>
      </c>
      <c r="AY568" s="49"/>
      <c r="AZ568" s="71"/>
      <c r="BA568" s="49" t="s">
        <v>48</v>
      </c>
      <c r="BB56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4</v>
      </c>
      <c r="BC568" s="72"/>
      <c r="BD568" s="72"/>
      <c r="BE568" s="72"/>
      <c r="BF568" s="72"/>
      <c r="BG568" s="74"/>
      <c r="BH568" s="44"/>
      <c r="BI568" s="45"/>
      <c r="BJ568" s="45"/>
      <c r="BK568" s="46"/>
      <c r="BL568" s="45"/>
    </row>
    <row r="569" spans="1:64" ht="18.75" customHeight="1" x14ac:dyDescent="0.3">
      <c r="A569" s="76">
        <f>IFERROR(InformeTbHv[[#This Row],[T EFECTIVO]]/InformeTbHv[[#This Row],[Horas disponibles]],0)</f>
        <v>0.94</v>
      </c>
      <c r="B569" s="76">
        <f>((InformeTbHv[[#This Row],[T PROGRAMADO]]-InformeTbHv[[#This Row],[HORAS DE OTRAS PARADA]]))/InformeTbHv[[#This Row],[T PROGRAMADO]]</f>
        <v>0.64624999999999999</v>
      </c>
      <c r="C569" s="217">
        <f>IFERROR(((InformeTbHv[[#This Row],[T PROGRAMADO]]-InformeTbHv[[#This Row],[Ttal P. mec]])/InformeTbHv[[#This Row],[T PROGRAMADO]]),0)</f>
        <v>0.6875</v>
      </c>
      <c r="D569" s="49">
        <f>IFERROR(ROUND(InformeTbHv[[#This Row],[TOTAL DE ARBOLES]]/InformeTbHv[[#This Row],[T EFECTIVO]],2),"")</f>
        <v>48.36</v>
      </c>
      <c r="E569" s="49">
        <f>(IFERROR(ROUND(InformeTbHv[[#This Row],[M3]]/InformeTbHv[[#This Row],[TOTAL DE ARBOLES]],2),""))</f>
        <v>0.16</v>
      </c>
      <c r="F569" s="39">
        <f>IFERROR(ROUND(InformeTbHv[[#This Row],[M3]]/InformeTbHv[[#This Row],[T EFECTIVO]],2),"")</f>
        <v>7.74</v>
      </c>
      <c r="G569" s="72">
        <f>InformeTbHv[[#This Row],[T PROGRAMADO]]-InformeTbHv[[#This Row],[HORAS DE OTRAS PARADA]]</f>
        <v>5.17</v>
      </c>
      <c r="H569" s="72">
        <f>InformeTbHv[[#This Row],[T PROGRAMADO]]-SUM(InformeTbHv[[#This Row],[T PARADAS MEC]]+InformeTbHv[[#This Row],[ALISTAMIENTO]]+InformeTbHv[[#This Row],[Mantenimiento periódico]])</f>
        <v>5.5</v>
      </c>
      <c r="I569" s="72">
        <f>InformeTbHv[[#This Row],[T PARADAS MEC]]+InformeTbHv[[#This Row],[ALISTAMIENTO]]+InformeTbHv[[#This Row],[Mantenimiento periódico]]</f>
        <v>2.5</v>
      </c>
      <c r="J569" s="72">
        <f>SUMIF(InformeTbHv[[#This Row],[MOTIVO 1]],"Mantenimiento periódico",InformeTbHv[[#This Row],[T OTRA PARADA 1]])</f>
        <v>0</v>
      </c>
      <c r="K569" s="72">
        <f>InformeTbHv[[#This Row],[Mantenimiento periódico]]+InformeTbHv[[#This Row],[ALISTAMIENTO]]</f>
        <v>0.33</v>
      </c>
      <c r="L569" s="72">
        <f>SUM(InformeTbHv[[#This Row],[T OTRA PARADA 1]:[T OTRA PARADA 5]])</f>
        <v>0</v>
      </c>
      <c r="M569" s="49" t="s">
        <v>136</v>
      </c>
      <c r="N569" s="49" t="s">
        <v>1417</v>
      </c>
      <c r="O569" s="49" t="s">
        <v>535</v>
      </c>
      <c r="P569" s="49">
        <v>1113312568</v>
      </c>
      <c r="Q569" s="49" t="s">
        <v>65</v>
      </c>
      <c r="R569" s="49" t="s">
        <v>49</v>
      </c>
      <c r="S569" s="77">
        <v>46134</v>
      </c>
      <c r="T569" s="49" t="s">
        <v>941</v>
      </c>
      <c r="U569" s="49"/>
      <c r="V569" s="49"/>
      <c r="W569" s="49"/>
      <c r="X569" s="49"/>
      <c r="Y569" s="49"/>
      <c r="Z569" s="49"/>
      <c r="AA569" s="49"/>
      <c r="AB569" s="49"/>
      <c r="AC569" s="49" t="s">
        <v>1424</v>
      </c>
      <c r="AD569" s="49" t="s">
        <v>1469</v>
      </c>
      <c r="AE569" s="49" t="s">
        <v>1513</v>
      </c>
      <c r="AF569" s="49">
        <v>17.094631593058232</v>
      </c>
      <c r="AG569" s="251" t="s">
        <v>205</v>
      </c>
      <c r="AH569" s="259">
        <v>4</v>
      </c>
      <c r="AI569" s="125" t="s">
        <v>45</v>
      </c>
      <c r="AJ569" s="418">
        <f>VLOOKUP(InformeTbHv[[#This Row],[TURNO]],[1]INFORMEHV!AI$2:AK$184,2,0)</f>
        <v>0.58333333333333337</v>
      </c>
      <c r="AK569" s="418">
        <f>VLOOKUP(InformeTbHv[[#This Row],[TURNO]],[1]INFORMEHV!AI$2:AK$184,3,0)</f>
        <v>0.91666666666666663</v>
      </c>
      <c r="AL569" s="125">
        <v>24</v>
      </c>
      <c r="AM569" s="49">
        <v>250</v>
      </c>
      <c r="AN569" s="49">
        <v>40</v>
      </c>
      <c r="AO569" s="49">
        <v>7.35</v>
      </c>
      <c r="AP569" s="49"/>
      <c r="AQ569" s="72">
        <v>19</v>
      </c>
      <c r="AR569" s="49">
        <v>8</v>
      </c>
      <c r="AS569" s="49">
        <v>2.17</v>
      </c>
      <c r="AT569" s="30" t="s">
        <v>327</v>
      </c>
      <c r="AU569" s="49" t="s">
        <v>1239</v>
      </c>
      <c r="AV569" s="49">
        <v>0.33</v>
      </c>
      <c r="AW569" s="49"/>
      <c r="AX569" s="49">
        <v>0.33</v>
      </c>
      <c r="AY569" s="49"/>
      <c r="AZ569" s="71"/>
      <c r="BA569" s="49" t="s">
        <v>48</v>
      </c>
      <c r="BB56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2.83</v>
      </c>
      <c r="BC569" s="72"/>
      <c r="BD569" s="72"/>
      <c r="BE569" s="72"/>
      <c r="BF569" s="72"/>
      <c r="BG569" s="74"/>
      <c r="BH569" s="44"/>
      <c r="BI569" s="45"/>
      <c r="BJ569" s="45"/>
      <c r="BK569" s="46"/>
      <c r="BL569" s="45"/>
    </row>
    <row r="570" spans="1:64" ht="18.75" customHeight="1" x14ac:dyDescent="0.3">
      <c r="A570" s="87">
        <f>IFERROR(InformeTbHv[[#This Row],[T EFECTIVO]]/InformeTbHv[[#This Row],[Horas disponibles]],0)</f>
        <v>0.83333333333333337</v>
      </c>
      <c r="B570" s="87">
        <f>((InformeTbHv[[#This Row],[T PROGRAMADO]]-InformeTbHv[[#This Row],[HORAS DE OTRAS PARADA]]))/InformeTbHv[[#This Row],[T PROGRAMADO]]</f>
        <v>0.15625</v>
      </c>
      <c r="C570" s="216">
        <f>IFERROR(((InformeTbHv[[#This Row],[T PROGRAMADO]]-InformeTbHv[[#This Row],[Ttal P. mec]])/InformeTbHv[[#This Row],[T PROGRAMADO]]),0)</f>
        <v>0.1875</v>
      </c>
      <c r="D570" s="88">
        <f>IFERROR(ROUND(InformeTbHv[[#This Row],[TOTAL DE ARBOLES]]/InformeTbHv[[#This Row],[T EFECTIVO]],2),"")</f>
        <v>61.6</v>
      </c>
      <c r="E570" s="88">
        <f>(IFERROR(ROUND(InformeTbHv[[#This Row],[M3]]/InformeTbHv[[#This Row],[TOTAL DE ARBOLES]],2),""))</f>
        <v>0.16</v>
      </c>
      <c r="F570" s="39">
        <f>IFERROR(ROUND(InformeTbHv[[#This Row],[M3]]/InformeTbHv[[#This Row],[T EFECTIVO]],2),"")</f>
        <v>9.8800000000000008</v>
      </c>
      <c r="G570" s="89">
        <f>InformeTbHv[[#This Row],[T PROGRAMADO]]-InformeTbHv[[#This Row],[HORAS DE OTRAS PARADA]]</f>
        <v>1.25</v>
      </c>
      <c r="H570" s="89">
        <f>InformeTbHv[[#This Row],[T PROGRAMADO]]-SUM(InformeTbHv[[#This Row],[T PARADAS MEC]]+InformeTbHv[[#This Row],[ALISTAMIENTO]]+InformeTbHv[[#This Row],[Mantenimiento periódico]])</f>
        <v>1.5</v>
      </c>
      <c r="I570" s="89">
        <f>InformeTbHv[[#This Row],[T PARADAS MEC]]+InformeTbHv[[#This Row],[ALISTAMIENTO]]+InformeTbHv[[#This Row],[Mantenimiento periódico]]</f>
        <v>6.5</v>
      </c>
      <c r="J570" s="89">
        <f>SUMIF(InformeTbHv[[#This Row],[MOTIVO 1]],"Mantenimiento periódico",InformeTbHv[[#This Row],[T OTRA PARADA 1]])</f>
        <v>0</v>
      </c>
      <c r="K570" s="89">
        <f>InformeTbHv[[#This Row],[Mantenimiento periódico]]+InformeTbHv[[#This Row],[ALISTAMIENTO]]</f>
        <v>0.5</v>
      </c>
      <c r="L570" s="89">
        <f>SUM(InformeTbHv[[#This Row],[T OTRA PARADA 1]:[T OTRA PARADA 5]])</f>
        <v>0</v>
      </c>
      <c r="M570" s="88" t="s">
        <v>86</v>
      </c>
      <c r="N570" s="88" t="s">
        <v>1418</v>
      </c>
      <c r="O570" s="88" t="s">
        <v>93</v>
      </c>
      <c r="P570" s="88">
        <v>1112881624</v>
      </c>
      <c r="Q570" s="88" t="s">
        <v>398</v>
      </c>
      <c r="R570" s="88" t="s">
        <v>74</v>
      </c>
      <c r="S570" s="90">
        <v>46080</v>
      </c>
      <c r="T570" s="88" t="s">
        <v>399</v>
      </c>
      <c r="U570" s="88"/>
      <c r="V570" s="88"/>
      <c r="W570" s="88"/>
      <c r="X570" s="88"/>
      <c r="Y570" s="88"/>
      <c r="Z570" s="88"/>
      <c r="AA570" s="88"/>
      <c r="AB570" s="88"/>
      <c r="AC570" s="88" t="s">
        <v>1430</v>
      </c>
      <c r="AD570" s="88" t="s">
        <v>1475</v>
      </c>
      <c r="AE570" s="88" t="s">
        <v>1517</v>
      </c>
      <c r="AF570" s="88">
        <v>14.957915875223099</v>
      </c>
      <c r="AG570" s="251" t="s">
        <v>205</v>
      </c>
      <c r="AH570" s="206">
        <v>9</v>
      </c>
      <c r="AI570" s="88" t="s">
        <v>47</v>
      </c>
      <c r="AJ570" s="419">
        <f>VLOOKUP(InformeTbHv[[#This Row],[TURNO]],[1]INFORMEHV!AI$2:AK$184,2,0)</f>
        <v>0.25</v>
      </c>
      <c r="AK570" s="419">
        <f>VLOOKUP(InformeTbHv[[#This Row],[TURNO]],[1]INFORMEHV!AI$2:AK$184,3,0)</f>
        <v>0.58333333333333337</v>
      </c>
      <c r="AL570" s="205">
        <v>24</v>
      </c>
      <c r="AM570" s="88">
        <v>77</v>
      </c>
      <c r="AN570" s="88">
        <v>12.35</v>
      </c>
      <c r="AO570" s="88">
        <v>10.91</v>
      </c>
      <c r="AP570" s="88"/>
      <c r="AQ570" s="89">
        <v>16.7</v>
      </c>
      <c r="AR570" s="205">
        <v>8</v>
      </c>
      <c r="AS570" s="88">
        <v>6</v>
      </c>
      <c r="AT570" s="30" t="s">
        <v>328</v>
      </c>
      <c r="AU570" s="88" t="s">
        <v>806</v>
      </c>
      <c r="AV570" s="88">
        <v>0.5</v>
      </c>
      <c r="AW570" s="88"/>
      <c r="AX570" s="88">
        <v>0.25</v>
      </c>
      <c r="AY570" s="88"/>
      <c r="AZ570" s="92" t="s">
        <v>629</v>
      </c>
      <c r="BA570" s="88" t="s">
        <v>48</v>
      </c>
      <c r="BB57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6.75</v>
      </c>
      <c r="BC570" s="89"/>
      <c r="BD570" s="89"/>
      <c r="BE570" s="89"/>
      <c r="BF570" s="89"/>
      <c r="BG570" s="93"/>
      <c r="BH570" s="44"/>
      <c r="BI570" s="45"/>
      <c r="BJ570" s="45"/>
      <c r="BK570" s="46"/>
      <c r="BL570" s="94"/>
    </row>
    <row r="571" spans="1:64" ht="18.75" customHeight="1" x14ac:dyDescent="0.3">
      <c r="A571" s="87">
        <f>IFERROR(InformeTbHv[[#This Row],[T EFECTIVO]]/InformeTbHv[[#This Row],[Horas disponibles]],0)</f>
        <v>0.92999999999999994</v>
      </c>
      <c r="B571" s="87">
        <f>((InformeTbHv[[#This Row],[T PROGRAMADO]]-InformeTbHv[[#This Row],[HORAS DE OTRAS PARADA]]))/InformeTbHv[[#This Row],[T PROGRAMADO]]</f>
        <v>0.81374999999999997</v>
      </c>
      <c r="C571" s="216">
        <f>IFERROR(((InformeTbHv[[#This Row],[T PROGRAMADO]]-InformeTbHv[[#This Row],[Ttal P. mec]])/InformeTbHv[[#This Row],[T PROGRAMADO]]),0)</f>
        <v>0.875</v>
      </c>
      <c r="D571" s="88">
        <f>IFERROR(ROUND(InformeTbHv[[#This Row],[TOTAL DE ARBOLES]]/InformeTbHv[[#This Row],[T EFECTIVO]],2),"")</f>
        <v>87.71</v>
      </c>
      <c r="E571" s="88">
        <f>(IFERROR(ROUND(InformeTbHv[[#This Row],[M3]]/InformeTbHv[[#This Row],[TOTAL DE ARBOLES]],2),""))</f>
        <v>0.24</v>
      </c>
      <c r="F571" s="39">
        <f>IFERROR(ROUND(InformeTbHv[[#This Row],[M3]]/InformeTbHv[[#This Row],[T EFECTIVO]],2),"")</f>
        <v>21.09</v>
      </c>
      <c r="G571" s="89">
        <f>InformeTbHv[[#This Row],[T PROGRAMADO]]-InformeTbHv[[#This Row],[HORAS DE OTRAS PARADA]]</f>
        <v>6.51</v>
      </c>
      <c r="H571" s="89">
        <f>InformeTbHv[[#This Row],[T PROGRAMADO]]-SUM(InformeTbHv[[#This Row],[T PARADAS MEC]]+InformeTbHv[[#This Row],[ALISTAMIENTO]]+InformeTbHv[[#This Row],[Mantenimiento periódico]])</f>
        <v>7</v>
      </c>
      <c r="I571" s="89">
        <f>InformeTbHv[[#This Row],[T PARADAS MEC]]+InformeTbHv[[#This Row],[ALISTAMIENTO]]+InformeTbHv[[#This Row],[Mantenimiento periódico]]</f>
        <v>1</v>
      </c>
      <c r="J571" s="89">
        <f>SUMIF(InformeTbHv[[#This Row],[MOTIVO 1]],"Mantenimiento periódico",InformeTbHv[[#This Row],[T OTRA PARADA 1]])</f>
        <v>0</v>
      </c>
      <c r="K571" s="89">
        <f>InformeTbHv[[#This Row],[Mantenimiento periódico]]+InformeTbHv[[#This Row],[ALISTAMIENTO]]</f>
        <v>0</v>
      </c>
      <c r="L571" s="89">
        <f>SUM(InformeTbHv[[#This Row],[T OTRA PARADA 1]:[T OTRA PARADA 5]])</f>
        <v>0</v>
      </c>
      <c r="M571" s="88" t="s">
        <v>86</v>
      </c>
      <c r="N571" s="88" t="s">
        <v>1418</v>
      </c>
      <c r="O571" s="88" t="s">
        <v>95</v>
      </c>
      <c r="P571" s="88">
        <v>6135776</v>
      </c>
      <c r="Q571" s="88" t="s">
        <v>398</v>
      </c>
      <c r="R571" s="88" t="s">
        <v>74</v>
      </c>
      <c r="S571" s="90">
        <v>46080</v>
      </c>
      <c r="T571" s="88" t="s">
        <v>399</v>
      </c>
      <c r="U571" s="88"/>
      <c r="V571" s="88"/>
      <c r="W571" s="88"/>
      <c r="X571" s="88"/>
      <c r="Y571" s="88"/>
      <c r="Z571" s="88"/>
      <c r="AA571" s="88"/>
      <c r="AB571" s="88"/>
      <c r="AC571" s="88" t="s">
        <v>1430</v>
      </c>
      <c r="AD571" s="88" t="s">
        <v>1475</v>
      </c>
      <c r="AE571" s="88" t="s">
        <v>1517</v>
      </c>
      <c r="AF571" s="88">
        <v>14.957915875223099</v>
      </c>
      <c r="AG571" s="251" t="s">
        <v>205</v>
      </c>
      <c r="AH571" s="206">
        <v>9</v>
      </c>
      <c r="AI571" s="125" t="s">
        <v>45</v>
      </c>
      <c r="AJ571" s="418">
        <f>VLOOKUP(InformeTbHv[[#This Row],[TURNO]],[1]INFORMEHV!AI$2:AK$184,2,0)</f>
        <v>0.58333333333333337</v>
      </c>
      <c r="AK571" s="418">
        <f>VLOOKUP(InformeTbHv[[#This Row],[TURNO]],[1]INFORMEHV!AI$2:AK$184,3,0)</f>
        <v>0.91666666666666663</v>
      </c>
      <c r="AL571" s="205">
        <v>23</v>
      </c>
      <c r="AM571" s="88">
        <v>571</v>
      </c>
      <c r="AN571" s="88">
        <v>137.27000000000001</v>
      </c>
      <c r="AO571" s="88">
        <v>18.809999999999999</v>
      </c>
      <c r="AP571" s="88"/>
      <c r="AQ571" s="89">
        <v>17.5</v>
      </c>
      <c r="AR571" s="205">
        <v>8</v>
      </c>
      <c r="AS571" s="88">
        <v>1</v>
      </c>
      <c r="AT571" s="30" t="s">
        <v>328</v>
      </c>
      <c r="AU571" s="88" t="s">
        <v>806</v>
      </c>
      <c r="AV571" s="88"/>
      <c r="AW571" s="88">
        <v>0.22</v>
      </c>
      <c r="AX571" s="88">
        <v>0.27</v>
      </c>
      <c r="AY571" s="88"/>
      <c r="AZ571" s="92" t="s">
        <v>629</v>
      </c>
      <c r="BA571" s="88" t="s">
        <v>48</v>
      </c>
      <c r="BB57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1.49</v>
      </c>
      <c r="BC571" s="89"/>
      <c r="BD571" s="89"/>
      <c r="BE571" s="89"/>
      <c r="BF571" s="89"/>
      <c r="BG571" s="93"/>
      <c r="BH571" s="44"/>
      <c r="BI571" s="45"/>
      <c r="BJ571" s="45"/>
      <c r="BK571" s="46"/>
      <c r="BL571" s="94"/>
    </row>
    <row r="572" spans="1:64" ht="18.75" customHeight="1" x14ac:dyDescent="0.3">
      <c r="A572" s="87">
        <f>IFERROR(InformeTbHv[[#This Row],[T EFECTIVO]]/InformeTbHv[[#This Row],[Horas disponibles]],0)</f>
        <v>0</v>
      </c>
      <c r="B572" s="87">
        <f>((InformeTbHv[[#This Row],[T PROGRAMADO]]-InformeTbHv[[#This Row],[HORAS DE OTRAS PARADA]]))/InformeTbHv[[#This Row],[T PROGRAMADO]]</f>
        <v>0</v>
      </c>
      <c r="C572" s="216">
        <f>IFERROR(((InformeTbHv[[#This Row],[T PROGRAMADO]]-InformeTbHv[[#This Row],[Ttal P. mec]])/InformeTbHv[[#This Row],[T PROGRAMADO]]),0)</f>
        <v>0</v>
      </c>
      <c r="D572" s="88" t="str">
        <f>IFERROR(ROUND(InformeTbHv[[#This Row],[TOTAL DE ARBOLES]]/InformeTbHv[[#This Row],[T EFECTIVO]],2),"")</f>
        <v/>
      </c>
      <c r="E572" s="88" t="str">
        <f>(IFERROR(ROUND(InformeTbHv[[#This Row],[M3]]/InformeTbHv[[#This Row],[TOTAL DE ARBOLES]],2),""))</f>
        <v/>
      </c>
      <c r="F572" s="39" t="str">
        <f>IFERROR(ROUND(InformeTbHv[[#This Row],[M3]]/InformeTbHv[[#This Row],[T EFECTIVO]],2),"")</f>
        <v/>
      </c>
      <c r="G572" s="89">
        <f>InformeTbHv[[#This Row],[T PROGRAMADO]]-InformeTbHv[[#This Row],[HORAS DE OTRAS PARADA]]</f>
        <v>0</v>
      </c>
      <c r="H572" s="89">
        <f>InformeTbHv[[#This Row],[T PROGRAMADO]]-SUM(InformeTbHv[[#This Row],[T PARADAS MEC]]+InformeTbHv[[#This Row],[ALISTAMIENTO]]+InformeTbHv[[#This Row],[Mantenimiento periódico]])</f>
        <v>0</v>
      </c>
      <c r="I572" s="89">
        <f>InformeTbHv[[#This Row],[T PARADAS MEC]]+InformeTbHv[[#This Row],[ALISTAMIENTO]]+InformeTbHv[[#This Row],[Mantenimiento periódico]]</f>
        <v>8</v>
      </c>
      <c r="J572" s="89">
        <f>SUMIF(InformeTbHv[[#This Row],[MOTIVO 1]],"Mantenimiento periódico",InformeTbHv[[#This Row],[T OTRA PARADA 1]])</f>
        <v>0</v>
      </c>
      <c r="K572" s="89">
        <f>InformeTbHv[[#This Row],[Mantenimiento periódico]]+InformeTbHv[[#This Row],[ALISTAMIENTO]]</f>
        <v>0</v>
      </c>
      <c r="L572" s="89">
        <f>SUM(InformeTbHv[[#This Row],[T OTRA PARADA 1]:[T OTRA PARADA 5]])</f>
        <v>0</v>
      </c>
      <c r="M572" s="88" t="s">
        <v>86</v>
      </c>
      <c r="N572" s="88" t="s">
        <v>1418</v>
      </c>
      <c r="O572" s="88" t="s">
        <v>95</v>
      </c>
      <c r="P572" s="88">
        <v>6135776</v>
      </c>
      <c r="Q572" s="88" t="s">
        <v>398</v>
      </c>
      <c r="R572" s="88" t="s">
        <v>74</v>
      </c>
      <c r="S572" s="90">
        <v>46110</v>
      </c>
      <c r="T572" s="88" t="s">
        <v>399</v>
      </c>
      <c r="U572" s="88"/>
      <c r="V572" s="88"/>
      <c r="W572" s="88"/>
      <c r="X572" s="88"/>
      <c r="Y572" s="88"/>
      <c r="Z572" s="88"/>
      <c r="AA572" s="88"/>
      <c r="AB572" s="88"/>
      <c r="AC572" s="88" t="s">
        <v>1430</v>
      </c>
      <c r="AD572" s="88" t="s">
        <v>1475</v>
      </c>
      <c r="AE572" s="88" t="s">
        <v>1517</v>
      </c>
      <c r="AF572" s="88">
        <v>14.957915875223099</v>
      </c>
      <c r="AG572" s="251" t="s">
        <v>205</v>
      </c>
      <c r="AH572" s="206">
        <v>4</v>
      </c>
      <c r="AI572" s="88" t="s">
        <v>47</v>
      </c>
      <c r="AJ572" s="419">
        <f>VLOOKUP(InformeTbHv[[#This Row],[TURNO]],[1]INFORMEHV!AI$2:AK$184,2,0)</f>
        <v>0.25</v>
      </c>
      <c r="AK572" s="419">
        <f>VLOOKUP(InformeTbHv[[#This Row],[TURNO]],[1]INFORMEHV!AI$2:AK$184,3,0)</f>
        <v>0.58333333333333337</v>
      </c>
      <c r="AL572" s="205"/>
      <c r="AM572" s="88"/>
      <c r="AN572" s="88"/>
      <c r="AO572" s="88"/>
      <c r="AP572" s="88"/>
      <c r="AQ572" s="89"/>
      <c r="AR572" s="88">
        <v>8</v>
      </c>
      <c r="AS572" s="88">
        <v>8</v>
      </c>
      <c r="AT572" s="88">
        <v>0</v>
      </c>
      <c r="AU572" s="88" t="s">
        <v>1067</v>
      </c>
      <c r="AV572" s="88"/>
      <c r="AW572" s="88"/>
      <c r="AX572" s="88"/>
      <c r="AY572" s="88"/>
      <c r="AZ572" s="92" t="s">
        <v>562</v>
      </c>
      <c r="BA572" s="88" t="s">
        <v>46</v>
      </c>
      <c r="BB57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572" s="89"/>
      <c r="BD572" s="89"/>
      <c r="BE572" s="89"/>
      <c r="BF572" s="89"/>
      <c r="BG572" s="93"/>
      <c r="BH572" s="44"/>
      <c r="BI572" s="45"/>
      <c r="BJ572" s="45"/>
      <c r="BK572" s="46"/>
      <c r="BL572" s="94"/>
    </row>
    <row r="573" spans="1:64" ht="18.75" customHeight="1" x14ac:dyDescent="0.3">
      <c r="A573" s="87">
        <f>IFERROR(InformeTbHv[[#This Row],[T EFECTIVO]]/InformeTbHv[[#This Row],[Horas disponibles]],0)</f>
        <v>0</v>
      </c>
      <c r="B573" s="87">
        <f>((InformeTbHv[[#This Row],[T PROGRAMADO]]-InformeTbHv[[#This Row],[HORAS DE OTRAS PARADA]]))/InformeTbHv[[#This Row],[T PROGRAMADO]]</f>
        <v>0</v>
      </c>
      <c r="C573" s="216">
        <f>IFERROR(((InformeTbHv[[#This Row],[T PROGRAMADO]]-InformeTbHv[[#This Row],[Ttal P. mec]])/InformeTbHv[[#This Row],[T PROGRAMADO]]),0)</f>
        <v>0</v>
      </c>
      <c r="D573" s="88" t="str">
        <f>IFERROR(ROUND(InformeTbHv[[#This Row],[TOTAL DE ARBOLES]]/InformeTbHv[[#This Row],[T EFECTIVO]],2),"")</f>
        <v/>
      </c>
      <c r="E573" s="88" t="str">
        <f>(IFERROR(ROUND(InformeTbHv[[#This Row],[M3]]/InformeTbHv[[#This Row],[TOTAL DE ARBOLES]],2),""))</f>
        <v/>
      </c>
      <c r="F573" s="39" t="str">
        <f>IFERROR(ROUND(InformeTbHv[[#This Row],[M3]]/InformeTbHv[[#This Row],[T EFECTIVO]],2),"")</f>
        <v/>
      </c>
      <c r="G573" s="89">
        <f>InformeTbHv[[#This Row],[T PROGRAMADO]]-InformeTbHv[[#This Row],[HORAS DE OTRAS PARADA]]</f>
        <v>0</v>
      </c>
      <c r="H573" s="89">
        <f>InformeTbHv[[#This Row],[T PROGRAMADO]]-SUM(InformeTbHv[[#This Row],[T PARADAS MEC]]+InformeTbHv[[#This Row],[ALISTAMIENTO]]+InformeTbHv[[#This Row],[Mantenimiento periódico]])</f>
        <v>0</v>
      </c>
      <c r="I573" s="89">
        <f>InformeTbHv[[#This Row],[T PARADAS MEC]]+InformeTbHv[[#This Row],[ALISTAMIENTO]]+InformeTbHv[[#This Row],[Mantenimiento periódico]]</f>
        <v>8</v>
      </c>
      <c r="J573" s="89">
        <f>SUMIF(InformeTbHv[[#This Row],[MOTIVO 1]],"Mantenimiento periódico",InformeTbHv[[#This Row],[T OTRA PARADA 1]])</f>
        <v>0</v>
      </c>
      <c r="K573" s="89">
        <f>InformeTbHv[[#This Row],[Mantenimiento periódico]]+InformeTbHv[[#This Row],[ALISTAMIENTO]]</f>
        <v>0</v>
      </c>
      <c r="L573" s="89">
        <f>SUM(InformeTbHv[[#This Row],[T OTRA PARADA 1]:[T OTRA PARADA 5]])</f>
        <v>0</v>
      </c>
      <c r="M573" s="88" t="s">
        <v>86</v>
      </c>
      <c r="N573" s="88" t="s">
        <v>1418</v>
      </c>
      <c r="O573" s="88" t="s">
        <v>95</v>
      </c>
      <c r="P573" s="88">
        <v>6135776</v>
      </c>
      <c r="Q573" s="88" t="s">
        <v>398</v>
      </c>
      <c r="R573" s="88" t="s">
        <v>74</v>
      </c>
      <c r="S573" s="90">
        <v>46110</v>
      </c>
      <c r="T573" s="88" t="s">
        <v>399</v>
      </c>
      <c r="U573" s="88"/>
      <c r="V573" s="88"/>
      <c r="W573" s="88"/>
      <c r="X573" s="88"/>
      <c r="Y573" s="88"/>
      <c r="Z573" s="88"/>
      <c r="AA573" s="88"/>
      <c r="AB573" s="88"/>
      <c r="AC573" s="88" t="s">
        <v>1430</v>
      </c>
      <c r="AD573" s="88" t="s">
        <v>1475</v>
      </c>
      <c r="AE573" s="88" t="s">
        <v>1517</v>
      </c>
      <c r="AF573" s="88">
        <v>14.957915875223099</v>
      </c>
      <c r="AG573" s="251" t="s">
        <v>205</v>
      </c>
      <c r="AH573" s="206">
        <v>4</v>
      </c>
      <c r="AI573" s="125" t="s">
        <v>45</v>
      </c>
      <c r="AJ573" s="418">
        <f>VLOOKUP(InformeTbHv[[#This Row],[TURNO]],[1]INFORMEHV!AI$2:AK$184,2,0)</f>
        <v>0.58333333333333337</v>
      </c>
      <c r="AK573" s="418">
        <f>VLOOKUP(InformeTbHv[[#This Row],[TURNO]],[1]INFORMEHV!AI$2:AK$184,3,0)</f>
        <v>0.91666666666666663</v>
      </c>
      <c r="AL573" s="205"/>
      <c r="AM573" s="88"/>
      <c r="AN573" s="88"/>
      <c r="AO573" s="88"/>
      <c r="AP573" s="88"/>
      <c r="AQ573" s="89"/>
      <c r="AR573" s="88">
        <v>8</v>
      </c>
      <c r="AS573" s="88">
        <v>8</v>
      </c>
      <c r="AT573" s="88">
        <v>0</v>
      </c>
      <c r="AU573" s="88" t="s">
        <v>1067</v>
      </c>
      <c r="AV573" s="88"/>
      <c r="AW573" s="88"/>
      <c r="AX573" s="88"/>
      <c r="AY573" s="88"/>
      <c r="AZ573" s="92" t="s">
        <v>562</v>
      </c>
      <c r="BA573" s="88" t="s">
        <v>46</v>
      </c>
      <c r="BB57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573" s="89"/>
      <c r="BD573" s="89"/>
      <c r="BE573" s="89"/>
      <c r="BF573" s="89"/>
      <c r="BG573" s="93"/>
      <c r="BH573" s="44"/>
      <c r="BI573" s="45"/>
      <c r="BJ573" s="45"/>
      <c r="BK573" s="46"/>
      <c r="BL573" s="94"/>
    </row>
    <row r="574" spans="1:64" ht="18.75" customHeight="1" x14ac:dyDescent="0.3">
      <c r="A574" s="87">
        <f>IFERROR(InformeTbHv[[#This Row],[T EFECTIVO]]/InformeTbHv[[#This Row],[Horas disponibles]],0)</f>
        <v>0</v>
      </c>
      <c r="B574" s="87">
        <f>((InformeTbHv[[#This Row],[T PROGRAMADO]]-InformeTbHv[[#This Row],[HORAS DE OTRAS PARADA]]))/InformeTbHv[[#This Row],[T PROGRAMADO]]</f>
        <v>0</v>
      </c>
      <c r="C574" s="216">
        <f>IFERROR(((InformeTbHv[[#This Row],[T PROGRAMADO]]-InformeTbHv[[#This Row],[Ttal P. mec]])/InformeTbHv[[#This Row],[T PROGRAMADO]]),0)</f>
        <v>0</v>
      </c>
      <c r="D574" s="88" t="str">
        <f>IFERROR(ROUND(InformeTbHv[[#This Row],[TOTAL DE ARBOLES]]/InformeTbHv[[#This Row],[T EFECTIVO]],2),"")</f>
        <v/>
      </c>
      <c r="E574" s="88" t="str">
        <f>(IFERROR(ROUND(InformeTbHv[[#This Row],[M3]]/InformeTbHv[[#This Row],[TOTAL DE ARBOLES]],2),""))</f>
        <v/>
      </c>
      <c r="F574" s="39" t="str">
        <f>IFERROR(ROUND(InformeTbHv[[#This Row],[M3]]/InformeTbHv[[#This Row],[T EFECTIVO]],2),"")</f>
        <v/>
      </c>
      <c r="G574" s="89">
        <f>InformeTbHv[[#This Row],[T PROGRAMADO]]-InformeTbHv[[#This Row],[HORAS DE OTRAS PARADA]]</f>
        <v>0</v>
      </c>
      <c r="H574" s="89">
        <f>InformeTbHv[[#This Row],[T PROGRAMADO]]-SUM(InformeTbHv[[#This Row],[T PARADAS MEC]]+InformeTbHv[[#This Row],[ALISTAMIENTO]]+InformeTbHv[[#This Row],[Mantenimiento periódico]])</f>
        <v>0</v>
      </c>
      <c r="I574" s="89">
        <f>InformeTbHv[[#This Row],[T PARADAS MEC]]+InformeTbHv[[#This Row],[ALISTAMIENTO]]+InformeTbHv[[#This Row],[Mantenimiento periódico]]</f>
        <v>8</v>
      </c>
      <c r="J574" s="89">
        <f>SUMIF(InformeTbHv[[#This Row],[MOTIVO 1]],"Mantenimiento periódico",InformeTbHv[[#This Row],[T OTRA PARADA 1]])</f>
        <v>0</v>
      </c>
      <c r="K574" s="89">
        <f>InformeTbHv[[#This Row],[Mantenimiento periódico]]+InformeTbHv[[#This Row],[ALISTAMIENTO]]</f>
        <v>0</v>
      </c>
      <c r="L574" s="89">
        <f>SUM(InformeTbHv[[#This Row],[T OTRA PARADA 1]:[T OTRA PARADA 5]])</f>
        <v>0</v>
      </c>
      <c r="M574" s="88" t="s">
        <v>86</v>
      </c>
      <c r="N574" s="88" t="s">
        <v>1418</v>
      </c>
      <c r="O574" s="88" t="s">
        <v>88</v>
      </c>
      <c r="P574" s="88">
        <v>94265708</v>
      </c>
      <c r="Q574" s="88" t="s">
        <v>398</v>
      </c>
      <c r="R574" s="88" t="s">
        <v>74</v>
      </c>
      <c r="S574" s="90">
        <v>46111</v>
      </c>
      <c r="T574" s="88" t="s">
        <v>399</v>
      </c>
      <c r="U574" s="88"/>
      <c r="V574" s="88"/>
      <c r="W574" s="88"/>
      <c r="X574" s="88"/>
      <c r="Y574" s="88"/>
      <c r="Z574" s="88"/>
      <c r="AA574" s="88"/>
      <c r="AB574" s="88"/>
      <c r="AC574" s="88" t="s">
        <v>1430</v>
      </c>
      <c r="AD574" s="88" t="s">
        <v>1475</v>
      </c>
      <c r="AE574" s="88" t="s">
        <v>1517</v>
      </c>
      <c r="AF574" s="88">
        <v>14.957915875223099</v>
      </c>
      <c r="AG574" s="251" t="s">
        <v>205</v>
      </c>
      <c r="AH574" s="206">
        <v>4</v>
      </c>
      <c r="AI574" s="125" t="s">
        <v>45</v>
      </c>
      <c r="AJ574" s="418">
        <f>VLOOKUP(InformeTbHv[[#This Row],[TURNO]],[1]INFORMEHV!AI$2:AK$184,2,0)</f>
        <v>0.58333333333333337</v>
      </c>
      <c r="AK574" s="418">
        <f>VLOOKUP(InformeTbHv[[#This Row],[TURNO]],[1]INFORMEHV!AI$2:AK$184,3,0)</f>
        <v>0.91666666666666663</v>
      </c>
      <c r="AL574" s="205"/>
      <c r="AM574" s="88"/>
      <c r="AN574" s="88"/>
      <c r="AO574" s="88"/>
      <c r="AP574" s="88"/>
      <c r="AQ574" s="89"/>
      <c r="AR574" s="88">
        <v>8</v>
      </c>
      <c r="AS574" s="88">
        <v>8</v>
      </c>
      <c r="AT574" s="88">
        <v>0</v>
      </c>
      <c r="AU574" s="88" t="s">
        <v>1067</v>
      </c>
      <c r="AV574" s="88"/>
      <c r="AW574" s="88"/>
      <c r="AX574" s="88"/>
      <c r="AY574" s="88"/>
      <c r="AZ574" s="92" t="s">
        <v>96</v>
      </c>
      <c r="BA574" s="88" t="s">
        <v>46</v>
      </c>
      <c r="BB57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574" s="89"/>
      <c r="BD574" s="89"/>
      <c r="BE574" s="89"/>
      <c r="BF574" s="89"/>
      <c r="BG574" s="93"/>
      <c r="BH574" s="44"/>
      <c r="BI574" s="45"/>
      <c r="BJ574" s="45"/>
      <c r="BK574" s="46"/>
      <c r="BL574" s="94"/>
    </row>
    <row r="575" spans="1:64" ht="18.75" customHeight="1" x14ac:dyDescent="0.3">
      <c r="A575" s="87">
        <f>IFERROR(InformeTbHv[[#This Row],[T EFECTIVO]]/InformeTbHv[[#This Row],[Horas disponibles]],0)</f>
        <v>0</v>
      </c>
      <c r="B575" s="87">
        <f>((InformeTbHv[[#This Row],[T PROGRAMADO]]-InformeTbHv[[#This Row],[HORAS DE OTRAS PARADA]]))/InformeTbHv[[#This Row],[T PROGRAMADO]]</f>
        <v>0</v>
      </c>
      <c r="C575" s="216">
        <f>IFERROR(((InformeTbHv[[#This Row],[T PROGRAMADO]]-InformeTbHv[[#This Row],[Ttal P. mec]])/InformeTbHv[[#This Row],[T PROGRAMADO]]),0)</f>
        <v>0</v>
      </c>
      <c r="D575" s="88" t="str">
        <f>IFERROR(ROUND(InformeTbHv[[#This Row],[TOTAL DE ARBOLES]]/InformeTbHv[[#This Row],[T EFECTIVO]],2),"")</f>
        <v/>
      </c>
      <c r="E575" s="88" t="str">
        <f>(IFERROR(ROUND(InformeTbHv[[#This Row],[M3]]/InformeTbHv[[#This Row],[TOTAL DE ARBOLES]],2),""))</f>
        <v/>
      </c>
      <c r="F575" s="39" t="str">
        <f>IFERROR(ROUND(InformeTbHv[[#This Row],[M3]]/InformeTbHv[[#This Row],[T EFECTIVO]],2),"")</f>
        <v/>
      </c>
      <c r="G575" s="89">
        <f>InformeTbHv[[#This Row],[T PROGRAMADO]]-InformeTbHv[[#This Row],[HORAS DE OTRAS PARADA]]</f>
        <v>0</v>
      </c>
      <c r="H575" s="89">
        <f>InformeTbHv[[#This Row],[T PROGRAMADO]]-SUM(InformeTbHv[[#This Row],[T PARADAS MEC]]+InformeTbHv[[#This Row],[ALISTAMIENTO]]+InformeTbHv[[#This Row],[Mantenimiento periódico]])</f>
        <v>0</v>
      </c>
      <c r="I575" s="89">
        <f>InformeTbHv[[#This Row],[T PARADAS MEC]]+InformeTbHv[[#This Row],[ALISTAMIENTO]]+InformeTbHv[[#This Row],[Mantenimiento periódico]]</f>
        <v>8</v>
      </c>
      <c r="J575" s="89">
        <f>SUMIF(InformeTbHv[[#This Row],[MOTIVO 1]],"Mantenimiento periódico",InformeTbHv[[#This Row],[T OTRA PARADA 1]])</f>
        <v>0</v>
      </c>
      <c r="K575" s="89">
        <f>InformeTbHv[[#This Row],[Mantenimiento periódico]]+InformeTbHv[[#This Row],[ALISTAMIENTO]]</f>
        <v>0</v>
      </c>
      <c r="L575" s="89">
        <f>SUM(InformeTbHv[[#This Row],[T OTRA PARADA 1]:[T OTRA PARADA 5]])</f>
        <v>0</v>
      </c>
      <c r="M575" s="88" t="s">
        <v>86</v>
      </c>
      <c r="N575" s="88" t="s">
        <v>1418</v>
      </c>
      <c r="O575" s="88" t="s">
        <v>95</v>
      </c>
      <c r="P575" s="88">
        <v>6135776</v>
      </c>
      <c r="Q575" s="88" t="s">
        <v>398</v>
      </c>
      <c r="R575" s="88" t="s">
        <v>74</v>
      </c>
      <c r="S575" s="90">
        <v>46111</v>
      </c>
      <c r="T575" s="88" t="s">
        <v>399</v>
      </c>
      <c r="U575" s="88"/>
      <c r="V575" s="88"/>
      <c r="W575" s="88"/>
      <c r="X575" s="88"/>
      <c r="Y575" s="88"/>
      <c r="Z575" s="88"/>
      <c r="AA575" s="88"/>
      <c r="AB575" s="88"/>
      <c r="AC575" s="88" t="s">
        <v>1430</v>
      </c>
      <c r="AD575" s="88" t="s">
        <v>1475</v>
      </c>
      <c r="AE575" s="88" t="s">
        <v>1517</v>
      </c>
      <c r="AF575" s="88">
        <v>14.957915875223099</v>
      </c>
      <c r="AG575" s="251" t="s">
        <v>205</v>
      </c>
      <c r="AH575" s="206">
        <v>4</v>
      </c>
      <c r="AI575" s="88" t="s">
        <v>47</v>
      </c>
      <c r="AJ575" s="419">
        <f>VLOOKUP(InformeTbHv[[#This Row],[TURNO]],[1]INFORMEHV!AI$2:AK$184,2,0)</f>
        <v>0.25</v>
      </c>
      <c r="AK575" s="419">
        <f>VLOOKUP(InformeTbHv[[#This Row],[TURNO]],[1]INFORMEHV!AI$2:AK$184,3,0)</f>
        <v>0.58333333333333337</v>
      </c>
      <c r="AL575" s="205"/>
      <c r="AM575" s="88"/>
      <c r="AN575" s="88"/>
      <c r="AO575" s="88"/>
      <c r="AP575" s="88"/>
      <c r="AQ575" s="89"/>
      <c r="AR575" s="88">
        <v>8</v>
      </c>
      <c r="AS575" s="88">
        <v>8</v>
      </c>
      <c r="AT575" s="88">
        <v>0</v>
      </c>
      <c r="AU575" s="88" t="s">
        <v>1067</v>
      </c>
      <c r="AV575" s="88"/>
      <c r="AW575" s="88"/>
      <c r="AX575" s="88"/>
      <c r="AY575" s="88"/>
      <c r="AZ575" s="92" t="s">
        <v>96</v>
      </c>
      <c r="BA575" s="88" t="s">
        <v>46</v>
      </c>
      <c r="BB57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575" s="89"/>
      <c r="BD575" s="89"/>
      <c r="BE575" s="89"/>
      <c r="BF575" s="89"/>
      <c r="BG575" s="93"/>
      <c r="BH575" s="44"/>
      <c r="BI575" s="45"/>
      <c r="BJ575" s="45"/>
      <c r="BK575" s="46"/>
      <c r="BL575" s="94"/>
    </row>
    <row r="576" spans="1:64" ht="18.75" customHeight="1" x14ac:dyDescent="0.3">
      <c r="A576" s="76">
        <f>IFERROR(InformeTbHv[[#This Row],[T EFECTIVO]]/InformeTbHv[[#This Row],[Horas disponibles]],0)</f>
        <v>0.91157894736842104</v>
      </c>
      <c r="B576" s="76">
        <f>((InformeTbHv[[#This Row],[T PROGRAMADO]]-InformeTbHv[[#This Row],[HORAS DE OTRAS PARADA]]))/InformeTbHv[[#This Row],[T PROGRAMADO]]</f>
        <v>0.54125000000000001</v>
      </c>
      <c r="C576" s="217">
        <f>IFERROR(((InformeTbHv[[#This Row],[T PROGRAMADO]]-InformeTbHv[[#This Row],[Ttal P. mec]])/InformeTbHv[[#This Row],[T PROGRAMADO]]),0)</f>
        <v>0.59375</v>
      </c>
      <c r="D576" s="49">
        <f>IFERROR(ROUND(InformeTbHv[[#This Row],[TOTAL DE ARBOLES]]/InformeTbHv[[#This Row],[T EFECTIVO]],2),"")</f>
        <v>54.73</v>
      </c>
      <c r="E576" s="49">
        <f>(IFERROR(ROUND(InformeTbHv[[#This Row],[M3]]/InformeTbHv[[#This Row],[TOTAL DE ARBOLES]],2),""))</f>
        <v>0.39</v>
      </c>
      <c r="F576" s="39">
        <f>IFERROR(ROUND(InformeTbHv[[#This Row],[M3]]/InformeTbHv[[#This Row],[T EFECTIVO]],2),"")</f>
        <v>21.44</v>
      </c>
      <c r="G576" s="72">
        <f>InformeTbHv[[#This Row],[T PROGRAMADO]]-InformeTbHv[[#This Row],[HORAS DE OTRAS PARADA]]</f>
        <v>4.33</v>
      </c>
      <c r="H576" s="72">
        <f>InformeTbHv[[#This Row],[T PROGRAMADO]]-SUM(InformeTbHv[[#This Row],[T PARADAS MEC]]+InformeTbHv[[#This Row],[ALISTAMIENTO]]+InformeTbHv[[#This Row],[Mantenimiento periódico]])</f>
        <v>4.75</v>
      </c>
      <c r="I576" s="72">
        <f>InformeTbHv[[#This Row],[T PARADAS MEC]]+InformeTbHv[[#This Row],[ALISTAMIENTO]]+InformeTbHv[[#This Row],[Mantenimiento periódico]]</f>
        <v>3.25</v>
      </c>
      <c r="J576" s="72">
        <f>SUMIF(InformeTbHv[[#This Row],[MOTIVO 1]],"Mantenimiento periódico",InformeTbHv[[#This Row],[T OTRA PARADA 1]])</f>
        <v>0</v>
      </c>
      <c r="K576" s="72">
        <f>InformeTbHv[[#This Row],[Mantenimiento periódico]]+InformeTbHv[[#This Row],[ALISTAMIENTO]]</f>
        <v>0.25</v>
      </c>
      <c r="L576" s="72">
        <f>SUM(InformeTbHv[[#This Row],[T OTRA PARADA 1]:[T OTRA PARADA 5]])</f>
        <v>0</v>
      </c>
      <c r="M576" s="49" t="s">
        <v>42</v>
      </c>
      <c r="N576" s="49" t="s">
        <v>1418</v>
      </c>
      <c r="O576" s="49" t="s">
        <v>58</v>
      </c>
      <c r="P576" s="49">
        <v>6343935</v>
      </c>
      <c r="Q576" s="49" t="s">
        <v>43</v>
      </c>
      <c r="R576" s="49" t="s">
        <v>44</v>
      </c>
      <c r="S576" s="77">
        <v>46113</v>
      </c>
      <c r="T576" s="49" t="s">
        <v>1075</v>
      </c>
      <c r="U576" s="49"/>
      <c r="V576" s="49"/>
      <c r="W576" s="49"/>
      <c r="X576" s="49"/>
      <c r="Y576" s="49"/>
      <c r="Z576" s="49"/>
      <c r="AA576" s="49"/>
      <c r="AB576" s="49"/>
      <c r="AC576" s="49" t="s">
        <v>1437</v>
      </c>
      <c r="AD576" s="49" t="s">
        <v>1482</v>
      </c>
      <c r="AE576" s="49" t="s">
        <v>1519</v>
      </c>
      <c r="AF576" s="49">
        <v>25.440823396499322</v>
      </c>
      <c r="AG576" s="49" t="s">
        <v>208</v>
      </c>
      <c r="AH576" s="259">
        <v>1</v>
      </c>
      <c r="AI576" s="125" t="s">
        <v>45</v>
      </c>
      <c r="AJ576" s="418">
        <f>VLOOKUP(InformeTbHv[[#This Row],[TURNO]],[1]INFORMEHV!AI$2:AK$184,2,0)</f>
        <v>0.58333333333333337</v>
      </c>
      <c r="AK576" s="418">
        <f>VLOOKUP(InformeTbHv[[#This Row],[TURNO]],[1]INFORMEHV!AI$2:AK$184,3,0)</f>
        <v>0.91666666666666663</v>
      </c>
      <c r="AL576" s="125">
        <v>28</v>
      </c>
      <c r="AM576" s="49">
        <v>237</v>
      </c>
      <c r="AN576" s="49">
        <v>92.84</v>
      </c>
      <c r="AO576" s="49">
        <v>20.149999999999999</v>
      </c>
      <c r="AP576" s="49"/>
      <c r="AQ576" s="72">
        <v>20</v>
      </c>
      <c r="AR576" s="125">
        <v>8</v>
      </c>
      <c r="AS576" s="49">
        <v>3</v>
      </c>
      <c r="AT576" s="30" t="s">
        <v>328</v>
      </c>
      <c r="AU576" s="49" t="s">
        <v>1103</v>
      </c>
      <c r="AV576" s="49">
        <v>0.25</v>
      </c>
      <c r="AW576" s="49">
        <v>0.17</v>
      </c>
      <c r="AX576" s="49">
        <v>0.25</v>
      </c>
      <c r="AY576" s="49">
        <v>1</v>
      </c>
      <c r="AZ576" s="71" t="s">
        <v>92</v>
      </c>
      <c r="BA576" s="49" t="s">
        <v>46</v>
      </c>
      <c r="BB57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3.67</v>
      </c>
      <c r="BC576" s="72"/>
      <c r="BD576" s="72"/>
      <c r="BE576" s="72"/>
      <c r="BF576" s="72"/>
      <c r="BG576" s="74"/>
      <c r="BH576" s="44"/>
      <c r="BI576" s="45"/>
      <c r="BJ576" s="45"/>
      <c r="BK576" s="46"/>
      <c r="BL576" s="45"/>
    </row>
    <row r="577" spans="1:64" ht="18.75" customHeight="1" x14ac:dyDescent="0.3">
      <c r="A577" s="37">
        <f>IFERROR(InformeTbHv[[#This Row],[T EFECTIVO]]/InformeTbHv[[#This Row],[Horas disponibles]],0)</f>
        <v>0.89500000000000002</v>
      </c>
      <c r="B577" s="37">
        <f>((InformeTbHv[[#This Row],[T PROGRAMADO]]-InformeTbHv[[#This Row],[HORAS DE OTRAS PARADA]]))/InformeTbHv[[#This Row],[T PROGRAMADO]]</f>
        <v>0.67125000000000001</v>
      </c>
      <c r="C577" s="113">
        <f>IFERROR(((InformeTbHv[[#This Row],[T PROGRAMADO]]-InformeTbHv[[#This Row],[Ttal P. mec]])/InformeTbHv[[#This Row],[T PROGRAMADO]]),0)</f>
        <v>0.75</v>
      </c>
      <c r="D577" s="38">
        <f>IFERROR(ROUND(InformeTbHv[[#This Row],[TOTAL DE ARBOLES]]/InformeTbHv[[#This Row],[T EFECTIVO]],2),"")</f>
        <v>11.17</v>
      </c>
      <c r="E577" s="38">
        <f>(IFERROR(ROUND(InformeTbHv[[#This Row],[M3]]/InformeTbHv[[#This Row],[TOTAL DE ARBOLES]],2),""))</f>
        <v>1.93</v>
      </c>
      <c r="F577" s="39">
        <f>IFERROR(ROUND(InformeTbHv[[#This Row],[M3]]/InformeTbHv[[#This Row],[T EFECTIVO]],2),"")</f>
        <v>21.53</v>
      </c>
      <c r="G577" s="40">
        <f>InformeTbHv[[#This Row],[T PROGRAMADO]]-InformeTbHv[[#This Row],[HORAS DE OTRAS PARADA]]</f>
        <v>5.37</v>
      </c>
      <c r="H577" s="40">
        <f>InformeTbHv[[#This Row],[T PROGRAMADO]]-SUM(InformeTbHv[[#This Row],[T PARADAS MEC]]+InformeTbHv[[#This Row],[ALISTAMIENTO]]+InformeTbHv[[#This Row],[Mantenimiento periódico]])</f>
        <v>6</v>
      </c>
      <c r="I577" s="40">
        <f>InformeTbHv[[#This Row],[T PARADAS MEC]]+InformeTbHv[[#This Row],[ALISTAMIENTO]]+InformeTbHv[[#This Row],[Mantenimiento periódico]]</f>
        <v>2</v>
      </c>
      <c r="J577" s="40">
        <f>SUMIF(InformeTbHv[[#This Row],[MOTIVO 1]],"Mantenimiento periódico",InformeTbHv[[#This Row],[T OTRA PARADA 1]])</f>
        <v>0</v>
      </c>
      <c r="K577" s="40">
        <f>InformeTbHv[[#This Row],[Mantenimiento periódico]]+InformeTbHv[[#This Row],[ALISTAMIENTO]]</f>
        <v>0</v>
      </c>
      <c r="L577" s="40">
        <f>SUM(InformeTbHv[[#This Row],[T OTRA PARADA 1]:[T OTRA PARADA 5]])</f>
        <v>0</v>
      </c>
      <c r="M577" s="38" t="s">
        <v>72</v>
      </c>
      <c r="N577" s="38" t="s">
        <v>1418</v>
      </c>
      <c r="O577" s="38" t="s">
        <v>75</v>
      </c>
      <c r="P577" s="38">
        <v>1114481552</v>
      </c>
      <c r="Q577" s="38" t="s">
        <v>43</v>
      </c>
      <c r="R577" s="38" t="s">
        <v>74</v>
      </c>
      <c r="S577" s="123">
        <v>46038</v>
      </c>
      <c r="T577" s="38" t="s">
        <v>182</v>
      </c>
      <c r="U577" s="38"/>
      <c r="V577" s="38"/>
      <c r="W577" s="38"/>
      <c r="X577" s="38"/>
      <c r="Y577" s="38"/>
      <c r="Z577" s="38"/>
      <c r="AA577" s="38"/>
      <c r="AB577" s="38"/>
      <c r="AC577" s="38" t="s">
        <v>1432</v>
      </c>
      <c r="AD577" s="38" t="s">
        <v>1477</v>
      </c>
      <c r="AE577" s="38" t="s">
        <v>1514</v>
      </c>
      <c r="AF577" s="38">
        <v>14.532512839160525</v>
      </c>
      <c r="AG577" s="25" t="s">
        <v>208</v>
      </c>
      <c r="AH577" s="207">
        <v>9</v>
      </c>
      <c r="AI577" s="125" t="s">
        <v>45</v>
      </c>
      <c r="AJ577" s="418">
        <f>VLOOKUP(InformeTbHv[[#This Row],[TURNO]],[1]INFORMEHV!AI$2:AK$184,2,0)</f>
        <v>0.58333333333333337</v>
      </c>
      <c r="AK577" s="418">
        <f>VLOOKUP(InformeTbHv[[#This Row],[TURNO]],[1]INFORMEHV!AI$2:AK$184,3,0)</f>
        <v>0.91666666666666663</v>
      </c>
      <c r="AL577" s="116">
        <v>29</v>
      </c>
      <c r="AM577" s="38">
        <v>60</v>
      </c>
      <c r="AN577" s="38">
        <v>115.6</v>
      </c>
      <c r="AO577" s="38">
        <v>26.95</v>
      </c>
      <c r="AP577" s="38"/>
      <c r="AQ577" s="40">
        <v>41.9</v>
      </c>
      <c r="AR577" s="116">
        <v>8</v>
      </c>
      <c r="AS577" s="38">
        <v>2</v>
      </c>
      <c r="AT577" s="30" t="s">
        <v>328</v>
      </c>
      <c r="AU577" s="49" t="s">
        <v>335</v>
      </c>
      <c r="AV577" s="38"/>
      <c r="AW577" s="38">
        <v>0.33</v>
      </c>
      <c r="AX577" s="38">
        <v>0.3</v>
      </c>
      <c r="AY577" s="38">
        <v>7</v>
      </c>
      <c r="AZ577" s="42" t="s">
        <v>97</v>
      </c>
      <c r="BA577" s="38" t="s">
        <v>48</v>
      </c>
      <c r="BB57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2.63</v>
      </c>
      <c r="BC577" s="40"/>
      <c r="BD577" s="40"/>
      <c r="BE577" s="40"/>
      <c r="BF577" s="40"/>
      <c r="BG577" s="43"/>
      <c r="BH577" s="44"/>
      <c r="BI577" s="45"/>
      <c r="BJ577" s="45"/>
      <c r="BK577" s="46"/>
      <c r="BL577" s="47"/>
    </row>
    <row r="578" spans="1:64" ht="18.75" customHeight="1" x14ac:dyDescent="0.3">
      <c r="A578" s="20">
        <f>IFERROR(InformeTbHv[[#This Row],[T EFECTIVO]]/InformeTbHv[[#This Row],[Horas disponibles]],0)</f>
        <v>0.95361527967257842</v>
      </c>
      <c r="B578" s="20">
        <f>((InformeTbHv[[#This Row],[T PROGRAMADO]]-InformeTbHv[[#This Row],[HORAS DE OTRAS PARADA]]))/InformeTbHv[[#This Row],[T PROGRAMADO]]</f>
        <v>0.87375000000000003</v>
      </c>
      <c r="C578" s="21">
        <f>IFERROR(((InformeTbHv[[#This Row],[T PROGRAMADO]]-InformeTbHv[[#This Row],[Ttal P. mec]])/InformeTbHv[[#This Row],[T PROGRAMADO]]),0)</f>
        <v>0.91625000000000001</v>
      </c>
      <c r="D578" s="22">
        <f>IFERROR(ROUND(InformeTbHv[[#This Row],[TOTAL DE ARBOLES]]/InformeTbHv[[#This Row],[T EFECTIVO]],2),"")</f>
        <v>30.76</v>
      </c>
      <c r="E578" s="22">
        <f>(IFERROR(ROUND(InformeTbHv[[#This Row],[M3]]/InformeTbHv[[#This Row],[TOTAL DE ARBOLES]],2),""))</f>
        <v>0.59</v>
      </c>
      <c r="F578" s="13">
        <f>IFERROR(ROUND(InformeTbHv[[#This Row],[M3]]/InformeTbHv[[#This Row],[T EFECTIVO]],2),"")</f>
        <v>18.079999999999998</v>
      </c>
      <c r="G578" s="23">
        <f>InformeTbHv[[#This Row],[T PROGRAMADO]]-InformeTbHv[[#This Row],[HORAS DE OTRAS PARADA]]</f>
        <v>6.99</v>
      </c>
      <c r="H578" s="24">
        <f>InformeTbHv[[#This Row],[T PROGRAMADO]]-SUM(InformeTbHv[[#This Row],[T PARADAS MEC]]+InformeTbHv[[#This Row],[ALISTAMIENTO]]+InformeTbHv[[#This Row],[Mantenimiento periódico]])</f>
        <v>7.33</v>
      </c>
      <c r="I578" s="24">
        <f>InformeTbHv[[#This Row],[T PARADAS MEC]]+InformeTbHv[[#This Row],[ALISTAMIENTO]]+InformeTbHv[[#This Row],[Mantenimiento periódico]]</f>
        <v>0.67</v>
      </c>
      <c r="J578" s="24">
        <f>SUMIF(InformeTbHv[[#This Row],[MOTIVO 1]],"Mantenimiento periódico",InformeTbHv[[#This Row],[T OTRA PARADA 1]])</f>
        <v>0</v>
      </c>
      <c r="K578" s="24">
        <f>InformeTbHv[[#This Row],[Mantenimiento periódico]]+InformeTbHv[[#This Row],[ALISTAMIENTO]]</f>
        <v>0.17</v>
      </c>
      <c r="L578" s="24">
        <f>SUM(InformeTbHv[[#This Row],[T OTRA PARADA 1]:[T OTRA PARADA 5]])</f>
        <v>0</v>
      </c>
      <c r="M578" s="25" t="s">
        <v>68</v>
      </c>
      <c r="N578" s="25" t="s">
        <v>1417</v>
      </c>
      <c r="O578" s="29" t="s">
        <v>82</v>
      </c>
      <c r="P578" s="25">
        <v>94266396</v>
      </c>
      <c r="Q578" s="25" t="s">
        <v>65</v>
      </c>
      <c r="R578" s="25" t="s">
        <v>44</v>
      </c>
      <c r="S578" s="26">
        <v>46026</v>
      </c>
      <c r="T578" s="25" t="s">
        <v>70</v>
      </c>
      <c r="U578" s="25"/>
      <c r="V578" s="25"/>
      <c r="W578" s="25"/>
      <c r="X578" s="25"/>
      <c r="Y578" s="25"/>
      <c r="Z578" s="25"/>
      <c r="AA578" s="25"/>
      <c r="AB578" s="25"/>
      <c r="AC578" s="25" t="s">
        <v>1440</v>
      </c>
      <c r="AD578" s="25" t="s">
        <v>1485</v>
      </c>
      <c r="AE578" s="25" t="s">
        <v>1512</v>
      </c>
      <c r="AF578" s="25">
        <v>35.031496222898902</v>
      </c>
      <c r="AG578" s="25" t="s">
        <v>208</v>
      </c>
      <c r="AH578" s="260">
        <v>8</v>
      </c>
      <c r="AI578" s="25" t="s">
        <v>47</v>
      </c>
      <c r="AJ578" s="422">
        <f>VLOOKUP(InformeTbHv[[#This Row],[TURNO]],[1]INFORMEHV!AI$2:AK$184,2,0)</f>
        <v>0.25</v>
      </c>
      <c r="AK578" s="422">
        <f>VLOOKUP(InformeTbHv[[#This Row],[TURNO]],[1]INFORMEHV!AI$2:AK$184,3,0)</f>
        <v>0.58333333333333337</v>
      </c>
      <c r="AL578" s="25">
        <v>27</v>
      </c>
      <c r="AM578" s="25">
        <v>215</v>
      </c>
      <c r="AN578" s="25">
        <v>126.4</v>
      </c>
      <c r="AO578" s="25">
        <v>39.5</v>
      </c>
      <c r="AP578" s="25"/>
      <c r="AQ578" s="24"/>
      <c r="AR578" s="25">
        <v>8</v>
      </c>
      <c r="AS578" s="25">
        <v>0.5</v>
      </c>
      <c r="AT578" s="30" t="s">
        <v>328</v>
      </c>
      <c r="AU578" s="30" t="s">
        <v>211</v>
      </c>
      <c r="AV578" s="25">
        <v>0.17</v>
      </c>
      <c r="AW578" s="25">
        <v>0.17</v>
      </c>
      <c r="AX578" s="25">
        <v>0.17</v>
      </c>
      <c r="AY578" s="25">
        <v>1.5</v>
      </c>
      <c r="AZ578" s="25" t="s">
        <v>115</v>
      </c>
      <c r="BA578" s="25" t="s">
        <v>48</v>
      </c>
      <c r="BB57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1.01</v>
      </c>
      <c r="BC578" s="24"/>
      <c r="BD578" s="24"/>
      <c r="BE578" s="23"/>
      <c r="BF578" s="23"/>
      <c r="BG578" s="27"/>
      <c r="BH578" s="14"/>
      <c r="BI578" s="15"/>
      <c r="BJ578" s="15"/>
      <c r="BK578" s="16"/>
      <c r="BL578" s="28"/>
    </row>
    <row r="579" spans="1:64" ht="18.75" customHeight="1" x14ac:dyDescent="0.3">
      <c r="A579" s="37">
        <f>IFERROR(InformeTbHv[[#This Row],[T EFECTIVO]]/InformeTbHv[[#This Row],[Horas disponibles]],0)</f>
        <v>0.92592592592592593</v>
      </c>
      <c r="B579" s="37">
        <f>((InformeTbHv[[#This Row],[T PROGRAMADO]]-InformeTbHv[[#This Row],[HORAS DE OTRAS PARADA]]))/InformeTbHv[[#This Row],[T PROGRAMADO]]</f>
        <v>0.78125</v>
      </c>
      <c r="C579" s="113">
        <f>IFERROR(((InformeTbHv[[#This Row],[T PROGRAMADO]]-InformeTbHv[[#This Row],[Ttal P. mec]])/InformeTbHv[[#This Row],[T PROGRAMADO]]),0)</f>
        <v>0.84375</v>
      </c>
      <c r="D579" s="38">
        <f>IFERROR(ROUND(InformeTbHv[[#This Row],[TOTAL DE ARBOLES]]/InformeTbHv[[#This Row],[T EFECTIVO]],2),"")</f>
        <v>103.52</v>
      </c>
      <c r="E579" s="38">
        <f>(IFERROR(ROUND(InformeTbHv[[#This Row],[M3]]/InformeTbHv[[#This Row],[TOTAL DE ARBOLES]],2),""))</f>
        <v>0.19</v>
      </c>
      <c r="F579" s="39">
        <f>IFERROR(ROUND(InformeTbHv[[#This Row],[M3]]/InformeTbHv[[#This Row],[T EFECTIVO]],2),"")</f>
        <v>19.59</v>
      </c>
      <c r="G579" s="40">
        <f>InformeTbHv[[#This Row],[T PROGRAMADO]]-InformeTbHv[[#This Row],[HORAS DE OTRAS PARADA]]</f>
        <v>6.25</v>
      </c>
      <c r="H579" s="40">
        <f>InformeTbHv[[#This Row],[T PROGRAMADO]]-SUM(InformeTbHv[[#This Row],[T PARADAS MEC]]+InformeTbHv[[#This Row],[ALISTAMIENTO]]+InformeTbHv[[#This Row],[Mantenimiento periódico]])</f>
        <v>6.75</v>
      </c>
      <c r="I579" s="40">
        <f>InformeTbHv[[#This Row],[T PARADAS MEC]]+InformeTbHv[[#This Row],[ALISTAMIENTO]]+InformeTbHv[[#This Row],[Mantenimiento periódico]]</f>
        <v>1.25</v>
      </c>
      <c r="J579" s="40">
        <f>SUMIF(InformeTbHv[[#This Row],[MOTIVO 1]],"Mantenimiento periódico",InformeTbHv[[#This Row],[T OTRA PARADA 1]])</f>
        <v>0</v>
      </c>
      <c r="K579" s="40">
        <f>InformeTbHv[[#This Row],[Mantenimiento periódico]]+InformeTbHv[[#This Row],[ALISTAMIENTO]]</f>
        <v>0.25</v>
      </c>
      <c r="L579" s="40">
        <f>SUM(InformeTbHv[[#This Row],[T OTRA PARADA 1]:[T OTRA PARADA 5]])</f>
        <v>0</v>
      </c>
      <c r="M579" s="38" t="s">
        <v>42</v>
      </c>
      <c r="N579" s="38" t="s">
        <v>1418</v>
      </c>
      <c r="O579" s="38" t="s">
        <v>58</v>
      </c>
      <c r="P579" s="38">
        <v>6343935</v>
      </c>
      <c r="Q579" s="38" t="s">
        <v>43</v>
      </c>
      <c r="R579" s="38" t="s">
        <v>44</v>
      </c>
      <c r="S579" s="41">
        <v>46037</v>
      </c>
      <c r="T579" s="38" t="s">
        <v>196</v>
      </c>
      <c r="U579" s="38"/>
      <c r="V579" s="38"/>
      <c r="W579" s="38"/>
      <c r="X579" s="38"/>
      <c r="Y579" s="38"/>
      <c r="Z579" s="38"/>
      <c r="AA579" s="38"/>
      <c r="AB579" s="38"/>
      <c r="AC579" s="38" t="s">
        <v>1428</v>
      </c>
      <c r="AD579" s="38" t="s">
        <v>1473</v>
      </c>
      <c r="AE579" s="38" t="s">
        <v>1516</v>
      </c>
      <c r="AF579" s="38">
        <v>15.805091929583492</v>
      </c>
      <c r="AG579" s="251" t="s">
        <v>205</v>
      </c>
      <c r="AH579" s="207">
        <v>2</v>
      </c>
      <c r="AI579" s="125" t="s">
        <v>45</v>
      </c>
      <c r="AJ579" s="418">
        <f>VLOOKUP(InformeTbHv[[#This Row],[TURNO]],[1]INFORMEHV!AI$2:AK$184,2,0)</f>
        <v>0.58333333333333337</v>
      </c>
      <c r="AK579" s="418">
        <f>VLOOKUP(InformeTbHv[[#This Row],[TURNO]],[1]INFORMEHV!AI$2:AK$184,3,0)</f>
        <v>0.91666666666666663</v>
      </c>
      <c r="AL579" s="116">
        <v>20</v>
      </c>
      <c r="AM579" s="38">
        <v>647</v>
      </c>
      <c r="AN579" s="38">
        <v>122.44</v>
      </c>
      <c r="AO579" s="38">
        <v>20.07</v>
      </c>
      <c r="AP579" s="38"/>
      <c r="AQ579" s="40">
        <v>13</v>
      </c>
      <c r="AR579" s="116">
        <v>8</v>
      </c>
      <c r="AS579" s="38">
        <v>1</v>
      </c>
      <c r="AT579" s="30" t="s">
        <v>328</v>
      </c>
      <c r="AU579" s="49" t="s">
        <v>211</v>
      </c>
      <c r="AV579" s="38">
        <v>0.25</v>
      </c>
      <c r="AW579" s="38">
        <v>0.17</v>
      </c>
      <c r="AX579" s="38">
        <v>0.33</v>
      </c>
      <c r="AY579" s="38"/>
      <c r="AZ579" s="42" t="s">
        <v>92</v>
      </c>
      <c r="BA579" s="38" t="s">
        <v>46</v>
      </c>
      <c r="BB57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1.75</v>
      </c>
      <c r="BC579" s="40"/>
      <c r="BD579" s="40"/>
      <c r="BE579" s="40"/>
      <c r="BF579" s="40"/>
      <c r="BG579" s="43"/>
      <c r="BH579" s="44"/>
      <c r="BI579" s="45"/>
      <c r="BJ579" s="45"/>
      <c r="BK579" s="46"/>
      <c r="BL579" s="47"/>
    </row>
    <row r="580" spans="1:64" ht="18.75" customHeight="1" x14ac:dyDescent="0.3">
      <c r="A580" s="37">
        <f>IFERROR(InformeTbHv[[#This Row],[T EFECTIVO]]/InformeTbHv[[#This Row],[Horas disponibles]],0)</f>
        <v>0.95361527967257842</v>
      </c>
      <c r="B580" s="37">
        <f>((InformeTbHv[[#This Row],[T PROGRAMADO]]-InformeTbHv[[#This Row],[HORAS DE OTRAS PARADA]]))/InformeTbHv[[#This Row],[T PROGRAMADO]]</f>
        <v>0.87375000000000003</v>
      </c>
      <c r="C580" s="113">
        <f>IFERROR(((InformeTbHv[[#This Row],[T PROGRAMADO]]-InformeTbHv[[#This Row],[Ttal P. mec]])/InformeTbHv[[#This Row],[T PROGRAMADO]]),0)</f>
        <v>0.91625000000000001</v>
      </c>
      <c r="D580" s="38">
        <f>IFERROR(ROUND(InformeTbHv[[#This Row],[TOTAL DE ARBOLES]]/InformeTbHv[[#This Row],[T EFECTIVO]],2),"")</f>
        <v>44.06</v>
      </c>
      <c r="E580" s="38">
        <f>(IFERROR(ROUND(InformeTbHv[[#This Row],[M3]]/InformeTbHv[[#This Row],[TOTAL DE ARBOLES]],2),""))</f>
        <v>0.2</v>
      </c>
      <c r="F580" s="39">
        <f>IFERROR(ROUND(InformeTbHv[[#This Row],[M3]]/InformeTbHv[[#This Row],[T EFECTIVO]],2),"")</f>
        <v>8.64</v>
      </c>
      <c r="G580" s="40">
        <f>InformeTbHv[[#This Row],[T PROGRAMADO]]-InformeTbHv[[#This Row],[HORAS DE OTRAS PARADA]]</f>
        <v>6.99</v>
      </c>
      <c r="H580" s="40">
        <f>InformeTbHv[[#This Row],[T PROGRAMADO]]-SUM(InformeTbHv[[#This Row],[T PARADAS MEC]]+InformeTbHv[[#This Row],[ALISTAMIENTO]]+InformeTbHv[[#This Row],[Mantenimiento periódico]])</f>
        <v>7.33</v>
      </c>
      <c r="I580" s="40">
        <f>InformeTbHv[[#This Row],[T PARADAS MEC]]+InformeTbHv[[#This Row],[ALISTAMIENTO]]+InformeTbHv[[#This Row],[Mantenimiento periódico]]</f>
        <v>0.67</v>
      </c>
      <c r="J580" s="40">
        <f>SUMIF(InformeTbHv[[#This Row],[MOTIVO 1]],"Mantenimiento periódico",InformeTbHv[[#This Row],[T OTRA PARADA 1]])</f>
        <v>0</v>
      </c>
      <c r="K580" s="120">
        <f>InformeTbHv[[#This Row],[Mantenimiento periódico]]+InformeTbHv[[#This Row],[ALISTAMIENTO]]</f>
        <v>0.17</v>
      </c>
      <c r="L580" s="120">
        <f>SUM(InformeTbHv[[#This Row],[T OTRA PARADA 1]:[T OTRA PARADA 5]])</f>
        <v>0</v>
      </c>
      <c r="M580" s="116" t="s">
        <v>68</v>
      </c>
      <c r="N580" s="116" t="s">
        <v>1417</v>
      </c>
      <c r="O580" s="246" t="s">
        <v>69</v>
      </c>
      <c r="P580" s="38">
        <v>1059706760</v>
      </c>
      <c r="Q580" s="38" t="s">
        <v>65</v>
      </c>
      <c r="R580" s="38" t="s">
        <v>44</v>
      </c>
      <c r="S580" s="41">
        <v>46030</v>
      </c>
      <c r="T580" s="38" t="s">
        <v>70</v>
      </c>
      <c r="U580" s="38"/>
      <c r="V580" s="38"/>
      <c r="W580" s="38"/>
      <c r="X580" s="38"/>
      <c r="Y580" s="38"/>
      <c r="Z580" s="38"/>
      <c r="AA580" s="38"/>
      <c r="AB580" s="38"/>
      <c r="AC580" s="38" t="s">
        <v>1440</v>
      </c>
      <c r="AD580" s="38" t="s">
        <v>1485</v>
      </c>
      <c r="AE580" s="38" t="s">
        <v>1512</v>
      </c>
      <c r="AF580" s="38">
        <v>35.031496222898902</v>
      </c>
      <c r="AG580" s="25" t="s">
        <v>207</v>
      </c>
      <c r="AH580" s="207">
        <v>8</v>
      </c>
      <c r="AI580" s="25" t="s">
        <v>47</v>
      </c>
      <c r="AJ580" s="422">
        <f>VLOOKUP(InformeTbHv[[#This Row],[TURNO]],[1]INFORMEHV!AI$2:AK$184,2,0)</f>
        <v>0.25</v>
      </c>
      <c r="AK580" s="422">
        <f>VLOOKUP(InformeTbHv[[#This Row],[TURNO]],[1]INFORMEHV!AI$2:AK$184,3,0)</f>
        <v>0.58333333333333337</v>
      </c>
      <c r="AL580" s="116">
        <v>25</v>
      </c>
      <c r="AM580" s="38">
        <v>308</v>
      </c>
      <c r="AN580" s="38">
        <v>60.37</v>
      </c>
      <c r="AO580" s="38">
        <v>65.099999999999994</v>
      </c>
      <c r="AP580" s="38"/>
      <c r="AQ580" s="40"/>
      <c r="AR580" s="38">
        <v>8</v>
      </c>
      <c r="AS580" s="38">
        <v>0.5</v>
      </c>
      <c r="AT580" s="30" t="s">
        <v>327</v>
      </c>
      <c r="AU580" s="49" t="s">
        <v>223</v>
      </c>
      <c r="AV580" s="38">
        <v>0.17</v>
      </c>
      <c r="AW580" s="38">
        <v>0.17</v>
      </c>
      <c r="AX580" s="38">
        <v>0.17</v>
      </c>
      <c r="AY580" s="38">
        <v>2</v>
      </c>
      <c r="AZ580" s="42" t="s">
        <v>144</v>
      </c>
      <c r="BA580" s="38" t="s">
        <v>48</v>
      </c>
      <c r="BB58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1.01</v>
      </c>
      <c r="BC580" s="40"/>
      <c r="BD580" s="40"/>
      <c r="BE580" s="40"/>
      <c r="BF580" s="40"/>
      <c r="BG580" s="43"/>
      <c r="BH580" s="44"/>
      <c r="BI580" s="45"/>
      <c r="BJ580" s="45"/>
      <c r="BK580" s="46"/>
      <c r="BL580" s="47"/>
    </row>
    <row r="581" spans="1:64" ht="18.75" customHeight="1" x14ac:dyDescent="0.3">
      <c r="A581" s="76">
        <f>IFERROR(InformeTbHv[[#This Row],[T EFECTIVO]]/InformeTbHv[[#This Row],[Horas disponibles]],0)</f>
        <v>0.91231463571889104</v>
      </c>
      <c r="B581" s="76">
        <f>((InformeTbHv[[#This Row],[T PROGRAMADO]]-InformeTbHv[[#This Row],[HORAS DE OTRAS PARADA]]))/InformeTbHv[[#This Row],[T PROGRAMADO]]</f>
        <v>0.72564102564102562</v>
      </c>
      <c r="C581" s="217">
        <f>IFERROR(((InformeTbHv[[#This Row],[T PROGRAMADO]]-InformeTbHv[[#This Row],[Ttal P. mec]])/InformeTbHv[[#This Row],[T PROGRAMADO]]),0)</f>
        <v>0.79538461538461536</v>
      </c>
      <c r="D581" s="49">
        <f>IFERROR(ROUND(InformeTbHv[[#This Row],[TOTAL DE ARBOLES]]/InformeTbHv[[#This Row],[T EFECTIVO]],2),"")</f>
        <v>54.7</v>
      </c>
      <c r="E581" s="49">
        <f>(IFERROR(ROUND(InformeTbHv[[#This Row],[M3]]/InformeTbHv[[#This Row],[TOTAL DE ARBOLES]],2),""))</f>
        <v>0.39</v>
      </c>
      <c r="F581" s="39">
        <f>IFERROR(ROUND(InformeTbHv[[#This Row],[M3]]/InformeTbHv[[#This Row],[T EFECTIVO]],2),"")</f>
        <v>21.2</v>
      </c>
      <c r="G581" s="72">
        <f>InformeTbHv[[#This Row],[T PROGRAMADO]]-InformeTbHv[[#This Row],[HORAS DE OTRAS PARADA]]</f>
        <v>4.7166666666666668</v>
      </c>
      <c r="H581" s="72">
        <f>InformeTbHv[[#This Row],[T PROGRAMADO]]-SUM(InformeTbHv[[#This Row],[T PARADAS MEC]]+InformeTbHv[[#This Row],[ALISTAMIENTO]]+InformeTbHv[[#This Row],[Mantenimiento periódico]])</f>
        <v>5.17</v>
      </c>
      <c r="I581" s="72">
        <f>InformeTbHv[[#This Row],[T PARADAS MEC]]+InformeTbHv[[#This Row],[ALISTAMIENTO]]+InformeTbHv[[#This Row],[Mantenimiento periódico]]</f>
        <v>1.33</v>
      </c>
      <c r="J581" s="72">
        <f>SUMIF(InformeTbHv[[#This Row],[MOTIVO 1]],"Mantenimiento periódico",InformeTbHv[[#This Row],[T OTRA PARADA 1]])</f>
        <v>0</v>
      </c>
      <c r="K581" s="72">
        <f>InformeTbHv[[#This Row],[Mantenimiento periódico]]+InformeTbHv[[#This Row],[ALISTAMIENTO]]</f>
        <v>0.5</v>
      </c>
      <c r="L581" s="72">
        <f>SUM(InformeTbHv[[#This Row],[T OTRA PARADA 1]:[T OTRA PARADA 5]])</f>
        <v>0.28333333333333299</v>
      </c>
      <c r="M581" s="49" t="s">
        <v>42</v>
      </c>
      <c r="N581" s="49" t="s">
        <v>1418</v>
      </c>
      <c r="O581" s="49" t="s">
        <v>59</v>
      </c>
      <c r="P581" s="49">
        <v>94269864</v>
      </c>
      <c r="Q581" s="49" t="s">
        <v>43</v>
      </c>
      <c r="R581" s="49" t="s">
        <v>44</v>
      </c>
      <c r="S581" s="77">
        <v>46117</v>
      </c>
      <c r="T581" s="49" t="s">
        <v>1075</v>
      </c>
      <c r="U581" s="49"/>
      <c r="V581" s="49"/>
      <c r="W581" s="49"/>
      <c r="X581" s="49"/>
      <c r="Y581" s="49"/>
      <c r="Z581" s="49"/>
      <c r="AA581" s="49"/>
      <c r="AB581" s="49"/>
      <c r="AC581" s="49" t="s">
        <v>1437</v>
      </c>
      <c r="AD581" s="49" t="s">
        <v>1482</v>
      </c>
      <c r="AE581" s="49" t="s">
        <v>1519</v>
      </c>
      <c r="AF581" s="49">
        <v>25.440823396499322</v>
      </c>
      <c r="AG581" s="49" t="s">
        <v>208</v>
      </c>
      <c r="AH581" s="259">
        <v>1</v>
      </c>
      <c r="AI581" s="49" t="s">
        <v>47</v>
      </c>
      <c r="AJ581" s="420">
        <f>VLOOKUP(InformeTbHv[[#This Row],[TURNO]],[1]INFORMEHV!AI$2:AK$184,2,0)</f>
        <v>0.25</v>
      </c>
      <c r="AK581" s="420">
        <f>VLOOKUP(InformeTbHv[[#This Row],[TURNO]],[1]INFORMEHV!AI$2:AK$184,3,0)</f>
        <v>0.58333333333333337</v>
      </c>
      <c r="AL581" s="125">
        <v>31</v>
      </c>
      <c r="AM581" s="49">
        <v>258</v>
      </c>
      <c r="AN581" s="49">
        <v>100</v>
      </c>
      <c r="AO581" s="49">
        <v>15</v>
      </c>
      <c r="AP581" s="49">
        <v>51</v>
      </c>
      <c r="AQ581" s="72">
        <v>0.39</v>
      </c>
      <c r="AR581" s="49">
        <v>6.5</v>
      </c>
      <c r="AS581" s="49">
        <v>0.83</v>
      </c>
      <c r="AT581" s="49"/>
      <c r="AU581" s="49" t="s">
        <v>1121</v>
      </c>
      <c r="AV581" s="49">
        <v>0.5</v>
      </c>
      <c r="AW581" s="49">
        <v>0.17</v>
      </c>
      <c r="AX581" s="49"/>
      <c r="AY581" s="49">
        <v>1</v>
      </c>
      <c r="AZ581" s="71"/>
      <c r="BA581" s="49" t="s">
        <v>48</v>
      </c>
      <c r="BB58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1.783333333333333</v>
      </c>
      <c r="BC581" s="72">
        <v>0.28333333333333299</v>
      </c>
      <c r="BD581" s="72"/>
      <c r="BE581" s="72"/>
      <c r="BF581" s="72"/>
      <c r="BG581" s="74"/>
      <c r="BH581" s="14" t="s">
        <v>236</v>
      </c>
      <c r="BI581" s="45"/>
      <c r="BJ581" s="45"/>
      <c r="BK581" s="46"/>
      <c r="BL581" s="45"/>
    </row>
    <row r="582" spans="1:64" ht="18.75" customHeight="1" x14ac:dyDescent="0.3">
      <c r="A582" s="76">
        <f>IFERROR(InformeTbHv[[#This Row],[T EFECTIVO]]/InformeTbHv[[#This Row],[Horas disponibles]],0)</f>
        <v>1</v>
      </c>
      <c r="B582" s="76">
        <f>((InformeTbHv[[#This Row],[T PROGRAMADO]]-InformeTbHv[[#This Row],[HORAS DE OTRAS PARADA]]))/InformeTbHv[[#This Row],[T PROGRAMADO]]</f>
        <v>0.55374999999999996</v>
      </c>
      <c r="C582" s="217">
        <f>IFERROR(((InformeTbHv[[#This Row],[T PROGRAMADO]]-InformeTbHv[[#This Row],[Ttal P. mec]])/InformeTbHv[[#This Row],[T PROGRAMADO]]),0)</f>
        <v>0.55374999999999996</v>
      </c>
      <c r="D582" s="49">
        <f>IFERROR(ROUND(InformeTbHv[[#This Row],[TOTAL DE ARBOLES]]/InformeTbHv[[#This Row],[T EFECTIVO]],2),"")</f>
        <v>44.47</v>
      </c>
      <c r="E582" s="49">
        <f>(IFERROR(ROUND(InformeTbHv[[#This Row],[M3]]/InformeTbHv[[#This Row],[TOTAL DE ARBOLES]],2),""))</f>
        <v>0.46</v>
      </c>
      <c r="F582" s="39">
        <f>IFERROR(ROUND(InformeTbHv[[#This Row],[M3]]/InformeTbHv[[#This Row],[T EFECTIVO]],2),"")</f>
        <v>20.54</v>
      </c>
      <c r="G582" s="72">
        <f>InformeTbHv[[#This Row],[T PROGRAMADO]]-InformeTbHv[[#This Row],[HORAS DE OTRAS PARADA]]</f>
        <v>4.43</v>
      </c>
      <c r="H582" s="72">
        <f>InformeTbHv[[#This Row],[T PROGRAMADO]]-SUM(InformeTbHv[[#This Row],[T PARADAS MEC]]+InformeTbHv[[#This Row],[ALISTAMIENTO]]+InformeTbHv[[#This Row],[Mantenimiento periódico]])</f>
        <v>4.43</v>
      </c>
      <c r="I582" s="72">
        <f>InformeTbHv[[#This Row],[T PARADAS MEC]]+InformeTbHv[[#This Row],[ALISTAMIENTO]]+InformeTbHv[[#This Row],[Mantenimiento periódico]]</f>
        <v>3.57</v>
      </c>
      <c r="J582" s="72">
        <f>SUMIF(InformeTbHv[[#This Row],[MOTIVO 1]],"Mantenimiento periódico",InformeTbHv[[#This Row],[T OTRA PARADA 1]])</f>
        <v>0</v>
      </c>
      <c r="K582" s="72">
        <f>InformeTbHv[[#This Row],[Mantenimiento periódico]]+InformeTbHv[[#This Row],[ALISTAMIENTO]]</f>
        <v>0.4</v>
      </c>
      <c r="L582" s="72">
        <f>SUM(InformeTbHv[[#This Row],[T OTRA PARADA 1]:[T OTRA PARADA 5]])</f>
        <v>0</v>
      </c>
      <c r="M582" s="49" t="s">
        <v>42</v>
      </c>
      <c r="N582" s="49" t="s">
        <v>1418</v>
      </c>
      <c r="O582" s="49" t="s">
        <v>80</v>
      </c>
      <c r="P582" s="49">
        <v>94270446</v>
      </c>
      <c r="Q582" s="49" t="s">
        <v>43</v>
      </c>
      <c r="R582" s="49" t="s">
        <v>44</v>
      </c>
      <c r="S582" s="77">
        <v>46118</v>
      </c>
      <c r="T582" s="49" t="s">
        <v>1075</v>
      </c>
      <c r="U582" s="49"/>
      <c r="V582" s="49"/>
      <c r="W582" s="49"/>
      <c r="X582" s="49"/>
      <c r="Y582" s="49"/>
      <c r="Z582" s="49"/>
      <c r="AA582" s="49"/>
      <c r="AB582" s="49"/>
      <c r="AC582" s="49" t="s">
        <v>1437</v>
      </c>
      <c r="AD582" s="49" t="s">
        <v>1482</v>
      </c>
      <c r="AE582" s="49" t="s">
        <v>1519</v>
      </c>
      <c r="AF582" s="49">
        <v>25.440823396499322</v>
      </c>
      <c r="AG582" s="49" t="s">
        <v>208</v>
      </c>
      <c r="AH582" s="259">
        <v>1</v>
      </c>
      <c r="AI582" s="49" t="s">
        <v>47</v>
      </c>
      <c r="AJ582" s="420">
        <f>VLOOKUP(InformeTbHv[[#This Row],[TURNO]],[1]INFORMEHV!AI$2:AK$184,2,0)</f>
        <v>0.25</v>
      </c>
      <c r="AK582" s="420">
        <f>VLOOKUP(InformeTbHv[[#This Row],[TURNO]],[1]INFORMEHV!AI$2:AK$184,3,0)</f>
        <v>0.58333333333333337</v>
      </c>
      <c r="AL582" s="125">
        <v>30</v>
      </c>
      <c r="AM582" s="49">
        <v>197</v>
      </c>
      <c r="AN582" s="49">
        <v>91</v>
      </c>
      <c r="AO582" s="49">
        <v>28</v>
      </c>
      <c r="AP582" s="49">
        <v>67</v>
      </c>
      <c r="AQ582" s="72">
        <v>0.46</v>
      </c>
      <c r="AR582" s="49">
        <v>8</v>
      </c>
      <c r="AS582" s="49">
        <v>3.17</v>
      </c>
      <c r="AT582" s="49"/>
      <c r="AU582" s="49" t="s">
        <v>1121</v>
      </c>
      <c r="AV582" s="49">
        <v>0.4</v>
      </c>
      <c r="AW582" s="49"/>
      <c r="AX582" s="49"/>
      <c r="AY582" s="49"/>
      <c r="AZ582" s="71" t="s">
        <v>1123</v>
      </c>
      <c r="BA582" s="49" t="s">
        <v>46</v>
      </c>
      <c r="BB58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3.57</v>
      </c>
      <c r="BC582" s="72"/>
      <c r="BD582" s="72"/>
      <c r="BE582" s="72"/>
      <c r="BF582" s="72"/>
      <c r="BG582" s="74"/>
      <c r="BH582" s="44"/>
      <c r="BI582" s="45"/>
      <c r="BJ582" s="45"/>
      <c r="BK582" s="46"/>
      <c r="BL582" s="45"/>
    </row>
    <row r="583" spans="1:64" ht="18.75" customHeight="1" x14ac:dyDescent="0.3">
      <c r="A583" s="87">
        <f>IFERROR(InformeTbHv[[#This Row],[T EFECTIVO]]/InformeTbHv[[#This Row],[Horas disponibles]],0)</f>
        <v>0</v>
      </c>
      <c r="B583" s="87">
        <f>((InformeTbHv[[#This Row],[T PROGRAMADO]]-InformeTbHv[[#This Row],[HORAS DE OTRAS PARADA]]))/InformeTbHv[[#This Row],[T PROGRAMADO]]</f>
        <v>0</v>
      </c>
      <c r="C583" s="216">
        <f>IFERROR(((InformeTbHv[[#This Row],[T PROGRAMADO]]-InformeTbHv[[#This Row],[Ttal P. mec]])/InformeTbHv[[#This Row],[T PROGRAMADO]]),0)</f>
        <v>0</v>
      </c>
      <c r="D583" s="88" t="str">
        <f>IFERROR(ROUND(InformeTbHv[[#This Row],[TOTAL DE ARBOLES]]/InformeTbHv[[#This Row],[T EFECTIVO]],2),"")</f>
        <v/>
      </c>
      <c r="E583" s="88" t="str">
        <f>(IFERROR(ROUND(InformeTbHv[[#This Row],[M3]]/InformeTbHv[[#This Row],[TOTAL DE ARBOLES]],2),""))</f>
        <v/>
      </c>
      <c r="F583" s="39" t="str">
        <f>IFERROR(ROUND(InformeTbHv[[#This Row],[M3]]/InformeTbHv[[#This Row],[T EFECTIVO]],2),"")</f>
        <v/>
      </c>
      <c r="G583" s="89">
        <f>InformeTbHv[[#This Row],[T PROGRAMADO]]-InformeTbHv[[#This Row],[HORAS DE OTRAS PARADA]]</f>
        <v>0</v>
      </c>
      <c r="H583" s="89">
        <f>InformeTbHv[[#This Row],[T PROGRAMADO]]-SUM(InformeTbHv[[#This Row],[T PARADAS MEC]]+InformeTbHv[[#This Row],[ALISTAMIENTO]]+InformeTbHv[[#This Row],[Mantenimiento periódico]])</f>
        <v>0</v>
      </c>
      <c r="I583" s="89">
        <f>InformeTbHv[[#This Row],[T PARADAS MEC]]+InformeTbHv[[#This Row],[ALISTAMIENTO]]+InformeTbHv[[#This Row],[Mantenimiento periódico]]</f>
        <v>8</v>
      </c>
      <c r="J583" s="89">
        <f>SUMIF(InformeTbHv[[#This Row],[MOTIVO 1]],"Mantenimiento periódico",InformeTbHv[[#This Row],[T OTRA PARADA 1]])</f>
        <v>0</v>
      </c>
      <c r="K583" s="89">
        <f>InformeTbHv[[#This Row],[Mantenimiento periódico]]+InformeTbHv[[#This Row],[ALISTAMIENTO]]</f>
        <v>0</v>
      </c>
      <c r="L583" s="89">
        <f>SUM(InformeTbHv[[#This Row],[T OTRA PARADA 1]:[T OTRA PARADA 5]])</f>
        <v>0</v>
      </c>
      <c r="M583" s="88" t="s">
        <v>55</v>
      </c>
      <c r="N583" s="88" t="s">
        <v>1418</v>
      </c>
      <c r="O583" s="88" t="s">
        <v>56</v>
      </c>
      <c r="P583" s="88">
        <v>1114480052</v>
      </c>
      <c r="Q583" s="88" t="s">
        <v>43</v>
      </c>
      <c r="R583" s="88" t="s">
        <v>49</v>
      </c>
      <c r="S583" s="90">
        <v>46054</v>
      </c>
      <c r="T583" s="88" t="s">
        <v>62</v>
      </c>
      <c r="U583" s="88"/>
      <c r="V583" s="88"/>
      <c r="W583" s="88"/>
      <c r="X583" s="88"/>
      <c r="Y583" s="88"/>
      <c r="Z583" s="88"/>
      <c r="AA583" s="88"/>
      <c r="AB583" s="88"/>
      <c r="AC583" s="88" t="s">
        <v>1445</v>
      </c>
      <c r="AD583" s="88" t="s">
        <v>1490</v>
      </c>
      <c r="AE583" s="88" t="s">
        <v>1518</v>
      </c>
      <c r="AF583" s="88">
        <v>19.828868083208551</v>
      </c>
      <c r="AG583" s="88" t="s">
        <v>208</v>
      </c>
      <c r="AH583" s="206">
        <v>5</v>
      </c>
      <c r="AI583" s="88" t="s">
        <v>47</v>
      </c>
      <c r="AJ583" s="419">
        <f>VLOOKUP(InformeTbHv[[#This Row],[TURNO]],[1]INFORMEHV!AI$2:AK$184,2,0)</f>
        <v>0.25</v>
      </c>
      <c r="AK583" s="419">
        <f>VLOOKUP(InformeTbHv[[#This Row],[TURNO]],[1]INFORMEHV!AI$2:AK$184,3,0)</f>
        <v>0.58333333333333337</v>
      </c>
      <c r="AL583" s="205"/>
      <c r="AM583" s="88"/>
      <c r="AN583" s="88"/>
      <c r="AO583" s="88"/>
      <c r="AP583" s="88"/>
      <c r="AQ583" s="198"/>
      <c r="AR583" s="88">
        <v>8</v>
      </c>
      <c r="AS583" s="88">
        <v>8</v>
      </c>
      <c r="AT583" s="88"/>
      <c r="AU583" s="88" t="s">
        <v>545</v>
      </c>
      <c r="AV583" s="88"/>
      <c r="AW583" s="88"/>
      <c r="AX583" s="88"/>
      <c r="AY583" s="88"/>
      <c r="AZ583" s="92"/>
      <c r="BA583" s="88" t="s">
        <v>48</v>
      </c>
      <c r="BB58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583" s="89"/>
      <c r="BD583" s="89"/>
      <c r="BE583" s="89"/>
      <c r="BF583" s="89"/>
      <c r="BG583" s="93"/>
      <c r="BH583" s="44"/>
      <c r="BI583" s="45"/>
      <c r="BJ583" s="45"/>
      <c r="BK583" s="46"/>
      <c r="BL583" s="94"/>
    </row>
    <row r="584" spans="1:64" ht="18.75" customHeight="1" x14ac:dyDescent="0.3">
      <c r="A584" s="87">
        <f>IFERROR(InformeTbHv[[#This Row],[T EFECTIVO]]/InformeTbHv[[#This Row],[Horas disponibles]],0)</f>
        <v>0</v>
      </c>
      <c r="B584" s="87">
        <f>((InformeTbHv[[#This Row],[T PROGRAMADO]]-InformeTbHv[[#This Row],[HORAS DE OTRAS PARADA]]))/InformeTbHv[[#This Row],[T PROGRAMADO]]</f>
        <v>0</v>
      </c>
      <c r="C584" s="216">
        <f>IFERROR(((InformeTbHv[[#This Row],[T PROGRAMADO]]-InformeTbHv[[#This Row],[Ttal P. mec]])/InformeTbHv[[#This Row],[T PROGRAMADO]]),0)</f>
        <v>0</v>
      </c>
      <c r="D584" s="88" t="str">
        <f>IFERROR(ROUND(InformeTbHv[[#This Row],[TOTAL DE ARBOLES]]/InformeTbHv[[#This Row],[T EFECTIVO]],2),"")</f>
        <v/>
      </c>
      <c r="E584" s="88" t="str">
        <f>(IFERROR(ROUND(InformeTbHv[[#This Row],[M3]]/InformeTbHv[[#This Row],[TOTAL DE ARBOLES]],2),""))</f>
        <v/>
      </c>
      <c r="F584" s="39" t="str">
        <f>IFERROR(ROUND(InformeTbHv[[#This Row],[M3]]/InformeTbHv[[#This Row],[T EFECTIVO]],2),"")</f>
        <v/>
      </c>
      <c r="G584" s="89">
        <f>InformeTbHv[[#This Row],[T PROGRAMADO]]-InformeTbHv[[#This Row],[HORAS DE OTRAS PARADA]]</f>
        <v>0</v>
      </c>
      <c r="H584" s="89">
        <f>InformeTbHv[[#This Row],[T PROGRAMADO]]-SUM(InformeTbHv[[#This Row],[T PARADAS MEC]]+InformeTbHv[[#This Row],[ALISTAMIENTO]]+InformeTbHv[[#This Row],[Mantenimiento periódico]])</f>
        <v>0</v>
      </c>
      <c r="I584" s="89">
        <f>InformeTbHv[[#This Row],[T PARADAS MEC]]+InformeTbHv[[#This Row],[ALISTAMIENTO]]+InformeTbHv[[#This Row],[Mantenimiento periódico]]</f>
        <v>8</v>
      </c>
      <c r="J584" s="89">
        <f>SUMIF(InformeTbHv[[#This Row],[MOTIVO 1]],"Mantenimiento periódico",InformeTbHv[[#This Row],[T OTRA PARADA 1]])</f>
        <v>0</v>
      </c>
      <c r="K584" s="89">
        <f>InformeTbHv[[#This Row],[Mantenimiento periódico]]+InformeTbHv[[#This Row],[ALISTAMIENTO]]</f>
        <v>0</v>
      </c>
      <c r="L584" s="89">
        <f>SUM(InformeTbHv[[#This Row],[T OTRA PARADA 1]:[T OTRA PARADA 5]])</f>
        <v>0</v>
      </c>
      <c r="M584" s="88" t="s">
        <v>55</v>
      </c>
      <c r="N584" s="88" t="s">
        <v>1418</v>
      </c>
      <c r="O584" s="88" t="s">
        <v>60</v>
      </c>
      <c r="P584" s="88">
        <v>1061791033</v>
      </c>
      <c r="Q584" s="88" t="s">
        <v>43</v>
      </c>
      <c r="R584" s="88" t="s">
        <v>49</v>
      </c>
      <c r="S584" s="90">
        <v>46054</v>
      </c>
      <c r="T584" s="88" t="s">
        <v>62</v>
      </c>
      <c r="U584" s="88"/>
      <c r="V584" s="88"/>
      <c r="W584" s="88"/>
      <c r="X584" s="88"/>
      <c r="Y584" s="88"/>
      <c r="Z584" s="88"/>
      <c r="AA584" s="88"/>
      <c r="AB584" s="88"/>
      <c r="AC584" s="88" t="s">
        <v>1445</v>
      </c>
      <c r="AD584" s="88" t="s">
        <v>1490</v>
      </c>
      <c r="AE584" s="88" t="s">
        <v>1518</v>
      </c>
      <c r="AF584" s="88">
        <v>19.828868083208551</v>
      </c>
      <c r="AG584" s="88" t="s">
        <v>208</v>
      </c>
      <c r="AH584" s="206">
        <v>5</v>
      </c>
      <c r="AI584" s="125" t="s">
        <v>45</v>
      </c>
      <c r="AJ584" s="418">
        <f>VLOOKUP(InformeTbHv[[#This Row],[TURNO]],[1]INFORMEHV!AI$2:AK$184,2,0)</f>
        <v>0.58333333333333337</v>
      </c>
      <c r="AK584" s="418">
        <f>VLOOKUP(InformeTbHv[[#This Row],[TURNO]],[1]INFORMEHV!AI$2:AK$184,3,0)</f>
        <v>0.91666666666666663</v>
      </c>
      <c r="AL584" s="205"/>
      <c r="AM584" s="88"/>
      <c r="AN584" s="88"/>
      <c r="AO584" s="88"/>
      <c r="AP584" s="88"/>
      <c r="AQ584" s="198"/>
      <c r="AR584" s="88">
        <v>8</v>
      </c>
      <c r="AS584" s="88">
        <v>8</v>
      </c>
      <c r="AT584" s="88"/>
      <c r="AU584" s="88" t="s">
        <v>545</v>
      </c>
      <c r="AV584" s="88"/>
      <c r="AW584" s="88"/>
      <c r="AX584" s="88"/>
      <c r="AY584" s="88"/>
      <c r="AZ584" s="92"/>
      <c r="BA584" s="88" t="s">
        <v>48</v>
      </c>
      <c r="BB58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584" s="89"/>
      <c r="BD584" s="89"/>
      <c r="BE584" s="89"/>
      <c r="BF584" s="89"/>
      <c r="BG584" s="93"/>
      <c r="BH584" s="44"/>
      <c r="BI584" s="45"/>
      <c r="BJ584" s="45"/>
      <c r="BK584" s="46"/>
      <c r="BL584" s="94"/>
    </row>
    <row r="585" spans="1:64" ht="18.75" customHeight="1" x14ac:dyDescent="0.3">
      <c r="A585" s="87">
        <f>IFERROR(InformeTbHv[[#This Row],[T EFECTIVO]]/InformeTbHv[[#This Row],[Horas disponibles]],0)</f>
        <v>0.91304347826086962</v>
      </c>
      <c r="B585" s="87">
        <f>((InformeTbHv[[#This Row],[T PROGRAMADO]]-InformeTbHv[[#This Row],[HORAS DE OTRAS PARADA]]))/InformeTbHv[[#This Row],[T PROGRAMADO]]</f>
        <v>0.55125000000000002</v>
      </c>
      <c r="C585" s="216">
        <f>IFERROR(((InformeTbHv[[#This Row],[T PROGRAMADO]]-InformeTbHv[[#This Row],[Ttal P. mec]])/InformeTbHv[[#This Row],[T PROGRAMADO]]),0)</f>
        <v>0.60375000000000001</v>
      </c>
      <c r="D585" s="88">
        <f>IFERROR(ROUND(InformeTbHv[[#This Row],[TOTAL DE ARBOLES]]/InformeTbHv[[#This Row],[T EFECTIVO]],2),"")</f>
        <v>41.04</v>
      </c>
      <c r="E585" s="88">
        <f>(IFERROR(ROUND(InformeTbHv[[#This Row],[M3]]/InformeTbHv[[#This Row],[TOTAL DE ARBOLES]],2),""))</f>
        <v>0.61</v>
      </c>
      <c r="F585" s="39">
        <f>IFERROR(ROUND(InformeTbHv[[#This Row],[M3]]/InformeTbHv[[#This Row],[T EFECTIVO]],2),"")</f>
        <v>25.17</v>
      </c>
      <c r="G585" s="89">
        <f>InformeTbHv[[#This Row],[T PROGRAMADO]]-InformeTbHv[[#This Row],[HORAS DE OTRAS PARADA]]</f>
        <v>4.41</v>
      </c>
      <c r="H585" s="89">
        <f>InformeTbHv[[#This Row],[T PROGRAMADO]]-SUM(InformeTbHv[[#This Row],[T PARADAS MEC]]+InformeTbHv[[#This Row],[ALISTAMIENTO]]+InformeTbHv[[#This Row],[Mantenimiento periódico]])</f>
        <v>4.83</v>
      </c>
      <c r="I585" s="89">
        <f>InformeTbHv[[#This Row],[T PARADAS MEC]]+InformeTbHv[[#This Row],[ALISTAMIENTO]]+InformeTbHv[[#This Row],[Mantenimiento periódico]]</f>
        <v>3.17</v>
      </c>
      <c r="J585" s="89">
        <f>SUMIF(InformeTbHv[[#This Row],[MOTIVO 1]],"Mantenimiento periódico",InformeTbHv[[#This Row],[T OTRA PARADA 1]])</f>
        <v>0</v>
      </c>
      <c r="K585" s="89">
        <f>InformeTbHv[[#This Row],[Mantenimiento periódico]]+InformeTbHv[[#This Row],[ALISTAMIENTO]]</f>
        <v>0.17</v>
      </c>
      <c r="L585" s="89">
        <f>SUM(InformeTbHv[[#This Row],[T OTRA PARADA 1]:[T OTRA PARADA 5]])</f>
        <v>0</v>
      </c>
      <c r="M585" s="88" t="s">
        <v>55</v>
      </c>
      <c r="N585" s="88" t="s">
        <v>1418</v>
      </c>
      <c r="O585" s="88" t="s">
        <v>60</v>
      </c>
      <c r="P585" s="88">
        <v>1061791033</v>
      </c>
      <c r="Q585" s="88" t="s">
        <v>43</v>
      </c>
      <c r="R585" s="88" t="s">
        <v>49</v>
      </c>
      <c r="S585" s="90">
        <v>46055</v>
      </c>
      <c r="T585" s="88" t="s">
        <v>62</v>
      </c>
      <c r="U585" s="88"/>
      <c r="V585" s="88"/>
      <c r="W585" s="88"/>
      <c r="X585" s="88"/>
      <c r="Y585" s="88"/>
      <c r="Z585" s="88"/>
      <c r="AA585" s="88"/>
      <c r="AB585" s="88"/>
      <c r="AC585" s="88" t="s">
        <v>1445</v>
      </c>
      <c r="AD585" s="88" t="s">
        <v>1490</v>
      </c>
      <c r="AE585" s="88" t="s">
        <v>1518</v>
      </c>
      <c r="AF585" s="88">
        <v>19.828868083208551</v>
      </c>
      <c r="AG585" s="88" t="s">
        <v>208</v>
      </c>
      <c r="AH585" s="206">
        <v>5</v>
      </c>
      <c r="AI585" s="125" t="s">
        <v>45</v>
      </c>
      <c r="AJ585" s="418">
        <f>VLOOKUP(InformeTbHv[[#This Row],[TURNO]],[1]INFORMEHV!AI$2:AK$184,2,0)</f>
        <v>0.58333333333333337</v>
      </c>
      <c r="AK585" s="418">
        <f>VLOOKUP(InformeTbHv[[#This Row],[TURNO]],[1]INFORMEHV!AI$2:AK$184,3,0)</f>
        <v>0.91666666666666663</v>
      </c>
      <c r="AL585" s="205">
        <v>25</v>
      </c>
      <c r="AM585" s="88">
        <v>181</v>
      </c>
      <c r="AN585" s="88">
        <v>111</v>
      </c>
      <c r="AO585" s="88">
        <v>22.71</v>
      </c>
      <c r="AP585" s="88"/>
      <c r="AQ585" s="95">
        <v>27.8</v>
      </c>
      <c r="AR585" s="205">
        <v>8</v>
      </c>
      <c r="AS585" s="88">
        <v>3</v>
      </c>
      <c r="AT585" s="30" t="s">
        <v>328</v>
      </c>
      <c r="AU585" s="88" t="s">
        <v>545</v>
      </c>
      <c r="AV585" s="88">
        <v>0.17</v>
      </c>
      <c r="AW585" s="88">
        <v>0.25</v>
      </c>
      <c r="AX585" s="88">
        <v>0.17</v>
      </c>
      <c r="AY585" s="88"/>
      <c r="AZ585" s="92"/>
      <c r="BA585" s="88" t="s">
        <v>46</v>
      </c>
      <c r="BB58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3.59</v>
      </c>
      <c r="BC585" s="89"/>
      <c r="BD585" s="89"/>
      <c r="BE585" s="89"/>
      <c r="BF585" s="89"/>
      <c r="BG585" s="93"/>
      <c r="BH585" s="44"/>
      <c r="BI585" s="45"/>
      <c r="BJ585" s="45"/>
      <c r="BK585" s="46"/>
      <c r="BL585" s="94"/>
    </row>
    <row r="586" spans="1:64" ht="18.75" customHeight="1" x14ac:dyDescent="0.3">
      <c r="A586" s="87">
        <f>IFERROR(InformeTbHv[[#This Row],[T EFECTIVO]]/InformeTbHv[[#This Row],[Horas disponibles]],0)</f>
        <v>0</v>
      </c>
      <c r="B586" s="87">
        <f>((InformeTbHv[[#This Row],[T PROGRAMADO]]-InformeTbHv[[#This Row],[HORAS DE OTRAS PARADA]]))/InformeTbHv[[#This Row],[T PROGRAMADO]]</f>
        <v>0</v>
      </c>
      <c r="C586" s="216">
        <f>IFERROR(((InformeTbHv[[#This Row],[T PROGRAMADO]]-InformeTbHv[[#This Row],[Ttal P. mec]])/InformeTbHv[[#This Row],[T PROGRAMADO]]),0)</f>
        <v>0</v>
      </c>
      <c r="D586" s="88" t="str">
        <f>IFERROR(ROUND(InformeTbHv[[#This Row],[TOTAL DE ARBOLES]]/InformeTbHv[[#This Row],[T EFECTIVO]],2),"")</f>
        <v/>
      </c>
      <c r="E586" s="88" t="str">
        <f>(IFERROR(ROUND(InformeTbHv[[#This Row],[M3]]/InformeTbHv[[#This Row],[TOTAL DE ARBOLES]],2),""))</f>
        <v/>
      </c>
      <c r="F586" s="39" t="str">
        <f>IFERROR(ROUND(InformeTbHv[[#This Row],[M3]]/InformeTbHv[[#This Row],[T EFECTIVO]],2),"")</f>
        <v/>
      </c>
      <c r="G586" s="89">
        <f>InformeTbHv[[#This Row],[T PROGRAMADO]]-InformeTbHv[[#This Row],[HORAS DE OTRAS PARADA]]</f>
        <v>0</v>
      </c>
      <c r="H586" s="89">
        <f>InformeTbHv[[#This Row],[T PROGRAMADO]]-SUM(InformeTbHv[[#This Row],[T PARADAS MEC]]+InformeTbHv[[#This Row],[ALISTAMIENTO]]+InformeTbHv[[#This Row],[Mantenimiento periódico]])</f>
        <v>0</v>
      </c>
      <c r="I586" s="89">
        <f>InformeTbHv[[#This Row],[T PARADAS MEC]]+InformeTbHv[[#This Row],[ALISTAMIENTO]]+InformeTbHv[[#This Row],[Mantenimiento periódico]]</f>
        <v>8</v>
      </c>
      <c r="J586" s="89">
        <f>SUMIF(InformeTbHv[[#This Row],[MOTIVO 1]],"Mantenimiento periódico",InformeTbHv[[#This Row],[T OTRA PARADA 1]])</f>
        <v>0</v>
      </c>
      <c r="K586" s="89">
        <f>InformeTbHv[[#This Row],[Mantenimiento periódico]]+InformeTbHv[[#This Row],[ALISTAMIENTO]]</f>
        <v>0</v>
      </c>
      <c r="L586" s="89">
        <f>SUM(InformeTbHv[[#This Row],[T OTRA PARADA 1]:[T OTRA PARADA 5]])</f>
        <v>0</v>
      </c>
      <c r="M586" s="88" t="s">
        <v>55</v>
      </c>
      <c r="N586" s="88" t="s">
        <v>1418</v>
      </c>
      <c r="O586" s="88" t="s">
        <v>56</v>
      </c>
      <c r="P586" s="88">
        <v>1114480052</v>
      </c>
      <c r="Q586" s="88" t="s">
        <v>43</v>
      </c>
      <c r="R586" s="88" t="s">
        <v>49</v>
      </c>
      <c r="S586" s="90">
        <v>46056</v>
      </c>
      <c r="T586" s="88" t="s">
        <v>62</v>
      </c>
      <c r="U586" s="88"/>
      <c r="V586" s="88"/>
      <c r="W586" s="88"/>
      <c r="X586" s="88"/>
      <c r="Y586" s="88"/>
      <c r="Z586" s="88"/>
      <c r="AA586" s="88"/>
      <c r="AB586" s="88"/>
      <c r="AC586" s="88" t="s">
        <v>1445</v>
      </c>
      <c r="AD586" s="88" t="s">
        <v>1490</v>
      </c>
      <c r="AE586" s="88" t="s">
        <v>1518</v>
      </c>
      <c r="AF586" s="88">
        <v>19.828868083208551</v>
      </c>
      <c r="AG586" s="88" t="s">
        <v>208</v>
      </c>
      <c r="AH586" s="206">
        <v>5</v>
      </c>
      <c r="AI586" s="88" t="s">
        <v>47</v>
      </c>
      <c r="AJ586" s="419">
        <f>VLOOKUP(InformeTbHv[[#This Row],[TURNO]],[1]INFORMEHV!AI$2:AK$184,2,0)</f>
        <v>0.25</v>
      </c>
      <c r="AK586" s="419">
        <f>VLOOKUP(InformeTbHv[[#This Row],[TURNO]],[1]INFORMEHV!AI$2:AK$184,3,0)</f>
        <v>0.58333333333333337</v>
      </c>
      <c r="AL586" s="205"/>
      <c r="AM586" s="88"/>
      <c r="AN586" s="88"/>
      <c r="AO586" s="88"/>
      <c r="AP586" s="88"/>
      <c r="AQ586" s="198"/>
      <c r="AR586" s="88">
        <v>8</v>
      </c>
      <c r="AS586" s="88">
        <v>8</v>
      </c>
      <c r="AT586" s="88"/>
      <c r="AU586" s="88" t="s">
        <v>545</v>
      </c>
      <c r="AV586" s="88"/>
      <c r="AW586" s="88"/>
      <c r="AX586" s="88"/>
      <c r="AY586" s="88"/>
      <c r="AZ586" s="92" t="s">
        <v>574</v>
      </c>
      <c r="BA586" s="88" t="s">
        <v>46</v>
      </c>
      <c r="BB58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586" s="89"/>
      <c r="BD586" s="89"/>
      <c r="BE586" s="89"/>
      <c r="BF586" s="89"/>
      <c r="BG586" s="93"/>
      <c r="BH586" s="44"/>
      <c r="BI586" s="45"/>
      <c r="BJ586" s="45"/>
      <c r="BK586" s="46"/>
      <c r="BL586" s="94"/>
    </row>
    <row r="587" spans="1:64" ht="18.75" customHeight="1" x14ac:dyDescent="0.3">
      <c r="A587" s="87">
        <f>IFERROR(InformeTbHv[[#This Row],[T EFECTIVO]]/InformeTbHv[[#This Row],[Horas disponibles]],0)</f>
        <v>0.81659388646288211</v>
      </c>
      <c r="B587" s="87">
        <f>((InformeTbHv[[#This Row],[T PROGRAMADO]]-InformeTbHv[[#This Row],[HORAS DE OTRAS PARADA]]))/InformeTbHv[[#This Row],[T PROGRAMADO]]</f>
        <v>0.46750000000000003</v>
      </c>
      <c r="C587" s="216">
        <f>IFERROR(((InformeTbHv[[#This Row],[T PROGRAMADO]]-InformeTbHv[[#This Row],[Ttal P. mec]])/InformeTbHv[[#This Row],[T PROGRAMADO]]),0)</f>
        <v>0.57250000000000001</v>
      </c>
      <c r="D587" s="88">
        <f>IFERROR(ROUND(InformeTbHv[[#This Row],[TOTAL DE ARBOLES]]/InformeTbHv[[#This Row],[T EFECTIVO]],2),"")</f>
        <v>63.1</v>
      </c>
      <c r="E587" s="88">
        <f>(IFERROR(ROUND(InformeTbHv[[#This Row],[M3]]/InformeTbHv[[#This Row],[TOTAL DE ARBOLES]],2),""))</f>
        <v>0.25</v>
      </c>
      <c r="F587" s="39">
        <f>IFERROR(ROUND(InformeTbHv[[#This Row],[M3]]/InformeTbHv[[#This Row],[T EFECTIVO]],2),"")</f>
        <v>16.04</v>
      </c>
      <c r="G587" s="89">
        <f>InformeTbHv[[#This Row],[T PROGRAMADO]]-InformeTbHv[[#This Row],[HORAS DE OTRAS PARADA]]</f>
        <v>3.74</v>
      </c>
      <c r="H587" s="89">
        <f>InformeTbHv[[#This Row],[T PROGRAMADO]]-SUM(InformeTbHv[[#This Row],[T PARADAS MEC]]+InformeTbHv[[#This Row],[ALISTAMIENTO]]+InformeTbHv[[#This Row],[Mantenimiento periódico]])</f>
        <v>4.58</v>
      </c>
      <c r="I587" s="89">
        <f>InformeTbHv[[#This Row],[T PARADAS MEC]]+InformeTbHv[[#This Row],[ALISTAMIENTO]]+InformeTbHv[[#This Row],[Mantenimiento periódico]]</f>
        <v>3.42</v>
      </c>
      <c r="J587" s="89">
        <f>SUMIF(InformeTbHv[[#This Row],[MOTIVO 1]],"Mantenimiento periódico",InformeTbHv[[#This Row],[T OTRA PARADA 1]])</f>
        <v>0</v>
      </c>
      <c r="K587" s="89">
        <f>InformeTbHv[[#This Row],[Mantenimiento periódico]]+InformeTbHv[[#This Row],[ALISTAMIENTO]]</f>
        <v>0.42</v>
      </c>
      <c r="L587" s="89">
        <f>SUM(InformeTbHv[[#This Row],[T OTRA PARADA 1]:[T OTRA PARADA 5]])</f>
        <v>0</v>
      </c>
      <c r="M587" s="88" t="s">
        <v>55</v>
      </c>
      <c r="N587" s="88" t="s">
        <v>1418</v>
      </c>
      <c r="O587" s="88" t="s">
        <v>60</v>
      </c>
      <c r="P587" s="88">
        <v>1061791033</v>
      </c>
      <c r="Q587" s="88" t="s">
        <v>43</v>
      </c>
      <c r="R587" s="88" t="s">
        <v>49</v>
      </c>
      <c r="S587" s="90">
        <v>46056</v>
      </c>
      <c r="T587" s="88" t="s">
        <v>62</v>
      </c>
      <c r="U587" s="88"/>
      <c r="V587" s="88"/>
      <c r="W587" s="88"/>
      <c r="X587" s="88"/>
      <c r="Y587" s="88"/>
      <c r="Z587" s="88"/>
      <c r="AA587" s="88"/>
      <c r="AB587" s="88"/>
      <c r="AC587" s="88" t="s">
        <v>1445</v>
      </c>
      <c r="AD587" s="88" t="s">
        <v>1490</v>
      </c>
      <c r="AE587" s="88" t="s">
        <v>1518</v>
      </c>
      <c r="AF587" s="88">
        <v>19.828868083208551</v>
      </c>
      <c r="AG587" s="88" t="s">
        <v>208</v>
      </c>
      <c r="AH587" s="206">
        <v>5</v>
      </c>
      <c r="AI587" s="125" t="s">
        <v>45</v>
      </c>
      <c r="AJ587" s="418">
        <f>VLOOKUP(InformeTbHv[[#This Row],[TURNO]],[1]INFORMEHV!AI$2:AK$184,2,0)</f>
        <v>0.58333333333333337</v>
      </c>
      <c r="AK587" s="418">
        <f>VLOOKUP(InformeTbHv[[#This Row],[TURNO]],[1]INFORMEHV!AI$2:AK$184,3,0)</f>
        <v>0.91666666666666663</v>
      </c>
      <c r="AL587" s="205">
        <v>25</v>
      </c>
      <c r="AM587" s="88">
        <v>236</v>
      </c>
      <c r="AN587" s="88">
        <v>60</v>
      </c>
      <c r="AO587" s="88">
        <v>26.35</v>
      </c>
      <c r="AP587" s="88">
        <v>236</v>
      </c>
      <c r="AQ587" s="198">
        <v>25</v>
      </c>
      <c r="AR587" s="205">
        <v>8</v>
      </c>
      <c r="AS587" s="88">
        <v>3</v>
      </c>
      <c r="AT587" s="30" t="s">
        <v>328</v>
      </c>
      <c r="AU587" s="88" t="s">
        <v>545</v>
      </c>
      <c r="AV587" s="88">
        <v>0.42</v>
      </c>
      <c r="AW587" s="88">
        <v>0.42</v>
      </c>
      <c r="AX587" s="88">
        <v>0.42</v>
      </c>
      <c r="AY587" s="88"/>
      <c r="AZ587" s="92" t="s">
        <v>574</v>
      </c>
      <c r="BA587" s="88" t="s">
        <v>46</v>
      </c>
      <c r="BB58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4.26</v>
      </c>
      <c r="BC587" s="89"/>
      <c r="BD587" s="89"/>
      <c r="BE587" s="89"/>
      <c r="BF587" s="89"/>
      <c r="BG587" s="93"/>
      <c r="BH587" s="44"/>
      <c r="BI587" s="45"/>
      <c r="BJ587" s="45"/>
      <c r="BK587" s="46"/>
      <c r="BL587" s="94"/>
    </row>
    <row r="588" spans="1:64" ht="18.75" customHeight="1" x14ac:dyDescent="0.3">
      <c r="A588" s="87">
        <f>IFERROR(InformeTbHv[[#This Row],[T EFECTIVO]]/InformeTbHv[[#This Row],[Horas disponibles]],0)</f>
        <v>0.89973262032085566</v>
      </c>
      <c r="B588" s="87">
        <f>((InformeTbHv[[#This Row],[T PROGRAMADO]]-InformeTbHv[[#This Row],[HORAS DE OTRAS PARADA]]))/InformeTbHv[[#This Row],[T PROGRAMADO]]</f>
        <v>0.84125000000000005</v>
      </c>
      <c r="C588" s="216">
        <f>IFERROR(((InformeTbHv[[#This Row],[T PROGRAMADO]]-InformeTbHv[[#This Row],[Ttal P. mec]])/InformeTbHv[[#This Row],[T PROGRAMADO]]),0)</f>
        <v>0.93500000000000005</v>
      </c>
      <c r="D588" s="88">
        <f>IFERROR(ROUND(InformeTbHv[[#This Row],[TOTAL DE ARBOLES]]/InformeTbHv[[#This Row],[T EFECTIVO]],2),"")</f>
        <v>65.08</v>
      </c>
      <c r="E588" s="88">
        <f>(IFERROR(ROUND(InformeTbHv[[#This Row],[M3]]/InformeTbHv[[#This Row],[TOTAL DE ARBOLES]],2),""))</f>
        <v>0.22</v>
      </c>
      <c r="F588" s="39">
        <f>IFERROR(ROUND(InformeTbHv[[#This Row],[M3]]/InformeTbHv[[#This Row],[T EFECTIVO]],2),"")</f>
        <v>14.12</v>
      </c>
      <c r="G588" s="89">
        <f>InformeTbHv[[#This Row],[T PROGRAMADO]]-InformeTbHv[[#This Row],[HORAS DE OTRAS PARADA]]</f>
        <v>6.73</v>
      </c>
      <c r="H588" s="89">
        <f>InformeTbHv[[#This Row],[T PROGRAMADO]]-SUM(InformeTbHv[[#This Row],[T PARADAS MEC]]+InformeTbHv[[#This Row],[ALISTAMIENTO]]+InformeTbHv[[#This Row],[Mantenimiento periódico]])</f>
        <v>7.48</v>
      </c>
      <c r="I588" s="89">
        <f>InformeTbHv[[#This Row],[T PARADAS MEC]]+InformeTbHv[[#This Row],[ALISTAMIENTO]]+InformeTbHv[[#This Row],[Mantenimiento periódico]]</f>
        <v>0.52</v>
      </c>
      <c r="J588" s="89">
        <f>SUMIF(InformeTbHv[[#This Row],[MOTIVO 1]],"Mantenimiento periódico",InformeTbHv[[#This Row],[T OTRA PARADA 1]])</f>
        <v>0</v>
      </c>
      <c r="K588" s="89">
        <f>InformeTbHv[[#This Row],[Mantenimiento periódico]]+InformeTbHv[[#This Row],[ALISTAMIENTO]]</f>
        <v>0.42</v>
      </c>
      <c r="L588" s="89">
        <f>SUM(InformeTbHv[[#This Row],[T OTRA PARADA 1]:[T OTRA PARADA 5]])</f>
        <v>0</v>
      </c>
      <c r="M588" s="88" t="s">
        <v>55</v>
      </c>
      <c r="N588" s="88" t="s">
        <v>1418</v>
      </c>
      <c r="O588" s="88" t="s">
        <v>60</v>
      </c>
      <c r="P588" s="88">
        <v>1061791033</v>
      </c>
      <c r="Q588" s="88" t="s">
        <v>43</v>
      </c>
      <c r="R588" s="88" t="s">
        <v>49</v>
      </c>
      <c r="S588" s="90">
        <v>46057</v>
      </c>
      <c r="T588" s="88" t="s">
        <v>62</v>
      </c>
      <c r="U588" s="88"/>
      <c r="V588" s="88"/>
      <c r="W588" s="88"/>
      <c r="X588" s="88"/>
      <c r="Y588" s="88"/>
      <c r="Z588" s="88"/>
      <c r="AA588" s="88"/>
      <c r="AB588" s="88"/>
      <c r="AC588" s="88" t="s">
        <v>1445</v>
      </c>
      <c r="AD588" s="88" t="s">
        <v>1490</v>
      </c>
      <c r="AE588" s="88" t="s">
        <v>1518</v>
      </c>
      <c r="AF588" s="88">
        <v>19.828868083208551</v>
      </c>
      <c r="AG588" s="88" t="s">
        <v>208</v>
      </c>
      <c r="AH588" s="206">
        <v>5</v>
      </c>
      <c r="AI588" s="88" t="s">
        <v>47</v>
      </c>
      <c r="AJ588" s="419">
        <f>VLOOKUP(InformeTbHv[[#This Row],[TURNO]],[1]INFORMEHV!AI$2:AK$184,2,0)</f>
        <v>0.25</v>
      </c>
      <c r="AK588" s="419">
        <f>VLOOKUP(InformeTbHv[[#This Row],[TURNO]],[1]INFORMEHV!AI$2:AK$184,3,0)</f>
        <v>0.58333333333333337</v>
      </c>
      <c r="AL588" s="205">
        <v>22</v>
      </c>
      <c r="AM588" s="88">
        <v>438</v>
      </c>
      <c r="AN588" s="88">
        <v>95</v>
      </c>
      <c r="AO588" s="88">
        <v>16</v>
      </c>
      <c r="AP588" s="88">
        <v>55</v>
      </c>
      <c r="AQ588" s="198">
        <v>25</v>
      </c>
      <c r="AR588" s="205">
        <v>8</v>
      </c>
      <c r="AS588" s="88">
        <v>0.1</v>
      </c>
      <c r="AT588" s="30" t="s">
        <v>328</v>
      </c>
      <c r="AU588" s="88" t="s">
        <v>545</v>
      </c>
      <c r="AV588" s="88">
        <v>0.42</v>
      </c>
      <c r="AW588" s="88">
        <v>0.42</v>
      </c>
      <c r="AX588" s="88">
        <v>0.33</v>
      </c>
      <c r="AY588" s="88"/>
      <c r="AZ588" s="92" t="s">
        <v>575</v>
      </c>
      <c r="BA588" s="88" t="s">
        <v>46</v>
      </c>
      <c r="BB58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1.27</v>
      </c>
      <c r="BC588" s="89"/>
      <c r="BD588" s="89"/>
      <c r="BE588" s="89"/>
      <c r="BF588" s="89"/>
      <c r="BG588" s="93"/>
      <c r="BH588" s="44"/>
      <c r="BI588" s="45"/>
      <c r="BJ588" s="45"/>
      <c r="BK588" s="46"/>
      <c r="BL588" s="94"/>
    </row>
    <row r="589" spans="1:64" ht="18.75" customHeight="1" x14ac:dyDescent="0.3">
      <c r="A589" s="87">
        <f>IFERROR(InformeTbHv[[#This Row],[T EFECTIVO]]/InformeTbHv[[#This Row],[Horas disponibles]],0)</f>
        <v>0.89973262032085566</v>
      </c>
      <c r="B589" s="87">
        <f>((InformeTbHv[[#This Row],[T PROGRAMADO]]-InformeTbHv[[#This Row],[HORAS DE OTRAS PARADA]]))/InformeTbHv[[#This Row],[T PROGRAMADO]]</f>
        <v>0.84125000000000005</v>
      </c>
      <c r="C589" s="216">
        <f>IFERROR(((InformeTbHv[[#This Row],[T PROGRAMADO]]-InformeTbHv[[#This Row],[Ttal P. mec]])/InformeTbHv[[#This Row],[T PROGRAMADO]]),0)</f>
        <v>0.93500000000000005</v>
      </c>
      <c r="D589" s="88">
        <f>IFERROR(ROUND(InformeTbHv[[#This Row],[TOTAL DE ARBOLES]]/InformeTbHv[[#This Row],[T EFECTIVO]],2),"")</f>
        <v>28.83</v>
      </c>
      <c r="E589" s="88">
        <f>(IFERROR(ROUND(InformeTbHv[[#This Row],[M3]]/InformeTbHv[[#This Row],[TOTAL DE ARBOLES]],2),""))</f>
        <v>0.31</v>
      </c>
      <c r="F589" s="39">
        <f>IFERROR(ROUND(InformeTbHv[[#This Row],[M3]]/InformeTbHv[[#This Row],[T EFECTIVO]],2),"")</f>
        <v>8.92</v>
      </c>
      <c r="G589" s="89">
        <f>InformeTbHv[[#This Row],[T PROGRAMADO]]-InformeTbHv[[#This Row],[HORAS DE OTRAS PARADA]]</f>
        <v>6.73</v>
      </c>
      <c r="H589" s="89">
        <f>InformeTbHv[[#This Row],[T PROGRAMADO]]-SUM(InformeTbHv[[#This Row],[T PARADAS MEC]]+InformeTbHv[[#This Row],[ALISTAMIENTO]]+InformeTbHv[[#This Row],[Mantenimiento periódico]])</f>
        <v>7.48</v>
      </c>
      <c r="I589" s="89">
        <f>InformeTbHv[[#This Row],[T PARADAS MEC]]+InformeTbHv[[#This Row],[ALISTAMIENTO]]+InformeTbHv[[#This Row],[Mantenimiento periódico]]</f>
        <v>0.52</v>
      </c>
      <c r="J589" s="89">
        <f>SUMIF(InformeTbHv[[#This Row],[MOTIVO 1]],"Mantenimiento periódico",InformeTbHv[[#This Row],[T OTRA PARADA 1]])</f>
        <v>0</v>
      </c>
      <c r="K589" s="89">
        <f>InformeTbHv[[#This Row],[Mantenimiento periódico]]+InformeTbHv[[#This Row],[ALISTAMIENTO]]</f>
        <v>0.42</v>
      </c>
      <c r="L589" s="89">
        <f>SUM(InformeTbHv[[#This Row],[T OTRA PARADA 1]:[T OTRA PARADA 5]])</f>
        <v>0</v>
      </c>
      <c r="M589" s="88" t="s">
        <v>55</v>
      </c>
      <c r="N589" s="88" t="s">
        <v>1418</v>
      </c>
      <c r="O589" s="88" t="s">
        <v>94</v>
      </c>
      <c r="P589" s="88">
        <v>94269293</v>
      </c>
      <c r="Q589" s="88" t="s">
        <v>43</v>
      </c>
      <c r="R589" s="88" t="s">
        <v>49</v>
      </c>
      <c r="S589" s="90">
        <v>46057</v>
      </c>
      <c r="T589" s="88" t="s">
        <v>62</v>
      </c>
      <c r="U589" s="88"/>
      <c r="V589" s="88"/>
      <c r="W589" s="88"/>
      <c r="X589" s="88"/>
      <c r="Y589" s="88"/>
      <c r="Z589" s="88"/>
      <c r="AA589" s="88"/>
      <c r="AB589" s="88"/>
      <c r="AC589" s="88" t="s">
        <v>1445</v>
      </c>
      <c r="AD589" s="88" t="s">
        <v>1490</v>
      </c>
      <c r="AE589" s="88" t="s">
        <v>1518</v>
      </c>
      <c r="AF589" s="88">
        <v>19.828868083208551</v>
      </c>
      <c r="AG589" s="88" t="s">
        <v>208</v>
      </c>
      <c r="AH589" s="206">
        <v>5</v>
      </c>
      <c r="AI589" s="125" t="s">
        <v>45</v>
      </c>
      <c r="AJ589" s="418">
        <f>VLOOKUP(InformeTbHv[[#This Row],[TURNO]],[1]INFORMEHV!AI$2:AK$184,2,0)</f>
        <v>0.58333333333333337</v>
      </c>
      <c r="AK589" s="418">
        <f>VLOOKUP(InformeTbHv[[#This Row],[TURNO]],[1]INFORMEHV!AI$2:AK$184,3,0)</f>
        <v>0.91666666666666663</v>
      </c>
      <c r="AL589" s="205">
        <v>25</v>
      </c>
      <c r="AM589" s="88">
        <v>194</v>
      </c>
      <c r="AN589" s="88">
        <v>60</v>
      </c>
      <c r="AO589" s="88">
        <v>14</v>
      </c>
      <c r="AP589" s="88">
        <v>33</v>
      </c>
      <c r="AQ589" s="198">
        <v>25</v>
      </c>
      <c r="AR589" s="205">
        <v>8</v>
      </c>
      <c r="AS589" s="88">
        <v>0.1</v>
      </c>
      <c r="AT589" s="30" t="s">
        <v>328</v>
      </c>
      <c r="AU589" s="88" t="s">
        <v>545</v>
      </c>
      <c r="AV589" s="88">
        <v>0.42</v>
      </c>
      <c r="AW589" s="88">
        <v>0.42</v>
      </c>
      <c r="AX589" s="88">
        <v>0.33</v>
      </c>
      <c r="AY589" s="88"/>
      <c r="AZ589" s="92" t="s">
        <v>575</v>
      </c>
      <c r="BA589" s="88" t="s">
        <v>46</v>
      </c>
      <c r="BB58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1.27</v>
      </c>
      <c r="BC589" s="89"/>
      <c r="BD589" s="89"/>
      <c r="BE589" s="89"/>
      <c r="BF589" s="89"/>
      <c r="BG589" s="93"/>
      <c r="BH589" s="44"/>
      <c r="BI589" s="45"/>
      <c r="BJ589" s="45"/>
      <c r="BK589" s="46"/>
      <c r="BL589" s="94"/>
    </row>
    <row r="590" spans="1:64" ht="18.75" customHeight="1" x14ac:dyDescent="0.3">
      <c r="A590" s="87">
        <f>IFERROR(InformeTbHv[[#This Row],[T EFECTIVO]]/InformeTbHv[[#This Row],[Horas disponibles]],0)</f>
        <v>0</v>
      </c>
      <c r="B590" s="87">
        <f>((InformeTbHv[[#This Row],[T PROGRAMADO]]-InformeTbHv[[#This Row],[HORAS DE OTRAS PARADA]]))/InformeTbHv[[#This Row],[T PROGRAMADO]]</f>
        <v>0</v>
      </c>
      <c r="C590" s="216">
        <f>IFERROR(((InformeTbHv[[#This Row],[T PROGRAMADO]]-InformeTbHv[[#This Row],[Ttal P. mec]])/InformeTbHv[[#This Row],[T PROGRAMADO]]),0)</f>
        <v>0</v>
      </c>
      <c r="D590" s="88" t="str">
        <f>IFERROR(ROUND(InformeTbHv[[#This Row],[TOTAL DE ARBOLES]]/InformeTbHv[[#This Row],[T EFECTIVO]],2),"")</f>
        <v/>
      </c>
      <c r="E590" s="88" t="str">
        <f>(IFERROR(ROUND(InformeTbHv[[#This Row],[M3]]/InformeTbHv[[#This Row],[TOTAL DE ARBOLES]],2),""))</f>
        <v/>
      </c>
      <c r="F590" s="39" t="str">
        <f>IFERROR(ROUND(InformeTbHv[[#This Row],[M3]]/InformeTbHv[[#This Row],[T EFECTIVO]],2),"")</f>
        <v/>
      </c>
      <c r="G590" s="89">
        <f>InformeTbHv[[#This Row],[T PROGRAMADO]]-InformeTbHv[[#This Row],[HORAS DE OTRAS PARADA]]</f>
        <v>0</v>
      </c>
      <c r="H590" s="89">
        <f>InformeTbHv[[#This Row],[T PROGRAMADO]]-SUM(InformeTbHv[[#This Row],[T PARADAS MEC]]+InformeTbHv[[#This Row],[ALISTAMIENTO]]+InformeTbHv[[#This Row],[Mantenimiento periódico]])</f>
        <v>0</v>
      </c>
      <c r="I590" s="89">
        <f>InformeTbHv[[#This Row],[T PARADAS MEC]]+InformeTbHv[[#This Row],[ALISTAMIENTO]]+InformeTbHv[[#This Row],[Mantenimiento periódico]]</f>
        <v>8</v>
      </c>
      <c r="J590" s="89">
        <f>SUMIF(InformeTbHv[[#This Row],[MOTIVO 1]],"Mantenimiento periódico",InformeTbHv[[#This Row],[T OTRA PARADA 1]])</f>
        <v>0</v>
      </c>
      <c r="K590" s="89">
        <f>InformeTbHv[[#This Row],[Mantenimiento periódico]]+InformeTbHv[[#This Row],[ALISTAMIENTO]]</f>
        <v>0</v>
      </c>
      <c r="L590" s="89">
        <f>SUM(InformeTbHv[[#This Row],[T OTRA PARADA 1]:[T OTRA PARADA 5]])</f>
        <v>0</v>
      </c>
      <c r="M590" s="88" t="s">
        <v>55</v>
      </c>
      <c r="N590" s="88" t="s">
        <v>1418</v>
      </c>
      <c r="O590" s="88" t="s">
        <v>60</v>
      </c>
      <c r="P590" s="88">
        <v>1061791033</v>
      </c>
      <c r="Q590" s="88" t="s">
        <v>43</v>
      </c>
      <c r="R590" s="88" t="s">
        <v>49</v>
      </c>
      <c r="S590" s="90">
        <v>46058</v>
      </c>
      <c r="T590" s="88" t="s">
        <v>62</v>
      </c>
      <c r="U590" s="88"/>
      <c r="V590" s="88"/>
      <c r="W590" s="88"/>
      <c r="X590" s="88"/>
      <c r="Y590" s="88"/>
      <c r="Z590" s="88"/>
      <c r="AA590" s="88"/>
      <c r="AB590" s="88"/>
      <c r="AC590" s="88" t="s">
        <v>1445</v>
      </c>
      <c r="AD590" s="88" t="s">
        <v>1490</v>
      </c>
      <c r="AE590" s="88" t="s">
        <v>1518</v>
      </c>
      <c r="AF590" s="88">
        <v>19.828868083208551</v>
      </c>
      <c r="AG590" s="88" t="s">
        <v>208</v>
      </c>
      <c r="AH590" s="206">
        <v>5</v>
      </c>
      <c r="AI590" s="88" t="s">
        <v>47</v>
      </c>
      <c r="AJ590" s="419">
        <f>VLOOKUP(InformeTbHv[[#This Row],[TURNO]],[1]INFORMEHV!AI$2:AK$184,2,0)</f>
        <v>0.25</v>
      </c>
      <c r="AK590" s="419">
        <f>VLOOKUP(InformeTbHv[[#This Row],[TURNO]],[1]INFORMEHV!AI$2:AK$184,3,0)</f>
        <v>0.58333333333333337</v>
      </c>
      <c r="AL590" s="205"/>
      <c r="AM590" s="88"/>
      <c r="AN590" s="88"/>
      <c r="AO590" s="88"/>
      <c r="AP590" s="88"/>
      <c r="AQ590" s="198"/>
      <c r="AR590" s="205">
        <v>8</v>
      </c>
      <c r="AS590" s="88">
        <v>8</v>
      </c>
      <c r="AT590" s="30" t="s">
        <v>328</v>
      </c>
      <c r="AU590" s="88" t="s">
        <v>545</v>
      </c>
      <c r="AV590" s="88"/>
      <c r="AW590" s="88"/>
      <c r="AX590" s="88"/>
      <c r="AY590" s="88"/>
      <c r="AZ590" s="92" t="s">
        <v>57</v>
      </c>
      <c r="BA590" s="88" t="s">
        <v>46</v>
      </c>
      <c r="BB59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590" s="89"/>
      <c r="BD590" s="89"/>
      <c r="BE590" s="89"/>
      <c r="BF590" s="89"/>
      <c r="BG590" s="93"/>
      <c r="BH590" s="44"/>
      <c r="BI590" s="45"/>
      <c r="BJ590" s="45"/>
      <c r="BK590" s="46"/>
      <c r="BL590" s="94"/>
    </row>
    <row r="591" spans="1:64" ht="18.75" customHeight="1" x14ac:dyDescent="0.3">
      <c r="A591" s="87">
        <f>IFERROR(InformeTbHv[[#This Row],[T EFECTIVO]]/InformeTbHv[[#This Row],[Horas disponibles]],0)</f>
        <v>0</v>
      </c>
      <c r="B591" s="87">
        <f>((InformeTbHv[[#This Row],[T PROGRAMADO]]-InformeTbHv[[#This Row],[HORAS DE OTRAS PARADA]]))/InformeTbHv[[#This Row],[T PROGRAMADO]]</f>
        <v>0</v>
      </c>
      <c r="C591" s="216">
        <f>IFERROR(((InformeTbHv[[#This Row],[T PROGRAMADO]]-InformeTbHv[[#This Row],[Ttal P. mec]])/InformeTbHv[[#This Row],[T PROGRAMADO]]),0)</f>
        <v>0</v>
      </c>
      <c r="D591" s="88" t="str">
        <f>IFERROR(ROUND(InformeTbHv[[#This Row],[TOTAL DE ARBOLES]]/InformeTbHv[[#This Row],[T EFECTIVO]],2),"")</f>
        <v/>
      </c>
      <c r="E591" s="88" t="str">
        <f>(IFERROR(ROUND(InformeTbHv[[#This Row],[M3]]/InformeTbHv[[#This Row],[TOTAL DE ARBOLES]],2),""))</f>
        <v/>
      </c>
      <c r="F591" s="39" t="str">
        <f>IFERROR(ROUND(InformeTbHv[[#This Row],[M3]]/InformeTbHv[[#This Row],[T EFECTIVO]],2),"")</f>
        <v/>
      </c>
      <c r="G591" s="89">
        <f>InformeTbHv[[#This Row],[T PROGRAMADO]]-InformeTbHv[[#This Row],[HORAS DE OTRAS PARADA]]</f>
        <v>0</v>
      </c>
      <c r="H591" s="89">
        <f>InformeTbHv[[#This Row],[T PROGRAMADO]]-SUM(InformeTbHv[[#This Row],[T PARADAS MEC]]+InformeTbHv[[#This Row],[ALISTAMIENTO]]+InformeTbHv[[#This Row],[Mantenimiento periódico]])</f>
        <v>0</v>
      </c>
      <c r="I591" s="89">
        <f>InformeTbHv[[#This Row],[T PARADAS MEC]]+InformeTbHv[[#This Row],[ALISTAMIENTO]]+InformeTbHv[[#This Row],[Mantenimiento periódico]]</f>
        <v>8</v>
      </c>
      <c r="J591" s="89">
        <f>SUMIF(InformeTbHv[[#This Row],[MOTIVO 1]],"Mantenimiento periódico",InformeTbHv[[#This Row],[T OTRA PARADA 1]])</f>
        <v>0</v>
      </c>
      <c r="K591" s="89">
        <f>InformeTbHv[[#This Row],[Mantenimiento periódico]]+InformeTbHv[[#This Row],[ALISTAMIENTO]]</f>
        <v>0</v>
      </c>
      <c r="L591" s="89">
        <f>SUM(InformeTbHv[[#This Row],[T OTRA PARADA 1]:[T OTRA PARADA 5]])</f>
        <v>0</v>
      </c>
      <c r="M591" s="88" t="s">
        <v>55</v>
      </c>
      <c r="N591" s="88" t="s">
        <v>1418</v>
      </c>
      <c r="O591" s="88" t="s">
        <v>94</v>
      </c>
      <c r="P591" s="88">
        <v>94269293</v>
      </c>
      <c r="Q591" s="88" t="s">
        <v>43</v>
      </c>
      <c r="R591" s="88" t="s">
        <v>49</v>
      </c>
      <c r="S591" s="90">
        <v>46058</v>
      </c>
      <c r="T591" s="88" t="s">
        <v>62</v>
      </c>
      <c r="U591" s="88"/>
      <c r="V591" s="88"/>
      <c r="W591" s="88"/>
      <c r="X591" s="88"/>
      <c r="Y591" s="88"/>
      <c r="Z591" s="88"/>
      <c r="AA591" s="88"/>
      <c r="AB591" s="88"/>
      <c r="AC591" s="88" t="s">
        <v>1445</v>
      </c>
      <c r="AD591" s="88" t="s">
        <v>1490</v>
      </c>
      <c r="AE591" s="88" t="s">
        <v>1518</v>
      </c>
      <c r="AF591" s="88">
        <v>19.828868083208551</v>
      </c>
      <c r="AG591" s="88" t="s">
        <v>208</v>
      </c>
      <c r="AH591" s="206">
        <v>5</v>
      </c>
      <c r="AI591" s="125" t="s">
        <v>45</v>
      </c>
      <c r="AJ591" s="418">
        <f>VLOOKUP(InformeTbHv[[#This Row],[TURNO]],[1]INFORMEHV!AI$2:AK$184,2,0)</f>
        <v>0.58333333333333337</v>
      </c>
      <c r="AK591" s="418">
        <f>VLOOKUP(InformeTbHv[[#This Row],[TURNO]],[1]INFORMEHV!AI$2:AK$184,3,0)</f>
        <v>0.91666666666666663</v>
      </c>
      <c r="AL591" s="205"/>
      <c r="AM591" s="88"/>
      <c r="AN591" s="88"/>
      <c r="AO591" s="88"/>
      <c r="AP591" s="88"/>
      <c r="AQ591" s="198"/>
      <c r="AR591" s="205">
        <v>8</v>
      </c>
      <c r="AS591" s="88">
        <v>8</v>
      </c>
      <c r="AT591" s="30" t="s">
        <v>328</v>
      </c>
      <c r="AU591" s="88" t="s">
        <v>545</v>
      </c>
      <c r="AV591" s="88"/>
      <c r="AW591" s="88"/>
      <c r="AX591" s="88"/>
      <c r="AY591" s="88"/>
      <c r="AZ591" s="92" t="s">
        <v>580</v>
      </c>
      <c r="BA591" s="88" t="s">
        <v>46</v>
      </c>
      <c r="BB59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591" s="89"/>
      <c r="BD591" s="89"/>
      <c r="BE591" s="89"/>
      <c r="BF591" s="89"/>
      <c r="BG591" s="93"/>
      <c r="BH591" s="44"/>
      <c r="BI591" s="45"/>
      <c r="BJ591" s="45"/>
      <c r="BK591" s="46"/>
      <c r="BL591" s="94"/>
    </row>
    <row r="592" spans="1:64" ht="18.75" customHeight="1" x14ac:dyDescent="0.3">
      <c r="A592" s="87">
        <f>IFERROR(InformeTbHv[[#This Row],[T EFECTIVO]]/InformeTbHv[[#This Row],[Horas disponibles]],0)</f>
        <v>0.83624454148471616</v>
      </c>
      <c r="B592" s="87">
        <f>((InformeTbHv[[#This Row],[T PROGRAMADO]]-InformeTbHv[[#This Row],[HORAS DE OTRAS PARADA]]))/InformeTbHv[[#This Row],[T PROGRAMADO]]</f>
        <v>0.47875000000000001</v>
      </c>
      <c r="C592" s="216">
        <f>IFERROR(((InformeTbHv[[#This Row],[T PROGRAMADO]]-InformeTbHv[[#This Row],[Ttal P. mec]])/InformeTbHv[[#This Row],[T PROGRAMADO]]),0)</f>
        <v>0.57250000000000001</v>
      </c>
      <c r="D592" s="88">
        <f>IFERROR(ROUND(InformeTbHv[[#This Row],[TOTAL DE ARBOLES]]/InformeTbHv[[#This Row],[T EFECTIVO]],2),"")</f>
        <v>48.56</v>
      </c>
      <c r="E592" s="88">
        <f>(IFERROR(ROUND(InformeTbHv[[#This Row],[M3]]/InformeTbHv[[#This Row],[TOTAL DE ARBOLES]],2),""))</f>
        <v>0.22</v>
      </c>
      <c r="F592" s="39">
        <f>IFERROR(ROUND(InformeTbHv[[#This Row],[M3]]/InformeTbHv[[#This Row],[T EFECTIVO]],2),"")</f>
        <v>10.44</v>
      </c>
      <c r="G592" s="89">
        <f>InformeTbHv[[#This Row],[T PROGRAMADO]]-InformeTbHv[[#This Row],[HORAS DE OTRAS PARADA]]</f>
        <v>3.83</v>
      </c>
      <c r="H592" s="89">
        <f>InformeTbHv[[#This Row],[T PROGRAMADO]]-SUM(InformeTbHv[[#This Row],[T PARADAS MEC]]+InformeTbHv[[#This Row],[ALISTAMIENTO]]+InformeTbHv[[#This Row],[Mantenimiento periódico]])</f>
        <v>4.58</v>
      </c>
      <c r="I592" s="89">
        <f>InformeTbHv[[#This Row],[T PARADAS MEC]]+InformeTbHv[[#This Row],[ALISTAMIENTO]]+InformeTbHv[[#This Row],[Mantenimiento periódico]]</f>
        <v>3.42</v>
      </c>
      <c r="J592" s="89">
        <f>SUMIF(InformeTbHv[[#This Row],[MOTIVO 1]],"Mantenimiento periódico",InformeTbHv[[#This Row],[T OTRA PARADA 1]])</f>
        <v>0</v>
      </c>
      <c r="K592" s="89">
        <f>InformeTbHv[[#This Row],[Mantenimiento periódico]]+InformeTbHv[[#This Row],[ALISTAMIENTO]]</f>
        <v>0.42</v>
      </c>
      <c r="L592" s="89">
        <f>SUM(InformeTbHv[[#This Row],[T OTRA PARADA 1]:[T OTRA PARADA 5]])</f>
        <v>0</v>
      </c>
      <c r="M592" s="88" t="s">
        <v>55</v>
      </c>
      <c r="N592" s="88" t="s">
        <v>1418</v>
      </c>
      <c r="O592" s="88" t="s">
        <v>94</v>
      </c>
      <c r="P592" s="88">
        <v>94269293</v>
      </c>
      <c r="Q592" s="88" t="s">
        <v>43</v>
      </c>
      <c r="R592" s="88" t="s">
        <v>49</v>
      </c>
      <c r="S592" s="90">
        <v>46059</v>
      </c>
      <c r="T592" s="88" t="s">
        <v>62</v>
      </c>
      <c r="U592" s="88"/>
      <c r="V592" s="88"/>
      <c r="W592" s="88"/>
      <c r="X592" s="88"/>
      <c r="Y592" s="88"/>
      <c r="Z592" s="88"/>
      <c r="AA592" s="88"/>
      <c r="AB592" s="88"/>
      <c r="AC592" s="88" t="s">
        <v>1445</v>
      </c>
      <c r="AD592" s="88" t="s">
        <v>1490</v>
      </c>
      <c r="AE592" s="88" t="s">
        <v>1518</v>
      </c>
      <c r="AF592" s="88">
        <v>19.828868083208551</v>
      </c>
      <c r="AG592" s="88" t="s">
        <v>208</v>
      </c>
      <c r="AH592" s="206">
        <v>5</v>
      </c>
      <c r="AI592" s="125" t="s">
        <v>45</v>
      </c>
      <c r="AJ592" s="418">
        <f>VLOOKUP(InformeTbHv[[#This Row],[TURNO]],[1]INFORMEHV!AI$2:AK$184,2,0)</f>
        <v>0.58333333333333337</v>
      </c>
      <c r="AK592" s="418">
        <f>VLOOKUP(InformeTbHv[[#This Row],[TURNO]],[1]INFORMEHV!AI$2:AK$184,3,0)</f>
        <v>0.91666666666666663</v>
      </c>
      <c r="AL592" s="205">
        <v>23</v>
      </c>
      <c r="AM592" s="88">
        <v>186</v>
      </c>
      <c r="AN592" s="88">
        <v>40</v>
      </c>
      <c r="AO592" s="88">
        <v>8.9</v>
      </c>
      <c r="AP592" s="88">
        <v>40</v>
      </c>
      <c r="AQ592" s="198">
        <v>25</v>
      </c>
      <c r="AR592" s="205">
        <v>8</v>
      </c>
      <c r="AS592" s="88">
        <v>3</v>
      </c>
      <c r="AT592" s="30" t="s">
        <v>328</v>
      </c>
      <c r="AU592" s="88" t="s">
        <v>545</v>
      </c>
      <c r="AV592" s="88">
        <v>0.42</v>
      </c>
      <c r="AW592" s="88">
        <v>0.42</v>
      </c>
      <c r="AX592" s="88">
        <v>0.33</v>
      </c>
      <c r="AY592" s="88"/>
      <c r="AZ592" s="92" t="s">
        <v>596</v>
      </c>
      <c r="BA592" s="88" t="s">
        <v>46</v>
      </c>
      <c r="BB59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4.17</v>
      </c>
      <c r="BC592" s="89"/>
      <c r="BD592" s="89"/>
      <c r="BE592" s="89"/>
      <c r="BF592" s="89"/>
      <c r="BG592" s="93"/>
      <c r="BH592" s="44"/>
      <c r="BI592" s="45"/>
      <c r="BJ592" s="45"/>
      <c r="BK592" s="46"/>
      <c r="BL592" s="94"/>
    </row>
    <row r="593" spans="1:64" ht="18.75" customHeight="1" x14ac:dyDescent="0.3">
      <c r="A593" s="87">
        <f>IFERROR(InformeTbHv[[#This Row],[T EFECTIVO]]/InformeTbHv[[#This Row],[Horas disponibles]],0)</f>
        <v>0.92586206896551715</v>
      </c>
      <c r="B593" s="87">
        <f>((InformeTbHv[[#This Row],[T PROGRAMADO]]-InformeTbHv[[#This Row],[HORAS DE OTRAS PARADA]]))/InformeTbHv[[#This Row],[T PROGRAMADO]]</f>
        <v>0.6712499999999999</v>
      </c>
      <c r="C593" s="216">
        <f>IFERROR(((InformeTbHv[[#This Row],[T PROGRAMADO]]-InformeTbHv[[#This Row],[Ttal P. mec]])/InformeTbHv[[#This Row],[T PROGRAMADO]]),0)</f>
        <v>0.72499999999999998</v>
      </c>
      <c r="D593" s="88">
        <f>IFERROR(ROUND(InformeTbHv[[#This Row],[TOTAL DE ARBOLES]]/InformeTbHv[[#This Row],[T EFECTIVO]],2),"")</f>
        <v>35.200000000000003</v>
      </c>
      <c r="E593" s="88">
        <f>(IFERROR(ROUND(InformeTbHv[[#This Row],[M3]]/InformeTbHv[[#This Row],[TOTAL DE ARBOLES]],2),""))</f>
        <v>0.28000000000000003</v>
      </c>
      <c r="F593" s="39">
        <f>IFERROR(ROUND(InformeTbHv[[#This Row],[M3]]/InformeTbHv[[#This Row],[T EFECTIVO]],2),"")</f>
        <v>9.75</v>
      </c>
      <c r="G593" s="89">
        <f>InformeTbHv[[#This Row],[T PROGRAMADO]]-InformeTbHv[[#This Row],[HORAS DE OTRAS PARADA]]</f>
        <v>5.3699999999999992</v>
      </c>
      <c r="H593" s="89">
        <f>InformeTbHv[[#This Row],[T PROGRAMADO]]-SUM(InformeTbHv[[#This Row],[T PARADAS MEC]]+InformeTbHv[[#This Row],[ALISTAMIENTO]]+InformeTbHv[[#This Row],[Mantenimiento periódico]])</f>
        <v>5.8</v>
      </c>
      <c r="I593" s="89">
        <f>InformeTbHv[[#This Row],[T PARADAS MEC]]+InformeTbHv[[#This Row],[ALISTAMIENTO]]+InformeTbHv[[#This Row],[Mantenimiento periódico]]</f>
        <v>2.2000000000000002</v>
      </c>
      <c r="J593" s="89">
        <f>SUMIF(InformeTbHv[[#This Row],[MOTIVO 1]],"Mantenimiento periódico",InformeTbHv[[#This Row],[T OTRA PARADA 1]])</f>
        <v>0</v>
      </c>
      <c r="K593" s="89">
        <f>InformeTbHv[[#This Row],[Mantenimiento periódico]]+InformeTbHv[[#This Row],[ALISTAMIENTO]]</f>
        <v>0.2</v>
      </c>
      <c r="L593" s="89">
        <f>SUM(InformeTbHv[[#This Row],[T OTRA PARADA 1]:[T OTRA PARADA 5]])</f>
        <v>0</v>
      </c>
      <c r="M593" s="88" t="s">
        <v>55</v>
      </c>
      <c r="N593" s="88" t="s">
        <v>1418</v>
      </c>
      <c r="O593" s="88" t="s">
        <v>56</v>
      </c>
      <c r="P593" s="88">
        <v>1114480052</v>
      </c>
      <c r="Q593" s="88" t="s">
        <v>43</v>
      </c>
      <c r="R593" s="88" t="s">
        <v>49</v>
      </c>
      <c r="S593" s="90">
        <v>46068</v>
      </c>
      <c r="T593" s="88" t="s">
        <v>62</v>
      </c>
      <c r="U593" s="88"/>
      <c r="V593" s="88"/>
      <c r="W593" s="88"/>
      <c r="X593" s="88"/>
      <c r="Y593" s="88"/>
      <c r="Z593" s="88"/>
      <c r="AA593" s="88"/>
      <c r="AB593" s="88"/>
      <c r="AC593" s="88" t="s">
        <v>1445</v>
      </c>
      <c r="AD593" s="88" t="s">
        <v>1490</v>
      </c>
      <c r="AE593" s="88" t="s">
        <v>1518</v>
      </c>
      <c r="AF593" s="88">
        <v>19.828868083208551</v>
      </c>
      <c r="AG593" s="88" t="s">
        <v>208</v>
      </c>
      <c r="AH593" s="206">
        <v>5</v>
      </c>
      <c r="AI593" s="88" t="s">
        <v>47</v>
      </c>
      <c r="AJ593" s="419">
        <f>VLOOKUP(InformeTbHv[[#This Row],[TURNO]],[1]INFORMEHV!AI$2:AK$184,2,0)</f>
        <v>0.25</v>
      </c>
      <c r="AK593" s="419">
        <f>VLOOKUP(InformeTbHv[[#This Row],[TURNO]],[1]INFORMEHV!AI$2:AK$184,3,0)</f>
        <v>0.58333333333333337</v>
      </c>
      <c r="AL593" s="205">
        <v>28</v>
      </c>
      <c r="AM593" s="88">
        <v>189</v>
      </c>
      <c r="AN593" s="88">
        <v>52.38</v>
      </c>
      <c r="AO593" s="88">
        <v>12.22</v>
      </c>
      <c r="AP593" s="88"/>
      <c r="AQ593" s="95">
        <v>21.7</v>
      </c>
      <c r="AR593" s="205">
        <v>8</v>
      </c>
      <c r="AS593" s="88">
        <v>2</v>
      </c>
      <c r="AT593" s="30" t="s">
        <v>328</v>
      </c>
      <c r="AU593" s="88" t="s">
        <v>545</v>
      </c>
      <c r="AV593" s="88">
        <v>0.2</v>
      </c>
      <c r="AW593" s="88">
        <v>0.23</v>
      </c>
      <c r="AX593" s="88">
        <v>0.2</v>
      </c>
      <c r="AY593" s="88"/>
      <c r="AZ593" s="92" t="s">
        <v>652</v>
      </c>
      <c r="BA593" s="88" t="s">
        <v>46</v>
      </c>
      <c r="BB59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2.6300000000000003</v>
      </c>
      <c r="BC593" s="89"/>
      <c r="BD593" s="89"/>
      <c r="BE593" s="89"/>
      <c r="BF593" s="89"/>
      <c r="BG593" s="93"/>
      <c r="BH593" s="44"/>
      <c r="BI593" s="45"/>
      <c r="BJ593" s="45"/>
      <c r="BK593" s="46"/>
      <c r="BL593" s="94"/>
    </row>
    <row r="594" spans="1:64" ht="18.75" customHeight="1" x14ac:dyDescent="0.3">
      <c r="A594" s="20">
        <f>IFERROR(InformeTbHv[[#This Row],[T EFECTIVO]]/InformeTbHv[[#This Row],[Horas disponibles]],0)</f>
        <v>0.41555555555555596</v>
      </c>
      <c r="B594" s="20">
        <f>((InformeTbHv[[#This Row],[T PROGRAMADO]]-InformeTbHv[[#This Row],[HORAS DE OTRAS PARADA]]))/InformeTbHv[[#This Row],[T PROGRAMADO]]</f>
        <v>0.38958333333333373</v>
      </c>
      <c r="C594" s="21">
        <f>IFERROR(((InformeTbHv[[#This Row],[T PROGRAMADO]]-InformeTbHv[[#This Row],[Ttal P. mec]])/InformeTbHv[[#This Row],[T PROGRAMADO]]),0)</f>
        <v>0.9375</v>
      </c>
      <c r="D594" s="22">
        <f>IFERROR(ROUND(InformeTbHv[[#This Row],[TOTAL DE ARBOLES]]/InformeTbHv[[#This Row],[T EFECTIVO]],2),"")</f>
        <v>52.62</v>
      </c>
      <c r="E594" s="22">
        <f>(IFERROR(ROUND(InformeTbHv[[#This Row],[M3]]/InformeTbHv[[#This Row],[TOTAL DE ARBOLES]],2),""))</f>
        <v>0.08</v>
      </c>
      <c r="F594" s="13">
        <f>IFERROR(ROUND(InformeTbHv[[#This Row],[M3]]/InformeTbHv[[#This Row],[T EFECTIVO]],2),"")</f>
        <v>4.4400000000000004</v>
      </c>
      <c r="G594" s="23">
        <f>InformeTbHv[[#This Row],[T PROGRAMADO]]-InformeTbHv[[#This Row],[HORAS DE OTRAS PARADA]]</f>
        <v>3.1166666666666698</v>
      </c>
      <c r="H594" s="24">
        <f>InformeTbHv[[#This Row],[T PROGRAMADO]]-SUM(InformeTbHv[[#This Row],[T PARADAS MEC]]+InformeTbHv[[#This Row],[ALISTAMIENTO]]+InformeTbHv[[#This Row],[Mantenimiento periódico]])</f>
        <v>7.5</v>
      </c>
      <c r="I594" s="24">
        <f>InformeTbHv[[#This Row],[T PARADAS MEC]]+InformeTbHv[[#This Row],[ALISTAMIENTO]]+InformeTbHv[[#This Row],[Mantenimiento periódico]]</f>
        <v>0.5</v>
      </c>
      <c r="J594" s="24">
        <f>SUMIF(InformeTbHv[[#This Row],[MOTIVO 1]],"Mantenimiento periódico",InformeTbHv[[#This Row],[T OTRA PARADA 1]])</f>
        <v>0</v>
      </c>
      <c r="K594" s="24">
        <f>InformeTbHv[[#This Row],[Mantenimiento periódico]]+InformeTbHv[[#This Row],[ALISTAMIENTO]]</f>
        <v>0.25</v>
      </c>
      <c r="L594" s="24">
        <f>SUM(InformeTbHv[[#This Row],[T OTRA PARADA 1]:[T OTRA PARADA 5]])</f>
        <v>4.1333333333333302</v>
      </c>
      <c r="M594" s="25" t="s">
        <v>86</v>
      </c>
      <c r="N594" s="25" t="s">
        <v>1418</v>
      </c>
      <c r="O594" s="25" t="s">
        <v>88</v>
      </c>
      <c r="P594" s="25">
        <v>94265708</v>
      </c>
      <c r="Q594" s="25" t="s">
        <v>43</v>
      </c>
      <c r="R594" s="25" t="s">
        <v>74</v>
      </c>
      <c r="S594" s="26">
        <v>46025</v>
      </c>
      <c r="T594" s="25" t="s">
        <v>102</v>
      </c>
      <c r="U594" s="25"/>
      <c r="V594" s="25"/>
      <c r="W594" s="25"/>
      <c r="X594" s="25"/>
      <c r="Y594" s="25"/>
      <c r="Z594" s="25"/>
      <c r="AA594" s="25"/>
      <c r="AB594" s="25"/>
      <c r="AC594" s="25" t="s">
        <v>1425</v>
      </c>
      <c r="AD594" s="25" t="s">
        <v>1470</v>
      </c>
      <c r="AE594" s="25" t="s">
        <v>1514</v>
      </c>
      <c r="AF594" s="25">
        <v>18.81028029942162</v>
      </c>
      <c r="AG594" s="251" t="s">
        <v>205</v>
      </c>
      <c r="AH594" s="260">
        <v>2</v>
      </c>
      <c r="AI594" s="125" t="s">
        <v>45</v>
      </c>
      <c r="AJ594" s="418">
        <f>VLOOKUP(InformeTbHv[[#This Row],[TURNO]],[1]INFORMEHV!AI$2:AK$184,2,0)</f>
        <v>0.58333333333333337</v>
      </c>
      <c r="AK594" s="418">
        <f>VLOOKUP(InformeTbHv[[#This Row],[TURNO]],[1]INFORMEHV!AI$2:AK$184,3,0)</f>
        <v>0.91666666666666663</v>
      </c>
      <c r="AL594" s="25">
        <v>28</v>
      </c>
      <c r="AM594" s="25">
        <v>164</v>
      </c>
      <c r="AN594" s="25">
        <v>13.84</v>
      </c>
      <c r="AO594" s="25">
        <v>2.23</v>
      </c>
      <c r="AP594" s="25"/>
      <c r="AQ594" s="24">
        <v>12.5</v>
      </c>
      <c r="AR594" s="25">
        <v>8</v>
      </c>
      <c r="AS594" s="25">
        <v>0.25</v>
      </c>
      <c r="AT594" s="30"/>
      <c r="AU594" s="30" t="s">
        <v>245</v>
      </c>
      <c r="AV594" s="25">
        <v>0.25</v>
      </c>
      <c r="AW594" s="25"/>
      <c r="AX594" s="25">
        <v>0.25</v>
      </c>
      <c r="AY594" s="25">
        <v>4</v>
      </c>
      <c r="AZ594" s="25" t="s">
        <v>111</v>
      </c>
      <c r="BA594" s="25" t="s">
        <v>48</v>
      </c>
      <c r="BB59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4.8833333333333302</v>
      </c>
      <c r="BC594" s="24">
        <v>4.1333333333333302</v>
      </c>
      <c r="BD594" s="24"/>
      <c r="BE594" s="23"/>
      <c r="BF594" s="23"/>
      <c r="BG594" s="27"/>
      <c r="BH594" s="14" t="s">
        <v>236</v>
      </c>
      <c r="BI594" s="15"/>
      <c r="BJ594" s="15"/>
      <c r="BK594" s="16"/>
      <c r="BL594" s="28"/>
    </row>
    <row r="595" spans="1:64" ht="18.75" customHeight="1" x14ac:dyDescent="0.3">
      <c r="A595" s="37">
        <f>IFERROR(InformeTbHv[[#This Row],[T EFECTIVO]]/InformeTbHv[[#This Row],[Horas disponibles]],0)</f>
        <v>0.93617021276595747</v>
      </c>
      <c r="B595" s="37">
        <f>((InformeTbHv[[#This Row],[T PROGRAMADO]]-InformeTbHv[[#This Row],[HORAS DE OTRAS PARADA]]))/InformeTbHv[[#This Row],[T PROGRAMADO]]</f>
        <v>0.80666666666666664</v>
      </c>
      <c r="C595" s="113">
        <f>IFERROR(((InformeTbHv[[#This Row],[T PROGRAMADO]]-InformeTbHv[[#This Row],[Ttal P. mec]])/InformeTbHv[[#This Row],[T PROGRAMADO]]),0)</f>
        <v>0.86166666666666669</v>
      </c>
      <c r="D595" s="38">
        <f>IFERROR(ROUND(InformeTbHv[[#This Row],[TOTAL DE ARBOLES]]/InformeTbHv[[#This Row],[T EFECTIVO]],2),"")</f>
        <v>0</v>
      </c>
      <c r="E595" s="38" t="str">
        <f>(IFERROR(ROUND(InformeTbHv[[#This Row],[M3]]/InformeTbHv[[#This Row],[TOTAL DE ARBOLES]],2),""))</f>
        <v/>
      </c>
      <c r="F595" s="39">
        <f>IFERROR(ROUND(InformeTbHv[[#This Row],[M3]]/InformeTbHv[[#This Row],[T EFECTIVO]],2),"")</f>
        <v>12.4</v>
      </c>
      <c r="G595" s="40">
        <f>InformeTbHv[[#This Row],[T PROGRAMADO]]-InformeTbHv[[#This Row],[HORAS DE OTRAS PARADA]]</f>
        <v>4.84</v>
      </c>
      <c r="H595" s="40">
        <f>InformeTbHv[[#This Row],[T PROGRAMADO]]-SUM(InformeTbHv[[#This Row],[T PARADAS MEC]]+InformeTbHv[[#This Row],[ALISTAMIENTO]]+InformeTbHv[[#This Row],[Mantenimiento periódico]])</f>
        <v>5.17</v>
      </c>
      <c r="I595" s="40">
        <f>InformeTbHv[[#This Row],[T PARADAS MEC]]+InformeTbHv[[#This Row],[ALISTAMIENTO]]+InformeTbHv[[#This Row],[Mantenimiento periódico]]</f>
        <v>0.83</v>
      </c>
      <c r="J595" s="40">
        <f>SUMIF(InformeTbHv[[#This Row],[MOTIVO 1]],"Mantenimiento periódico",InformeTbHv[[#This Row],[T OTRA PARADA 1]])</f>
        <v>0</v>
      </c>
      <c r="K595" s="40">
        <f>InformeTbHv[[#This Row],[Mantenimiento periódico]]+InformeTbHv[[#This Row],[ALISTAMIENTO]]</f>
        <v>0</v>
      </c>
      <c r="L595" s="40">
        <f>SUM(InformeTbHv[[#This Row],[T OTRA PARADA 1]:[T OTRA PARADA 5]])</f>
        <v>0</v>
      </c>
      <c r="M595" s="38" t="s">
        <v>76</v>
      </c>
      <c r="N595" s="38" t="s">
        <v>1418</v>
      </c>
      <c r="O595" s="38" t="s">
        <v>78</v>
      </c>
      <c r="P595" s="38">
        <v>1006316837</v>
      </c>
      <c r="Q595" s="38" t="s">
        <v>43</v>
      </c>
      <c r="R595" s="38" t="s">
        <v>49</v>
      </c>
      <c r="S595" s="41">
        <v>46035</v>
      </c>
      <c r="T595" s="38" t="s">
        <v>191</v>
      </c>
      <c r="U595" s="38"/>
      <c r="V595" s="38"/>
      <c r="W595" s="38"/>
      <c r="X595" s="38"/>
      <c r="Y595" s="38"/>
      <c r="Z595" s="38"/>
      <c r="AA595" s="38"/>
      <c r="AB595" s="38"/>
      <c r="AC595" s="38" t="s">
        <v>1449</v>
      </c>
      <c r="AD595" s="38" t="s">
        <v>1494</v>
      </c>
      <c r="AE595" s="38" t="s">
        <v>1509</v>
      </c>
      <c r="AF595" s="38">
        <v>44.025076459199035</v>
      </c>
      <c r="AG595" s="252" t="s">
        <v>206</v>
      </c>
      <c r="AH595" s="207">
        <v>2</v>
      </c>
      <c r="AI595" s="125" t="s">
        <v>45</v>
      </c>
      <c r="AJ595" s="418">
        <f>VLOOKUP(InformeTbHv[[#This Row],[TURNO]],[1]INFORMEHV!AI$2:AK$184,2,0)</f>
        <v>0.58333333333333337</v>
      </c>
      <c r="AK595" s="418">
        <f>VLOOKUP(InformeTbHv[[#This Row],[TURNO]],[1]INFORMEHV!AI$2:AK$184,3,0)</f>
        <v>0.91666666666666663</v>
      </c>
      <c r="AL595" s="116">
        <v>32</v>
      </c>
      <c r="AM595" s="38"/>
      <c r="AN595" s="38">
        <v>60</v>
      </c>
      <c r="AO595" s="38"/>
      <c r="AP595" s="38"/>
      <c r="AQ595" s="40">
        <v>20</v>
      </c>
      <c r="AR595" s="38">
        <v>6</v>
      </c>
      <c r="AS595" s="38">
        <v>0.83</v>
      </c>
      <c r="AT595" s="38"/>
      <c r="AU595" s="30" t="s">
        <v>245</v>
      </c>
      <c r="AV595" s="38"/>
      <c r="AW595" s="38"/>
      <c r="AX595" s="38">
        <v>0.33</v>
      </c>
      <c r="AY595" s="38">
        <v>3</v>
      </c>
      <c r="AZ595" s="42"/>
      <c r="BA595" s="38" t="s">
        <v>48</v>
      </c>
      <c r="BB59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1.1599999999999999</v>
      </c>
      <c r="BC595" s="40"/>
      <c r="BD595" s="40"/>
      <c r="BE595" s="40"/>
      <c r="BF595" s="40"/>
      <c r="BG595" s="43"/>
      <c r="BH595" s="44"/>
      <c r="BI595" s="45"/>
      <c r="BJ595" s="45"/>
      <c r="BK595" s="46"/>
      <c r="BL595" s="47"/>
    </row>
    <row r="596" spans="1:64" ht="18.75" customHeight="1" x14ac:dyDescent="0.3">
      <c r="A596" s="87">
        <f>IFERROR(InformeTbHv[[#This Row],[T EFECTIVO]]/InformeTbHv[[#This Row],[Horas disponibles]],0)</f>
        <v>0.94134078212290506</v>
      </c>
      <c r="B596" s="87">
        <f>((InformeTbHv[[#This Row],[T PROGRAMADO]]-InformeTbHv[[#This Row],[HORAS DE OTRAS PARADA]]))/InformeTbHv[[#This Row],[T PROGRAMADO]]</f>
        <v>0.84250000000000003</v>
      </c>
      <c r="C596" s="216">
        <f>IFERROR(((InformeTbHv[[#This Row],[T PROGRAMADO]]-InformeTbHv[[#This Row],[Ttal P. mec]])/InformeTbHv[[#This Row],[T PROGRAMADO]]),0)</f>
        <v>0.89500000000000002</v>
      </c>
      <c r="D596" s="88">
        <f>IFERROR(ROUND(InformeTbHv[[#This Row],[TOTAL DE ARBOLES]]/InformeTbHv[[#This Row],[T EFECTIVO]],2),"")</f>
        <v>60.83</v>
      </c>
      <c r="E596" s="88">
        <f>(IFERROR(ROUND(InformeTbHv[[#This Row],[M3]]/InformeTbHv[[#This Row],[TOTAL DE ARBOLES]],2),""))</f>
        <v>0.4</v>
      </c>
      <c r="F596" s="39">
        <f>IFERROR(ROUND(InformeTbHv[[#This Row],[M3]]/InformeTbHv[[#This Row],[T EFECTIVO]],2),"")</f>
        <v>24.04</v>
      </c>
      <c r="G596" s="89">
        <f>InformeTbHv[[#This Row],[T PROGRAMADO]]-InformeTbHv[[#This Row],[HORAS DE OTRAS PARADA]]</f>
        <v>6.74</v>
      </c>
      <c r="H596" s="89">
        <f>InformeTbHv[[#This Row],[T PROGRAMADO]]-SUM(InformeTbHv[[#This Row],[T PARADAS MEC]]+InformeTbHv[[#This Row],[ALISTAMIENTO]]+InformeTbHv[[#This Row],[Mantenimiento periódico]])</f>
        <v>7.16</v>
      </c>
      <c r="I596" s="89">
        <f>InformeTbHv[[#This Row],[T PARADAS MEC]]+InformeTbHv[[#This Row],[ALISTAMIENTO]]+InformeTbHv[[#This Row],[Mantenimiento periódico]]</f>
        <v>0.84000000000000008</v>
      </c>
      <c r="J596" s="89">
        <f>SUMIF(InformeTbHv[[#This Row],[MOTIVO 1]],"Mantenimiento periódico",InformeTbHv[[#This Row],[T OTRA PARADA 1]])</f>
        <v>0</v>
      </c>
      <c r="K596" s="89">
        <f>InformeTbHv[[#This Row],[Mantenimiento periódico]]+InformeTbHv[[#This Row],[ALISTAMIENTO]]</f>
        <v>0.17</v>
      </c>
      <c r="L596" s="89">
        <f>SUM(InformeTbHv[[#This Row],[T OTRA PARADA 1]:[T OTRA PARADA 5]])</f>
        <v>0</v>
      </c>
      <c r="M596" s="88" t="s">
        <v>72</v>
      </c>
      <c r="N596" s="88" t="s">
        <v>1418</v>
      </c>
      <c r="O596" s="88" t="s">
        <v>75</v>
      </c>
      <c r="P596" s="88">
        <v>1114481552</v>
      </c>
      <c r="Q596" s="88" t="s">
        <v>43</v>
      </c>
      <c r="R596" s="88" t="s">
        <v>74</v>
      </c>
      <c r="S596" s="90">
        <v>46098</v>
      </c>
      <c r="T596" s="88" t="s">
        <v>102</v>
      </c>
      <c r="U596" s="88"/>
      <c r="V596" s="88"/>
      <c r="W596" s="88"/>
      <c r="X596" s="88"/>
      <c r="Y596" s="88"/>
      <c r="Z596" s="88"/>
      <c r="AA596" s="88"/>
      <c r="AB596" s="88"/>
      <c r="AC596" s="88" t="s">
        <v>1425</v>
      </c>
      <c r="AD596" s="88" t="s">
        <v>1470</v>
      </c>
      <c r="AE596" s="88" t="s">
        <v>1514</v>
      </c>
      <c r="AF596" s="88">
        <v>18.81028029942162</v>
      </c>
      <c r="AG596" s="251" t="s">
        <v>205</v>
      </c>
      <c r="AH596" s="206">
        <v>3</v>
      </c>
      <c r="AI596" s="125" t="s">
        <v>45</v>
      </c>
      <c r="AJ596" s="418">
        <f>VLOOKUP(InformeTbHv[[#This Row],[TURNO]],[1]INFORMEHV!AI$2:AK$184,2,0)</f>
        <v>0.58333333333333337</v>
      </c>
      <c r="AK596" s="418">
        <f>VLOOKUP(InformeTbHv[[#This Row],[TURNO]],[1]INFORMEHV!AI$2:AK$184,3,0)</f>
        <v>0.91666666666666663</v>
      </c>
      <c r="AL596" s="205">
        <v>20</v>
      </c>
      <c r="AM596" s="88">
        <v>410</v>
      </c>
      <c r="AN596" s="88">
        <v>162</v>
      </c>
      <c r="AO596" s="88">
        <v>23.45</v>
      </c>
      <c r="AP596" s="88"/>
      <c r="AQ596" s="89">
        <v>21.9</v>
      </c>
      <c r="AR596" s="205">
        <v>8</v>
      </c>
      <c r="AS596" s="88">
        <v>0.67</v>
      </c>
      <c r="AT596" s="30" t="s">
        <v>328</v>
      </c>
      <c r="AU596" s="30" t="s">
        <v>245</v>
      </c>
      <c r="AV596" s="88">
        <v>0.17</v>
      </c>
      <c r="AW596" s="88">
        <v>0.17</v>
      </c>
      <c r="AX596" s="88">
        <v>0.25</v>
      </c>
      <c r="AY596" s="88">
        <v>4</v>
      </c>
      <c r="AZ596" s="92"/>
      <c r="BA596" s="88" t="s">
        <v>48</v>
      </c>
      <c r="BB59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1.26</v>
      </c>
      <c r="BC596" s="89"/>
      <c r="BD596" s="89"/>
      <c r="BE596" s="89"/>
      <c r="BF596" s="89"/>
      <c r="BG596" s="93"/>
      <c r="BH596" s="44"/>
      <c r="BI596" s="45"/>
      <c r="BJ596" s="45"/>
      <c r="BK596" s="46"/>
      <c r="BL596" s="94"/>
    </row>
    <row r="597" spans="1:64" ht="18.75" customHeight="1" x14ac:dyDescent="0.3">
      <c r="A597" s="87">
        <f>IFERROR(InformeTbHv[[#This Row],[T EFECTIVO]]/InformeTbHv[[#This Row],[Horas disponibles]],0)</f>
        <v>0.94683908045977005</v>
      </c>
      <c r="B597" s="87">
        <f>((InformeTbHv[[#This Row],[T PROGRAMADO]]-InformeTbHv[[#This Row],[HORAS DE OTRAS PARADA]]))/InformeTbHv[[#This Row],[T PROGRAMADO]]</f>
        <v>0.82374999999999998</v>
      </c>
      <c r="C597" s="216">
        <f>IFERROR(((InformeTbHv[[#This Row],[T PROGRAMADO]]-InformeTbHv[[#This Row],[Ttal P. mec]])/InformeTbHv[[#This Row],[T PROGRAMADO]]),0)</f>
        <v>0.87</v>
      </c>
      <c r="D597" s="88">
        <f>IFERROR(ROUND(InformeTbHv[[#This Row],[TOTAL DE ARBOLES]]/InformeTbHv[[#This Row],[T EFECTIVO]],2),"")</f>
        <v>77.09</v>
      </c>
      <c r="E597" s="88">
        <f>(IFERROR(ROUND(InformeTbHv[[#This Row],[M3]]/InformeTbHv[[#This Row],[TOTAL DE ARBOLES]],2),""))</f>
        <v>0.4</v>
      </c>
      <c r="F597" s="39"/>
      <c r="G597" s="89">
        <f>InformeTbHv[[#This Row],[T PROGRAMADO]]-InformeTbHv[[#This Row],[HORAS DE OTRAS PARADA]]</f>
        <v>6.59</v>
      </c>
      <c r="H597" s="89">
        <f>InformeTbHv[[#This Row],[T PROGRAMADO]]-SUM(InformeTbHv[[#This Row],[T PARADAS MEC]]+InformeTbHv[[#This Row],[ALISTAMIENTO]]+InformeTbHv[[#This Row],[Mantenimiento periódico]])</f>
        <v>6.96</v>
      </c>
      <c r="I597" s="89">
        <f>InformeTbHv[[#This Row],[T PARADAS MEC]]+InformeTbHv[[#This Row],[ALISTAMIENTO]]+InformeTbHv[[#This Row],[Mantenimiento periódico]]</f>
        <v>1.04</v>
      </c>
      <c r="J597" s="89">
        <f>SUMIF(InformeTbHv[[#This Row],[MOTIVO 1]],"Mantenimiento periódico",InformeTbHv[[#This Row],[T OTRA PARADA 1]])</f>
        <v>0</v>
      </c>
      <c r="K597" s="89">
        <f>InformeTbHv[[#This Row],[Mantenimiento periódico]]+InformeTbHv[[#This Row],[ALISTAMIENTO]]</f>
        <v>0.67</v>
      </c>
      <c r="L597" s="89">
        <f>SUM(InformeTbHv[[#This Row],[T OTRA PARADA 1]:[T OTRA PARADA 5]])</f>
        <v>0</v>
      </c>
      <c r="M597" s="88" t="s">
        <v>42</v>
      </c>
      <c r="N597" s="88" t="s">
        <v>1418</v>
      </c>
      <c r="O597" s="88" t="s">
        <v>58</v>
      </c>
      <c r="P597" s="88">
        <v>6343935</v>
      </c>
      <c r="Q597" s="88" t="s">
        <v>43</v>
      </c>
      <c r="R597" s="88" t="s">
        <v>44</v>
      </c>
      <c r="S597" s="90">
        <v>46105</v>
      </c>
      <c r="T597" s="88" t="s">
        <v>815</v>
      </c>
      <c r="U597" s="88"/>
      <c r="V597" s="88"/>
      <c r="W597" s="88"/>
      <c r="X597" s="88"/>
      <c r="Y597" s="88"/>
      <c r="Z597" s="88"/>
      <c r="AA597" s="88"/>
      <c r="AB597" s="88"/>
      <c r="AC597" s="88" t="s">
        <v>1434</v>
      </c>
      <c r="AD597" s="88" t="s">
        <v>1479</v>
      </c>
      <c r="AE597" s="88" t="s">
        <v>1519</v>
      </c>
      <c r="AF597" s="88">
        <v>17.88641072711232</v>
      </c>
      <c r="AG597" s="49" t="s">
        <v>208</v>
      </c>
      <c r="AH597" s="206">
        <v>3</v>
      </c>
      <c r="AI597" s="88" t="s">
        <v>47</v>
      </c>
      <c r="AJ597" s="419">
        <f>VLOOKUP(InformeTbHv[[#This Row],[TURNO]],[1]INFORMEHV!AI$2:AK$184,2,0)</f>
        <v>0.25</v>
      </c>
      <c r="AK597" s="419">
        <f>VLOOKUP(InformeTbHv[[#This Row],[TURNO]],[1]INFORMEHV!AI$2:AK$184,3,0)</f>
        <v>0.58333333333333337</v>
      </c>
      <c r="AL597" s="205">
        <v>28</v>
      </c>
      <c r="AM597" s="88">
        <v>508</v>
      </c>
      <c r="AN597" s="88">
        <v>201</v>
      </c>
      <c r="AO597" s="88">
        <v>24</v>
      </c>
      <c r="AP597" s="88">
        <v>78</v>
      </c>
      <c r="AQ597" s="89">
        <v>0.4</v>
      </c>
      <c r="AR597" s="88">
        <v>8</v>
      </c>
      <c r="AS597" s="88">
        <v>0.37</v>
      </c>
      <c r="AT597" s="88"/>
      <c r="AU597" s="30" t="s">
        <v>245</v>
      </c>
      <c r="AV597" s="88">
        <v>0.67</v>
      </c>
      <c r="AW597" s="88">
        <v>0.17</v>
      </c>
      <c r="AX597" s="88">
        <v>0.2</v>
      </c>
      <c r="AY597" s="88">
        <v>1</v>
      </c>
      <c r="AZ597" s="92"/>
      <c r="BA597" s="88" t="s">
        <v>46</v>
      </c>
      <c r="BB59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1.41</v>
      </c>
      <c r="BC597" s="89"/>
      <c r="BD597" s="89"/>
      <c r="BE597" s="89"/>
      <c r="BF597" s="89"/>
      <c r="BG597" s="93"/>
      <c r="BH597" s="44"/>
      <c r="BI597" s="45"/>
      <c r="BJ597" s="45"/>
      <c r="BK597" s="46"/>
      <c r="BL597" s="94"/>
    </row>
    <row r="598" spans="1:64" ht="18.75" customHeight="1" x14ac:dyDescent="0.3">
      <c r="A598" s="87">
        <f>IFERROR(InformeTbHv[[#This Row],[T EFECTIVO]]/InformeTbHv[[#This Row],[Horas disponibles]],0)</f>
        <v>0.93703148425787108</v>
      </c>
      <c r="B598" s="87">
        <f>((InformeTbHv[[#This Row],[T PROGRAMADO]]-InformeTbHv[[#This Row],[HORAS DE OTRAS PARADA]]))/InformeTbHv[[#This Row],[T PROGRAMADO]]</f>
        <v>0.78125</v>
      </c>
      <c r="C598" s="216">
        <f>IFERROR(((InformeTbHv[[#This Row],[T PROGRAMADO]]-InformeTbHv[[#This Row],[Ttal P. mec]])/InformeTbHv[[#This Row],[T PROGRAMADO]]),0)</f>
        <v>0.83374999999999999</v>
      </c>
      <c r="D598" s="88">
        <f>IFERROR(ROUND(InformeTbHv[[#This Row],[TOTAL DE ARBOLES]]/InformeTbHv[[#This Row],[T EFECTIVO]],2),"")</f>
        <v>46.4</v>
      </c>
      <c r="E598" s="88">
        <f>(IFERROR(ROUND(InformeTbHv[[#This Row],[M3]]/InformeTbHv[[#This Row],[TOTAL DE ARBOLES]],2),""))</f>
        <v>0.39</v>
      </c>
      <c r="F598" s="39">
        <f>IFERROR(ROUND(InformeTbHv[[#This Row],[M3]]/InformeTbHv[[#This Row],[T EFECTIVO]],2),"")</f>
        <v>18</v>
      </c>
      <c r="G598" s="89">
        <f>InformeTbHv[[#This Row],[T PROGRAMADO]]-InformeTbHv[[#This Row],[HORAS DE OTRAS PARADA]]</f>
        <v>6.25</v>
      </c>
      <c r="H598" s="89">
        <f>InformeTbHv[[#This Row],[T PROGRAMADO]]-SUM(InformeTbHv[[#This Row],[T PARADAS MEC]]+InformeTbHv[[#This Row],[ALISTAMIENTO]]+InformeTbHv[[#This Row],[Mantenimiento periódico]])</f>
        <v>6.67</v>
      </c>
      <c r="I598" s="89">
        <f>InformeTbHv[[#This Row],[T PARADAS MEC]]+InformeTbHv[[#This Row],[ALISTAMIENTO]]+InformeTbHv[[#This Row],[Mantenimiento periódico]]</f>
        <v>1.33</v>
      </c>
      <c r="J598" s="89">
        <f>SUMIF(InformeTbHv[[#This Row],[MOTIVO 1]],"Mantenimiento periódico",InformeTbHv[[#This Row],[T OTRA PARADA 1]])</f>
        <v>0</v>
      </c>
      <c r="K598" s="89">
        <f>InformeTbHv[[#This Row],[Mantenimiento periódico]]+InformeTbHv[[#This Row],[ALISTAMIENTO]]</f>
        <v>0.33</v>
      </c>
      <c r="L598" s="89">
        <f>SUM(InformeTbHv[[#This Row],[T OTRA PARADA 1]:[T OTRA PARADA 5]])</f>
        <v>0</v>
      </c>
      <c r="M598" s="88" t="s">
        <v>76</v>
      </c>
      <c r="N598" s="88" t="s">
        <v>1418</v>
      </c>
      <c r="O598" s="88" t="s">
        <v>78</v>
      </c>
      <c r="P598" s="88">
        <v>1006316837</v>
      </c>
      <c r="Q598" s="88" t="s">
        <v>43</v>
      </c>
      <c r="R598" s="88" t="s">
        <v>49</v>
      </c>
      <c r="S598" s="90">
        <v>46112</v>
      </c>
      <c r="T598" s="88" t="s">
        <v>981</v>
      </c>
      <c r="U598" s="88"/>
      <c r="V598" s="88"/>
      <c r="W598" s="88"/>
      <c r="X598" s="88"/>
      <c r="Y598" s="88"/>
      <c r="Z598" s="88"/>
      <c r="AA598" s="88"/>
      <c r="AB598" s="88"/>
      <c r="AC598" s="88" t="s">
        <v>1435</v>
      </c>
      <c r="AD598" s="88" t="s">
        <v>1480</v>
      </c>
      <c r="AE598" s="88" t="s">
        <v>1509</v>
      </c>
      <c r="AF598" s="88">
        <v>21.85343388198622</v>
      </c>
      <c r="AG598" s="251" t="s">
        <v>205</v>
      </c>
      <c r="AH598" s="206">
        <v>6</v>
      </c>
      <c r="AI598" s="125" t="s">
        <v>45</v>
      </c>
      <c r="AJ598" s="418">
        <f>VLOOKUP(InformeTbHv[[#This Row],[TURNO]],[1]INFORMEHV!AI$2:AK$184,2,0)</f>
        <v>0.58333333333333337</v>
      </c>
      <c r="AK598" s="418">
        <f>VLOOKUP(InformeTbHv[[#This Row],[TURNO]],[1]INFORMEHV!AI$2:AK$184,3,0)</f>
        <v>0.91666666666666663</v>
      </c>
      <c r="AL598" s="205">
        <v>22</v>
      </c>
      <c r="AM598" s="88">
        <v>290</v>
      </c>
      <c r="AN598" s="88">
        <v>112.53</v>
      </c>
      <c r="AO598" s="88">
        <v>15.4</v>
      </c>
      <c r="AP598" s="88"/>
      <c r="AQ598" s="89">
        <v>20</v>
      </c>
      <c r="AR598" s="88">
        <v>8</v>
      </c>
      <c r="AS598" s="88">
        <v>1</v>
      </c>
      <c r="AT598" s="88"/>
      <c r="AU598" s="30" t="s">
        <v>245</v>
      </c>
      <c r="AV598" s="88">
        <v>0.33</v>
      </c>
      <c r="AW598" s="88">
        <v>0.25</v>
      </c>
      <c r="AX598" s="88">
        <v>0.17</v>
      </c>
      <c r="AY598" s="88">
        <v>1</v>
      </c>
      <c r="AZ598" s="92" t="s">
        <v>1080</v>
      </c>
      <c r="BA598" s="88" t="s">
        <v>48</v>
      </c>
      <c r="BB59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1.75</v>
      </c>
      <c r="BC598" s="89"/>
      <c r="BD598" s="89"/>
      <c r="BE598" s="89"/>
      <c r="BF598" s="89"/>
      <c r="BG598" s="93"/>
      <c r="BH598" s="44"/>
      <c r="BI598" s="45"/>
      <c r="BJ598" s="45"/>
      <c r="BK598" s="46"/>
      <c r="BL598" s="94"/>
    </row>
    <row r="599" spans="1:64" ht="18.75" customHeight="1" x14ac:dyDescent="0.3">
      <c r="A599" s="87">
        <f>IFERROR(InformeTbHv[[#This Row],[T EFECTIVO]]/InformeTbHv[[#This Row],[Horas disponibles]],0)</f>
        <v>0.88235294117647056</v>
      </c>
      <c r="B599" s="87">
        <f>((InformeTbHv[[#This Row],[T PROGRAMADO]]-InformeTbHv[[#This Row],[HORAS DE OTRAS PARADA]]))/InformeTbHv[[#This Row],[T PROGRAMADO]]</f>
        <v>0.625</v>
      </c>
      <c r="C599" s="216">
        <f>IFERROR(((InformeTbHv[[#This Row],[T PROGRAMADO]]-InformeTbHv[[#This Row],[Ttal P. mec]])/InformeTbHv[[#This Row],[T PROGRAMADO]]),0)</f>
        <v>0.70833333333333337</v>
      </c>
      <c r="D599" s="88">
        <f>IFERROR(ROUND(InformeTbHv[[#This Row],[TOTAL DE ARBOLES]]/InformeTbHv[[#This Row],[T EFECTIVO]],2),"")</f>
        <v>19.329999999999998</v>
      </c>
      <c r="E599" s="88">
        <f>(IFERROR(ROUND(InformeTbHv[[#This Row],[M3]]/InformeTbHv[[#This Row],[TOTAL DE ARBOLES]],2),""))</f>
        <v>0.37</v>
      </c>
      <c r="F599" s="39">
        <f>IFERROR(ROUND(InformeTbHv[[#This Row],[M3]]/InformeTbHv[[#This Row],[T EFECTIVO]],2),"")</f>
        <v>7.16</v>
      </c>
      <c r="G599" s="89">
        <f>InformeTbHv[[#This Row],[T PROGRAMADO]]-InformeTbHv[[#This Row],[HORAS DE OTRAS PARADA]]</f>
        <v>7.5</v>
      </c>
      <c r="H599" s="89">
        <f>InformeTbHv[[#This Row],[T PROGRAMADO]]-SUM(InformeTbHv[[#This Row],[T PARADAS MEC]]+InformeTbHv[[#This Row],[ALISTAMIENTO]]+InformeTbHv[[#This Row],[Mantenimiento periódico]])</f>
        <v>8.5</v>
      </c>
      <c r="I599" s="89">
        <f>InformeTbHv[[#This Row],[T PARADAS MEC]]+InformeTbHv[[#This Row],[ALISTAMIENTO]]+InformeTbHv[[#This Row],[Mantenimiento periódico]]</f>
        <v>3.5</v>
      </c>
      <c r="J599" s="89">
        <f>SUMIF(InformeTbHv[[#This Row],[MOTIVO 1]],"Mantenimiento periódico",InformeTbHv[[#This Row],[T OTRA PARADA 1]])</f>
        <v>0</v>
      </c>
      <c r="K599" s="89">
        <f>InformeTbHv[[#This Row],[Mantenimiento periódico]]+InformeTbHv[[#This Row],[ALISTAMIENTO]]</f>
        <v>0.5</v>
      </c>
      <c r="L599" s="89">
        <f>SUM(InformeTbHv[[#This Row],[T OTRA PARADA 1]:[T OTRA PARADA 5]])</f>
        <v>0</v>
      </c>
      <c r="M599" s="88" t="s">
        <v>79</v>
      </c>
      <c r="N599" s="88" t="s">
        <v>1417</v>
      </c>
      <c r="O599" s="88" t="s">
        <v>84</v>
      </c>
      <c r="P599" s="88">
        <v>1085247991</v>
      </c>
      <c r="Q599" s="88" t="s">
        <v>43</v>
      </c>
      <c r="R599" s="88" t="s">
        <v>49</v>
      </c>
      <c r="S599" s="90">
        <v>46054</v>
      </c>
      <c r="T599" s="88" t="s">
        <v>324</v>
      </c>
      <c r="U599" s="88"/>
      <c r="V599" s="88"/>
      <c r="W599" s="88"/>
      <c r="X599" s="88"/>
      <c r="Y599" s="88"/>
      <c r="Z599" s="88"/>
      <c r="AA599" s="88"/>
      <c r="AB599" s="88"/>
      <c r="AC599" s="88" t="s">
        <v>1429</v>
      </c>
      <c r="AD599" s="88" t="s">
        <v>1474</v>
      </c>
      <c r="AE599" s="88" t="s">
        <v>1509</v>
      </c>
      <c r="AF599" s="88">
        <v>28.324549850778098</v>
      </c>
      <c r="AG599" s="251" t="s">
        <v>205</v>
      </c>
      <c r="AH599" s="206">
        <v>2</v>
      </c>
      <c r="AI599" s="88" t="s">
        <v>47</v>
      </c>
      <c r="AJ599" s="419">
        <f>VLOOKUP(InformeTbHv[[#This Row],[TURNO]],[1]INFORMEHV!AI$2:AK$184,2,0)</f>
        <v>0.25</v>
      </c>
      <c r="AK599" s="419">
        <f>VLOOKUP(InformeTbHv[[#This Row],[TURNO]],[1]INFORMEHV!AI$2:AK$184,3,0)</f>
        <v>0.58333333333333337</v>
      </c>
      <c r="AL599" s="205">
        <v>28</v>
      </c>
      <c r="AM599" s="88">
        <v>145</v>
      </c>
      <c r="AN599" s="88">
        <v>53.7</v>
      </c>
      <c r="AO599" s="88">
        <v>15</v>
      </c>
      <c r="AP599" s="88"/>
      <c r="AQ599" s="89">
        <v>18</v>
      </c>
      <c r="AR599" s="88">
        <v>12</v>
      </c>
      <c r="AS599" s="88">
        <v>3</v>
      </c>
      <c r="AT599" s="30" t="s">
        <v>327</v>
      </c>
      <c r="AU599" s="30" t="s">
        <v>245</v>
      </c>
      <c r="AV599" s="88">
        <v>0.5</v>
      </c>
      <c r="AW599" s="88">
        <v>0.25</v>
      </c>
      <c r="AX599" s="88">
        <v>0.75</v>
      </c>
      <c r="AY599" s="88">
        <v>4</v>
      </c>
      <c r="AZ599" s="92"/>
      <c r="BA599" s="88" t="s">
        <v>48</v>
      </c>
      <c r="BB59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4.5</v>
      </c>
      <c r="BC599" s="89"/>
      <c r="BD599" s="89"/>
      <c r="BE599" s="89"/>
      <c r="BF599" s="89"/>
      <c r="BG599" s="93"/>
      <c r="BH599" s="44"/>
      <c r="BI599" s="45"/>
      <c r="BJ599" s="45"/>
      <c r="BK599" s="46"/>
      <c r="BL599" s="94"/>
    </row>
    <row r="600" spans="1:64" ht="18.75" customHeight="1" x14ac:dyDescent="0.3">
      <c r="A600" s="76">
        <f>IFERROR(InformeTbHv[[#This Row],[T EFECTIVO]]/InformeTbHv[[#This Row],[Horas disponibles]],0)</f>
        <v>0.72727272727272729</v>
      </c>
      <c r="B600" s="76">
        <f>((InformeTbHv[[#This Row],[T PROGRAMADO]]-InformeTbHv[[#This Row],[HORAS DE OTRAS PARADA]]))/InformeTbHv[[#This Row],[T PROGRAMADO]]</f>
        <v>0.5</v>
      </c>
      <c r="C600" s="217">
        <f>IFERROR(((InformeTbHv[[#This Row],[T PROGRAMADO]]-InformeTbHv[[#This Row],[Ttal P. mec]])/InformeTbHv[[#This Row],[T PROGRAMADO]]),0)</f>
        <v>0.6875</v>
      </c>
      <c r="D600" s="49">
        <f>IFERROR(ROUND(InformeTbHv[[#This Row],[TOTAL DE ARBOLES]]/InformeTbHv[[#This Row],[T EFECTIVO]],2),"")</f>
        <v>116.75</v>
      </c>
      <c r="E600" s="49">
        <f>(IFERROR(ROUND(InformeTbHv[[#This Row],[M3]]/InformeTbHv[[#This Row],[TOTAL DE ARBOLES]],2),""))</f>
        <v>7.0000000000000007E-2</v>
      </c>
      <c r="F600" s="39">
        <f>IFERROR(ROUND(InformeTbHv[[#This Row],[M3]]/InformeTbHv[[#This Row],[T EFECTIVO]],2),"")</f>
        <v>8.6300000000000008</v>
      </c>
      <c r="G600" s="72">
        <f>InformeTbHv[[#This Row],[T PROGRAMADO]]-InformeTbHv[[#This Row],[HORAS DE OTRAS PARADA]]</f>
        <v>4</v>
      </c>
      <c r="H600" s="72">
        <f>InformeTbHv[[#This Row],[T PROGRAMADO]]-SUM(InformeTbHv[[#This Row],[T PARADAS MEC]]+InformeTbHv[[#This Row],[ALISTAMIENTO]]+InformeTbHv[[#This Row],[Mantenimiento periódico]])</f>
        <v>5.5</v>
      </c>
      <c r="I600" s="72">
        <f>InformeTbHv[[#This Row],[T PARADAS MEC]]+InformeTbHv[[#This Row],[ALISTAMIENTO]]+InformeTbHv[[#This Row],[Mantenimiento periódico]]</f>
        <v>2.5</v>
      </c>
      <c r="J600" s="72">
        <f>SUMIF(InformeTbHv[[#This Row],[MOTIVO 1]],"Mantenimiento periódico",InformeTbHv[[#This Row],[T OTRA PARADA 1]])</f>
        <v>0</v>
      </c>
      <c r="K600" s="72">
        <f>InformeTbHv[[#This Row],[Mantenimiento periódico]]+InformeTbHv[[#This Row],[ALISTAMIENTO]]</f>
        <v>0.5</v>
      </c>
      <c r="L600" s="72">
        <f>SUM(InformeTbHv[[#This Row],[T OTRA PARADA 1]:[T OTRA PARADA 5]])</f>
        <v>1</v>
      </c>
      <c r="M600" s="49" t="s">
        <v>136</v>
      </c>
      <c r="N600" s="49" t="s">
        <v>1417</v>
      </c>
      <c r="O600" s="49" t="s">
        <v>375</v>
      </c>
      <c r="P600" s="49">
        <v>1127213532</v>
      </c>
      <c r="Q600" s="49" t="s">
        <v>65</v>
      </c>
      <c r="R600" s="49" t="s">
        <v>49</v>
      </c>
      <c r="S600" s="77">
        <v>46118</v>
      </c>
      <c r="T600" s="49" t="s">
        <v>941</v>
      </c>
      <c r="U600" s="49"/>
      <c r="V600" s="49"/>
      <c r="W600" s="49"/>
      <c r="X600" s="49"/>
      <c r="Y600" s="49"/>
      <c r="Z600" s="49"/>
      <c r="AA600" s="49"/>
      <c r="AB600" s="49"/>
      <c r="AC600" s="49" t="s">
        <v>1424</v>
      </c>
      <c r="AD600" s="49" t="s">
        <v>1469</v>
      </c>
      <c r="AE600" s="49" t="s">
        <v>1513</v>
      </c>
      <c r="AF600" s="49">
        <v>17.094631593058232</v>
      </c>
      <c r="AG600" s="252" t="s">
        <v>206</v>
      </c>
      <c r="AH600" s="259">
        <v>2</v>
      </c>
      <c r="AI600" s="125" t="s">
        <v>45</v>
      </c>
      <c r="AJ600" s="418">
        <f>VLOOKUP(InformeTbHv[[#This Row],[TURNO]],[1]INFORMEHV!AI$2:AK$184,2,0)</f>
        <v>0.58333333333333337</v>
      </c>
      <c r="AK600" s="418">
        <f>VLOOKUP(InformeTbHv[[#This Row],[TURNO]],[1]INFORMEHV!AI$2:AK$184,3,0)</f>
        <v>0.91666666666666663</v>
      </c>
      <c r="AL600" s="125">
        <v>30</v>
      </c>
      <c r="AM600" s="49">
        <v>467</v>
      </c>
      <c r="AN600" s="49">
        <v>34.5</v>
      </c>
      <c r="AO600" s="49">
        <v>8.1300000000000008</v>
      </c>
      <c r="AP600" s="49"/>
      <c r="AQ600" s="72">
        <v>24</v>
      </c>
      <c r="AR600" s="125">
        <v>8</v>
      </c>
      <c r="AS600" s="49">
        <v>2</v>
      </c>
      <c r="AT600" s="30" t="s">
        <v>328</v>
      </c>
      <c r="AU600" s="30" t="s">
        <v>245</v>
      </c>
      <c r="AV600" s="49">
        <v>0.5</v>
      </c>
      <c r="AW600" s="49"/>
      <c r="AX600" s="49">
        <v>0.5</v>
      </c>
      <c r="AY600" s="49">
        <v>3</v>
      </c>
      <c r="AZ600" s="71" t="s">
        <v>1136</v>
      </c>
      <c r="BA600" s="49"/>
      <c r="BB60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4</v>
      </c>
      <c r="BC600" s="72">
        <v>1</v>
      </c>
      <c r="BD600" s="72"/>
      <c r="BE600" s="72"/>
      <c r="BF600" s="72"/>
      <c r="BG600" s="74"/>
      <c r="BH600" s="44" t="s">
        <v>858</v>
      </c>
      <c r="BI600" s="45"/>
      <c r="BJ600" s="45"/>
      <c r="BK600" s="46"/>
      <c r="BL600" s="45"/>
    </row>
    <row r="601" spans="1:64" ht="18.75" customHeight="1" x14ac:dyDescent="0.3">
      <c r="A601" s="87">
        <f>IFERROR(InformeTbHv[[#This Row],[T EFECTIVO]]/InformeTbHv[[#This Row],[Horas disponibles]],0)</f>
        <v>0.86363636363636365</v>
      </c>
      <c r="B601" s="87">
        <f>((InformeTbHv[[#This Row],[T PROGRAMADO]]-InformeTbHv[[#This Row],[HORAS DE OTRAS PARADA]]))/InformeTbHv[[#This Row],[T PROGRAMADO]]</f>
        <v>0.59375</v>
      </c>
      <c r="C601" s="216">
        <f>IFERROR(((InformeTbHv[[#This Row],[T PROGRAMADO]]-InformeTbHv[[#This Row],[Ttal P. mec]])/InformeTbHv[[#This Row],[T PROGRAMADO]]),0)</f>
        <v>0.6875</v>
      </c>
      <c r="D601" s="88">
        <f>IFERROR(ROUND(InformeTbHv[[#This Row],[TOTAL DE ARBOLES]]/InformeTbHv[[#This Row],[T EFECTIVO]],2),"")</f>
        <v>116.21</v>
      </c>
      <c r="E601" s="88">
        <f>(IFERROR(ROUND(InformeTbHv[[#This Row],[M3]]/InformeTbHv[[#This Row],[TOTAL DE ARBOLES]],2),""))</f>
        <v>0.13</v>
      </c>
      <c r="F601" s="39">
        <f>IFERROR(ROUND(InformeTbHv[[#This Row],[M3]]/InformeTbHv[[#This Row],[T EFECTIVO]],2),"")</f>
        <v>14.74</v>
      </c>
      <c r="G601" s="89">
        <f>InformeTbHv[[#This Row],[T PROGRAMADO]]-InformeTbHv[[#This Row],[HORAS DE OTRAS PARADA]]</f>
        <v>4.75</v>
      </c>
      <c r="H601" s="89">
        <f>InformeTbHv[[#This Row],[T PROGRAMADO]]-SUM(InformeTbHv[[#This Row],[T PARADAS MEC]]+InformeTbHv[[#This Row],[ALISTAMIENTO]]+InformeTbHv[[#This Row],[Mantenimiento periódico]])</f>
        <v>5.5</v>
      </c>
      <c r="I601" s="89">
        <f>InformeTbHv[[#This Row],[T PARADAS MEC]]+InformeTbHv[[#This Row],[ALISTAMIENTO]]+InformeTbHv[[#This Row],[Mantenimiento periódico]]</f>
        <v>2.5</v>
      </c>
      <c r="J601" s="89">
        <f>SUMIF(InformeTbHv[[#This Row],[MOTIVO 1]],"Mantenimiento periódico",InformeTbHv[[#This Row],[T OTRA PARADA 1]])</f>
        <v>0</v>
      </c>
      <c r="K601" s="89">
        <f>InformeTbHv[[#This Row],[Mantenimiento periódico]]+InformeTbHv[[#This Row],[ALISTAMIENTO]]</f>
        <v>0.5</v>
      </c>
      <c r="L601" s="89">
        <f>SUM(InformeTbHv[[#This Row],[T OTRA PARADA 1]:[T OTRA PARADA 5]])</f>
        <v>0</v>
      </c>
      <c r="M601" s="88" t="s">
        <v>134</v>
      </c>
      <c r="N601" s="88" t="s">
        <v>1417</v>
      </c>
      <c r="O601" s="88" t="s">
        <v>370</v>
      </c>
      <c r="P601" s="88">
        <v>1022124531</v>
      </c>
      <c r="Q601" s="88" t="s">
        <v>65</v>
      </c>
      <c r="R601" s="88" t="s">
        <v>49</v>
      </c>
      <c r="S601" s="90">
        <v>46101</v>
      </c>
      <c r="T601" s="88" t="s">
        <v>941</v>
      </c>
      <c r="U601" s="88"/>
      <c r="V601" s="88"/>
      <c r="W601" s="88"/>
      <c r="X601" s="88"/>
      <c r="Y601" s="88"/>
      <c r="Z601" s="88"/>
      <c r="AA601" s="88"/>
      <c r="AB601" s="88"/>
      <c r="AC601" s="88" t="s">
        <v>1424</v>
      </c>
      <c r="AD601" s="88" t="s">
        <v>1469</v>
      </c>
      <c r="AE601" s="88" t="s">
        <v>1513</v>
      </c>
      <c r="AF601" s="88">
        <v>17.094631593058232</v>
      </c>
      <c r="AG601" s="252" t="s">
        <v>206</v>
      </c>
      <c r="AH601" s="206">
        <v>2</v>
      </c>
      <c r="AI601" s="88" t="s">
        <v>47</v>
      </c>
      <c r="AJ601" s="419">
        <f>VLOOKUP(InformeTbHv[[#This Row],[TURNO]],[1]INFORMEHV!AI$2:AK$184,2,0)</f>
        <v>0.25</v>
      </c>
      <c r="AK601" s="419">
        <f>VLOOKUP(InformeTbHv[[#This Row],[TURNO]],[1]INFORMEHV!AI$2:AK$184,3,0)</f>
        <v>0.58333333333333337</v>
      </c>
      <c r="AL601" s="205">
        <v>24</v>
      </c>
      <c r="AM601" s="88">
        <v>552</v>
      </c>
      <c r="AN601" s="88">
        <v>70</v>
      </c>
      <c r="AO601" s="88">
        <v>11</v>
      </c>
      <c r="AP601" s="88"/>
      <c r="AQ601" s="89">
        <v>14</v>
      </c>
      <c r="AR601" s="205">
        <v>8</v>
      </c>
      <c r="AS601" s="88">
        <v>2</v>
      </c>
      <c r="AT601" s="30" t="s">
        <v>328</v>
      </c>
      <c r="AU601" s="88" t="s">
        <v>1006</v>
      </c>
      <c r="AV601" s="88">
        <v>0.5</v>
      </c>
      <c r="AW601" s="88">
        <v>0.25</v>
      </c>
      <c r="AX601" s="88">
        <v>0.5</v>
      </c>
      <c r="AY601" s="88"/>
      <c r="AZ601" s="92" t="s">
        <v>1007</v>
      </c>
      <c r="BA601" s="88" t="s">
        <v>48</v>
      </c>
      <c r="BB60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3.25</v>
      </c>
      <c r="BC601" s="89"/>
      <c r="BD601" s="89"/>
      <c r="BE601" s="89"/>
      <c r="BF601" s="89"/>
      <c r="BG601" s="93"/>
      <c r="BH601" s="44"/>
      <c r="BI601" s="45"/>
      <c r="BJ601" s="45"/>
      <c r="BK601" s="46"/>
      <c r="BL601" s="94"/>
    </row>
    <row r="602" spans="1:64" ht="18.75" customHeight="1" x14ac:dyDescent="0.3">
      <c r="A602" s="87">
        <f>IFERROR(InformeTbHv[[#This Row],[T EFECTIVO]]/InformeTbHv[[#This Row],[Horas disponibles]],0)</f>
        <v>0.58276333789329682</v>
      </c>
      <c r="B602" s="87">
        <f>((InformeTbHv[[#This Row],[T PROGRAMADO]]-InformeTbHv[[#This Row],[HORAS DE OTRAS PARADA]]))/InformeTbHv[[#This Row],[T PROGRAMADO]]</f>
        <v>0.53249999999999997</v>
      </c>
      <c r="C602" s="216">
        <f>IFERROR(((InformeTbHv[[#This Row],[T PROGRAMADO]]-InformeTbHv[[#This Row],[Ttal P. mec]])/InformeTbHv[[#This Row],[T PROGRAMADO]]),0)</f>
        <v>0.91374999999999995</v>
      </c>
      <c r="D602" s="88">
        <f>IFERROR(ROUND(InformeTbHv[[#This Row],[TOTAL DE ARBOLES]]/InformeTbHv[[#This Row],[T EFECTIVO]],2),"")</f>
        <v>75.819999999999993</v>
      </c>
      <c r="E602" s="88">
        <f>(IFERROR(ROUND(InformeTbHv[[#This Row],[M3]]/InformeTbHv[[#This Row],[TOTAL DE ARBOLES]],2),""))</f>
        <v>0.41</v>
      </c>
      <c r="F602" s="39">
        <f>IFERROR(ROUND(InformeTbHv[[#This Row],[M3]]/InformeTbHv[[#This Row],[T EFECTIVO]],2),"")</f>
        <v>31.02</v>
      </c>
      <c r="G602" s="89">
        <f>InformeTbHv[[#This Row],[T PROGRAMADO]]-InformeTbHv[[#This Row],[HORAS DE OTRAS PARADA]]</f>
        <v>4.26</v>
      </c>
      <c r="H602" s="89">
        <f>InformeTbHv[[#This Row],[T PROGRAMADO]]-SUM(InformeTbHv[[#This Row],[T PARADAS MEC]]+InformeTbHv[[#This Row],[ALISTAMIENTO]]+InformeTbHv[[#This Row],[Mantenimiento periódico]])</f>
        <v>7.31</v>
      </c>
      <c r="I602" s="89">
        <f>InformeTbHv[[#This Row],[T PARADAS MEC]]+InformeTbHv[[#This Row],[ALISTAMIENTO]]+InformeTbHv[[#This Row],[Mantenimiento periódico]]</f>
        <v>0.69000000000000006</v>
      </c>
      <c r="J602" s="89">
        <f>SUMIF(InformeTbHv[[#This Row],[MOTIVO 1]],"Mantenimiento periódico",InformeTbHv[[#This Row],[T OTRA PARADA 1]])</f>
        <v>0</v>
      </c>
      <c r="K602" s="89">
        <f>InformeTbHv[[#This Row],[Mantenimiento periódico]]+InformeTbHv[[#This Row],[ALISTAMIENTO]]</f>
        <v>0.17</v>
      </c>
      <c r="L602" s="89">
        <f>SUM(InformeTbHv[[#This Row],[T OTRA PARADA 1]:[T OTRA PARADA 5]])</f>
        <v>2</v>
      </c>
      <c r="M602" s="88" t="s">
        <v>72</v>
      </c>
      <c r="N602" s="88" t="s">
        <v>1418</v>
      </c>
      <c r="O602" s="88" t="s">
        <v>87</v>
      </c>
      <c r="P602" s="88">
        <v>1112300817</v>
      </c>
      <c r="Q602" s="88" t="s">
        <v>43</v>
      </c>
      <c r="R602" s="88" t="s">
        <v>74</v>
      </c>
      <c r="S602" s="90">
        <v>46070</v>
      </c>
      <c r="T602" s="88" t="s">
        <v>99</v>
      </c>
      <c r="U602" s="88"/>
      <c r="V602" s="88"/>
      <c r="W602" s="88"/>
      <c r="X602" s="88"/>
      <c r="Y602" s="88"/>
      <c r="Z602" s="88"/>
      <c r="AA602" s="88"/>
      <c r="AB602" s="88"/>
      <c r="AC602" s="88" t="s">
        <v>1442</v>
      </c>
      <c r="AD602" s="88" t="s">
        <v>1487</v>
      </c>
      <c r="AE602" s="88" t="s">
        <v>1514</v>
      </c>
      <c r="AF602" s="88">
        <v>18.547875311725036</v>
      </c>
      <c r="AG602" s="251" t="s">
        <v>205</v>
      </c>
      <c r="AH602" s="206">
        <v>3</v>
      </c>
      <c r="AI602" s="125" t="s">
        <v>45</v>
      </c>
      <c r="AJ602" s="418">
        <f>VLOOKUP(InformeTbHv[[#This Row],[TURNO]],[1]INFORMEHV!AI$2:AK$184,2,0)</f>
        <v>0.58333333333333337</v>
      </c>
      <c r="AK602" s="418">
        <f>VLOOKUP(InformeTbHv[[#This Row],[TURNO]],[1]INFORMEHV!AI$2:AK$184,3,0)</f>
        <v>0.91666666666666663</v>
      </c>
      <c r="AL602" s="205">
        <v>25</v>
      </c>
      <c r="AM602" s="88">
        <v>323</v>
      </c>
      <c r="AN602" s="88">
        <v>132.15</v>
      </c>
      <c r="AO602" s="88">
        <v>25.36</v>
      </c>
      <c r="AP602" s="88"/>
      <c r="AQ602" s="89">
        <v>21.7</v>
      </c>
      <c r="AR602" s="205">
        <v>8</v>
      </c>
      <c r="AS602" s="88">
        <v>0.52</v>
      </c>
      <c r="AT602" s="30" t="s">
        <v>328</v>
      </c>
      <c r="AU602" s="88" t="s">
        <v>686</v>
      </c>
      <c r="AV602" s="88">
        <v>0.17</v>
      </c>
      <c r="AW602" s="88">
        <v>0.55000000000000004</v>
      </c>
      <c r="AX602" s="88">
        <v>0.5</v>
      </c>
      <c r="AY602" s="88">
        <v>4</v>
      </c>
      <c r="AZ602" s="92"/>
      <c r="BA602" s="88" t="s">
        <v>48</v>
      </c>
      <c r="BB60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3.74</v>
      </c>
      <c r="BC602" s="89">
        <v>2</v>
      </c>
      <c r="BD602" s="89"/>
      <c r="BE602" s="89"/>
      <c r="BF602" s="89"/>
      <c r="BG602" s="93"/>
      <c r="BH602" s="14" t="s">
        <v>236</v>
      </c>
      <c r="BI602" s="45"/>
      <c r="BJ602" s="45"/>
      <c r="BK602" s="46"/>
      <c r="BL602" s="94"/>
    </row>
    <row r="603" spans="1:64" ht="18.75" customHeight="1" x14ac:dyDescent="0.3">
      <c r="A603" s="87">
        <f>IFERROR(InformeTbHv[[#This Row],[T EFECTIVO]]/InformeTbHv[[#This Row],[Horas disponibles]],0)</f>
        <v>0.77777777777777779</v>
      </c>
      <c r="B603" s="87">
        <f>((InformeTbHv[[#This Row],[T PROGRAMADO]]-InformeTbHv[[#This Row],[HORAS DE OTRAS PARADA]]))/InformeTbHv[[#This Row],[T PROGRAMADO]]</f>
        <v>0.4375</v>
      </c>
      <c r="C603" s="216">
        <f>IFERROR(((InformeTbHv[[#This Row],[T PROGRAMADO]]-InformeTbHv[[#This Row],[Ttal P. mec]])/InformeTbHv[[#This Row],[T PROGRAMADO]]),0)</f>
        <v>0.5625</v>
      </c>
      <c r="D603" s="88">
        <f>IFERROR(ROUND(InformeTbHv[[#This Row],[TOTAL DE ARBOLES]]/InformeTbHv[[#This Row],[T EFECTIVO]],2),"")</f>
        <v>71.430000000000007</v>
      </c>
      <c r="E603" s="88">
        <f>(IFERROR(ROUND(InformeTbHv[[#This Row],[M3]]/InformeTbHv[[#This Row],[TOTAL DE ARBOLES]],2),""))</f>
        <v>0.2</v>
      </c>
      <c r="F603" s="39">
        <f>IFERROR(ROUND(InformeTbHv[[#This Row],[M3]]/InformeTbHv[[#This Row],[T EFECTIVO]],2),"")</f>
        <v>14.29</v>
      </c>
      <c r="G603" s="89">
        <f>InformeTbHv[[#This Row],[T PROGRAMADO]]-InformeTbHv[[#This Row],[HORAS DE OTRAS PARADA]]</f>
        <v>3.5</v>
      </c>
      <c r="H603" s="89">
        <f>InformeTbHv[[#This Row],[T PROGRAMADO]]-SUM(InformeTbHv[[#This Row],[T PARADAS MEC]]+InformeTbHv[[#This Row],[ALISTAMIENTO]]+InformeTbHv[[#This Row],[Mantenimiento periódico]])</f>
        <v>4.5</v>
      </c>
      <c r="I603" s="89">
        <f>InformeTbHv[[#This Row],[T PARADAS MEC]]+InformeTbHv[[#This Row],[ALISTAMIENTO]]+InformeTbHv[[#This Row],[Mantenimiento periódico]]</f>
        <v>3.5</v>
      </c>
      <c r="J603" s="89">
        <f>SUMIF(InformeTbHv[[#This Row],[MOTIVO 1]],"Mantenimiento periódico",InformeTbHv[[#This Row],[T OTRA PARADA 1]])</f>
        <v>0</v>
      </c>
      <c r="K603" s="89">
        <f>InformeTbHv[[#This Row],[Mantenimiento periódico]]+InformeTbHv[[#This Row],[ALISTAMIENTO]]</f>
        <v>0.5</v>
      </c>
      <c r="L603" s="89">
        <f>SUM(InformeTbHv[[#This Row],[T OTRA PARADA 1]:[T OTRA PARADA 5]])</f>
        <v>0</v>
      </c>
      <c r="M603" s="88" t="s">
        <v>136</v>
      </c>
      <c r="N603" s="88" t="s">
        <v>1417</v>
      </c>
      <c r="O603" s="88" t="s">
        <v>375</v>
      </c>
      <c r="P603" s="88">
        <v>1127213532</v>
      </c>
      <c r="Q603" s="88" t="s">
        <v>65</v>
      </c>
      <c r="R603" s="88" t="s">
        <v>49</v>
      </c>
      <c r="S603" s="90">
        <v>46101</v>
      </c>
      <c r="T603" s="88" t="s">
        <v>941</v>
      </c>
      <c r="U603" s="88"/>
      <c r="V603" s="88"/>
      <c r="W603" s="88"/>
      <c r="X603" s="88"/>
      <c r="Y603" s="88"/>
      <c r="Z603" s="88"/>
      <c r="AA603" s="88"/>
      <c r="AB603" s="88"/>
      <c r="AC603" s="88" t="s">
        <v>1424</v>
      </c>
      <c r="AD603" s="88" t="s">
        <v>1469</v>
      </c>
      <c r="AE603" s="88" t="s">
        <v>1513</v>
      </c>
      <c r="AF603" s="88">
        <v>17.094631593058232</v>
      </c>
      <c r="AG603" s="252" t="s">
        <v>206</v>
      </c>
      <c r="AH603" s="206">
        <v>2</v>
      </c>
      <c r="AI603" s="88" t="s">
        <v>47</v>
      </c>
      <c r="AJ603" s="419">
        <f>VLOOKUP(InformeTbHv[[#This Row],[TURNO]],[1]INFORMEHV!AI$2:AK$184,2,0)</f>
        <v>0.25</v>
      </c>
      <c r="AK603" s="419">
        <f>VLOOKUP(InformeTbHv[[#This Row],[TURNO]],[1]INFORMEHV!AI$2:AK$184,3,0)</f>
        <v>0.58333333333333337</v>
      </c>
      <c r="AL603" s="205">
        <v>30</v>
      </c>
      <c r="AM603" s="88">
        <v>250</v>
      </c>
      <c r="AN603" s="88">
        <v>50</v>
      </c>
      <c r="AO603" s="88">
        <v>14.56</v>
      </c>
      <c r="AP603" s="88"/>
      <c r="AQ603" s="89">
        <v>20</v>
      </c>
      <c r="AR603" s="205">
        <v>8</v>
      </c>
      <c r="AS603" s="88">
        <v>3</v>
      </c>
      <c r="AT603" s="30" t="s">
        <v>328</v>
      </c>
      <c r="AU603" s="88" t="s">
        <v>686</v>
      </c>
      <c r="AV603" s="88">
        <v>0.5</v>
      </c>
      <c r="AW603" s="88">
        <v>0.5</v>
      </c>
      <c r="AX603" s="88">
        <v>0.5</v>
      </c>
      <c r="AY603" s="88"/>
      <c r="AZ603" s="92"/>
      <c r="BA603" s="88" t="s">
        <v>46</v>
      </c>
      <c r="BB60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4.5</v>
      </c>
      <c r="BC603" s="89"/>
      <c r="BD603" s="89"/>
      <c r="BE603" s="89"/>
      <c r="BF603" s="89"/>
      <c r="BG603" s="93"/>
      <c r="BH603" s="44"/>
      <c r="BI603" s="45"/>
      <c r="BJ603" s="45"/>
      <c r="BK603" s="46"/>
      <c r="BL603" s="94"/>
    </row>
    <row r="604" spans="1:64" ht="18.75" customHeight="1" x14ac:dyDescent="0.3">
      <c r="A604" s="76">
        <f>IFERROR(InformeTbHv[[#This Row],[T EFECTIVO]]/InformeTbHv[[#This Row],[Horas disponibles]],0)</f>
        <v>0.91039426523297495</v>
      </c>
      <c r="B604" s="76">
        <f>((InformeTbHv[[#This Row],[T PROGRAMADO]]-InformeTbHv[[#This Row],[HORAS DE OTRAS PARADA]]))/InformeTbHv[[#This Row],[T PROGRAMADO]]</f>
        <v>0.63500000000000001</v>
      </c>
      <c r="C604" s="217">
        <f>IFERROR(((InformeTbHv[[#This Row],[T PROGRAMADO]]-InformeTbHv[[#This Row],[Ttal P. mec]])/InformeTbHv[[#This Row],[T PROGRAMADO]]),0)</f>
        <v>0.69750000000000001</v>
      </c>
      <c r="D604" s="49">
        <f>IFERROR(ROUND(InformeTbHv[[#This Row],[TOTAL DE ARBOLES]]/InformeTbHv[[#This Row],[T EFECTIVO]],2),"")</f>
        <v>38.19</v>
      </c>
      <c r="E604" s="49">
        <f>(IFERROR(ROUND(InformeTbHv[[#This Row],[M3]]/InformeTbHv[[#This Row],[TOTAL DE ARBOLES]],2),""))</f>
        <v>0.57999999999999996</v>
      </c>
      <c r="F604" s="39">
        <f>IFERROR(ROUND(InformeTbHv[[#This Row],[M3]]/InformeTbHv[[#This Row],[T EFECTIVO]],2),"")</f>
        <v>22.04</v>
      </c>
      <c r="G604" s="72">
        <f>InformeTbHv[[#This Row],[T PROGRAMADO]]-InformeTbHv[[#This Row],[HORAS DE OTRAS PARADA]]</f>
        <v>5.08</v>
      </c>
      <c r="H604" s="72">
        <f>InformeTbHv[[#This Row],[T PROGRAMADO]]-SUM(InformeTbHv[[#This Row],[T PARADAS MEC]]+InformeTbHv[[#This Row],[ALISTAMIENTO]]+InformeTbHv[[#This Row],[Mantenimiento periódico]])</f>
        <v>5.58</v>
      </c>
      <c r="I604" s="72">
        <f>InformeTbHv[[#This Row],[T PARADAS MEC]]+InformeTbHv[[#This Row],[ALISTAMIENTO]]+InformeTbHv[[#This Row],[Mantenimiento periódico]]</f>
        <v>2.42</v>
      </c>
      <c r="J604" s="72">
        <f>SUMIF(InformeTbHv[[#This Row],[MOTIVO 1]],"Mantenimiento periódico",InformeTbHv[[#This Row],[T OTRA PARADA 1]])</f>
        <v>0</v>
      </c>
      <c r="K604" s="72">
        <f>InformeTbHv[[#This Row],[Mantenimiento periódico]]+InformeTbHv[[#This Row],[ALISTAMIENTO]]</f>
        <v>0.17</v>
      </c>
      <c r="L604" s="72">
        <f>SUM(InformeTbHv[[#This Row],[T OTRA PARADA 1]:[T OTRA PARADA 5]])</f>
        <v>0</v>
      </c>
      <c r="M604" s="49" t="s">
        <v>79</v>
      </c>
      <c r="N604" s="49" t="s">
        <v>1417</v>
      </c>
      <c r="O604" s="49" t="s">
        <v>84</v>
      </c>
      <c r="P604" s="49">
        <v>1085247991</v>
      </c>
      <c r="Q604" s="49" t="s">
        <v>65</v>
      </c>
      <c r="R604" s="49" t="s">
        <v>44</v>
      </c>
      <c r="S604" s="77">
        <v>46118</v>
      </c>
      <c r="T604" s="49" t="s">
        <v>164</v>
      </c>
      <c r="U604" s="49"/>
      <c r="V604" s="49"/>
      <c r="W604" s="49"/>
      <c r="X604" s="49"/>
      <c r="Y604" s="49"/>
      <c r="Z604" s="49"/>
      <c r="AA604" s="49"/>
      <c r="AB604" s="49"/>
      <c r="AC604" s="49" t="s">
        <v>1426</v>
      </c>
      <c r="AD604" s="49" t="s">
        <v>1471</v>
      </c>
      <c r="AE604" s="49" t="s">
        <v>1512</v>
      </c>
      <c r="AF604" s="49">
        <v>26.520279887958782</v>
      </c>
      <c r="AG604" s="49" t="s">
        <v>1319</v>
      </c>
      <c r="AH604" s="259">
        <v>8</v>
      </c>
      <c r="AI604" s="125" t="s">
        <v>45</v>
      </c>
      <c r="AJ604" s="418">
        <f>VLOOKUP(InformeTbHv[[#This Row],[TURNO]],[1]INFORMEHV!AI$2:AK$184,2,0)</f>
        <v>0.58333333333333337</v>
      </c>
      <c r="AK604" s="418">
        <f>VLOOKUP(InformeTbHv[[#This Row],[TURNO]],[1]INFORMEHV!AI$2:AK$184,3,0)</f>
        <v>0.91666666666666663</v>
      </c>
      <c r="AL604" s="125"/>
      <c r="AM604" s="49">
        <v>194</v>
      </c>
      <c r="AN604" s="49">
        <v>111.94</v>
      </c>
      <c r="AO604" s="49">
        <v>22.76</v>
      </c>
      <c r="AP604" s="49"/>
      <c r="AQ604" s="72"/>
      <c r="AR604" s="49">
        <v>8</v>
      </c>
      <c r="AS604" s="49">
        <v>2.25</v>
      </c>
      <c r="AT604" s="49"/>
      <c r="AU604" s="49" t="s">
        <v>1137</v>
      </c>
      <c r="AV604" s="49">
        <v>0.17</v>
      </c>
      <c r="AW604" s="49">
        <v>0.33</v>
      </c>
      <c r="AX604" s="49">
        <v>0.17</v>
      </c>
      <c r="AY604" s="49"/>
      <c r="AZ604" s="71"/>
      <c r="BA604" s="49" t="s">
        <v>48</v>
      </c>
      <c r="BB60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2.92</v>
      </c>
      <c r="BC604" s="72"/>
      <c r="BD604" s="72"/>
      <c r="BE604" s="72"/>
      <c r="BF604" s="72"/>
      <c r="BG604" s="74"/>
      <c r="BH604" s="44"/>
      <c r="BI604" s="45"/>
      <c r="BJ604" s="45"/>
      <c r="BK604" s="46"/>
      <c r="BL604" s="45"/>
    </row>
    <row r="605" spans="1:64" ht="18.75" customHeight="1" x14ac:dyDescent="0.3">
      <c r="A605" s="37">
        <f>IFERROR(InformeTbHv[[#This Row],[T EFECTIVO]]/InformeTbHv[[#This Row],[Horas disponibles]],0)</f>
        <v>0.94067796610169496</v>
      </c>
      <c r="B605" s="37">
        <f>((InformeTbHv[[#This Row],[T PROGRAMADO]]-InformeTbHv[[#This Row],[HORAS DE OTRAS PARADA]]))/InformeTbHv[[#This Row],[T PROGRAMADO]]</f>
        <v>0.83250000000000002</v>
      </c>
      <c r="C605" s="113">
        <f>IFERROR(((InformeTbHv[[#This Row],[T PROGRAMADO]]-InformeTbHv[[#This Row],[Ttal P. mec]])/InformeTbHv[[#This Row],[T PROGRAMADO]]),0)</f>
        <v>0.88500000000000001</v>
      </c>
      <c r="D605" s="38">
        <f>IFERROR(ROUND(InformeTbHv[[#This Row],[TOTAL DE ARBOLES]]/InformeTbHv[[#This Row],[T EFECTIVO]],2),"")</f>
        <v>137.38999999999999</v>
      </c>
      <c r="E605" s="38">
        <f>(IFERROR(ROUND(InformeTbHv[[#This Row],[M3]]/InformeTbHv[[#This Row],[TOTAL DE ARBOLES]],2),""))</f>
        <v>0.23</v>
      </c>
      <c r="F605" s="39"/>
      <c r="G605" s="40">
        <f>InformeTbHv[[#This Row],[T PROGRAMADO]]-InformeTbHv[[#This Row],[HORAS DE OTRAS PARADA]]</f>
        <v>6.66</v>
      </c>
      <c r="H605" s="40">
        <f>InformeTbHv[[#This Row],[T PROGRAMADO]]-SUM(InformeTbHv[[#This Row],[T PARADAS MEC]]+InformeTbHv[[#This Row],[ALISTAMIENTO]]+InformeTbHv[[#This Row],[Mantenimiento periódico]])</f>
        <v>7.08</v>
      </c>
      <c r="I605" s="40">
        <f>InformeTbHv[[#This Row],[T PARADAS MEC]]+InformeTbHv[[#This Row],[ALISTAMIENTO]]+InformeTbHv[[#This Row],[Mantenimiento periódico]]</f>
        <v>0.91999999999999993</v>
      </c>
      <c r="J605" s="40">
        <f>SUMIF(InformeTbHv[[#This Row],[MOTIVO 1]],"Mantenimiento periódico",InformeTbHv[[#This Row],[T OTRA PARADA 1]])</f>
        <v>0</v>
      </c>
      <c r="K605" s="40">
        <f>InformeTbHv[[#This Row],[Mantenimiento periódico]]+InformeTbHv[[#This Row],[ALISTAMIENTO]]</f>
        <v>0.42</v>
      </c>
      <c r="L605" s="40">
        <f>SUM(InformeTbHv[[#This Row],[T OTRA PARADA 1]:[T OTRA PARADA 5]])</f>
        <v>0</v>
      </c>
      <c r="M605" s="38" t="s">
        <v>42</v>
      </c>
      <c r="N605" s="38" t="s">
        <v>1418</v>
      </c>
      <c r="O605" s="38" t="s">
        <v>59</v>
      </c>
      <c r="P605" s="38">
        <v>94269864</v>
      </c>
      <c r="Q605" s="38" t="s">
        <v>43</v>
      </c>
      <c r="R605" s="38" t="s">
        <v>44</v>
      </c>
      <c r="S605" s="41">
        <v>46038</v>
      </c>
      <c r="T605" s="38" t="s">
        <v>196</v>
      </c>
      <c r="U605" s="38"/>
      <c r="V605" s="38"/>
      <c r="W605" s="38"/>
      <c r="X605" s="38"/>
      <c r="Y605" s="38"/>
      <c r="Z605" s="38"/>
      <c r="AA605" s="38"/>
      <c r="AB605" s="38"/>
      <c r="AC605" s="38" t="s">
        <v>1428</v>
      </c>
      <c r="AD605" s="38" t="s">
        <v>1473</v>
      </c>
      <c r="AE605" s="38" t="s">
        <v>1516</v>
      </c>
      <c r="AF605" s="38">
        <v>15.805091929583492</v>
      </c>
      <c r="AG605" s="251" t="s">
        <v>205</v>
      </c>
      <c r="AH605" s="207">
        <v>2</v>
      </c>
      <c r="AI605" s="125" t="s">
        <v>45</v>
      </c>
      <c r="AJ605" s="418">
        <f>VLOOKUP(InformeTbHv[[#This Row],[TURNO]],[1]INFORMEHV!AI$2:AK$184,2,0)</f>
        <v>0.58333333333333337</v>
      </c>
      <c r="AK605" s="418">
        <f>VLOOKUP(InformeTbHv[[#This Row],[TURNO]],[1]INFORMEHV!AI$2:AK$184,3,0)</f>
        <v>0.91666666666666663</v>
      </c>
      <c r="AL605" s="116">
        <v>20</v>
      </c>
      <c r="AM605" s="38">
        <v>915</v>
      </c>
      <c r="AN605" s="38">
        <v>214.14</v>
      </c>
      <c r="AO605" s="38">
        <v>27.62</v>
      </c>
      <c r="AP605" s="38"/>
      <c r="AQ605" s="40">
        <v>14</v>
      </c>
      <c r="AR605" s="116">
        <v>8</v>
      </c>
      <c r="AS605" s="38">
        <v>0.5</v>
      </c>
      <c r="AT605" s="30" t="s">
        <v>328</v>
      </c>
      <c r="AU605" s="49" t="s">
        <v>334</v>
      </c>
      <c r="AV605" s="38">
        <v>0.42</v>
      </c>
      <c r="AW605" s="38">
        <v>0.17</v>
      </c>
      <c r="AX605" s="38">
        <v>0.25</v>
      </c>
      <c r="AY605" s="38"/>
      <c r="AZ605" s="42" t="s">
        <v>92</v>
      </c>
      <c r="BA605" s="38" t="s">
        <v>46</v>
      </c>
      <c r="BB60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1.3399999999999999</v>
      </c>
      <c r="BC605" s="40"/>
      <c r="BD605" s="40"/>
      <c r="BE605" s="40"/>
      <c r="BF605" s="40"/>
      <c r="BG605" s="43"/>
      <c r="BH605" s="44"/>
      <c r="BI605" s="45"/>
      <c r="BJ605" s="45"/>
      <c r="BK605" s="46"/>
      <c r="BL605" s="47"/>
    </row>
    <row r="606" spans="1:64" ht="18.75" customHeight="1" x14ac:dyDescent="0.3">
      <c r="A606" s="87">
        <f>IFERROR(InformeTbHv[[#This Row],[T EFECTIVO]]/InformeTbHv[[#This Row],[Horas disponibles]],0)</f>
        <v>1</v>
      </c>
      <c r="B606" s="87">
        <f>((InformeTbHv[[#This Row],[T PROGRAMADO]]-InformeTbHv[[#This Row],[HORAS DE OTRAS PARADA]]))/InformeTbHv[[#This Row],[T PROGRAMADO]]</f>
        <v>0.39624999999999999</v>
      </c>
      <c r="C606" s="216">
        <f>IFERROR(((InformeTbHv[[#This Row],[T PROGRAMADO]]-InformeTbHv[[#This Row],[Ttal P. mec]])/InformeTbHv[[#This Row],[T PROGRAMADO]]),0)</f>
        <v>0.39624999999999999</v>
      </c>
      <c r="D606" s="88">
        <f>IFERROR(ROUND(InformeTbHv[[#This Row],[TOTAL DE ARBOLES]]/InformeTbHv[[#This Row],[T EFECTIVO]],2),"")</f>
        <v>47.32</v>
      </c>
      <c r="E606" s="88">
        <f>(IFERROR(ROUND(InformeTbHv[[#This Row],[M3]]/InformeTbHv[[#This Row],[TOTAL DE ARBOLES]],2),""))</f>
        <v>0.21</v>
      </c>
      <c r="F606" s="39">
        <f>IFERROR(ROUND(InformeTbHv[[#This Row],[M3]]/InformeTbHv[[#This Row],[T EFECTIVO]],2),"")</f>
        <v>10.09</v>
      </c>
      <c r="G606" s="89">
        <f>InformeTbHv[[#This Row],[T PROGRAMADO]]-InformeTbHv[[#This Row],[HORAS DE OTRAS PARADA]]</f>
        <v>3.17</v>
      </c>
      <c r="H606" s="89">
        <f>InformeTbHv[[#This Row],[T PROGRAMADO]]-SUM(InformeTbHv[[#This Row],[T PARADAS MEC]]+InformeTbHv[[#This Row],[ALISTAMIENTO]]+InformeTbHv[[#This Row],[Mantenimiento periódico]])</f>
        <v>3.17</v>
      </c>
      <c r="I606" s="89">
        <f>InformeTbHv[[#This Row],[T PARADAS MEC]]+InformeTbHv[[#This Row],[ALISTAMIENTO]]+InformeTbHv[[#This Row],[Mantenimiento periódico]]</f>
        <v>4.83</v>
      </c>
      <c r="J606" s="89">
        <f>SUMIF(InformeTbHv[[#This Row],[MOTIVO 1]],"Mantenimiento periódico",InformeTbHv[[#This Row],[T OTRA PARADA 1]])</f>
        <v>0</v>
      </c>
      <c r="K606" s="89">
        <f>InformeTbHv[[#This Row],[Mantenimiento periódico]]+InformeTbHv[[#This Row],[ALISTAMIENTO]]</f>
        <v>0.33</v>
      </c>
      <c r="L606" s="89">
        <f>SUM(InformeTbHv[[#This Row],[T OTRA PARADA 1]:[T OTRA PARADA 5]])</f>
        <v>0</v>
      </c>
      <c r="M606" s="88" t="s">
        <v>136</v>
      </c>
      <c r="N606" s="88" t="s">
        <v>1417</v>
      </c>
      <c r="O606" s="88" t="s">
        <v>535</v>
      </c>
      <c r="P606" s="88">
        <v>1113312568</v>
      </c>
      <c r="Q606" s="88" t="s">
        <v>65</v>
      </c>
      <c r="R606" s="88" t="s">
        <v>49</v>
      </c>
      <c r="S606" s="203">
        <v>46057</v>
      </c>
      <c r="T606" s="88" t="s">
        <v>393</v>
      </c>
      <c r="U606" s="88"/>
      <c r="V606" s="88"/>
      <c r="W606" s="88"/>
      <c r="X606" s="88"/>
      <c r="Y606" s="88"/>
      <c r="Z606" s="88"/>
      <c r="AA606" s="88"/>
      <c r="AB606" s="88"/>
      <c r="AC606" s="88" t="s">
        <v>1422</v>
      </c>
      <c r="AD606" s="88" t="s">
        <v>1467</v>
      </c>
      <c r="AE606" s="88" t="s">
        <v>1511</v>
      </c>
      <c r="AF606" s="88">
        <v>16.129333818634041</v>
      </c>
      <c r="AG606" s="88" t="s">
        <v>208</v>
      </c>
      <c r="AH606" s="206">
        <v>6</v>
      </c>
      <c r="AI606" s="125" t="s">
        <v>45</v>
      </c>
      <c r="AJ606" s="418">
        <f>VLOOKUP(InformeTbHv[[#This Row],[TURNO]],[1]INFORMEHV!AI$2:AK$184,2,0)</f>
        <v>0.58333333333333337</v>
      </c>
      <c r="AK606" s="418">
        <f>VLOOKUP(InformeTbHv[[#This Row],[TURNO]],[1]INFORMEHV!AI$2:AK$184,3,0)</f>
        <v>0.91666666666666663</v>
      </c>
      <c r="AL606" s="205">
        <v>20</v>
      </c>
      <c r="AM606" s="88">
        <v>150</v>
      </c>
      <c r="AN606" s="88">
        <v>32</v>
      </c>
      <c r="AO606" s="88">
        <v>10.5</v>
      </c>
      <c r="AP606" s="88"/>
      <c r="AQ606" s="89">
        <v>45</v>
      </c>
      <c r="AR606" s="205">
        <v>8</v>
      </c>
      <c r="AS606" s="88">
        <v>4.5</v>
      </c>
      <c r="AT606" s="30" t="s">
        <v>328</v>
      </c>
      <c r="AU606" s="88" t="s">
        <v>588</v>
      </c>
      <c r="AV606" s="88">
        <v>0.33</v>
      </c>
      <c r="AW606" s="88"/>
      <c r="AX606" s="88"/>
      <c r="AY606" s="88"/>
      <c r="AZ606" s="92" t="s">
        <v>589</v>
      </c>
      <c r="BA606" s="88" t="s">
        <v>48</v>
      </c>
      <c r="BB60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4.83</v>
      </c>
      <c r="BC606" s="89"/>
      <c r="BD606" s="89"/>
      <c r="BE606" s="89"/>
      <c r="BF606" s="89"/>
      <c r="BG606" s="93"/>
      <c r="BH606" s="44"/>
      <c r="BI606" s="45"/>
      <c r="BJ606" s="45"/>
      <c r="BK606" s="46"/>
      <c r="BL606" s="94"/>
    </row>
    <row r="607" spans="1:64" ht="18.75" customHeight="1" x14ac:dyDescent="0.3">
      <c r="A607" s="87">
        <f>IFERROR(InformeTbHv[[#This Row],[T EFECTIVO]]/InformeTbHv[[#This Row],[Horas disponibles]],0)</f>
        <v>0.95238095238095233</v>
      </c>
      <c r="B607" s="87">
        <f>((InformeTbHv[[#This Row],[T PROGRAMADO]]-InformeTbHv[[#This Row],[HORAS DE OTRAS PARADA]]))/InformeTbHv[[#This Row],[T PROGRAMADO]]</f>
        <v>0.625</v>
      </c>
      <c r="C607" s="216">
        <f>IFERROR(((InformeTbHv[[#This Row],[T PROGRAMADO]]-InformeTbHv[[#This Row],[Ttal P. mec]])/InformeTbHv[[#This Row],[T PROGRAMADO]]),0)</f>
        <v>0.65625</v>
      </c>
      <c r="D607" s="88">
        <f>IFERROR(ROUND(InformeTbHv[[#This Row],[TOTAL DE ARBOLES]]/InformeTbHv[[#This Row],[T EFECTIVO]],2),"")</f>
        <v>33</v>
      </c>
      <c r="E607" s="88">
        <f>(IFERROR(ROUND(InformeTbHv[[#This Row],[M3]]/InformeTbHv[[#This Row],[TOTAL DE ARBOLES]],2),""))</f>
        <v>0.43</v>
      </c>
      <c r="F607" s="39">
        <f>IFERROR(ROUND(InformeTbHv[[#This Row],[M3]]/InformeTbHv[[#This Row],[T EFECTIVO]],2),"")</f>
        <v>14.07</v>
      </c>
      <c r="G607" s="89">
        <f>InformeTbHv[[#This Row],[T PROGRAMADO]]-InformeTbHv[[#This Row],[HORAS DE OTRAS PARADA]]</f>
        <v>5</v>
      </c>
      <c r="H607" s="89">
        <f>InformeTbHv[[#This Row],[T PROGRAMADO]]-SUM(InformeTbHv[[#This Row],[T PARADAS MEC]]+InformeTbHv[[#This Row],[ALISTAMIENTO]]+InformeTbHv[[#This Row],[Mantenimiento periódico]])</f>
        <v>5.25</v>
      </c>
      <c r="I607" s="89">
        <f>InformeTbHv[[#This Row],[T PARADAS MEC]]+InformeTbHv[[#This Row],[ALISTAMIENTO]]+InformeTbHv[[#This Row],[Mantenimiento periódico]]</f>
        <v>2.75</v>
      </c>
      <c r="J607" s="89">
        <f>SUMIF(InformeTbHv[[#This Row],[MOTIVO 1]],"Mantenimiento periódico",InformeTbHv[[#This Row],[T OTRA PARADA 1]])</f>
        <v>0</v>
      </c>
      <c r="K607" s="89">
        <f>InformeTbHv[[#This Row],[Mantenimiento periódico]]+InformeTbHv[[#This Row],[ALISTAMIENTO]]</f>
        <v>0.17</v>
      </c>
      <c r="L607" s="89">
        <f>SUM(InformeTbHv[[#This Row],[T OTRA PARADA 1]:[T OTRA PARADA 5]])</f>
        <v>0</v>
      </c>
      <c r="M607" s="88" t="s">
        <v>72</v>
      </c>
      <c r="N607" s="88" t="s">
        <v>1418</v>
      </c>
      <c r="O607" s="88" t="s">
        <v>75</v>
      </c>
      <c r="P607" s="88">
        <v>1114481552</v>
      </c>
      <c r="Q607" s="88" t="s">
        <v>43</v>
      </c>
      <c r="R607" s="88" t="s">
        <v>74</v>
      </c>
      <c r="S607" s="90">
        <v>46103</v>
      </c>
      <c r="T607" s="88" t="s">
        <v>102</v>
      </c>
      <c r="U607" s="88"/>
      <c r="V607" s="88"/>
      <c r="W607" s="88"/>
      <c r="X607" s="88"/>
      <c r="Y607" s="88"/>
      <c r="Z607" s="88"/>
      <c r="AA607" s="88"/>
      <c r="AB607" s="88"/>
      <c r="AC607" s="88" t="s">
        <v>1425</v>
      </c>
      <c r="AD607" s="88" t="s">
        <v>1470</v>
      </c>
      <c r="AE607" s="88" t="s">
        <v>1514</v>
      </c>
      <c r="AF607" s="88">
        <v>18.81028029942162</v>
      </c>
      <c r="AG607" s="251" t="s">
        <v>205</v>
      </c>
      <c r="AH607" s="206">
        <v>4</v>
      </c>
      <c r="AI607" s="88" t="s">
        <v>47</v>
      </c>
      <c r="AJ607" s="419">
        <f>VLOOKUP(InformeTbHv[[#This Row],[TURNO]],[1]INFORMEHV!AI$2:AK$184,2,0)</f>
        <v>0.25</v>
      </c>
      <c r="AK607" s="419">
        <f>VLOOKUP(InformeTbHv[[#This Row],[TURNO]],[1]INFORMEHV!AI$2:AK$184,3,0)</f>
        <v>0.58333333333333337</v>
      </c>
      <c r="AL607" s="205">
        <v>30</v>
      </c>
      <c r="AM607" s="88">
        <v>165</v>
      </c>
      <c r="AN607" s="88">
        <v>70.349999999999994</v>
      </c>
      <c r="AO607" s="88">
        <v>20.079999999999998</v>
      </c>
      <c r="AP607" s="88">
        <v>47</v>
      </c>
      <c r="AQ607" s="89">
        <v>24</v>
      </c>
      <c r="AR607" s="205">
        <v>8</v>
      </c>
      <c r="AS607" s="88">
        <v>2.58</v>
      </c>
      <c r="AT607" s="30" t="s">
        <v>328</v>
      </c>
      <c r="AU607" s="88" t="s">
        <v>994</v>
      </c>
      <c r="AV607" s="88">
        <v>0.17</v>
      </c>
      <c r="AW607" s="88"/>
      <c r="AX607" s="88">
        <v>0.25</v>
      </c>
      <c r="AY607" s="88">
        <v>4</v>
      </c>
      <c r="AZ607" s="92"/>
      <c r="BA607" s="88" t="s">
        <v>46</v>
      </c>
      <c r="BB60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v>
      </c>
      <c r="BC607" s="89"/>
      <c r="BD607" s="89"/>
      <c r="BE607" s="89"/>
      <c r="BF607" s="89"/>
      <c r="BG607" s="93"/>
      <c r="BH607" s="44"/>
      <c r="BI607" s="45"/>
      <c r="BJ607" s="45"/>
      <c r="BK607" s="46"/>
      <c r="BL607" s="94"/>
    </row>
    <row r="608" spans="1:64" ht="18.75" customHeight="1" x14ac:dyDescent="0.3">
      <c r="A608" s="37">
        <f>IFERROR(InformeTbHv[[#This Row],[T EFECTIVO]]/InformeTbHv[[#This Row],[Horas disponibles]],0)</f>
        <v>0.85344827586206906</v>
      </c>
      <c r="B608" s="37">
        <f>((InformeTbHv[[#This Row],[T PROGRAMADO]]-InformeTbHv[[#This Row],[HORAS DE OTRAS PARADA]]))/InformeTbHv[[#This Row],[T PROGRAMADO]]</f>
        <v>0.14142857142857146</v>
      </c>
      <c r="C608" s="113">
        <f>IFERROR(((InformeTbHv[[#This Row],[T PROGRAMADO]]-InformeTbHv[[#This Row],[Ttal P. mec]])/InformeTbHv[[#This Row],[T PROGRAMADO]]),0)</f>
        <v>0.16571428571428573</v>
      </c>
      <c r="D608" s="38">
        <f>IFERROR(ROUND(InformeTbHv[[#This Row],[TOTAL DE ARBOLES]]/InformeTbHv[[#This Row],[T EFECTIVO]],2),"")</f>
        <v>18.18</v>
      </c>
      <c r="E608" s="38">
        <f>(IFERROR(ROUND(InformeTbHv[[#This Row],[M3]]/InformeTbHv[[#This Row],[TOTAL DE ARBOLES]],2),""))</f>
        <v>0.59</v>
      </c>
      <c r="F608" s="39">
        <f>IFERROR(ROUND(InformeTbHv[[#This Row],[M3]]/InformeTbHv[[#This Row],[T EFECTIVO]],2),"")</f>
        <v>10.79</v>
      </c>
      <c r="G608" s="40">
        <f>InformeTbHv[[#This Row],[T PROGRAMADO]]-InformeTbHv[[#This Row],[HORAS DE OTRAS PARADA]]</f>
        <v>0.99000000000000021</v>
      </c>
      <c r="H608" s="40">
        <f>InformeTbHv[[#This Row],[T PROGRAMADO]]-SUM(InformeTbHv[[#This Row],[T PARADAS MEC]]+InformeTbHv[[#This Row],[ALISTAMIENTO]]+InformeTbHv[[#This Row],[Mantenimiento periódico]])</f>
        <v>1.1600000000000001</v>
      </c>
      <c r="I608" s="40">
        <f>InformeTbHv[[#This Row],[T PARADAS MEC]]+InformeTbHv[[#This Row],[ALISTAMIENTO]]+InformeTbHv[[#This Row],[Mantenimiento periódico]]</f>
        <v>5.84</v>
      </c>
      <c r="J608" s="40">
        <f>SUMIF(InformeTbHv[[#This Row],[MOTIVO 1]],"Mantenimiento periódico",InformeTbHv[[#This Row],[T OTRA PARADA 1]])</f>
        <v>0</v>
      </c>
      <c r="K608" s="40">
        <f>InformeTbHv[[#This Row],[Mantenimiento periódico]]+InformeTbHv[[#This Row],[ALISTAMIENTO]]</f>
        <v>0.17</v>
      </c>
      <c r="L608" s="40">
        <f>SUM(InformeTbHv[[#This Row],[T OTRA PARADA 1]:[T OTRA PARADA 5]])</f>
        <v>0</v>
      </c>
      <c r="M608" s="38" t="s">
        <v>68</v>
      </c>
      <c r="N608" s="38" t="s">
        <v>1417</v>
      </c>
      <c r="O608" s="38" t="s">
        <v>69</v>
      </c>
      <c r="P608" s="38">
        <v>1059706760</v>
      </c>
      <c r="Q608" s="38" t="s">
        <v>65</v>
      </c>
      <c r="R608" s="38" t="s">
        <v>44</v>
      </c>
      <c r="S608" s="41">
        <v>46038</v>
      </c>
      <c r="T608" s="38" t="s">
        <v>164</v>
      </c>
      <c r="U608" s="38"/>
      <c r="V608" s="38"/>
      <c r="W608" s="38"/>
      <c r="X608" s="38"/>
      <c r="Y608" s="38"/>
      <c r="Z608" s="38"/>
      <c r="AA608" s="38"/>
      <c r="AB608" s="38"/>
      <c r="AC608" s="38" t="s">
        <v>1426</v>
      </c>
      <c r="AD608" s="38" t="s">
        <v>1471</v>
      </c>
      <c r="AE608" s="38" t="s">
        <v>1512</v>
      </c>
      <c r="AF608" s="38">
        <v>26.520279887958782</v>
      </c>
      <c r="AG608" s="25" t="s">
        <v>207</v>
      </c>
      <c r="AH608" s="207">
        <v>6</v>
      </c>
      <c r="AI608" s="125" t="s">
        <v>45</v>
      </c>
      <c r="AJ608" s="418">
        <f>VLOOKUP(InformeTbHv[[#This Row],[TURNO]],[1]INFORMEHV!AI$2:AK$184,2,0)</f>
        <v>0.58333333333333337</v>
      </c>
      <c r="AK608" s="418">
        <f>VLOOKUP(InformeTbHv[[#This Row],[TURNO]],[1]INFORMEHV!AI$2:AK$184,3,0)</f>
        <v>0.91666666666666663</v>
      </c>
      <c r="AL608" s="116">
        <v>15</v>
      </c>
      <c r="AM608" s="38">
        <v>18</v>
      </c>
      <c r="AN608" s="38">
        <v>10.68</v>
      </c>
      <c r="AO608" s="38">
        <v>16.3</v>
      </c>
      <c r="AP608" s="38"/>
      <c r="AQ608" s="40"/>
      <c r="AR608" s="116">
        <v>7</v>
      </c>
      <c r="AS608" s="38">
        <v>5.67</v>
      </c>
      <c r="AT608" s="30" t="s">
        <v>328</v>
      </c>
      <c r="AU608" s="49" t="s">
        <v>333</v>
      </c>
      <c r="AV608" s="38">
        <v>0.17</v>
      </c>
      <c r="AW608" s="38"/>
      <c r="AX608" s="38">
        <v>0.17</v>
      </c>
      <c r="AY608" s="38"/>
      <c r="AZ608" s="42" t="s">
        <v>142</v>
      </c>
      <c r="BA608" s="38" t="s">
        <v>48</v>
      </c>
      <c r="BB60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6.01</v>
      </c>
      <c r="BC608" s="40"/>
      <c r="BD608" s="40"/>
      <c r="BE608" s="40"/>
      <c r="BF608" s="40"/>
      <c r="BG608" s="43"/>
      <c r="BH608" s="44"/>
      <c r="BI608" s="45"/>
      <c r="BJ608" s="45"/>
      <c r="BK608" s="46"/>
      <c r="BL608" s="47"/>
    </row>
    <row r="609" spans="1:64" ht="18.75" customHeight="1" x14ac:dyDescent="0.3">
      <c r="A609" s="87">
        <f>IFERROR(InformeTbHv[[#This Row],[T EFECTIVO]]/InformeTbHv[[#This Row],[Horas disponibles]],0)</f>
        <v>1</v>
      </c>
      <c r="B609" s="87">
        <f>((InformeTbHv[[#This Row],[T PROGRAMADO]]-InformeTbHv[[#This Row],[HORAS DE OTRAS PARADA]]))/InformeTbHv[[#This Row],[T PROGRAMADO]]</f>
        <v>0.5</v>
      </c>
      <c r="C609" s="216">
        <f>IFERROR(((InformeTbHv[[#This Row],[T PROGRAMADO]]-InformeTbHv[[#This Row],[Ttal P. mec]])/InformeTbHv[[#This Row],[T PROGRAMADO]]),0)</f>
        <v>0.5</v>
      </c>
      <c r="D609" s="88">
        <f>IFERROR(ROUND(InformeTbHv[[#This Row],[TOTAL DE ARBOLES]]/InformeTbHv[[#This Row],[T EFECTIVO]],2),"")</f>
        <v>0</v>
      </c>
      <c r="E609" s="88" t="str">
        <f>(IFERROR(ROUND(InformeTbHv[[#This Row],[M3]]/InformeTbHv[[#This Row],[TOTAL DE ARBOLES]],2),""))</f>
        <v/>
      </c>
      <c r="F609" s="39">
        <f>IFERROR(ROUND(InformeTbHv[[#This Row],[M3]]/InformeTbHv[[#This Row],[T EFECTIVO]],2),"")</f>
        <v>0</v>
      </c>
      <c r="G609" s="89">
        <f>InformeTbHv[[#This Row],[T PROGRAMADO]]-InformeTbHv[[#This Row],[HORAS DE OTRAS PARADA]]</f>
        <v>5</v>
      </c>
      <c r="H609" s="89">
        <f>InformeTbHv[[#This Row],[T PROGRAMADO]]-SUM(InformeTbHv[[#This Row],[T PARADAS MEC]]+InformeTbHv[[#This Row],[ALISTAMIENTO]]+InformeTbHv[[#This Row],[Mantenimiento periódico]])</f>
        <v>5</v>
      </c>
      <c r="I609" s="89">
        <f>InformeTbHv[[#This Row],[T PARADAS MEC]]+InformeTbHv[[#This Row],[ALISTAMIENTO]]+InformeTbHv[[#This Row],[Mantenimiento periódico]]</f>
        <v>5</v>
      </c>
      <c r="J609" s="89">
        <f>SUMIF(InformeTbHv[[#This Row],[MOTIVO 1]],"Mantenimiento periódico",InformeTbHv[[#This Row],[T OTRA PARADA 1]])</f>
        <v>0</v>
      </c>
      <c r="K609" s="89">
        <f>InformeTbHv[[#This Row],[Mantenimiento periódico]]+InformeTbHv[[#This Row],[ALISTAMIENTO]]</f>
        <v>0</v>
      </c>
      <c r="L609" s="89">
        <f>SUM(InformeTbHv[[#This Row],[T OTRA PARADA 1]:[T OTRA PARADA 5]])</f>
        <v>0</v>
      </c>
      <c r="M609" s="88" t="s">
        <v>68</v>
      </c>
      <c r="N609" s="88" t="s">
        <v>1417</v>
      </c>
      <c r="O609" s="88" t="s">
        <v>82</v>
      </c>
      <c r="P609" s="88">
        <v>94266396</v>
      </c>
      <c r="Q609" s="88" t="s">
        <v>65</v>
      </c>
      <c r="R609" s="88" t="s">
        <v>44</v>
      </c>
      <c r="S609" s="90">
        <v>46060</v>
      </c>
      <c r="T609" s="88" t="s">
        <v>164</v>
      </c>
      <c r="U609" s="88"/>
      <c r="V609" s="88"/>
      <c r="W609" s="88"/>
      <c r="X609" s="88"/>
      <c r="Y609" s="88"/>
      <c r="Z609" s="88"/>
      <c r="AA609" s="88"/>
      <c r="AB609" s="88"/>
      <c r="AC609" s="88" t="s">
        <v>1426</v>
      </c>
      <c r="AD609" s="88" t="s">
        <v>1471</v>
      </c>
      <c r="AE609" s="88" t="s">
        <v>1512</v>
      </c>
      <c r="AF609" s="88">
        <v>26.520279887958782</v>
      </c>
      <c r="AG609" s="25" t="s">
        <v>207</v>
      </c>
      <c r="AH609" s="206">
        <v>6</v>
      </c>
      <c r="AI609" s="88" t="s">
        <v>47</v>
      </c>
      <c r="AJ609" s="419">
        <f>VLOOKUP(InformeTbHv[[#This Row],[TURNO]],[1]INFORMEHV!AI$2:AK$184,2,0)</f>
        <v>0.25</v>
      </c>
      <c r="AK609" s="419">
        <f>VLOOKUP(InformeTbHv[[#This Row],[TURNO]],[1]INFORMEHV!AI$2:AK$184,3,0)</f>
        <v>0.58333333333333337</v>
      </c>
      <c r="AL609" s="205"/>
      <c r="AM609" s="88"/>
      <c r="AN609" s="88"/>
      <c r="AO609" s="88"/>
      <c r="AP609" s="88"/>
      <c r="AQ609" s="89"/>
      <c r="AR609" s="88">
        <v>10</v>
      </c>
      <c r="AS609" s="88">
        <v>5</v>
      </c>
      <c r="AT609" s="88"/>
      <c r="AU609" s="88" t="s">
        <v>601</v>
      </c>
      <c r="AV609" s="88"/>
      <c r="AW609" s="88"/>
      <c r="AX609" s="88"/>
      <c r="AY609" s="88"/>
      <c r="AZ609" s="92" t="s">
        <v>602</v>
      </c>
      <c r="BA609" s="88" t="s">
        <v>48</v>
      </c>
      <c r="BB60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5</v>
      </c>
      <c r="BC609" s="89"/>
      <c r="BD609" s="89"/>
      <c r="BE609" s="89"/>
      <c r="BF609" s="89"/>
      <c r="BG609" s="93"/>
      <c r="BH609" s="44"/>
      <c r="BI609" s="45"/>
      <c r="BJ609" s="45"/>
      <c r="BK609" s="46"/>
      <c r="BL609" s="94"/>
    </row>
    <row r="610" spans="1:64" ht="18.75" customHeight="1" x14ac:dyDescent="0.3">
      <c r="A610" s="87">
        <f>IFERROR(InformeTbHv[[#This Row],[T EFECTIVO]]/InformeTbHv[[#This Row],[Horas disponibles]],0)</f>
        <v>1</v>
      </c>
      <c r="B610" s="87">
        <f>((InformeTbHv[[#This Row],[T PROGRAMADO]]-InformeTbHv[[#This Row],[HORAS DE OTRAS PARADA]]))/InformeTbHv[[#This Row],[T PROGRAMADO]]</f>
        <v>0.6875</v>
      </c>
      <c r="C610" s="216">
        <f>IFERROR(((InformeTbHv[[#This Row],[T PROGRAMADO]]-InformeTbHv[[#This Row],[Ttal P. mec]])/InformeTbHv[[#This Row],[T PROGRAMADO]]),0)</f>
        <v>0.6875</v>
      </c>
      <c r="D610" s="88">
        <f>IFERROR(ROUND(InformeTbHv[[#This Row],[TOTAL DE ARBOLES]]/InformeTbHv[[#This Row],[T EFECTIVO]],2),"")</f>
        <v>82.91</v>
      </c>
      <c r="E610" s="88">
        <f>(IFERROR(ROUND(InformeTbHv[[#This Row],[M3]]/InformeTbHv[[#This Row],[TOTAL DE ARBOLES]],2),""))</f>
        <v>0.22</v>
      </c>
      <c r="F610" s="39">
        <f>IFERROR(ROUND(InformeTbHv[[#This Row],[M3]]/InformeTbHv[[#This Row],[T EFECTIVO]],2),"")</f>
        <v>18.27</v>
      </c>
      <c r="G610" s="89">
        <f>InformeTbHv[[#This Row],[T PROGRAMADO]]-InformeTbHv[[#This Row],[HORAS DE OTRAS PARADA]]</f>
        <v>5.5</v>
      </c>
      <c r="H610" s="89">
        <f>InformeTbHv[[#This Row],[T PROGRAMADO]]-SUM(InformeTbHv[[#This Row],[T PARADAS MEC]]+InformeTbHv[[#This Row],[ALISTAMIENTO]]+InformeTbHv[[#This Row],[Mantenimiento periódico]])</f>
        <v>5.5</v>
      </c>
      <c r="I610" s="89">
        <f>InformeTbHv[[#This Row],[T PARADAS MEC]]+InformeTbHv[[#This Row],[ALISTAMIENTO]]+InformeTbHv[[#This Row],[Mantenimiento periódico]]</f>
        <v>2.5</v>
      </c>
      <c r="J610" s="89">
        <f>SUMIF(InformeTbHv[[#This Row],[MOTIVO 1]],"Mantenimiento periódico",InformeTbHv[[#This Row],[T OTRA PARADA 1]])</f>
        <v>0</v>
      </c>
      <c r="K610" s="89">
        <f>InformeTbHv[[#This Row],[Mantenimiento periódico]]+InformeTbHv[[#This Row],[ALISTAMIENTO]]</f>
        <v>0.5</v>
      </c>
      <c r="L610" s="89">
        <f>SUM(InformeTbHv[[#This Row],[T OTRA PARADA 1]:[T OTRA PARADA 5]])</f>
        <v>0</v>
      </c>
      <c r="M610" s="88" t="s">
        <v>68</v>
      </c>
      <c r="N610" s="88" t="s">
        <v>1417</v>
      </c>
      <c r="O610" s="88" t="s">
        <v>82</v>
      </c>
      <c r="P610" s="88">
        <v>94266396</v>
      </c>
      <c r="Q610" s="88" t="s">
        <v>65</v>
      </c>
      <c r="R610" s="88" t="s">
        <v>44</v>
      </c>
      <c r="S610" s="90">
        <v>46084</v>
      </c>
      <c r="T610" s="88" t="s">
        <v>818</v>
      </c>
      <c r="U610" s="88"/>
      <c r="V610" s="88"/>
      <c r="W610" s="88"/>
      <c r="X610" s="88"/>
      <c r="Y610" s="88"/>
      <c r="Z610" s="88"/>
      <c r="AA610" s="88"/>
      <c r="AB610" s="88"/>
      <c r="AC610" s="88" t="s">
        <v>1423</v>
      </c>
      <c r="AD610" s="88" t="s">
        <v>1468</v>
      </c>
      <c r="AE610" s="88" t="s">
        <v>1512</v>
      </c>
      <c r="AF610" s="88">
        <v>35.086777202388227</v>
      </c>
      <c r="AG610" s="251" t="s">
        <v>205</v>
      </c>
      <c r="AH610" s="206">
        <v>1</v>
      </c>
      <c r="AI610" s="88" t="s">
        <v>47</v>
      </c>
      <c r="AJ610" s="419">
        <f>VLOOKUP(InformeTbHv[[#This Row],[TURNO]],[1]INFORMEHV!AI$2:AK$184,2,0)</f>
        <v>0.25</v>
      </c>
      <c r="AK610" s="419">
        <f>VLOOKUP(InformeTbHv[[#This Row],[TURNO]],[1]INFORMEHV!AI$2:AK$184,3,0)</f>
        <v>0.58333333333333337</v>
      </c>
      <c r="AL610" s="205"/>
      <c r="AM610" s="88">
        <v>456</v>
      </c>
      <c r="AN610" s="88">
        <v>100.49</v>
      </c>
      <c r="AO610" s="88">
        <v>38.71</v>
      </c>
      <c r="AP610" s="88"/>
      <c r="AQ610" s="89"/>
      <c r="AR610" s="88">
        <v>8</v>
      </c>
      <c r="AS610" s="88">
        <v>2</v>
      </c>
      <c r="AT610" s="88"/>
      <c r="AU610" s="88" t="s">
        <v>601</v>
      </c>
      <c r="AV610" s="88">
        <v>0.5</v>
      </c>
      <c r="AW610" s="88"/>
      <c r="AX610" s="88"/>
      <c r="AY610" s="88"/>
      <c r="AZ610" s="92" t="s">
        <v>889</v>
      </c>
      <c r="BA610" s="88"/>
      <c r="BB61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2.5</v>
      </c>
      <c r="BC610" s="89"/>
      <c r="BD610" s="89"/>
      <c r="BE610" s="89"/>
      <c r="BF610" s="89"/>
      <c r="BG610" s="93"/>
      <c r="BH610" s="44"/>
      <c r="BI610" s="45"/>
      <c r="BJ610" s="45"/>
      <c r="BK610" s="46"/>
      <c r="BL610" s="94"/>
    </row>
    <row r="611" spans="1:64" ht="18.75" customHeight="1" x14ac:dyDescent="0.3">
      <c r="A611" s="76">
        <f>IFERROR(InformeTbHv[[#This Row],[T EFECTIVO]]/InformeTbHv[[#This Row],[Horas disponibles]],0)</f>
        <v>0.80593165699548686</v>
      </c>
      <c r="B611" s="76">
        <f>((InformeTbHv[[#This Row],[T PROGRAMADO]]-InformeTbHv[[#This Row],[HORAS DE OTRAS PARADA]]))/InformeTbHv[[#This Row],[T PROGRAMADO]]</f>
        <v>0.52083333333333337</v>
      </c>
      <c r="C611" s="217">
        <f>IFERROR(((InformeTbHv[[#This Row],[T PROGRAMADO]]-InformeTbHv[[#This Row],[Ttal P. mec]])/InformeTbHv[[#This Row],[T PROGRAMADO]]),0)</f>
        <v>0.64624999999999999</v>
      </c>
      <c r="D611" s="49">
        <f>IFERROR(ROUND(InformeTbHv[[#This Row],[TOTAL DE ARBOLES]]/InformeTbHv[[#This Row],[T EFECTIVO]],2),"")</f>
        <v>97.2</v>
      </c>
      <c r="E611" s="49">
        <f>(IFERROR(ROUND(InformeTbHv[[#This Row],[M3]]/InformeTbHv[[#This Row],[TOTAL DE ARBOLES]],2),""))</f>
        <v>0.11</v>
      </c>
      <c r="F611" s="39">
        <f>IFERROR(ROUND(InformeTbHv[[#This Row],[M3]]/InformeTbHv[[#This Row],[T EFECTIVO]],2),"")</f>
        <v>10.54</v>
      </c>
      <c r="G611" s="72">
        <f>InformeTbHv[[#This Row],[T PROGRAMADO]]-InformeTbHv[[#This Row],[HORAS DE OTRAS PARADA]]</f>
        <v>4.166666666666667</v>
      </c>
      <c r="H611" s="72">
        <f>InformeTbHv[[#This Row],[T PROGRAMADO]]-SUM(InformeTbHv[[#This Row],[T PARADAS MEC]]+InformeTbHv[[#This Row],[ALISTAMIENTO]]+InformeTbHv[[#This Row],[Mantenimiento periódico]])</f>
        <v>5.17</v>
      </c>
      <c r="I611" s="72">
        <f>InformeTbHv[[#This Row],[T PARADAS MEC]]+InformeTbHv[[#This Row],[ALISTAMIENTO]]+InformeTbHv[[#This Row],[Mantenimiento periódico]]</f>
        <v>2.83</v>
      </c>
      <c r="J611" s="72">
        <f>SUMIF(InformeTbHv[[#This Row],[MOTIVO 1]],"Mantenimiento periódico",InformeTbHv[[#This Row],[T OTRA PARADA 1]])</f>
        <v>0</v>
      </c>
      <c r="K611" s="72">
        <f>InformeTbHv[[#This Row],[Mantenimiento periódico]]+InformeTbHv[[#This Row],[ALISTAMIENTO]]</f>
        <v>0.33</v>
      </c>
      <c r="L611" s="72">
        <f>SUM(InformeTbHv[[#This Row],[T OTRA PARADA 1]:[T OTRA PARADA 5]])</f>
        <v>0.33333333333333298</v>
      </c>
      <c r="M611" s="49" t="s">
        <v>134</v>
      </c>
      <c r="N611" s="49" t="s">
        <v>1417</v>
      </c>
      <c r="O611" s="49" t="s">
        <v>367</v>
      </c>
      <c r="P611" s="49">
        <v>18435730</v>
      </c>
      <c r="Q611" s="49" t="s">
        <v>65</v>
      </c>
      <c r="R611" s="49" t="s">
        <v>49</v>
      </c>
      <c r="S611" s="77">
        <v>46126</v>
      </c>
      <c r="T611" s="49" t="s">
        <v>941</v>
      </c>
      <c r="U611" s="49"/>
      <c r="V611" s="49"/>
      <c r="W611" s="49"/>
      <c r="X611" s="49"/>
      <c r="Y611" s="49"/>
      <c r="Z611" s="49"/>
      <c r="AA611" s="49"/>
      <c r="AB611" s="49"/>
      <c r="AC611" s="49" t="s">
        <v>1424</v>
      </c>
      <c r="AD611" s="49" t="s">
        <v>1469</v>
      </c>
      <c r="AE611" s="49" t="s">
        <v>1513</v>
      </c>
      <c r="AF611" s="49">
        <v>17.094631593058232</v>
      </c>
      <c r="AG611" s="252" t="s">
        <v>206</v>
      </c>
      <c r="AH611" s="259">
        <v>4</v>
      </c>
      <c r="AI611" s="125" t="s">
        <v>45</v>
      </c>
      <c r="AJ611" s="418">
        <f>VLOOKUP(InformeTbHv[[#This Row],[TURNO]],[1]INFORMEHV!AI$2:AK$184,2,0)</f>
        <v>0.58333333333333337</v>
      </c>
      <c r="AK611" s="418">
        <f>VLOOKUP(InformeTbHv[[#This Row],[TURNO]],[1]INFORMEHV!AI$2:AK$184,3,0)</f>
        <v>0.91666666666666663</v>
      </c>
      <c r="AL611" s="125">
        <v>25</v>
      </c>
      <c r="AM611" s="49">
        <v>405</v>
      </c>
      <c r="AN611" s="49">
        <v>43.9</v>
      </c>
      <c r="AO611" s="49">
        <v>9.3000000000000007</v>
      </c>
      <c r="AP611" s="49"/>
      <c r="AQ611" s="72">
        <v>14</v>
      </c>
      <c r="AR611" s="125">
        <v>8</v>
      </c>
      <c r="AS611" s="49">
        <v>2.5</v>
      </c>
      <c r="AT611" s="30" t="s">
        <v>328</v>
      </c>
      <c r="AU611" s="49" t="s">
        <v>1199</v>
      </c>
      <c r="AV611" s="49">
        <v>0.33</v>
      </c>
      <c r="AW611" s="49">
        <v>0.17</v>
      </c>
      <c r="AX611" s="49">
        <v>0.5</v>
      </c>
      <c r="AY611" s="49">
        <v>3</v>
      </c>
      <c r="AZ611" s="71"/>
      <c r="BA611" s="49" t="s">
        <v>48</v>
      </c>
      <c r="BB61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3.833333333333333</v>
      </c>
      <c r="BC611" s="72">
        <v>0.33333333333333298</v>
      </c>
      <c r="BD611" s="72"/>
      <c r="BE611" s="72"/>
      <c r="BF611" s="72"/>
      <c r="BG611" s="74"/>
      <c r="BH611" s="44" t="s">
        <v>720</v>
      </c>
      <c r="BI611" s="45"/>
      <c r="BJ611" s="45"/>
      <c r="BK611" s="46"/>
      <c r="BL611" s="45"/>
    </row>
    <row r="612" spans="1:64" ht="18.75" customHeight="1" x14ac:dyDescent="0.3">
      <c r="A612" s="37">
        <f>IFERROR(InformeTbHv[[#This Row],[T EFECTIVO]]/InformeTbHv[[#This Row],[Horas disponibles]],0)</f>
        <v>1</v>
      </c>
      <c r="B612" s="37">
        <f>((InformeTbHv[[#This Row],[T PROGRAMADO]]-InformeTbHv[[#This Row],[HORAS DE OTRAS PARADA]]))/InformeTbHv[[#This Row],[T PROGRAMADO]]</f>
        <v>0.46499999999999997</v>
      </c>
      <c r="C612" s="113">
        <f>IFERROR(((InformeTbHv[[#This Row],[T PROGRAMADO]]-InformeTbHv[[#This Row],[Ttal P. mec]])/InformeTbHv[[#This Row],[T PROGRAMADO]]),0)</f>
        <v>0.46499999999999997</v>
      </c>
      <c r="D612" s="38">
        <f>IFERROR(ROUND(InformeTbHv[[#This Row],[TOTAL DE ARBOLES]]/InformeTbHv[[#This Row],[T EFECTIVO]],2),"")</f>
        <v>46.51</v>
      </c>
      <c r="E612" s="38">
        <f>(IFERROR(ROUND(InformeTbHv[[#This Row],[M3]]/InformeTbHv[[#This Row],[TOTAL DE ARBOLES]],2),""))</f>
        <v>0.34</v>
      </c>
      <c r="F612" s="39">
        <f>IFERROR(ROUND(InformeTbHv[[#This Row],[M3]]/InformeTbHv[[#This Row],[T EFECTIVO]],2),"")</f>
        <v>15.73</v>
      </c>
      <c r="G612" s="40">
        <f>InformeTbHv[[#This Row],[T PROGRAMADO]]-InformeTbHv[[#This Row],[HORAS DE OTRAS PARADA]]</f>
        <v>3.7199999999999998</v>
      </c>
      <c r="H612" s="40">
        <f>InformeTbHv[[#This Row],[T PROGRAMADO]]-SUM(InformeTbHv[[#This Row],[T PARADAS MEC]]+InformeTbHv[[#This Row],[ALISTAMIENTO]]+InformeTbHv[[#This Row],[Mantenimiento periódico]])</f>
        <v>3.7199999999999998</v>
      </c>
      <c r="I612" s="40">
        <f>InformeTbHv[[#This Row],[T PARADAS MEC]]+InformeTbHv[[#This Row],[ALISTAMIENTO]]+InformeTbHv[[#This Row],[Mantenimiento periódico]]</f>
        <v>4.28</v>
      </c>
      <c r="J612" s="40">
        <f>SUMIF(InformeTbHv[[#This Row],[MOTIVO 1]],"Mantenimiento periódico",InformeTbHv[[#This Row],[T OTRA PARADA 1]])</f>
        <v>0</v>
      </c>
      <c r="K612" s="40">
        <f>InformeTbHv[[#This Row],[Mantenimiento periódico]]+InformeTbHv[[#This Row],[ALISTAMIENTO]]</f>
        <v>0.28000000000000003</v>
      </c>
      <c r="L612" s="40">
        <f>SUM(InformeTbHv[[#This Row],[T OTRA PARADA 1]:[T OTRA PARADA 5]])</f>
        <v>0</v>
      </c>
      <c r="M612" s="38" t="s">
        <v>72</v>
      </c>
      <c r="N612" s="38" t="s">
        <v>1418</v>
      </c>
      <c r="O612" s="38" t="s">
        <v>73</v>
      </c>
      <c r="P612" s="38">
        <v>1116724403</v>
      </c>
      <c r="Q612" s="38" t="s">
        <v>43</v>
      </c>
      <c r="R612" s="38" t="s">
        <v>74</v>
      </c>
      <c r="S612" s="41">
        <v>46030</v>
      </c>
      <c r="T612" s="38" t="s">
        <v>102</v>
      </c>
      <c r="U612" s="38"/>
      <c r="V612" s="38"/>
      <c r="W612" s="38"/>
      <c r="X612" s="38"/>
      <c r="Y612" s="38"/>
      <c r="Z612" s="38"/>
      <c r="AA612" s="38"/>
      <c r="AB612" s="38"/>
      <c r="AC612" s="38" t="s">
        <v>1425</v>
      </c>
      <c r="AD612" s="38" t="s">
        <v>1470</v>
      </c>
      <c r="AE612" s="38" t="s">
        <v>1514</v>
      </c>
      <c r="AF612" s="38">
        <v>18.81028029942162</v>
      </c>
      <c r="AG612" s="251" t="s">
        <v>205</v>
      </c>
      <c r="AH612" s="207">
        <v>1</v>
      </c>
      <c r="AI612" s="125" t="s">
        <v>45</v>
      </c>
      <c r="AJ612" s="418">
        <f>VLOOKUP(InformeTbHv[[#This Row],[TURNO]],[1]INFORMEHV!AI$2:AK$184,2,0)</f>
        <v>0.58333333333333337</v>
      </c>
      <c r="AK612" s="418">
        <f>VLOOKUP(InformeTbHv[[#This Row],[TURNO]],[1]INFORMEHV!AI$2:AK$184,3,0)</f>
        <v>0.91666666666666663</v>
      </c>
      <c r="AL612" s="116">
        <v>32</v>
      </c>
      <c r="AM612" s="38">
        <v>173</v>
      </c>
      <c r="AN612" s="38">
        <v>58.5</v>
      </c>
      <c r="AO612" s="38">
        <v>11.2</v>
      </c>
      <c r="AP612" s="38"/>
      <c r="AQ612" s="40">
        <v>21</v>
      </c>
      <c r="AR612" s="38">
        <v>8</v>
      </c>
      <c r="AS612" s="38">
        <v>4</v>
      </c>
      <c r="AT612" s="30" t="s">
        <v>327</v>
      </c>
      <c r="AU612" s="49" t="s">
        <v>228</v>
      </c>
      <c r="AV612" s="38">
        <v>0.28000000000000003</v>
      </c>
      <c r="AW612" s="38"/>
      <c r="AX612" s="38"/>
      <c r="AY612" s="38">
        <v>3</v>
      </c>
      <c r="AZ612" s="42" t="s">
        <v>167</v>
      </c>
      <c r="BA612" s="38" t="s">
        <v>48</v>
      </c>
      <c r="BB61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4.28</v>
      </c>
      <c r="BC612" s="40"/>
      <c r="BD612" s="40"/>
      <c r="BE612" s="40"/>
      <c r="BF612" s="40"/>
      <c r="BG612" s="43"/>
      <c r="BH612" s="44"/>
      <c r="BI612" s="45"/>
      <c r="BJ612" s="45"/>
      <c r="BK612" s="46"/>
      <c r="BL612" s="47"/>
    </row>
    <row r="613" spans="1:64" ht="18.75" customHeight="1" x14ac:dyDescent="0.3">
      <c r="A613" s="37">
        <f>IFERROR(InformeTbHv[[#This Row],[T EFECTIVO]]/InformeTbHv[[#This Row],[Horas disponibles]],0)</f>
        <v>0</v>
      </c>
      <c r="B613" s="37">
        <f>((InformeTbHv[[#This Row],[T PROGRAMADO]]-InformeTbHv[[#This Row],[HORAS DE OTRAS PARADA]]))/InformeTbHv[[#This Row],[T PROGRAMADO]]</f>
        <v>0</v>
      </c>
      <c r="C613" s="113">
        <f>IFERROR(((InformeTbHv[[#This Row],[T PROGRAMADO]]-InformeTbHv[[#This Row],[Ttal P. mec]])/InformeTbHv[[#This Row],[T PROGRAMADO]]),0)</f>
        <v>0</v>
      </c>
      <c r="D613" s="38" t="str">
        <f>IFERROR(ROUND(InformeTbHv[[#This Row],[TOTAL DE ARBOLES]]/InformeTbHv[[#This Row],[T EFECTIVO]],2),"")</f>
        <v/>
      </c>
      <c r="E613" s="38" t="str">
        <f>(IFERROR(ROUND(InformeTbHv[[#This Row],[M3]]/InformeTbHv[[#This Row],[TOTAL DE ARBOLES]],2),""))</f>
        <v/>
      </c>
      <c r="F613" s="39" t="str">
        <f>IFERROR(ROUND(InformeTbHv[[#This Row],[M3]]/InformeTbHv[[#This Row],[T EFECTIVO]],2),"")</f>
        <v/>
      </c>
      <c r="G613" s="40">
        <f>InformeTbHv[[#This Row],[T PROGRAMADO]]-InformeTbHv[[#This Row],[HORAS DE OTRAS PARADA]]</f>
        <v>0</v>
      </c>
      <c r="H613" s="40">
        <f>InformeTbHv[[#This Row],[T PROGRAMADO]]-SUM(InformeTbHv[[#This Row],[T PARADAS MEC]]+InformeTbHv[[#This Row],[ALISTAMIENTO]]+InformeTbHv[[#This Row],[Mantenimiento periódico]])</f>
        <v>0</v>
      </c>
      <c r="I613" s="40">
        <f>InformeTbHv[[#This Row],[T PARADAS MEC]]+InformeTbHv[[#This Row],[ALISTAMIENTO]]+InformeTbHv[[#This Row],[Mantenimiento periódico]]</f>
        <v>8</v>
      </c>
      <c r="J613" s="40">
        <f>SUMIF(InformeTbHv[[#This Row],[MOTIVO 1]],"Mantenimiento periódico",InformeTbHv[[#This Row],[T OTRA PARADA 1]])</f>
        <v>0</v>
      </c>
      <c r="K613" s="120">
        <f>InformeTbHv[[#This Row],[Mantenimiento periódico]]+InformeTbHv[[#This Row],[ALISTAMIENTO]]</f>
        <v>0</v>
      </c>
      <c r="L613" s="120">
        <f>SUM(InformeTbHv[[#This Row],[T OTRA PARADA 1]:[T OTRA PARADA 5]])</f>
        <v>0</v>
      </c>
      <c r="M613" s="116" t="s">
        <v>72</v>
      </c>
      <c r="N613" s="116" t="s">
        <v>1418</v>
      </c>
      <c r="O613" s="246" t="s">
        <v>75</v>
      </c>
      <c r="P613" s="38">
        <v>1114481552</v>
      </c>
      <c r="Q613" s="38" t="s">
        <v>43</v>
      </c>
      <c r="R613" s="38" t="s">
        <v>74</v>
      </c>
      <c r="S613" s="41">
        <v>46031</v>
      </c>
      <c r="T613" s="38" t="s">
        <v>102</v>
      </c>
      <c r="U613" s="38"/>
      <c r="V613" s="38"/>
      <c r="W613" s="38"/>
      <c r="X613" s="38"/>
      <c r="Y613" s="38"/>
      <c r="Z613" s="38"/>
      <c r="AA613" s="38"/>
      <c r="AB613" s="38"/>
      <c r="AC613" s="38" t="s">
        <v>1425</v>
      </c>
      <c r="AD613" s="38" t="s">
        <v>1470</v>
      </c>
      <c r="AE613" s="38" t="s">
        <v>1514</v>
      </c>
      <c r="AF613" s="38">
        <v>18.81028029942162</v>
      </c>
      <c r="AG613" s="251" t="s">
        <v>205</v>
      </c>
      <c r="AH613" s="207">
        <v>1</v>
      </c>
      <c r="AI613" s="25" t="s">
        <v>47</v>
      </c>
      <c r="AJ613" s="422">
        <f>VLOOKUP(InformeTbHv[[#This Row],[TURNO]],[1]INFORMEHV!AI$2:AK$184,2,0)</f>
        <v>0.25</v>
      </c>
      <c r="AK613" s="422">
        <f>VLOOKUP(InformeTbHv[[#This Row],[TURNO]],[1]INFORMEHV!AI$2:AK$184,3,0)</f>
        <v>0.58333333333333337</v>
      </c>
      <c r="AL613" s="116"/>
      <c r="AM613" s="38"/>
      <c r="AN613" s="38"/>
      <c r="AO613" s="38"/>
      <c r="AP613" s="38"/>
      <c r="AQ613" s="40"/>
      <c r="AR613" s="38">
        <v>8</v>
      </c>
      <c r="AS613" s="38">
        <v>8</v>
      </c>
      <c r="AT613" s="25"/>
      <c r="AU613" s="49" t="s">
        <v>228</v>
      </c>
      <c r="AV613" s="38"/>
      <c r="AW613" s="38"/>
      <c r="AX613" s="38"/>
      <c r="AY613" s="38"/>
      <c r="AZ613" s="42" t="s">
        <v>96</v>
      </c>
      <c r="BA613" s="38" t="s">
        <v>48</v>
      </c>
      <c r="BB61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613" s="40"/>
      <c r="BD613" s="40"/>
      <c r="BE613" s="40"/>
      <c r="BF613" s="40"/>
      <c r="BG613" s="43"/>
      <c r="BH613" s="44"/>
      <c r="BI613" s="45"/>
      <c r="BJ613" s="45"/>
      <c r="BK613" s="46"/>
      <c r="BL613" s="47"/>
    </row>
    <row r="614" spans="1:64" ht="18.75" customHeight="1" x14ac:dyDescent="0.3">
      <c r="A614" s="37">
        <f>IFERROR(InformeTbHv[[#This Row],[T EFECTIVO]]/InformeTbHv[[#This Row],[Horas disponibles]],0)</f>
        <v>0</v>
      </c>
      <c r="B614" s="37">
        <f>((InformeTbHv[[#This Row],[T PROGRAMADO]]-InformeTbHv[[#This Row],[HORAS DE OTRAS PARADA]]))/InformeTbHv[[#This Row],[T PROGRAMADO]]</f>
        <v>0</v>
      </c>
      <c r="C614" s="113">
        <f>IFERROR(((InformeTbHv[[#This Row],[T PROGRAMADO]]-InformeTbHv[[#This Row],[Ttal P. mec]])/InformeTbHv[[#This Row],[T PROGRAMADO]]),0)</f>
        <v>0</v>
      </c>
      <c r="D614" s="38" t="str">
        <f>IFERROR(ROUND(InformeTbHv[[#This Row],[TOTAL DE ARBOLES]]/InformeTbHv[[#This Row],[T EFECTIVO]],2),"")</f>
        <v/>
      </c>
      <c r="E614" s="38" t="str">
        <f>(IFERROR(ROUND(InformeTbHv[[#This Row],[M3]]/InformeTbHv[[#This Row],[TOTAL DE ARBOLES]],2),""))</f>
        <v/>
      </c>
      <c r="F614" s="39" t="str">
        <f>IFERROR(ROUND(InformeTbHv[[#This Row],[M3]]/InformeTbHv[[#This Row],[T EFECTIVO]],2),"")</f>
        <v/>
      </c>
      <c r="G614" s="40">
        <f>InformeTbHv[[#This Row],[T PROGRAMADO]]-InformeTbHv[[#This Row],[HORAS DE OTRAS PARADA]]</f>
        <v>0</v>
      </c>
      <c r="H614" s="40">
        <f>InformeTbHv[[#This Row],[T PROGRAMADO]]-SUM(InformeTbHv[[#This Row],[T PARADAS MEC]]+InformeTbHv[[#This Row],[ALISTAMIENTO]]+InformeTbHv[[#This Row],[Mantenimiento periódico]])</f>
        <v>0</v>
      </c>
      <c r="I614" s="40">
        <f>InformeTbHv[[#This Row],[T PARADAS MEC]]+InformeTbHv[[#This Row],[ALISTAMIENTO]]+InformeTbHv[[#This Row],[Mantenimiento periódico]]</f>
        <v>8</v>
      </c>
      <c r="J614" s="40">
        <f>SUMIF(InformeTbHv[[#This Row],[MOTIVO 1]],"Mantenimiento periódico",InformeTbHv[[#This Row],[T OTRA PARADA 1]])</f>
        <v>0</v>
      </c>
      <c r="K614" s="40">
        <f>InformeTbHv[[#This Row],[Mantenimiento periódico]]+InformeTbHv[[#This Row],[ALISTAMIENTO]]</f>
        <v>0</v>
      </c>
      <c r="L614" s="40">
        <f>SUM(InformeTbHv[[#This Row],[T OTRA PARADA 1]:[T OTRA PARADA 5]])</f>
        <v>0</v>
      </c>
      <c r="M614" s="38" t="s">
        <v>72</v>
      </c>
      <c r="N614" s="38" t="s">
        <v>1418</v>
      </c>
      <c r="O614" s="38" t="s">
        <v>73</v>
      </c>
      <c r="P614" s="38">
        <v>1116724403</v>
      </c>
      <c r="Q614" s="38" t="s">
        <v>43</v>
      </c>
      <c r="R614" s="38" t="s">
        <v>74</v>
      </c>
      <c r="S614" s="41">
        <v>46031</v>
      </c>
      <c r="T614" s="38" t="s">
        <v>102</v>
      </c>
      <c r="U614" s="38"/>
      <c r="V614" s="38"/>
      <c r="W614" s="38"/>
      <c r="X614" s="38"/>
      <c r="Y614" s="38"/>
      <c r="Z614" s="38"/>
      <c r="AA614" s="38"/>
      <c r="AB614" s="38"/>
      <c r="AC614" s="38" t="s">
        <v>1425</v>
      </c>
      <c r="AD614" s="38" t="s">
        <v>1470</v>
      </c>
      <c r="AE614" s="38" t="s">
        <v>1514</v>
      </c>
      <c r="AF614" s="38">
        <v>18.81028029942162</v>
      </c>
      <c r="AG614" s="251" t="s">
        <v>205</v>
      </c>
      <c r="AH614" s="207">
        <v>1</v>
      </c>
      <c r="AI614" s="125" t="s">
        <v>45</v>
      </c>
      <c r="AJ614" s="418">
        <f>VLOOKUP(InformeTbHv[[#This Row],[TURNO]],[1]INFORMEHV!AI$2:AK$184,2,0)</f>
        <v>0.58333333333333337</v>
      </c>
      <c r="AK614" s="418">
        <f>VLOOKUP(InformeTbHv[[#This Row],[TURNO]],[1]INFORMEHV!AI$2:AK$184,3,0)</f>
        <v>0.91666666666666663</v>
      </c>
      <c r="AL614" s="116"/>
      <c r="AM614" s="38"/>
      <c r="AN614" s="38"/>
      <c r="AO614" s="38"/>
      <c r="AP614" s="38"/>
      <c r="AQ614" s="40"/>
      <c r="AR614" s="38">
        <v>8</v>
      </c>
      <c r="AS614" s="38">
        <v>8</v>
      </c>
      <c r="AT614" s="25"/>
      <c r="AU614" s="49" t="s">
        <v>228</v>
      </c>
      <c r="AV614" s="38"/>
      <c r="AW614" s="38"/>
      <c r="AX614" s="38"/>
      <c r="AY614" s="38"/>
      <c r="AZ614" s="42" t="s">
        <v>168</v>
      </c>
      <c r="BA614" s="38" t="s">
        <v>48</v>
      </c>
      <c r="BB61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614" s="40"/>
      <c r="BD614" s="40"/>
      <c r="BE614" s="40"/>
      <c r="BF614" s="40"/>
      <c r="BG614" s="43"/>
      <c r="BH614" s="44"/>
      <c r="BI614" s="45"/>
      <c r="BJ614" s="45"/>
      <c r="BK614" s="46"/>
      <c r="BL614" s="47"/>
    </row>
    <row r="615" spans="1:64" ht="18.75" customHeight="1" x14ac:dyDescent="0.3">
      <c r="A615" s="37">
        <f>IFERROR(InformeTbHv[[#This Row],[T EFECTIVO]]/InformeTbHv[[#This Row],[Horas disponibles]],0)</f>
        <v>0.95</v>
      </c>
      <c r="B615" s="37">
        <f>((InformeTbHv[[#This Row],[T PROGRAMADO]]-InformeTbHv[[#This Row],[HORAS DE OTRAS PARADA]]))/InformeTbHv[[#This Row],[T PROGRAMADO]]</f>
        <v>0.47499999999999998</v>
      </c>
      <c r="C615" s="113">
        <f>IFERROR(((InformeTbHv[[#This Row],[T PROGRAMADO]]-InformeTbHv[[#This Row],[Ttal P. mec]])/InformeTbHv[[#This Row],[T PROGRAMADO]]),0)</f>
        <v>0.5</v>
      </c>
      <c r="D615" s="38">
        <f>IFERROR(ROUND(InformeTbHv[[#This Row],[TOTAL DE ARBOLES]]/InformeTbHv[[#This Row],[T EFECTIVO]],2),"")</f>
        <v>24.47</v>
      </c>
      <c r="E615" s="38">
        <f>(IFERROR(ROUND(InformeTbHv[[#This Row],[M3]]/InformeTbHv[[#This Row],[TOTAL DE ARBOLES]],2),""))</f>
        <v>0.34</v>
      </c>
      <c r="F615" s="39">
        <f>IFERROR(ROUND(InformeTbHv[[#This Row],[M3]]/InformeTbHv[[#This Row],[T EFECTIVO]],2),"")</f>
        <v>8.42</v>
      </c>
      <c r="G615" s="40">
        <f>InformeTbHv[[#This Row],[T PROGRAMADO]]-InformeTbHv[[#This Row],[HORAS DE OTRAS PARADA]]</f>
        <v>3.8</v>
      </c>
      <c r="H615" s="40">
        <f>InformeTbHv[[#This Row],[T PROGRAMADO]]-SUM(InformeTbHv[[#This Row],[T PARADAS MEC]]+InformeTbHv[[#This Row],[ALISTAMIENTO]]+InformeTbHv[[#This Row],[Mantenimiento periódico]])</f>
        <v>4</v>
      </c>
      <c r="I615" s="40">
        <f>InformeTbHv[[#This Row],[T PARADAS MEC]]+InformeTbHv[[#This Row],[ALISTAMIENTO]]+InformeTbHv[[#This Row],[Mantenimiento periódico]]</f>
        <v>4</v>
      </c>
      <c r="J615" s="40">
        <f>SUMIF(InformeTbHv[[#This Row],[MOTIVO 1]],"Mantenimiento periódico",InformeTbHv[[#This Row],[T OTRA PARADA 1]])</f>
        <v>0</v>
      </c>
      <c r="K615" s="40">
        <f>InformeTbHv[[#This Row],[Mantenimiento periódico]]+InformeTbHv[[#This Row],[ALISTAMIENTO]]</f>
        <v>0</v>
      </c>
      <c r="L615" s="40">
        <f>SUM(InformeTbHv[[#This Row],[T OTRA PARADA 1]:[T OTRA PARADA 5]])</f>
        <v>0</v>
      </c>
      <c r="M615" s="38" t="s">
        <v>72</v>
      </c>
      <c r="N615" s="38" t="s">
        <v>1418</v>
      </c>
      <c r="O615" s="38" t="s">
        <v>93</v>
      </c>
      <c r="P615" s="38">
        <v>1112881624</v>
      </c>
      <c r="Q615" s="38" t="s">
        <v>43</v>
      </c>
      <c r="R615" s="38" t="s">
        <v>74</v>
      </c>
      <c r="S615" s="41">
        <v>46032</v>
      </c>
      <c r="T615" s="38" t="s">
        <v>102</v>
      </c>
      <c r="U615" s="38"/>
      <c r="V615" s="38"/>
      <c r="W615" s="38"/>
      <c r="X615" s="38"/>
      <c r="Y615" s="38"/>
      <c r="Z615" s="38"/>
      <c r="AA615" s="38"/>
      <c r="AB615" s="38"/>
      <c r="AC615" s="38" t="s">
        <v>1425</v>
      </c>
      <c r="AD615" s="38" t="s">
        <v>1470</v>
      </c>
      <c r="AE615" s="38" t="s">
        <v>1514</v>
      </c>
      <c r="AF615" s="38">
        <v>18.81028029942162</v>
      </c>
      <c r="AG615" s="251" t="s">
        <v>205</v>
      </c>
      <c r="AH615" s="207">
        <v>1</v>
      </c>
      <c r="AI615" s="125" t="s">
        <v>45</v>
      </c>
      <c r="AJ615" s="418">
        <f>VLOOKUP(InformeTbHv[[#This Row],[TURNO]],[1]INFORMEHV!AI$2:AK$184,2,0)</f>
        <v>0.58333333333333337</v>
      </c>
      <c r="AK615" s="418">
        <f>VLOOKUP(InformeTbHv[[#This Row],[TURNO]],[1]INFORMEHV!AI$2:AK$184,3,0)</f>
        <v>0.91666666666666663</v>
      </c>
      <c r="AL615" s="116">
        <v>30</v>
      </c>
      <c r="AM615" s="38">
        <v>93</v>
      </c>
      <c r="AN615" s="38">
        <v>32</v>
      </c>
      <c r="AO615" s="38">
        <v>15</v>
      </c>
      <c r="AP615" s="38">
        <v>49</v>
      </c>
      <c r="AQ615" s="40">
        <v>24</v>
      </c>
      <c r="AR615" s="38">
        <v>8</v>
      </c>
      <c r="AS615" s="38">
        <v>4</v>
      </c>
      <c r="AT615" s="30" t="s">
        <v>327</v>
      </c>
      <c r="AU615" s="49" t="s">
        <v>228</v>
      </c>
      <c r="AV615" s="38"/>
      <c r="AW615" s="38"/>
      <c r="AX615" s="38">
        <v>0.2</v>
      </c>
      <c r="AY615" s="38">
        <v>2</v>
      </c>
      <c r="AZ615" s="42" t="s">
        <v>169</v>
      </c>
      <c r="BA615" s="38" t="s">
        <v>48</v>
      </c>
      <c r="BB61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4.2</v>
      </c>
      <c r="BC615" s="40"/>
      <c r="BD615" s="40"/>
      <c r="BE615" s="40"/>
      <c r="BF615" s="40"/>
      <c r="BG615" s="43"/>
      <c r="BH615" s="44"/>
      <c r="BI615" s="45"/>
      <c r="BJ615" s="45"/>
      <c r="BK615" s="46"/>
      <c r="BL615" s="47"/>
    </row>
    <row r="616" spans="1:64" ht="18.75" customHeight="1" x14ac:dyDescent="0.3">
      <c r="A616" s="37">
        <f>IFERROR(InformeTbHv[[#This Row],[T EFECTIVO]]/InformeTbHv[[#This Row],[Horas disponibles]],0)</f>
        <v>0</v>
      </c>
      <c r="B616" s="37">
        <f>((InformeTbHv[[#This Row],[T PROGRAMADO]]-InformeTbHv[[#This Row],[HORAS DE OTRAS PARADA]]))/InformeTbHv[[#This Row],[T PROGRAMADO]]</f>
        <v>0</v>
      </c>
      <c r="C616" s="113">
        <f>IFERROR(((InformeTbHv[[#This Row],[T PROGRAMADO]]-InformeTbHv[[#This Row],[Ttal P. mec]])/InformeTbHv[[#This Row],[T PROGRAMADO]]),0)</f>
        <v>0</v>
      </c>
      <c r="D616" s="38" t="str">
        <f>IFERROR(ROUND(InformeTbHv[[#This Row],[TOTAL DE ARBOLES]]/InformeTbHv[[#This Row],[T EFECTIVO]],2),"")</f>
        <v/>
      </c>
      <c r="E616" s="38" t="str">
        <f>(IFERROR(ROUND(InformeTbHv[[#This Row],[M3]]/InformeTbHv[[#This Row],[TOTAL DE ARBOLES]],2),""))</f>
        <v/>
      </c>
      <c r="F616" s="39" t="str">
        <f>IFERROR(ROUND(InformeTbHv[[#This Row],[M3]]/InformeTbHv[[#This Row],[T EFECTIVO]],2),"")</f>
        <v/>
      </c>
      <c r="G616" s="40">
        <f>InformeTbHv[[#This Row],[T PROGRAMADO]]-InformeTbHv[[#This Row],[HORAS DE OTRAS PARADA]]</f>
        <v>0</v>
      </c>
      <c r="H616" s="40">
        <f>InformeTbHv[[#This Row],[T PROGRAMADO]]-SUM(InformeTbHv[[#This Row],[T PARADAS MEC]]+InformeTbHv[[#This Row],[ALISTAMIENTO]]+InformeTbHv[[#This Row],[Mantenimiento periódico]])</f>
        <v>0</v>
      </c>
      <c r="I616" s="40">
        <f>InformeTbHv[[#This Row],[T PARADAS MEC]]+InformeTbHv[[#This Row],[ALISTAMIENTO]]+InformeTbHv[[#This Row],[Mantenimiento periódico]]</f>
        <v>8</v>
      </c>
      <c r="J616" s="40">
        <f>SUMIF(InformeTbHv[[#This Row],[MOTIVO 1]],"Mantenimiento periódico",InformeTbHv[[#This Row],[T OTRA PARADA 1]])</f>
        <v>0</v>
      </c>
      <c r="K616" s="120">
        <f>InformeTbHv[[#This Row],[Mantenimiento periódico]]+InformeTbHv[[#This Row],[ALISTAMIENTO]]</f>
        <v>0</v>
      </c>
      <c r="L616" s="120">
        <f>SUM(InformeTbHv[[#This Row],[T OTRA PARADA 1]:[T OTRA PARADA 5]])</f>
        <v>0</v>
      </c>
      <c r="M616" s="116" t="s">
        <v>72</v>
      </c>
      <c r="N616" s="116" t="s">
        <v>1418</v>
      </c>
      <c r="O616" s="246" t="s">
        <v>73</v>
      </c>
      <c r="P616" s="38">
        <v>1116724403</v>
      </c>
      <c r="Q616" s="38" t="s">
        <v>43</v>
      </c>
      <c r="R616" s="38" t="s">
        <v>74</v>
      </c>
      <c r="S616" s="41">
        <v>46032</v>
      </c>
      <c r="T616" s="38" t="s">
        <v>102</v>
      </c>
      <c r="U616" s="38"/>
      <c r="V616" s="38"/>
      <c r="W616" s="38"/>
      <c r="X616" s="38"/>
      <c r="Y616" s="38"/>
      <c r="Z616" s="38"/>
      <c r="AA616" s="38"/>
      <c r="AB616" s="38"/>
      <c r="AC616" s="38" t="s">
        <v>1425</v>
      </c>
      <c r="AD616" s="38" t="s">
        <v>1470</v>
      </c>
      <c r="AE616" s="38" t="s">
        <v>1514</v>
      </c>
      <c r="AF616" s="38">
        <v>18.81028029942162</v>
      </c>
      <c r="AG616" s="251" t="s">
        <v>205</v>
      </c>
      <c r="AH616" s="207">
        <v>1</v>
      </c>
      <c r="AI616" s="25" t="s">
        <v>47</v>
      </c>
      <c r="AJ616" s="422">
        <f>VLOOKUP(InformeTbHv[[#This Row],[TURNO]],[1]INFORMEHV!AI$2:AK$184,2,0)</f>
        <v>0.25</v>
      </c>
      <c r="AK616" s="422">
        <f>VLOOKUP(InformeTbHv[[#This Row],[TURNO]],[1]INFORMEHV!AI$2:AK$184,3,0)</f>
        <v>0.58333333333333337</v>
      </c>
      <c r="AL616" s="116"/>
      <c r="AM616" s="38"/>
      <c r="AN616" s="38"/>
      <c r="AO616" s="38"/>
      <c r="AP616" s="38"/>
      <c r="AQ616" s="40"/>
      <c r="AR616" s="38">
        <v>8</v>
      </c>
      <c r="AS616" s="38">
        <v>8</v>
      </c>
      <c r="AT616" s="25"/>
      <c r="AU616" s="49" t="s">
        <v>228</v>
      </c>
      <c r="AV616" s="38"/>
      <c r="AW616" s="38"/>
      <c r="AX616" s="38"/>
      <c r="AY616" s="38"/>
      <c r="AZ616" s="42" t="s">
        <v>170</v>
      </c>
      <c r="BA616" s="38" t="s">
        <v>48</v>
      </c>
      <c r="BB61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616" s="40"/>
      <c r="BD616" s="40"/>
      <c r="BE616" s="40"/>
      <c r="BF616" s="40"/>
      <c r="BG616" s="43"/>
      <c r="BH616" s="44"/>
      <c r="BI616" s="45"/>
      <c r="BJ616" s="45"/>
      <c r="BK616" s="46"/>
      <c r="BL616" s="47"/>
    </row>
    <row r="617" spans="1:64" ht="18.75" customHeight="1" x14ac:dyDescent="0.3">
      <c r="A617" s="76">
        <f>IFERROR(InformeTbHv[[#This Row],[T EFECTIVO]]/InformeTbHv[[#This Row],[Horas disponibles]],0)</f>
        <v>0.84269662921348321</v>
      </c>
      <c r="B617" s="76">
        <f>((InformeTbHv[[#This Row],[T PROGRAMADO]]-InformeTbHv[[#This Row],[HORAS DE OTRAS PARADA]]))/InformeTbHv[[#This Row],[T PROGRAMADO]]</f>
        <v>0.28125</v>
      </c>
      <c r="C617" s="217">
        <f>IFERROR(((InformeTbHv[[#This Row],[T PROGRAMADO]]-InformeTbHv[[#This Row],[Ttal P. mec]])/InformeTbHv[[#This Row],[T PROGRAMADO]]),0)</f>
        <v>0.33374999999999999</v>
      </c>
      <c r="D617" s="49">
        <f>IFERROR(ROUND(InformeTbHv[[#This Row],[TOTAL DE ARBOLES]]/InformeTbHv[[#This Row],[T EFECTIVO]],2),"")</f>
        <v>45.33</v>
      </c>
      <c r="E617" s="49">
        <f>(IFERROR(ROUND(InformeTbHv[[#This Row],[M3]]/InformeTbHv[[#This Row],[TOTAL DE ARBOLES]],2),""))</f>
        <v>0.25</v>
      </c>
      <c r="F617" s="39">
        <f>IFERROR(ROUND(InformeTbHv[[#This Row],[M3]]/InformeTbHv[[#This Row],[T EFECTIVO]],2),"")</f>
        <v>11.24</v>
      </c>
      <c r="G617" s="72">
        <f>InformeTbHv[[#This Row],[T PROGRAMADO]]-InformeTbHv[[#This Row],[HORAS DE OTRAS PARADA]]</f>
        <v>2.25</v>
      </c>
      <c r="H617" s="72">
        <f>InformeTbHv[[#This Row],[T PROGRAMADO]]-SUM(InformeTbHv[[#This Row],[T PARADAS MEC]]+InformeTbHv[[#This Row],[ALISTAMIENTO]]+InformeTbHv[[#This Row],[Mantenimiento periódico]])</f>
        <v>2.67</v>
      </c>
      <c r="I617" s="72">
        <f>InformeTbHv[[#This Row],[T PARADAS MEC]]+InformeTbHv[[#This Row],[ALISTAMIENTO]]+InformeTbHv[[#This Row],[Mantenimiento periódico]]</f>
        <v>5.33</v>
      </c>
      <c r="J617" s="72">
        <f>SUMIF(InformeTbHv[[#This Row],[MOTIVO 1]],"Mantenimiento periódico",InformeTbHv[[#This Row],[T OTRA PARADA 1]])</f>
        <v>0</v>
      </c>
      <c r="K617" s="72">
        <f>InformeTbHv[[#This Row],[Mantenimiento periódico]]+InformeTbHv[[#This Row],[ALISTAMIENTO]]</f>
        <v>0.33</v>
      </c>
      <c r="L617" s="72">
        <f>SUM(InformeTbHv[[#This Row],[T OTRA PARADA 1]:[T OTRA PARADA 5]])</f>
        <v>0</v>
      </c>
      <c r="M617" s="49" t="s">
        <v>42</v>
      </c>
      <c r="N617" s="49" t="s">
        <v>1418</v>
      </c>
      <c r="O617" s="49" t="s">
        <v>59</v>
      </c>
      <c r="P617" s="49">
        <v>94269864</v>
      </c>
      <c r="Q617" s="49" t="s">
        <v>43</v>
      </c>
      <c r="R617" s="49" t="s">
        <v>44</v>
      </c>
      <c r="S617" s="77">
        <v>46123</v>
      </c>
      <c r="T617" s="49" t="s">
        <v>1075</v>
      </c>
      <c r="U617" s="49"/>
      <c r="V617" s="49"/>
      <c r="W617" s="49"/>
      <c r="X617" s="49"/>
      <c r="Y617" s="49"/>
      <c r="Z617" s="49"/>
      <c r="AA617" s="49"/>
      <c r="AB617" s="49"/>
      <c r="AC617" s="49" t="s">
        <v>1437</v>
      </c>
      <c r="AD617" s="49" t="s">
        <v>1482</v>
      </c>
      <c r="AE617" s="49" t="s">
        <v>1519</v>
      </c>
      <c r="AF617" s="49">
        <v>25.440823396499322</v>
      </c>
      <c r="AG617" s="49" t="s">
        <v>208</v>
      </c>
      <c r="AH617" s="259">
        <v>1</v>
      </c>
      <c r="AI617" s="125" t="s">
        <v>45</v>
      </c>
      <c r="AJ617" s="418">
        <f>VLOOKUP(InformeTbHv[[#This Row],[TURNO]],[1]INFORMEHV!AI$2:AK$184,2,0)</f>
        <v>0.58333333333333337</v>
      </c>
      <c r="AK617" s="418">
        <f>VLOOKUP(InformeTbHv[[#This Row],[TURNO]],[1]INFORMEHV!AI$2:AK$184,3,0)</f>
        <v>0.91666666666666663</v>
      </c>
      <c r="AL617" s="125">
        <v>30</v>
      </c>
      <c r="AM617" s="49">
        <v>102</v>
      </c>
      <c r="AN617" s="49">
        <v>25.29</v>
      </c>
      <c r="AO617" s="49">
        <v>6.83</v>
      </c>
      <c r="AP617" s="49"/>
      <c r="AQ617" s="72">
        <v>21</v>
      </c>
      <c r="AR617" s="125">
        <v>8</v>
      </c>
      <c r="AS617" s="49">
        <v>5</v>
      </c>
      <c r="AT617" s="30" t="s">
        <v>328</v>
      </c>
      <c r="AU617" s="49" t="s">
        <v>1131</v>
      </c>
      <c r="AV617" s="49">
        <v>0.33</v>
      </c>
      <c r="AW617" s="49">
        <v>0.17</v>
      </c>
      <c r="AX617" s="49">
        <v>0.25</v>
      </c>
      <c r="AY617" s="49">
        <v>1</v>
      </c>
      <c r="AZ617" s="71" t="s">
        <v>1132</v>
      </c>
      <c r="BA617" s="49" t="s">
        <v>46</v>
      </c>
      <c r="BB61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5.75</v>
      </c>
      <c r="BC617" s="72"/>
      <c r="BD617" s="72"/>
      <c r="BE617" s="72"/>
      <c r="BF617" s="72"/>
      <c r="BG617" s="74"/>
      <c r="BH617" s="44"/>
      <c r="BI617" s="45"/>
      <c r="BJ617" s="45"/>
      <c r="BK617" s="46"/>
      <c r="BL617" s="45"/>
    </row>
    <row r="618" spans="1:64" ht="18.75" customHeight="1" x14ac:dyDescent="0.3">
      <c r="A618" s="76">
        <f>IFERROR(InformeTbHv[[#This Row],[T EFECTIVO]]/InformeTbHv[[#This Row],[Horas disponibles]],0)</f>
        <v>0</v>
      </c>
      <c r="B618" s="76">
        <f>((InformeTbHv[[#This Row],[T PROGRAMADO]]-InformeTbHv[[#This Row],[HORAS DE OTRAS PARADA]]))/InformeTbHv[[#This Row],[T PROGRAMADO]]</f>
        <v>0</v>
      </c>
      <c r="C618" s="217">
        <f>IFERROR(((InformeTbHv[[#This Row],[T PROGRAMADO]]-InformeTbHv[[#This Row],[Ttal P. mec]])/InformeTbHv[[#This Row],[T PROGRAMADO]]),0)</f>
        <v>0</v>
      </c>
      <c r="D618" s="49" t="str">
        <f>IFERROR(ROUND(InformeTbHv[[#This Row],[TOTAL DE ARBOLES]]/InformeTbHv[[#This Row],[T EFECTIVO]],2),"")</f>
        <v/>
      </c>
      <c r="E618" s="49" t="str">
        <f>(IFERROR(ROUND(InformeTbHv[[#This Row],[M3]]/InformeTbHv[[#This Row],[TOTAL DE ARBOLES]],2),""))</f>
        <v/>
      </c>
      <c r="F618" s="39" t="str">
        <f>IFERROR(ROUND(InformeTbHv[[#This Row],[M3]]/InformeTbHv[[#This Row],[T EFECTIVO]],2),"")</f>
        <v/>
      </c>
      <c r="G618" s="72">
        <f>InformeTbHv[[#This Row],[T PROGRAMADO]]-InformeTbHv[[#This Row],[HORAS DE OTRAS PARADA]]</f>
        <v>0</v>
      </c>
      <c r="H618" s="72">
        <f>InformeTbHv[[#This Row],[T PROGRAMADO]]-SUM(InformeTbHv[[#This Row],[T PARADAS MEC]]+InformeTbHv[[#This Row],[ALISTAMIENTO]]+InformeTbHv[[#This Row],[Mantenimiento periódico]])</f>
        <v>0</v>
      </c>
      <c r="I618" s="72">
        <f>InformeTbHv[[#This Row],[T PARADAS MEC]]+InformeTbHv[[#This Row],[ALISTAMIENTO]]+InformeTbHv[[#This Row],[Mantenimiento periódico]]</f>
        <v>8</v>
      </c>
      <c r="J618" s="72">
        <f>SUMIF(InformeTbHv[[#This Row],[MOTIVO 1]],"Mantenimiento periódico",InformeTbHv[[#This Row],[T OTRA PARADA 1]])</f>
        <v>0</v>
      </c>
      <c r="K618" s="72">
        <f>InformeTbHv[[#This Row],[Mantenimiento periódico]]+InformeTbHv[[#This Row],[ALISTAMIENTO]]</f>
        <v>0</v>
      </c>
      <c r="L618" s="72">
        <f>SUM(InformeTbHv[[#This Row],[T OTRA PARADA 1]:[T OTRA PARADA 5]])</f>
        <v>0</v>
      </c>
      <c r="M618" s="49" t="s">
        <v>86</v>
      </c>
      <c r="N618" s="49" t="s">
        <v>1418</v>
      </c>
      <c r="O618" s="49" t="s">
        <v>88</v>
      </c>
      <c r="P618" s="49">
        <v>94265708</v>
      </c>
      <c r="Q618" s="49" t="s">
        <v>398</v>
      </c>
      <c r="R618" s="49" t="s">
        <v>74</v>
      </c>
      <c r="S618" s="77">
        <v>46113</v>
      </c>
      <c r="T618" s="49" t="s">
        <v>399</v>
      </c>
      <c r="U618" s="49"/>
      <c r="V618" s="49"/>
      <c r="W618" s="49"/>
      <c r="X618" s="49"/>
      <c r="Y618" s="49"/>
      <c r="Z618" s="49"/>
      <c r="AA618" s="49"/>
      <c r="AB618" s="49"/>
      <c r="AC618" s="49" t="s">
        <v>1430</v>
      </c>
      <c r="AD618" s="49" t="s">
        <v>1475</v>
      </c>
      <c r="AE618" s="49" t="s">
        <v>1517</v>
      </c>
      <c r="AF618" s="49">
        <v>14.957915875223099</v>
      </c>
      <c r="AG618" s="251" t="s">
        <v>205</v>
      </c>
      <c r="AH618" s="259">
        <v>4</v>
      </c>
      <c r="AI618" s="49" t="s">
        <v>47</v>
      </c>
      <c r="AJ618" s="420">
        <f>VLOOKUP(InformeTbHv[[#This Row],[TURNO]],[1]INFORMEHV!AI$2:AK$184,2,0)</f>
        <v>0.25</v>
      </c>
      <c r="AK618" s="420">
        <f>VLOOKUP(InformeTbHv[[#This Row],[TURNO]],[1]INFORMEHV!AI$2:AK$184,3,0)</f>
        <v>0.58333333333333337</v>
      </c>
      <c r="AL618" s="125"/>
      <c r="AM618" s="49"/>
      <c r="AN618" s="49"/>
      <c r="AO618" s="49"/>
      <c r="AP618" s="49"/>
      <c r="AQ618" s="72"/>
      <c r="AR618" s="125">
        <v>8</v>
      </c>
      <c r="AS618" s="49">
        <v>8</v>
      </c>
      <c r="AT618" s="30" t="s">
        <v>328</v>
      </c>
      <c r="AU618" s="49" t="s">
        <v>1092</v>
      </c>
      <c r="AV618" s="49"/>
      <c r="AW618" s="49"/>
      <c r="AX618" s="49"/>
      <c r="AY618" s="49"/>
      <c r="AZ618" s="71" t="s">
        <v>96</v>
      </c>
      <c r="BA618" s="49" t="s">
        <v>46</v>
      </c>
      <c r="BB61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618" s="72"/>
      <c r="BD618" s="72"/>
      <c r="BE618" s="72"/>
      <c r="BF618" s="72"/>
      <c r="BG618" s="74"/>
      <c r="BH618" s="44"/>
      <c r="BI618" s="45"/>
      <c r="BJ618" s="45"/>
      <c r="BK618" s="46"/>
      <c r="BL618" s="45"/>
    </row>
    <row r="619" spans="1:64" ht="18.75" customHeight="1" x14ac:dyDescent="0.3">
      <c r="A619" s="76">
        <f>IFERROR(InformeTbHv[[#This Row],[T EFECTIVO]]/InformeTbHv[[#This Row],[Horas disponibles]],0)</f>
        <v>0</v>
      </c>
      <c r="B619" s="76">
        <f>((InformeTbHv[[#This Row],[T PROGRAMADO]]-InformeTbHv[[#This Row],[HORAS DE OTRAS PARADA]]))/InformeTbHv[[#This Row],[T PROGRAMADO]]</f>
        <v>0</v>
      </c>
      <c r="C619" s="217">
        <f>IFERROR(((InformeTbHv[[#This Row],[T PROGRAMADO]]-InformeTbHv[[#This Row],[Ttal P. mec]])/InformeTbHv[[#This Row],[T PROGRAMADO]]),0)</f>
        <v>0</v>
      </c>
      <c r="D619" s="49" t="str">
        <f>IFERROR(ROUND(InformeTbHv[[#This Row],[TOTAL DE ARBOLES]]/InformeTbHv[[#This Row],[T EFECTIVO]],2),"")</f>
        <v/>
      </c>
      <c r="E619" s="49" t="str">
        <f>(IFERROR(ROUND(InformeTbHv[[#This Row],[M3]]/InformeTbHv[[#This Row],[TOTAL DE ARBOLES]],2),""))</f>
        <v/>
      </c>
      <c r="F619" s="39" t="str">
        <f>IFERROR(ROUND(InformeTbHv[[#This Row],[M3]]/InformeTbHv[[#This Row],[T EFECTIVO]],2),"")</f>
        <v/>
      </c>
      <c r="G619" s="72">
        <f>InformeTbHv[[#This Row],[T PROGRAMADO]]-InformeTbHv[[#This Row],[HORAS DE OTRAS PARADA]]</f>
        <v>0</v>
      </c>
      <c r="H619" s="72">
        <f>InformeTbHv[[#This Row],[T PROGRAMADO]]-SUM(InformeTbHv[[#This Row],[T PARADAS MEC]]+InformeTbHv[[#This Row],[ALISTAMIENTO]]+InformeTbHv[[#This Row],[Mantenimiento periódico]])</f>
        <v>0</v>
      </c>
      <c r="I619" s="72">
        <f>InformeTbHv[[#This Row],[T PARADAS MEC]]+InformeTbHv[[#This Row],[ALISTAMIENTO]]+InformeTbHv[[#This Row],[Mantenimiento periódico]]</f>
        <v>8</v>
      </c>
      <c r="J619" s="72">
        <f>SUMIF(InformeTbHv[[#This Row],[MOTIVO 1]],"Mantenimiento periódico",InformeTbHv[[#This Row],[T OTRA PARADA 1]])</f>
        <v>0</v>
      </c>
      <c r="K619" s="72">
        <f>InformeTbHv[[#This Row],[Mantenimiento periódico]]+InformeTbHv[[#This Row],[ALISTAMIENTO]]</f>
        <v>0</v>
      </c>
      <c r="L619" s="72">
        <f>SUM(InformeTbHv[[#This Row],[T OTRA PARADA 1]:[T OTRA PARADA 5]])</f>
        <v>0</v>
      </c>
      <c r="M619" s="49" t="s">
        <v>86</v>
      </c>
      <c r="N619" s="49" t="s">
        <v>1418</v>
      </c>
      <c r="O619" s="49" t="s">
        <v>93</v>
      </c>
      <c r="P619" s="49">
        <v>1112881624</v>
      </c>
      <c r="Q619" s="49" t="s">
        <v>398</v>
      </c>
      <c r="R619" s="49" t="s">
        <v>74</v>
      </c>
      <c r="S619" s="77">
        <v>46114</v>
      </c>
      <c r="T619" s="49" t="s">
        <v>399</v>
      </c>
      <c r="U619" s="49"/>
      <c r="V619" s="49"/>
      <c r="W619" s="49"/>
      <c r="X619" s="49"/>
      <c r="Y619" s="49"/>
      <c r="Z619" s="49"/>
      <c r="AA619" s="49"/>
      <c r="AB619" s="49"/>
      <c r="AC619" s="49" t="s">
        <v>1430</v>
      </c>
      <c r="AD619" s="49" t="s">
        <v>1475</v>
      </c>
      <c r="AE619" s="49" t="s">
        <v>1517</v>
      </c>
      <c r="AF619" s="49">
        <v>14.957915875223099</v>
      </c>
      <c r="AG619" s="251" t="s">
        <v>205</v>
      </c>
      <c r="AH619" s="259">
        <v>4</v>
      </c>
      <c r="AI619" s="125" t="s">
        <v>45</v>
      </c>
      <c r="AJ619" s="418">
        <f>VLOOKUP(InformeTbHv[[#This Row],[TURNO]],[1]INFORMEHV!AI$2:AK$184,2,0)</f>
        <v>0.58333333333333337</v>
      </c>
      <c r="AK619" s="418">
        <f>VLOOKUP(InformeTbHv[[#This Row],[TURNO]],[1]INFORMEHV!AI$2:AK$184,3,0)</f>
        <v>0.91666666666666663</v>
      </c>
      <c r="AL619" s="125"/>
      <c r="AM619" s="49"/>
      <c r="AN619" s="49"/>
      <c r="AO619" s="49"/>
      <c r="AP619" s="49"/>
      <c r="AQ619" s="72"/>
      <c r="AR619" s="49">
        <v>8</v>
      </c>
      <c r="AS619" s="49">
        <v>8</v>
      </c>
      <c r="AT619" s="49"/>
      <c r="AU619" s="49" t="s">
        <v>1092</v>
      </c>
      <c r="AV619" s="49"/>
      <c r="AW619" s="49"/>
      <c r="AX619" s="49"/>
      <c r="AY619" s="49"/>
      <c r="AZ619" s="71" t="s">
        <v>96</v>
      </c>
      <c r="BA619" s="49" t="s">
        <v>46</v>
      </c>
      <c r="BB61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619" s="72"/>
      <c r="BD619" s="72"/>
      <c r="BE619" s="72"/>
      <c r="BF619" s="72"/>
      <c r="BG619" s="74"/>
      <c r="BH619" s="44"/>
      <c r="BI619" s="45"/>
      <c r="BJ619" s="45"/>
      <c r="BK619" s="46"/>
      <c r="BL619" s="45"/>
    </row>
    <row r="620" spans="1:64" ht="18.75" customHeight="1" x14ac:dyDescent="0.3">
      <c r="A620" s="37">
        <f>IFERROR(InformeTbHv[[#This Row],[T EFECTIVO]]/InformeTbHv[[#This Row],[Horas disponibles]],0)</f>
        <v>0.9778067885117494</v>
      </c>
      <c r="B620" s="37">
        <f>((InformeTbHv[[#This Row],[T PROGRAMADO]]-InformeTbHv[[#This Row],[HORAS DE OTRAS PARADA]]))/InformeTbHv[[#This Row],[T PROGRAMADO]]</f>
        <v>0.93625000000000003</v>
      </c>
      <c r="C620" s="113">
        <f>IFERROR(((InformeTbHv[[#This Row],[T PROGRAMADO]]-InformeTbHv[[#This Row],[Ttal P. mec]])/InformeTbHv[[#This Row],[T PROGRAMADO]]),0)</f>
        <v>0.95750000000000002</v>
      </c>
      <c r="D620" s="38">
        <f>IFERROR(ROUND(InformeTbHv[[#This Row],[TOTAL DE ARBOLES]]/InformeTbHv[[#This Row],[T EFECTIVO]],2),"")</f>
        <v>23.5</v>
      </c>
      <c r="E620" s="38">
        <f>(IFERROR(ROUND(InformeTbHv[[#This Row],[M3]]/InformeTbHv[[#This Row],[TOTAL DE ARBOLES]],2),""))</f>
        <v>0.28000000000000003</v>
      </c>
      <c r="F620" s="39">
        <f>IFERROR(ROUND(InformeTbHv[[#This Row],[M3]]/InformeTbHv[[#This Row],[T EFECTIVO]],2),"")</f>
        <v>6.68</v>
      </c>
      <c r="G620" s="40">
        <f>InformeTbHv[[#This Row],[T PROGRAMADO]]-InformeTbHv[[#This Row],[HORAS DE OTRAS PARADA]]</f>
        <v>7.49</v>
      </c>
      <c r="H620" s="40">
        <f>InformeTbHv[[#This Row],[T PROGRAMADO]]-SUM(InformeTbHv[[#This Row],[T PARADAS MEC]]+InformeTbHv[[#This Row],[ALISTAMIENTO]]+InformeTbHv[[#This Row],[Mantenimiento periódico]])</f>
        <v>7.66</v>
      </c>
      <c r="I620" s="40">
        <f>InformeTbHv[[#This Row],[T PARADAS MEC]]+InformeTbHv[[#This Row],[ALISTAMIENTO]]+InformeTbHv[[#This Row],[Mantenimiento periódico]]</f>
        <v>0.34</v>
      </c>
      <c r="J620" s="40">
        <f>SUMIF(InformeTbHv[[#This Row],[MOTIVO 1]],"Mantenimiento periódico",InformeTbHv[[#This Row],[T OTRA PARADA 1]])</f>
        <v>0</v>
      </c>
      <c r="K620" s="40">
        <f>InformeTbHv[[#This Row],[Mantenimiento periódico]]+InformeTbHv[[#This Row],[ALISTAMIENTO]]</f>
        <v>0.17</v>
      </c>
      <c r="L620" s="40">
        <f>SUM(InformeTbHv[[#This Row],[T OTRA PARADA 1]:[T OTRA PARADA 5]])</f>
        <v>0</v>
      </c>
      <c r="M620" s="38" t="s">
        <v>63</v>
      </c>
      <c r="N620" s="38" t="s">
        <v>1417</v>
      </c>
      <c r="O620" s="38" t="s">
        <v>85</v>
      </c>
      <c r="P620" s="38">
        <v>15961194</v>
      </c>
      <c r="Q620" s="38" t="s">
        <v>65</v>
      </c>
      <c r="R620" s="38" t="s">
        <v>44</v>
      </c>
      <c r="S620" s="41">
        <v>46037</v>
      </c>
      <c r="T620" s="38" t="s">
        <v>150</v>
      </c>
      <c r="U620" s="38"/>
      <c r="V620" s="38"/>
      <c r="W620" s="38"/>
      <c r="X620" s="38"/>
      <c r="Y620" s="38"/>
      <c r="Z620" s="38"/>
      <c r="AA620" s="38"/>
      <c r="AB620" s="38"/>
      <c r="AC620" s="38" t="s">
        <v>1444</v>
      </c>
      <c r="AD620" s="38" t="s">
        <v>1489</v>
      </c>
      <c r="AE620" s="38" t="s">
        <v>1512</v>
      </c>
      <c r="AF620" s="38">
        <v>22.805263629590204</v>
      </c>
      <c r="AG620" s="251" t="s">
        <v>205</v>
      </c>
      <c r="AH620" s="207">
        <v>8</v>
      </c>
      <c r="AI620" s="116" t="s">
        <v>47</v>
      </c>
      <c r="AJ620" s="415">
        <f>VLOOKUP(InformeTbHv[[#This Row],[TURNO]],[1]INFORMEHV!AI$2:AK$184,2,0)</f>
        <v>0.25</v>
      </c>
      <c r="AK620" s="415">
        <f>VLOOKUP(InformeTbHv[[#This Row],[TURNO]],[1]INFORMEHV!AI$2:AK$184,3,0)</f>
        <v>0.58333333333333337</v>
      </c>
      <c r="AL620" s="116">
        <v>20</v>
      </c>
      <c r="AM620" s="38">
        <v>176</v>
      </c>
      <c r="AN620" s="38">
        <v>50</v>
      </c>
      <c r="AO620" s="38">
        <v>7.14</v>
      </c>
      <c r="AP620" s="38"/>
      <c r="AQ620" s="40"/>
      <c r="AR620" s="116">
        <v>8</v>
      </c>
      <c r="AS620" s="38">
        <v>0.17</v>
      </c>
      <c r="AT620" s="30" t="s">
        <v>328</v>
      </c>
      <c r="AU620" s="49" t="s">
        <v>226</v>
      </c>
      <c r="AV620" s="38">
        <v>0.17</v>
      </c>
      <c r="AW620" s="38"/>
      <c r="AX620" s="38">
        <v>0.17</v>
      </c>
      <c r="AY620" s="38"/>
      <c r="AZ620" s="42" t="s">
        <v>142</v>
      </c>
      <c r="BA620" s="38" t="s">
        <v>48</v>
      </c>
      <c r="BB62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0.51</v>
      </c>
      <c r="BC620" s="40"/>
      <c r="BD620" s="40"/>
      <c r="BE620" s="40"/>
      <c r="BF620" s="40"/>
      <c r="BG620" s="43"/>
      <c r="BH620" s="44"/>
      <c r="BI620" s="45"/>
      <c r="BJ620" s="45"/>
      <c r="BK620" s="46"/>
      <c r="BL620" s="47"/>
    </row>
    <row r="621" spans="1:64" ht="18.75" customHeight="1" x14ac:dyDescent="0.3">
      <c r="A621" s="87">
        <f>IFERROR(InformeTbHv[[#This Row],[T EFECTIVO]]/InformeTbHv[[#This Row],[Horas disponibles]],0)</f>
        <v>0.77666666666666673</v>
      </c>
      <c r="B621" s="87">
        <f>((InformeTbHv[[#This Row],[T PROGRAMADO]]-InformeTbHv[[#This Row],[HORAS DE OTRAS PARADA]]))/InformeTbHv[[#This Row],[T PROGRAMADO]]</f>
        <v>0.29125000000000001</v>
      </c>
      <c r="C621" s="216">
        <f>IFERROR(((InformeTbHv[[#This Row],[T PROGRAMADO]]-InformeTbHv[[#This Row],[Ttal P. mec]])/InformeTbHv[[#This Row],[T PROGRAMADO]]),0)</f>
        <v>0.375</v>
      </c>
      <c r="D621" s="88">
        <f>IFERROR(ROUND(InformeTbHv[[#This Row],[TOTAL DE ARBOLES]]/InformeTbHv[[#This Row],[T EFECTIVO]],2),"")</f>
        <v>30.9</v>
      </c>
      <c r="E621" s="88">
        <f>(IFERROR(ROUND(InformeTbHv[[#This Row],[M3]]/InformeTbHv[[#This Row],[TOTAL DE ARBOLES]],2),""))</f>
        <v>0.43</v>
      </c>
      <c r="F621" s="39">
        <f>IFERROR(ROUND(InformeTbHv[[#This Row],[M3]]/InformeTbHv[[#This Row],[T EFECTIVO]],2),"")</f>
        <v>13.31</v>
      </c>
      <c r="G621" s="89">
        <f>InformeTbHv[[#This Row],[T PROGRAMADO]]-InformeTbHv[[#This Row],[HORAS DE OTRAS PARADA]]</f>
        <v>2.33</v>
      </c>
      <c r="H621" s="89">
        <f>InformeTbHv[[#This Row],[T PROGRAMADO]]-SUM(InformeTbHv[[#This Row],[T PARADAS MEC]]+InformeTbHv[[#This Row],[ALISTAMIENTO]]+InformeTbHv[[#This Row],[Mantenimiento periódico]])</f>
        <v>3</v>
      </c>
      <c r="I621" s="89">
        <f>InformeTbHv[[#This Row],[T PARADAS MEC]]+InformeTbHv[[#This Row],[ALISTAMIENTO]]+InformeTbHv[[#This Row],[Mantenimiento periódico]]</f>
        <v>5</v>
      </c>
      <c r="J621" s="89">
        <f>SUMIF(InformeTbHv[[#This Row],[MOTIVO 1]],"Mantenimiento periódico",InformeTbHv[[#This Row],[T OTRA PARADA 1]])</f>
        <v>0</v>
      </c>
      <c r="K621" s="89">
        <f>InformeTbHv[[#This Row],[Mantenimiento periódico]]+InformeTbHv[[#This Row],[ALISTAMIENTO]]</f>
        <v>0</v>
      </c>
      <c r="L621" s="89">
        <f>SUM(InformeTbHv[[#This Row],[T OTRA PARADA 1]:[T OTRA PARADA 5]])</f>
        <v>0</v>
      </c>
      <c r="M621" s="88" t="s">
        <v>68</v>
      </c>
      <c r="N621" s="88" t="s">
        <v>1417</v>
      </c>
      <c r="O621" s="88" t="s">
        <v>82</v>
      </c>
      <c r="P621" s="88">
        <v>94266396</v>
      </c>
      <c r="Q621" s="88" t="s">
        <v>65</v>
      </c>
      <c r="R621" s="88" t="s">
        <v>44</v>
      </c>
      <c r="S621" s="90">
        <v>46049</v>
      </c>
      <c r="T621" s="88" t="s">
        <v>164</v>
      </c>
      <c r="U621" s="88"/>
      <c r="V621" s="88"/>
      <c r="W621" s="88"/>
      <c r="X621" s="88"/>
      <c r="Y621" s="88"/>
      <c r="Z621" s="88"/>
      <c r="AA621" s="88"/>
      <c r="AB621" s="88"/>
      <c r="AC621" s="88" t="s">
        <v>1426</v>
      </c>
      <c r="AD621" s="88" t="s">
        <v>1471</v>
      </c>
      <c r="AE621" s="88" t="s">
        <v>1512</v>
      </c>
      <c r="AF621" s="88">
        <v>26.520279887958782</v>
      </c>
      <c r="AG621" s="25" t="s">
        <v>207</v>
      </c>
      <c r="AH621" s="206">
        <v>6</v>
      </c>
      <c r="AI621" s="205" t="s">
        <v>47</v>
      </c>
      <c r="AJ621" s="416">
        <f>VLOOKUP(InformeTbHv[[#This Row],[TURNO]],[1]INFORMEHV!AI$2:AK$184,2,0)</f>
        <v>0.25</v>
      </c>
      <c r="AK621" s="416">
        <f>VLOOKUP(InformeTbHv[[#This Row],[TURNO]],[1]INFORMEHV!AI$2:AK$184,3,0)</f>
        <v>0.58333333333333337</v>
      </c>
      <c r="AL621" s="205">
        <v>28</v>
      </c>
      <c r="AM621" s="88">
        <v>72</v>
      </c>
      <c r="AN621" s="88">
        <v>31.01</v>
      </c>
      <c r="AO621" s="88">
        <v>15.29</v>
      </c>
      <c r="AP621" s="88"/>
      <c r="AQ621" s="89"/>
      <c r="AR621" s="205">
        <v>8</v>
      </c>
      <c r="AS621" s="88">
        <v>5</v>
      </c>
      <c r="AT621" s="30" t="s">
        <v>328</v>
      </c>
      <c r="AU621" s="30" t="s">
        <v>226</v>
      </c>
      <c r="AV621" s="88"/>
      <c r="AW621" s="88">
        <v>0.67</v>
      </c>
      <c r="AX621" s="88"/>
      <c r="AY621" s="88">
        <v>0.3</v>
      </c>
      <c r="AZ621" s="92" t="s">
        <v>449</v>
      </c>
      <c r="BA621" s="88" t="s">
        <v>48</v>
      </c>
      <c r="BB62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5.67</v>
      </c>
      <c r="BC621" s="89"/>
      <c r="BD621" s="89"/>
      <c r="BE621" s="89"/>
      <c r="BF621" s="89"/>
      <c r="BG621" s="93"/>
      <c r="BH621" s="74"/>
      <c r="BI621" s="75"/>
      <c r="BJ621" s="45"/>
      <c r="BK621" s="46"/>
      <c r="BL621" s="94"/>
    </row>
    <row r="622" spans="1:64" ht="18" customHeight="1" x14ac:dyDescent="0.3">
      <c r="A622" s="87">
        <f>IFERROR(InformeTbHv[[#This Row],[T EFECTIVO]]/InformeTbHv[[#This Row],[Horas disponibles]],0)</f>
        <v>0.97079037800687284</v>
      </c>
      <c r="B622" s="87">
        <f>((InformeTbHv[[#This Row],[T PROGRAMADO]]-InformeTbHv[[#This Row],[HORAS DE OTRAS PARADA]]))/InformeTbHv[[#This Row],[T PROGRAMADO]]</f>
        <v>0.70625000000000004</v>
      </c>
      <c r="C622" s="216">
        <f>IFERROR(((InformeTbHv[[#This Row],[T PROGRAMADO]]-InformeTbHv[[#This Row],[Ttal P. mec]])/InformeTbHv[[#This Row],[T PROGRAMADO]]),0)</f>
        <v>0.72750000000000004</v>
      </c>
      <c r="D622" s="88">
        <f>IFERROR(ROUND(InformeTbHv[[#This Row],[TOTAL DE ARBOLES]]/InformeTbHv[[#This Row],[T EFECTIVO]],2),"")</f>
        <v>38.229999999999997</v>
      </c>
      <c r="E622" s="88">
        <f>(IFERROR(ROUND(InformeTbHv[[#This Row],[M3]]/InformeTbHv[[#This Row],[TOTAL DE ARBOLES]],2),""))</f>
        <v>0.52</v>
      </c>
      <c r="F622" s="39">
        <f>IFERROR(ROUND(InformeTbHv[[#This Row],[M3]]/InformeTbHv[[#This Row],[T EFECTIVO]],2),"")</f>
        <v>19.78</v>
      </c>
      <c r="G622" s="89">
        <f>InformeTbHv[[#This Row],[T PROGRAMADO]]-InformeTbHv[[#This Row],[HORAS DE OTRAS PARADA]]</f>
        <v>5.65</v>
      </c>
      <c r="H622" s="89">
        <f>InformeTbHv[[#This Row],[T PROGRAMADO]]-SUM(InformeTbHv[[#This Row],[T PARADAS MEC]]+InformeTbHv[[#This Row],[ALISTAMIENTO]]+InformeTbHv[[#This Row],[Mantenimiento periódico]])</f>
        <v>5.82</v>
      </c>
      <c r="I622" s="89">
        <f>InformeTbHv[[#This Row],[T PARADAS MEC]]+InformeTbHv[[#This Row],[ALISTAMIENTO]]+InformeTbHv[[#This Row],[Mantenimiento periódico]]</f>
        <v>2.1800000000000002</v>
      </c>
      <c r="J622" s="89">
        <f>SUMIF(InformeTbHv[[#This Row],[MOTIVO 1]],"Mantenimiento periódico",InformeTbHv[[#This Row],[T OTRA PARADA 1]])</f>
        <v>0</v>
      </c>
      <c r="K622" s="89">
        <f>InformeTbHv[[#This Row],[Mantenimiento periódico]]+InformeTbHv[[#This Row],[ALISTAMIENTO]]</f>
        <v>0.18</v>
      </c>
      <c r="L622" s="89">
        <f>SUM(InformeTbHv[[#This Row],[T OTRA PARADA 1]:[T OTRA PARADA 5]])</f>
        <v>0</v>
      </c>
      <c r="M622" s="88" t="s">
        <v>55</v>
      </c>
      <c r="N622" s="88" t="s">
        <v>1418</v>
      </c>
      <c r="O622" s="88" t="s">
        <v>60</v>
      </c>
      <c r="P622" s="88">
        <v>1061791033</v>
      </c>
      <c r="Q622" s="88" t="s">
        <v>43</v>
      </c>
      <c r="R622" s="88" t="s">
        <v>49</v>
      </c>
      <c r="S622" s="90">
        <v>46106</v>
      </c>
      <c r="T622" s="88" t="s">
        <v>1028</v>
      </c>
      <c r="U622" s="88"/>
      <c r="V622" s="88"/>
      <c r="W622" s="88"/>
      <c r="X622" s="88"/>
      <c r="Y622" s="88"/>
      <c r="Z622" s="88"/>
      <c r="AA622" s="88"/>
      <c r="AB622" s="88"/>
      <c r="AC622" s="88" t="s">
        <v>1453</v>
      </c>
      <c r="AD622" s="88" t="s">
        <v>1498</v>
      </c>
      <c r="AE622" s="88" t="s">
        <v>1518</v>
      </c>
      <c r="AF622" s="88">
        <v>24.546447495352005</v>
      </c>
      <c r="AG622" s="49" t="s">
        <v>208</v>
      </c>
      <c r="AH622" s="206">
        <v>7</v>
      </c>
      <c r="AI622" s="88" t="s">
        <v>47</v>
      </c>
      <c r="AJ622" s="419">
        <f>VLOOKUP(InformeTbHv[[#This Row],[TURNO]],[1]INFORMEHV!AI$2:AK$184,2,0)</f>
        <v>0.25</v>
      </c>
      <c r="AK622" s="419">
        <f>VLOOKUP(InformeTbHv[[#This Row],[TURNO]],[1]INFORMEHV!AI$2:AK$184,3,0)</f>
        <v>0.58333333333333337</v>
      </c>
      <c r="AL622" s="205">
        <v>30</v>
      </c>
      <c r="AM622" s="88">
        <v>216</v>
      </c>
      <c r="AN622" s="88">
        <v>111.75</v>
      </c>
      <c r="AO622" s="88">
        <v>15.81</v>
      </c>
      <c r="AP622" s="88"/>
      <c r="AQ622" s="95">
        <v>27.9</v>
      </c>
      <c r="AR622" s="205">
        <v>8</v>
      </c>
      <c r="AS622" s="88">
        <v>2</v>
      </c>
      <c r="AT622" s="30" t="s">
        <v>328</v>
      </c>
      <c r="AU622" s="88" t="s">
        <v>1034</v>
      </c>
      <c r="AV622" s="88">
        <v>0.18</v>
      </c>
      <c r="AW622" s="88"/>
      <c r="AX622" s="88">
        <v>0.17</v>
      </c>
      <c r="AY622" s="88"/>
      <c r="AZ622" s="92" t="s">
        <v>652</v>
      </c>
      <c r="BA622" s="88" t="s">
        <v>46</v>
      </c>
      <c r="BB62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2.35</v>
      </c>
      <c r="BC622" s="89"/>
      <c r="BD622" s="89"/>
      <c r="BE622" s="89"/>
      <c r="BF622" s="89"/>
      <c r="BG622" s="93"/>
      <c r="BH622" s="44"/>
      <c r="BI622" s="45"/>
      <c r="BJ622" s="45"/>
      <c r="BK622" s="46"/>
      <c r="BL622" s="94"/>
    </row>
    <row r="623" spans="1:64" ht="18" customHeight="1" x14ac:dyDescent="0.3">
      <c r="A623" s="87">
        <f>IFERROR(InformeTbHv[[#This Row],[T EFECTIVO]]/InformeTbHv[[#This Row],[Horas disponibles]],0)</f>
        <v>0.95079594790159194</v>
      </c>
      <c r="B623" s="87">
        <f>((InformeTbHv[[#This Row],[T PROGRAMADO]]-InformeTbHv[[#This Row],[HORAS DE OTRAS PARADA]]))/InformeTbHv[[#This Row],[T PROGRAMADO]]</f>
        <v>0.82125000000000004</v>
      </c>
      <c r="C623" s="216">
        <f>IFERROR(((InformeTbHv[[#This Row],[T PROGRAMADO]]-InformeTbHv[[#This Row],[Ttal P. mec]])/InformeTbHv[[#This Row],[T PROGRAMADO]]),0)</f>
        <v>0.86375000000000002</v>
      </c>
      <c r="D623" s="88">
        <f>IFERROR(ROUND(InformeTbHv[[#This Row],[TOTAL DE ARBOLES]]/InformeTbHv[[#This Row],[T EFECTIVO]],2),"")</f>
        <v>31.96</v>
      </c>
      <c r="E623" s="88">
        <f>(IFERROR(ROUND(InformeTbHv[[#This Row],[M3]]/InformeTbHv[[#This Row],[TOTAL DE ARBOLES]],2),""))</f>
        <v>0.57999999999999996</v>
      </c>
      <c r="F623" s="39">
        <f>IFERROR(ROUND(InformeTbHv[[#This Row],[M3]]/InformeTbHv[[#This Row],[T EFECTIVO]],2),"")</f>
        <v>18.399999999999999</v>
      </c>
      <c r="G623" s="89">
        <f>InformeTbHv[[#This Row],[T PROGRAMADO]]-InformeTbHv[[#This Row],[HORAS DE OTRAS PARADA]]</f>
        <v>6.57</v>
      </c>
      <c r="H623" s="89">
        <f>InformeTbHv[[#This Row],[T PROGRAMADO]]-SUM(InformeTbHv[[#This Row],[T PARADAS MEC]]+InformeTbHv[[#This Row],[ALISTAMIENTO]]+InformeTbHv[[#This Row],[Mantenimiento periódico]])</f>
        <v>6.91</v>
      </c>
      <c r="I623" s="89">
        <f>InformeTbHv[[#This Row],[T PARADAS MEC]]+InformeTbHv[[#This Row],[ALISTAMIENTO]]+InformeTbHv[[#This Row],[Mantenimiento periódico]]</f>
        <v>1.0900000000000001</v>
      </c>
      <c r="J623" s="89">
        <f>SUMIF(InformeTbHv[[#This Row],[MOTIVO 1]],"Mantenimiento periódico",InformeTbHv[[#This Row],[T OTRA PARADA 1]])</f>
        <v>0</v>
      </c>
      <c r="K623" s="89">
        <f>InformeTbHv[[#This Row],[Mantenimiento periódico]]+InformeTbHv[[#This Row],[ALISTAMIENTO]]</f>
        <v>0.17</v>
      </c>
      <c r="L623" s="89">
        <f>SUM(InformeTbHv[[#This Row],[T OTRA PARADA 1]:[T OTRA PARADA 5]])</f>
        <v>0</v>
      </c>
      <c r="M623" s="88" t="s">
        <v>68</v>
      </c>
      <c r="N623" s="88" t="s">
        <v>1417</v>
      </c>
      <c r="O623" s="88" t="s">
        <v>82</v>
      </c>
      <c r="P623" s="88">
        <v>94266396</v>
      </c>
      <c r="Q623" s="88" t="s">
        <v>65</v>
      </c>
      <c r="R623" s="88" t="s">
        <v>44</v>
      </c>
      <c r="S623" s="90">
        <v>46074</v>
      </c>
      <c r="T623" s="88" t="s">
        <v>164</v>
      </c>
      <c r="U623" s="88"/>
      <c r="V623" s="88"/>
      <c r="W623" s="88"/>
      <c r="X623" s="88"/>
      <c r="Y623" s="88"/>
      <c r="Z623" s="88"/>
      <c r="AA623" s="88"/>
      <c r="AB623" s="88"/>
      <c r="AC623" s="88" t="s">
        <v>1426</v>
      </c>
      <c r="AD623" s="88" t="s">
        <v>1471</v>
      </c>
      <c r="AE623" s="88" t="s">
        <v>1512</v>
      </c>
      <c r="AF623" s="88">
        <v>26.520279887958782</v>
      </c>
      <c r="AG623" s="49" t="s">
        <v>1319</v>
      </c>
      <c r="AH623" s="206">
        <v>7</v>
      </c>
      <c r="AI623" s="205" t="s">
        <v>47</v>
      </c>
      <c r="AJ623" s="416">
        <f>VLOOKUP(InformeTbHv[[#This Row],[TURNO]],[1]INFORMEHV!AI$2:AK$184,2,0)</f>
        <v>0.25</v>
      </c>
      <c r="AK623" s="416">
        <f>VLOOKUP(InformeTbHv[[#This Row],[TURNO]],[1]INFORMEHV!AI$2:AK$184,3,0)</f>
        <v>0.58333333333333337</v>
      </c>
      <c r="AL623" s="205">
        <v>20</v>
      </c>
      <c r="AM623" s="88">
        <v>210</v>
      </c>
      <c r="AN623" s="88">
        <v>120.86</v>
      </c>
      <c r="AO623" s="88">
        <v>23.1</v>
      </c>
      <c r="AP623" s="88"/>
      <c r="AQ623" s="89"/>
      <c r="AR623" s="88">
        <v>8</v>
      </c>
      <c r="AS623" s="88">
        <v>0.92</v>
      </c>
      <c r="AT623" s="88"/>
      <c r="AU623" s="88" t="s">
        <v>744</v>
      </c>
      <c r="AV623" s="88">
        <v>0.17</v>
      </c>
      <c r="AW623" s="88">
        <v>0.17</v>
      </c>
      <c r="AX623" s="88">
        <v>0.17</v>
      </c>
      <c r="AY623" s="88"/>
      <c r="AZ623" s="92" t="s">
        <v>745</v>
      </c>
      <c r="BA623" s="88" t="s">
        <v>48</v>
      </c>
      <c r="BB62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1.43</v>
      </c>
      <c r="BC623" s="89"/>
      <c r="BD623" s="89"/>
      <c r="BE623" s="89"/>
      <c r="BF623" s="89"/>
      <c r="BG623" s="93"/>
      <c r="BH623" s="44"/>
      <c r="BI623" s="45"/>
      <c r="BJ623" s="45"/>
      <c r="BK623" s="46"/>
      <c r="BL623" s="94"/>
    </row>
    <row r="624" spans="1:64" ht="18" customHeight="1" x14ac:dyDescent="0.3">
      <c r="A624" s="87">
        <f>IFERROR(InformeTbHv[[#This Row],[T EFECTIVO]]/InformeTbHv[[#This Row],[Horas disponibles]],0)</f>
        <v>0.72727272727272729</v>
      </c>
      <c r="B624" s="87">
        <f>((InformeTbHv[[#This Row],[T PROGRAMADO]]-InformeTbHv[[#This Row],[HORAS DE OTRAS PARADA]]))/InformeTbHv[[#This Row],[T PROGRAMADO]]</f>
        <v>0.5</v>
      </c>
      <c r="C624" s="216">
        <f>IFERROR(((InformeTbHv[[#This Row],[T PROGRAMADO]]-InformeTbHv[[#This Row],[Ttal P. mec]])/InformeTbHv[[#This Row],[T PROGRAMADO]]),0)</f>
        <v>0.6875</v>
      </c>
      <c r="D624" s="88">
        <f>IFERROR(ROUND(InformeTbHv[[#This Row],[TOTAL DE ARBOLES]]/InformeTbHv[[#This Row],[T EFECTIVO]],2),"")</f>
        <v>37.5</v>
      </c>
      <c r="E624" s="88">
        <f>(IFERROR(ROUND(InformeTbHv[[#This Row],[M3]]/InformeTbHv[[#This Row],[TOTAL DE ARBOLES]],2),""))</f>
        <v>0.38</v>
      </c>
      <c r="F624" s="39">
        <f>IFERROR(ROUND(InformeTbHv[[#This Row],[M3]]/InformeTbHv[[#This Row],[T EFECTIVO]],2),"")</f>
        <v>14.08</v>
      </c>
      <c r="G624" s="89">
        <f>InformeTbHv[[#This Row],[T PROGRAMADO]]-InformeTbHv[[#This Row],[HORAS DE OTRAS PARADA]]</f>
        <v>4</v>
      </c>
      <c r="H624" s="89">
        <f>InformeTbHv[[#This Row],[T PROGRAMADO]]-SUM(InformeTbHv[[#This Row],[T PARADAS MEC]]+InformeTbHv[[#This Row],[ALISTAMIENTO]]+InformeTbHv[[#This Row],[Mantenimiento periódico]])</f>
        <v>5.5</v>
      </c>
      <c r="I624" s="89">
        <f>InformeTbHv[[#This Row],[T PARADAS MEC]]+InformeTbHv[[#This Row],[ALISTAMIENTO]]+InformeTbHv[[#This Row],[Mantenimiento periódico]]</f>
        <v>2.5</v>
      </c>
      <c r="J624" s="89">
        <f>SUMIF(InformeTbHv[[#This Row],[MOTIVO 1]],"Mantenimiento periódico",InformeTbHv[[#This Row],[T OTRA PARADA 1]])</f>
        <v>0</v>
      </c>
      <c r="K624" s="89">
        <f>InformeTbHv[[#This Row],[Mantenimiento periódico]]+InformeTbHv[[#This Row],[ALISTAMIENTO]]</f>
        <v>0.33</v>
      </c>
      <c r="L624" s="89">
        <f>SUM(InformeTbHv[[#This Row],[T OTRA PARADA 1]:[T OTRA PARADA 5]])</f>
        <v>1</v>
      </c>
      <c r="M624" s="88" t="s">
        <v>136</v>
      </c>
      <c r="N624" s="88" t="s">
        <v>1417</v>
      </c>
      <c r="O624" s="88" t="s">
        <v>862</v>
      </c>
      <c r="P624" s="88">
        <v>1007605468</v>
      </c>
      <c r="Q624" s="88" t="s">
        <v>65</v>
      </c>
      <c r="R624" s="88" t="s">
        <v>49</v>
      </c>
      <c r="S624" s="90">
        <v>46088</v>
      </c>
      <c r="T624" s="88" t="s">
        <v>863</v>
      </c>
      <c r="U624" s="88"/>
      <c r="V624" s="88"/>
      <c r="W624" s="88"/>
      <c r="X624" s="88"/>
      <c r="Y624" s="88"/>
      <c r="Z624" s="88"/>
      <c r="AA624" s="88"/>
      <c r="AB624" s="88"/>
      <c r="AC624" s="88" t="s">
        <v>1452</v>
      </c>
      <c r="AD624" s="88" t="s">
        <v>1497</v>
      </c>
      <c r="AE624" s="88" t="s">
        <v>1511</v>
      </c>
      <c r="AF624" s="88">
        <v>22.954473893864211</v>
      </c>
      <c r="AG624" s="251" t="s">
        <v>205</v>
      </c>
      <c r="AH624" s="206">
        <v>5</v>
      </c>
      <c r="AI624" s="88" t="s">
        <v>47</v>
      </c>
      <c r="AJ624" s="419">
        <f>VLOOKUP(InformeTbHv[[#This Row],[TURNO]],[1]INFORMEHV!AI$2:AK$184,2,0)</f>
        <v>0.25</v>
      </c>
      <c r="AK624" s="419">
        <f>VLOOKUP(InformeTbHv[[#This Row],[TURNO]],[1]INFORMEHV!AI$2:AK$184,3,0)</f>
        <v>0.58333333333333337</v>
      </c>
      <c r="AL624" s="205">
        <v>15</v>
      </c>
      <c r="AM624" s="88">
        <v>150</v>
      </c>
      <c r="AN624" s="88">
        <v>56.3</v>
      </c>
      <c r="AO624" s="88">
        <v>15.05</v>
      </c>
      <c r="AP624" s="88"/>
      <c r="AQ624" s="89">
        <v>20</v>
      </c>
      <c r="AR624" s="88">
        <v>8</v>
      </c>
      <c r="AS624" s="88">
        <v>2.17</v>
      </c>
      <c r="AT624" s="88"/>
      <c r="AU624" s="88" t="s">
        <v>868</v>
      </c>
      <c r="AV624" s="88">
        <v>0.33</v>
      </c>
      <c r="AW624" s="88"/>
      <c r="AX624" s="88">
        <v>0.5</v>
      </c>
      <c r="AY624" s="88"/>
      <c r="AZ624" s="92" t="s">
        <v>864</v>
      </c>
      <c r="BA624" s="88" t="s">
        <v>48</v>
      </c>
      <c r="BB62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4</v>
      </c>
      <c r="BC624" s="89">
        <v>1</v>
      </c>
      <c r="BD624" s="89"/>
      <c r="BE624" s="89"/>
      <c r="BF624" s="89"/>
      <c r="BG624" s="93"/>
      <c r="BH624" s="44" t="s">
        <v>692</v>
      </c>
      <c r="BI624" s="45"/>
      <c r="BJ624" s="45"/>
      <c r="BK624" s="46"/>
      <c r="BL624" s="94"/>
    </row>
    <row r="625" spans="1:64" ht="18" customHeight="1" x14ac:dyDescent="0.3">
      <c r="A625" s="87">
        <f>IFERROR(InformeTbHv[[#This Row],[T EFECTIVO]]/InformeTbHv[[#This Row],[Horas disponibles]],0)</f>
        <v>0.94186046511627908</v>
      </c>
      <c r="B625" s="87">
        <f>((InformeTbHv[[#This Row],[T PROGRAMADO]]-InformeTbHv[[#This Row],[HORAS DE OTRAS PARADA]]))/InformeTbHv[[#This Row],[T PROGRAMADO]]</f>
        <v>0.50624999999999998</v>
      </c>
      <c r="C625" s="216">
        <f>IFERROR(((InformeTbHv[[#This Row],[T PROGRAMADO]]-InformeTbHv[[#This Row],[Ttal P. mec]])/InformeTbHv[[#This Row],[T PROGRAMADO]]),0)</f>
        <v>0.53749999999999998</v>
      </c>
      <c r="D625" s="88">
        <f>IFERROR(ROUND(InformeTbHv[[#This Row],[TOTAL DE ARBOLES]]/InformeTbHv[[#This Row],[T EFECTIVO]],2),"")</f>
        <v>52.35</v>
      </c>
      <c r="E625" s="88">
        <f>(IFERROR(ROUND(InformeTbHv[[#This Row],[M3]]/InformeTbHv[[#This Row],[TOTAL DE ARBOLES]],2),""))</f>
        <v>0.37</v>
      </c>
      <c r="F625" s="39">
        <f>IFERROR(ROUND(InformeTbHv[[#This Row],[M3]]/InformeTbHv[[#This Row],[T EFECTIVO]],2),"")</f>
        <v>19.260000000000002</v>
      </c>
      <c r="G625" s="89">
        <f>InformeTbHv[[#This Row],[T PROGRAMADO]]-InformeTbHv[[#This Row],[HORAS DE OTRAS PARADA]]</f>
        <v>4.05</v>
      </c>
      <c r="H625" s="89">
        <f>InformeTbHv[[#This Row],[T PROGRAMADO]]-SUM(InformeTbHv[[#This Row],[T PARADAS MEC]]+InformeTbHv[[#This Row],[ALISTAMIENTO]]+InformeTbHv[[#This Row],[Mantenimiento periódico]])</f>
        <v>4.3</v>
      </c>
      <c r="I625" s="89">
        <f>InformeTbHv[[#This Row],[T PARADAS MEC]]+InformeTbHv[[#This Row],[ALISTAMIENTO]]+InformeTbHv[[#This Row],[Mantenimiento periódico]]</f>
        <v>3.7</v>
      </c>
      <c r="J625" s="89">
        <f>SUMIF(InformeTbHv[[#This Row],[MOTIVO 1]],"Mantenimiento periódico",InformeTbHv[[#This Row],[T OTRA PARADA 1]])</f>
        <v>0</v>
      </c>
      <c r="K625" s="89">
        <f>InformeTbHv[[#This Row],[Mantenimiento periódico]]+InformeTbHv[[#This Row],[ALISTAMIENTO]]</f>
        <v>0.2</v>
      </c>
      <c r="L625" s="89">
        <f>SUM(InformeTbHv[[#This Row],[T OTRA PARADA 1]:[T OTRA PARADA 5]])</f>
        <v>0</v>
      </c>
      <c r="M625" s="88" t="s">
        <v>42</v>
      </c>
      <c r="N625" s="88" t="s">
        <v>1418</v>
      </c>
      <c r="O625" s="88" t="s">
        <v>58</v>
      </c>
      <c r="P625" s="88">
        <v>6343935</v>
      </c>
      <c r="Q625" s="88" t="s">
        <v>43</v>
      </c>
      <c r="R625" s="88" t="s">
        <v>44</v>
      </c>
      <c r="S625" s="90">
        <v>46092</v>
      </c>
      <c r="T625" s="88" t="s">
        <v>815</v>
      </c>
      <c r="U625" s="88"/>
      <c r="V625" s="88"/>
      <c r="W625" s="88"/>
      <c r="X625" s="88"/>
      <c r="Y625" s="88"/>
      <c r="Z625" s="88"/>
      <c r="AA625" s="88"/>
      <c r="AB625" s="88"/>
      <c r="AC625" s="88" t="s">
        <v>1434</v>
      </c>
      <c r="AD625" s="88" t="s">
        <v>1479</v>
      </c>
      <c r="AE625" s="88" t="s">
        <v>1519</v>
      </c>
      <c r="AF625" s="88">
        <v>17.88641072711232</v>
      </c>
      <c r="AG625" s="49" t="s">
        <v>208</v>
      </c>
      <c r="AH625" s="206">
        <v>2</v>
      </c>
      <c r="AI625" s="88" t="s">
        <v>47</v>
      </c>
      <c r="AJ625" s="419">
        <f>VLOOKUP(InformeTbHv[[#This Row],[TURNO]],[1]INFORMEHV!AI$2:AK$184,2,0)</f>
        <v>0.25</v>
      </c>
      <c r="AK625" s="419">
        <f>VLOOKUP(InformeTbHv[[#This Row],[TURNO]],[1]INFORMEHV!AI$2:AK$184,3,0)</f>
        <v>0.58333333333333337</v>
      </c>
      <c r="AL625" s="205">
        <v>25</v>
      </c>
      <c r="AM625" s="88">
        <v>212</v>
      </c>
      <c r="AN625" s="88">
        <v>78</v>
      </c>
      <c r="AO625" s="88">
        <v>17</v>
      </c>
      <c r="AP625" s="88">
        <v>53</v>
      </c>
      <c r="AQ625" s="89">
        <v>0.37</v>
      </c>
      <c r="AR625" s="88">
        <v>8</v>
      </c>
      <c r="AS625" s="88">
        <v>3.5</v>
      </c>
      <c r="AT625" s="30" t="s">
        <v>327</v>
      </c>
      <c r="AU625" s="88" t="s">
        <v>868</v>
      </c>
      <c r="AV625" s="88">
        <v>0.2</v>
      </c>
      <c r="AW625" s="88"/>
      <c r="AX625" s="88">
        <v>0.25</v>
      </c>
      <c r="AY625" s="88"/>
      <c r="AZ625" s="92" t="s">
        <v>921</v>
      </c>
      <c r="BA625" s="88" t="s">
        <v>46</v>
      </c>
      <c r="BB62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3.95</v>
      </c>
      <c r="BC625" s="89"/>
      <c r="BD625" s="89"/>
      <c r="BE625" s="89"/>
      <c r="BF625" s="89"/>
      <c r="BG625" s="93"/>
      <c r="BH625" s="44"/>
      <c r="BI625" s="45"/>
      <c r="BJ625" s="45"/>
      <c r="BK625" s="46"/>
      <c r="BL625" s="94"/>
    </row>
    <row r="626" spans="1:64" ht="18" customHeight="1" x14ac:dyDescent="0.3">
      <c r="A626" s="87">
        <f>IFERROR(InformeTbHv[[#This Row],[T EFECTIVO]]/InformeTbHv[[#This Row],[Horas disponibles]],0)</f>
        <v>0</v>
      </c>
      <c r="B626" s="87">
        <f>((InformeTbHv[[#This Row],[T PROGRAMADO]]-InformeTbHv[[#This Row],[HORAS DE OTRAS PARADA]]))/InformeTbHv[[#This Row],[T PROGRAMADO]]</f>
        <v>0</v>
      </c>
      <c r="C626" s="216">
        <f>IFERROR(((InformeTbHv[[#This Row],[T PROGRAMADO]]-InformeTbHv[[#This Row],[Ttal P. mec]])/InformeTbHv[[#This Row],[T PROGRAMADO]]),0)</f>
        <v>0</v>
      </c>
      <c r="D626" s="88" t="str">
        <f>IFERROR(ROUND(InformeTbHv[[#This Row],[TOTAL DE ARBOLES]]/InformeTbHv[[#This Row],[T EFECTIVO]],2),"")</f>
        <v/>
      </c>
      <c r="E626" s="88" t="str">
        <f>(IFERROR(ROUND(InformeTbHv[[#This Row],[M3]]/InformeTbHv[[#This Row],[TOTAL DE ARBOLES]],2),""))</f>
        <v/>
      </c>
      <c r="F626" s="39" t="str">
        <f>IFERROR(ROUND(InformeTbHv[[#This Row],[M3]]/InformeTbHv[[#This Row],[T EFECTIVO]],2),"")</f>
        <v/>
      </c>
      <c r="G626" s="89">
        <f>InformeTbHv[[#This Row],[T PROGRAMADO]]-InformeTbHv[[#This Row],[HORAS DE OTRAS PARADA]]</f>
        <v>0</v>
      </c>
      <c r="H626" s="89">
        <f>InformeTbHv[[#This Row],[T PROGRAMADO]]-SUM(InformeTbHv[[#This Row],[T PARADAS MEC]]+InformeTbHv[[#This Row],[ALISTAMIENTO]]+InformeTbHv[[#This Row],[Mantenimiento periódico]])</f>
        <v>0</v>
      </c>
      <c r="I626" s="89">
        <f>InformeTbHv[[#This Row],[T PARADAS MEC]]+InformeTbHv[[#This Row],[ALISTAMIENTO]]+InformeTbHv[[#This Row],[Mantenimiento periódico]]</f>
        <v>8</v>
      </c>
      <c r="J626" s="89">
        <f>SUMIF(InformeTbHv[[#This Row],[MOTIVO 1]],"Mantenimiento periódico",InformeTbHv[[#This Row],[T OTRA PARADA 1]])</f>
        <v>0</v>
      </c>
      <c r="K626" s="89">
        <f>InformeTbHv[[#This Row],[Mantenimiento periódico]]+InformeTbHv[[#This Row],[ALISTAMIENTO]]</f>
        <v>0</v>
      </c>
      <c r="L626" s="89">
        <f>SUM(InformeTbHv[[#This Row],[T OTRA PARADA 1]:[T OTRA PARADA 5]])</f>
        <v>0</v>
      </c>
      <c r="M626" s="88" t="s">
        <v>42</v>
      </c>
      <c r="N626" s="88" t="s">
        <v>1418</v>
      </c>
      <c r="O626" s="88" t="s">
        <v>80</v>
      </c>
      <c r="P626" s="88">
        <v>94270446</v>
      </c>
      <c r="Q626" s="88" t="s">
        <v>43</v>
      </c>
      <c r="R626" s="88" t="s">
        <v>44</v>
      </c>
      <c r="S626" s="90">
        <v>46092</v>
      </c>
      <c r="T626" s="88" t="s">
        <v>815</v>
      </c>
      <c r="U626" s="88"/>
      <c r="V626" s="88"/>
      <c r="W626" s="88"/>
      <c r="X626" s="88"/>
      <c r="Y626" s="88"/>
      <c r="Z626" s="88"/>
      <c r="AA626" s="88"/>
      <c r="AB626" s="88"/>
      <c r="AC626" s="88" t="s">
        <v>1434</v>
      </c>
      <c r="AD626" s="88" t="s">
        <v>1479</v>
      </c>
      <c r="AE626" s="88" t="s">
        <v>1519</v>
      </c>
      <c r="AF626" s="88">
        <v>17.88641072711232</v>
      </c>
      <c r="AG626" s="49" t="s">
        <v>208</v>
      </c>
      <c r="AH626" s="206">
        <v>2</v>
      </c>
      <c r="AI626" s="125" t="s">
        <v>45</v>
      </c>
      <c r="AJ626" s="418">
        <f>VLOOKUP(InformeTbHv[[#This Row],[TURNO]],[1]INFORMEHV!AI$2:AK$184,2,0)</f>
        <v>0.58333333333333337</v>
      </c>
      <c r="AK626" s="418">
        <f>VLOOKUP(InformeTbHv[[#This Row],[TURNO]],[1]INFORMEHV!AI$2:AK$184,3,0)</f>
        <v>0.91666666666666663</v>
      </c>
      <c r="AL626" s="205"/>
      <c r="AM626" s="88"/>
      <c r="AN626" s="88"/>
      <c r="AO626" s="88"/>
      <c r="AP626" s="88"/>
      <c r="AQ626" s="89"/>
      <c r="AR626" s="88">
        <v>8</v>
      </c>
      <c r="AS626" s="88">
        <v>8</v>
      </c>
      <c r="AT626" s="30" t="s">
        <v>327</v>
      </c>
      <c r="AU626" s="88" t="s">
        <v>868</v>
      </c>
      <c r="AV626" s="88"/>
      <c r="AW626" s="88"/>
      <c r="AX626" s="88"/>
      <c r="AY626" s="88"/>
      <c r="AZ626" s="92" t="s">
        <v>922</v>
      </c>
      <c r="BA626" s="88" t="s">
        <v>46</v>
      </c>
      <c r="BB62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626" s="89"/>
      <c r="BD626" s="89"/>
      <c r="BE626" s="89"/>
      <c r="BF626" s="89"/>
      <c r="BG626" s="93"/>
      <c r="BH626" s="44"/>
      <c r="BI626" s="45"/>
      <c r="BJ626" s="45"/>
      <c r="BK626" s="46"/>
      <c r="BL626" s="94"/>
    </row>
    <row r="627" spans="1:64" ht="18" customHeight="1" x14ac:dyDescent="0.3">
      <c r="A627" s="87">
        <f>IFERROR(InformeTbHv[[#This Row],[T EFECTIVO]]/InformeTbHv[[#This Row],[Horas disponibles]],0)</f>
        <v>1</v>
      </c>
      <c r="B627" s="87">
        <f>((InformeTbHv[[#This Row],[T PROGRAMADO]]-InformeTbHv[[#This Row],[HORAS DE OTRAS PARADA]]))/InformeTbHv[[#This Row],[T PROGRAMADO]]</f>
        <v>0.84571428571428575</v>
      </c>
      <c r="C627" s="216">
        <f>IFERROR(((InformeTbHv[[#This Row],[T PROGRAMADO]]-InformeTbHv[[#This Row],[Ttal P. mec]])/InformeTbHv[[#This Row],[T PROGRAMADO]]),0)</f>
        <v>0.84571428571428575</v>
      </c>
      <c r="D627" s="88">
        <f>IFERROR(ROUND(InformeTbHv[[#This Row],[TOTAL DE ARBOLES]]/InformeTbHv[[#This Row],[T EFECTIVO]],2),"")</f>
        <v>35.64</v>
      </c>
      <c r="E627" s="88">
        <f>(IFERROR(ROUND(InformeTbHv[[#This Row],[M3]]/InformeTbHv[[#This Row],[TOTAL DE ARBOLES]],2),""))</f>
        <v>0.36</v>
      </c>
      <c r="F627" s="39">
        <f>IFERROR(ROUND(InformeTbHv[[#This Row],[M3]]/InformeTbHv[[#This Row],[T EFECTIVO]],2),"")</f>
        <v>12.84</v>
      </c>
      <c r="G627" s="89">
        <f>InformeTbHv[[#This Row],[T PROGRAMADO]]-InformeTbHv[[#This Row],[HORAS DE OTRAS PARADA]]</f>
        <v>5.92</v>
      </c>
      <c r="H627" s="89">
        <f>InformeTbHv[[#This Row],[T PROGRAMADO]]-SUM(InformeTbHv[[#This Row],[T PARADAS MEC]]+InformeTbHv[[#This Row],[ALISTAMIENTO]]+InformeTbHv[[#This Row],[Mantenimiento periódico]])</f>
        <v>5.92</v>
      </c>
      <c r="I627" s="89">
        <f>InformeTbHv[[#This Row],[T PARADAS MEC]]+InformeTbHv[[#This Row],[ALISTAMIENTO]]+InformeTbHv[[#This Row],[Mantenimiento periódico]]</f>
        <v>1.08</v>
      </c>
      <c r="J627" s="89">
        <f>SUMIF(InformeTbHv[[#This Row],[MOTIVO 1]],"Mantenimiento periódico",InformeTbHv[[#This Row],[T OTRA PARADA 1]])</f>
        <v>0</v>
      </c>
      <c r="K627" s="89">
        <f>InformeTbHv[[#This Row],[Mantenimiento periódico]]+InformeTbHv[[#This Row],[ALISTAMIENTO]]</f>
        <v>0.33</v>
      </c>
      <c r="L627" s="89">
        <f>SUM(InformeTbHv[[#This Row],[T OTRA PARADA 1]:[T OTRA PARADA 5]])</f>
        <v>0</v>
      </c>
      <c r="M627" s="88" t="s">
        <v>63</v>
      </c>
      <c r="N627" s="88" t="s">
        <v>1417</v>
      </c>
      <c r="O627" s="88" t="s">
        <v>85</v>
      </c>
      <c r="P627" s="88">
        <v>15961194</v>
      </c>
      <c r="Q627" s="88" t="s">
        <v>65</v>
      </c>
      <c r="R627" s="88" t="s">
        <v>44</v>
      </c>
      <c r="S627" s="90">
        <v>46059</v>
      </c>
      <c r="T627" s="88" t="s">
        <v>70</v>
      </c>
      <c r="U627" s="88"/>
      <c r="V627" s="88"/>
      <c r="W627" s="88"/>
      <c r="X627" s="88"/>
      <c r="Y627" s="88"/>
      <c r="Z627" s="88"/>
      <c r="AA627" s="88"/>
      <c r="AB627" s="88"/>
      <c r="AC627" s="88" t="s">
        <v>1440</v>
      </c>
      <c r="AD627" s="88" t="s">
        <v>1485</v>
      </c>
      <c r="AE627" s="88" t="s">
        <v>1512</v>
      </c>
      <c r="AF627" s="88">
        <v>35.031496222898902</v>
      </c>
      <c r="AG627" s="25" t="s">
        <v>207</v>
      </c>
      <c r="AH627" s="206">
        <v>8</v>
      </c>
      <c r="AI627" s="125" t="s">
        <v>45</v>
      </c>
      <c r="AJ627" s="418">
        <f>VLOOKUP(InformeTbHv[[#This Row],[TURNO]],[1]INFORMEHV!AI$2:AK$184,2,0)</f>
        <v>0.58333333333333337</v>
      </c>
      <c r="AK627" s="418">
        <f>VLOOKUP(InformeTbHv[[#This Row],[TURNO]],[1]INFORMEHV!AI$2:AK$184,3,0)</f>
        <v>0.91666666666666663</v>
      </c>
      <c r="AL627" s="205">
        <v>25</v>
      </c>
      <c r="AM627" s="88">
        <v>211</v>
      </c>
      <c r="AN627" s="88">
        <v>76</v>
      </c>
      <c r="AO627" s="88">
        <v>17.87</v>
      </c>
      <c r="AP627" s="88"/>
      <c r="AQ627" s="89"/>
      <c r="AR627" s="88">
        <v>7</v>
      </c>
      <c r="AS627" s="88">
        <v>0.75</v>
      </c>
      <c r="AT627" s="30" t="s">
        <v>327</v>
      </c>
      <c r="AU627" s="88" t="s">
        <v>592</v>
      </c>
      <c r="AV627" s="88">
        <v>0.33</v>
      </c>
      <c r="AW627" s="88"/>
      <c r="AX627" s="88"/>
      <c r="AY627" s="88"/>
      <c r="AZ627" s="92"/>
      <c r="BA627" s="88" t="s">
        <v>48</v>
      </c>
      <c r="BB62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1.08</v>
      </c>
      <c r="BC627" s="89"/>
      <c r="BD627" s="89"/>
      <c r="BE627" s="89"/>
      <c r="BF627" s="89"/>
      <c r="BG627" s="93"/>
      <c r="BH627" s="44"/>
      <c r="BI627" s="45"/>
      <c r="BJ627" s="45"/>
      <c r="BK627" s="46"/>
      <c r="BL627" s="94"/>
    </row>
    <row r="628" spans="1:64" ht="18" customHeight="1" x14ac:dyDescent="0.3">
      <c r="A628" s="87">
        <f>IFERROR(InformeTbHv[[#This Row],[T EFECTIVO]]/InformeTbHv[[#This Row],[Horas disponibles]],0)</f>
        <v>0.92592592592592593</v>
      </c>
      <c r="B628" s="87">
        <f>((InformeTbHv[[#This Row],[T PROGRAMADO]]-InformeTbHv[[#This Row],[HORAS DE OTRAS PARADA]]))/InformeTbHv[[#This Row],[T PROGRAMADO]]</f>
        <v>0.65625</v>
      </c>
      <c r="C628" s="216">
        <f>IFERROR(((InformeTbHv[[#This Row],[T PROGRAMADO]]-InformeTbHv[[#This Row],[Ttal P. mec]])/InformeTbHv[[#This Row],[T PROGRAMADO]]),0)</f>
        <v>0.70874999999999999</v>
      </c>
      <c r="D628" s="88">
        <f>IFERROR(ROUND(InformeTbHv[[#This Row],[TOTAL DE ARBOLES]]/InformeTbHv[[#This Row],[T EFECTIVO]],2),"")</f>
        <v>48.76</v>
      </c>
      <c r="E628" s="88">
        <f>(IFERROR(ROUND(InformeTbHv[[#This Row],[M3]]/InformeTbHv[[#This Row],[TOTAL DE ARBOLES]],2),""))</f>
        <v>0.36</v>
      </c>
      <c r="F628" s="39">
        <f>IFERROR(ROUND(InformeTbHv[[#This Row],[M3]]/InformeTbHv[[#This Row],[T EFECTIVO]],2),"")</f>
        <v>17.41</v>
      </c>
      <c r="G628" s="89">
        <f>InformeTbHv[[#This Row],[T PROGRAMADO]]-InformeTbHv[[#This Row],[HORAS DE OTRAS PARADA]]</f>
        <v>5.25</v>
      </c>
      <c r="H628" s="89">
        <f>InformeTbHv[[#This Row],[T PROGRAMADO]]-SUM(InformeTbHv[[#This Row],[T PARADAS MEC]]+InformeTbHv[[#This Row],[ALISTAMIENTO]]+InformeTbHv[[#This Row],[Mantenimiento periódico]])</f>
        <v>5.67</v>
      </c>
      <c r="I628" s="89">
        <f>InformeTbHv[[#This Row],[T PARADAS MEC]]+InformeTbHv[[#This Row],[ALISTAMIENTO]]+InformeTbHv[[#This Row],[Mantenimiento periódico]]</f>
        <v>2.33</v>
      </c>
      <c r="J628" s="89">
        <f>SUMIF(InformeTbHv[[#This Row],[MOTIVO 1]],"Mantenimiento periódico",InformeTbHv[[#This Row],[T OTRA PARADA 1]])</f>
        <v>0</v>
      </c>
      <c r="K628" s="89">
        <f>InformeTbHv[[#This Row],[Mantenimiento periódico]]+InformeTbHv[[#This Row],[ALISTAMIENTO]]</f>
        <v>0.33</v>
      </c>
      <c r="L628" s="89">
        <f>SUM(InformeTbHv[[#This Row],[T OTRA PARADA 1]:[T OTRA PARADA 5]])</f>
        <v>0</v>
      </c>
      <c r="M628" s="88" t="s">
        <v>42</v>
      </c>
      <c r="N628" s="88" t="s">
        <v>1418</v>
      </c>
      <c r="O628" s="88" t="s">
        <v>80</v>
      </c>
      <c r="P628" s="88">
        <v>94270446</v>
      </c>
      <c r="Q628" s="88" t="s">
        <v>43</v>
      </c>
      <c r="R628" s="88" t="s">
        <v>44</v>
      </c>
      <c r="S628" s="90">
        <v>46090</v>
      </c>
      <c r="T628" s="88" t="s">
        <v>815</v>
      </c>
      <c r="U628" s="88"/>
      <c r="V628" s="88"/>
      <c r="W628" s="88"/>
      <c r="X628" s="88"/>
      <c r="Y628" s="88"/>
      <c r="Z628" s="88"/>
      <c r="AA628" s="88"/>
      <c r="AB628" s="88"/>
      <c r="AC628" s="88" t="s">
        <v>1434</v>
      </c>
      <c r="AD628" s="88" t="s">
        <v>1479</v>
      </c>
      <c r="AE628" s="88" t="s">
        <v>1519</v>
      </c>
      <c r="AF628" s="88">
        <v>17.88641072711232</v>
      </c>
      <c r="AG628" s="49" t="s">
        <v>208</v>
      </c>
      <c r="AH628" s="206">
        <v>2</v>
      </c>
      <c r="AI628" s="125" t="s">
        <v>45</v>
      </c>
      <c r="AJ628" s="418">
        <f>VLOOKUP(InformeTbHv[[#This Row],[TURNO]],[1]INFORMEHV!AI$2:AK$184,2,0)</f>
        <v>0.58333333333333337</v>
      </c>
      <c r="AK628" s="418">
        <f>VLOOKUP(InformeTbHv[[#This Row],[TURNO]],[1]INFORMEHV!AI$2:AK$184,3,0)</f>
        <v>0.91666666666666663</v>
      </c>
      <c r="AL628" s="205">
        <v>25</v>
      </c>
      <c r="AM628" s="88">
        <v>256</v>
      </c>
      <c r="AN628" s="88">
        <v>91.42</v>
      </c>
      <c r="AO628" s="88">
        <v>11.99</v>
      </c>
      <c r="AP628" s="88"/>
      <c r="AQ628" s="89">
        <v>21</v>
      </c>
      <c r="AR628" s="205">
        <v>8</v>
      </c>
      <c r="AS628" s="88">
        <v>2</v>
      </c>
      <c r="AT628" s="30" t="s">
        <v>328</v>
      </c>
      <c r="AU628" s="88" t="s">
        <v>906</v>
      </c>
      <c r="AV628" s="88">
        <v>0.33</v>
      </c>
      <c r="AW628" s="88">
        <v>0.17</v>
      </c>
      <c r="AX628" s="88">
        <v>0.25</v>
      </c>
      <c r="AY628" s="88"/>
      <c r="AZ628" s="92" t="s">
        <v>92</v>
      </c>
      <c r="BA628" s="88" t="s">
        <v>46</v>
      </c>
      <c r="BB62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2.75</v>
      </c>
      <c r="BC628" s="89"/>
      <c r="BD628" s="89"/>
      <c r="BE628" s="89"/>
      <c r="BF628" s="89"/>
      <c r="BG628" s="93"/>
      <c r="BH628" s="44"/>
      <c r="BI628" s="45"/>
      <c r="BJ628" s="45"/>
      <c r="BK628" s="46"/>
      <c r="BL628" s="94"/>
    </row>
    <row r="629" spans="1:64" ht="18" customHeight="1" x14ac:dyDescent="0.3">
      <c r="A629" s="76">
        <f>IFERROR(InformeTbHv[[#This Row],[T EFECTIVO]]/InformeTbHv[[#This Row],[Horas disponibles]],0)</f>
        <v>0.73846153846153872</v>
      </c>
      <c r="B629" s="76">
        <f>((InformeTbHv[[#This Row],[T PROGRAMADO]]-InformeTbHv[[#This Row],[HORAS DE OTRAS PARADA]]))/InformeTbHv[[#This Row],[T PROGRAMADO]]</f>
        <v>6.0000000000000053E-2</v>
      </c>
      <c r="C629" s="217">
        <f>IFERROR(((InformeTbHv[[#This Row],[T PROGRAMADO]]-InformeTbHv[[#This Row],[Ttal P. mec]])/InformeTbHv[[#This Row],[T PROGRAMADO]]),0)</f>
        <v>8.1250000000000044E-2</v>
      </c>
      <c r="D629" s="49">
        <f>IFERROR(ROUND(InformeTbHv[[#This Row],[TOTAL DE ARBOLES]]/InformeTbHv[[#This Row],[T EFECTIVO]],2),"")</f>
        <v>47.92</v>
      </c>
      <c r="E629" s="49">
        <f>(IFERROR(ROUND(InformeTbHv[[#This Row],[M3]]/InformeTbHv[[#This Row],[TOTAL DE ARBOLES]],2),""))</f>
        <v>0.3</v>
      </c>
      <c r="F629" s="39">
        <f>IFERROR(ROUND(InformeTbHv[[#This Row],[M3]]/InformeTbHv[[#This Row],[T EFECTIVO]],2),"")</f>
        <v>14.38</v>
      </c>
      <c r="G629" s="72">
        <f>InformeTbHv[[#This Row],[T PROGRAMADO]]-InformeTbHv[[#This Row],[HORAS DE OTRAS PARADA]]</f>
        <v>0.48000000000000043</v>
      </c>
      <c r="H629" s="72">
        <f>InformeTbHv[[#This Row],[T PROGRAMADO]]-SUM(InformeTbHv[[#This Row],[T PARADAS MEC]]+InformeTbHv[[#This Row],[ALISTAMIENTO]]+InformeTbHv[[#This Row],[Mantenimiento periódico]])</f>
        <v>0.65000000000000036</v>
      </c>
      <c r="I629" s="72">
        <f>InformeTbHv[[#This Row],[T PARADAS MEC]]+InformeTbHv[[#This Row],[ALISTAMIENTO]]+InformeTbHv[[#This Row],[Mantenimiento periódico]]</f>
        <v>7.35</v>
      </c>
      <c r="J629" s="72">
        <f>SUMIF(InformeTbHv[[#This Row],[MOTIVO 1]],"Mantenimiento periódico",InformeTbHv[[#This Row],[T OTRA PARADA 1]])</f>
        <v>0</v>
      </c>
      <c r="K629" s="72">
        <f>InformeTbHv[[#This Row],[Mantenimiento periódico]]+InformeTbHv[[#This Row],[ALISTAMIENTO]]</f>
        <v>0.17</v>
      </c>
      <c r="L629" s="72">
        <f>SUM(InformeTbHv[[#This Row],[T OTRA PARADA 1]:[T OTRA PARADA 5]])</f>
        <v>0</v>
      </c>
      <c r="M629" s="49" t="s">
        <v>68</v>
      </c>
      <c r="N629" s="49" t="s">
        <v>1417</v>
      </c>
      <c r="O629" s="49" t="s">
        <v>69</v>
      </c>
      <c r="P629" s="49">
        <v>1059706760</v>
      </c>
      <c r="Q629" s="49" t="s">
        <v>65</v>
      </c>
      <c r="R629" s="49" t="s">
        <v>44</v>
      </c>
      <c r="S629" s="77">
        <v>46119</v>
      </c>
      <c r="T629" s="49" t="s">
        <v>164</v>
      </c>
      <c r="U629" s="49"/>
      <c r="V629" s="49"/>
      <c r="W629" s="49"/>
      <c r="X629" s="49"/>
      <c r="Y629" s="49"/>
      <c r="Z629" s="49"/>
      <c r="AA629" s="49"/>
      <c r="AB629" s="49"/>
      <c r="AC629" s="49" t="s">
        <v>1426</v>
      </c>
      <c r="AD629" s="49" t="s">
        <v>1471</v>
      </c>
      <c r="AE629" s="49" t="s">
        <v>1512</v>
      </c>
      <c r="AF629" s="49">
        <v>26.520279887958782</v>
      </c>
      <c r="AG629" s="49" t="s">
        <v>1319</v>
      </c>
      <c r="AH629" s="259">
        <v>8</v>
      </c>
      <c r="AI629" s="125" t="s">
        <v>45</v>
      </c>
      <c r="AJ629" s="418">
        <f>VLOOKUP(InformeTbHv[[#This Row],[TURNO]],[1]INFORMEHV!AI$2:AK$184,2,0)</f>
        <v>0.58333333333333337</v>
      </c>
      <c r="AK629" s="418">
        <f>VLOOKUP(InformeTbHv[[#This Row],[TURNO]],[1]INFORMEHV!AI$2:AK$184,3,0)</f>
        <v>0.91666666666666663</v>
      </c>
      <c r="AL629" s="125"/>
      <c r="AM629" s="49">
        <v>23</v>
      </c>
      <c r="AN629" s="49">
        <v>6.9</v>
      </c>
      <c r="AO629" s="49">
        <v>13.5</v>
      </c>
      <c r="AP629" s="49">
        <v>45</v>
      </c>
      <c r="AQ629" s="72"/>
      <c r="AR629" s="49">
        <v>8</v>
      </c>
      <c r="AS629" s="49">
        <v>7.18</v>
      </c>
      <c r="AT629" s="49"/>
      <c r="AU629" s="49" t="s">
        <v>1140</v>
      </c>
      <c r="AV629" s="49">
        <v>0.17</v>
      </c>
      <c r="AW629" s="49"/>
      <c r="AX629" s="49">
        <v>0.17</v>
      </c>
      <c r="AY629" s="49"/>
      <c r="AZ629" s="71"/>
      <c r="BA629" s="49" t="s">
        <v>48</v>
      </c>
      <c r="BB62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7.52</v>
      </c>
      <c r="BC629" s="72"/>
      <c r="BD629" s="72"/>
      <c r="BE629" s="72"/>
      <c r="BF629" s="72"/>
      <c r="BG629" s="74"/>
      <c r="BH629" s="44"/>
      <c r="BI629" s="45"/>
      <c r="BJ629" s="45"/>
      <c r="BK629" s="46"/>
      <c r="BL629" s="45"/>
    </row>
    <row r="630" spans="1:64" ht="18" customHeight="1" x14ac:dyDescent="0.3">
      <c r="A630" s="76">
        <f>IFERROR(InformeTbHv[[#This Row],[T EFECTIVO]]/InformeTbHv[[#This Row],[Horas disponibles]],0)</f>
        <v>0.96409335727109513</v>
      </c>
      <c r="B630" s="76">
        <f>((InformeTbHv[[#This Row],[T PROGRAMADO]]-InformeTbHv[[#This Row],[HORAS DE OTRAS PARADA]]))/InformeTbHv[[#This Row],[T PROGRAMADO]]</f>
        <v>0.82615384615384613</v>
      </c>
      <c r="C630" s="217">
        <f>IFERROR(((InformeTbHv[[#This Row],[T PROGRAMADO]]-InformeTbHv[[#This Row],[Ttal P. mec]])/InformeTbHv[[#This Row],[T PROGRAMADO]]),0)</f>
        <v>0.85692307692307701</v>
      </c>
      <c r="D630" s="49">
        <f>IFERROR(ROUND(InformeTbHv[[#This Row],[TOTAL DE ARBOLES]]/InformeTbHv[[#This Row],[T EFECTIVO]],2),"")</f>
        <v>50.84</v>
      </c>
      <c r="E630" s="49">
        <f>(IFERROR(ROUND(InformeTbHv[[#This Row],[M3]]/InformeTbHv[[#This Row],[TOTAL DE ARBOLES]],2),""))</f>
        <v>0.45</v>
      </c>
      <c r="F630" s="39">
        <f>IFERROR(ROUND(InformeTbHv[[#This Row],[M3]]/InformeTbHv[[#This Row],[T EFECTIVO]],2),"")</f>
        <v>22.72</v>
      </c>
      <c r="G630" s="72">
        <f>InformeTbHv[[#This Row],[T PROGRAMADO]]-InformeTbHv[[#This Row],[HORAS DE OTRAS PARADA]]</f>
        <v>5.37</v>
      </c>
      <c r="H630" s="72">
        <f>InformeTbHv[[#This Row],[T PROGRAMADO]]-SUM(InformeTbHv[[#This Row],[T PARADAS MEC]]+InformeTbHv[[#This Row],[ALISTAMIENTO]]+InformeTbHv[[#This Row],[Mantenimiento periódico]])</f>
        <v>5.57</v>
      </c>
      <c r="I630" s="72">
        <f>InformeTbHv[[#This Row],[T PARADAS MEC]]+InformeTbHv[[#This Row],[ALISTAMIENTO]]+InformeTbHv[[#This Row],[Mantenimiento periódico]]</f>
        <v>0.92999999999999994</v>
      </c>
      <c r="J630" s="72">
        <f>SUMIF(InformeTbHv[[#This Row],[MOTIVO 1]],"Mantenimiento periódico",InformeTbHv[[#This Row],[T OTRA PARADA 1]])</f>
        <v>0</v>
      </c>
      <c r="K630" s="72">
        <f>InformeTbHv[[#This Row],[Mantenimiento periódico]]+InformeTbHv[[#This Row],[ALISTAMIENTO]]</f>
        <v>0.5</v>
      </c>
      <c r="L630" s="72">
        <f>SUM(InformeTbHv[[#This Row],[T OTRA PARADA 1]:[T OTRA PARADA 5]])</f>
        <v>0</v>
      </c>
      <c r="M630" s="49" t="s">
        <v>42</v>
      </c>
      <c r="N630" s="49" t="s">
        <v>1418</v>
      </c>
      <c r="O630" s="49" t="s">
        <v>80</v>
      </c>
      <c r="P630" s="49">
        <v>94270446</v>
      </c>
      <c r="Q630" s="49" t="s">
        <v>43</v>
      </c>
      <c r="R630" s="49" t="s">
        <v>44</v>
      </c>
      <c r="S630" s="77">
        <v>46115</v>
      </c>
      <c r="T630" s="49" t="s">
        <v>1075</v>
      </c>
      <c r="U630" s="49"/>
      <c r="V630" s="49"/>
      <c r="W630" s="49"/>
      <c r="X630" s="49"/>
      <c r="Y630" s="49"/>
      <c r="Z630" s="49"/>
      <c r="AA630" s="49"/>
      <c r="AB630" s="49"/>
      <c r="AC630" s="49" t="s">
        <v>1437</v>
      </c>
      <c r="AD630" s="49" t="s">
        <v>1482</v>
      </c>
      <c r="AE630" s="49" t="s">
        <v>1519</v>
      </c>
      <c r="AF630" s="49">
        <v>25.440823396499322</v>
      </c>
      <c r="AG630" s="49" t="s">
        <v>208</v>
      </c>
      <c r="AH630" s="259">
        <v>1</v>
      </c>
      <c r="AI630" s="125" t="s">
        <v>45</v>
      </c>
      <c r="AJ630" s="418">
        <f>VLOOKUP(InformeTbHv[[#This Row],[TURNO]],[1]INFORMEHV!AI$2:AK$184,2,0)</f>
        <v>0.58333333333333337</v>
      </c>
      <c r="AK630" s="418">
        <f>VLOOKUP(InformeTbHv[[#This Row],[TURNO]],[1]INFORMEHV!AI$2:AK$184,3,0)</f>
        <v>0.91666666666666663</v>
      </c>
      <c r="AL630" s="125">
        <v>31</v>
      </c>
      <c r="AM630" s="49">
        <v>273</v>
      </c>
      <c r="AN630" s="49">
        <v>122</v>
      </c>
      <c r="AO630" s="49">
        <v>27</v>
      </c>
      <c r="AP630" s="49">
        <v>66</v>
      </c>
      <c r="AQ630" s="72">
        <v>0.45</v>
      </c>
      <c r="AR630" s="49">
        <v>6.5</v>
      </c>
      <c r="AS630" s="49">
        <v>0.43</v>
      </c>
      <c r="AT630" s="49"/>
      <c r="AU630" s="49" t="s">
        <v>1104</v>
      </c>
      <c r="AV630" s="49">
        <v>0.5</v>
      </c>
      <c r="AW630" s="49">
        <v>0.2</v>
      </c>
      <c r="AX630" s="49"/>
      <c r="AY630" s="49">
        <v>3</v>
      </c>
      <c r="AZ630" s="71"/>
      <c r="BA630" s="49" t="s">
        <v>46</v>
      </c>
      <c r="BB63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1.1299999999999999</v>
      </c>
      <c r="BC630" s="72"/>
      <c r="BD630" s="72"/>
      <c r="BE630" s="72"/>
      <c r="BF630" s="72"/>
      <c r="BG630" s="74"/>
      <c r="BH630" s="44"/>
      <c r="BI630" s="45"/>
      <c r="BJ630" s="45"/>
      <c r="BK630" s="46"/>
      <c r="BL630" s="45"/>
    </row>
    <row r="631" spans="1:64" ht="18" customHeight="1" x14ac:dyDescent="0.3">
      <c r="A631" s="76">
        <f>IFERROR(InformeTbHv[[#This Row],[T EFECTIVO]]/InformeTbHv[[#This Row],[Horas disponibles]],0)</f>
        <v>0.89648033126293991</v>
      </c>
      <c r="B631" s="76">
        <f>((InformeTbHv[[#This Row],[T PROGRAMADO]]-InformeTbHv[[#This Row],[HORAS DE OTRAS PARADA]]))/InformeTbHv[[#This Row],[T PROGRAMADO]]</f>
        <v>0.54125000000000001</v>
      </c>
      <c r="C631" s="217">
        <f>IFERROR(((InformeTbHv[[#This Row],[T PROGRAMADO]]-InformeTbHv[[#This Row],[Ttal P. mec]])/InformeTbHv[[#This Row],[T PROGRAMADO]]),0)</f>
        <v>0.60375000000000001</v>
      </c>
      <c r="D631" s="49">
        <f>IFERROR(ROUND(InformeTbHv[[#This Row],[TOTAL DE ARBOLES]]/InformeTbHv[[#This Row],[T EFECTIVO]],2),"")</f>
        <v>37.18</v>
      </c>
      <c r="E631" s="49">
        <f>(IFERROR(ROUND(InformeTbHv[[#This Row],[M3]]/InformeTbHv[[#This Row],[TOTAL DE ARBOLES]],2),""))</f>
        <v>0.39</v>
      </c>
      <c r="F631" s="39">
        <f>IFERROR(ROUND(InformeTbHv[[#This Row],[M3]]/InformeTbHv[[#This Row],[T EFECTIVO]],2),"")</f>
        <v>14.55</v>
      </c>
      <c r="G631" s="72">
        <f>InformeTbHv[[#This Row],[T PROGRAMADO]]-InformeTbHv[[#This Row],[HORAS DE OTRAS PARADA]]</f>
        <v>4.33</v>
      </c>
      <c r="H631" s="72">
        <f>InformeTbHv[[#This Row],[T PROGRAMADO]]-SUM(InformeTbHv[[#This Row],[T PARADAS MEC]]+InformeTbHv[[#This Row],[ALISTAMIENTO]]+InformeTbHv[[#This Row],[Mantenimiento periódico]])</f>
        <v>4.83</v>
      </c>
      <c r="I631" s="72">
        <f>InformeTbHv[[#This Row],[T PARADAS MEC]]+InformeTbHv[[#This Row],[ALISTAMIENTO]]+InformeTbHv[[#This Row],[Mantenimiento periódico]]</f>
        <v>3.17</v>
      </c>
      <c r="J631" s="72">
        <f>SUMIF(InformeTbHv[[#This Row],[MOTIVO 1]],"Mantenimiento periódico",InformeTbHv[[#This Row],[T OTRA PARADA 1]])</f>
        <v>0</v>
      </c>
      <c r="K631" s="72">
        <f>InformeTbHv[[#This Row],[Mantenimiento periódico]]+InformeTbHv[[#This Row],[ALISTAMIENTO]]</f>
        <v>0.17</v>
      </c>
      <c r="L631" s="72">
        <f>SUM(InformeTbHv[[#This Row],[T OTRA PARADA 1]:[T OTRA PARADA 5]])</f>
        <v>0</v>
      </c>
      <c r="M631" s="49" t="s">
        <v>68</v>
      </c>
      <c r="N631" s="49" t="s">
        <v>1417</v>
      </c>
      <c r="O631" s="49" t="s">
        <v>381</v>
      </c>
      <c r="P631" s="49">
        <v>1007605468</v>
      </c>
      <c r="Q631" s="49" t="s">
        <v>65</v>
      </c>
      <c r="R631" s="49" t="s">
        <v>44</v>
      </c>
      <c r="S631" s="77">
        <v>46128</v>
      </c>
      <c r="T631" s="49" t="s">
        <v>164</v>
      </c>
      <c r="U631" s="49"/>
      <c r="V631" s="49"/>
      <c r="W631" s="49"/>
      <c r="X631" s="49"/>
      <c r="Y631" s="49"/>
      <c r="Z631" s="49"/>
      <c r="AA631" s="49"/>
      <c r="AB631" s="49"/>
      <c r="AC631" s="49" t="s">
        <v>1426</v>
      </c>
      <c r="AD631" s="49" t="s">
        <v>1471</v>
      </c>
      <c r="AE631" s="49" t="s">
        <v>1512</v>
      </c>
      <c r="AF631" s="49">
        <v>26.520279887958782</v>
      </c>
      <c r="AG631" s="49" t="s">
        <v>1319</v>
      </c>
      <c r="AH631" s="259">
        <v>8</v>
      </c>
      <c r="AI631" s="125" t="s">
        <v>47</v>
      </c>
      <c r="AJ631" s="418">
        <f>VLOOKUP(InformeTbHv[[#This Row],[TURNO]],[1]INFORMEHV!AI$2:AK$184,2,0)</f>
        <v>0.25</v>
      </c>
      <c r="AK631" s="418">
        <f>VLOOKUP(InformeTbHv[[#This Row],[TURNO]],[1]INFORMEHV!AI$2:AK$184,3,0)</f>
        <v>0.58333333333333337</v>
      </c>
      <c r="AL631" s="125"/>
      <c r="AM631" s="49">
        <v>161</v>
      </c>
      <c r="AN631" s="49">
        <v>62.98</v>
      </c>
      <c r="AO631" s="49">
        <v>14.3</v>
      </c>
      <c r="AP631" s="49"/>
      <c r="AQ631" s="72"/>
      <c r="AR631" s="49">
        <v>8</v>
      </c>
      <c r="AS631" s="49">
        <v>3</v>
      </c>
      <c r="AT631" s="49"/>
      <c r="AU631" s="49" t="s">
        <v>1201</v>
      </c>
      <c r="AV631" s="49">
        <v>0.17</v>
      </c>
      <c r="AW631" s="49">
        <v>0.33</v>
      </c>
      <c r="AX631" s="49">
        <v>0.17</v>
      </c>
      <c r="AY631" s="49"/>
      <c r="AZ631" s="71"/>
      <c r="BA631" s="49" t="s">
        <v>48</v>
      </c>
      <c r="BB63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3.67</v>
      </c>
      <c r="BC631" s="72"/>
      <c r="BD631" s="72"/>
      <c r="BE631" s="72"/>
      <c r="BF631" s="72"/>
      <c r="BG631" s="74"/>
      <c r="BH631" s="44"/>
      <c r="BI631" s="45"/>
      <c r="BJ631" s="45"/>
      <c r="BK631" s="46"/>
      <c r="BL631" s="45"/>
    </row>
    <row r="632" spans="1:64" ht="18" customHeight="1" x14ac:dyDescent="0.3">
      <c r="A632" s="20">
        <f>IFERROR(InformeTbHv[[#This Row],[T EFECTIVO]]/InformeTbHv[[#This Row],[Horas disponibles]],0)</f>
        <v>0.5</v>
      </c>
      <c r="B632" s="20">
        <f>((InformeTbHv[[#This Row],[T PROGRAMADO]]-InformeTbHv[[#This Row],[HORAS DE OTRAS PARADA]]))/InformeTbHv[[#This Row],[T PROGRAMADO]]</f>
        <v>0.28125</v>
      </c>
      <c r="C632" s="21">
        <f>IFERROR(((InformeTbHv[[#This Row],[T PROGRAMADO]]-InformeTbHv[[#This Row],[Ttal P. mec]])/InformeTbHv[[#This Row],[T PROGRAMADO]]),0)</f>
        <v>0.5625</v>
      </c>
      <c r="D632" s="22">
        <f>IFERROR(ROUND(InformeTbHv[[#This Row],[TOTAL DE ARBOLES]]/InformeTbHv[[#This Row],[T EFECTIVO]],2),"")</f>
        <v>22.22</v>
      </c>
      <c r="E632" s="22">
        <f>(IFERROR(ROUND(InformeTbHv[[#This Row],[M3]]/InformeTbHv[[#This Row],[TOTAL DE ARBOLES]],2),""))</f>
        <v>0.68</v>
      </c>
      <c r="F632" s="13">
        <f>IFERROR(ROUND(InformeTbHv[[#This Row],[M3]]/InformeTbHv[[#This Row],[T EFECTIVO]],2),"")</f>
        <v>15.11</v>
      </c>
      <c r="G632" s="23">
        <f>InformeTbHv[[#This Row],[T PROGRAMADO]]-InformeTbHv[[#This Row],[HORAS DE OTRAS PARADA]]</f>
        <v>2.25</v>
      </c>
      <c r="H632" s="24">
        <f>InformeTbHv[[#This Row],[T PROGRAMADO]]-SUM(InformeTbHv[[#This Row],[T PARADAS MEC]]+InformeTbHv[[#This Row],[ALISTAMIENTO]]+InformeTbHv[[#This Row],[Mantenimiento periódico]])</f>
        <v>4.5</v>
      </c>
      <c r="I632" s="24">
        <f>InformeTbHv[[#This Row],[T PARADAS MEC]]+InformeTbHv[[#This Row],[ALISTAMIENTO]]+InformeTbHv[[#This Row],[Mantenimiento periódico]]</f>
        <v>3.5</v>
      </c>
      <c r="J632" s="24">
        <f>SUMIF(InformeTbHv[[#This Row],[MOTIVO 1]],"Mantenimiento periódico",InformeTbHv[[#This Row],[T OTRA PARADA 1]])</f>
        <v>0</v>
      </c>
      <c r="K632" s="24">
        <f>InformeTbHv[[#This Row],[Mantenimiento periódico]]+InformeTbHv[[#This Row],[ALISTAMIENTO]]</f>
        <v>0</v>
      </c>
      <c r="L632" s="24">
        <f>SUM(InformeTbHv[[#This Row],[T OTRA PARADA 1]:[T OTRA PARADA 5]])</f>
        <v>2</v>
      </c>
      <c r="M632" s="25" t="s">
        <v>72</v>
      </c>
      <c r="N632" s="25" t="s">
        <v>1418</v>
      </c>
      <c r="O632" s="29" t="s">
        <v>75</v>
      </c>
      <c r="P632" s="25">
        <v>1114481552</v>
      </c>
      <c r="Q632" s="25" t="s">
        <v>43</v>
      </c>
      <c r="R632" s="25" t="s">
        <v>74</v>
      </c>
      <c r="S632" s="26">
        <v>46029</v>
      </c>
      <c r="T632" s="25" t="s">
        <v>102</v>
      </c>
      <c r="U632" s="25"/>
      <c r="V632" s="25"/>
      <c r="W632" s="25"/>
      <c r="X632" s="25"/>
      <c r="Y632" s="25"/>
      <c r="Z632" s="25"/>
      <c r="AA632" s="25"/>
      <c r="AB632" s="25"/>
      <c r="AC632" s="25" t="s">
        <v>1425</v>
      </c>
      <c r="AD632" s="25" t="s">
        <v>1470</v>
      </c>
      <c r="AE632" s="25" t="s">
        <v>1514</v>
      </c>
      <c r="AF632" s="25">
        <v>18.81028029942162</v>
      </c>
      <c r="AG632" s="251" t="s">
        <v>205</v>
      </c>
      <c r="AH632" s="260">
        <v>1</v>
      </c>
      <c r="AI632" s="25" t="s">
        <v>47</v>
      </c>
      <c r="AJ632" s="422">
        <f>VLOOKUP(InformeTbHv[[#This Row],[TURNO]],[1]INFORMEHV!AI$2:AK$184,2,0)</f>
        <v>0.25</v>
      </c>
      <c r="AK632" s="422">
        <f>VLOOKUP(InformeTbHv[[#This Row],[TURNO]],[1]INFORMEHV!AI$2:AK$184,3,0)</f>
        <v>0.58333333333333337</v>
      </c>
      <c r="AL632" s="25">
        <v>29</v>
      </c>
      <c r="AM632" s="25">
        <v>50</v>
      </c>
      <c r="AN632" s="25">
        <v>34</v>
      </c>
      <c r="AO632" s="25">
        <v>14.8</v>
      </c>
      <c r="AP632" s="25"/>
      <c r="AQ632" s="24">
        <v>26</v>
      </c>
      <c r="AR632" s="25">
        <v>8</v>
      </c>
      <c r="AS632" s="25">
        <v>3.5</v>
      </c>
      <c r="AT632" s="30" t="s">
        <v>328</v>
      </c>
      <c r="AU632" s="30" t="s">
        <v>247</v>
      </c>
      <c r="AV632" s="25"/>
      <c r="AW632" s="25"/>
      <c r="AX632" s="25">
        <v>0.25</v>
      </c>
      <c r="AY632" s="25">
        <v>2</v>
      </c>
      <c r="AZ632" s="25" t="s">
        <v>81</v>
      </c>
      <c r="BA632" s="25" t="s">
        <v>48</v>
      </c>
      <c r="BB63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5.75</v>
      </c>
      <c r="BC632" s="24">
        <v>2</v>
      </c>
      <c r="BD632" s="24"/>
      <c r="BE632" s="23">
        <v>0</v>
      </c>
      <c r="BF632" s="23"/>
      <c r="BG632" s="27"/>
      <c r="BH632" s="14" t="s">
        <v>236</v>
      </c>
      <c r="BI632" s="15"/>
      <c r="BJ632" s="15"/>
      <c r="BK632" s="16"/>
      <c r="BL632" s="28"/>
    </row>
    <row r="633" spans="1:64" ht="18" customHeight="1" x14ac:dyDescent="0.3">
      <c r="A633" s="20">
        <f>IFERROR(InformeTbHv[[#This Row],[T EFECTIVO]]/InformeTbHv[[#This Row],[Horas disponibles]],0)</f>
        <v>0.9528023598820059</v>
      </c>
      <c r="B633" s="20">
        <f>((InformeTbHv[[#This Row],[T PROGRAMADO]]-InformeTbHv[[#This Row],[HORAS DE OTRAS PARADA]]))/InformeTbHv[[#This Row],[T PROGRAMADO]]</f>
        <v>0.67291666666666672</v>
      </c>
      <c r="C633" s="21">
        <f>IFERROR(((InformeTbHv[[#This Row],[T PROGRAMADO]]-InformeTbHv[[#This Row],[Ttal P. mec]])/InformeTbHv[[#This Row],[T PROGRAMADO]]),0)</f>
        <v>0.70625000000000004</v>
      </c>
      <c r="D633" s="22">
        <f>IFERROR(ROUND(InformeTbHv[[#This Row],[TOTAL DE ARBOLES]]/InformeTbHv[[#This Row],[T EFECTIVO]],2),"")</f>
        <v>41.24</v>
      </c>
      <c r="E633" s="22">
        <f>(IFERROR(ROUND(InformeTbHv[[#This Row],[M3]]/InformeTbHv[[#This Row],[TOTAL DE ARBOLES]],2),""))</f>
        <v>0.15</v>
      </c>
      <c r="F633" s="13">
        <f>IFERROR(ROUND(InformeTbHv[[#This Row],[M3]]/InformeTbHv[[#This Row],[T EFECTIVO]],2),"")</f>
        <v>6.04</v>
      </c>
      <c r="G633" s="23">
        <f>InformeTbHv[[#This Row],[T PROGRAMADO]]-InformeTbHv[[#This Row],[HORAS DE OTRAS PARADA]]</f>
        <v>5.3833333333333337</v>
      </c>
      <c r="H633" s="24">
        <f>InformeTbHv[[#This Row],[T PROGRAMADO]]-SUM(InformeTbHv[[#This Row],[T PARADAS MEC]]+InformeTbHv[[#This Row],[ALISTAMIENTO]]+InformeTbHv[[#This Row],[Mantenimiento periódico]])</f>
        <v>5.65</v>
      </c>
      <c r="I633" s="24">
        <f>InformeTbHv[[#This Row],[T PARADAS MEC]]+InformeTbHv[[#This Row],[ALISTAMIENTO]]+InformeTbHv[[#This Row],[Mantenimiento periódico]]</f>
        <v>2.35</v>
      </c>
      <c r="J633" s="24">
        <f>SUMIF(InformeTbHv[[#This Row],[MOTIVO 1]],"Mantenimiento periódico",InformeTbHv[[#This Row],[T OTRA PARADA 1]])</f>
        <v>0</v>
      </c>
      <c r="K633" s="24">
        <f>InformeTbHv[[#This Row],[Mantenimiento periódico]]+InformeTbHv[[#This Row],[ALISTAMIENTO]]</f>
        <v>0</v>
      </c>
      <c r="L633" s="24">
        <f>SUM(InformeTbHv[[#This Row],[T OTRA PARADA 1]:[T OTRA PARADA 5]])</f>
        <v>0.266666666666666</v>
      </c>
      <c r="M633" s="25" t="s">
        <v>86</v>
      </c>
      <c r="N633" s="25" t="s">
        <v>1418</v>
      </c>
      <c r="O633" s="25" t="s">
        <v>88</v>
      </c>
      <c r="P633" s="25">
        <v>94265708</v>
      </c>
      <c r="Q633" s="25" t="s">
        <v>43</v>
      </c>
      <c r="R633" s="25" t="s">
        <v>74</v>
      </c>
      <c r="S633" s="26">
        <v>46027</v>
      </c>
      <c r="T633" s="25" t="s">
        <v>102</v>
      </c>
      <c r="U633" s="25"/>
      <c r="V633" s="25"/>
      <c r="W633" s="25"/>
      <c r="X633" s="25"/>
      <c r="Y633" s="25"/>
      <c r="Z633" s="25"/>
      <c r="AA633" s="25"/>
      <c r="AB633" s="25"/>
      <c r="AC633" s="25" t="s">
        <v>1425</v>
      </c>
      <c r="AD633" s="25" t="s">
        <v>1470</v>
      </c>
      <c r="AE633" s="25" t="s">
        <v>1514</v>
      </c>
      <c r="AF633" s="25">
        <v>18.81028029942162</v>
      </c>
      <c r="AG633" s="251" t="s">
        <v>205</v>
      </c>
      <c r="AH633" s="260">
        <v>2</v>
      </c>
      <c r="AI633" s="125" t="s">
        <v>45</v>
      </c>
      <c r="AJ633" s="418">
        <f>VLOOKUP(InformeTbHv[[#This Row],[TURNO]],[1]INFORMEHV!AI$2:AK$184,2,0)</f>
        <v>0.58333333333333337</v>
      </c>
      <c r="AK633" s="418">
        <f>VLOOKUP(InformeTbHv[[#This Row],[TURNO]],[1]INFORMEHV!AI$2:AK$184,3,0)</f>
        <v>0.91666666666666663</v>
      </c>
      <c r="AL633" s="25">
        <v>26</v>
      </c>
      <c r="AM633" s="25">
        <v>222</v>
      </c>
      <c r="AN633" s="25">
        <v>32.5</v>
      </c>
      <c r="AO633" s="25">
        <v>3</v>
      </c>
      <c r="AP633" s="25"/>
      <c r="AQ633" s="24">
        <v>13.1</v>
      </c>
      <c r="AR633" s="25">
        <v>8</v>
      </c>
      <c r="AS633" s="25">
        <v>2.35</v>
      </c>
      <c r="AT633" s="30" t="s">
        <v>328</v>
      </c>
      <c r="AU633" s="30" t="s">
        <v>247</v>
      </c>
      <c r="AV633" s="25"/>
      <c r="AW633" s="25"/>
      <c r="AX633" s="25"/>
      <c r="AY633" s="25">
        <v>2.5299999999999998</v>
      </c>
      <c r="AZ633" s="25" t="s">
        <v>128</v>
      </c>
      <c r="BA633" s="25" t="s">
        <v>48</v>
      </c>
      <c r="BB63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2.6166666666666663</v>
      </c>
      <c r="BC633" s="24">
        <v>0.266666666666666</v>
      </c>
      <c r="BD633" s="24"/>
      <c r="BE633" s="23"/>
      <c r="BF633" s="23"/>
      <c r="BG633" s="27"/>
      <c r="BH633" s="44" t="s">
        <v>720</v>
      </c>
      <c r="BI633" s="15"/>
      <c r="BJ633" s="15"/>
      <c r="BK633" s="16"/>
      <c r="BL633" s="28"/>
    </row>
    <row r="634" spans="1:64" ht="18" customHeight="1" x14ac:dyDescent="0.3">
      <c r="A634" s="76">
        <f>IFERROR(InformeTbHv[[#This Row],[T EFECTIVO]]/InformeTbHv[[#This Row],[Horas disponibles]],0)</f>
        <v>0.80314009661835761</v>
      </c>
      <c r="B634" s="76">
        <f>((InformeTbHv[[#This Row],[T PROGRAMADO]]-InformeTbHv[[#This Row],[HORAS DE OTRAS PARADA]]))/InformeTbHv[[#This Row],[T PROGRAMADO]]</f>
        <v>0.5541666666666667</v>
      </c>
      <c r="C634" s="217">
        <f>IFERROR(((InformeTbHv[[#This Row],[T PROGRAMADO]]-InformeTbHv[[#This Row],[Ttal P. mec]])/InformeTbHv[[#This Row],[T PROGRAMADO]]),0)</f>
        <v>0.69</v>
      </c>
      <c r="D634" s="49">
        <f>IFERROR(ROUND(InformeTbHv[[#This Row],[TOTAL DE ARBOLES]]/InformeTbHv[[#This Row],[T EFECTIVO]],2),"")</f>
        <v>16.239999999999998</v>
      </c>
      <c r="E634" s="49">
        <f>(IFERROR(ROUND(InformeTbHv[[#This Row],[M3]]/InformeTbHv[[#This Row],[TOTAL DE ARBOLES]],2),""))</f>
        <v>1.24</v>
      </c>
      <c r="F634" s="39">
        <f>IFERROR(ROUND(InformeTbHv[[#This Row],[M3]]/InformeTbHv[[#This Row],[T EFECTIVO]],2),"")</f>
        <v>20.149999999999999</v>
      </c>
      <c r="G634" s="72">
        <f>InformeTbHv[[#This Row],[T PROGRAMADO]]-InformeTbHv[[#This Row],[HORAS DE OTRAS PARADA]]</f>
        <v>4.4333333333333336</v>
      </c>
      <c r="H634" s="72">
        <f>InformeTbHv[[#This Row],[T PROGRAMADO]]-SUM(InformeTbHv[[#This Row],[T PARADAS MEC]]+InformeTbHv[[#This Row],[ALISTAMIENTO]]+InformeTbHv[[#This Row],[Mantenimiento periódico]])</f>
        <v>5.52</v>
      </c>
      <c r="I634" s="72">
        <f>InformeTbHv[[#This Row],[T PARADAS MEC]]+InformeTbHv[[#This Row],[ALISTAMIENTO]]+InformeTbHv[[#This Row],[Mantenimiento periódico]]</f>
        <v>2.48</v>
      </c>
      <c r="J634" s="72">
        <f>SUMIF(InformeTbHv[[#This Row],[MOTIVO 1]],"Mantenimiento periódico",InformeTbHv[[#This Row],[T OTRA PARADA 1]])</f>
        <v>0</v>
      </c>
      <c r="K634" s="72">
        <f>InformeTbHv[[#This Row],[Mantenimiento periódico]]+InformeTbHv[[#This Row],[ALISTAMIENTO]]</f>
        <v>0</v>
      </c>
      <c r="L634" s="72">
        <f>SUM(InformeTbHv[[#This Row],[T OTRA PARADA 1]:[T OTRA PARADA 5]])</f>
        <v>0.86666666666666603</v>
      </c>
      <c r="M634" s="49" t="s">
        <v>72</v>
      </c>
      <c r="N634" s="49" t="s">
        <v>1418</v>
      </c>
      <c r="O634" s="49" t="s">
        <v>73</v>
      </c>
      <c r="P634" s="49">
        <v>1116724403</v>
      </c>
      <c r="Q634" s="49" t="s">
        <v>43</v>
      </c>
      <c r="R634" s="49" t="s">
        <v>74</v>
      </c>
      <c r="S634" s="77">
        <v>46046</v>
      </c>
      <c r="T634" s="49" t="s">
        <v>198</v>
      </c>
      <c r="U634" s="49"/>
      <c r="V634" s="49"/>
      <c r="W634" s="49"/>
      <c r="X634" s="49"/>
      <c r="Y634" s="49"/>
      <c r="Z634" s="49"/>
      <c r="AA634" s="49"/>
      <c r="AB634" s="49"/>
      <c r="AC634" s="49" t="s">
        <v>1450</v>
      </c>
      <c r="AD634" s="49" t="s">
        <v>1495</v>
      </c>
      <c r="AE634" s="49" t="s">
        <v>1514</v>
      </c>
      <c r="AF634" s="49">
        <v>16.86453723236896</v>
      </c>
      <c r="AG634" s="25" t="s">
        <v>208</v>
      </c>
      <c r="AH634" s="259">
        <v>1</v>
      </c>
      <c r="AI634" s="125" t="s">
        <v>47</v>
      </c>
      <c r="AJ634" s="418">
        <f>VLOOKUP(InformeTbHv[[#This Row],[TURNO]],[1]INFORMEHV!AI$2:AK$184,2,0)</f>
        <v>0.25</v>
      </c>
      <c r="AK634" s="418">
        <f>VLOOKUP(InformeTbHv[[#This Row],[TURNO]],[1]INFORMEHV!AI$2:AK$184,3,0)</f>
        <v>0.58333333333333337</v>
      </c>
      <c r="AL634" s="125">
        <v>24</v>
      </c>
      <c r="AM634" s="49">
        <v>72</v>
      </c>
      <c r="AN634" s="49">
        <v>89.34</v>
      </c>
      <c r="AO634" s="49">
        <v>31.76</v>
      </c>
      <c r="AP634" s="49"/>
      <c r="AQ634" s="72">
        <v>30</v>
      </c>
      <c r="AR634" s="125">
        <v>8</v>
      </c>
      <c r="AS634" s="49">
        <v>2.48</v>
      </c>
      <c r="AT634" s="30" t="s">
        <v>328</v>
      </c>
      <c r="AU634" s="30" t="s">
        <v>247</v>
      </c>
      <c r="AV634" s="49"/>
      <c r="AW634" s="49"/>
      <c r="AX634" s="49">
        <v>0.22</v>
      </c>
      <c r="AY634" s="49">
        <v>4.46</v>
      </c>
      <c r="AZ634" s="71" t="s">
        <v>203</v>
      </c>
      <c r="BA634" s="49" t="s">
        <v>48</v>
      </c>
      <c r="BB63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3.566666666666666</v>
      </c>
      <c r="BC634" s="72">
        <v>0.3</v>
      </c>
      <c r="BD634" s="72">
        <v>0.56666666666666599</v>
      </c>
      <c r="BE634" s="72"/>
      <c r="BF634" s="72"/>
      <c r="BG634" s="74"/>
      <c r="BH634" s="74" t="s">
        <v>90</v>
      </c>
      <c r="BI634" s="15" t="s">
        <v>241</v>
      </c>
      <c r="BJ634" s="45"/>
      <c r="BK634" s="46"/>
      <c r="BL634" s="45"/>
    </row>
    <row r="635" spans="1:64" ht="18" customHeight="1" x14ac:dyDescent="0.3">
      <c r="A635" s="37">
        <f>IFERROR(InformeTbHv[[#This Row],[T EFECTIVO]]/InformeTbHv[[#This Row],[Horas disponibles]],0)</f>
        <v>0.88601823708206684</v>
      </c>
      <c r="B635" s="37">
        <f>((InformeTbHv[[#This Row],[T PROGRAMADO]]-InformeTbHv[[#This Row],[HORAS DE OTRAS PARADA]]))/InformeTbHv[[#This Row],[T PROGRAMADO]]</f>
        <v>0.72875000000000001</v>
      </c>
      <c r="C635" s="113">
        <f>IFERROR(((InformeTbHv[[#This Row],[T PROGRAMADO]]-InformeTbHv[[#This Row],[Ttal P. mec]])/InformeTbHv[[#This Row],[T PROGRAMADO]]),0)</f>
        <v>0.82250000000000001</v>
      </c>
      <c r="D635" s="38">
        <f>IFERROR(ROUND(InformeTbHv[[#This Row],[TOTAL DE ARBOLES]]/InformeTbHv[[#This Row],[T EFECTIVO]],2),"")</f>
        <v>45.97</v>
      </c>
      <c r="E635" s="38">
        <f>(IFERROR(ROUND(InformeTbHv[[#This Row],[M3]]/InformeTbHv[[#This Row],[TOTAL DE ARBOLES]],2),""))</f>
        <v>0.35</v>
      </c>
      <c r="F635" s="39">
        <f>IFERROR(ROUND(InformeTbHv[[#This Row],[M3]]/InformeTbHv[[#This Row],[T EFECTIVO]],2),"")</f>
        <v>16.190000000000001</v>
      </c>
      <c r="G635" s="40">
        <f>InformeTbHv[[#This Row],[T PROGRAMADO]]-InformeTbHv[[#This Row],[HORAS DE OTRAS PARADA]]</f>
        <v>5.83</v>
      </c>
      <c r="H635" s="40">
        <f>InformeTbHv[[#This Row],[T PROGRAMADO]]-SUM(InformeTbHv[[#This Row],[T PARADAS MEC]]+InformeTbHv[[#This Row],[ALISTAMIENTO]]+InformeTbHv[[#This Row],[Mantenimiento periódico]])</f>
        <v>6.58</v>
      </c>
      <c r="I635" s="40">
        <f>InformeTbHv[[#This Row],[T PARADAS MEC]]+InformeTbHv[[#This Row],[ALISTAMIENTO]]+InformeTbHv[[#This Row],[Mantenimiento periódico]]</f>
        <v>1.42</v>
      </c>
      <c r="J635" s="40">
        <f>SUMIF(InformeTbHv[[#This Row],[MOTIVO 1]],"Mantenimiento periódico",InformeTbHv[[#This Row],[T OTRA PARADA 1]])</f>
        <v>0</v>
      </c>
      <c r="K635" s="120">
        <f>InformeTbHv[[#This Row],[Mantenimiento periódico]]+InformeTbHv[[#This Row],[ALISTAMIENTO]]</f>
        <v>0.42</v>
      </c>
      <c r="L635" s="120">
        <f>SUM(InformeTbHv[[#This Row],[T OTRA PARADA 1]:[T OTRA PARADA 5]])</f>
        <v>0</v>
      </c>
      <c r="M635" s="116" t="s">
        <v>55</v>
      </c>
      <c r="N635" s="116" t="s">
        <v>1418</v>
      </c>
      <c r="O635" s="246" t="s">
        <v>60</v>
      </c>
      <c r="P635" s="38">
        <v>1061791033</v>
      </c>
      <c r="Q635" s="38" t="s">
        <v>43</v>
      </c>
      <c r="R635" s="38" t="s">
        <v>49</v>
      </c>
      <c r="S635" s="41">
        <v>46031</v>
      </c>
      <c r="T635" s="38" t="s">
        <v>62</v>
      </c>
      <c r="U635" s="38"/>
      <c r="V635" s="38"/>
      <c r="W635" s="38"/>
      <c r="X635" s="38"/>
      <c r="Y635" s="38"/>
      <c r="Z635" s="38"/>
      <c r="AA635" s="38"/>
      <c r="AB635" s="38"/>
      <c r="AC635" s="38" t="s">
        <v>1445</v>
      </c>
      <c r="AD635" s="38" t="s">
        <v>1490</v>
      </c>
      <c r="AE635" s="38" t="s">
        <v>1518</v>
      </c>
      <c r="AF635" s="38">
        <v>19.828868083208551</v>
      </c>
      <c r="AG635" s="25" t="s">
        <v>208</v>
      </c>
      <c r="AH635" s="207">
        <v>2</v>
      </c>
      <c r="AI635" s="25" t="s">
        <v>47</v>
      </c>
      <c r="AJ635" s="422">
        <f>VLOOKUP(InformeTbHv[[#This Row],[TURNO]],[1]INFORMEHV!AI$2:AK$184,2,0)</f>
        <v>0.25</v>
      </c>
      <c r="AK635" s="422">
        <f>VLOOKUP(InformeTbHv[[#This Row],[TURNO]],[1]INFORMEHV!AI$2:AK$184,3,0)</f>
        <v>0.58333333333333337</v>
      </c>
      <c r="AL635" s="116">
        <v>26</v>
      </c>
      <c r="AM635" s="38">
        <v>268</v>
      </c>
      <c r="AN635" s="38">
        <v>94.4</v>
      </c>
      <c r="AO635" s="38">
        <v>19.04</v>
      </c>
      <c r="AP635" s="38"/>
      <c r="AQ635" s="120">
        <v>27</v>
      </c>
      <c r="AR635" s="116">
        <v>8</v>
      </c>
      <c r="AS635" s="38">
        <v>1</v>
      </c>
      <c r="AT635" s="30" t="s">
        <v>328</v>
      </c>
      <c r="AU635" s="49" t="s">
        <v>231</v>
      </c>
      <c r="AV635" s="38">
        <v>0.42</v>
      </c>
      <c r="AW635" s="38">
        <v>0.42</v>
      </c>
      <c r="AX635" s="38">
        <v>0.33</v>
      </c>
      <c r="AY635" s="38"/>
      <c r="AZ635" s="42" t="s">
        <v>57</v>
      </c>
      <c r="BA635" s="38" t="s">
        <v>46</v>
      </c>
      <c r="BB63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2.17</v>
      </c>
      <c r="BC635" s="40"/>
      <c r="BD635" s="40"/>
      <c r="BE635" s="40"/>
      <c r="BF635" s="40"/>
      <c r="BG635" s="43"/>
      <c r="BH635" s="44"/>
      <c r="BI635" s="45"/>
      <c r="BJ635" s="45"/>
      <c r="BK635" s="46"/>
      <c r="BL635" s="47"/>
    </row>
    <row r="636" spans="1:64" ht="18" customHeight="1" x14ac:dyDescent="0.3">
      <c r="A636" s="37">
        <f>IFERROR(InformeTbHv[[#This Row],[T EFECTIVO]]/InformeTbHv[[#This Row],[Horas disponibles]],0)</f>
        <v>0.86559139784946237</v>
      </c>
      <c r="B636" s="37">
        <f>((InformeTbHv[[#This Row],[T PROGRAMADO]]-InformeTbHv[[#This Row],[HORAS DE OTRAS PARADA]]))/InformeTbHv[[#This Row],[T PROGRAMADO]]</f>
        <v>0.60375000000000001</v>
      </c>
      <c r="C636" s="113">
        <f>IFERROR(((InformeTbHv[[#This Row],[T PROGRAMADO]]-InformeTbHv[[#This Row],[Ttal P. mec]])/InformeTbHv[[#This Row],[T PROGRAMADO]]),0)</f>
        <v>0.69750000000000001</v>
      </c>
      <c r="D636" s="38">
        <f>IFERROR(ROUND(InformeTbHv[[#This Row],[TOTAL DE ARBOLES]]/InformeTbHv[[#This Row],[T EFECTIVO]],2),"")</f>
        <v>51.14</v>
      </c>
      <c r="E636" s="38">
        <f>(IFERROR(ROUND(InformeTbHv[[#This Row],[M3]]/InformeTbHv[[#This Row],[TOTAL DE ARBOLES]],2),""))</f>
        <v>0.38</v>
      </c>
      <c r="F636" s="39">
        <f>IFERROR(ROUND(InformeTbHv[[#This Row],[M3]]/InformeTbHv[[#This Row],[T EFECTIVO]],2),"")</f>
        <v>19.46</v>
      </c>
      <c r="G636" s="40">
        <f>InformeTbHv[[#This Row],[T PROGRAMADO]]-InformeTbHv[[#This Row],[HORAS DE OTRAS PARADA]]</f>
        <v>4.83</v>
      </c>
      <c r="H636" s="40">
        <f>InformeTbHv[[#This Row],[T PROGRAMADO]]-SUM(InformeTbHv[[#This Row],[T PARADAS MEC]]+InformeTbHv[[#This Row],[ALISTAMIENTO]]+InformeTbHv[[#This Row],[Mantenimiento periódico]])</f>
        <v>5.58</v>
      </c>
      <c r="I636" s="40">
        <f>InformeTbHv[[#This Row],[T PARADAS MEC]]+InformeTbHv[[#This Row],[ALISTAMIENTO]]+InformeTbHv[[#This Row],[Mantenimiento periódico]]</f>
        <v>2.42</v>
      </c>
      <c r="J636" s="40">
        <f>SUMIF(InformeTbHv[[#This Row],[MOTIVO 1]],"Mantenimiento periódico",InformeTbHv[[#This Row],[T OTRA PARADA 1]])</f>
        <v>0</v>
      </c>
      <c r="K636" s="40">
        <f>InformeTbHv[[#This Row],[Mantenimiento periódico]]+InformeTbHv[[#This Row],[ALISTAMIENTO]]</f>
        <v>0.42</v>
      </c>
      <c r="L636" s="40">
        <f>SUM(InformeTbHv[[#This Row],[T OTRA PARADA 1]:[T OTRA PARADA 5]])</f>
        <v>0</v>
      </c>
      <c r="M636" s="38" t="s">
        <v>55</v>
      </c>
      <c r="N636" s="38" t="s">
        <v>1418</v>
      </c>
      <c r="O636" s="38" t="s">
        <v>94</v>
      </c>
      <c r="P636" s="38">
        <v>94269293</v>
      </c>
      <c r="Q636" s="38" t="s">
        <v>43</v>
      </c>
      <c r="R636" s="38" t="s">
        <v>49</v>
      </c>
      <c r="S636" s="41">
        <v>46031</v>
      </c>
      <c r="T636" s="38" t="s">
        <v>62</v>
      </c>
      <c r="U636" s="38"/>
      <c r="V636" s="38"/>
      <c r="W636" s="38"/>
      <c r="X636" s="38"/>
      <c r="Y636" s="38"/>
      <c r="Z636" s="38"/>
      <c r="AA636" s="38"/>
      <c r="AB636" s="38"/>
      <c r="AC636" s="38" t="s">
        <v>1445</v>
      </c>
      <c r="AD636" s="38" t="s">
        <v>1490</v>
      </c>
      <c r="AE636" s="38" t="s">
        <v>1518</v>
      </c>
      <c r="AF636" s="38">
        <v>19.828868083208551</v>
      </c>
      <c r="AG636" s="25" t="s">
        <v>208</v>
      </c>
      <c r="AH636" s="207">
        <v>2</v>
      </c>
      <c r="AI636" s="125" t="s">
        <v>45</v>
      </c>
      <c r="AJ636" s="418">
        <f>VLOOKUP(InformeTbHv[[#This Row],[TURNO]],[1]INFORMEHV!AI$2:AK$184,2,0)</f>
        <v>0.58333333333333337</v>
      </c>
      <c r="AK636" s="418">
        <f>VLOOKUP(InformeTbHv[[#This Row],[TURNO]],[1]INFORMEHV!AI$2:AK$184,3,0)</f>
        <v>0.91666666666666663</v>
      </c>
      <c r="AL636" s="116">
        <v>26</v>
      </c>
      <c r="AM636" s="38">
        <v>247</v>
      </c>
      <c r="AN636" s="38">
        <v>94</v>
      </c>
      <c r="AO636" s="38">
        <v>20.68</v>
      </c>
      <c r="AP636" s="38"/>
      <c r="AQ636" s="120">
        <v>26</v>
      </c>
      <c r="AR636" s="116">
        <v>8</v>
      </c>
      <c r="AS636" s="38">
        <v>2</v>
      </c>
      <c r="AT636" s="30" t="s">
        <v>328</v>
      </c>
      <c r="AU636" s="49" t="s">
        <v>231</v>
      </c>
      <c r="AV636" s="38">
        <v>0.42</v>
      </c>
      <c r="AW636" s="38">
        <v>0.42</v>
      </c>
      <c r="AX636" s="38">
        <v>0.33</v>
      </c>
      <c r="AY636" s="38"/>
      <c r="AZ636" s="42" t="s">
        <v>57</v>
      </c>
      <c r="BA636" s="38" t="s">
        <v>46</v>
      </c>
      <c r="BB63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3.17</v>
      </c>
      <c r="BC636" s="40"/>
      <c r="BD636" s="40"/>
      <c r="BE636" s="40"/>
      <c r="BF636" s="40"/>
      <c r="BG636" s="43"/>
      <c r="BH636" s="44"/>
      <c r="BI636" s="45"/>
      <c r="BJ636" s="45"/>
      <c r="BK636" s="46"/>
      <c r="BL636" s="47"/>
    </row>
    <row r="637" spans="1:64" ht="18" customHeight="1" x14ac:dyDescent="0.3">
      <c r="A637" s="63">
        <f>IFERROR(InformeTbHv[[#This Row],[T EFECTIVO]]/InformeTbHv[[#This Row],[Horas disponibles]],0)</f>
        <v>0</v>
      </c>
      <c r="B637" s="63">
        <f>((InformeTbHv[[#This Row],[T PROGRAMADO]]-InformeTbHv[[#This Row],[HORAS DE OTRAS PARADA]]))/InformeTbHv[[#This Row],[T PROGRAMADO]]</f>
        <v>0</v>
      </c>
      <c r="C637" s="215">
        <f>IFERROR(((InformeTbHv[[#This Row],[T PROGRAMADO]]-InformeTbHv[[#This Row],[Ttal P. mec]])/InformeTbHv[[#This Row],[T PROGRAMADO]]),0)</f>
        <v>0</v>
      </c>
      <c r="D637" s="64" t="str">
        <f>IFERROR(ROUND(InformeTbHv[[#This Row],[TOTAL DE ARBOLES]]/InformeTbHv[[#This Row],[T EFECTIVO]],2),"")</f>
        <v/>
      </c>
      <c r="E637" s="64" t="str">
        <f>(IFERROR(ROUND(InformeTbHv[[#This Row],[M3]]/InformeTbHv[[#This Row],[TOTAL DE ARBOLES]],2),""))</f>
        <v/>
      </c>
      <c r="F637" s="39" t="str">
        <f>IFERROR(ROUND(InformeTbHv[[#This Row],[M3]]/InformeTbHv[[#This Row],[T EFECTIVO]],2),"")</f>
        <v/>
      </c>
      <c r="G637" s="65">
        <f>InformeTbHv[[#This Row],[T PROGRAMADO]]-InformeTbHv[[#This Row],[HORAS DE OTRAS PARADA]]</f>
        <v>0</v>
      </c>
      <c r="H637" s="65">
        <f>InformeTbHv[[#This Row],[T PROGRAMADO]]-SUM(InformeTbHv[[#This Row],[T PARADAS MEC]]+InformeTbHv[[#This Row],[ALISTAMIENTO]]+InformeTbHv[[#This Row],[Mantenimiento periódico]])</f>
        <v>0</v>
      </c>
      <c r="I637" s="65">
        <f>InformeTbHv[[#This Row],[T PARADAS MEC]]+InformeTbHv[[#This Row],[ALISTAMIENTO]]+InformeTbHv[[#This Row],[Mantenimiento periódico]]</f>
        <v>8</v>
      </c>
      <c r="J637" s="65">
        <f>SUMIF(InformeTbHv[[#This Row],[MOTIVO 1]],"Mantenimiento periódico",InformeTbHv[[#This Row],[T OTRA PARADA 1]])</f>
        <v>0</v>
      </c>
      <c r="K637" s="65">
        <f>InformeTbHv[[#This Row],[Mantenimiento periódico]]+InformeTbHv[[#This Row],[ALISTAMIENTO]]</f>
        <v>0</v>
      </c>
      <c r="L637" s="65">
        <f>SUM(InformeTbHv[[#This Row],[T OTRA PARADA 1]:[T OTRA PARADA 5]])</f>
        <v>0</v>
      </c>
      <c r="M637" s="64" t="s">
        <v>55</v>
      </c>
      <c r="N637" s="64" t="s">
        <v>1418</v>
      </c>
      <c r="O637" s="64" t="s">
        <v>56</v>
      </c>
      <c r="P637" s="64">
        <v>1114480052</v>
      </c>
      <c r="Q637" s="64" t="s">
        <v>43</v>
      </c>
      <c r="R637" s="64" t="s">
        <v>49</v>
      </c>
      <c r="S637" s="66">
        <v>46041</v>
      </c>
      <c r="T637" s="64" t="s">
        <v>62</v>
      </c>
      <c r="U637" s="64"/>
      <c r="V637" s="64"/>
      <c r="W637" s="64"/>
      <c r="X637" s="64"/>
      <c r="Y637" s="64"/>
      <c r="Z637" s="64"/>
      <c r="AA637" s="64"/>
      <c r="AB637" s="64"/>
      <c r="AC637" s="64" t="s">
        <v>1445</v>
      </c>
      <c r="AD637" s="64" t="s">
        <v>1490</v>
      </c>
      <c r="AE637" s="64" t="s">
        <v>1518</v>
      </c>
      <c r="AF637" s="64">
        <v>19.828868083208551</v>
      </c>
      <c r="AG637" s="25" t="s">
        <v>208</v>
      </c>
      <c r="AH637" s="258">
        <v>2</v>
      </c>
      <c r="AI637" s="209" t="s">
        <v>47</v>
      </c>
      <c r="AJ637" s="417">
        <f>VLOOKUP(InformeTbHv[[#This Row],[TURNO]],[1]INFORMEHV!AI$2:AK$184,2,0)</f>
        <v>0.25</v>
      </c>
      <c r="AK637" s="417">
        <f>VLOOKUP(InformeTbHv[[#This Row],[TURNO]],[1]INFORMEHV!AI$2:AK$184,3,0)</f>
        <v>0.58333333333333337</v>
      </c>
      <c r="AL637" s="209"/>
      <c r="AM637" s="64"/>
      <c r="AN637" s="64"/>
      <c r="AO637" s="64"/>
      <c r="AP637" s="64"/>
      <c r="AQ637" s="199"/>
      <c r="AR637" s="64">
        <v>8</v>
      </c>
      <c r="AS637" s="64">
        <v>8</v>
      </c>
      <c r="AT637" s="25"/>
      <c r="AU637" s="49" t="s">
        <v>231</v>
      </c>
      <c r="AV637" s="64"/>
      <c r="AW637" s="64"/>
      <c r="AX637" s="64"/>
      <c r="AY637" s="64"/>
      <c r="AZ637" s="67"/>
      <c r="BA637" s="64" t="s">
        <v>46</v>
      </c>
      <c r="BB63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637" s="65"/>
      <c r="BD637" s="65"/>
      <c r="BE637" s="65"/>
      <c r="BF637" s="65"/>
      <c r="BG637" s="68"/>
      <c r="BH637" s="44"/>
      <c r="BI637" s="45"/>
      <c r="BJ637" s="45"/>
      <c r="BK637" s="46"/>
      <c r="BL637" s="69"/>
    </row>
    <row r="638" spans="1:64" ht="18" customHeight="1" x14ac:dyDescent="0.3">
      <c r="A638" s="63">
        <f>IFERROR(InformeTbHv[[#This Row],[T EFECTIVO]]/InformeTbHv[[#This Row],[Horas disponibles]],0)</f>
        <v>0.61111111111111116</v>
      </c>
      <c r="B638" s="63">
        <f>((InformeTbHv[[#This Row],[T PROGRAMADO]]-InformeTbHv[[#This Row],[HORAS DE OTRAS PARADA]]))/InformeTbHv[[#This Row],[T PROGRAMADO]]</f>
        <v>8.2500000000000018E-2</v>
      </c>
      <c r="C638" s="215">
        <f>IFERROR(((InformeTbHv[[#This Row],[T PROGRAMADO]]-InformeTbHv[[#This Row],[Ttal P. mec]])/InformeTbHv[[#This Row],[T PROGRAMADO]]),0)</f>
        <v>0.13500000000000001</v>
      </c>
      <c r="D638" s="64">
        <f>IFERROR(ROUND(InformeTbHv[[#This Row],[TOTAL DE ARBOLES]]/InformeTbHv[[#This Row],[T EFECTIVO]],2),"")</f>
        <v>165.15</v>
      </c>
      <c r="E638" s="64">
        <f>(IFERROR(ROUND(InformeTbHv[[#This Row],[M3]]/InformeTbHv[[#This Row],[TOTAL DE ARBOLES]],2),""))</f>
        <v>0.3</v>
      </c>
      <c r="F638" s="39">
        <f>IFERROR(ROUND(InformeTbHv[[#This Row],[M3]]/InformeTbHv[[#This Row],[T EFECTIVO]],2),"")</f>
        <v>50</v>
      </c>
      <c r="G638" s="65">
        <f>InformeTbHv[[#This Row],[T PROGRAMADO]]-InformeTbHv[[#This Row],[HORAS DE OTRAS PARADA]]</f>
        <v>0.66000000000000014</v>
      </c>
      <c r="H638" s="65">
        <f>InformeTbHv[[#This Row],[T PROGRAMADO]]-SUM(InformeTbHv[[#This Row],[T PARADAS MEC]]+InformeTbHv[[#This Row],[ALISTAMIENTO]]+InformeTbHv[[#This Row],[Mantenimiento periódico]])</f>
        <v>1.08</v>
      </c>
      <c r="I638" s="65">
        <f>InformeTbHv[[#This Row],[T PARADAS MEC]]+InformeTbHv[[#This Row],[ALISTAMIENTO]]+InformeTbHv[[#This Row],[Mantenimiento periódico]]</f>
        <v>6.92</v>
      </c>
      <c r="J638" s="65">
        <f>SUMIF(InformeTbHv[[#This Row],[MOTIVO 1]],"Mantenimiento periódico",InformeTbHv[[#This Row],[T OTRA PARADA 1]])</f>
        <v>0</v>
      </c>
      <c r="K638" s="65">
        <f>InformeTbHv[[#This Row],[Mantenimiento periódico]]+InformeTbHv[[#This Row],[ALISTAMIENTO]]</f>
        <v>0.25</v>
      </c>
      <c r="L638" s="65">
        <f>SUM(InformeTbHv[[#This Row],[T OTRA PARADA 1]:[T OTRA PARADA 5]])</f>
        <v>0</v>
      </c>
      <c r="M638" s="64" t="s">
        <v>55</v>
      </c>
      <c r="N638" s="64" t="s">
        <v>1418</v>
      </c>
      <c r="O638" s="64" t="s">
        <v>56</v>
      </c>
      <c r="P638" s="64">
        <v>1114480052</v>
      </c>
      <c r="Q638" s="64" t="s">
        <v>43</v>
      </c>
      <c r="R638" s="64" t="s">
        <v>49</v>
      </c>
      <c r="S638" s="66">
        <v>46040</v>
      </c>
      <c r="T638" s="64" t="s">
        <v>62</v>
      </c>
      <c r="U638" s="64"/>
      <c r="V638" s="64"/>
      <c r="W638" s="64"/>
      <c r="X638" s="64"/>
      <c r="Y638" s="64"/>
      <c r="Z638" s="64"/>
      <c r="AA638" s="64"/>
      <c r="AB638" s="64"/>
      <c r="AC638" s="64" t="s">
        <v>1445</v>
      </c>
      <c r="AD638" s="64" t="s">
        <v>1490</v>
      </c>
      <c r="AE638" s="64" t="s">
        <v>1518</v>
      </c>
      <c r="AF638" s="64">
        <v>19.828868083208551</v>
      </c>
      <c r="AG638" s="25" t="s">
        <v>208</v>
      </c>
      <c r="AH638" s="258">
        <v>2</v>
      </c>
      <c r="AI638" s="125" t="s">
        <v>45</v>
      </c>
      <c r="AJ638" s="418">
        <f>VLOOKUP(InformeTbHv[[#This Row],[TURNO]],[1]INFORMEHV!AI$2:AK$184,2,0)</f>
        <v>0.58333333333333337</v>
      </c>
      <c r="AK638" s="418">
        <f>VLOOKUP(InformeTbHv[[#This Row],[TURNO]],[1]INFORMEHV!AI$2:AK$184,3,0)</f>
        <v>0.91666666666666663</v>
      </c>
      <c r="AL638" s="209">
        <v>29</v>
      </c>
      <c r="AM638" s="64">
        <v>109</v>
      </c>
      <c r="AN638" s="64">
        <v>33</v>
      </c>
      <c r="AO638" s="64">
        <v>7.09</v>
      </c>
      <c r="AP638" s="64"/>
      <c r="AQ638" s="199">
        <v>21</v>
      </c>
      <c r="AR638" s="64">
        <v>8</v>
      </c>
      <c r="AS638" s="64">
        <v>6.67</v>
      </c>
      <c r="AT638" s="30" t="s">
        <v>327</v>
      </c>
      <c r="AU638" s="49" t="s">
        <v>350</v>
      </c>
      <c r="AV638" s="64">
        <v>0.25</v>
      </c>
      <c r="AW638" s="64">
        <v>0.25</v>
      </c>
      <c r="AX638" s="64">
        <v>0.17</v>
      </c>
      <c r="AY638" s="64"/>
      <c r="AZ638" s="67" t="s">
        <v>345</v>
      </c>
      <c r="BA638" s="64" t="s">
        <v>46</v>
      </c>
      <c r="BB63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7.34</v>
      </c>
      <c r="BC638" s="65"/>
      <c r="BD638" s="65"/>
      <c r="BE638" s="65"/>
      <c r="BF638" s="65"/>
      <c r="BG638" s="68"/>
      <c r="BH638" s="44"/>
      <c r="BI638" s="45"/>
      <c r="BJ638" s="45"/>
      <c r="BK638" s="46"/>
      <c r="BL638" s="69"/>
    </row>
    <row r="639" spans="1:64" ht="18" customHeight="1" x14ac:dyDescent="0.3">
      <c r="A639" s="87">
        <f>IFERROR(InformeTbHv[[#This Row],[T EFECTIVO]]/InformeTbHv[[#This Row],[Horas disponibles]],0)</f>
        <v>1</v>
      </c>
      <c r="B639" s="87">
        <f>((InformeTbHv[[#This Row],[T PROGRAMADO]]-InformeTbHv[[#This Row],[HORAS DE OTRAS PARADA]]))/InformeTbHv[[#This Row],[T PROGRAMADO]]</f>
        <v>0.125</v>
      </c>
      <c r="C639" s="216">
        <f>IFERROR(((InformeTbHv[[#This Row],[T PROGRAMADO]]-InformeTbHv[[#This Row],[Ttal P. mec]])/InformeTbHv[[#This Row],[T PROGRAMADO]]),0)</f>
        <v>0.125</v>
      </c>
      <c r="D639" s="88">
        <f>IFERROR(ROUND(InformeTbHv[[#This Row],[TOTAL DE ARBOLES]]/InformeTbHv[[#This Row],[T EFECTIVO]],2),"")</f>
        <v>0</v>
      </c>
      <c r="E639" s="88" t="str">
        <f>(IFERROR(ROUND(InformeTbHv[[#This Row],[M3]]/InformeTbHv[[#This Row],[TOTAL DE ARBOLES]],2),""))</f>
        <v/>
      </c>
      <c r="F639" s="39">
        <f>IFERROR(ROUND(InformeTbHv[[#This Row],[M3]]/InformeTbHv[[#This Row],[T EFECTIVO]],2),"")</f>
        <v>0</v>
      </c>
      <c r="G639" s="89">
        <f>InformeTbHv[[#This Row],[T PROGRAMADO]]-InformeTbHv[[#This Row],[HORAS DE OTRAS PARADA]]</f>
        <v>1</v>
      </c>
      <c r="H639" s="89">
        <f>InformeTbHv[[#This Row],[T PROGRAMADO]]-SUM(InformeTbHv[[#This Row],[T PARADAS MEC]]+InformeTbHv[[#This Row],[ALISTAMIENTO]]+InformeTbHv[[#This Row],[Mantenimiento periódico]])</f>
        <v>1</v>
      </c>
      <c r="I639" s="89">
        <f>InformeTbHv[[#This Row],[T PARADAS MEC]]+InformeTbHv[[#This Row],[ALISTAMIENTO]]+InformeTbHv[[#This Row],[Mantenimiento periódico]]</f>
        <v>7</v>
      </c>
      <c r="J639" s="89">
        <f>SUMIF(InformeTbHv[[#This Row],[MOTIVO 1]],"Mantenimiento periódico",InformeTbHv[[#This Row],[T OTRA PARADA 1]])</f>
        <v>0</v>
      </c>
      <c r="K639" s="89">
        <f>InformeTbHv[[#This Row],[Mantenimiento periódico]]+InformeTbHv[[#This Row],[ALISTAMIENTO]]</f>
        <v>0</v>
      </c>
      <c r="L639" s="89">
        <f>SUM(InformeTbHv[[#This Row],[T OTRA PARADA 1]:[T OTRA PARADA 5]])</f>
        <v>0</v>
      </c>
      <c r="M639" s="88" t="s">
        <v>86</v>
      </c>
      <c r="N639" s="88" t="s">
        <v>1418</v>
      </c>
      <c r="O639" s="88" t="s">
        <v>93</v>
      </c>
      <c r="P639" s="88">
        <v>1112881624</v>
      </c>
      <c r="Q639" s="88" t="s">
        <v>398</v>
      </c>
      <c r="R639" s="88" t="s">
        <v>74</v>
      </c>
      <c r="S639" s="90">
        <v>46092</v>
      </c>
      <c r="T639" s="88" t="s">
        <v>399</v>
      </c>
      <c r="U639" s="88"/>
      <c r="V639" s="88"/>
      <c r="W639" s="88"/>
      <c r="X639" s="88"/>
      <c r="Y639" s="88"/>
      <c r="Z639" s="88"/>
      <c r="AA639" s="88"/>
      <c r="AB639" s="88"/>
      <c r="AC639" s="88" t="s">
        <v>1430</v>
      </c>
      <c r="AD639" s="88" t="s">
        <v>1475</v>
      </c>
      <c r="AE639" s="88" t="s">
        <v>1517</v>
      </c>
      <c r="AF639" s="88">
        <v>14.957915875223099</v>
      </c>
      <c r="AG639" s="251" t="s">
        <v>205</v>
      </c>
      <c r="AH639" s="206">
        <v>9</v>
      </c>
      <c r="AI639" s="88" t="s">
        <v>47</v>
      </c>
      <c r="AJ639" s="419">
        <f>VLOOKUP(InformeTbHv[[#This Row],[TURNO]],[1]INFORMEHV!AI$2:AK$184,2,0)</f>
        <v>0.25</v>
      </c>
      <c r="AK639" s="419">
        <f>VLOOKUP(InformeTbHv[[#This Row],[TURNO]],[1]INFORMEHV!AI$2:AK$184,3,0)</f>
        <v>0.58333333333333337</v>
      </c>
      <c r="AL639" s="205"/>
      <c r="AM639" s="88"/>
      <c r="AN639" s="88"/>
      <c r="AO639" s="88"/>
      <c r="AP639" s="88"/>
      <c r="AQ639" s="89"/>
      <c r="AR639" s="88">
        <v>8</v>
      </c>
      <c r="AS639" s="88">
        <v>7</v>
      </c>
      <c r="AT639" s="30" t="s">
        <v>327</v>
      </c>
      <c r="AU639" s="88" t="s">
        <v>918</v>
      </c>
      <c r="AV639" s="88"/>
      <c r="AW639" s="88"/>
      <c r="AX639" s="88"/>
      <c r="AY639" s="88"/>
      <c r="AZ639" s="92" t="s">
        <v>562</v>
      </c>
      <c r="BA639" s="88" t="s">
        <v>48</v>
      </c>
      <c r="BB63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7</v>
      </c>
      <c r="BC639" s="89"/>
      <c r="BD639" s="89"/>
      <c r="BE639" s="89"/>
      <c r="BF639" s="89"/>
      <c r="BG639" s="93"/>
      <c r="BH639" s="44"/>
      <c r="BI639" s="45"/>
      <c r="BJ639" s="45"/>
      <c r="BK639" s="46"/>
      <c r="BL639" s="94"/>
    </row>
    <row r="640" spans="1:64" ht="18" customHeight="1" x14ac:dyDescent="0.3">
      <c r="A640" s="87">
        <f>IFERROR(InformeTbHv[[#This Row],[T EFECTIVO]]/InformeTbHv[[#This Row],[Horas disponibles]],0)</f>
        <v>0.66666666666666663</v>
      </c>
      <c r="B640" s="87">
        <f>((InformeTbHv[[#This Row],[T PROGRAMADO]]-InformeTbHv[[#This Row],[HORAS DE OTRAS PARADA]]))/InformeTbHv[[#This Row],[T PROGRAMADO]]</f>
        <v>0.25</v>
      </c>
      <c r="C640" s="216">
        <f>IFERROR(((InformeTbHv[[#This Row],[T PROGRAMADO]]-InformeTbHv[[#This Row],[Ttal P. mec]])/InformeTbHv[[#This Row],[T PROGRAMADO]]),0)</f>
        <v>0.375</v>
      </c>
      <c r="D640" s="88">
        <f>IFERROR(ROUND(InformeTbHv[[#This Row],[TOTAL DE ARBOLES]]/InformeTbHv[[#This Row],[T EFECTIVO]],2),"")</f>
        <v>28</v>
      </c>
      <c r="E640" s="88">
        <f>(IFERROR(ROUND(InformeTbHv[[#This Row],[M3]]/InformeTbHv[[#This Row],[TOTAL DE ARBOLES]],2),""))</f>
        <v>0.23</v>
      </c>
      <c r="F640" s="39">
        <f>IFERROR(ROUND(InformeTbHv[[#This Row],[M3]]/InformeTbHv[[#This Row],[T EFECTIVO]],2),"")</f>
        <v>6.49</v>
      </c>
      <c r="G640" s="89">
        <f>InformeTbHv[[#This Row],[T PROGRAMADO]]-InformeTbHv[[#This Row],[HORAS DE OTRAS PARADA]]</f>
        <v>2</v>
      </c>
      <c r="H640" s="89">
        <f>InformeTbHv[[#This Row],[T PROGRAMADO]]-SUM(InformeTbHv[[#This Row],[T PARADAS MEC]]+InformeTbHv[[#This Row],[ALISTAMIENTO]]+InformeTbHv[[#This Row],[Mantenimiento periódico]])</f>
        <v>3</v>
      </c>
      <c r="I640" s="89">
        <f>InformeTbHv[[#This Row],[T PARADAS MEC]]+InformeTbHv[[#This Row],[ALISTAMIENTO]]+InformeTbHv[[#This Row],[Mantenimiento periódico]]</f>
        <v>5</v>
      </c>
      <c r="J640" s="89">
        <f>SUMIF(InformeTbHv[[#This Row],[MOTIVO 1]],"Mantenimiento periódico",InformeTbHv[[#This Row],[T OTRA PARADA 1]])</f>
        <v>0</v>
      </c>
      <c r="K640" s="89">
        <f>InformeTbHv[[#This Row],[Mantenimiento periódico]]+InformeTbHv[[#This Row],[ALISTAMIENTO]]</f>
        <v>0</v>
      </c>
      <c r="L640" s="89">
        <f>SUM(InformeTbHv[[#This Row],[T OTRA PARADA 1]:[T OTRA PARADA 5]])</f>
        <v>1</v>
      </c>
      <c r="M640" s="88" t="s">
        <v>86</v>
      </c>
      <c r="N640" s="88" t="s">
        <v>1418</v>
      </c>
      <c r="O640" s="88" t="s">
        <v>93</v>
      </c>
      <c r="P640" s="88">
        <v>1112881624</v>
      </c>
      <c r="Q640" s="88" t="s">
        <v>398</v>
      </c>
      <c r="R640" s="88" t="s">
        <v>74</v>
      </c>
      <c r="S640" s="90">
        <v>46091</v>
      </c>
      <c r="T640" s="88" t="s">
        <v>399</v>
      </c>
      <c r="U640" s="88"/>
      <c r="V640" s="88"/>
      <c r="W640" s="88"/>
      <c r="X640" s="88"/>
      <c r="Y640" s="88"/>
      <c r="Z640" s="88"/>
      <c r="AA640" s="88"/>
      <c r="AB640" s="88"/>
      <c r="AC640" s="88" t="s">
        <v>1430</v>
      </c>
      <c r="AD640" s="88" t="s">
        <v>1475</v>
      </c>
      <c r="AE640" s="88" t="s">
        <v>1517</v>
      </c>
      <c r="AF640" s="88">
        <v>14.957915875223099</v>
      </c>
      <c r="AG640" s="251" t="s">
        <v>205</v>
      </c>
      <c r="AH640" s="206">
        <v>9</v>
      </c>
      <c r="AI640" s="125" t="s">
        <v>45</v>
      </c>
      <c r="AJ640" s="418">
        <f>VLOOKUP(InformeTbHv[[#This Row],[TURNO]],[1]INFORMEHV!AI$2:AK$184,2,0)</f>
        <v>0.58333333333333337</v>
      </c>
      <c r="AK640" s="418">
        <f>VLOOKUP(InformeTbHv[[#This Row],[TURNO]],[1]INFORMEHV!AI$2:AK$184,3,0)</f>
        <v>0.91666666666666663</v>
      </c>
      <c r="AL640" s="205">
        <v>24</v>
      </c>
      <c r="AM640" s="88">
        <v>56</v>
      </c>
      <c r="AN640" s="88">
        <v>12.97</v>
      </c>
      <c r="AO640" s="88">
        <v>5.04</v>
      </c>
      <c r="AP640" s="88"/>
      <c r="AQ640" s="89">
        <v>17.2</v>
      </c>
      <c r="AR640" s="205">
        <v>8</v>
      </c>
      <c r="AS640" s="88">
        <v>5</v>
      </c>
      <c r="AT640" s="30" t="s">
        <v>328</v>
      </c>
      <c r="AU640" s="88" t="s">
        <v>916</v>
      </c>
      <c r="AV640" s="88"/>
      <c r="AW640" s="88"/>
      <c r="AX640" s="88"/>
      <c r="AY640" s="88"/>
      <c r="AZ640" s="92" t="s">
        <v>629</v>
      </c>
      <c r="BA640" s="88" t="s">
        <v>48</v>
      </c>
      <c r="BB64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6</v>
      </c>
      <c r="BC640" s="89">
        <v>1</v>
      </c>
      <c r="BD640" s="89"/>
      <c r="BE640" s="89"/>
      <c r="BF640" s="89"/>
      <c r="BG640" s="93"/>
      <c r="BH640" s="14" t="s">
        <v>236</v>
      </c>
      <c r="BI640" s="45"/>
      <c r="BJ640" s="45"/>
      <c r="BK640" s="46"/>
      <c r="BL640" s="94"/>
    </row>
    <row r="641" spans="1:64" ht="18" customHeight="1" x14ac:dyDescent="0.3">
      <c r="A641" s="87">
        <f>IFERROR(InformeTbHv[[#This Row],[T EFECTIVO]]/InformeTbHv[[#This Row],[Horas disponibles]],0)</f>
        <v>0.8236363636363635</v>
      </c>
      <c r="B641" s="87">
        <f>((InformeTbHv[[#This Row],[T PROGRAMADO]]-InformeTbHv[[#This Row],[HORAS DE OTRAS PARADA]]))/InformeTbHv[[#This Row],[T PROGRAMADO]]</f>
        <v>0.56624999999999992</v>
      </c>
      <c r="C641" s="216">
        <f>IFERROR(((InformeTbHv[[#This Row],[T PROGRAMADO]]-InformeTbHv[[#This Row],[Ttal P. mec]])/InformeTbHv[[#This Row],[T PROGRAMADO]]),0)</f>
        <v>0.6875</v>
      </c>
      <c r="D641" s="88">
        <f>IFERROR(ROUND(InformeTbHv[[#This Row],[TOTAL DE ARBOLES]]/InformeTbHv[[#This Row],[T EFECTIVO]],2),"")</f>
        <v>75.5</v>
      </c>
      <c r="E641" s="88">
        <f>(IFERROR(ROUND(InformeTbHv[[#This Row],[M3]]/InformeTbHv[[#This Row],[TOTAL DE ARBOLES]],2),""))</f>
        <v>0.22</v>
      </c>
      <c r="F641" s="39">
        <f>IFERROR(ROUND(InformeTbHv[[#This Row],[M3]]/InformeTbHv[[#This Row],[T EFECTIVO]],2),"")</f>
        <v>16.3</v>
      </c>
      <c r="G641" s="89">
        <f>InformeTbHv[[#This Row],[T PROGRAMADO]]-InformeTbHv[[#This Row],[HORAS DE OTRAS PARADA]]</f>
        <v>4.5299999999999994</v>
      </c>
      <c r="H641" s="89">
        <f>InformeTbHv[[#This Row],[T PROGRAMADO]]-SUM(InformeTbHv[[#This Row],[T PARADAS MEC]]+InformeTbHv[[#This Row],[ALISTAMIENTO]]+InformeTbHv[[#This Row],[Mantenimiento periódico]])</f>
        <v>5.5</v>
      </c>
      <c r="I641" s="89">
        <f>InformeTbHv[[#This Row],[T PARADAS MEC]]+InformeTbHv[[#This Row],[ALISTAMIENTO]]+InformeTbHv[[#This Row],[Mantenimiento periódico]]</f>
        <v>2.5</v>
      </c>
      <c r="J641" s="89">
        <f>SUMIF(InformeTbHv[[#This Row],[MOTIVO 1]],"Mantenimiento periódico",InformeTbHv[[#This Row],[T OTRA PARADA 1]])</f>
        <v>0</v>
      </c>
      <c r="K641" s="89">
        <f>InformeTbHv[[#This Row],[Mantenimiento periódico]]+InformeTbHv[[#This Row],[ALISTAMIENTO]]</f>
        <v>0</v>
      </c>
      <c r="L641" s="89">
        <f>SUM(InformeTbHv[[#This Row],[T OTRA PARADA 1]:[T OTRA PARADA 5]])</f>
        <v>0.5</v>
      </c>
      <c r="M641" s="88" t="s">
        <v>86</v>
      </c>
      <c r="N641" s="88" t="s">
        <v>1418</v>
      </c>
      <c r="O641" s="88" t="s">
        <v>95</v>
      </c>
      <c r="P641" s="88">
        <v>6135776</v>
      </c>
      <c r="Q641" s="88" t="s">
        <v>398</v>
      </c>
      <c r="R641" s="88" t="s">
        <v>74</v>
      </c>
      <c r="S641" s="90">
        <v>46092</v>
      </c>
      <c r="T641" s="88" t="s">
        <v>399</v>
      </c>
      <c r="U641" s="88"/>
      <c r="V641" s="88"/>
      <c r="W641" s="88"/>
      <c r="X641" s="88"/>
      <c r="Y641" s="88"/>
      <c r="Z641" s="88"/>
      <c r="AA641" s="88"/>
      <c r="AB641" s="88"/>
      <c r="AC641" s="88" t="s">
        <v>1430</v>
      </c>
      <c r="AD641" s="88" t="s">
        <v>1475</v>
      </c>
      <c r="AE641" s="88" t="s">
        <v>1517</v>
      </c>
      <c r="AF641" s="88">
        <v>14.957915875223099</v>
      </c>
      <c r="AG641" s="251" t="s">
        <v>205</v>
      </c>
      <c r="AH641" s="206">
        <v>9</v>
      </c>
      <c r="AI641" s="125" t="s">
        <v>45</v>
      </c>
      <c r="AJ641" s="418">
        <f>VLOOKUP(InformeTbHv[[#This Row],[TURNO]],[1]INFORMEHV!AI$2:AK$184,2,0)</f>
        <v>0.58333333333333337</v>
      </c>
      <c r="AK641" s="418">
        <f>VLOOKUP(InformeTbHv[[#This Row],[TURNO]],[1]INFORMEHV!AI$2:AK$184,3,0)</f>
        <v>0.91666666666666663</v>
      </c>
      <c r="AL641" s="205">
        <v>32</v>
      </c>
      <c r="AM641" s="88">
        <v>342</v>
      </c>
      <c r="AN641" s="88">
        <v>73.849999999999994</v>
      </c>
      <c r="AO641" s="88">
        <v>13.02</v>
      </c>
      <c r="AP641" s="88"/>
      <c r="AQ641" s="89">
        <v>16.2</v>
      </c>
      <c r="AR641" s="205">
        <v>8</v>
      </c>
      <c r="AS641" s="88">
        <v>2.5</v>
      </c>
      <c r="AT641" s="30" t="s">
        <v>328</v>
      </c>
      <c r="AU641" s="88" t="s">
        <v>916</v>
      </c>
      <c r="AV641" s="88"/>
      <c r="AW641" s="88">
        <v>0.25</v>
      </c>
      <c r="AX641" s="88">
        <v>0.22</v>
      </c>
      <c r="AY641" s="88">
        <v>5</v>
      </c>
      <c r="AZ641" s="92" t="s">
        <v>629</v>
      </c>
      <c r="BA641" s="88" t="s">
        <v>48</v>
      </c>
      <c r="BB64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3.47</v>
      </c>
      <c r="BC641" s="89">
        <v>0.5</v>
      </c>
      <c r="BD641" s="89"/>
      <c r="BE641" s="89"/>
      <c r="BF641" s="89"/>
      <c r="BG641" s="93"/>
      <c r="BH641" s="44" t="s">
        <v>858</v>
      </c>
      <c r="BI641" s="45"/>
      <c r="BJ641" s="45"/>
      <c r="BK641" s="46"/>
      <c r="BL641" s="94"/>
    </row>
    <row r="642" spans="1:64" ht="18" customHeight="1" x14ac:dyDescent="0.3">
      <c r="A642" s="87">
        <f>IFERROR(InformeTbHv[[#This Row],[T EFECTIVO]]/InformeTbHv[[#This Row],[Horas disponibles]],0)</f>
        <v>0.90748031496062997</v>
      </c>
      <c r="B642" s="87">
        <f>((InformeTbHv[[#This Row],[T PROGRAMADO]]-InformeTbHv[[#This Row],[HORAS DE OTRAS PARADA]]))/InformeTbHv[[#This Row],[T PROGRAMADO]]</f>
        <v>0.57625000000000004</v>
      </c>
      <c r="C642" s="216">
        <f>IFERROR(((InformeTbHv[[#This Row],[T PROGRAMADO]]-InformeTbHv[[#This Row],[Ttal P. mec]])/InformeTbHv[[#This Row],[T PROGRAMADO]]),0)</f>
        <v>0.63500000000000001</v>
      </c>
      <c r="D642" s="88">
        <f>IFERROR(ROUND(InformeTbHv[[#This Row],[TOTAL DE ARBOLES]]/InformeTbHv[[#This Row],[T EFECTIVO]],2),"")</f>
        <v>58.57</v>
      </c>
      <c r="E642" s="88">
        <f>(IFERROR(ROUND(InformeTbHv[[#This Row],[M3]]/InformeTbHv[[#This Row],[TOTAL DE ARBOLES]],2),""))</f>
        <v>0.34</v>
      </c>
      <c r="F642" s="39">
        <f>IFERROR(ROUND(InformeTbHv[[#This Row],[M3]]/InformeTbHv[[#This Row],[T EFECTIVO]],2),"")</f>
        <v>19.89</v>
      </c>
      <c r="G642" s="89">
        <f>InformeTbHv[[#This Row],[T PROGRAMADO]]-InformeTbHv[[#This Row],[HORAS DE OTRAS PARADA]]</f>
        <v>4.6100000000000003</v>
      </c>
      <c r="H642" s="89">
        <f>InformeTbHv[[#This Row],[T PROGRAMADO]]-SUM(InformeTbHv[[#This Row],[T PARADAS MEC]]+InformeTbHv[[#This Row],[ALISTAMIENTO]]+InformeTbHv[[#This Row],[Mantenimiento periódico]])</f>
        <v>5.08</v>
      </c>
      <c r="I642" s="89">
        <f>InformeTbHv[[#This Row],[T PARADAS MEC]]+InformeTbHv[[#This Row],[ALISTAMIENTO]]+InformeTbHv[[#This Row],[Mantenimiento periódico]]</f>
        <v>2.92</v>
      </c>
      <c r="J642" s="89">
        <f>SUMIF(InformeTbHv[[#This Row],[MOTIVO 1]],"Mantenimiento periódico",InformeTbHv[[#This Row],[T OTRA PARADA 1]])</f>
        <v>0</v>
      </c>
      <c r="K642" s="89">
        <f>InformeTbHv[[#This Row],[Mantenimiento periódico]]+InformeTbHv[[#This Row],[ALISTAMIENTO]]</f>
        <v>0.25</v>
      </c>
      <c r="L642" s="89">
        <f>SUM(InformeTbHv[[#This Row],[T OTRA PARADA 1]:[T OTRA PARADA 5]])</f>
        <v>0</v>
      </c>
      <c r="M642" s="88" t="s">
        <v>42</v>
      </c>
      <c r="N642" s="88" t="s">
        <v>1418</v>
      </c>
      <c r="O642" s="88" t="s">
        <v>59</v>
      </c>
      <c r="P642" s="88">
        <v>94269864</v>
      </c>
      <c r="Q642" s="88" t="s">
        <v>43</v>
      </c>
      <c r="R642" s="88" t="s">
        <v>44</v>
      </c>
      <c r="S642" s="90">
        <v>46107</v>
      </c>
      <c r="T642" s="88" t="s">
        <v>815</v>
      </c>
      <c r="U642" s="88"/>
      <c r="V642" s="88"/>
      <c r="W642" s="88"/>
      <c r="X642" s="88"/>
      <c r="Y642" s="88"/>
      <c r="Z642" s="88"/>
      <c r="AA642" s="88"/>
      <c r="AB642" s="88"/>
      <c r="AC642" s="88" t="s">
        <v>1434</v>
      </c>
      <c r="AD642" s="88" t="s">
        <v>1479</v>
      </c>
      <c r="AE642" s="88" t="s">
        <v>1519</v>
      </c>
      <c r="AF642" s="88">
        <v>17.88641072711232</v>
      </c>
      <c r="AG642" s="49" t="s">
        <v>208</v>
      </c>
      <c r="AH642" s="206">
        <v>3</v>
      </c>
      <c r="AI642" s="125" t="s">
        <v>45</v>
      </c>
      <c r="AJ642" s="418">
        <f>VLOOKUP(InformeTbHv[[#This Row],[TURNO]],[1]INFORMEHV!AI$2:AK$184,2,0)</f>
        <v>0.58333333333333337</v>
      </c>
      <c r="AK642" s="418">
        <f>VLOOKUP(InformeTbHv[[#This Row],[TURNO]],[1]INFORMEHV!AI$2:AK$184,3,0)</f>
        <v>0.91666666666666663</v>
      </c>
      <c r="AL642" s="205">
        <v>28</v>
      </c>
      <c r="AM642" s="88">
        <v>270</v>
      </c>
      <c r="AN642" s="88">
        <v>91.67</v>
      </c>
      <c r="AO642" s="88">
        <v>14.81</v>
      </c>
      <c r="AP642" s="88"/>
      <c r="AQ642" s="89">
        <v>20</v>
      </c>
      <c r="AR642" s="205">
        <v>8</v>
      </c>
      <c r="AS642" s="88">
        <v>2.67</v>
      </c>
      <c r="AT642" s="30" t="s">
        <v>328</v>
      </c>
      <c r="AU642" s="88" t="s">
        <v>916</v>
      </c>
      <c r="AV642" s="88">
        <v>0.25</v>
      </c>
      <c r="AW642" s="88">
        <v>0.17</v>
      </c>
      <c r="AX642" s="88">
        <v>0.3</v>
      </c>
      <c r="AY642" s="88">
        <v>1</v>
      </c>
      <c r="AZ642" s="92" t="s">
        <v>92</v>
      </c>
      <c r="BA642" s="88" t="s">
        <v>46</v>
      </c>
      <c r="BB64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3.3899999999999997</v>
      </c>
      <c r="BC642" s="89"/>
      <c r="BD642" s="89"/>
      <c r="BE642" s="89"/>
      <c r="BF642" s="89"/>
      <c r="BG642" s="93"/>
      <c r="BH642" s="44"/>
      <c r="BI642" s="45"/>
      <c r="BJ642" s="45"/>
      <c r="BK642" s="46"/>
      <c r="BL642" s="94"/>
    </row>
    <row r="643" spans="1:64" ht="18" customHeight="1" x14ac:dyDescent="0.3">
      <c r="A643" s="87">
        <f>IFERROR(InformeTbHv[[#This Row],[T EFECTIVO]]/InformeTbHv[[#This Row],[Horas disponibles]],0)</f>
        <v>4.7805302042594174E-3</v>
      </c>
      <c r="B643" s="87">
        <f>((InformeTbHv[[#This Row],[T PROGRAMADO]]-InformeTbHv[[#This Row],[HORAS DE OTRAS PARADA]]))/InformeTbHv[[#This Row],[T PROGRAMADO]]</f>
        <v>4.5833333333337167E-3</v>
      </c>
      <c r="C643" s="216">
        <f>IFERROR(((InformeTbHv[[#This Row],[T PROGRAMADO]]-InformeTbHv[[#This Row],[Ttal P. mec]])/InformeTbHv[[#This Row],[T PROGRAMADO]]),0)</f>
        <v>0.95874999999999999</v>
      </c>
      <c r="D643" s="88">
        <f>IFERROR(ROUND(InformeTbHv[[#This Row],[TOTAL DE ARBOLES]]/InformeTbHv[[#This Row],[T EFECTIVO]],2),"")</f>
        <v>0</v>
      </c>
      <c r="E643" s="88" t="str">
        <f>(IFERROR(ROUND(InformeTbHv[[#This Row],[M3]]/InformeTbHv[[#This Row],[TOTAL DE ARBOLES]],2),""))</f>
        <v/>
      </c>
      <c r="F643" s="39">
        <f>IFERROR(ROUND(InformeTbHv[[#This Row],[M3]]/InformeTbHv[[#This Row],[T EFECTIVO]],2),"")</f>
        <v>0</v>
      </c>
      <c r="G643" s="89">
        <f>InformeTbHv[[#This Row],[T PROGRAMADO]]-InformeTbHv[[#This Row],[HORAS DE OTRAS PARADA]]</f>
        <v>3.6666666666669734E-2</v>
      </c>
      <c r="H643" s="89">
        <f>InformeTbHv[[#This Row],[T PROGRAMADO]]-SUM(InformeTbHv[[#This Row],[T PARADAS MEC]]+InformeTbHv[[#This Row],[ALISTAMIENTO]]+InformeTbHv[[#This Row],[Mantenimiento periódico]])</f>
        <v>7.67</v>
      </c>
      <c r="I643" s="89">
        <f>InformeTbHv[[#This Row],[T PARADAS MEC]]+InformeTbHv[[#This Row],[ALISTAMIENTO]]+InformeTbHv[[#This Row],[Mantenimiento periódico]]</f>
        <v>0.33</v>
      </c>
      <c r="J643" s="89">
        <f>SUMIF(InformeTbHv[[#This Row],[MOTIVO 1]],"Mantenimiento periódico",InformeTbHv[[#This Row],[T OTRA PARADA 1]])</f>
        <v>0</v>
      </c>
      <c r="K643" s="89">
        <f>InformeTbHv[[#This Row],[Mantenimiento periódico]]+InformeTbHv[[#This Row],[ALISTAMIENTO]]</f>
        <v>0</v>
      </c>
      <c r="L643" s="89">
        <f>SUM(InformeTbHv[[#This Row],[T OTRA PARADA 1]:[T OTRA PARADA 5]])</f>
        <v>7.3333333333333304</v>
      </c>
      <c r="M643" s="88" t="s">
        <v>72</v>
      </c>
      <c r="N643" s="88" t="s">
        <v>1418</v>
      </c>
      <c r="O643" s="88" t="s">
        <v>73</v>
      </c>
      <c r="P643" s="88">
        <v>1116724403</v>
      </c>
      <c r="Q643" s="88" t="s">
        <v>43</v>
      </c>
      <c r="R643" s="88" t="s">
        <v>74</v>
      </c>
      <c r="S643" s="90">
        <v>46055</v>
      </c>
      <c r="T643" s="88" t="s">
        <v>182</v>
      </c>
      <c r="U643" s="88"/>
      <c r="V643" s="88"/>
      <c r="W643" s="88"/>
      <c r="X643" s="88"/>
      <c r="Y643" s="88"/>
      <c r="Z643" s="88"/>
      <c r="AA643" s="88"/>
      <c r="AB643" s="88"/>
      <c r="AC643" s="88" t="s">
        <v>1432</v>
      </c>
      <c r="AD643" s="88" t="s">
        <v>1477</v>
      </c>
      <c r="AE643" s="88" t="s">
        <v>1514</v>
      </c>
      <c r="AF643" s="88">
        <v>14.532512839160525</v>
      </c>
      <c r="AG643" s="25" t="s">
        <v>207</v>
      </c>
      <c r="AH643" s="206">
        <v>11</v>
      </c>
      <c r="AI643" s="125" t="s">
        <v>45</v>
      </c>
      <c r="AJ643" s="418">
        <f>VLOOKUP(InformeTbHv[[#This Row],[TURNO]],[1]INFORMEHV!AI$2:AK$184,2,0)</f>
        <v>0.58333333333333337</v>
      </c>
      <c r="AK643" s="418">
        <f>VLOOKUP(InformeTbHv[[#This Row],[TURNO]],[1]INFORMEHV!AI$2:AK$184,3,0)</f>
        <v>0.91666666666666663</v>
      </c>
      <c r="AL643" s="205">
        <v>30</v>
      </c>
      <c r="AM643" s="88"/>
      <c r="AN643" s="88"/>
      <c r="AO643" s="88"/>
      <c r="AP643" s="88"/>
      <c r="AQ643" s="89"/>
      <c r="AR643" s="205">
        <v>8</v>
      </c>
      <c r="AS643" s="88">
        <v>0.33</v>
      </c>
      <c r="AT643" s="30" t="s">
        <v>328</v>
      </c>
      <c r="AU643" s="88" t="s">
        <v>541</v>
      </c>
      <c r="AV643" s="88"/>
      <c r="AW643" s="88"/>
      <c r="AX643" s="88">
        <v>0.3</v>
      </c>
      <c r="AY643" s="88"/>
      <c r="AZ643" s="92" t="s">
        <v>542</v>
      </c>
      <c r="BA643" s="88" t="s">
        <v>48</v>
      </c>
      <c r="BB64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7.9633333333333303</v>
      </c>
      <c r="BC643" s="89">
        <v>7.3333333333333304</v>
      </c>
      <c r="BD643" s="89"/>
      <c r="BE643" s="89"/>
      <c r="BF643" s="89"/>
      <c r="BG643" s="93"/>
      <c r="BH643" s="14" t="s">
        <v>236</v>
      </c>
      <c r="BI643" s="45"/>
      <c r="BJ643" s="45"/>
      <c r="BK643" s="46"/>
      <c r="BL643" s="94"/>
    </row>
    <row r="644" spans="1:64" ht="18" customHeight="1" x14ac:dyDescent="0.3">
      <c r="A644" s="87">
        <f>IFERROR(InformeTbHv[[#This Row],[T EFECTIVO]]/InformeTbHv[[#This Row],[Horas disponibles]],0)</f>
        <v>0</v>
      </c>
      <c r="B644" s="87">
        <f>((InformeTbHv[[#This Row],[T PROGRAMADO]]-InformeTbHv[[#This Row],[HORAS DE OTRAS PARADA]]))/InformeTbHv[[#This Row],[T PROGRAMADO]]</f>
        <v>0</v>
      </c>
      <c r="C644" s="216">
        <f>IFERROR(((InformeTbHv[[#This Row],[T PROGRAMADO]]-InformeTbHv[[#This Row],[Ttal P. mec]])/InformeTbHv[[#This Row],[T PROGRAMADO]]),0)</f>
        <v>0</v>
      </c>
      <c r="D644" s="88" t="str">
        <f>IFERROR(ROUND(InformeTbHv[[#This Row],[TOTAL DE ARBOLES]]/InformeTbHv[[#This Row],[T EFECTIVO]],2),"")</f>
        <v/>
      </c>
      <c r="E644" s="88" t="str">
        <f>(IFERROR(ROUND(InformeTbHv[[#This Row],[M3]]/InformeTbHv[[#This Row],[TOTAL DE ARBOLES]],2),""))</f>
        <v/>
      </c>
      <c r="F644" s="39" t="str">
        <f>IFERROR(ROUND(InformeTbHv[[#This Row],[M3]]/InformeTbHv[[#This Row],[T EFECTIVO]],2),"")</f>
        <v/>
      </c>
      <c r="G644" s="89">
        <f>InformeTbHv[[#This Row],[T PROGRAMADO]]-InformeTbHv[[#This Row],[HORAS DE OTRAS PARADA]]</f>
        <v>0</v>
      </c>
      <c r="H644" s="89">
        <f>InformeTbHv[[#This Row],[T PROGRAMADO]]-SUM(InformeTbHv[[#This Row],[T PARADAS MEC]]+InformeTbHv[[#This Row],[ALISTAMIENTO]]+InformeTbHv[[#This Row],[Mantenimiento periódico]])</f>
        <v>0</v>
      </c>
      <c r="I644" s="89">
        <f>InformeTbHv[[#This Row],[T PARADAS MEC]]+InformeTbHv[[#This Row],[ALISTAMIENTO]]+InformeTbHv[[#This Row],[Mantenimiento periódico]]</f>
        <v>8</v>
      </c>
      <c r="J644" s="89">
        <f>SUMIF(InformeTbHv[[#This Row],[MOTIVO 1]],"Mantenimiento periódico",InformeTbHv[[#This Row],[T OTRA PARADA 1]])</f>
        <v>0</v>
      </c>
      <c r="K644" s="89">
        <f>InformeTbHv[[#This Row],[Mantenimiento periódico]]+InformeTbHv[[#This Row],[ALISTAMIENTO]]</f>
        <v>0</v>
      </c>
      <c r="L644" s="89">
        <f>SUM(InformeTbHv[[#This Row],[T OTRA PARADA 1]:[T OTRA PARADA 5]])</f>
        <v>0</v>
      </c>
      <c r="M644" s="88" t="s">
        <v>72</v>
      </c>
      <c r="N644" s="88" t="s">
        <v>1418</v>
      </c>
      <c r="O644" s="88" t="s">
        <v>75</v>
      </c>
      <c r="P644" s="88">
        <v>1114481552</v>
      </c>
      <c r="Q644" s="88" t="s">
        <v>43</v>
      </c>
      <c r="R644" s="88" t="s">
        <v>74</v>
      </c>
      <c r="S644" s="90">
        <v>46055</v>
      </c>
      <c r="T644" s="88" t="s">
        <v>182</v>
      </c>
      <c r="U644" s="88"/>
      <c r="V644" s="88"/>
      <c r="W644" s="88"/>
      <c r="X644" s="88"/>
      <c r="Y644" s="88"/>
      <c r="Z644" s="88"/>
      <c r="AA644" s="88"/>
      <c r="AB644" s="88"/>
      <c r="AC644" s="88" t="s">
        <v>1432</v>
      </c>
      <c r="AD644" s="88" t="s">
        <v>1477</v>
      </c>
      <c r="AE644" s="88" t="s">
        <v>1514</v>
      </c>
      <c r="AF644" s="88">
        <v>14.532512839160525</v>
      </c>
      <c r="AG644" s="25" t="s">
        <v>207</v>
      </c>
      <c r="AH644" s="206">
        <v>11</v>
      </c>
      <c r="AI644" s="88" t="s">
        <v>47</v>
      </c>
      <c r="AJ644" s="419">
        <f>VLOOKUP(InformeTbHv[[#This Row],[TURNO]],[1]INFORMEHV!AI$2:AK$184,2,0)</f>
        <v>0.25</v>
      </c>
      <c r="AK644" s="419">
        <f>VLOOKUP(InformeTbHv[[#This Row],[TURNO]],[1]INFORMEHV!AI$2:AK$184,3,0)</f>
        <v>0.58333333333333337</v>
      </c>
      <c r="AL644" s="205"/>
      <c r="AM644" s="88"/>
      <c r="AN644" s="88"/>
      <c r="AO644" s="88"/>
      <c r="AP644" s="88"/>
      <c r="AQ644" s="89"/>
      <c r="AR644" s="88">
        <v>8</v>
      </c>
      <c r="AS644" s="88">
        <v>8</v>
      </c>
      <c r="AT644" s="30" t="s">
        <v>327</v>
      </c>
      <c r="AU644" s="88" t="s">
        <v>541</v>
      </c>
      <c r="AV644" s="88"/>
      <c r="AW644" s="88"/>
      <c r="AX644" s="88"/>
      <c r="AY644" s="88"/>
      <c r="AZ644" s="92" t="s">
        <v>416</v>
      </c>
      <c r="BA644" s="88" t="s">
        <v>48</v>
      </c>
      <c r="BB64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644" s="89"/>
      <c r="BD644" s="89"/>
      <c r="BE644" s="89"/>
      <c r="BF644" s="89"/>
      <c r="BG644" s="93"/>
      <c r="BH644" s="44"/>
      <c r="BI644" s="45"/>
      <c r="BJ644" s="45"/>
      <c r="BK644" s="46"/>
      <c r="BL644" s="94"/>
    </row>
    <row r="645" spans="1:64" ht="18" customHeight="1" x14ac:dyDescent="0.3">
      <c r="A645" s="87">
        <f>IFERROR(InformeTbHv[[#This Row],[T EFECTIVO]]/InformeTbHv[[#This Row],[Horas disponibles]],0)</f>
        <v>0</v>
      </c>
      <c r="B645" s="87">
        <f>((InformeTbHv[[#This Row],[T PROGRAMADO]]-InformeTbHv[[#This Row],[HORAS DE OTRAS PARADA]]))/InformeTbHv[[#This Row],[T PROGRAMADO]]</f>
        <v>0</v>
      </c>
      <c r="C645" s="216">
        <f>IFERROR(((InformeTbHv[[#This Row],[T PROGRAMADO]]-InformeTbHv[[#This Row],[Ttal P. mec]])/InformeTbHv[[#This Row],[T PROGRAMADO]]),0)</f>
        <v>0</v>
      </c>
      <c r="D645" s="88" t="str">
        <f>IFERROR(ROUND(InformeTbHv[[#This Row],[TOTAL DE ARBOLES]]/InformeTbHv[[#This Row],[T EFECTIVO]],2),"")</f>
        <v/>
      </c>
      <c r="E645" s="88" t="str">
        <f>(IFERROR(ROUND(InformeTbHv[[#This Row],[M3]]/InformeTbHv[[#This Row],[TOTAL DE ARBOLES]],2),""))</f>
        <v/>
      </c>
      <c r="F645" s="39" t="str">
        <f>IFERROR(ROUND(InformeTbHv[[#This Row],[M3]]/InformeTbHv[[#This Row],[T EFECTIVO]],2),"")</f>
        <v/>
      </c>
      <c r="G645" s="89">
        <f>InformeTbHv[[#This Row],[T PROGRAMADO]]-InformeTbHv[[#This Row],[HORAS DE OTRAS PARADA]]</f>
        <v>0</v>
      </c>
      <c r="H645" s="89">
        <f>InformeTbHv[[#This Row],[T PROGRAMADO]]-SUM(InformeTbHv[[#This Row],[T PARADAS MEC]]+InformeTbHv[[#This Row],[ALISTAMIENTO]]+InformeTbHv[[#This Row],[Mantenimiento periódico]])</f>
        <v>0</v>
      </c>
      <c r="I645" s="89">
        <f>InformeTbHv[[#This Row],[T PARADAS MEC]]+InformeTbHv[[#This Row],[ALISTAMIENTO]]+InformeTbHv[[#This Row],[Mantenimiento periódico]]</f>
        <v>8</v>
      </c>
      <c r="J645" s="89">
        <f>SUMIF(InformeTbHv[[#This Row],[MOTIVO 1]],"Mantenimiento periódico",InformeTbHv[[#This Row],[T OTRA PARADA 1]])</f>
        <v>0</v>
      </c>
      <c r="K645" s="89">
        <f>InformeTbHv[[#This Row],[Mantenimiento periódico]]+InformeTbHv[[#This Row],[ALISTAMIENTO]]</f>
        <v>0</v>
      </c>
      <c r="L645" s="89">
        <f>SUM(InformeTbHv[[#This Row],[T OTRA PARADA 1]:[T OTRA PARADA 5]])</f>
        <v>0</v>
      </c>
      <c r="M645" s="88" t="s">
        <v>72</v>
      </c>
      <c r="N645" s="88" t="s">
        <v>1418</v>
      </c>
      <c r="O645" s="88" t="s">
        <v>75</v>
      </c>
      <c r="P645" s="88">
        <v>1114481552</v>
      </c>
      <c r="Q645" s="88" t="s">
        <v>43</v>
      </c>
      <c r="R645" s="88" t="s">
        <v>74</v>
      </c>
      <c r="S645" s="90">
        <v>46054</v>
      </c>
      <c r="T645" s="88" t="s">
        <v>182</v>
      </c>
      <c r="U645" s="88"/>
      <c r="V645" s="88"/>
      <c r="W645" s="88"/>
      <c r="X645" s="88"/>
      <c r="Y645" s="88"/>
      <c r="Z645" s="88"/>
      <c r="AA645" s="88"/>
      <c r="AB645" s="88"/>
      <c r="AC645" s="88" t="s">
        <v>1432</v>
      </c>
      <c r="AD645" s="88" t="s">
        <v>1477</v>
      </c>
      <c r="AE645" s="88" t="s">
        <v>1514</v>
      </c>
      <c r="AF645" s="88">
        <v>14.532512839160525</v>
      </c>
      <c r="AG645" s="88" t="s">
        <v>208</v>
      </c>
      <c r="AH645" s="206">
        <v>11</v>
      </c>
      <c r="AI645" s="88" t="s">
        <v>47</v>
      </c>
      <c r="AJ645" s="419">
        <f>VLOOKUP(InformeTbHv[[#This Row],[TURNO]],[1]INFORMEHV!AI$2:AK$184,2,0)</f>
        <v>0.25</v>
      </c>
      <c r="AK645" s="419">
        <f>VLOOKUP(InformeTbHv[[#This Row],[TURNO]],[1]INFORMEHV!AI$2:AK$184,3,0)</f>
        <v>0.58333333333333337</v>
      </c>
      <c r="AL645" s="205"/>
      <c r="AM645" s="88"/>
      <c r="AN645" s="88"/>
      <c r="AO645" s="88"/>
      <c r="AP645" s="88"/>
      <c r="AQ645" s="89"/>
      <c r="AR645" s="88">
        <v>8</v>
      </c>
      <c r="AS645" s="88">
        <v>8</v>
      </c>
      <c r="AT645" s="88"/>
      <c r="AU645" s="88" t="s">
        <v>541</v>
      </c>
      <c r="AV645" s="88"/>
      <c r="AW645" s="88"/>
      <c r="AX645" s="88"/>
      <c r="AY645" s="88"/>
      <c r="AZ645" s="92" t="s">
        <v>573</v>
      </c>
      <c r="BA645" s="88" t="s">
        <v>48</v>
      </c>
      <c r="BB64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645" s="89"/>
      <c r="BD645" s="89"/>
      <c r="BE645" s="89"/>
      <c r="BF645" s="89"/>
      <c r="BG645" s="93"/>
      <c r="BH645" s="44"/>
      <c r="BI645" s="45"/>
      <c r="BJ645" s="45"/>
      <c r="BK645" s="46"/>
      <c r="BL645" s="94"/>
    </row>
    <row r="646" spans="1:64" ht="18" customHeight="1" x14ac:dyDescent="0.3">
      <c r="A646" s="87">
        <f>IFERROR(InformeTbHv[[#This Row],[T EFECTIVO]]/InformeTbHv[[#This Row],[Horas disponibles]],0)</f>
        <v>0.95561357702349869</v>
      </c>
      <c r="B646" s="87">
        <f>((InformeTbHv[[#This Row],[T PROGRAMADO]]-InformeTbHv[[#This Row],[HORAS DE OTRAS PARADA]]))/InformeTbHv[[#This Row],[T PROGRAMADO]]</f>
        <v>0.45750000000000002</v>
      </c>
      <c r="C646" s="216">
        <f>IFERROR(((InformeTbHv[[#This Row],[T PROGRAMADO]]-InformeTbHv[[#This Row],[Ttal P. mec]])/InformeTbHv[[#This Row],[T PROGRAMADO]]),0)</f>
        <v>0.47875000000000001</v>
      </c>
      <c r="D646" s="88">
        <f>IFERROR(ROUND(InformeTbHv[[#This Row],[TOTAL DE ARBOLES]]/InformeTbHv[[#This Row],[T EFECTIVO]],2),"")</f>
        <v>50</v>
      </c>
      <c r="E646" s="88">
        <f>(IFERROR(ROUND(InformeTbHv[[#This Row],[M3]]/InformeTbHv[[#This Row],[TOTAL DE ARBOLES]],2),""))</f>
        <v>0.3</v>
      </c>
      <c r="F646" s="39">
        <f>IFERROR(ROUND(InformeTbHv[[#This Row],[M3]]/InformeTbHv[[#This Row],[T EFECTIVO]],2),"")</f>
        <v>14.98</v>
      </c>
      <c r="G646" s="89">
        <f>InformeTbHv[[#This Row],[T PROGRAMADO]]-InformeTbHv[[#This Row],[HORAS DE OTRAS PARADA]]</f>
        <v>3.66</v>
      </c>
      <c r="H646" s="89">
        <f>InformeTbHv[[#This Row],[T PROGRAMADO]]-SUM(InformeTbHv[[#This Row],[T PARADAS MEC]]+InformeTbHv[[#This Row],[ALISTAMIENTO]]+InformeTbHv[[#This Row],[Mantenimiento periódico]])</f>
        <v>3.83</v>
      </c>
      <c r="I646" s="89">
        <f>InformeTbHv[[#This Row],[T PARADAS MEC]]+InformeTbHv[[#This Row],[ALISTAMIENTO]]+InformeTbHv[[#This Row],[Mantenimiento periódico]]</f>
        <v>4.17</v>
      </c>
      <c r="J646" s="89">
        <f>SUMIF(InformeTbHv[[#This Row],[MOTIVO 1]],"Mantenimiento periódico",InformeTbHv[[#This Row],[T OTRA PARADA 1]])</f>
        <v>0</v>
      </c>
      <c r="K646" s="89">
        <f>InformeTbHv[[#This Row],[Mantenimiento periódico]]+InformeTbHv[[#This Row],[ALISTAMIENTO]]</f>
        <v>0.17</v>
      </c>
      <c r="L646" s="89">
        <f>SUM(InformeTbHv[[#This Row],[T OTRA PARADA 1]:[T OTRA PARADA 5]])</f>
        <v>0</v>
      </c>
      <c r="M646" s="88" t="s">
        <v>55</v>
      </c>
      <c r="N646" s="88" t="s">
        <v>1418</v>
      </c>
      <c r="O646" s="88" t="s">
        <v>60</v>
      </c>
      <c r="P646" s="88">
        <v>1061791033</v>
      </c>
      <c r="Q646" s="88" t="s">
        <v>43</v>
      </c>
      <c r="R646" s="88" t="s">
        <v>49</v>
      </c>
      <c r="S646" s="90">
        <v>46067</v>
      </c>
      <c r="T646" s="88" t="s">
        <v>62</v>
      </c>
      <c r="U646" s="88"/>
      <c r="V646" s="88"/>
      <c r="W646" s="88"/>
      <c r="X646" s="88"/>
      <c r="Y646" s="88"/>
      <c r="Z646" s="88"/>
      <c r="AA646" s="88"/>
      <c r="AB646" s="88"/>
      <c r="AC646" s="88" t="s">
        <v>1445</v>
      </c>
      <c r="AD646" s="88" t="s">
        <v>1490</v>
      </c>
      <c r="AE646" s="88" t="s">
        <v>1518</v>
      </c>
      <c r="AF646" s="88">
        <v>19.828868083208551</v>
      </c>
      <c r="AG646" s="88" t="s">
        <v>208</v>
      </c>
      <c r="AH646" s="206">
        <v>5</v>
      </c>
      <c r="AI646" s="125" t="s">
        <v>45</v>
      </c>
      <c r="AJ646" s="418">
        <f>VLOOKUP(InformeTbHv[[#This Row],[TURNO]],[1]INFORMEHV!AI$2:AK$184,2,0)</f>
        <v>0.58333333333333337</v>
      </c>
      <c r="AK646" s="418">
        <f>VLOOKUP(InformeTbHv[[#This Row],[TURNO]],[1]INFORMEHV!AI$2:AK$184,3,0)</f>
        <v>0.91666666666666663</v>
      </c>
      <c r="AL646" s="205">
        <v>28</v>
      </c>
      <c r="AM646" s="88">
        <v>183</v>
      </c>
      <c r="AN646" s="88">
        <v>54.82</v>
      </c>
      <c r="AO646" s="88">
        <v>14.81</v>
      </c>
      <c r="AP646" s="88"/>
      <c r="AQ646" s="95">
        <v>21.1</v>
      </c>
      <c r="AR646" s="88">
        <v>8</v>
      </c>
      <c r="AS646" s="88">
        <v>4</v>
      </c>
      <c r="AT646" s="30" t="s">
        <v>327</v>
      </c>
      <c r="AU646" s="88" t="s">
        <v>541</v>
      </c>
      <c r="AV646" s="88">
        <v>0.17</v>
      </c>
      <c r="AW646" s="88"/>
      <c r="AX646" s="88">
        <v>0.17</v>
      </c>
      <c r="AY646" s="88"/>
      <c r="AZ646" s="92" t="s">
        <v>664</v>
      </c>
      <c r="BA646" s="88" t="s">
        <v>46</v>
      </c>
      <c r="BB64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4.34</v>
      </c>
      <c r="BC646" s="89"/>
      <c r="BD646" s="89"/>
      <c r="BE646" s="89"/>
      <c r="BF646" s="89"/>
      <c r="BG646" s="93"/>
      <c r="BH646" s="44"/>
      <c r="BI646" s="45"/>
      <c r="BJ646" s="45"/>
      <c r="BK646" s="46"/>
      <c r="BL646" s="94"/>
    </row>
    <row r="647" spans="1:64" ht="18" customHeight="1" x14ac:dyDescent="0.3">
      <c r="A647" s="87">
        <f>IFERROR(InformeTbHv[[#This Row],[T EFECTIVO]]/InformeTbHv[[#This Row],[Horas disponibles]],0)</f>
        <v>0</v>
      </c>
      <c r="B647" s="87">
        <f>((InformeTbHv[[#This Row],[T PROGRAMADO]]-InformeTbHv[[#This Row],[HORAS DE OTRAS PARADA]]))/InformeTbHv[[#This Row],[T PROGRAMADO]]</f>
        <v>0</v>
      </c>
      <c r="C647" s="216">
        <f>IFERROR(((InformeTbHv[[#This Row],[T PROGRAMADO]]-InformeTbHv[[#This Row],[Ttal P. mec]])/InformeTbHv[[#This Row],[T PROGRAMADO]]),0)</f>
        <v>0</v>
      </c>
      <c r="D647" s="88" t="str">
        <f>IFERROR(ROUND(InformeTbHv[[#This Row],[TOTAL DE ARBOLES]]/InformeTbHv[[#This Row],[T EFECTIVO]],2),"")</f>
        <v/>
      </c>
      <c r="E647" s="88">
        <f>(IFERROR(ROUND(InformeTbHv[[#This Row],[M3]]/InformeTbHv[[#This Row],[TOTAL DE ARBOLES]],2),""))</f>
        <v>0.28999999999999998</v>
      </c>
      <c r="F647" s="39" t="str">
        <f>IFERROR(ROUND(InformeTbHv[[#This Row],[M3]]/InformeTbHv[[#This Row],[T EFECTIVO]],2),"")</f>
        <v/>
      </c>
      <c r="G647" s="89">
        <f>InformeTbHv[[#This Row],[T PROGRAMADO]]-InformeTbHv[[#This Row],[HORAS DE OTRAS PARADA]]</f>
        <v>0</v>
      </c>
      <c r="H647" s="89">
        <f>InformeTbHv[[#This Row],[T PROGRAMADO]]-SUM(InformeTbHv[[#This Row],[T PARADAS MEC]]+InformeTbHv[[#This Row],[ALISTAMIENTO]]+InformeTbHv[[#This Row],[Mantenimiento periódico]])</f>
        <v>0</v>
      </c>
      <c r="I647" s="89">
        <f>InformeTbHv[[#This Row],[T PARADAS MEC]]+InformeTbHv[[#This Row],[ALISTAMIENTO]]+InformeTbHv[[#This Row],[Mantenimiento periódico]]</f>
        <v>8</v>
      </c>
      <c r="J647" s="89">
        <f>SUMIF(InformeTbHv[[#This Row],[MOTIVO 1]],"Mantenimiento periódico",InformeTbHv[[#This Row],[T OTRA PARADA 1]])</f>
        <v>0</v>
      </c>
      <c r="K647" s="89">
        <f>InformeTbHv[[#This Row],[Mantenimiento periódico]]+InformeTbHv[[#This Row],[ALISTAMIENTO]]</f>
        <v>0</v>
      </c>
      <c r="L647" s="89">
        <f>SUM(InformeTbHv[[#This Row],[T OTRA PARADA 1]:[T OTRA PARADA 5]])</f>
        <v>0</v>
      </c>
      <c r="M647" s="88" t="s">
        <v>55</v>
      </c>
      <c r="N647" s="88" t="s">
        <v>1418</v>
      </c>
      <c r="O647" s="88" t="s">
        <v>56</v>
      </c>
      <c r="P647" s="88">
        <v>1114480052</v>
      </c>
      <c r="Q647" s="88" t="s">
        <v>43</v>
      </c>
      <c r="R647" s="88" t="s">
        <v>49</v>
      </c>
      <c r="S647" s="90">
        <v>46067</v>
      </c>
      <c r="T647" s="88" t="s">
        <v>62</v>
      </c>
      <c r="U647" s="88"/>
      <c r="V647" s="88"/>
      <c r="W647" s="88"/>
      <c r="X647" s="88"/>
      <c r="Y647" s="88"/>
      <c r="Z647" s="88"/>
      <c r="AA647" s="88"/>
      <c r="AB647" s="88"/>
      <c r="AC647" s="88" t="s">
        <v>1445</v>
      </c>
      <c r="AD647" s="88" t="s">
        <v>1490</v>
      </c>
      <c r="AE647" s="88" t="s">
        <v>1518</v>
      </c>
      <c r="AF647" s="88">
        <v>19.828868083208551</v>
      </c>
      <c r="AG647" s="88" t="s">
        <v>208</v>
      </c>
      <c r="AH647" s="206">
        <v>5</v>
      </c>
      <c r="AI647" s="88" t="s">
        <v>47</v>
      </c>
      <c r="AJ647" s="419">
        <f>VLOOKUP(InformeTbHv[[#This Row],[TURNO]],[1]INFORMEHV!AI$2:AK$184,2,0)</f>
        <v>0.25</v>
      </c>
      <c r="AK647" s="419">
        <f>VLOOKUP(InformeTbHv[[#This Row],[TURNO]],[1]INFORMEHV!AI$2:AK$184,3,0)</f>
        <v>0.58333333333333337</v>
      </c>
      <c r="AL647" s="205">
        <v>28</v>
      </c>
      <c r="AM647" s="88">
        <v>55</v>
      </c>
      <c r="AN647" s="88">
        <v>16</v>
      </c>
      <c r="AO647" s="88">
        <v>12.54</v>
      </c>
      <c r="AP647" s="88"/>
      <c r="AQ647" s="95">
        <v>20.9</v>
      </c>
      <c r="AR647" s="88">
        <v>8</v>
      </c>
      <c r="AS647" s="88">
        <v>8</v>
      </c>
      <c r="AT647" s="30" t="s">
        <v>327</v>
      </c>
      <c r="AU647" s="88" t="s">
        <v>541</v>
      </c>
      <c r="AV647" s="88"/>
      <c r="AW647" s="88"/>
      <c r="AX647" s="88"/>
      <c r="AY647" s="88"/>
      <c r="AZ647" s="92"/>
      <c r="BA647" s="88"/>
      <c r="BB64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647" s="89"/>
      <c r="BD647" s="89"/>
      <c r="BE647" s="89"/>
      <c r="BF647" s="89"/>
      <c r="BG647" s="93"/>
      <c r="BH647" s="44"/>
      <c r="BI647" s="45"/>
      <c r="BJ647" s="45"/>
      <c r="BK647" s="46"/>
      <c r="BL647" s="94"/>
    </row>
    <row r="648" spans="1:64" ht="18" customHeight="1" x14ac:dyDescent="0.3">
      <c r="A648" s="76">
        <f>IFERROR(InformeTbHv[[#This Row],[T EFECTIVO]]/InformeTbHv[[#This Row],[Horas disponibles]],0)</f>
        <v>0.97084048027444259</v>
      </c>
      <c r="B648" s="76">
        <f>((InformeTbHv[[#This Row],[T PROGRAMADO]]-InformeTbHv[[#This Row],[HORAS DE OTRAS PARADA]]))/InformeTbHv[[#This Row],[T PROGRAMADO]]</f>
        <v>0.70750000000000002</v>
      </c>
      <c r="C648" s="217">
        <f>IFERROR(((InformeTbHv[[#This Row],[T PROGRAMADO]]-InformeTbHv[[#This Row],[Ttal P. mec]])/InformeTbHv[[#This Row],[T PROGRAMADO]]),0)</f>
        <v>0.72875000000000001</v>
      </c>
      <c r="D648" s="49">
        <f>IFERROR(ROUND(InformeTbHv[[#This Row],[TOTAL DE ARBOLES]]/InformeTbHv[[#This Row],[T EFECTIVO]],2),"")</f>
        <v>46.82</v>
      </c>
      <c r="E648" s="49">
        <f>(IFERROR(ROUND(InformeTbHv[[#This Row],[M3]]/InformeTbHv[[#This Row],[TOTAL DE ARBOLES]],2),""))</f>
        <v>0.3</v>
      </c>
      <c r="F648" s="39">
        <f>IFERROR(ROUND(InformeTbHv[[#This Row],[M3]]/InformeTbHv[[#This Row],[T EFECTIVO]],2),"")</f>
        <v>14.13</v>
      </c>
      <c r="G648" s="72">
        <f>InformeTbHv[[#This Row],[T PROGRAMADO]]-InformeTbHv[[#This Row],[HORAS DE OTRAS PARADA]]</f>
        <v>5.66</v>
      </c>
      <c r="H648" s="72">
        <f>InformeTbHv[[#This Row],[T PROGRAMADO]]-SUM(InformeTbHv[[#This Row],[T PARADAS MEC]]+InformeTbHv[[#This Row],[ALISTAMIENTO]]+InformeTbHv[[#This Row],[Mantenimiento periódico]])</f>
        <v>5.83</v>
      </c>
      <c r="I648" s="72">
        <f>InformeTbHv[[#This Row],[T PARADAS MEC]]+InformeTbHv[[#This Row],[ALISTAMIENTO]]+InformeTbHv[[#This Row],[Mantenimiento periódico]]</f>
        <v>2.17</v>
      </c>
      <c r="J648" s="72">
        <f>SUMIF(InformeTbHv[[#This Row],[MOTIVO 1]],"Mantenimiento periódico",InformeTbHv[[#This Row],[T OTRA PARADA 1]])</f>
        <v>0</v>
      </c>
      <c r="K648" s="72">
        <f>InformeTbHv[[#This Row],[Mantenimiento periódico]]+InformeTbHv[[#This Row],[ALISTAMIENTO]]</f>
        <v>0.17</v>
      </c>
      <c r="L648" s="72">
        <f>SUM(InformeTbHv[[#This Row],[T OTRA PARADA 1]:[T OTRA PARADA 5]])</f>
        <v>0</v>
      </c>
      <c r="M648" s="49" t="s">
        <v>55</v>
      </c>
      <c r="N648" s="49" t="s">
        <v>1418</v>
      </c>
      <c r="O648" s="49" t="s">
        <v>94</v>
      </c>
      <c r="P648" s="49">
        <v>94269293</v>
      </c>
      <c r="Q648" s="49" t="s">
        <v>43</v>
      </c>
      <c r="R648" s="49" t="s">
        <v>49</v>
      </c>
      <c r="S648" s="77">
        <v>46137</v>
      </c>
      <c r="T648" s="49" t="s">
        <v>518</v>
      </c>
      <c r="U648" s="49"/>
      <c r="V648" s="49"/>
      <c r="W648" s="49"/>
      <c r="X648" s="49"/>
      <c r="Y648" s="49"/>
      <c r="Z648" s="49"/>
      <c r="AA648" s="49"/>
      <c r="AB648" s="49"/>
      <c r="AC648" s="49" t="s">
        <v>1431</v>
      </c>
      <c r="AD648" s="49" t="s">
        <v>1476</v>
      </c>
      <c r="AE648" s="49" t="s">
        <v>1518</v>
      </c>
      <c r="AF648" s="49">
        <v>19.234154182394327</v>
      </c>
      <c r="AG648" s="49" t="s">
        <v>1318</v>
      </c>
      <c r="AH648" s="259">
        <v>11</v>
      </c>
      <c r="AI648" s="49" t="s">
        <v>47</v>
      </c>
      <c r="AJ648" s="420">
        <f>VLOOKUP(InformeTbHv[[#This Row],[TURNO]],[1]INFORMEHV!AI$2:AK$184,2,0)</f>
        <v>0.25</v>
      </c>
      <c r="AK648" s="420">
        <f>VLOOKUP(InformeTbHv[[#This Row],[TURNO]],[1]INFORMEHV!AI$2:AK$184,3,0)</f>
        <v>0.58333333333333337</v>
      </c>
      <c r="AL648" s="125">
        <v>29</v>
      </c>
      <c r="AM648" s="49">
        <v>265</v>
      </c>
      <c r="AN648" s="49">
        <v>80</v>
      </c>
      <c r="AO648" s="49">
        <v>14.5</v>
      </c>
      <c r="AP648" s="49"/>
      <c r="AQ648" s="197">
        <v>22.3</v>
      </c>
      <c r="AR648" s="125">
        <v>8</v>
      </c>
      <c r="AS648" s="49">
        <v>2</v>
      </c>
      <c r="AT648" s="30" t="s">
        <v>328</v>
      </c>
      <c r="AU648" s="49" t="s">
        <v>1219</v>
      </c>
      <c r="AV648" s="49">
        <v>0.17</v>
      </c>
      <c r="AW648" s="49"/>
      <c r="AX648" s="49">
        <v>0.17</v>
      </c>
      <c r="AY648" s="49"/>
      <c r="AZ648" s="71" t="s">
        <v>652</v>
      </c>
      <c r="BA648" s="49" t="s">
        <v>46</v>
      </c>
      <c r="BB64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2.34</v>
      </c>
      <c r="BC648" s="72"/>
      <c r="BD648" s="72"/>
      <c r="BE648" s="72"/>
      <c r="BF648" s="72"/>
      <c r="BG648" s="74"/>
      <c r="BH648" s="44"/>
      <c r="BI648" s="45"/>
      <c r="BJ648" s="45"/>
      <c r="BK648" s="46"/>
      <c r="BL648" s="45"/>
    </row>
    <row r="649" spans="1:64" ht="18" customHeight="1" x14ac:dyDescent="0.3">
      <c r="A649" s="87">
        <f>IFERROR(InformeTbHv[[#This Row],[T EFECTIVO]]/InformeTbHv[[#This Row],[Horas disponibles]],0)</f>
        <v>0.16421568627450978</v>
      </c>
      <c r="B649" s="87">
        <f>((InformeTbHv[[#This Row],[T PROGRAMADO]]-InformeTbHv[[#This Row],[HORAS DE OTRAS PARADA]]))/InformeTbHv[[#This Row],[T PROGRAMADO]]</f>
        <v>8.3749999999999991E-2</v>
      </c>
      <c r="C649" s="216">
        <f>IFERROR(((InformeTbHv[[#This Row],[T PROGRAMADO]]-InformeTbHv[[#This Row],[Ttal P. mec]])/InformeTbHv[[#This Row],[T PROGRAMADO]]),0)</f>
        <v>0.51</v>
      </c>
      <c r="D649" s="88">
        <f>IFERROR(ROUND(InformeTbHv[[#This Row],[TOTAL DE ARBOLES]]/InformeTbHv[[#This Row],[T EFECTIVO]],2),"")</f>
        <v>132.84</v>
      </c>
      <c r="E649" s="88">
        <f>(IFERROR(ROUND(InformeTbHv[[#This Row],[M3]]/InformeTbHv[[#This Row],[TOTAL DE ARBOLES]],2),""))</f>
        <v>0.15</v>
      </c>
      <c r="F649" s="39">
        <f>IFERROR(ROUND(InformeTbHv[[#This Row],[M3]]/InformeTbHv[[#This Row],[T EFECTIVO]],2),"")</f>
        <v>19.72</v>
      </c>
      <c r="G649" s="89">
        <f>InformeTbHv[[#This Row],[T PROGRAMADO]]-InformeTbHv[[#This Row],[HORAS DE OTRAS PARADA]]</f>
        <v>0.66999999999999993</v>
      </c>
      <c r="H649" s="89">
        <f>InformeTbHv[[#This Row],[T PROGRAMADO]]-SUM(InformeTbHv[[#This Row],[T PARADAS MEC]]+InformeTbHv[[#This Row],[ALISTAMIENTO]]+InformeTbHv[[#This Row],[Mantenimiento periódico]])</f>
        <v>4.08</v>
      </c>
      <c r="I649" s="89">
        <f>InformeTbHv[[#This Row],[T PARADAS MEC]]+InformeTbHv[[#This Row],[ALISTAMIENTO]]+InformeTbHv[[#This Row],[Mantenimiento periódico]]</f>
        <v>3.92</v>
      </c>
      <c r="J649" s="89">
        <f>SUMIF(InformeTbHv[[#This Row],[MOTIVO 1]],"Mantenimiento periódico",InformeTbHv[[#This Row],[T OTRA PARADA 1]])</f>
        <v>0</v>
      </c>
      <c r="K649" s="89">
        <f>InformeTbHv[[#This Row],[Mantenimiento periódico]]+InformeTbHv[[#This Row],[ALISTAMIENTO]]</f>
        <v>0.17</v>
      </c>
      <c r="L649" s="89">
        <f>SUM(InformeTbHv[[#This Row],[T OTRA PARADA 1]:[T OTRA PARADA 5]])</f>
        <v>2.75</v>
      </c>
      <c r="M649" s="88" t="s">
        <v>136</v>
      </c>
      <c r="N649" s="88" t="s">
        <v>1417</v>
      </c>
      <c r="O649" s="88" t="s">
        <v>535</v>
      </c>
      <c r="P649" s="88">
        <v>1113312568</v>
      </c>
      <c r="Q649" s="88" t="s">
        <v>65</v>
      </c>
      <c r="R649" s="88" t="s">
        <v>49</v>
      </c>
      <c r="S649" s="90">
        <v>46112</v>
      </c>
      <c r="T649" s="88" t="s">
        <v>941</v>
      </c>
      <c r="U649" s="88"/>
      <c r="V649" s="88"/>
      <c r="W649" s="88"/>
      <c r="X649" s="88"/>
      <c r="Y649" s="88"/>
      <c r="Z649" s="88"/>
      <c r="AA649" s="88"/>
      <c r="AB649" s="88"/>
      <c r="AC649" s="88" t="s">
        <v>1424</v>
      </c>
      <c r="AD649" s="88" t="s">
        <v>1469</v>
      </c>
      <c r="AE649" s="88" t="s">
        <v>1513</v>
      </c>
      <c r="AF649" s="88">
        <v>17.094631593058232</v>
      </c>
      <c r="AG649" s="252" t="s">
        <v>206</v>
      </c>
      <c r="AH649" s="206">
        <v>2</v>
      </c>
      <c r="AI649" s="88" t="s">
        <v>47</v>
      </c>
      <c r="AJ649" s="419">
        <f>VLOOKUP(InformeTbHv[[#This Row],[TURNO]],[1]INFORMEHV!AI$2:AK$184,2,0)</f>
        <v>0.25</v>
      </c>
      <c r="AK649" s="419">
        <f>VLOOKUP(InformeTbHv[[#This Row],[TURNO]],[1]INFORMEHV!AI$2:AK$184,3,0)</f>
        <v>0.58333333333333337</v>
      </c>
      <c r="AL649" s="205">
        <v>25</v>
      </c>
      <c r="AM649" s="88">
        <v>89</v>
      </c>
      <c r="AN649" s="88">
        <v>13.21</v>
      </c>
      <c r="AO649" s="88">
        <v>7.8</v>
      </c>
      <c r="AP649" s="88"/>
      <c r="AQ649" s="89">
        <v>17</v>
      </c>
      <c r="AR649" s="205">
        <v>8</v>
      </c>
      <c r="AS649" s="88">
        <v>3.75</v>
      </c>
      <c r="AT649" s="30" t="s">
        <v>328</v>
      </c>
      <c r="AU649" s="88" t="s">
        <v>1081</v>
      </c>
      <c r="AV649" s="88">
        <v>0.17</v>
      </c>
      <c r="AW649" s="88">
        <v>0.33</v>
      </c>
      <c r="AX649" s="88">
        <v>0.33</v>
      </c>
      <c r="AY649" s="88">
        <v>1</v>
      </c>
      <c r="AZ649" s="92" t="s">
        <v>1003</v>
      </c>
      <c r="BA649" s="88" t="s">
        <v>48</v>
      </c>
      <c r="BB64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7.33</v>
      </c>
      <c r="BC649" s="89">
        <v>2.5</v>
      </c>
      <c r="BD649" s="89">
        <v>0.25</v>
      </c>
      <c r="BE649" s="89"/>
      <c r="BF649" s="89"/>
      <c r="BG649" s="93"/>
      <c r="BH649" s="14" t="s">
        <v>236</v>
      </c>
      <c r="BI649" s="45" t="s">
        <v>354</v>
      </c>
      <c r="BJ649" s="45"/>
      <c r="BK649" s="46"/>
      <c r="BL649" s="94"/>
    </row>
    <row r="650" spans="1:64" ht="18" customHeight="1" x14ac:dyDescent="0.3">
      <c r="A650" s="76">
        <f>IFERROR(InformeTbHv[[#This Row],[T EFECTIVO]]/InformeTbHv[[#This Row],[Horas disponibles]],0)</f>
        <v>0.71937530502684333</v>
      </c>
      <c r="B650" s="76">
        <f>((InformeTbHv[[#This Row],[T PROGRAMADO]]-InformeTbHv[[#This Row],[HORAS DE OTRAS PARADA]]))/InformeTbHv[[#This Row],[T PROGRAMADO]]</f>
        <v>0.61416666666666753</v>
      </c>
      <c r="C650" s="217">
        <f>IFERROR(((InformeTbHv[[#This Row],[T PROGRAMADO]]-InformeTbHv[[#This Row],[Ttal P. mec]])/InformeTbHv[[#This Row],[T PROGRAMADO]]),0)</f>
        <v>0.85375000000000001</v>
      </c>
      <c r="D650" s="49">
        <f>IFERROR(ROUND(InformeTbHv[[#This Row],[TOTAL DE ARBOLES]]/InformeTbHv[[#This Row],[T EFECTIVO]],2),"")</f>
        <v>43.35</v>
      </c>
      <c r="E650" s="49">
        <f>(IFERROR(ROUND(InformeTbHv[[#This Row],[M3]]/InformeTbHv[[#This Row],[TOTAL DE ARBOLES]],2),""))</f>
        <v>0.13</v>
      </c>
      <c r="F650" s="39">
        <f>IFERROR(ROUND(InformeTbHv[[#This Row],[M3]]/InformeTbHv[[#This Row],[T EFECTIVO]],2),"")</f>
        <v>5.64</v>
      </c>
      <c r="G650" s="72">
        <f>InformeTbHv[[#This Row],[T PROGRAMADO]]-InformeTbHv[[#This Row],[HORAS DE OTRAS PARADA]]</f>
        <v>4.9133333333333402</v>
      </c>
      <c r="H650" s="72">
        <f>InformeTbHv[[#This Row],[T PROGRAMADO]]-SUM(InformeTbHv[[#This Row],[T PARADAS MEC]]+InformeTbHv[[#This Row],[ALISTAMIENTO]]+InformeTbHv[[#This Row],[Mantenimiento periódico]])</f>
        <v>6.83</v>
      </c>
      <c r="I650" s="72">
        <f>InformeTbHv[[#This Row],[T PARADAS MEC]]+InformeTbHv[[#This Row],[ALISTAMIENTO]]+InformeTbHv[[#This Row],[Mantenimiento periódico]]</f>
        <v>1.17</v>
      </c>
      <c r="J650" s="72">
        <f>SUMIF(InformeTbHv[[#This Row],[MOTIVO 1]],"Mantenimiento periódico",InformeTbHv[[#This Row],[T OTRA PARADA 1]])</f>
        <v>0</v>
      </c>
      <c r="K650" s="72">
        <f>InformeTbHv[[#This Row],[Mantenimiento periódico]]+InformeTbHv[[#This Row],[ALISTAMIENTO]]</f>
        <v>0.17</v>
      </c>
      <c r="L650" s="72">
        <f>SUM(InformeTbHv[[#This Row],[T OTRA PARADA 1]:[T OTRA PARADA 5]])</f>
        <v>1.6666666666666601</v>
      </c>
      <c r="M650" s="49" t="s">
        <v>136</v>
      </c>
      <c r="N650" s="49" t="s">
        <v>1417</v>
      </c>
      <c r="O650" s="49" t="s">
        <v>190</v>
      </c>
      <c r="P650" s="49">
        <v>1113312568</v>
      </c>
      <c r="Q650" s="49" t="s">
        <v>65</v>
      </c>
      <c r="R650" s="49" t="s">
        <v>49</v>
      </c>
      <c r="S650" s="77">
        <v>46122</v>
      </c>
      <c r="T650" s="49" t="s">
        <v>941</v>
      </c>
      <c r="U650" s="49"/>
      <c r="V650" s="49"/>
      <c r="W650" s="49"/>
      <c r="X650" s="49"/>
      <c r="Y650" s="49"/>
      <c r="Z650" s="49"/>
      <c r="AA650" s="49"/>
      <c r="AB650" s="49"/>
      <c r="AC650" s="49" t="s">
        <v>1424</v>
      </c>
      <c r="AD650" s="49" t="s">
        <v>1469</v>
      </c>
      <c r="AE650" s="49" t="s">
        <v>1513</v>
      </c>
      <c r="AF650" s="49">
        <v>17.094631593058232</v>
      </c>
      <c r="AG650" s="251" t="s">
        <v>205</v>
      </c>
      <c r="AH650" s="259">
        <v>4</v>
      </c>
      <c r="AI650" s="125" t="s">
        <v>45</v>
      </c>
      <c r="AJ650" s="418">
        <f>VLOOKUP(InformeTbHv[[#This Row],[TURNO]],[1]INFORMEHV!AI$2:AK$184,2,0)</f>
        <v>0.58333333333333337</v>
      </c>
      <c r="AK650" s="418">
        <f>VLOOKUP(InformeTbHv[[#This Row],[TURNO]],[1]INFORMEHV!AI$2:AK$184,3,0)</f>
        <v>0.91666666666666663</v>
      </c>
      <c r="AL650" s="125">
        <v>30</v>
      </c>
      <c r="AM650" s="49">
        <v>213</v>
      </c>
      <c r="AN650" s="49">
        <v>27.7</v>
      </c>
      <c r="AO650" s="49">
        <v>7.5</v>
      </c>
      <c r="AP650" s="49">
        <v>58</v>
      </c>
      <c r="AQ650" s="72">
        <v>15</v>
      </c>
      <c r="AR650" s="125">
        <v>8</v>
      </c>
      <c r="AS650" s="49">
        <v>1</v>
      </c>
      <c r="AT650" s="30" t="s">
        <v>328</v>
      </c>
      <c r="AU650" s="49" t="s">
        <v>1081</v>
      </c>
      <c r="AV650" s="49">
        <v>0.17</v>
      </c>
      <c r="AW650" s="49"/>
      <c r="AX650" s="49">
        <v>0.25</v>
      </c>
      <c r="AY650" s="49"/>
      <c r="AZ650" s="71" t="s">
        <v>1003</v>
      </c>
      <c r="BA650" s="49" t="s">
        <v>48</v>
      </c>
      <c r="BB65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3.0866666666666598</v>
      </c>
      <c r="BC650" s="72">
        <v>1.6666666666666601</v>
      </c>
      <c r="BD650" s="72"/>
      <c r="BE650" s="72"/>
      <c r="BF650" s="72"/>
      <c r="BG650" s="74"/>
      <c r="BH650" s="14" t="s">
        <v>236</v>
      </c>
      <c r="BI650" s="45"/>
      <c r="BJ650" s="45"/>
      <c r="BK650" s="46"/>
      <c r="BL650" s="45"/>
    </row>
    <row r="651" spans="1:64" ht="18" customHeight="1" x14ac:dyDescent="0.3">
      <c r="A651" s="76">
        <f>IFERROR(InformeTbHv[[#This Row],[T EFECTIVO]]/InformeTbHv[[#This Row],[Horas disponibles]],0)</f>
        <v>0.49475262368815592</v>
      </c>
      <c r="B651" s="76">
        <f>((InformeTbHv[[#This Row],[T PROGRAMADO]]-InformeTbHv[[#This Row],[HORAS DE OTRAS PARADA]]))/InformeTbHv[[#This Row],[T PROGRAMADO]]</f>
        <v>0.41249999999999998</v>
      </c>
      <c r="C651" s="217">
        <f>IFERROR(((InformeTbHv[[#This Row],[T PROGRAMADO]]-InformeTbHv[[#This Row],[Ttal P. mec]])/InformeTbHv[[#This Row],[T PROGRAMADO]]),0)</f>
        <v>0.83374999999999999</v>
      </c>
      <c r="D651" s="49">
        <f>IFERROR(ROUND(InformeTbHv[[#This Row],[TOTAL DE ARBOLES]]/InformeTbHv[[#This Row],[T EFECTIVO]],2),"")</f>
        <v>21.52</v>
      </c>
      <c r="E651" s="49">
        <f>(IFERROR(ROUND(InformeTbHv[[#This Row],[M3]]/InformeTbHv[[#This Row],[TOTAL DE ARBOLES]],2),""))</f>
        <v>0.25</v>
      </c>
      <c r="F651" s="39">
        <f>IFERROR(ROUND(InformeTbHv[[#This Row],[M3]]/InformeTbHv[[#This Row],[T EFECTIVO]],2),"")</f>
        <v>5.45</v>
      </c>
      <c r="G651" s="72">
        <f>InformeTbHv[[#This Row],[T PROGRAMADO]]-InformeTbHv[[#This Row],[HORAS DE OTRAS PARADA]]</f>
        <v>3.3</v>
      </c>
      <c r="H651" s="72">
        <f>InformeTbHv[[#This Row],[T PROGRAMADO]]-SUM(InformeTbHv[[#This Row],[T PARADAS MEC]]+InformeTbHv[[#This Row],[ALISTAMIENTO]]+InformeTbHv[[#This Row],[Mantenimiento periódico]])</f>
        <v>6.67</v>
      </c>
      <c r="I651" s="72">
        <f>InformeTbHv[[#This Row],[T PARADAS MEC]]+InformeTbHv[[#This Row],[ALISTAMIENTO]]+InformeTbHv[[#This Row],[Mantenimiento periódico]]</f>
        <v>1.33</v>
      </c>
      <c r="J651" s="72">
        <f>SUMIF(InformeTbHv[[#This Row],[MOTIVO 1]],"Mantenimiento periódico",InformeTbHv[[#This Row],[T OTRA PARADA 1]])</f>
        <v>0</v>
      </c>
      <c r="K651" s="72">
        <f>InformeTbHv[[#This Row],[Mantenimiento periódico]]+InformeTbHv[[#This Row],[ALISTAMIENTO]]</f>
        <v>0.33</v>
      </c>
      <c r="L651" s="72">
        <f>SUM(InformeTbHv[[#This Row],[T OTRA PARADA 1]:[T OTRA PARADA 5]])</f>
        <v>3.17</v>
      </c>
      <c r="M651" s="49" t="s">
        <v>42</v>
      </c>
      <c r="N651" s="49" t="s">
        <v>1418</v>
      </c>
      <c r="O651" s="49" t="s">
        <v>80</v>
      </c>
      <c r="P651" s="49">
        <v>94270446</v>
      </c>
      <c r="Q651" s="49" t="s">
        <v>43</v>
      </c>
      <c r="R651" s="49" t="s">
        <v>44</v>
      </c>
      <c r="S651" s="77">
        <v>46125</v>
      </c>
      <c r="T651" s="49" t="s">
        <v>1075</v>
      </c>
      <c r="U651" s="49"/>
      <c r="V651" s="49"/>
      <c r="W651" s="49"/>
      <c r="X651" s="49"/>
      <c r="Y651" s="49"/>
      <c r="Z651" s="49"/>
      <c r="AA651" s="49"/>
      <c r="AB651" s="49"/>
      <c r="AC651" s="49" t="s">
        <v>1437</v>
      </c>
      <c r="AD651" s="49" t="s">
        <v>1482</v>
      </c>
      <c r="AE651" s="49" t="s">
        <v>1519</v>
      </c>
      <c r="AF651" s="49">
        <v>25.440823396499322</v>
      </c>
      <c r="AG651" s="49" t="s">
        <v>208</v>
      </c>
      <c r="AH651" s="259">
        <v>1</v>
      </c>
      <c r="AI651" s="49" t="s">
        <v>47</v>
      </c>
      <c r="AJ651" s="420">
        <f>VLOOKUP(InformeTbHv[[#This Row],[TURNO]],[1]INFORMEHV!AI$2:AK$184,2,0)</f>
        <v>0.25</v>
      </c>
      <c r="AK651" s="420">
        <f>VLOOKUP(InformeTbHv[[#This Row],[TURNO]],[1]INFORMEHV!AI$2:AK$184,3,0)</f>
        <v>0.58333333333333337</v>
      </c>
      <c r="AL651" s="125">
        <v>30</v>
      </c>
      <c r="AM651" s="49">
        <v>71</v>
      </c>
      <c r="AN651" s="49">
        <v>18</v>
      </c>
      <c r="AO651" s="49">
        <v>5</v>
      </c>
      <c r="AP651" s="49">
        <v>24</v>
      </c>
      <c r="AQ651" s="72">
        <v>0.26</v>
      </c>
      <c r="AR651" s="49">
        <v>8</v>
      </c>
      <c r="AS651" s="49">
        <v>1</v>
      </c>
      <c r="AT651" s="49"/>
      <c r="AU651" s="49" t="s">
        <v>1156</v>
      </c>
      <c r="AV651" s="49">
        <v>0.33</v>
      </c>
      <c r="AW651" s="49">
        <v>0.2</v>
      </c>
      <c r="AX651" s="49"/>
      <c r="AY651" s="49">
        <v>3</v>
      </c>
      <c r="AZ651" s="71"/>
      <c r="BA651" s="49" t="s">
        <v>46</v>
      </c>
      <c r="BB65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4.7</v>
      </c>
      <c r="BC651" s="72">
        <v>2.5</v>
      </c>
      <c r="BD651" s="72">
        <v>0.67</v>
      </c>
      <c r="BE651" s="72"/>
      <c r="BF651" s="72"/>
      <c r="BG651" s="74"/>
      <c r="BH651" s="44" t="s">
        <v>238</v>
      </c>
      <c r="BI651" s="45" t="s">
        <v>1100</v>
      </c>
      <c r="BJ651" s="45"/>
      <c r="BK651" s="46"/>
      <c r="BL651" s="45"/>
    </row>
    <row r="652" spans="1:64" ht="18" customHeight="1" x14ac:dyDescent="0.3">
      <c r="A652" s="20">
        <f>IFERROR(InformeTbHv[[#This Row],[T EFECTIVO]]/InformeTbHv[[#This Row],[Horas disponibles]],0)</f>
        <v>0</v>
      </c>
      <c r="B652" s="20">
        <f>((InformeTbHv[[#This Row],[T PROGRAMADO]]-InformeTbHv[[#This Row],[HORAS DE OTRAS PARADA]]))/InformeTbHv[[#This Row],[T PROGRAMADO]]</f>
        <v>0</v>
      </c>
      <c r="C652" s="21">
        <f>IFERROR(((InformeTbHv[[#This Row],[T PROGRAMADO]]-InformeTbHv[[#This Row],[Ttal P. mec]])/InformeTbHv[[#This Row],[T PROGRAMADO]]),0)</f>
        <v>0</v>
      </c>
      <c r="D652" s="22" t="str">
        <f>IFERROR(ROUND(InformeTbHv[[#This Row],[TOTAL DE ARBOLES]]/InformeTbHv[[#This Row],[T EFECTIVO]],2),"")</f>
        <v/>
      </c>
      <c r="E652" s="22" t="str">
        <f>(IFERROR(ROUND(InformeTbHv[[#This Row],[M3]]/InformeTbHv[[#This Row],[TOTAL DE ARBOLES]],2),""))</f>
        <v/>
      </c>
      <c r="F652" s="13" t="str">
        <f>IFERROR(ROUND(InformeTbHv[[#This Row],[M3]]/InformeTbHv[[#This Row],[T EFECTIVO]],2),"")</f>
        <v/>
      </c>
      <c r="G652" s="23">
        <f>InformeTbHv[[#This Row],[T PROGRAMADO]]-InformeTbHv[[#This Row],[HORAS DE OTRAS PARADA]]</f>
        <v>0</v>
      </c>
      <c r="H652" s="24">
        <f>InformeTbHv[[#This Row],[T PROGRAMADO]]-SUM(InformeTbHv[[#This Row],[T PARADAS MEC]]+InformeTbHv[[#This Row],[ALISTAMIENTO]]+InformeTbHv[[#This Row],[Mantenimiento periódico]])</f>
        <v>0</v>
      </c>
      <c r="I652" s="24">
        <f>InformeTbHv[[#This Row],[T PARADAS MEC]]+InformeTbHv[[#This Row],[ALISTAMIENTO]]+InformeTbHv[[#This Row],[Mantenimiento periódico]]</f>
        <v>8</v>
      </c>
      <c r="J652" s="24">
        <f>SUMIF(InformeTbHv[[#This Row],[MOTIVO 1]],"Mantenimiento periódico",InformeTbHv[[#This Row],[T OTRA PARADA 1]])</f>
        <v>0</v>
      </c>
      <c r="K652" s="24">
        <f>InformeTbHv[[#This Row],[Mantenimiento periódico]]+InformeTbHv[[#This Row],[ALISTAMIENTO]]</f>
        <v>0</v>
      </c>
      <c r="L652" s="24">
        <f>SUM(InformeTbHv[[#This Row],[T OTRA PARADA 1]:[T OTRA PARADA 5]])</f>
        <v>0</v>
      </c>
      <c r="M652" s="25" t="s">
        <v>86</v>
      </c>
      <c r="N652" s="25" t="s">
        <v>1418</v>
      </c>
      <c r="O652" s="25" t="s">
        <v>88</v>
      </c>
      <c r="P652" s="25">
        <v>94265708</v>
      </c>
      <c r="Q652" s="25" t="s">
        <v>43</v>
      </c>
      <c r="R652" s="25" t="s">
        <v>74</v>
      </c>
      <c r="S652" s="26">
        <v>46026</v>
      </c>
      <c r="T652" s="25" t="s">
        <v>102</v>
      </c>
      <c r="U652" s="25"/>
      <c r="V652" s="25"/>
      <c r="W652" s="25"/>
      <c r="X652" s="25"/>
      <c r="Y652" s="25"/>
      <c r="Z652" s="25"/>
      <c r="AA652" s="25"/>
      <c r="AB652" s="25"/>
      <c r="AC652" s="25" t="s">
        <v>1425</v>
      </c>
      <c r="AD652" s="25" t="s">
        <v>1470</v>
      </c>
      <c r="AE652" s="25" t="s">
        <v>1514</v>
      </c>
      <c r="AF652" s="25">
        <v>18.81028029942162</v>
      </c>
      <c r="AG652" s="251" t="s">
        <v>205</v>
      </c>
      <c r="AH652" s="260">
        <v>2</v>
      </c>
      <c r="AI652" s="125" t="s">
        <v>45</v>
      </c>
      <c r="AJ652" s="418">
        <f>VLOOKUP(InformeTbHv[[#This Row],[TURNO]],[1]INFORMEHV!AI$2:AK$184,2,0)</f>
        <v>0.58333333333333337</v>
      </c>
      <c r="AK652" s="418">
        <f>VLOOKUP(InformeTbHv[[#This Row],[TURNO]],[1]INFORMEHV!AI$2:AK$184,3,0)</f>
        <v>0.91666666666666663</v>
      </c>
      <c r="AL652" s="25"/>
      <c r="AM652" s="25"/>
      <c r="AN652" s="25"/>
      <c r="AO652" s="25"/>
      <c r="AP652" s="25"/>
      <c r="AQ652" s="24"/>
      <c r="AR652" s="25">
        <v>8</v>
      </c>
      <c r="AS652" s="25">
        <v>8</v>
      </c>
      <c r="AT652" s="25"/>
      <c r="AU652" s="30" t="s">
        <v>210</v>
      </c>
      <c r="AV652" s="25"/>
      <c r="AW652" s="25"/>
      <c r="AX652" s="25"/>
      <c r="AY652" s="25"/>
      <c r="AZ652" s="25" t="s">
        <v>103</v>
      </c>
      <c r="BA652" s="25" t="s">
        <v>48</v>
      </c>
      <c r="BB65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652" s="24"/>
      <c r="BD652" s="24"/>
      <c r="BE652" s="23"/>
      <c r="BF652" s="23"/>
      <c r="BG652" s="27"/>
      <c r="BH652" s="14"/>
      <c r="BI652" s="15"/>
      <c r="BJ652" s="15"/>
      <c r="BK652" s="16"/>
      <c r="BL652" s="28"/>
    </row>
    <row r="653" spans="1:64" ht="18" customHeight="1" x14ac:dyDescent="0.3">
      <c r="A653" s="20">
        <f>IFERROR(InformeTbHv[[#This Row],[T EFECTIVO]]/InformeTbHv[[#This Row],[Horas disponibles]],0)</f>
        <v>0</v>
      </c>
      <c r="B653" s="20">
        <f>((InformeTbHv[[#This Row],[T PROGRAMADO]]-InformeTbHv[[#This Row],[HORAS DE OTRAS PARADA]]))/InformeTbHv[[#This Row],[T PROGRAMADO]]</f>
        <v>0</v>
      </c>
      <c r="C653" s="21">
        <f>IFERROR(((InformeTbHv[[#This Row],[T PROGRAMADO]]-InformeTbHv[[#This Row],[Ttal P. mec]])/InformeTbHv[[#This Row],[T PROGRAMADO]]),0)</f>
        <v>0</v>
      </c>
      <c r="D653" s="22" t="str">
        <f>IFERROR(ROUND(InformeTbHv[[#This Row],[TOTAL DE ARBOLES]]/InformeTbHv[[#This Row],[T EFECTIVO]],2),"")</f>
        <v/>
      </c>
      <c r="E653" s="22" t="str">
        <f>(IFERROR(ROUND(InformeTbHv[[#This Row],[M3]]/InformeTbHv[[#This Row],[TOTAL DE ARBOLES]],2),""))</f>
        <v/>
      </c>
      <c r="F653" s="13" t="str">
        <f>IFERROR(ROUND(InformeTbHv[[#This Row],[M3]]/InformeTbHv[[#This Row],[T EFECTIVO]],2),"")</f>
        <v/>
      </c>
      <c r="G653" s="23">
        <f>InformeTbHv[[#This Row],[T PROGRAMADO]]-InformeTbHv[[#This Row],[HORAS DE OTRAS PARADA]]</f>
        <v>0</v>
      </c>
      <c r="H653" s="24">
        <f>InformeTbHv[[#This Row],[T PROGRAMADO]]-SUM(InformeTbHv[[#This Row],[T PARADAS MEC]]+InformeTbHv[[#This Row],[ALISTAMIENTO]]+InformeTbHv[[#This Row],[Mantenimiento periódico]])</f>
        <v>0</v>
      </c>
      <c r="I653" s="24">
        <f>InformeTbHv[[#This Row],[T PARADAS MEC]]+InformeTbHv[[#This Row],[ALISTAMIENTO]]+InformeTbHv[[#This Row],[Mantenimiento periódico]]</f>
        <v>8</v>
      </c>
      <c r="J653" s="24">
        <f>SUMIF(InformeTbHv[[#This Row],[MOTIVO 1]],"Mantenimiento periódico",InformeTbHv[[#This Row],[T OTRA PARADA 1]])</f>
        <v>0</v>
      </c>
      <c r="K653" s="24">
        <f>InformeTbHv[[#This Row],[Mantenimiento periódico]]+InformeTbHv[[#This Row],[ALISTAMIENTO]]</f>
        <v>0</v>
      </c>
      <c r="L653" s="24">
        <f>SUM(InformeTbHv[[#This Row],[T OTRA PARADA 1]:[T OTRA PARADA 5]])</f>
        <v>0</v>
      </c>
      <c r="M653" s="25" t="s">
        <v>86</v>
      </c>
      <c r="N653" s="25" t="s">
        <v>1418</v>
      </c>
      <c r="O653" s="29" t="s">
        <v>95</v>
      </c>
      <c r="P653" s="25">
        <v>6135776</v>
      </c>
      <c r="Q653" s="25" t="s">
        <v>43</v>
      </c>
      <c r="R653" s="25" t="s">
        <v>74</v>
      </c>
      <c r="S653" s="26">
        <v>46026</v>
      </c>
      <c r="T653" s="25" t="s">
        <v>102</v>
      </c>
      <c r="U653" s="25"/>
      <c r="V653" s="25"/>
      <c r="W653" s="25"/>
      <c r="X653" s="25"/>
      <c r="Y653" s="25"/>
      <c r="Z653" s="25"/>
      <c r="AA653" s="25"/>
      <c r="AB653" s="25"/>
      <c r="AC653" s="25" t="s">
        <v>1425</v>
      </c>
      <c r="AD653" s="25" t="s">
        <v>1470</v>
      </c>
      <c r="AE653" s="25" t="s">
        <v>1514</v>
      </c>
      <c r="AF653" s="25">
        <v>18.81028029942162</v>
      </c>
      <c r="AG653" s="251" t="s">
        <v>205</v>
      </c>
      <c r="AH653" s="260">
        <v>2</v>
      </c>
      <c r="AI653" s="25" t="s">
        <v>47</v>
      </c>
      <c r="AJ653" s="422">
        <f>VLOOKUP(InformeTbHv[[#This Row],[TURNO]],[1]INFORMEHV!AI$2:AK$184,2,0)</f>
        <v>0.25</v>
      </c>
      <c r="AK653" s="422">
        <f>VLOOKUP(InformeTbHv[[#This Row],[TURNO]],[1]INFORMEHV!AI$2:AK$184,3,0)</f>
        <v>0.58333333333333337</v>
      </c>
      <c r="AL653" s="25"/>
      <c r="AM653" s="25"/>
      <c r="AN653" s="25"/>
      <c r="AO653" s="25"/>
      <c r="AP653" s="25"/>
      <c r="AQ653" s="24"/>
      <c r="AR653" s="25">
        <v>8</v>
      </c>
      <c r="AS653" s="25">
        <v>8</v>
      </c>
      <c r="AT653" s="25"/>
      <c r="AU653" s="30" t="s">
        <v>210</v>
      </c>
      <c r="AV653" s="25"/>
      <c r="AW653" s="25"/>
      <c r="AX653" s="25"/>
      <c r="AY653" s="25"/>
      <c r="AZ653" s="25" t="s">
        <v>103</v>
      </c>
      <c r="BA653" s="25" t="s">
        <v>48</v>
      </c>
      <c r="BB65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653" s="24"/>
      <c r="BD653" s="24"/>
      <c r="BE653" s="23"/>
      <c r="BF653" s="23"/>
      <c r="BG653" s="27"/>
      <c r="BH653" s="14"/>
      <c r="BI653" s="15"/>
      <c r="BJ653" s="15"/>
      <c r="BK653" s="16"/>
      <c r="BL653" s="28"/>
    </row>
    <row r="654" spans="1:64" ht="18" customHeight="1" x14ac:dyDescent="0.3">
      <c r="A654" s="63">
        <f>IFERROR(InformeTbHv[[#This Row],[T EFECTIVO]]/InformeTbHv[[#This Row],[Horas disponibles]],0)</f>
        <v>0.88601823708206684</v>
      </c>
      <c r="B654" s="63">
        <f>((InformeTbHv[[#This Row],[T PROGRAMADO]]-InformeTbHv[[#This Row],[HORAS DE OTRAS PARADA]]))/InformeTbHv[[#This Row],[T PROGRAMADO]]</f>
        <v>0.72875000000000001</v>
      </c>
      <c r="C654" s="215">
        <f>IFERROR(((InformeTbHv[[#This Row],[T PROGRAMADO]]-InformeTbHv[[#This Row],[Ttal P. mec]])/InformeTbHv[[#This Row],[T PROGRAMADO]]),0)</f>
        <v>0.82250000000000001</v>
      </c>
      <c r="D654" s="64">
        <f>IFERROR(ROUND(InformeTbHv[[#This Row],[TOTAL DE ARBOLES]]/InformeTbHv[[#This Row],[T EFECTIVO]],2),"")</f>
        <v>62.78</v>
      </c>
      <c r="E654" s="64">
        <f>(IFERROR(ROUND(InformeTbHv[[#This Row],[M3]]/InformeTbHv[[#This Row],[TOTAL DE ARBOLES]],2),""))</f>
        <v>0.38</v>
      </c>
      <c r="F654" s="39">
        <f>IFERROR(ROUND(InformeTbHv[[#This Row],[M3]]/InformeTbHv[[#This Row],[T EFECTIVO]],2),"")</f>
        <v>24.01</v>
      </c>
      <c r="G654" s="65">
        <f>InformeTbHv[[#This Row],[T PROGRAMADO]]-InformeTbHv[[#This Row],[HORAS DE OTRAS PARADA]]</f>
        <v>5.83</v>
      </c>
      <c r="H654" s="65">
        <f>InformeTbHv[[#This Row],[T PROGRAMADO]]-SUM(InformeTbHv[[#This Row],[T PARADAS MEC]]+InformeTbHv[[#This Row],[ALISTAMIENTO]]+InformeTbHv[[#This Row],[Mantenimiento periódico]])</f>
        <v>6.58</v>
      </c>
      <c r="I654" s="65">
        <f>InformeTbHv[[#This Row],[T PARADAS MEC]]+InformeTbHv[[#This Row],[ALISTAMIENTO]]+InformeTbHv[[#This Row],[Mantenimiento periódico]]</f>
        <v>1.42</v>
      </c>
      <c r="J654" s="65">
        <f>SUMIF(InformeTbHv[[#This Row],[MOTIVO 1]],"Mantenimiento periódico",InformeTbHv[[#This Row],[T OTRA PARADA 1]])</f>
        <v>0</v>
      </c>
      <c r="K654" s="65">
        <f>InformeTbHv[[#This Row],[Mantenimiento periódico]]+InformeTbHv[[#This Row],[ALISTAMIENTO]]</f>
        <v>0.42</v>
      </c>
      <c r="L654" s="65">
        <f>SUM(InformeTbHv[[#This Row],[T OTRA PARADA 1]:[T OTRA PARADA 5]])</f>
        <v>0</v>
      </c>
      <c r="M654" s="64" t="s">
        <v>55</v>
      </c>
      <c r="N654" s="64" t="s">
        <v>1418</v>
      </c>
      <c r="O654" s="64" t="s">
        <v>60</v>
      </c>
      <c r="P654" s="64">
        <v>1061791033</v>
      </c>
      <c r="Q654" s="64" t="s">
        <v>43</v>
      </c>
      <c r="R654" s="64" t="s">
        <v>49</v>
      </c>
      <c r="S654" s="66">
        <v>46043</v>
      </c>
      <c r="T654" s="64" t="s">
        <v>62</v>
      </c>
      <c r="U654" s="64"/>
      <c r="V654" s="64"/>
      <c r="W654" s="64"/>
      <c r="X654" s="64"/>
      <c r="Y654" s="64"/>
      <c r="Z654" s="64"/>
      <c r="AA654" s="64"/>
      <c r="AB654" s="64"/>
      <c r="AC654" s="64" t="s">
        <v>1445</v>
      </c>
      <c r="AD654" s="64" t="s">
        <v>1490</v>
      </c>
      <c r="AE654" s="64" t="s">
        <v>1518</v>
      </c>
      <c r="AF654" s="64">
        <v>19.828868083208551</v>
      </c>
      <c r="AG654" s="25" t="s">
        <v>208</v>
      </c>
      <c r="AH654" s="258">
        <v>2</v>
      </c>
      <c r="AI654" s="209" t="s">
        <v>47</v>
      </c>
      <c r="AJ654" s="417">
        <f>VLOOKUP(InformeTbHv[[#This Row],[TURNO]],[1]INFORMEHV!AI$2:AK$184,2,0)</f>
        <v>0.25</v>
      </c>
      <c r="AK654" s="417">
        <f>VLOOKUP(InformeTbHv[[#This Row],[TURNO]],[1]INFORMEHV!AI$2:AK$184,3,0)</f>
        <v>0.58333333333333337</v>
      </c>
      <c r="AL654" s="209">
        <v>26</v>
      </c>
      <c r="AM654" s="64">
        <v>366</v>
      </c>
      <c r="AN654" s="64">
        <v>140</v>
      </c>
      <c r="AO654" s="64">
        <v>25</v>
      </c>
      <c r="AP654" s="64">
        <v>71</v>
      </c>
      <c r="AQ654" s="199">
        <v>26</v>
      </c>
      <c r="AR654" s="209">
        <v>8</v>
      </c>
      <c r="AS654" s="64">
        <v>1</v>
      </c>
      <c r="AT654" s="30" t="s">
        <v>328</v>
      </c>
      <c r="AU654" s="30" t="s">
        <v>210</v>
      </c>
      <c r="AV654" s="64">
        <v>0.42</v>
      </c>
      <c r="AW654" s="64">
        <v>0.42</v>
      </c>
      <c r="AX654" s="64">
        <v>0.33</v>
      </c>
      <c r="AY654" s="64"/>
      <c r="AZ654" s="67" t="s">
        <v>57</v>
      </c>
      <c r="BA654" s="64" t="s">
        <v>46</v>
      </c>
      <c r="BB65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2.17</v>
      </c>
      <c r="BC654" s="65"/>
      <c r="BD654" s="65"/>
      <c r="BE654" s="65"/>
      <c r="BF654" s="65"/>
      <c r="BG654" s="68"/>
      <c r="BH654" s="44"/>
      <c r="BI654" s="45"/>
      <c r="BJ654" s="45"/>
      <c r="BK654" s="46"/>
      <c r="BL654" s="69"/>
    </row>
    <row r="655" spans="1:64" ht="18" customHeight="1" x14ac:dyDescent="0.3">
      <c r="A655" s="87">
        <f>IFERROR(InformeTbHv[[#This Row],[T EFECTIVO]]/InformeTbHv[[#This Row],[Horas disponibles]],0)</f>
        <v>0.86559139784946237</v>
      </c>
      <c r="B655" s="87">
        <f>((InformeTbHv[[#This Row],[T PROGRAMADO]]-InformeTbHv[[#This Row],[HORAS DE OTRAS PARADA]]))/InformeTbHv[[#This Row],[T PROGRAMADO]]</f>
        <v>0.60375000000000001</v>
      </c>
      <c r="C655" s="216">
        <f>IFERROR(((InformeTbHv[[#This Row],[T PROGRAMADO]]-InformeTbHv[[#This Row],[Ttal P. mec]])/InformeTbHv[[#This Row],[T PROGRAMADO]]),0)</f>
        <v>0.69750000000000001</v>
      </c>
      <c r="D655" s="88">
        <f>IFERROR(ROUND(InformeTbHv[[#This Row],[TOTAL DE ARBOLES]]/InformeTbHv[[#This Row],[T EFECTIVO]],2),"")</f>
        <v>60.87</v>
      </c>
      <c r="E655" s="88">
        <f>(IFERROR(ROUND(InformeTbHv[[#This Row],[M3]]/InformeTbHv[[#This Row],[TOTAL DE ARBOLES]],2),""))</f>
        <v>0.36</v>
      </c>
      <c r="F655" s="39">
        <f>IFERROR(ROUND(InformeTbHv[[#This Row],[M3]]/InformeTbHv[[#This Row],[T EFECTIVO]],2),"")</f>
        <v>22.15</v>
      </c>
      <c r="G655" s="89">
        <f>InformeTbHv[[#This Row],[T PROGRAMADO]]-InformeTbHv[[#This Row],[HORAS DE OTRAS PARADA]]</f>
        <v>4.83</v>
      </c>
      <c r="H655" s="89">
        <f>InformeTbHv[[#This Row],[T PROGRAMADO]]-SUM(InformeTbHv[[#This Row],[T PARADAS MEC]]+InformeTbHv[[#This Row],[ALISTAMIENTO]]+InformeTbHv[[#This Row],[Mantenimiento periódico]])</f>
        <v>5.58</v>
      </c>
      <c r="I655" s="89">
        <f>InformeTbHv[[#This Row],[T PARADAS MEC]]+InformeTbHv[[#This Row],[ALISTAMIENTO]]+InformeTbHv[[#This Row],[Mantenimiento periódico]]</f>
        <v>2.42</v>
      </c>
      <c r="J655" s="89">
        <f>SUMIF(InformeTbHv[[#This Row],[MOTIVO 1]],"Mantenimiento periódico",InformeTbHv[[#This Row],[T OTRA PARADA 1]])</f>
        <v>0</v>
      </c>
      <c r="K655" s="89">
        <f>InformeTbHv[[#This Row],[Mantenimiento periódico]]+InformeTbHv[[#This Row],[ALISTAMIENTO]]</f>
        <v>0.42</v>
      </c>
      <c r="L655" s="89">
        <f>SUM(InformeTbHv[[#This Row],[T OTRA PARADA 1]:[T OTRA PARADA 5]])</f>
        <v>0</v>
      </c>
      <c r="M655" s="88" t="s">
        <v>55</v>
      </c>
      <c r="N655" s="88" t="s">
        <v>1418</v>
      </c>
      <c r="O655" s="88" t="s">
        <v>56</v>
      </c>
      <c r="P655" s="88">
        <v>1114480052</v>
      </c>
      <c r="Q655" s="88" t="s">
        <v>43</v>
      </c>
      <c r="R655" s="88" t="s">
        <v>49</v>
      </c>
      <c r="S655" s="90">
        <v>46048</v>
      </c>
      <c r="T655" s="88" t="s">
        <v>62</v>
      </c>
      <c r="U655" s="88"/>
      <c r="V655" s="88"/>
      <c r="W655" s="88"/>
      <c r="X655" s="88"/>
      <c r="Y655" s="88"/>
      <c r="Z655" s="88"/>
      <c r="AA655" s="88"/>
      <c r="AB655" s="88"/>
      <c r="AC655" s="88" t="s">
        <v>1445</v>
      </c>
      <c r="AD655" s="88" t="s">
        <v>1490</v>
      </c>
      <c r="AE655" s="88" t="s">
        <v>1518</v>
      </c>
      <c r="AF655" s="88">
        <v>19.828868083208551</v>
      </c>
      <c r="AG655" s="25" t="s">
        <v>208</v>
      </c>
      <c r="AH655" s="206">
        <v>2</v>
      </c>
      <c r="AI655" s="125" t="s">
        <v>45</v>
      </c>
      <c r="AJ655" s="418">
        <f>VLOOKUP(InformeTbHv[[#This Row],[TURNO]],[1]INFORMEHV!AI$2:AK$184,2,0)</f>
        <v>0.58333333333333337</v>
      </c>
      <c r="AK655" s="418">
        <f>VLOOKUP(InformeTbHv[[#This Row],[TURNO]],[1]INFORMEHV!AI$2:AK$184,3,0)</f>
        <v>0.91666666666666663</v>
      </c>
      <c r="AL655" s="205">
        <v>26</v>
      </c>
      <c r="AM655" s="88">
        <v>294</v>
      </c>
      <c r="AN655" s="88">
        <v>107</v>
      </c>
      <c r="AO655" s="88">
        <v>23</v>
      </c>
      <c r="AP655" s="88">
        <v>66</v>
      </c>
      <c r="AQ655" s="198">
        <v>26</v>
      </c>
      <c r="AR655" s="205">
        <v>8</v>
      </c>
      <c r="AS655" s="88">
        <v>2</v>
      </c>
      <c r="AT655" s="30" t="s">
        <v>328</v>
      </c>
      <c r="AU655" s="30" t="s">
        <v>210</v>
      </c>
      <c r="AV655" s="88">
        <v>0.42</v>
      </c>
      <c r="AW655" s="88">
        <v>0.42</v>
      </c>
      <c r="AX655" s="88">
        <v>0.33</v>
      </c>
      <c r="AY655" s="88">
        <v>5</v>
      </c>
      <c r="AZ655" s="92" t="s">
        <v>57</v>
      </c>
      <c r="BA655" s="88" t="s">
        <v>46</v>
      </c>
      <c r="BB65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3.17</v>
      </c>
      <c r="BC655" s="89"/>
      <c r="BD655" s="89"/>
      <c r="BE655" s="89"/>
      <c r="BF655" s="89"/>
      <c r="BG655" s="93"/>
      <c r="BH655" s="74"/>
      <c r="BI655" s="75"/>
      <c r="BJ655" s="45"/>
      <c r="BK655" s="46"/>
      <c r="BL655" s="94"/>
    </row>
    <row r="656" spans="1:64" ht="18" customHeight="1" x14ac:dyDescent="0.3">
      <c r="A656" s="87">
        <f>IFERROR(InformeTbHv[[#This Row],[T EFECTIVO]]/InformeTbHv[[#This Row],[Horas disponibles]],0)</f>
        <v>0</v>
      </c>
      <c r="B656" s="87">
        <f>((InformeTbHv[[#This Row],[T PROGRAMADO]]-InformeTbHv[[#This Row],[HORAS DE OTRAS PARADA]]))/InformeTbHv[[#This Row],[T PROGRAMADO]]</f>
        <v>0</v>
      </c>
      <c r="C656" s="216">
        <f>IFERROR(((InformeTbHv[[#This Row],[T PROGRAMADO]]-InformeTbHv[[#This Row],[Ttal P. mec]])/InformeTbHv[[#This Row],[T PROGRAMADO]]),0)</f>
        <v>0</v>
      </c>
      <c r="D656" s="88" t="str">
        <f>IFERROR(ROUND(InformeTbHv[[#This Row],[TOTAL DE ARBOLES]]/InformeTbHv[[#This Row],[T EFECTIVO]],2),"")</f>
        <v/>
      </c>
      <c r="E656" s="88" t="str">
        <f>(IFERROR(ROUND(InformeTbHv[[#This Row],[M3]]/InformeTbHv[[#This Row],[TOTAL DE ARBOLES]],2),""))</f>
        <v/>
      </c>
      <c r="F656" s="39" t="str">
        <f>IFERROR(ROUND(InformeTbHv[[#This Row],[M3]]/InformeTbHv[[#This Row],[T EFECTIVO]],2),"")</f>
        <v/>
      </c>
      <c r="G656" s="89">
        <f>InformeTbHv[[#This Row],[T PROGRAMADO]]-InformeTbHv[[#This Row],[HORAS DE OTRAS PARADA]]</f>
        <v>0</v>
      </c>
      <c r="H656" s="89">
        <f>InformeTbHv[[#This Row],[T PROGRAMADO]]-SUM(InformeTbHv[[#This Row],[T PARADAS MEC]]+InformeTbHv[[#This Row],[ALISTAMIENTO]]+InformeTbHv[[#This Row],[Mantenimiento periódico]])</f>
        <v>0</v>
      </c>
      <c r="I656" s="89">
        <f>InformeTbHv[[#This Row],[T PARADAS MEC]]+InformeTbHv[[#This Row],[ALISTAMIENTO]]+InformeTbHv[[#This Row],[Mantenimiento periódico]]</f>
        <v>8</v>
      </c>
      <c r="J656" s="89">
        <f>SUMIF(InformeTbHv[[#This Row],[MOTIVO 1]],"Mantenimiento periódico",InformeTbHv[[#This Row],[T OTRA PARADA 1]])</f>
        <v>0</v>
      </c>
      <c r="K656" s="89">
        <f>InformeTbHv[[#This Row],[Mantenimiento periódico]]+InformeTbHv[[#This Row],[ALISTAMIENTO]]</f>
        <v>0</v>
      </c>
      <c r="L656" s="89">
        <f>SUM(InformeTbHv[[#This Row],[T OTRA PARADA 1]:[T OTRA PARADA 5]])</f>
        <v>0</v>
      </c>
      <c r="M656" s="88" t="s">
        <v>63</v>
      </c>
      <c r="N656" s="88" t="s">
        <v>1417</v>
      </c>
      <c r="O656" s="88" t="s">
        <v>85</v>
      </c>
      <c r="P656" s="88">
        <v>15961194</v>
      </c>
      <c r="Q656" s="88" t="s">
        <v>65</v>
      </c>
      <c r="R656" s="88" t="s">
        <v>44</v>
      </c>
      <c r="S656" s="90">
        <v>46083</v>
      </c>
      <c r="T656" s="88" t="s">
        <v>818</v>
      </c>
      <c r="U656" s="88"/>
      <c r="V656" s="88"/>
      <c r="W656" s="88"/>
      <c r="X656" s="88"/>
      <c r="Y656" s="88"/>
      <c r="Z656" s="88"/>
      <c r="AA656" s="88"/>
      <c r="AB656" s="88"/>
      <c r="AC656" s="88" t="s">
        <v>1423</v>
      </c>
      <c r="AD656" s="88" t="s">
        <v>1468</v>
      </c>
      <c r="AE656" s="88" t="s">
        <v>1512</v>
      </c>
      <c r="AF656" s="88">
        <v>35.086777202388227</v>
      </c>
      <c r="AG656" s="251" t="s">
        <v>205</v>
      </c>
      <c r="AH656" s="206">
        <v>1</v>
      </c>
      <c r="AI656" s="88" t="s">
        <v>47</v>
      </c>
      <c r="AJ656" s="419">
        <f>VLOOKUP(InformeTbHv[[#This Row],[TURNO]],[1]INFORMEHV!AI$2:AK$184,2,0)</f>
        <v>0.25</v>
      </c>
      <c r="AK656" s="419">
        <f>VLOOKUP(InformeTbHv[[#This Row],[TURNO]],[1]INFORMEHV!AI$2:AK$184,3,0)</f>
        <v>0.58333333333333337</v>
      </c>
      <c r="AL656" s="205"/>
      <c r="AM656" s="88"/>
      <c r="AN656" s="88"/>
      <c r="AO656" s="88"/>
      <c r="AP656" s="88"/>
      <c r="AQ656" s="89"/>
      <c r="AR656" s="88">
        <v>8</v>
      </c>
      <c r="AS656" s="88">
        <v>8</v>
      </c>
      <c r="AT656" s="88">
        <v>0</v>
      </c>
      <c r="AU656" s="88" t="s">
        <v>880</v>
      </c>
      <c r="AV656" s="88"/>
      <c r="AW656" s="88"/>
      <c r="AX656" s="88"/>
      <c r="AY656" s="88"/>
      <c r="AZ656" s="92" t="s">
        <v>881</v>
      </c>
      <c r="BA656" s="88"/>
      <c r="BB65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656" s="89"/>
      <c r="BD656" s="89"/>
      <c r="BE656" s="89"/>
      <c r="BF656" s="89"/>
      <c r="BG656" s="93"/>
      <c r="BH656" s="44"/>
      <c r="BI656" s="45"/>
      <c r="BJ656" s="45"/>
      <c r="BK656" s="46"/>
      <c r="BL656" s="94"/>
    </row>
    <row r="657" spans="1:64" ht="18" customHeight="1" x14ac:dyDescent="0.3">
      <c r="A657" s="87">
        <f>IFERROR(InformeTbHv[[#This Row],[T EFECTIVO]]/InformeTbHv[[#This Row],[Horas disponibles]],0)</f>
        <v>0.9732620320855615</v>
      </c>
      <c r="B657" s="87">
        <f>((InformeTbHv[[#This Row],[T PROGRAMADO]]-InformeTbHv[[#This Row],[HORAS DE OTRAS PARADA]]))/InformeTbHv[[#This Row],[T PROGRAMADO]]</f>
        <v>0.91</v>
      </c>
      <c r="C657" s="216">
        <f>IFERROR(((InformeTbHv[[#This Row],[T PROGRAMADO]]-InformeTbHv[[#This Row],[Ttal P. mec]])/InformeTbHv[[#This Row],[T PROGRAMADO]]),0)</f>
        <v>0.93500000000000005</v>
      </c>
      <c r="D657" s="88">
        <f>IFERROR(ROUND(InformeTbHv[[#This Row],[TOTAL DE ARBOLES]]/InformeTbHv[[#This Row],[T EFECTIVO]],2),"")</f>
        <v>35.58</v>
      </c>
      <c r="E657" s="88">
        <f>(IFERROR(ROUND(InformeTbHv[[#This Row],[M3]]/InformeTbHv[[#This Row],[TOTAL DE ARBOLES]],2),""))</f>
        <v>0.24</v>
      </c>
      <c r="F657" s="39">
        <f>IFERROR(ROUND(InformeTbHv[[#This Row],[M3]]/InformeTbHv[[#This Row],[T EFECTIVO]],2),"")</f>
        <v>8.4499999999999993</v>
      </c>
      <c r="G657" s="89">
        <f>InformeTbHv[[#This Row],[T PROGRAMADO]]-InformeTbHv[[#This Row],[HORAS DE OTRAS PARADA]]</f>
        <v>7.28</v>
      </c>
      <c r="H657" s="89">
        <f>InformeTbHv[[#This Row],[T PROGRAMADO]]-SUM(InformeTbHv[[#This Row],[T PARADAS MEC]]+InformeTbHv[[#This Row],[ALISTAMIENTO]]+InformeTbHv[[#This Row],[Mantenimiento periódico]])</f>
        <v>7.48</v>
      </c>
      <c r="I657" s="89">
        <f>InformeTbHv[[#This Row],[T PARADAS MEC]]+InformeTbHv[[#This Row],[ALISTAMIENTO]]+InformeTbHv[[#This Row],[Mantenimiento periódico]]</f>
        <v>0.52</v>
      </c>
      <c r="J657" s="89">
        <f>SUMIF(InformeTbHv[[#This Row],[MOTIVO 1]],"Mantenimiento periódico",InformeTbHv[[#This Row],[T OTRA PARADA 1]])</f>
        <v>0</v>
      </c>
      <c r="K657" s="89">
        <f>InformeTbHv[[#This Row],[Mantenimiento periódico]]+InformeTbHv[[#This Row],[ALISTAMIENTO]]</f>
        <v>0.5</v>
      </c>
      <c r="L657" s="89">
        <f>SUM(InformeTbHv[[#This Row],[T OTRA PARADA 1]:[T OTRA PARADA 5]])</f>
        <v>0</v>
      </c>
      <c r="M657" s="88" t="s">
        <v>63</v>
      </c>
      <c r="N657" s="88" t="s">
        <v>1417</v>
      </c>
      <c r="O657" s="88" t="s">
        <v>64</v>
      </c>
      <c r="P657" s="88">
        <v>94282613</v>
      </c>
      <c r="Q657" s="88" t="s">
        <v>65</v>
      </c>
      <c r="R657" s="88" t="s">
        <v>44</v>
      </c>
      <c r="S657" s="90">
        <v>46083</v>
      </c>
      <c r="T657" s="88" t="s">
        <v>818</v>
      </c>
      <c r="U657" s="88"/>
      <c r="V657" s="88"/>
      <c r="W657" s="88"/>
      <c r="X657" s="88"/>
      <c r="Y657" s="88"/>
      <c r="Z657" s="88"/>
      <c r="AA657" s="88"/>
      <c r="AB657" s="88"/>
      <c r="AC657" s="88" t="s">
        <v>1423</v>
      </c>
      <c r="AD657" s="88" t="s">
        <v>1468</v>
      </c>
      <c r="AE657" s="88" t="s">
        <v>1512</v>
      </c>
      <c r="AF657" s="88">
        <v>35.086777202388227</v>
      </c>
      <c r="AG657" s="251" t="s">
        <v>205</v>
      </c>
      <c r="AH657" s="206">
        <v>1</v>
      </c>
      <c r="AI657" s="125" t="s">
        <v>45</v>
      </c>
      <c r="AJ657" s="418">
        <f>VLOOKUP(InformeTbHv[[#This Row],[TURNO]],[1]INFORMEHV!AI$2:AK$184,2,0)</f>
        <v>0.58333333333333337</v>
      </c>
      <c r="AK657" s="418">
        <f>VLOOKUP(InformeTbHv[[#This Row],[TURNO]],[1]INFORMEHV!AI$2:AK$184,3,0)</f>
        <v>0.91666666666666663</v>
      </c>
      <c r="AL657" s="205"/>
      <c r="AM657" s="88">
        <v>259</v>
      </c>
      <c r="AN657" s="88">
        <v>61.55</v>
      </c>
      <c r="AO657" s="88">
        <v>10.65</v>
      </c>
      <c r="AP657" s="88">
        <v>49</v>
      </c>
      <c r="AQ657" s="89"/>
      <c r="AR657" s="88">
        <v>8</v>
      </c>
      <c r="AS657" s="88">
        <v>0.02</v>
      </c>
      <c r="AT657" s="88"/>
      <c r="AU657" s="88" t="s">
        <v>880</v>
      </c>
      <c r="AV657" s="88">
        <v>0.5</v>
      </c>
      <c r="AW657" s="88"/>
      <c r="AX657" s="88">
        <v>0.2</v>
      </c>
      <c r="AY657" s="88"/>
      <c r="AZ657" s="92" t="s">
        <v>882</v>
      </c>
      <c r="BA657" s="88" t="s">
        <v>48</v>
      </c>
      <c r="BB65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0.72</v>
      </c>
      <c r="BC657" s="89"/>
      <c r="BD657" s="89"/>
      <c r="BE657" s="89"/>
      <c r="BF657" s="89"/>
      <c r="BG657" s="93"/>
      <c r="BH657" s="44"/>
      <c r="BI657" s="45"/>
      <c r="BJ657" s="45"/>
      <c r="BK657" s="46"/>
      <c r="BL657" s="94"/>
    </row>
    <row r="658" spans="1:64" ht="18" customHeight="1" x14ac:dyDescent="0.3">
      <c r="A658" s="87">
        <f>IFERROR(InformeTbHv[[#This Row],[T EFECTIVO]]/InformeTbHv[[#This Row],[Horas disponibles]],0)</f>
        <v>0.96705426356589153</v>
      </c>
      <c r="B658" s="87">
        <f>((InformeTbHv[[#This Row],[T PROGRAMADO]]-InformeTbHv[[#This Row],[HORAS DE OTRAS PARADA]]))/InformeTbHv[[#This Row],[T PROGRAMADO]]</f>
        <v>0.62375000000000003</v>
      </c>
      <c r="C658" s="216">
        <f>IFERROR(((InformeTbHv[[#This Row],[T PROGRAMADO]]-InformeTbHv[[#This Row],[Ttal P. mec]])/InformeTbHv[[#This Row],[T PROGRAMADO]]),0)</f>
        <v>0.64500000000000002</v>
      </c>
      <c r="D658" s="88">
        <f>IFERROR(ROUND(InformeTbHv[[#This Row],[TOTAL DE ARBOLES]]/InformeTbHv[[#This Row],[T EFECTIVO]],2),"")</f>
        <v>24.85</v>
      </c>
      <c r="E658" s="88">
        <f>(IFERROR(ROUND(InformeTbHv[[#This Row],[M3]]/InformeTbHv[[#This Row],[TOTAL DE ARBOLES]],2),""))</f>
        <v>0.7</v>
      </c>
      <c r="F658" s="39">
        <f>IFERROR(ROUND(InformeTbHv[[#This Row],[M3]]/InformeTbHv[[#This Row],[T EFECTIVO]],2),"")</f>
        <v>17.43</v>
      </c>
      <c r="G658" s="89">
        <f>InformeTbHv[[#This Row],[T PROGRAMADO]]-InformeTbHv[[#This Row],[HORAS DE OTRAS PARADA]]</f>
        <v>4.99</v>
      </c>
      <c r="H658" s="89">
        <f>InformeTbHv[[#This Row],[T PROGRAMADO]]-SUM(InformeTbHv[[#This Row],[T PARADAS MEC]]+InformeTbHv[[#This Row],[ALISTAMIENTO]]+InformeTbHv[[#This Row],[Mantenimiento periódico]])</f>
        <v>5.16</v>
      </c>
      <c r="I658" s="89">
        <f>InformeTbHv[[#This Row],[T PARADAS MEC]]+InformeTbHv[[#This Row],[ALISTAMIENTO]]+InformeTbHv[[#This Row],[Mantenimiento periódico]]</f>
        <v>2.84</v>
      </c>
      <c r="J658" s="89">
        <f>SUMIF(InformeTbHv[[#This Row],[MOTIVO 1]],"Mantenimiento periódico",InformeTbHv[[#This Row],[T OTRA PARADA 1]])</f>
        <v>0</v>
      </c>
      <c r="K658" s="89">
        <f>InformeTbHv[[#This Row],[Mantenimiento periódico]]+InformeTbHv[[#This Row],[ALISTAMIENTO]]</f>
        <v>0.17</v>
      </c>
      <c r="L658" s="89">
        <f>SUM(InformeTbHv[[#This Row],[T OTRA PARADA 1]:[T OTRA PARADA 5]])</f>
        <v>0</v>
      </c>
      <c r="M658" s="88" t="s">
        <v>55</v>
      </c>
      <c r="N658" s="88" t="s">
        <v>1418</v>
      </c>
      <c r="O658" s="88" t="s">
        <v>56</v>
      </c>
      <c r="P658" s="88">
        <v>1114480052</v>
      </c>
      <c r="Q658" s="88" t="s">
        <v>43</v>
      </c>
      <c r="R658" s="88" t="s">
        <v>49</v>
      </c>
      <c r="S658" s="90">
        <v>46095</v>
      </c>
      <c r="T658" s="88" t="s">
        <v>62</v>
      </c>
      <c r="U658" s="88"/>
      <c r="V658" s="88"/>
      <c r="W658" s="88"/>
      <c r="X658" s="88"/>
      <c r="Y658" s="88"/>
      <c r="Z658" s="88"/>
      <c r="AA658" s="88"/>
      <c r="AB658" s="88"/>
      <c r="AC658" s="88" t="s">
        <v>1445</v>
      </c>
      <c r="AD658" s="88" t="s">
        <v>1490</v>
      </c>
      <c r="AE658" s="88" t="s">
        <v>1518</v>
      </c>
      <c r="AF658" s="88">
        <v>19.828868083208551</v>
      </c>
      <c r="AG658" s="49" t="s">
        <v>208</v>
      </c>
      <c r="AH658" s="206">
        <v>5</v>
      </c>
      <c r="AI658" s="88" t="s">
        <v>47</v>
      </c>
      <c r="AJ658" s="419">
        <f>VLOOKUP(InformeTbHv[[#This Row],[TURNO]],[1]INFORMEHV!AI$2:AK$184,2,0)</f>
        <v>0.25</v>
      </c>
      <c r="AK658" s="419">
        <f>VLOOKUP(InformeTbHv[[#This Row],[TURNO]],[1]INFORMEHV!AI$2:AK$184,3,0)</f>
        <v>0.58333333333333337</v>
      </c>
      <c r="AL658" s="205">
        <v>28</v>
      </c>
      <c r="AM658" s="88">
        <v>124</v>
      </c>
      <c r="AN658" s="88">
        <v>87</v>
      </c>
      <c r="AO658" s="88">
        <v>12.59</v>
      </c>
      <c r="AP658" s="88"/>
      <c r="AQ658" s="95">
        <v>29.9</v>
      </c>
      <c r="AR658" s="205">
        <v>8</v>
      </c>
      <c r="AS658" s="88">
        <v>2.67</v>
      </c>
      <c r="AT658" s="30" t="s">
        <v>328</v>
      </c>
      <c r="AU658" s="88" t="s">
        <v>880</v>
      </c>
      <c r="AV658" s="88">
        <v>0.17</v>
      </c>
      <c r="AW658" s="88"/>
      <c r="AX658" s="88">
        <v>0.17</v>
      </c>
      <c r="AY658" s="88"/>
      <c r="AZ658" s="92" t="s">
        <v>652</v>
      </c>
      <c r="BA658" s="88" t="s">
        <v>46</v>
      </c>
      <c r="BB65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3.01</v>
      </c>
      <c r="BC658" s="89"/>
      <c r="BD658" s="89"/>
      <c r="BE658" s="89"/>
      <c r="BF658" s="89"/>
      <c r="BG658" s="93"/>
      <c r="BH658" s="44"/>
      <c r="BI658" s="45"/>
      <c r="BJ658" s="45"/>
      <c r="BK658" s="46"/>
      <c r="BL658" s="94"/>
    </row>
    <row r="659" spans="1:64" ht="18" customHeight="1" x14ac:dyDescent="0.3">
      <c r="A659" s="87">
        <f>IFERROR(InformeTbHv[[#This Row],[T EFECTIVO]]/InformeTbHv[[#This Row],[Horas disponibles]],0)</f>
        <v>0.94179894179894175</v>
      </c>
      <c r="B659" s="87">
        <f>((InformeTbHv[[#This Row],[T PROGRAMADO]]-InformeTbHv[[#This Row],[HORAS DE OTRAS PARADA]]))/InformeTbHv[[#This Row],[T PROGRAMADO]]</f>
        <v>0.66749999999999998</v>
      </c>
      <c r="C659" s="216">
        <f>IFERROR(((InformeTbHv[[#This Row],[T PROGRAMADO]]-InformeTbHv[[#This Row],[Ttal P. mec]])/InformeTbHv[[#This Row],[T PROGRAMADO]]),0)</f>
        <v>0.70874999999999999</v>
      </c>
      <c r="D659" s="88">
        <f>IFERROR(ROUND(InformeTbHv[[#This Row],[TOTAL DE ARBOLES]]/InformeTbHv[[#This Row],[T EFECTIVO]],2),"")</f>
        <v>15.54</v>
      </c>
      <c r="E659" s="88">
        <f>(IFERROR(ROUND(InformeTbHv[[#This Row],[M3]]/InformeTbHv[[#This Row],[TOTAL DE ARBOLES]],2),""))</f>
        <v>0.23</v>
      </c>
      <c r="F659" s="39">
        <f>IFERROR(ROUND(InformeTbHv[[#This Row],[M3]]/InformeTbHv[[#This Row],[T EFECTIVO]],2),"")</f>
        <v>3.54</v>
      </c>
      <c r="G659" s="89">
        <f>InformeTbHv[[#This Row],[T PROGRAMADO]]-InformeTbHv[[#This Row],[HORAS DE OTRAS PARADA]]</f>
        <v>5.34</v>
      </c>
      <c r="H659" s="89">
        <f>InformeTbHv[[#This Row],[T PROGRAMADO]]-SUM(InformeTbHv[[#This Row],[T PARADAS MEC]]+InformeTbHv[[#This Row],[ALISTAMIENTO]]+InformeTbHv[[#This Row],[Mantenimiento periódico]])</f>
        <v>5.67</v>
      </c>
      <c r="I659" s="89">
        <f>InformeTbHv[[#This Row],[T PARADAS MEC]]+InformeTbHv[[#This Row],[ALISTAMIENTO]]+InformeTbHv[[#This Row],[Mantenimiento periódico]]</f>
        <v>2.33</v>
      </c>
      <c r="J659" s="89">
        <f>SUMIF(InformeTbHv[[#This Row],[MOTIVO 1]],"Mantenimiento periódico",InformeTbHv[[#This Row],[T OTRA PARADA 1]])</f>
        <v>0</v>
      </c>
      <c r="K659" s="89">
        <f>InformeTbHv[[#This Row],[Mantenimiento periódico]]+InformeTbHv[[#This Row],[ALISTAMIENTO]]</f>
        <v>0.33</v>
      </c>
      <c r="L659" s="89">
        <f>SUM(InformeTbHv[[#This Row],[T OTRA PARADA 1]:[T OTRA PARADA 5]])</f>
        <v>0</v>
      </c>
      <c r="M659" s="88" t="s">
        <v>63</v>
      </c>
      <c r="N659" s="88" t="s">
        <v>1417</v>
      </c>
      <c r="O659" s="88" t="s">
        <v>67</v>
      </c>
      <c r="P659" s="88">
        <v>4516297</v>
      </c>
      <c r="Q659" s="88" t="s">
        <v>65</v>
      </c>
      <c r="R659" s="88" t="s">
        <v>44</v>
      </c>
      <c r="S659" s="90">
        <v>46056</v>
      </c>
      <c r="T659" s="88" t="s">
        <v>66</v>
      </c>
      <c r="U659" s="88"/>
      <c r="V659" s="88"/>
      <c r="W659" s="88"/>
      <c r="X659" s="88"/>
      <c r="Y659" s="88"/>
      <c r="Z659" s="88"/>
      <c r="AA659" s="88"/>
      <c r="AB659" s="88"/>
      <c r="AC659" s="88" t="s">
        <v>1443</v>
      </c>
      <c r="AD659" s="88" t="s">
        <v>1488</v>
      </c>
      <c r="AE659" s="88" t="s">
        <v>1512</v>
      </c>
      <c r="AF659" s="88">
        <v>29.074793843043448</v>
      </c>
      <c r="AG659" s="251" t="s">
        <v>205</v>
      </c>
      <c r="AH659" s="206">
        <v>15</v>
      </c>
      <c r="AI659" s="88" t="s">
        <v>47</v>
      </c>
      <c r="AJ659" s="419">
        <f>VLOOKUP(InformeTbHv[[#This Row],[TURNO]],[1]INFORMEHV!AI$2:AK$184,2,0)</f>
        <v>0.25</v>
      </c>
      <c r="AK659" s="419">
        <f>VLOOKUP(InformeTbHv[[#This Row],[TURNO]],[1]INFORMEHV!AI$2:AK$184,3,0)</f>
        <v>0.58333333333333337</v>
      </c>
      <c r="AL659" s="205">
        <v>14</v>
      </c>
      <c r="AM659" s="88">
        <v>83</v>
      </c>
      <c r="AN659" s="88">
        <v>18.88</v>
      </c>
      <c r="AO659" s="88">
        <v>5.16</v>
      </c>
      <c r="AP659" s="88"/>
      <c r="AQ659" s="89"/>
      <c r="AR659" s="205">
        <v>8</v>
      </c>
      <c r="AS659" s="88">
        <v>2</v>
      </c>
      <c r="AT659" s="30" t="s">
        <v>328</v>
      </c>
      <c r="AU659" s="88" t="s">
        <v>554</v>
      </c>
      <c r="AV659" s="88">
        <v>0.33</v>
      </c>
      <c r="AW659" s="88"/>
      <c r="AX659" s="88">
        <v>0.33</v>
      </c>
      <c r="AY659" s="88"/>
      <c r="AZ659" s="92" t="s">
        <v>555</v>
      </c>
      <c r="BA659" s="88" t="s">
        <v>48</v>
      </c>
      <c r="BB65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2.66</v>
      </c>
      <c r="BC659" s="89"/>
      <c r="BD659" s="89"/>
      <c r="BE659" s="89"/>
      <c r="BF659" s="89"/>
      <c r="BG659" s="93"/>
      <c r="BH659" s="44"/>
      <c r="BI659" s="45"/>
      <c r="BJ659" s="45"/>
      <c r="BK659" s="46"/>
      <c r="BL659" s="94"/>
    </row>
    <row r="660" spans="1:64" ht="18" customHeight="1" x14ac:dyDescent="0.3">
      <c r="A660" s="87">
        <f>IFERROR(InformeTbHv[[#This Row],[T EFECTIVO]]/InformeTbHv[[#This Row],[Horas disponibles]],0)</f>
        <v>0</v>
      </c>
      <c r="B660" s="87">
        <f>((InformeTbHv[[#This Row],[T PROGRAMADO]]-InformeTbHv[[#This Row],[HORAS DE OTRAS PARADA]]))/InformeTbHv[[#This Row],[T PROGRAMADO]]</f>
        <v>0</v>
      </c>
      <c r="C660" s="216">
        <f>IFERROR(((InformeTbHv[[#This Row],[T PROGRAMADO]]-InformeTbHv[[#This Row],[Ttal P. mec]])/InformeTbHv[[#This Row],[T PROGRAMADO]]),0)</f>
        <v>0</v>
      </c>
      <c r="D660" s="88" t="str">
        <f>IFERROR(ROUND(InformeTbHv[[#This Row],[TOTAL DE ARBOLES]]/InformeTbHv[[#This Row],[T EFECTIVO]],2),"")</f>
        <v/>
      </c>
      <c r="E660" s="88" t="str">
        <f>(IFERROR(ROUND(InformeTbHv[[#This Row],[M3]]/InformeTbHv[[#This Row],[TOTAL DE ARBOLES]],2),""))</f>
        <v/>
      </c>
      <c r="F660" s="39" t="str">
        <f>IFERROR(ROUND(InformeTbHv[[#This Row],[M3]]/InformeTbHv[[#This Row],[T EFECTIVO]],2),"")</f>
        <v/>
      </c>
      <c r="G660" s="89">
        <f>InformeTbHv[[#This Row],[T PROGRAMADO]]-InformeTbHv[[#This Row],[HORAS DE OTRAS PARADA]]</f>
        <v>0</v>
      </c>
      <c r="H660" s="89">
        <f>InformeTbHv[[#This Row],[T PROGRAMADO]]-SUM(InformeTbHv[[#This Row],[T PARADAS MEC]]+InformeTbHv[[#This Row],[ALISTAMIENTO]]+InformeTbHv[[#This Row],[Mantenimiento periódico]])</f>
        <v>0</v>
      </c>
      <c r="I660" s="89">
        <f>InformeTbHv[[#This Row],[T PARADAS MEC]]+InformeTbHv[[#This Row],[ALISTAMIENTO]]+InformeTbHv[[#This Row],[Mantenimiento periódico]]</f>
        <v>8</v>
      </c>
      <c r="J660" s="89">
        <f>SUMIF(InformeTbHv[[#This Row],[MOTIVO 1]],"Mantenimiento periódico",InformeTbHv[[#This Row],[T OTRA PARADA 1]])</f>
        <v>0</v>
      </c>
      <c r="K660" s="89">
        <f>InformeTbHv[[#This Row],[Mantenimiento periódico]]+InformeTbHv[[#This Row],[ALISTAMIENTO]]</f>
        <v>0</v>
      </c>
      <c r="L660" s="89">
        <f>SUM(InformeTbHv[[#This Row],[T OTRA PARADA 1]:[T OTRA PARADA 5]])</f>
        <v>0</v>
      </c>
      <c r="M660" s="88" t="s">
        <v>68</v>
      </c>
      <c r="N660" s="88" t="s">
        <v>1417</v>
      </c>
      <c r="O660" s="88" t="s">
        <v>69</v>
      </c>
      <c r="P660" s="88">
        <v>1059706760</v>
      </c>
      <c r="Q660" s="88" t="s">
        <v>65</v>
      </c>
      <c r="R660" s="88" t="s">
        <v>44</v>
      </c>
      <c r="S660" s="90">
        <v>46108</v>
      </c>
      <c r="T660" s="88" t="s">
        <v>1020</v>
      </c>
      <c r="U660" s="88"/>
      <c r="V660" s="88"/>
      <c r="W660" s="88"/>
      <c r="X660" s="88"/>
      <c r="Y660" s="88"/>
      <c r="Z660" s="88"/>
      <c r="AA660" s="88"/>
      <c r="AB660" s="88"/>
      <c r="AC660" s="88" t="s">
        <v>1448</v>
      </c>
      <c r="AD660" s="88" t="s">
        <v>1493</v>
      </c>
      <c r="AE660" s="88" t="s">
        <v>1512</v>
      </c>
      <c r="AF660" s="88">
        <v>26.509835108450897</v>
      </c>
      <c r="AG660" s="251" t="s">
        <v>205</v>
      </c>
      <c r="AH660" s="206">
        <v>2</v>
      </c>
      <c r="AI660" s="125" t="s">
        <v>45</v>
      </c>
      <c r="AJ660" s="418">
        <f>VLOOKUP(InformeTbHv[[#This Row],[TURNO]],[1]INFORMEHV!AI$2:AK$184,2,0)</f>
        <v>0.58333333333333337</v>
      </c>
      <c r="AK660" s="418">
        <f>VLOOKUP(InformeTbHv[[#This Row],[TURNO]],[1]INFORMEHV!AI$2:AK$184,3,0)</f>
        <v>0.91666666666666663</v>
      </c>
      <c r="AL660" s="205"/>
      <c r="AM660" s="88"/>
      <c r="AN660" s="88"/>
      <c r="AO660" s="88"/>
      <c r="AP660" s="88"/>
      <c r="AQ660" s="89"/>
      <c r="AR660" s="205">
        <v>8</v>
      </c>
      <c r="AS660" s="88">
        <v>8</v>
      </c>
      <c r="AT660" s="88">
        <v>0</v>
      </c>
      <c r="AU660" s="88" t="s">
        <v>1051</v>
      </c>
      <c r="AV660" s="88"/>
      <c r="AW660" s="88"/>
      <c r="AX660" s="88"/>
      <c r="AY660" s="88"/>
      <c r="AZ660" s="92"/>
      <c r="BA660" s="88" t="s">
        <v>48</v>
      </c>
      <c r="BB66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660" s="89"/>
      <c r="BD660" s="89"/>
      <c r="BE660" s="89"/>
      <c r="BF660" s="89"/>
      <c r="BG660" s="93"/>
      <c r="BH660" s="44"/>
      <c r="BI660" s="45"/>
      <c r="BJ660" s="45"/>
      <c r="BK660" s="46"/>
      <c r="BL660" s="94"/>
    </row>
    <row r="661" spans="1:64" ht="18" customHeight="1" x14ac:dyDescent="0.3">
      <c r="A661" s="87">
        <f>IFERROR(InformeTbHv[[#This Row],[T EFECTIVO]]/InformeTbHv[[#This Row],[Horas disponibles]],0)</f>
        <v>0.6</v>
      </c>
      <c r="B661" s="87">
        <f>((InformeTbHv[[#This Row],[T PROGRAMADO]]-InformeTbHv[[#This Row],[HORAS DE OTRAS PARADA]]))/InformeTbHv[[#This Row],[T PROGRAMADO]]</f>
        <v>0.42857142857142855</v>
      </c>
      <c r="C661" s="216">
        <f>IFERROR(((InformeTbHv[[#This Row],[T PROGRAMADO]]-InformeTbHv[[#This Row],[Ttal P. mec]])/InformeTbHv[[#This Row],[T PROGRAMADO]]),0)</f>
        <v>0.7142857142857143</v>
      </c>
      <c r="D661" s="88">
        <f>IFERROR(ROUND(InformeTbHv[[#This Row],[TOTAL DE ARBOLES]]/InformeTbHv[[#This Row],[T EFECTIVO]],2),"")</f>
        <v>29</v>
      </c>
      <c r="E661" s="88">
        <f>(IFERROR(ROUND(InformeTbHv[[#This Row],[M3]]/InformeTbHv[[#This Row],[TOTAL DE ARBOLES]],2),""))</f>
        <v>0.66</v>
      </c>
      <c r="F661" s="39">
        <f>IFERROR(ROUND(InformeTbHv[[#This Row],[M3]]/InformeTbHv[[#This Row],[T EFECTIVO]],2),"")</f>
        <v>19.2</v>
      </c>
      <c r="G661" s="89">
        <f>InformeTbHv[[#This Row],[T PROGRAMADO]]-InformeTbHv[[#This Row],[HORAS DE OTRAS PARADA]]</f>
        <v>3</v>
      </c>
      <c r="H661" s="89">
        <f>InformeTbHv[[#This Row],[T PROGRAMADO]]-SUM(InformeTbHv[[#This Row],[T PARADAS MEC]]+InformeTbHv[[#This Row],[ALISTAMIENTO]]+InformeTbHv[[#This Row],[Mantenimiento periódico]])</f>
        <v>5</v>
      </c>
      <c r="I661" s="89">
        <f>InformeTbHv[[#This Row],[T PARADAS MEC]]+InformeTbHv[[#This Row],[ALISTAMIENTO]]+InformeTbHv[[#This Row],[Mantenimiento periódico]]</f>
        <v>2</v>
      </c>
      <c r="J661" s="89">
        <f>SUMIF(InformeTbHv[[#This Row],[MOTIVO 1]],"Mantenimiento periódico",InformeTbHv[[#This Row],[T OTRA PARADA 1]])</f>
        <v>0</v>
      </c>
      <c r="K661" s="89">
        <f>InformeTbHv[[#This Row],[Mantenimiento periódico]]+InformeTbHv[[#This Row],[ALISTAMIENTO]]</f>
        <v>0</v>
      </c>
      <c r="L661" s="89">
        <f>SUM(InformeTbHv[[#This Row],[T OTRA PARADA 1]:[T OTRA PARADA 5]])</f>
        <v>2</v>
      </c>
      <c r="M661" s="88" t="s">
        <v>68</v>
      </c>
      <c r="N661" s="88" t="s">
        <v>1417</v>
      </c>
      <c r="O661" s="88" t="s">
        <v>82</v>
      </c>
      <c r="P661" s="88">
        <v>94266396</v>
      </c>
      <c r="Q661" s="88" t="s">
        <v>65</v>
      </c>
      <c r="R661" s="88" t="s">
        <v>44</v>
      </c>
      <c r="S661" s="90">
        <v>46079</v>
      </c>
      <c r="T661" s="88" t="s">
        <v>164</v>
      </c>
      <c r="U661" s="88"/>
      <c r="V661" s="88"/>
      <c r="W661" s="88"/>
      <c r="X661" s="88"/>
      <c r="Y661" s="88"/>
      <c r="Z661" s="88"/>
      <c r="AA661" s="88"/>
      <c r="AB661" s="88"/>
      <c r="AC661" s="88" t="s">
        <v>1426</v>
      </c>
      <c r="AD661" s="88" t="s">
        <v>1471</v>
      </c>
      <c r="AE661" s="88" t="s">
        <v>1512</v>
      </c>
      <c r="AF661" s="88">
        <v>26.520279887958782</v>
      </c>
      <c r="AG661" s="49" t="s">
        <v>1319</v>
      </c>
      <c r="AH661" s="206">
        <v>7</v>
      </c>
      <c r="AI661" s="125" t="s">
        <v>45</v>
      </c>
      <c r="AJ661" s="418">
        <f>VLOOKUP(InformeTbHv[[#This Row],[TURNO]],[1]INFORMEHV!AI$2:AK$184,2,0)</f>
        <v>0.58333333333333337</v>
      </c>
      <c r="AK661" s="418">
        <f>VLOOKUP(InformeTbHv[[#This Row],[TURNO]],[1]INFORMEHV!AI$2:AK$184,3,0)</f>
        <v>0.91666666666666663</v>
      </c>
      <c r="AL661" s="205">
        <v>20</v>
      </c>
      <c r="AM661" s="88">
        <v>87</v>
      </c>
      <c r="AN661" s="88">
        <v>57.6</v>
      </c>
      <c r="AO661" s="88">
        <v>22</v>
      </c>
      <c r="AP661" s="88"/>
      <c r="AQ661" s="89"/>
      <c r="AR661" s="205">
        <v>7</v>
      </c>
      <c r="AS661" s="88">
        <v>2</v>
      </c>
      <c r="AT661" s="30" t="s">
        <v>328</v>
      </c>
      <c r="AU661" s="88" t="s">
        <v>804</v>
      </c>
      <c r="AV661" s="88"/>
      <c r="AW661" s="88"/>
      <c r="AX661" s="88"/>
      <c r="AY661" s="88">
        <v>0.5</v>
      </c>
      <c r="AZ661" s="92" t="s">
        <v>805</v>
      </c>
      <c r="BA661" s="88" t="s">
        <v>48</v>
      </c>
      <c r="BB66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4</v>
      </c>
      <c r="BC661" s="89">
        <v>1.5</v>
      </c>
      <c r="BD661" s="89">
        <v>0.5</v>
      </c>
      <c r="BE661" s="89"/>
      <c r="BF661" s="89"/>
      <c r="BG661" s="93"/>
      <c r="BH661" s="44" t="s">
        <v>895</v>
      </c>
      <c r="BI661" s="45" t="s">
        <v>236</v>
      </c>
      <c r="BJ661" s="45"/>
      <c r="BK661" s="46"/>
      <c r="BL661" s="94"/>
    </row>
    <row r="662" spans="1:64" ht="18" customHeight="1" x14ac:dyDescent="0.3">
      <c r="A662" s="76">
        <f>IFERROR(InformeTbHv[[#This Row],[T EFECTIVO]]/InformeTbHv[[#This Row],[Horas disponibles]],0)</f>
        <v>0.85371179039301315</v>
      </c>
      <c r="B662" s="76">
        <f>((InformeTbHv[[#This Row],[T PROGRAMADO]]-InformeTbHv[[#This Row],[HORAS DE OTRAS PARADA]]))/InformeTbHv[[#This Row],[T PROGRAMADO]]</f>
        <v>0.48875000000000002</v>
      </c>
      <c r="C662" s="217">
        <f>IFERROR(((InformeTbHv[[#This Row],[T PROGRAMADO]]-InformeTbHv[[#This Row],[Ttal P. mec]])/InformeTbHv[[#This Row],[T PROGRAMADO]]),0)</f>
        <v>0.57250000000000001</v>
      </c>
      <c r="D662" s="49">
        <f>IFERROR(ROUND(InformeTbHv[[#This Row],[TOTAL DE ARBOLES]]/InformeTbHv[[#This Row],[T EFECTIVO]],2),"")</f>
        <v>29.16</v>
      </c>
      <c r="E662" s="49">
        <f>(IFERROR(ROUND(InformeTbHv[[#This Row],[M3]]/InformeTbHv[[#This Row],[TOTAL DE ARBOLES]],2),""))</f>
        <v>0.44</v>
      </c>
      <c r="F662" s="39">
        <f>IFERROR(ROUND(InformeTbHv[[#This Row],[M3]]/InformeTbHv[[#This Row],[T EFECTIVO]],2),"")</f>
        <v>12.79</v>
      </c>
      <c r="G662" s="72">
        <f>InformeTbHv[[#This Row],[T PROGRAMADO]]-InformeTbHv[[#This Row],[HORAS DE OTRAS PARADA]]</f>
        <v>3.91</v>
      </c>
      <c r="H662" s="72">
        <f>InformeTbHv[[#This Row],[T PROGRAMADO]]-SUM(InformeTbHv[[#This Row],[T PARADAS MEC]]+InformeTbHv[[#This Row],[ALISTAMIENTO]]+InformeTbHv[[#This Row],[Mantenimiento periódico]])</f>
        <v>4.58</v>
      </c>
      <c r="I662" s="72">
        <f>InformeTbHv[[#This Row],[T PARADAS MEC]]+InformeTbHv[[#This Row],[ALISTAMIENTO]]+InformeTbHv[[#This Row],[Mantenimiento periódico]]</f>
        <v>3.42</v>
      </c>
      <c r="J662" s="72">
        <f>SUMIF(InformeTbHv[[#This Row],[MOTIVO 1]],"Mantenimiento periódico",InformeTbHv[[#This Row],[T OTRA PARADA 1]])</f>
        <v>0</v>
      </c>
      <c r="K662" s="72">
        <f>InformeTbHv[[#This Row],[Mantenimiento periódico]]+InformeTbHv[[#This Row],[ALISTAMIENTO]]</f>
        <v>0.42</v>
      </c>
      <c r="L662" s="72">
        <f>SUM(InformeTbHv[[#This Row],[T OTRA PARADA 1]:[T OTRA PARADA 5]])</f>
        <v>0</v>
      </c>
      <c r="M662" s="49" t="s">
        <v>55</v>
      </c>
      <c r="N662" s="49" t="s">
        <v>1418</v>
      </c>
      <c r="O662" s="49" t="s">
        <v>56</v>
      </c>
      <c r="P662" s="49">
        <v>1114480052</v>
      </c>
      <c r="Q662" s="49" t="s">
        <v>43</v>
      </c>
      <c r="R662" s="49" t="s">
        <v>49</v>
      </c>
      <c r="S662" s="77">
        <v>46127</v>
      </c>
      <c r="T662" s="49" t="s">
        <v>518</v>
      </c>
      <c r="U662" s="49"/>
      <c r="V662" s="49"/>
      <c r="W662" s="49"/>
      <c r="X662" s="49"/>
      <c r="Y662" s="49"/>
      <c r="Z662" s="49"/>
      <c r="AA662" s="49"/>
      <c r="AB662" s="49"/>
      <c r="AC662" s="49" t="s">
        <v>1431</v>
      </c>
      <c r="AD662" s="49" t="s">
        <v>1476</v>
      </c>
      <c r="AE662" s="49" t="s">
        <v>1518</v>
      </c>
      <c r="AF662" s="49">
        <v>19.234154182394327</v>
      </c>
      <c r="AG662" s="49" t="s">
        <v>1318</v>
      </c>
      <c r="AH662" s="259">
        <v>15</v>
      </c>
      <c r="AI662" s="49" t="s">
        <v>47</v>
      </c>
      <c r="AJ662" s="420">
        <f>VLOOKUP(InformeTbHv[[#This Row],[TURNO]],[1]INFORMEHV!AI$2:AK$184,2,0)</f>
        <v>0.25</v>
      </c>
      <c r="AK662" s="420">
        <f>VLOOKUP(InformeTbHv[[#This Row],[TURNO]],[1]INFORMEHV!AI$2:AK$184,3,0)</f>
        <v>0.58333333333333337</v>
      </c>
      <c r="AL662" s="125">
        <v>28</v>
      </c>
      <c r="AM662" s="49">
        <v>114</v>
      </c>
      <c r="AN662" s="49">
        <v>50</v>
      </c>
      <c r="AO662" s="49">
        <v>11</v>
      </c>
      <c r="AP662" s="49">
        <v>35</v>
      </c>
      <c r="AQ662" s="197">
        <v>26</v>
      </c>
      <c r="AR662" s="125">
        <v>8</v>
      </c>
      <c r="AS662" s="49">
        <v>3</v>
      </c>
      <c r="AT662" s="30" t="s">
        <v>328</v>
      </c>
      <c r="AU662" s="49" t="s">
        <v>249</v>
      </c>
      <c r="AV662" s="49">
        <v>0.42</v>
      </c>
      <c r="AW662" s="49">
        <v>0.42</v>
      </c>
      <c r="AX662" s="49">
        <v>0.25</v>
      </c>
      <c r="AY662" s="49">
        <v>2</v>
      </c>
      <c r="AZ662" s="71" t="s">
        <v>1163</v>
      </c>
      <c r="BA662" s="49" t="s">
        <v>46</v>
      </c>
      <c r="BB66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4.09</v>
      </c>
      <c r="BC662" s="72"/>
      <c r="BD662" s="72"/>
      <c r="BE662" s="72"/>
      <c r="BF662" s="72"/>
      <c r="BG662" s="74"/>
      <c r="BH662" s="44"/>
      <c r="BI662" s="45"/>
      <c r="BJ662" s="45"/>
      <c r="BK662" s="46"/>
      <c r="BL662" s="45"/>
    </row>
    <row r="663" spans="1:64" ht="18" customHeight="1" x14ac:dyDescent="0.3">
      <c r="A663" s="76">
        <f>IFERROR(InformeTbHv[[#This Row],[T EFECTIVO]]/InformeTbHv[[#This Row],[Horas disponibles]],0)</f>
        <v>0.85371179039301315</v>
      </c>
      <c r="B663" s="76">
        <f>((InformeTbHv[[#This Row],[T PROGRAMADO]]-InformeTbHv[[#This Row],[HORAS DE OTRAS PARADA]]))/InformeTbHv[[#This Row],[T PROGRAMADO]]</f>
        <v>0.48875000000000002</v>
      </c>
      <c r="C663" s="217">
        <f>IFERROR(((InformeTbHv[[#This Row],[T PROGRAMADO]]-InformeTbHv[[#This Row],[Ttal P. mec]])/InformeTbHv[[#This Row],[T PROGRAMADO]]),0)</f>
        <v>0.57250000000000001</v>
      </c>
      <c r="D663" s="49">
        <f>IFERROR(ROUND(InformeTbHv[[#This Row],[TOTAL DE ARBOLES]]/InformeTbHv[[#This Row],[T EFECTIVO]],2),"")</f>
        <v>29.41</v>
      </c>
      <c r="E663" s="49">
        <f>(IFERROR(ROUND(InformeTbHv[[#This Row],[M3]]/InformeTbHv[[#This Row],[TOTAL DE ARBOLES]],2),""))</f>
        <v>0.43</v>
      </c>
      <c r="F663" s="39">
        <f>IFERROR(ROUND(InformeTbHv[[#This Row],[M3]]/InformeTbHv[[#This Row],[T EFECTIVO]],2),"")</f>
        <v>12.79</v>
      </c>
      <c r="G663" s="72">
        <f>InformeTbHv[[#This Row],[T PROGRAMADO]]-InformeTbHv[[#This Row],[HORAS DE OTRAS PARADA]]</f>
        <v>3.91</v>
      </c>
      <c r="H663" s="72">
        <f>InformeTbHv[[#This Row],[T PROGRAMADO]]-SUM(InformeTbHv[[#This Row],[T PARADAS MEC]]+InformeTbHv[[#This Row],[ALISTAMIENTO]]+InformeTbHv[[#This Row],[Mantenimiento periódico]])</f>
        <v>4.58</v>
      </c>
      <c r="I663" s="72">
        <f>InformeTbHv[[#This Row],[T PARADAS MEC]]+InformeTbHv[[#This Row],[ALISTAMIENTO]]+InformeTbHv[[#This Row],[Mantenimiento periódico]]</f>
        <v>3.42</v>
      </c>
      <c r="J663" s="72">
        <f>SUMIF(InformeTbHv[[#This Row],[MOTIVO 1]],"Mantenimiento periódico",InformeTbHv[[#This Row],[T OTRA PARADA 1]])</f>
        <v>0</v>
      </c>
      <c r="K663" s="72">
        <f>InformeTbHv[[#This Row],[Mantenimiento periódico]]+InformeTbHv[[#This Row],[ALISTAMIENTO]]</f>
        <v>0.42</v>
      </c>
      <c r="L663" s="72">
        <f>SUM(InformeTbHv[[#This Row],[T OTRA PARADA 1]:[T OTRA PARADA 5]])</f>
        <v>0</v>
      </c>
      <c r="M663" s="49" t="s">
        <v>55</v>
      </c>
      <c r="N663" s="49" t="s">
        <v>1418</v>
      </c>
      <c r="O663" s="49" t="s">
        <v>60</v>
      </c>
      <c r="P663" s="49">
        <v>1061791033</v>
      </c>
      <c r="Q663" s="49" t="s">
        <v>43</v>
      </c>
      <c r="R663" s="49" t="s">
        <v>49</v>
      </c>
      <c r="S663" s="77">
        <v>46127</v>
      </c>
      <c r="T663" s="49" t="s">
        <v>518</v>
      </c>
      <c r="U663" s="49"/>
      <c r="V663" s="49"/>
      <c r="W663" s="49"/>
      <c r="X663" s="49"/>
      <c r="Y663" s="49"/>
      <c r="Z663" s="49"/>
      <c r="AA663" s="49"/>
      <c r="AB663" s="49"/>
      <c r="AC663" s="49" t="s">
        <v>1431</v>
      </c>
      <c r="AD663" s="49" t="s">
        <v>1476</v>
      </c>
      <c r="AE663" s="49" t="s">
        <v>1518</v>
      </c>
      <c r="AF663" s="49">
        <v>19.234154182394327</v>
      </c>
      <c r="AG663" s="49" t="s">
        <v>1318</v>
      </c>
      <c r="AH663" s="259">
        <v>15</v>
      </c>
      <c r="AI663" s="125" t="s">
        <v>45</v>
      </c>
      <c r="AJ663" s="418">
        <f>VLOOKUP(InformeTbHv[[#This Row],[TURNO]],[1]INFORMEHV!AI$2:AK$184,2,0)</f>
        <v>0.58333333333333337</v>
      </c>
      <c r="AK663" s="418">
        <f>VLOOKUP(InformeTbHv[[#This Row],[TURNO]],[1]INFORMEHV!AI$2:AK$184,3,0)</f>
        <v>0.91666666666666663</v>
      </c>
      <c r="AL663" s="125">
        <v>28</v>
      </c>
      <c r="AM663" s="49">
        <v>115</v>
      </c>
      <c r="AN663" s="49">
        <v>50</v>
      </c>
      <c r="AO663" s="49">
        <v>11</v>
      </c>
      <c r="AP663" s="49">
        <v>35</v>
      </c>
      <c r="AQ663" s="197">
        <v>26</v>
      </c>
      <c r="AR663" s="125">
        <v>8</v>
      </c>
      <c r="AS663" s="49">
        <v>3</v>
      </c>
      <c r="AT663" s="30" t="s">
        <v>328</v>
      </c>
      <c r="AU663" s="49" t="s">
        <v>249</v>
      </c>
      <c r="AV663" s="49">
        <v>0.42</v>
      </c>
      <c r="AW663" s="49">
        <v>0.42</v>
      </c>
      <c r="AX663" s="49">
        <v>0.25</v>
      </c>
      <c r="AY663" s="49"/>
      <c r="AZ663" s="71" t="s">
        <v>57</v>
      </c>
      <c r="BA663" s="49" t="s">
        <v>46</v>
      </c>
      <c r="BB66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4.09</v>
      </c>
      <c r="BC663" s="72"/>
      <c r="BD663" s="72"/>
      <c r="BE663" s="72"/>
      <c r="BF663" s="72"/>
      <c r="BG663" s="74"/>
      <c r="BH663" s="44"/>
      <c r="BI663" s="45"/>
      <c r="BJ663" s="45"/>
      <c r="BK663" s="46"/>
      <c r="BL663" s="45"/>
    </row>
    <row r="664" spans="1:64" ht="18" customHeight="1" x14ac:dyDescent="0.3">
      <c r="A664" s="87">
        <f>IFERROR(InformeTbHv[[#This Row],[T EFECTIVO]]/InformeTbHv[[#This Row],[Horas disponibles]],0)</f>
        <v>0.77058823529411768</v>
      </c>
      <c r="B664" s="87">
        <f>((InformeTbHv[[#This Row],[T PROGRAMADO]]-InformeTbHv[[#This Row],[HORAS DE OTRAS PARADA]]))/InformeTbHv[[#This Row],[T PROGRAMADO]]</f>
        <v>0.49124999999999996</v>
      </c>
      <c r="C664" s="216">
        <f>IFERROR(((InformeTbHv[[#This Row],[T PROGRAMADO]]-InformeTbHv[[#This Row],[Ttal P. mec]])/InformeTbHv[[#This Row],[T PROGRAMADO]]),0)</f>
        <v>0.63749999999999996</v>
      </c>
      <c r="D664" s="88">
        <f>IFERROR(ROUND(InformeTbHv[[#This Row],[TOTAL DE ARBOLES]]/InformeTbHv[[#This Row],[T EFECTIVO]],2),"")</f>
        <v>42.75</v>
      </c>
      <c r="E664" s="88">
        <f>(IFERROR(ROUND(InformeTbHv[[#This Row],[M3]]/InformeTbHv[[#This Row],[TOTAL DE ARBOLES]],2),""))</f>
        <v>0.17</v>
      </c>
      <c r="F664" s="39">
        <f>IFERROR(ROUND(InformeTbHv[[#This Row],[M3]]/InformeTbHv[[#This Row],[T EFECTIVO]],2),"")</f>
        <v>7.33</v>
      </c>
      <c r="G664" s="89">
        <f>InformeTbHv[[#This Row],[T PROGRAMADO]]-InformeTbHv[[#This Row],[HORAS DE OTRAS PARADA]]</f>
        <v>3.9299999999999997</v>
      </c>
      <c r="H664" s="89">
        <f>InformeTbHv[[#This Row],[T PROGRAMADO]]-SUM(InformeTbHv[[#This Row],[T PARADAS MEC]]+InformeTbHv[[#This Row],[ALISTAMIENTO]]+InformeTbHv[[#This Row],[Mantenimiento periódico]])</f>
        <v>5.0999999999999996</v>
      </c>
      <c r="I664" s="89">
        <f>InformeTbHv[[#This Row],[T PARADAS MEC]]+InformeTbHv[[#This Row],[ALISTAMIENTO]]+InformeTbHv[[#This Row],[Mantenimiento periódico]]</f>
        <v>2.9</v>
      </c>
      <c r="J664" s="89">
        <f>SUMIF(InformeTbHv[[#This Row],[MOTIVO 1]],"Mantenimiento periódico",InformeTbHv[[#This Row],[T OTRA PARADA 1]])</f>
        <v>0</v>
      </c>
      <c r="K664" s="198">
        <f>InformeTbHv[[#This Row],[Mantenimiento periódico]]+InformeTbHv[[#This Row],[ALISTAMIENTO]]</f>
        <v>0.23</v>
      </c>
      <c r="L664" s="198">
        <f>SUM(InformeTbHv[[#This Row],[T OTRA PARADA 1]:[T OTRA PARADA 5]])</f>
        <v>1</v>
      </c>
      <c r="M664" s="205" t="s">
        <v>55</v>
      </c>
      <c r="N664" s="205" t="s">
        <v>1418</v>
      </c>
      <c r="O664" s="245" t="s">
        <v>56</v>
      </c>
      <c r="P664" s="88">
        <v>1114480052</v>
      </c>
      <c r="Q664" s="88" t="s">
        <v>43</v>
      </c>
      <c r="R664" s="88" t="s">
        <v>49</v>
      </c>
      <c r="S664" s="90">
        <v>46052</v>
      </c>
      <c r="T664" s="88" t="s">
        <v>518</v>
      </c>
      <c r="U664" s="88"/>
      <c r="V664" s="88"/>
      <c r="W664" s="88"/>
      <c r="X664" s="88"/>
      <c r="Y664" s="88"/>
      <c r="Z664" s="88"/>
      <c r="AA664" s="88"/>
      <c r="AB664" s="88"/>
      <c r="AC664" s="88" t="s">
        <v>1431</v>
      </c>
      <c r="AD664" s="88" t="s">
        <v>1476</v>
      </c>
      <c r="AE664" s="88" t="s">
        <v>1518</v>
      </c>
      <c r="AF664" s="88">
        <v>19.234154182394327</v>
      </c>
      <c r="AG664" s="25" t="s">
        <v>208</v>
      </c>
      <c r="AH664" s="206">
        <v>21</v>
      </c>
      <c r="AI664" s="25" t="s">
        <v>47</v>
      </c>
      <c r="AJ664" s="422">
        <f>VLOOKUP(InformeTbHv[[#This Row],[TURNO]],[1]INFORMEHV!AI$2:AK$184,2,0)</f>
        <v>0.25</v>
      </c>
      <c r="AK664" s="422">
        <f>VLOOKUP(InformeTbHv[[#This Row],[TURNO]],[1]INFORMEHV!AI$2:AK$184,3,0)</f>
        <v>0.58333333333333337</v>
      </c>
      <c r="AL664" s="205">
        <v>25</v>
      </c>
      <c r="AM664" s="88">
        <v>168</v>
      </c>
      <c r="AN664" s="88">
        <v>28.8</v>
      </c>
      <c r="AO664" s="88">
        <v>8.3800000000000008</v>
      </c>
      <c r="AP664" s="88"/>
      <c r="AQ664" s="198">
        <v>16.3</v>
      </c>
      <c r="AR664" s="205">
        <v>8</v>
      </c>
      <c r="AS664" s="88">
        <v>2.67</v>
      </c>
      <c r="AT664" s="30" t="s">
        <v>328</v>
      </c>
      <c r="AU664" s="30" t="s">
        <v>522</v>
      </c>
      <c r="AV664" s="88">
        <v>0.23</v>
      </c>
      <c r="AW664" s="88"/>
      <c r="AX664" s="88">
        <v>0.17</v>
      </c>
      <c r="AY664" s="88"/>
      <c r="AZ664" s="92"/>
      <c r="BA664" s="88" t="s">
        <v>46</v>
      </c>
      <c r="BB66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4.07</v>
      </c>
      <c r="BC664" s="89">
        <v>1</v>
      </c>
      <c r="BD664" s="89"/>
      <c r="BE664" s="89"/>
      <c r="BF664" s="89"/>
      <c r="BG664" s="93"/>
      <c r="BH664" s="14" t="s">
        <v>523</v>
      </c>
      <c r="BI664" s="75"/>
      <c r="BJ664" s="45"/>
      <c r="BK664" s="46"/>
      <c r="BL664" s="94"/>
    </row>
    <row r="665" spans="1:64" ht="18" customHeight="1" x14ac:dyDescent="0.3">
      <c r="A665" s="87">
        <f>IFERROR(InformeTbHv[[#This Row],[T EFECTIVO]]/InformeTbHv[[#This Row],[Horas disponibles]],0)</f>
        <v>1</v>
      </c>
      <c r="B665" s="87">
        <f>((InformeTbHv[[#This Row],[T PROGRAMADO]]-InformeTbHv[[#This Row],[HORAS DE OTRAS PARADA]]))/InformeTbHv[[#This Row],[T PROGRAMADO]]</f>
        <v>0.81857142857142862</v>
      </c>
      <c r="C665" s="216">
        <f>IFERROR(((InformeTbHv[[#This Row],[T PROGRAMADO]]-InformeTbHv[[#This Row],[Ttal P. mec]])/InformeTbHv[[#This Row],[T PROGRAMADO]]),0)</f>
        <v>0.81857142857142862</v>
      </c>
      <c r="D665" s="88">
        <f>IFERROR(ROUND(InformeTbHv[[#This Row],[TOTAL DE ARBOLES]]/InformeTbHv[[#This Row],[T EFECTIVO]],2),"")</f>
        <v>15.88</v>
      </c>
      <c r="E665" s="88">
        <f>(IFERROR(ROUND(InformeTbHv[[#This Row],[M3]]/InformeTbHv[[#This Row],[TOTAL DE ARBOLES]],2),""))</f>
        <v>0.51</v>
      </c>
      <c r="F665" s="39">
        <f>IFERROR(ROUND(InformeTbHv[[#This Row],[M3]]/InformeTbHv[[#This Row],[T EFECTIVO]],2),"")</f>
        <v>8.07</v>
      </c>
      <c r="G665" s="89">
        <f>InformeTbHv[[#This Row],[T PROGRAMADO]]-InformeTbHv[[#This Row],[HORAS DE OTRAS PARADA]]</f>
        <v>5.73</v>
      </c>
      <c r="H665" s="89">
        <f>InformeTbHv[[#This Row],[T PROGRAMADO]]-SUM(InformeTbHv[[#This Row],[T PARADAS MEC]]+InformeTbHv[[#This Row],[ALISTAMIENTO]]+InformeTbHv[[#This Row],[Mantenimiento periódico]])</f>
        <v>5.73</v>
      </c>
      <c r="I665" s="89">
        <f>InformeTbHv[[#This Row],[T PARADAS MEC]]+InformeTbHv[[#This Row],[ALISTAMIENTO]]+InformeTbHv[[#This Row],[Mantenimiento periódico]]</f>
        <v>1.27</v>
      </c>
      <c r="J665" s="89">
        <f>SUMIF(InformeTbHv[[#This Row],[MOTIVO 1]],"Mantenimiento periódico",InformeTbHv[[#This Row],[T OTRA PARADA 1]])</f>
        <v>0</v>
      </c>
      <c r="K665" s="89">
        <f>InformeTbHv[[#This Row],[Mantenimiento periódico]]+InformeTbHv[[#This Row],[ALISTAMIENTO]]</f>
        <v>0</v>
      </c>
      <c r="L665" s="89">
        <f>SUM(InformeTbHv[[#This Row],[T OTRA PARADA 1]:[T OTRA PARADA 5]])</f>
        <v>0</v>
      </c>
      <c r="M665" s="88" t="s">
        <v>63</v>
      </c>
      <c r="N665" s="88" t="s">
        <v>1417</v>
      </c>
      <c r="O665" s="88" t="s">
        <v>85</v>
      </c>
      <c r="P665" s="88">
        <v>15961194</v>
      </c>
      <c r="Q665" s="88" t="s">
        <v>65</v>
      </c>
      <c r="R665" s="88" t="s">
        <v>44</v>
      </c>
      <c r="S665" s="90">
        <v>46057</v>
      </c>
      <c r="T665" s="88" t="s">
        <v>70</v>
      </c>
      <c r="U665" s="88"/>
      <c r="V665" s="88"/>
      <c r="W665" s="88"/>
      <c r="X665" s="88"/>
      <c r="Y665" s="88"/>
      <c r="Z665" s="88"/>
      <c r="AA665" s="88"/>
      <c r="AB665" s="88"/>
      <c r="AC665" s="88" t="s">
        <v>1440</v>
      </c>
      <c r="AD665" s="88" t="s">
        <v>1485</v>
      </c>
      <c r="AE665" s="88" t="s">
        <v>1512</v>
      </c>
      <c r="AF665" s="88">
        <v>35.031496222898902</v>
      </c>
      <c r="AG665" s="25" t="s">
        <v>207</v>
      </c>
      <c r="AH665" s="206">
        <v>8</v>
      </c>
      <c r="AI665" s="125" t="s">
        <v>45</v>
      </c>
      <c r="AJ665" s="418">
        <f>VLOOKUP(InformeTbHv[[#This Row],[TURNO]],[1]INFORMEHV!AI$2:AK$184,2,0)</f>
        <v>0.58333333333333337</v>
      </c>
      <c r="AK665" s="418">
        <f>VLOOKUP(InformeTbHv[[#This Row],[TURNO]],[1]INFORMEHV!AI$2:AK$184,3,0)</f>
        <v>0.91666666666666663</v>
      </c>
      <c r="AL665" s="205">
        <v>28</v>
      </c>
      <c r="AM665" s="88">
        <v>91</v>
      </c>
      <c r="AN665" s="88">
        <v>46.25</v>
      </c>
      <c r="AO665" s="88">
        <v>17.64</v>
      </c>
      <c r="AP665" s="88">
        <v>33</v>
      </c>
      <c r="AQ665" s="89"/>
      <c r="AR665" s="205">
        <v>7</v>
      </c>
      <c r="AS665" s="88">
        <v>1.27</v>
      </c>
      <c r="AT665" s="30" t="s">
        <v>328</v>
      </c>
      <c r="AU665" s="88" t="s">
        <v>577</v>
      </c>
      <c r="AV665" s="88"/>
      <c r="AW665" s="88"/>
      <c r="AX665" s="88"/>
      <c r="AY665" s="88"/>
      <c r="AZ665" s="92" t="s">
        <v>578</v>
      </c>
      <c r="BA665" s="88" t="s">
        <v>48</v>
      </c>
      <c r="BB66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1.27</v>
      </c>
      <c r="BC665" s="89"/>
      <c r="BD665" s="89"/>
      <c r="BE665" s="89"/>
      <c r="BF665" s="89"/>
      <c r="BG665" s="93"/>
      <c r="BH665" s="44"/>
      <c r="BI665" s="45"/>
      <c r="BJ665" s="45"/>
      <c r="BK665" s="46"/>
      <c r="BL665" s="94"/>
    </row>
    <row r="666" spans="1:64" ht="18" customHeight="1" x14ac:dyDescent="0.3">
      <c r="A666" s="76">
        <f>IFERROR(InformeTbHv[[#This Row],[T EFECTIVO]]/InformeTbHv[[#This Row],[Horas disponibles]],0)</f>
        <v>0.977979274611399</v>
      </c>
      <c r="B666" s="76">
        <f>((InformeTbHv[[#This Row],[T PROGRAMADO]]-InformeTbHv[[#This Row],[HORAS DE OTRAS PARADA]]))/InformeTbHv[[#This Row],[T PROGRAMADO]]</f>
        <v>0.94374999999999998</v>
      </c>
      <c r="C666" s="217">
        <f>IFERROR(((InformeTbHv[[#This Row],[T PROGRAMADO]]-InformeTbHv[[#This Row],[Ttal P. mec]])/InformeTbHv[[#This Row],[T PROGRAMADO]]),0)</f>
        <v>0.96499999999999997</v>
      </c>
      <c r="D666" s="49">
        <f>IFERROR(ROUND(InformeTbHv[[#This Row],[TOTAL DE ARBOLES]]/InformeTbHv[[#This Row],[T EFECTIVO]],2),"")</f>
        <v>10.6</v>
      </c>
      <c r="E666" s="49">
        <f>(IFERROR(ROUND(InformeTbHv[[#This Row],[M3]]/InformeTbHv[[#This Row],[TOTAL DE ARBOLES]],2),""))</f>
        <v>0.28000000000000003</v>
      </c>
      <c r="F666" s="39">
        <f>IFERROR(ROUND(InformeTbHv[[#This Row],[M3]]/InformeTbHv[[#This Row],[T EFECTIVO]],2),"")</f>
        <v>3.01</v>
      </c>
      <c r="G666" s="72">
        <f>InformeTbHv[[#This Row],[T PROGRAMADO]]-InformeTbHv[[#This Row],[HORAS DE OTRAS PARADA]]</f>
        <v>7.55</v>
      </c>
      <c r="H666" s="72">
        <f>InformeTbHv[[#This Row],[T PROGRAMADO]]-SUM(InformeTbHv[[#This Row],[T PARADAS MEC]]+InformeTbHv[[#This Row],[ALISTAMIENTO]]+InformeTbHv[[#This Row],[Mantenimiento periódico]])</f>
        <v>7.72</v>
      </c>
      <c r="I666" s="72">
        <f>InformeTbHv[[#This Row],[T PARADAS MEC]]+InformeTbHv[[#This Row],[ALISTAMIENTO]]+InformeTbHv[[#This Row],[Mantenimiento periódico]]</f>
        <v>0.28000000000000003</v>
      </c>
      <c r="J666" s="72">
        <f>SUMIF(InformeTbHv[[#This Row],[MOTIVO 1]],"Mantenimiento periódico",InformeTbHv[[#This Row],[T OTRA PARADA 1]])</f>
        <v>0</v>
      </c>
      <c r="K666" s="72">
        <f>InformeTbHv[[#This Row],[Mantenimiento periódico]]+InformeTbHv[[#This Row],[ALISTAMIENTO]]</f>
        <v>0.17</v>
      </c>
      <c r="L666" s="72">
        <f>SUM(InformeTbHv[[#This Row],[T OTRA PARADA 1]:[T OTRA PARADA 5]])</f>
        <v>0</v>
      </c>
      <c r="M666" s="49" t="s">
        <v>68</v>
      </c>
      <c r="N666" s="49" t="s">
        <v>1417</v>
      </c>
      <c r="O666" s="49" t="s">
        <v>85</v>
      </c>
      <c r="P666" s="49">
        <v>15961194</v>
      </c>
      <c r="Q666" s="49" t="s">
        <v>65</v>
      </c>
      <c r="R666" s="49" t="s">
        <v>44</v>
      </c>
      <c r="S666" s="77">
        <v>46118</v>
      </c>
      <c r="T666" s="49" t="s">
        <v>164</v>
      </c>
      <c r="U666" s="49"/>
      <c r="V666" s="49"/>
      <c r="W666" s="49"/>
      <c r="X666" s="49"/>
      <c r="Y666" s="49"/>
      <c r="Z666" s="49"/>
      <c r="AA666" s="49"/>
      <c r="AB666" s="49"/>
      <c r="AC666" s="49" t="s">
        <v>1426</v>
      </c>
      <c r="AD666" s="49" t="s">
        <v>1471</v>
      </c>
      <c r="AE666" s="49" t="s">
        <v>1512</v>
      </c>
      <c r="AF666" s="49">
        <v>26.520279887958782</v>
      </c>
      <c r="AG666" s="49" t="s">
        <v>1319</v>
      </c>
      <c r="AH666" s="259">
        <v>8</v>
      </c>
      <c r="AI666" s="125" t="s">
        <v>47</v>
      </c>
      <c r="AJ666" s="418">
        <f>VLOOKUP(InformeTbHv[[#This Row],[TURNO]],[1]INFORMEHV!AI$2:AK$184,2,0)</f>
        <v>0.25</v>
      </c>
      <c r="AK666" s="418">
        <f>VLOOKUP(InformeTbHv[[#This Row],[TURNO]],[1]INFORMEHV!AI$2:AK$184,3,0)</f>
        <v>0.58333333333333337</v>
      </c>
      <c r="AL666" s="125"/>
      <c r="AM666" s="49">
        <v>80</v>
      </c>
      <c r="AN666" s="49">
        <v>22.71</v>
      </c>
      <c r="AO666" s="49">
        <v>20.14</v>
      </c>
      <c r="AP666" s="49">
        <v>41</v>
      </c>
      <c r="AQ666" s="72"/>
      <c r="AR666" s="49">
        <v>8</v>
      </c>
      <c r="AS666" s="49">
        <v>0.11</v>
      </c>
      <c r="AT666" s="49"/>
      <c r="AU666" s="49" t="s">
        <v>1138</v>
      </c>
      <c r="AV666" s="49">
        <v>0.17</v>
      </c>
      <c r="AW666" s="49"/>
      <c r="AX666" s="49">
        <v>0.17</v>
      </c>
      <c r="AY666" s="49"/>
      <c r="AZ666" s="71"/>
      <c r="BA666" s="49" t="s">
        <v>48</v>
      </c>
      <c r="BB66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0.45000000000000007</v>
      </c>
      <c r="BC666" s="72"/>
      <c r="BD666" s="72"/>
      <c r="BE666" s="72"/>
      <c r="BF666" s="72"/>
      <c r="BG666" s="74"/>
      <c r="BH666" s="44"/>
      <c r="BI666" s="45"/>
      <c r="BJ666" s="45"/>
      <c r="BK666" s="46"/>
      <c r="BL666" s="45"/>
    </row>
    <row r="667" spans="1:64" ht="18" customHeight="1" x14ac:dyDescent="0.3">
      <c r="A667" s="76">
        <f>IFERROR(InformeTbHv[[#This Row],[T EFECTIVO]]/InformeTbHv[[#This Row],[Horas disponibles]],0)</f>
        <v>0.92199687987519496</v>
      </c>
      <c r="B667" s="76">
        <f>((InformeTbHv[[#This Row],[T PROGRAMADO]]-InformeTbHv[[#This Row],[HORAS DE OTRAS PARADA]]))/InformeTbHv[[#This Row],[T PROGRAMADO]]</f>
        <v>0.73875000000000002</v>
      </c>
      <c r="C667" s="217">
        <f>IFERROR(((InformeTbHv[[#This Row],[T PROGRAMADO]]-InformeTbHv[[#This Row],[Ttal P. mec]])/InformeTbHv[[#This Row],[T PROGRAMADO]]),0)</f>
        <v>0.80125000000000002</v>
      </c>
      <c r="D667" s="49">
        <f>IFERROR(ROUND(InformeTbHv[[#This Row],[TOTAL DE ARBOLES]]/InformeTbHv[[#This Row],[T EFECTIVO]],2),"")</f>
        <v>44.16</v>
      </c>
      <c r="E667" s="49">
        <f>(IFERROR(ROUND(InformeTbHv[[#This Row],[M3]]/InformeTbHv[[#This Row],[TOTAL DE ARBOLES]],2),""))</f>
        <v>0.52</v>
      </c>
      <c r="F667" s="39">
        <f>IFERROR(ROUND(InformeTbHv[[#This Row],[M3]]/InformeTbHv[[#This Row],[T EFECTIVO]],2),"")</f>
        <v>22.81</v>
      </c>
      <c r="G667" s="72">
        <f>InformeTbHv[[#This Row],[T PROGRAMADO]]-InformeTbHv[[#This Row],[HORAS DE OTRAS PARADA]]</f>
        <v>5.91</v>
      </c>
      <c r="H667" s="72">
        <f>InformeTbHv[[#This Row],[T PROGRAMADO]]-SUM(InformeTbHv[[#This Row],[T PARADAS MEC]]+InformeTbHv[[#This Row],[ALISTAMIENTO]]+InformeTbHv[[#This Row],[Mantenimiento periódico]])</f>
        <v>6.41</v>
      </c>
      <c r="I667" s="72">
        <f>InformeTbHv[[#This Row],[T PARADAS MEC]]+InformeTbHv[[#This Row],[ALISTAMIENTO]]+InformeTbHv[[#This Row],[Mantenimiento periódico]]</f>
        <v>1.5899999999999999</v>
      </c>
      <c r="J667" s="72">
        <f>SUMIF(InformeTbHv[[#This Row],[MOTIVO 1]],"Mantenimiento periódico",InformeTbHv[[#This Row],[T OTRA PARADA 1]])</f>
        <v>0</v>
      </c>
      <c r="K667" s="72">
        <f>InformeTbHv[[#This Row],[Mantenimiento periódico]]+InformeTbHv[[#This Row],[ALISTAMIENTO]]</f>
        <v>0.17</v>
      </c>
      <c r="L667" s="72">
        <f>SUM(InformeTbHv[[#This Row],[T OTRA PARADA 1]:[T OTRA PARADA 5]])</f>
        <v>0</v>
      </c>
      <c r="M667" s="49" t="s">
        <v>68</v>
      </c>
      <c r="N667" s="49" t="s">
        <v>1417</v>
      </c>
      <c r="O667" s="49" t="s">
        <v>82</v>
      </c>
      <c r="P667" s="49">
        <v>94266396</v>
      </c>
      <c r="Q667" s="49" t="s">
        <v>65</v>
      </c>
      <c r="R667" s="49" t="s">
        <v>44</v>
      </c>
      <c r="S667" s="77">
        <v>46118</v>
      </c>
      <c r="T667" s="49" t="s">
        <v>164</v>
      </c>
      <c r="U667" s="49"/>
      <c r="V667" s="49"/>
      <c r="W667" s="49"/>
      <c r="X667" s="49"/>
      <c r="Y667" s="49"/>
      <c r="Z667" s="49"/>
      <c r="AA667" s="49"/>
      <c r="AB667" s="49"/>
      <c r="AC667" s="49" t="s">
        <v>1426</v>
      </c>
      <c r="AD667" s="49" t="s">
        <v>1471</v>
      </c>
      <c r="AE667" s="49" t="s">
        <v>1512</v>
      </c>
      <c r="AF667" s="49">
        <v>26.520279887958782</v>
      </c>
      <c r="AG667" s="49" t="s">
        <v>1319</v>
      </c>
      <c r="AH667" s="259">
        <v>8</v>
      </c>
      <c r="AI667" s="125" t="s">
        <v>45</v>
      </c>
      <c r="AJ667" s="418">
        <f>VLOOKUP(InformeTbHv[[#This Row],[TURNO]],[1]INFORMEHV!AI$2:AK$184,2,0)</f>
        <v>0.58333333333333337</v>
      </c>
      <c r="AK667" s="418">
        <f>VLOOKUP(InformeTbHv[[#This Row],[TURNO]],[1]INFORMEHV!AI$2:AK$184,3,0)</f>
        <v>0.91666666666666663</v>
      </c>
      <c r="AL667" s="125"/>
      <c r="AM667" s="49">
        <v>261</v>
      </c>
      <c r="AN667" s="49">
        <v>134.78</v>
      </c>
      <c r="AO667" s="49">
        <v>25.65</v>
      </c>
      <c r="AP667" s="49">
        <v>50</v>
      </c>
      <c r="AQ667" s="72"/>
      <c r="AR667" s="49">
        <v>8</v>
      </c>
      <c r="AS667" s="49">
        <v>1.42</v>
      </c>
      <c r="AT667" s="49"/>
      <c r="AU667" s="49" t="s">
        <v>1138</v>
      </c>
      <c r="AV667" s="49">
        <v>0.17</v>
      </c>
      <c r="AW667" s="49">
        <v>0.33</v>
      </c>
      <c r="AX667" s="49">
        <v>0.17</v>
      </c>
      <c r="AY667" s="49"/>
      <c r="AZ667" s="71"/>
      <c r="BA667" s="49" t="s">
        <v>48</v>
      </c>
      <c r="BB66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2.09</v>
      </c>
      <c r="BC667" s="72"/>
      <c r="BD667" s="72"/>
      <c r="BE667" s="72"/>
      <c r="BF667" s="72"/>
      <c r="BG667" s="74"/>
      <c r="BH667" s="44"/>
      <c r="BI667" s="45"/>
      <c r="BJ667" s="45"/>
      <c r="BK667" s="46"/>
      <c r="BL667" s="45"/>
    </row>
    <row r="668" spans="1:64" ht="18" customHeight="1" x14ac:dyDescent="0.3">
      <c r="A668" s="63">
        <f>IFERROR(InformeTbHv[[#This Row],[T EFECTIVO]]/InformeTbHv[[#This Row],[Horas disponibles]],0)</f>
        <v>0.9137254901960784</v>
      </c>
      <c r="B668" s="63">
        <f>((InformeTbHv[[#This Row],[T PROGRAMADO]]-InformeTbHv[[#This Row],[HORAS DE OTRAS PARADA]]))/InformeTbHv[[#This Row],[T PROGRAMADO]]</f>
        <v>0.87375000000000003</v>
      </c>
      <c r="C668" s="215">
        <f>IFERROR(((InformeTbHv[[#This Row],[T PROGRAMADO]]-InformeTbHv[[#This Row],[Ttal P. mec]])/InformeTbHv[[#This Row],[T PROGRAMADO]]),0)</f>
        <v>0.95625000000000004</v>
      </c>
      <c r="D668" s="64">
        <f>IFERROR(ROUND(InformeTbHv[[#This Row],[TOTAL DE ARBOLES]]/InformeTbHv[[#This Row],[T EFECTIVO]],2),"")</f>
        <v>42.49</v>
      </c>
      <c r="E668" s="64">
        <f>(IFERROR(ROUND(InformeTbHv[[#This Row],[M3]]/InformeTbHv[[#This Row],[TOTAL DE ARBOLES]],2),""))</f>
        <v>0.22</v>
      </c>
      <c r="F668" s="39">
        <f>IFERROR(ROUND(InformeTbHv[[#This Row],[M3]]/InformeTbHv[[#This Row],[T EFECTIVO]],2),"")</f>
        <v>9.41</v>
      </c>
      <c r="G668" s="65">
        <f>InformeTbHv[[#This Row],[T PROGRAMADO]]-InformeTbHv[[#This Row],[HORAS DE OTRAS PARADA]]</f>
        <v>6.99</v>
      </c>
      <c r="H668" s="65">
        <f>InformeTbHv[[#This Row],[T PROGRAMADO]]-SUM(InformeTbHv[[#This Row],[T PARADAS MEC]]+InformeTbHv[[#This Row],[ALISTAMIENTO]]+InformeTbHv[[#This Row],[Mantenimiento periódico]])</f>
        <v>7.65</v>
      </c>
      <c r="I668" s="65">
        <f>InformeTbHv[[#This Row],[T PARADAS MEC]]+InformeTbHv[[#This Row],[ALISTAMIENTO]]+InformeTbHv[[#This Row],[Mantenimiento periódico]]</f>
        <v>0.35000000000000003</v>
      </c>
      <c r="J668" s="65">
        <f>SUMIF(InformeTbHv[[#This Row],[MOTIVO 1]],"Mantenimiento periódico",InformeTbHv[[#This Row],[T OTRA PARADA 1]])</f>
        <v>0</v>
      </c>
      <c r="K668" s="65">
        <f>InformeTbHv[[#This Row],[Mantenimiento periódico]]+InformeTbHv[[#This Row],[ALISTAMIENTO]]</f>
        <v>0.33</v>
      </c>
      <c r="L668" s="65">
        <f>SUM(InformeTbHv[[#This Row],[T OTRA PARADA 1]:[T OTRA PARADA 5]])</f>
        <v>0</v>
      </c>
      <c r="M668" s="64" t="s">
        <v>134</v>
      </c>
      <c r="N668" s="64" t="s">
        <v>1417</v>
      </c>
      <c r="O668" s="64" t="s">
        <v>367</v>
      </c>
      <c r="P668" s="64">
        <v>18435730</v>
      </c>
      <c r="Q668" s="64" t="s">
        <v>65</v>
      </c>
      <c r="R668" s="64" t="s">
        <v>49</v>
      </c>
      <c r="S668" s="66">
        <v>46042</v>
      </c>
      <c r="T668" s="64" t="s">
        <v>135</v>
      </c>
      <c r="U668" s="64"/>
      <c r="V668" s="64"/>
      <c r="W668" s="64"/>
      <c r="X668" s="64"/>
      <c r="Y668" s="64"/>
      <c r="Z668" s="64"/>
      <c r="AA668" s="64"/>
      <c r="AB668" s="64"/>
      <c r="AC668" s="64" t="s">
        <v>1421</v>
      </c>
      <c r="AD668" s="64" t="s">
        <v>1466</v>
      </c>
      <c r="AE668" s="64" t="s">
        <v>1510</v>
      </c>
      <c r="AF668" s="64">
        <v>17.432111584245501</v>
      </c>
      <c r="AG668" s="251" t="s">
        <v>205</v>
      </c>
      <c r="AH668" s="258">
        <v>8</v>
      </c>
      <c r="AI668" s="125" t="s">
        <v>45</v>
      </c>
      <c r="AJ668" s="418">
        <f>VLOOKUP(InformeTbHv[[#This Row],[TURNO]],[1]INFORMEHV!AI$2:AK$184,2,0)</f>
        <v>0.58333333333333337</v>
      </c>
      <c r="AK668" s="418">
        <f>VLOOKUP(InformeTbHv[[#This Row],[TURNO]],[1]INFORMEHV!AI$2:AK$184,3,0)</f>
        <v>0.91666666666666663</v>
      </c>
      <c r="AL668" s="209">
        <v>37</v>
      </c>
      <c r="AM668" s="64">
        <v>297</v>
      </c>
      <c r="AN668" s="64">
        <v>65.8</v>
      </c>
      <c r="AO668" s="64">
        <v>10.8</v>
      </c>
      <c r="AP668" s="64">
        <v>49</v>
      </c>
      <c r="AQ668" s="65">
        <v>17</v>
      </c>
      <c r="AR668" s="209">
        <v>8</v>
      </c>
      <c r="AS668" s="64">
        <v>0.02</v>
      </c>
      <c r="AT668" s="30" t="s">
        <v>328</v>
      </c>
      <c r="AU668" s="49" t="s">
        <v>499</v>
      </c>
      <c r="AV668" s="64">
        <v>0.33</v>
      </c>
      <c r="AW668" s="64">
        <v>0.33</v>
      </c>
      <c r="AX668" s="64">
        <v>0.33</v>
      </c>
      <c r="AY668" s="64">
        <v>6</v>
      </c>
      <c r="AZ668" s="67" t="s">
        <v>385</v>
      </c>
      <c r="BA668" s="64" t="s">
        <v>46</v>
      </c>
      <c r="BB66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1.01</v>
      </c>
      <c r="BC668" s="65"/>
      <c r="BD668" s="65"/>
      <c r="BE668" s="65"/>
      <c r="BF668" s="65"/>
      <c r="BG668" s="68"/>
      <c r="BH668" s="44"/>
      <c r="BI668" s="45"/>
      <c r="BJ668" s="45"/>
      <c r="BK668" s="46"/>
      <c r="BL668" s="69"/>
    </row>
    <row r="669" spans="1:64" ht="18" customHeight="1" x14ac:dyDescent="0.3">
      <c r="A669" s="63">
        <f>IFERROR(InformeTbHv[[#This Row],[T EFECTIVO]]/InformeTbHv[[#This Row],[Horas disponibles]],0)</f>
        <v>0.91105121293800539</v>
      </c>
      <c r="B669" s="63">
        <f>((InformeTbHv[[#This Row],[T PROGRAMADO]]-InformeTbHv[[#This Row],[HORAS DE OTRAS PARADA]]))/InformeTbHv[[#This Row],[T PROGRAMADO]]</f>
        <v>0.84499999999999997</v>
      </c>
      <c r="C669" s="215">
        <f>IFERROR(((InformeTbHv[[#This Row],[T PROGRAMADO]]-InformeTbHv[[#This Row],[Ttal P. mec]])/InformeTbHv[[#This Row],[T PROGRAMADO]]),0)</f>
        <v>0.92749999999999999</v>
      </c>
      <c r="D669" s="64">
        <f>IFERROR(ROUND(InformeTbHv[[#This Row],[TOTAL DE ARBOLES]]/InformeTbHv[[#This Row],[T EFECTIVO]],2),"")</f>
        <v>39.64</v>
      </c>
      <c r="E669" s="64">
        <f>(IFERROR(ROUND(InformeTbHv[[#This Row],[M3]]/InformeTbHv[[#This Row],[TOTAL DE ARBOLES]],2),""))</f>
        <v>0.24</v>
      </c>
      <c r="F669" s="39">
        <f>IFERROR(ROUND(InformeTbHv[[#This Row],[M3]]/InformeTbHv[[#This Row],[T EFECTIVO]],2),"")</f>
        <v>9.3800000000000008</v>
      </c>
      <c r="G669" s="65">
        <f>InformeTbHv[[#This Row],[T PROGRAMADO]]-InformeTbHv[[#This Row],[HORAS DE OTRAS PARADA]]</f>
        <v>6.76</v>
      </c>
      <c r="H669" s="65">
        <f>InformeTbHv[[#This Row],[T PROGRAMADO]]-SUM(InformeTbHv[[#This Row],[T PARADAS MEC]]+InformeTbHv[[#This Row],[ALISTAMIENTO]]+InformeTbHv[[#This Row],[Mantenimiento periódico]])</f>
        <v>7.42</v>
      </c>
      <c r="I669" s="65">
        <f>InformeTbHv[[#This Row],[T PARADAS MEC]]+InformeTbHv[[#This Row],[ALISTAMIENTO]]+InformeTbHv[[#This Row],[Mantenimiento periódico]]</f>
        <v>0.58000000000000007</v>
      </c>
      <c r="J669" s="65">
        <f>SUMIF(InformeTbHv[[#This Row],[MOTIVO 1]],"Mantenimiento periódico",InformeTbHv[[#This Row],[T OTRA PARADA 1]])</f>
        <v>0</v>
      </c>
      <c r="K669" s="65">
        <f>InformeTbHv[[#This Row],[Mantenimiento periódico]]+InformeTbHv[[#This Row],[ALISTAMIENTO]]</f>
        <v>0.33</v>
      </c>
      <c r="L669" s="65">
        <f>SUM(InformeTbHv[[#This Row],[T OTRA PARADA 1]:[T OTRA PARADA 5]])</f>
        <v>0</v>
      </c>
      <c r="M669" s="64" t="s">
        <v>134</v>
      </c>
      <c r="N669" s="64" t="s">
        <v>1417</v>
      </c>
      <c r="O669" s="64" t="s">
        <v>367</v>
      </c>
      <c r="P669" s="64">
        <v>18435730</v>
      </c>
      <c r="Q669" s="64" t="s">
        <v>65</v>
      </c>
      <c r="R669" s="64" t="s">
        <v>49</v>
      </c>
      <c r="S669" s="66">
        <v>46043</v>
      </c>
      <c r="T669" s="64" t="s">
        <v>135</v>
      </c>
      <c r="U669" s="64"/>
      <c r="V669" s="64"/>
      <c r="W669" s="64"/>
      <c r="X669" s="64"/>
      <c r="Y669" s="64"/>
      <c r="Z669" s="64"/>
      <c r="AA669" s="64"/>
      <c r="AB669" s="64"/>
      <c r="AC669" s="64" t="s">
        <v>1421</v>
      </c>
      <c r="AD669" s="64" t="s">
        <v>1466</v>
      </c>
      <c r="AE669" s="64" t="s">
        <v>1510</v>
      </c>
      <c r="AF669" s="64">
        <v>17.432111584245501</v>
      </c>
      <c r="AG669" s="251" t="s">
        <v>205</v>
      </c>
      <c r="AH669" s="258">
        <v>8</v>
      </c>
      <c r="AI669" s="125" t="s">
        <v>45</v>
      </c>
      <c r="AJ669" s="418">
        <f>VLOOKUP(InformeTbHv[[#This Row],[TURNO]],[1]INFORMEHV!AI$2:AK$184,2,0)</f>
        <v>0.58333333333333337</v>
      </c>
      <c r="AK669" s="418">
        <f>VLOOKUP(InformeTbHv[[#This Row],[TURNO]],[1]INFORMEHV!AI$2:AK$184,3,0)</f>
        <v>0.91666666666666663</v>
      </c>
      <c r="AL669" s="209">
        <v>33</v>
      </c>
      <c r="AM669" s="64">
        <v>268</v>
      </c>
      <c r="AN669" s="64">
        <v>63.4</v>
      </c>
      <c r="AO669" s="64">
        <v>11.1</v>
      </c>
      <c r="AP669" s="64"/>
      <c r="AQ669" s="65">
        <v>17</v>
      </c>
      <c r="AR669" s="209">
        <v>8</v>
      </c>
      <c r="AS669" s="64">
        <v>0.25</v>
      </c>
      <c r="AT669" s="30" t="s">
        <v>328</v>
      </c>
      <c r="AU669" s="49" t="s">
        <v>499</v>
      </c>
      <c r="AV669" s="64">
        <v>0.33</v>
      </c>
      <c r="AW669" s="64">
        <v>0.33</v>
      </c>
      <c r="AX669" s="64">
        <v>0.33</v>
      </c>
      <c r="AY669" s="64">
        <v>6</v>
      </c>
      <c r="AZ669" s="67" t="s">
        <v>390</v>
      </c>
      <c r="BA669" s="64" t="s">
        <v>46</v>
      </c>
      <c r="BB66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1.2400000000000002</v>
      </c>
      <c r="BC669" s="65"/>
      <c r="BD669" s="65"/>
      <c r="BE669" s="65"/>
      <c r="BF669" s="65"/>
      <c r="BG669" s="68"/>
      <c r="BH669" s="44"/>
      <c r="BI669" s="45"/>
      <c r="BJ669" s="45"/>
      <c r="BK669" s="46"/>
      <c r="BL669" s="69"/>
    </row>
    <row r="670" spans="1:64" ht="18" customHeight="1" x14ac:dyDescent="0.3">
      <c r="A670" s="76">
        <f>IFERROR(InformeTbHv[[#This Row],[T EFECTIVO]]/InformeTbHv[[#This Row],[Horas disponibles]],0)</f>
        <v>0.93472584856396868</v>
      </c>
      <c r="B670" s="76">
        <f>((InformeTbHv[[#This Row],[T PROGRAMADO]]-InformeTbHv[[#This Row],[HORAS DE OTRAS PARADA]]))/InformeTbHv[[#This Row],[T PROGRAMADO]]</f>
        <v>0.89500000000000002</v>
      </c>
      <c r="C670" s="217">
        <f>IFERROR(((InformeTbHv[[#This Row],[T PROGRAMADO]]-InformeTbHv[[#This Row],[Ttal P. mec]])/InformeTbHv[[#This Row],[T PROGRAMADO]]),0)</f>
        <v>0.95750000000000002</v>
      </c>
      <c r="D670" s="49">
        <f>IFERROR(ROUND(InformeTbHv[[#This Row],[TOTAL DE ARBOLES]]/InformeTbHv[[#This Row],[T EFECTIVO]],2),"")</f>
        <v>45.95</v>
      </c>
      <c r="E670" s="49">
        <f>(IFERROR(ROUND(InformeTbHv[[#This Row],[M3]]/InformeTbHv[[#This Row],[TOTAL DE ARBOLES]],2),""))</f>
        <v>0.59</v>
      </c>
      <c r="F670" s="39">
        <f>IFERROR(ROUND(InformeTbHv[[#This Row],[M3]]/InformeTbHv[[#This Row],[T EFECTIVO]],2),"")</f>
        <v>27.04</v>
      </c>
      <c r="G670" s="72">
        <f>InformeTbHv[[#This Row],[T PROGRAMADO]]-InformeTbHv[[#This Row],[HORAS DE OTRAS PARADA]]</f>
        <v>7.16</v>
      </c>
      <c r="H670" s="72">
        <f>InformeTbHv[[#This Row],[T PROGRAMADO]]-SUM(InformeTbHv[[#This Row],[T PARADAS MEC]]+InformeTbHv[[#This Row],[ALISTAMIENTO]]+InformeTbHv[[#This Row],[Mantenimiento periódico]])</f>
        <v>7.66</v>
      </c>
      <c r="I670" s="72">
        <f>InformeTbHv[[#This Row],[T PARADAS MEC]]+InformeTbHv[[#This Row],[ALISTAMIENTO]]+InformeTbHv[[#This Row],[Mantenimiento periódico]]</f>
        <v>0.34</v>
      </c>
      <c r="J670" s="72">
        <f>SUMIF(InformeTbHv[[#This Row],[MOTIVO 1]],"Mantenimiento periódico",InformeTbHv[[#This Row],[T OTRA PARADA 1]])</f>
        <v>0</v>
      </c>
      <c r="K670" s="72">
        <f>InformeTbHv[[#This Row],[Mantenimiento periódico]]+InformeTbHv[[#This Row],[ALISTAMIENTO]]</f>
        <v>0.17</v>
      </c>
      <c r="L670" s="72">
        <f>SUM(InformeTbHv[[#This Row],[T OTRA PARADA 1]:[T OTRA PARADA 5]])</f>
        <v>0</v>
      </c>
      <c r="M670" s="49" t="s">
        <v>68</v>
      </c>
      <c r="N670" s="49" t="s">
        <v>1417</v>
      </c>
      <c r="O670" s="49" t="s">
        <v>82</v>
      </c>
      <c r="P670" s="49">
        <v>94266396</v>
      </c>
      <c r="Q670" s="49" t="s">
        <v>65</v>
      </c>
      <c r="R670" s="49" t="s">
        <v>44</v>
      </c>
      <c r="S670" s="77">
        <v>46116</v>
      </c>
      <c r="T670" s="49" t="s">
        <v>164</v>
      </c>
      <c r="U670" s="49"/>
      <c r="V670" s="49"/>
      <c r="W670" s="49"/>
      <c r="X670" s="49"/>
      <c r="Y670" s="49"/>
      <c r="Z670" s="49"/>
      <c r="AA670" s="49"/>
      <c r="AB670" s="49"/>
      <c r="AC670" s="49" t="s">
        <v>1426</v>
      </c>
      <c r="AD670" s="49" t="s">
        <v>1471</v>
      </c>
      <c r="AE670" s="49" t="s">
        <v>1512</v>
      </c>
      <c r="AF670" s="49">
        <v>26.520279887958782</v>
      </c>
      <c r="AG670" s="49" t="s">
        <v>1319</v>
      </c>
      <c r="AH670" s="259">
        <v>8</v>
      </c>
      <c r="AI670" s="125" t="s">
        <v>45</v>
      </c>
      <c r="AJ670" s="418">
        <f>VLOOKUP(InformeTbHv[[#This Row],[TURNO]],[1]INFORMEHV!AI$2:AK$184,2,0)</f>
        <v>0.58333333333333337</v>
      </c>
      <c r="AK670" s="418">
        <f>VLOOKUP(InformeTbHv[[#This Row],[TURNO]],[1]INFORMEHV!AI$2:AK$184,3,0)</f>
        <v>0.91666666666666663</v>
      </c>
      <c r="AL670" s="125"/>
      <c r="AM670" s="49">
        <v>329</v>
      </c>
      <c r="AN670" s="49">
        <v>193.6</v>
      </c>
      <c r="AO670" s="49">
        <v>29.7</v>
      </c>
      <c r="AP670" s="49"/>
      <c r="AQ670" s="72"/>
      <c r="AR670" s="49">
        <v>8</v>
      </c>
      <c r="AS670" s="49">
        <v>0.17</v>
      </c>
      <c r="AT670" s="49"/>
      <c r="AU670" s="49" t="s">
        <v>499</v>
      </c>
      <c r="AV670" s="49">
        <v>0.17</v>
      </c>
      <c r="AW670" s="49">
        <v>0.33</v>
      </c>
      <c r="AX670" s="49">
        <v>0.17</v>
      </c>
      <c r="AY670" s="49"/>
      <c r="AZ670" s="71"/>
      <c r="BA670" s="49" t="s">
        <v>48</v>
      </c>
      <c r="BB67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0.84000000000000008</v>
      </c>
      <c r="BC670" s="72"/>
      <c r="BD670" s="72"/>
      <c r="BE670" s="72"/>
      <c r="BF670" s="72"/>
      <c r="BG670" s="74"/>
      <c r="BH670" s="44"/>
      <c r="BI670" s="45"/>
      <c r="BJ670" s="45"/>
      <c r="BK670" s="46"/>
      <c r="BL670" s="45"/>
    </row>
    <row r="671" spans="1:64" ht="18" customHeight="1" x14ac:dyDescent="0.3">
      <c r="A671" s="76">
        <f>IFERROR(InformeTbHv[[#This Row],[T EFECTIVO]]/InformeTbHv[[#This Row],[Horas disponibles]],0)</f>
        <v>0.92937853107344637</v>
      </c>
      <c r="B671" s="76">
        <f>((InformeTbHv[[#This Row],[T PROGRAMADO]]-InformeTbHv[[#This Row],[HORAS DE OTRAS PARADA]]))/InformeTbHv[[#This Row],[T PROGRAMADO]]</f>
        <v>0.82250000000000001</v>
      </c>
      <c r="C671" s="217">
        <f>IFERROR(((InformeTbHv[[#This Row],[T PROGRAMADO]]-InformeTbHv[[#This Row],[Ttal P. mec]])/InformeTbHv[[#This Row],[T PROGRAMADO]]),0)</f>
        <v>0.88500000000000001</v>
      </c>
      <c r="D671" s="49">
        <f>IFERROR(ROUND(InformeTbHv[[#This Row],[TOTAL DE ARBOLES]]/InformeTbHv[[#This Row],[T EFECTIVO]],2),"")</f>
        <v>44.98</v>
      </c>
      <c r="E671" s="49">
        <f>(IFERROR(ROUND(InformeTbHv[[#This Row],[M3]]/InformeTbHv[[#This Row],[TOTAL DE ARBOLES]],2),""))</f>
        <v>0.48</v>
      </c>
      <c r="F671" s="39">
        <f>IFERROR(ROUND(InformeTbHv[[#This Row],[M3]]/InformeTbHv[[#This Row],[T EFECTIVO]],2),"")</f>
        <v>21.46</v>
      </c>
      <c r="G671" s="72">
        <f>InformeTbHv[[#This Row],[T PROGRAMADO]]-InformeTbHv[[#This Row],[HORAS DE OTRAS PARADA]]</f>
        <v>6.58</v>
      </c>
      <c r="H671" s="72">
        <f>InformeTbHv[[#This Row],[T PROGRAMADO]]-SUM(InformeTbHv[[#This Row],[T PARADAS MEC]]+InformeTbHv[[#This Row],[ALISTAMIENTO]]+InformeTbHv[[#This Row],[Mantenimiento periódico]])</f>
        <v>7.08</v>
      </c>
      <c r="I671" s="72">
        <f>InformeTbHv[[#This Row],[T PARADAS MEC]]+InformeTbHv[[#This Row],[ALISTAMIENTO]]+InformeTbHv[[#This Row],[Mantenimiento periódico]]</f>
        <v>0.92</v>
      </c>
      <c r="J671" s="72">
        <f>SUMIF(InformeTbHv[[#This Row],[MOTIVO 1]],"Mantenimiento periódico",InformeTbHv[[#This Row],[T OTRA PARADA 1]])</f>
        <v>0</v>
      </c>
      <c r="K671" s="72">
        <f>InformeTbHv[[#This Row],[Mantenimiento periódico]]+InformeTbHv[[#This Row],[ALISTAMIENTO]]</f>
        <v>0.17</v>
      </c>
      <c r="L671" s="72">
        <f>SUM(InformeTbHv[[#This Row],[T OTRA PARADA 1]:[T OTRA PARADA 5]])</f>
        <v>0</v>
      </c>
      <c r="M671" s="49" t="s">
        <v>79</v>
      </c>
      <c r="N671" s="49" t="s">
        <v>1417</v>
      </c>
      <c r="O671" s="49" t="s">
        <v>64</v>
      </c>
      <c r="P671" s="49">
        <v>94282613</v>
      </c>
      <c r="Q671" s="49" t="s">
        <v>65</v>
      </c>
      <c r="R671" s="49" t="s">
        <v>44</v>
      </c>
      <c r="S671" s="77">
        <v>46119</v>
      </c>
      <c r="T671" s="49" t="s">
        <v>164</v>
      </c>
      <c r="U671" s="49"/>
      <c r="V671" s="49"/>
      <c r="W671" s="49"/>
      <c r="X671" s="49"/>
      <c r="Y671" s="49"/>
      <c r="Z671" s="49"/>
      <c r="AA671" s="49"/>
      <c r="AB671" s="49"/>
      <c r="AC671" s="49" t="s">
        <v>1426</v>
      </c>
      <c r="AD671" s="49" t="s">
        <v>1471</v>
      </c>
      <c r="AE671" s="49" t="s">
        <v>1512</v>
      </c>
      <c r="AF671" s="49">
        <v>26.520279887958782</v>
      </c>
      <c r="AG671" s="49" t="s">
        <v>1319</v>
      </c>
      <c r="AH671" s="259">
        <v>8</v>
      </c>
      <c r="AI671" s="125" t="s">
        <v>45</v>
      </c>
      <c r="AJ671" s="418">
        <f>VLOOKUP(InformeTbHv[[#This Row],[TURNO]],[1]INFORMEHV!AI$2:AK$184,2,0)</f>
        <v>0.58333333333333337</v>
      </c>
      <c r="AK671" s="418">
        <f>VLOOKUP(InformeTbHv[[#This Row],[TURNO]],[1]INFORMEHV!AI$2:AK$184,3,0)</f>
        <v>0.91666666666666663</v>
      </c>
      <c r="AL671" s="125"/>
      <c r="AM671" s="49">
        <v>296</v>
      </c>
      <c r="AN671" s="49">
        <v>141.18</v>
      </c>
      <c r="AO671" s="49">
        <v>21.43</v>
      </c>
      <c r="AP671" s="49">
        <v>45</v>
      </c>
      <c r="AQ671" s="72"/>
      <c r="AR671" s="49">
        <v>8</v>
      </c>
      <c r="AS671" s="49">
        <v>0.75</v>
      </c>
      <c r="AT671" s="49"/>
      <c r="AU671" s="49" t="s">
        <v>499</v>
      </c>
      <c r="AV671" s="49">
        <v>0.17</v>
      </c>
      <c r="AW671" s="49">
        <v>0.33</v>
      </c>
      <c r="AX671" s="49">
        <v>0.17</v>
      </c>
      <c r="AY671" s="49"/>
      <c r="AZ671" s="71"/>
      <c r="BA671" s="49" t="s">
        <v>48</v>
      </c>
      <c r="BB67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1.42</v>
      </c>
      <c r="BC671" s="72"/>
      <c r="BD671" s="72"/>
      <c r="BE671" s="72"/>
      <c r="BF671" s="72"/>
      <c r="BG671" s="74"/>
      <c r="BH671" s="44"/>
      <c r="BI671" s="45"/>
      <c r="BJ671" s="45"/>
      <c r="BK671" s="46"/>
      <c r="BL671" s="45"/>
    </row>
    <row r="672" spans="1:64" ht="18" customHeight="1" x14ac:dyDescent="0.3">
      <c r="A672" s="76">
        <f>IFERROR(InformeTbHv[[#This Row],[T EFECTIVO]]/InformeTbHv[[#This Row],[Horas disponibles]],0)</f>
        <v>0.91883116883116889</v>
      </c>
      <c r="B672" s="76">
        <f>((InformeTbHv[[#This Row],[T PROGRAMADO]]-InformeTbHv[[#This Row],[HORAS DE OTRAS PARADA]]))/InformeTbHv[[#This Row],[T PROGRAMADO]]</f>
        <v>0.87076923076923074</v>
      </c>
      <c r="C672" s="217">
        <f>IFERROR(((InformeTbHv[[#This Row],[T PROGRAMADO]]-InformeTbHv[[#This Row],[Ttal P. mec]])/InformeTbHv[[#This Row],[T PROGRAMADO]]),0)</f>
        <v>0.94769230769230772</v>
      </c>
      <c r="D672" s="49">
        <f>IFERROR(ROUND(InformeTbHv[[#This Row],[TOTAL DE ARBOLES]]/InformeTbHv[[#This Row],[T EFECTIVO]],2),"")</f>
        <v>32.33</v>
      </c>
      <c r="E672" s="49">
        <f>(IFERROR(ROUND(InformeTbHv[[#This Row],[M3]]/InformeTbHv[[#This Row],[TOTAL DE ARBOLES]],2),""))</f>
        <v>0.65</v>
      </c>
      <c r="F672" s="39">
        <f>IFERROR(ROUND(InformeTbHv[[#This Row],[M3]]/InformeTbHv[[#This Row],[T EFECTIVO]],2),"")</f>
        <v>20.96</v>
      </c>
      <c r="G672" s="72">
        <f>InformeTbHv[[#This Row],[T PROGRAMADO]]-InformeTbHv[[#This Row],[HORAS DE OTRAS PARADA]]</f>
        <v>5.66</v>
      </c>
      <c r="H672" s="72">
        <f>InformeTbHv[[#This Row],[T PROGRAMADO]]-SUM(InformeTbHv[[#This Row],[T PARADAS MEC]]+InformeTbHv[[#This Row],[ALISTAMIENTO]]+InformeTbHv[[#This Row],[Mantenimiento periódico]])</f>
        <v>6.16</v>
      </c>
      <c r="I672" s="72">
        <f>InformeTbHv[[#This Row],[T PARADAS MEC]]+InformeTbHv[[#This Row],[ALISTAMIENTO]]+InformeTbHv[[#This Row],[Mantenimiento periódico]]</f>
        <v>0.34</v>
      </c>
      <c r="J672" s="72">
        <f>SUMIF(InformeTbHv[[#This Row],[MOTIVO 1]],"Mantenimiento periódico",InformeTbHv[[#This Row],[T OTRA PARADA 1]])</f>
        <v>0</v>
      </c>
      <c r="K672" s="72">
        <f>InformeTbHv[[#This Row],[Mantenimiento periódico]]+InformeTbHv[[#This Row],[ALISTAMIENTO]]</f>
        <v>0.17</v>
      </c>
      <c r="L672" s="72">
        <f>SUM(InformeTbHv[[#This Row],[T OTRA PARADA 1]:[T OTRA PARADA 5]])</f>
        <v>0</v>
      </c>
      <c r="M672" s="49" t="s">
        <v>79</v>
      </c>
      <c r="N672" s="49" t="s">
        <v>1417</v>
      </c>
      <c r="O672" s="49" t="s">
        <v>84</v>
      </c>
      <c r="P672" s="49">
        <v>1085247991</v>
      </c>
      <c r="Q672" s="49" t="s">
        <v>65</v>
      </c>
      <c r="R672" s="49" t="s">
        <v>44</v>
      </c>
      <c r="S672" s="77">
        <v>46120</v>
      </c>
      <c r="T672" s="49" t="s">
        <v>164</v>
      </c>
      <c r="U672" s="49"/>
      <c r="V672" s="49"/>
      <c r="W672" s="49"/>
      <c r="X672" s="49"/>
      <c r="Y672" s="49"/>
      <c r="Z672" s="49"/>
      <c r="AA672" s="49"/>
      <c r="AB672" s="49"/>
      <c r="AC672" s="49" t="s">
        <v>1426</v>
      </c>
      <c r="AD672" s="49" t="s">
        <v>1471</v>
      </c>
      <c r="AE672" s="49" t="s">
        <v>1512</v>
      </c>
      <c r="AF672" s="49">
        <v>26.520279887958782</v>
      </c>
      <c r="AG672" s="49" t="s">
        <v>1319</v>
      </c>
      <c r="AH672" s="259">
        <v>8</v>
      </c>
      <c r="AI672" s="125" t="s">
        <v>45</v>
      </c>
      <c r="AJ672" s="418">
        <f>VLOOKUP(InformeTbHv[[#This Row],[TURNO]],[1]INFORMEHV!AI$2:AK$184,2,0)</f>
        <v>0.58333333333333337</v>
      </c>
      <c r="AK672" s="418">
        <f>VLOOKUP(InformeTbHv[[#This Row],[TURNO]],[1]INFORMEHV!AI$2:AK$184,3,0)</f>
        <v>0.91666666666666663</v>
      </c>
      <c r="AL672" s="125"/>
      <c r="AM672" s="49">
        <v>183</v>
      </c>
      <c r="AN672" s="49">
        <v>118.64</v>
      </c>
      <c r="AO672" s="49">
        <v>23.19</v>
      </c>
      <c r="AP672" s="49"/>
      <c r="AQ672" s="72"/>
      <c r="AR672" s="49">
        <v>6.5</v>
      </c>
      <c r="AS672" s="49">
        <v>0.17</v>
      </c>
      <c r="AT672" s="49"/>
      <c r="AU672" s="49" t="s">
        <v>499</v>
      </c>
      <c r="AV672" s="49">
        <v>0.17</v>
      </c>
      <c r="AW672" s="49">
        <v>0.33</v>
      </c>
      <c r="AX672" s="49">
        <v>0.17</v>
      </c>
      <c r="AY672" s="49">
        <v>2</v>
      </c>
      <c r="AZ672" s="71"/>
      <c r="BA672" s="49" t="s">
        <v>48</v>
      </c>
      <c r="BB67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0.84000000000000008</v>
      </c>
      <c r="BC672" s="72"/>
      <c r="BD672" s="72"/>
      <c r="BE672" s="72"/>
      <c r="BF672" s="72"/>
      <c r="BG672" s="74"/>
      <c r="BH672" s="44"/>
      <c r="BI672" s="45"/>
      <c r="BJ672" s="45"/>
      <c r="BK672" s="46"/>
      <c r="BL672" s="45"/>
    </row>
    <row r="673" spans="1:64" ht="18" customHeight="1" x14ac:dyDescent="0.3">
      <c r="A673" s="63">
        <f>IFERROR(InformeTbHv[[#This Row],[T EFECTIVO]]/InformeTbHv[[#This Row],[Horas disponibles]],0)</f>
        <v>1</v>
      </c>
      <c r="B673" s="63">
        <f>((InformeTbHv[[#This Row],[T PROGRAMADO]]-InformeTbHv[[#This Row],[HORAS DE OTRAS PARADA]]))/InformeTbHv[[#This Row],[T PROGRAMADO]]</f>
        <v>0.98499999999999999</v>
      </c>
      <c r="C673" s="215">
        <f>IFERROR(((InformeTbHv[[#This Row],[T PROGRAMADO]]-InformeTbHv[[#This Row],[Ttal P. mec]])/InformeTbHv[[#This Row],[T PROGRAMADO]]),0)</f>
        <v>0.98499999999999999</v>
      </c>
      <c r="D673" s="64">
        <f>IFERROR(ROUND(InformeTbHv[[#This Row],[TOTAL DE ARBOLES]]/InformeTbHv[[#This Row],[T EFECTIVO]],2),"")</f>
        <v>0</v>
      </c>
      <c r="E673" s="64" t="str">
        <f>(IFERROR(ROUND(InformeTbHv[[#This Row],[M3]]/InformeTbHv[[#This Row],[TOTAL DE ARBOLES]],2),""))</f>
        <v/>
      </c>
      <c r="F673" s="39">
        <f>IFERROR(ROUND(InformeTbHv[[#This Row],[M3]]/InformeTbHv[[#This Row],[T EFECTIVO]],2),"")</f>
        <v>0</v>
      </c>
      <c r="G673" s="65">
        <f>InformeTbHv[[#This Row],[T PROGRAMADO]]-InformeTbHv[[#This Row],[HORAS DE OTRAS PARADA]]</f>
        <v>7.88</v>
      </c>
      <c r="H673" s="65">
        <f>InformeTbHv[[#This Row],[T PROGRAMADO]]-SUM(InformeTbHv[[#This Row],[T PARADAS MEC]]+InformeTbHv[[#This Row],[ALISTAMIENTO]]+InformeTbHv[[#This Row],[Mantenimiento periódico]])</f>
        <v>7.88</v>
      </c>
      <c r="I673" s="65">
        <f>InformeTbHv[[#This Row],[T PARADAS MEC]]+InformeTbHv[[#This Row],[ALISTAMIENTO]]+InformeTbHv[[#This Row],[Mantenimiento periódico]]</f>
        <v>0.12</v>
      </c>
      <c r="J673" s="65">
        <f>SUMIF(InformeTbHv[[#This Row],[MOTIVO 1]],"Mantenimiento periódico",InformeTbHv[[#This Row],[T OTRA PARADA 1]])</f>
        <v>0</v>
      </c>
      <c r="K673" s="65">
        <f>InformeTbHv[[#This Row],[Mantenimiento periódico]]+InformeTbHv[[#This Row],[ALISTAMIENTO]]</f>
        <v>0</v>
      </c>
      <c r="L673" s="65">
        <f>SUM(InformeTbHv[[#This Row],[T OTRA PARADA 1]:[T OTRA PARADA 5]])</f>
        <v>0</v>
      </c>
      <c r="M673" s="64" t="s">
        <v>136</v>
      </c>
      <c r="N673" s="64" t="s">
        <v>1417</v>
      </c>
      <c r="O673" s="64" t="s">
        <v>375</v>
      </c>
      <c r="P673" s="64">
        <v>1127213532</v>
      </c>
      <c r="Q673" s="64" t="s">
        <v>65</v>
      </c>
      <c r="R673" s="64" t="s">
        <v>49</v>
      </c>
      <c r="S673" s="66">
        <v>46041</v>
      </c>
      <c r="T673" s="64" t="s">
        <v>135</v>
      </c>
      <c r="U673" s="64"/>
      <c r="V673" s="64"/>
      <c r="W673" s="64"/>
      <c r="X673" s="64"/>
      <c r="Y673" s="64"/>
      <c r="Z673" s="64"/>
      <c r="AA673" s="64"/>
      <c r="AB673" s="64"/>
      <c r="AC673" s="64" t="s">
        <v>1421</v>
      </c>
      <c r="AD673" s="64" t="s">
        <v>1466</v>
      </c>
      <c r="AE673" s="64" t="s">
        <v>1510</v>
      </c>
      <c r="AF673" s="64">
        <v>17.432111584245501</v>
      </c>
      <c r="AG673" s="251" t="s">
        <v>205</v>
      </c>
      <c r="AH673" s="258">
        <v>7</v>
      </c>
      <c r="AI673" s="125" t="s">
        <v>45</v>
      </c>
      <c r="AJ673" s="418">
        <f>VLOOKUP(InformeTbHv[[#This Row],[TURNO]],[1]INFORMEHV!AI$2:AK$184,2,0)</f>
        <v>0.58333333333333337</v>
      </c>
      <c r="AK673" s="418">
        <f>VLOOKUP(InformeTbHv[[#This Row],[TURNO]],[1]INFORMEHV!AI$2:AK$184,3,0)</f>
        <v>0.91666666666666663</v>
      </c>
      <c r="AL673" s="209"/>
      <c r="AM673" s="64"/>
      <c r="AN673" s="64"/>
      <c r="AO673" s="64"/>
      <c r="AP673" s="64"/>
      <c r="AQ673" s="65"/>
      <c r="AR673" s="64">
        <v>8</v>
      </c>
      <c r="AS673" s="64">
        <v>0.12</v>
      </c>
      <c r="AT673" s="25"/>
      <c r="AU673" s="49" t="s">
        <v>468</v>
      </c>
      <c r="AV673" s="64"/>
      <c r="AW673" s="64"/>
      <c r="AX673" s="64"/>
      <c r="AY673" s="64"/>
      <c r="AZ673" s="67" t="s">
        <v>376</v>
      </c>
      <c r="BA673" s="64" t="s">
        <v>48</v>
      </c>
      <c r="BB67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0.12</v>
      </c>
      <c r="BC673" s="65"/>
      <c r="BD673" s="65"/>
      <c r="BE673" s="65"/>
      <c r="BF673" s="65"/>
      <c r="BG673" s="68"/>
      <c r="BH673" s="44"/>
      <c r="BI673" s="45"/>
      <c r="BJ673" s="45"/>
      <c r="BK673" s="46"/>
      <c r="BL673" s="69"/>
    </row>
    <row r="674" spans="1:64" ht="18" customHeight="1" x14ac:dyDescent="0.3">
      <c r="A674" s="63">
        <f>IFERROR(InformeTbHv[[#This Row],[T EFECTIVO]]/InformeTbHv[[#This Row],[Horas disponibles]],0)</f>
        <v>1</v>
      </c>
      <c r="B674" s="63">
        <f>((InformeTbHv[[#This Row],[T PROGRAMADO]]-InformeTbHv[[#This Row],[HORAS DE OTRAS PARADA]]))/InformeTbHv[[#This Row],[T PROGRAMADO]]</f>
        <v>0.98750000000000004</v>
      </c>
      <c r="C674" s="215">
        <f>IFERROR(((InformeTbHv[[#This Row],[T PROGRAMADO]]-InformeTbHv[[#This Row],[Ttal P. mec]])/InformeTbHv[[#This Row],[T PROGRAMADO]]),0)</f>
        <v>0.98750000000000004</v>
      </c>
      <c r="D674" s="64">
        <f>IFERROR(ROUND(InformeTbHv[[#This Row],[TOTAL DE ARBOLES]]/InformeTbHv[[#This Row],[T EFECTIVO]],2),"")</f>
        <v>0</v>
      </c>
      <c r="E674" s="64" t="str">
        <f>(IFERROR(ROUND(InformeTbHv[[#This Row],[M3]]/InformeTbHv[[#This Row],[TOTAL DE ARBOLES]],2),""))</f>
        <v/>
      </c>
      <c r="F674" s="39">
        <f>IFERROR(ROUND(InformeTbHv[[#This Row],[M3]]/InformeTbHv[[#This Row],[T EFECTIVO]],2),"")</f>
        <v>0</v>
      </c>
      <c r="G674" s="65">
        <f>InformeTbHv[[#This Row],[T PROGRAMADO]]-InformeTbHv[[#This Row],[HORAS DE OTRAS PARADA]]</f>
        <v>7.9</v>
      </c>
      <c r="H674" s="65">
        <f>InformeTbHv[[#This Row],[T PROGRAMADO]]-SUM(InformeTbHv[[#This Row],[T PARADAS MEC]]+InformeTbHv[[#This Row],[ALISTAMIENTO]]+InformeTbHv[[#This Row],[Mantenimiento periódico]])</f>
        <v>7.9</v>
      </c>
      <c r="I674" s="65">
        <f>InformeTbHv[[#This Row],[T PARADAS MEC]]+InformeTbHv[[#This Row],[ALISTAMIENTO]]+InformeTbHv[[#This Row],[Mantenimiento periódico]]</f>
        <v>0.1</v>
      </c>
      <c r="J674" s="65">
        <f>SUMIF(InformeTbHv[[#This Row],[MOTIVO 1]],"Mantenimiento periódico",InformeTbHv[[#This Row],[T OTRA PARADA 1]])</f>
        <v>0</v>
      </c>
      <c r="K674" s="65">
        <f>InformeTbHv[[#This Row],[Mantenimiento periódico]]+InformeTbHv[[#This Row],[ALISTAMIENTO]]</f>
        <v>0</v>
      </c>
      <c r="L674" s="65">
        <f>SUM(InformeTbHv[[#This Row],[T OTRA PARADA 1]:[T OTRA PARADA 5]])</f>
        <v>0</v>
      </c>
      <c r="M674" s="64" t="s">
        <v>136</v>
      </c>
      <c r="N674" s="64" t="s">
        <v>1417</v>
      </c>
      <c r="O674" s="64" t="s">
        <v>381</v>
      </c>
      <c r="P674" s="64">
        <v>1007605468</v>
      </c>
      <c r="Q674" s="64" t="s">
        <v>65</v>
      </c>
      <c r="R674" s="64" t="s">
        <v>49</v>
      </c>
      <c r="S674" s="66">
        <v>46041</v>
      </c>
      <c r="T674" s="64" t="s">
        <v>135</v>
      </c>
      <c r="U674" s="64"/>
      <c r="V674" s="64"/>
      <c r="W674" s="64"/>
      <c r="X674" s="64"/>
      <c r="Y674" s="64"/>
      <c r="Z674" s="64"/>
      <c r="AA674" s="64"/>
      <c r="AB674" s="64"/>
      <c r="AC674" s="64" t="s">
        <v>1421</v>
      </c>
      <c r="AD674" s="64" t="s">
        <v>1466</v>
      </c>
      <c r="AE674" s="64" t="s">
        <v>1510</v>
      </c>
      <c r="AF674" s="64">
        <v>17.432111584245501</v>
      </c>
      <c r="AG674" s="251" t="s">
        <v>205</v>
      </c>
      <c r="AH674" s="258">
        <v>7</v>
      </c>
      <c r="AI674" s="209" t="s">
        <v>47</v>
      </c>
      <c r="AJ674" s="417">
        <f>VLOOKUP(InformeTbHv[[#This Row],[TURNO]],[1]INFORMEHV!AI$2:AK$184,2,0)</f>
        <v>0.25</v>
      </c>
      <c r="AK674" s="417">
        <f>VLOOKUP(InformeTbHv[[#This Row],[TURNO]],[1]INFORMEHV!AI$2:AK$184,3,0)</f>
        <v>0.58333333333333337</v>
      </c>
      <c r="AL674" s="209"/>
      <c r="AM674" s="64"/>
      <c r="AN674" s="64"/>
      <c r="AO674" s="64"/>
      <c r="AP674" s="64"/>
      <c r="AQ674" s="65"/>
      <c r="AR674" s="64">
        <v>8</v>
      </c>
      <c r="AS674" s="64">
        <v>0.1</v>
      </c>
      <c r="AT674" s="25"/>
      <c r="AU674" s="49" t="s">
        <v>468</v>
      </c>
      <c r="AV674" s="64"/>
      <c r="AW674" s="64"/>
      <c r="AX674" s="64"/>
      <c r="AY674" s="64"/>
      <c r="AZ674" s="67" t="s">
        <v>382</v>
      </c>
      <c r="BA674" s="64" t="s">
        <v>46</v>
      </c>
      <c r="BB67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0.1</v>
      </c>
      <c r="BC674" s="65"/>
      <c r="BD674" s="65"/>
      <c r="BE674" s="65"/>
      <c r="BF674" s="65"/>
      <c r="BG674" s="68"/>
      <c r="BH674" s="44"/>
      <c r="BI674" s="45"/>
      <c r="BJ674" s="45"/>
      <c r="BK674" s="46"/>
      <c r="BL674" s="69"/>
    </row>
    <row r="675" spans="1:64" ht="18" customHeight="1" x14ac:dyDescent="0.3">
      <c r="A675" s="87">
        <f>IFERROR(InformeTbHv[[#This Row],[T EFECTIVO]]/InformeTbHv[[#This Row],[Horas disponibles]],0)</f>
        <v>0.9478138222849084</v>
      </c>
      <c r="B675" s="87">
        <f>((InformeTbHv[[#This Row],[T PROGRAMADO]]-InformeTbHv[[#This Row],[HORAS DE OTRAS PARADA]]))/InformeTbHv[[#This Row],[T PROGRAMADO]]</f>
        <v>0.84000000000000008</v>
      </c>
      <c r="C675" s="216">
        <f>IFERROR(((InformeTbHv[[#This Row],[T PROGRAMADO]]-InformeTbHv[[#This Row],[Ttal P. mec]])/InformeTbHv[[#This Row],[T PROGRAMADO]]),0)</f>
        <v>0.88624999999999998</v>
      </c>
      <c r="D675" s="88">
        <f>IFERROR(ROUND(InformeTbHv[[#This Row],[TOTAL DE ARBOLES]]/InformeTbHv[[#This Row],[T EFECTIVO]],2),"")</f>
        <v>66.37</v>
      </c>
      <c r="E675" s="88">
        <f>(IFERROR(ROUND(InformeTbHv[[#This Row],[M3]]/InformeTbHv[[#This Row],[TOTAL DE ARBOLES]],2),""))</f>
        <v>0.33</v>
      </c>
      <c r="F675" s="39">
        <f>IFERROR(ROUND(InformeTbHv[[#This Row],[M3]]/InformeTbHv[[#This Row],[T EFECTIVO]],2),"")</f>
        <v>22.17</v>
      </c>
      <c r="G675" s="89">
        <f>InformeTbHv[[#This Row],[T PROGRAMADO]]-InformeTbHv[[#This Row],[HORAS DE OTRAS PARADA]]</f>
        <v>6.7200000000000006</v>
      </c>
      <c r="H675" s="89">
        <f>InformeTbHv[[#This Row],[T PROGRAMADO]]-SUM(InformeTbHv[[#This Row],[T PARADAS MEC]]+InformeTbHv[[#This Row],[ALISTAMIENTO]]+InformeTbHv[[#This Row],[Mantenimiento periódico]])</f>
        <v>7.09</v>
      </c>
      <c r="I675" s="89">
        <f>InformeTbHv[[#This Row],[T PARADAS MEC]]+InformeTbHv[[#This Row],[ALISTAMIENTO]]+InformeTbHv[[#This Row],[Mantenimiento periódico]]</f>
        <v>0.90999999999999992</v>
      </c>
      <c r="J675" s="89">
        <f>SUMIF(InformeTbHv[[#This Row],[MOTIVO 1]],"Mantenimiento periódico",InformeTbHv[[#This Row],[T OTRA PARADA 1]])</f>
        <v>0</v>
      </c>
      <c r="K675" s="89">
        <f>InformeTbHv[[#This Row],[Mantenimiento periódico]]+InformeTbHv[[#This Row],[ALISTAMIENTO]]</f>
        <v>0.57999999999999996</v>
      </c>
      <c r="L675" s="89">
        <f>SUM(InformeTbHv[[#This Row],[T OTRA PARADA 1]:[T OTRA PARADA 5]])</f>
        <v>0</v>
      </c>
      <c r="M675" s="88" t="s">
        <v>42</v>
      </c>
      <c r="N675" s="88" t="s">
        <v>1418</v>
      </c>
      <c r="O675" s="88" t="s">
        <v>59</v>
      </c>
      <c r="P675" s="88">
        <v>94269864</v>
      </c>
      <c r="Q675" s="88" t="s">
        <v>43</v>
      </c>
      <c r="R675" s="88" t="s">
        <v>44</v>
      </c>
      <c r="S675" s="90">
        <v>46085</v>
      </c>
      <c r="T675" s="88" t="s">
        <v>815</v>
      </c>
      <c r="U675" s="88"/>
      <c r="V675" s="88"/>
      <c r="W675" s="88"/>
      <c r="X675" s="88"/>
      <c r="Y675" s="88"/>
      <c r="Z675" s="88"/>
      <c r="AA675" s="88"/>
      <c r="AB675" s="88"/>
      <c r="AC675" s="88" t="s">
        <v>1434</v>
      </c>
      <c r="AD675" s="88" t="s">
        <v>1479</v>
      </c>
      <c r="AE675" s="88" t="s">
        <v>1519</v>
      </c>
      <c r="AF675" s="88">
        <v>17.88641072711232</v>
      </c>
      <c r="AG675" s="49" t="s">
        <v>208</v>
      </c>
      <c r="AH675" s="206">
        <v>2</v>
      </c>
      <c r="AI675" s="125" t="s">
        <v>45</v>
      </c>
      <c r="AJ675" s="418">
        <f>VLOOKUP(InformeTbHv[[#This Row],[TURNO]],[1]INFORMEHV!AI$2:AK$184,2,0)</f>
        <v>0.58333333333333337</v>
      </c>
      <c r="AK675" s="418">
        <f>VLOOKUP(InformeTbHv[[#This Row],[TURNO]],[1]INFORMEHV!AI$2:AK$184,3,0)</f>
        <v>0.91666666666666663</v>
      </c>
      <c r="AL675" s="205">
        <v>22</v>
      </c>
      <c r="AM675" s="88">
        <v>446</v>
      </c>
      <c r="AN675" s="88">
        <v>149</v>
      </c>
      <c r="AO675" s="88">
        <v>20</v>
      </c>
      <c r="AP675" s="88">
        <v>67</v>
      </c>
      <c r="AQ675" s="89">
        <v>0.33</v>
      </c>
      <c r="AR675" s="88">
        <v>8</v>
      </c>
      <c r="AS675" s="88">
        <v>0.33</v>
      </c>
      <c r="AT675" s="88"/>
      <c r="AU675" s="49" t="s">
        <v>499</v>
      </c>
      <c r="AV675" s="88">
        <v>0.57999999999999996</v>
      </c>
      <c r="AW675" s="88">
        <v>0.17</v>
      </c>
      <c r="AX675" s="88">
        <v>0.2</v>
      </c>
      <c r="AY675" s="88"/>
      <c r="AZ675" s="92" t="s">
        <v>844</v>
      </c>
      <c r="BA675" s="88" t="s">
        <v>46</v>
      </c>
      <c r="BB67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1.2799999999999998</v>
      </c>
      <c r="BC675" s="89"/>
      <c r="BD675" s="89"/>
      <c r="BE675" s="89"/>
      <c r="BF675" s="89"/>
      <c r="BG675" s="93"/>
      <c r="BH675" s="44"/>
      <c r="BI675" s="45"/>
      <c r="BJ675" s="45"/>
      <c r="BK675" s="46"/>
      <c r="BL675" s="94"/>
    </row>
    <row r="676" spans="1:64" ht="18" customHeight="1" x14ac:dyDescent="0.3">
      <c r="A676" s="87">
        <f>IFERROR(InformeTbHv[[#This Row],[T EFECTIVO]]/InformeTbHv[[#This Row],[Horas disponibles]],0)</f>
        <v>0.63857374392220412</v>
      </c>
      <c r="B676" s="87">
        <f>((InformeTbHv[[#This Row],[T PROGRAMADO]]-InformeTbHv[[#This Row],[HORAS DE OTRAS PARADA]]))/InformeTbHv[[#This Row],[T PROGRAMADO]]</f>
        <v>0.49249999999999994</v>
      </c>
      <c r="C676" s="216">
        <f>IFERROR(((InformeTbHv[[#This Row],[T PROGRAMADO]]-InformeTbHv[[#This Row],[Ttal P. mec]])/InformeTbHv[[#This Row],[T PROGRAMADO]]),0)</f>
        <v>0.77124999999999999</v>
      </c>
      <c r="D676" s="88">
        <f>IFERROR(ROUND(InformeTbHv[[#This Row],[TOTAL DE ARBOLES]]/InformeTbHv[[#This Row],[T EFECTIVO]],2),"")</f>
        <v>49.75</v>
      </c>
      <c r="E676" s="88">
        <f>(IFERROR(ROUND(InformeTbHv[[#This Row],[M3]]/InformeTbHv[[#This Row],[TOTAL DE ARBOLES]],2),""))</f>
        <v>0.25</v>
      </c>
      <c r="F676" s="39">
        <f>IFERROR(ROUND(InformeTbHv[[#This Row],[M3]]/InformeTbHv[[#This Row],[T EFECTIVO]],2),"")</f>
        <v>12.2</v>
      </c>
      <c r="G676" s="89">
        <f>InformeTbHv[[#This Row],[T PROGRAMADO]]-InformeTbHv[[#This Row],[HORAS DE OTRAS PARADA]]</f>
        <v>3.9399999999999995</v>
      </c>
      <c r="H676" s="89">
        <f>InformeTbHv[[#This Row],[T PROGRAMADO]]-SUM(InformeTbHv[[#This Row],[T PARADAS MEC]]+InformeTbHv[[#This Row],[ALISTAMIENTO]]+InformeTbHv[[#This Row],[Mantenimiento periódico]])</f>
        <v>6.17</v>
      </c>
      <c r="I676" s="89">
        <f>InformeTbHv[[#This Row],[T PARADAS MEC]]+InformeTbHv[[#This Row],[ALISTAMIENTO]]+InformeTbHv[[#This Row],[Mantenimiento periódico]]</f>
        <v>1.83</v>
      </c>
      <c r="J676" s="89">
        <f>SUMIF(InformeTbHv[[#This Row],[MOTIVO 1]],"Mantenimiento periódico",InformeTbHv[[#This Row],[T OTRA PARADA 1]])</f>
        <v>0</v>
      </c>
      <c r="K676" s="89">
        <f>InformeTbHv[[#This Row],[Mantenimiento periódico]]+InformeTbHv[[#This Row],[ALISTAMIENTO]]</f>
        <v>0.83</v>
      </c>
      <c r="L676" s="89">
        <f>SUM(InformeTbHv[[#This Row],[T OTRA PARADA 1]:[T OTRA PARADA 5]])</f>
        <v>2</v>
      </c>
      <c r="M676" s="88" t="s">
        <v>68</v>
      </c>
      <c r="N676" s="88" t="s">
        <v>1417</v>
      </c>
      <c r="O676" s="88" t="s">
        <v>91</v>
      </c>
      <c r="P676" s="88">
        <v>1114338868</v>
      </c>
      <c r="Q676" s="88" t="s">
        <v>65</v>
      </c>
      <c r="R676" s="88" t="s">
        <v>44</v>
      </c>
      <c r="S676" s="90">
        <v>46093</v>
      </c>
      <c r="T676" s="88" t="s">
        <v>818</v>
      </c>
      <c r="U676" s="88"/>
      <c r="V676" s="88"/>
      <c r="W676" s="88"/>
      <c r="X676" s="88"/>
      <c r="Y676" s="88"/>
      <c r="Z676" s="88"/>
      <c r="AA676" s="88"/>
      <c r="AB676" s="88"/>
      <c r="AC676" s="88" t="s">
        <v>1423</v>
      </c>
      <c r="AD676" s="88" t="s">
        <v>1468</v>
      </c>
      <c r="AE676" s="88" t="s">
        <v>1512</v>
      </c>
      <c r="AF676" s="88">
        <v>35.086777202388227</v>
      </c>
      <c r="AG676" s="49" t="s">
        <v>208</v>
      </c>
      <c r="AH676" s="206">
        <v>6</v>
      </c>
      <c r="AI676" s="88" t="s">
        <v>47</v>
      </c>
      <c r="AJ676" s="419">
        <f>VLOOKUP(InformeTbHv[[#This Row],[TURNO]],[1]INFORMEHV!AI$2:AK$184,2,0)</f>
        <v>0.25</v>
      </c>
      <c r="AK676" s="419">
        <f>VLOOKUP(InformeTbHv[[#This Row],[TURNO]],[1]INFORMEHV!AI$2:AK$184,3,0)</f>
        <v>0.58333333333333337</v>
      </c>
      <c r="AL676" s="205"/>
      <c r="AM676" s="88">
        <v>196</v>
      </c>
      <c r="AN676" s="88">
        <v>48.05</v>
      </c>
      <c r="AO676" s="88">
        <v>10.61</v>
      </c>
      <c r="AP676" s="88">
        <v>196</v>
      </c>
      <c r="AQ676" s="89"/>
      <c r="AR676" s="205">
        <v>8</v>
      </c>
      <c r="AS676" s="88">
        <v>1</v>
      </c>
      <c r="AT676" s="30" t="s">
        <v>328</v>
      </c>
      <c r="AU676" s="49" t="s">
        <v>499</v>
      </c>
      <c r="AV676" s="88">
        <v>0.83</v>
      </c>
      <c r="AW676" s="88"/>
      <c r="AX676" s="88">
        <v>0.23</v>
      </c>
      <c r="AY676" s="88"/>
      <c r="AZ676" s="92" t="s">
        <v>952</v>
      </c>
      <c r="BA676" s="88" t="s">
        <v>48</v>
      </c>
      <c r="BB67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4.0600000000000005</v>
      </c>
      <c r="BC676" s="89">
        <v>2</v>
      </c>
      <c r="BD676" s="89"/>
      <c r="BE676" s="89"/>
      <c r="BF676" s="89"/>
      <c r="BG676" s="93"/>
      <c r="BH676" s="14" t="s">
        <v>236</v>
      </c>
      <c r="BI676" s="45"/>
      <c r="BJ676" s="45"/>
      <c r="BK676" s="46"/>
      <c r="BL676" s="94"/>
    </row>
    <row r="677" spans="1:64" ht="18" customHeight="1" x14ac:dyDescent="0.3">
      <c r="A677" s="87">
        <f>IFERROR(InformeTbHv[[#This Row],[T EFECTIVO]]/InformeTbHv[[#This Row],[Horas disponibles]],0)</f>
        <v>0.80865800865800863</v>
      </c>
      <c r="B677" s="87">
        <f>((InformeTbHv[[#This Row],[T PROGRAMADO]]-InformeTbHv[[#This Row],[HORAS DE OTRAS PARADA]]))/InformeTbHv[[#This Row],[T PROGRAMADO]]</f>
        <v>0.77833333333333332</v>
      </c>
      <c r="C677" s="216">
        <f>IFERROR(((InformeTbHv[[#This Row],[T PROGRAMADO]]-InformeTbHv[[#This Row],[Ttal P. mec]])/InformeTbHv[[#This Row],[T PROGRAMADO]]),0)</f>
        <v>0.96250000000000002</v>
      </c>
      <c r="D677" s="88">
        <f>IFERROR(ROUND(InformeTbHv[[#This Row],[TOTAL DE ARBOLES]]/InformeTbHv[[#This Row],[T EFECTIVO]],2),"")</f>
        <v>33.89</v>
      </c>
      <c r="E677" s="88">
        <f>(IFERROR(ROUND(InformeTbHv[[#This Row],[M3]]/InformeTbHv[[#This Row],[TOTAL DE ARBOLES]],2),""))</f>
        <v>0.24</v>
      </c>
      <c r="F677" s="39">
        <f>IFERROR(ROUND(InformeTbHv[[#This Row],[M3]]/InformeTbHv[[#This Row],[T EFECTIVO]],2),"")</f>
        <v>8.25</v>
      </c>
      <c r="G677" s="89">
        <f>InformeTbHv[[#This Row],[T PROGRAMADO]]-InformeTbHv[[#This Row],[HORAS DE OTRAS PARADA]]</f>
        <v>6.2266666666666666</v>
      </c>
      <c r="H677" s="89">
        <f>InformeTbHv[[#This Row],[T PROGRAMADO]]-SUM(InformeTbHv[[#This Row],[T PARADAS MEC]]+InformeTbHv[[#This Row],[ALISTAMIENTO]]+InformeTbHv[[#This Row],[Mantenimiento periódico]])</f>
        <v>7.7</v>
      </c>
      <c r="I677" s="89">
        <f>InformeTbHv[[#This Row],[T PARADAS MEC]]+InformeTbHv[[#This Row],[ALISTAMIENTO]]+InformeTbHv[[#This Row],[Mantenimiento periódico]]</f>
        <v>0.30000000000000004</v>
      </c>
      <c r="J677" s="89">
        <f>SUMIF(InformeTbHv[[#This Row],[MOTIVO 1]],"Mantenimiento periódico",InformeTbHv[[#This Row],[T OTRA PARADA 1]])</f>
        <v>0</v>
      </c>
      <c r="K677" s="89">
        <f>InformeTbHv[[#This Row],[Mantenimiento periódico]]+InformeTbHv[[#This Row],[ALISTAMIENTO]]</f>
        <v>0.17</v>
      </c>
      <c r="L677" s="89">
        <f>SUM(InformeTbHv[[#This Row],[T OTRA PARADA 1]:[T OTRA PARADA 5]])</f>
        <v>1.1333333333333329</v>
      </c>
      <c r="M677" s="88" t="s">
        <v>68</v>
      </c>
      <c r="N677" s="88" t="s">
        <v>1417</v>
      </c>
      <c r="O677" s="88" t="s">
        <v>82</v>
      </c>
      <c r="P677" s="88">
        <v>94266396</v>
      </c>
      <c r="Q677" s="88" t="s">
        <v>65</v>
      </c>
      <c r="R677" s="88" t="s">
        <v>44</v>
      </c>
      <c r="S677" s="90">
        <v>46107</v>
      </c>
      <c r="T677" s="88" t="s">
        <v>1020</v>
      </c>
      <c r="U677" s="88"/>
      <c r="V677" s="88"/>
      <c r="W677" s="88"/>
      <c r="X677" s="88"/>
      <c r="Y677" s="88"/>
      <c r="Z677" s="88"/>
      <c r="AA677" s="88"/>
      <c r="AB677" s="88"/>
      <c r="AC677" s="88" t="s">
        <v>1448</v>
      </c>
      <c r="AD677" s="88" t="s">
        <v>1493</v>
      </c>
      <c r="AE677" s="88" t="s">
        <v>1512</v>
      </c>
      <c r="AF677" s="88">
        <v>26.509835108450897</v>
      </c>
      <c r="AG677" s="251" t="s">
        <v>205</v>
      </c>
      <c r="AH677" s="206">
        <v>2</v>
      </c>
      <c r="AI677" s="88" t="s">
        <v>47</v>
      </c>
      <c r="AJ677" s="419">
        <f>VLOOKUP(InformeTbHv[[#This Row],[TURNO]],[1]INFORMEHV!AI$2:AK$184,2,0)</f>
        <v>0.25</v>
      </c>
      <c r="AK677" s="419">
        <f>VLOOKUP(InformeTbHv[[#This Row],[TURNO]],[1]INFORMEHV!AI$2:AK$184,3,0)</f>
        <v>0.58333333333333337</v>
      </c>
      <c r="AL677" s="205"/>
      <c r="AM677" s="88">
        <v>211</v>
      </c>
      <c r="AN677" s="88">
        <v>51.4</v>
      </c>
      <c r="AO677" s="88">
        <v>10.8</v>
      </c>
      <c r="AP677" s="88">
        <v>44</v>
      </c>
      <c r="AQ677" s="89"/>
      <c r="AR677" s="88">
        <v>8</v>
      </c>
      <c r="AS677" s="88">
        <v>0.13</v>
      </c>
      <c r="AT677" s="88"/>
      <c r="AU677" s="49" t="s">
        <v>499</v>
      </c>
      <c r="AV677" s="88">
        <v>0.17</v>
      </c>
      <c r="AW677" s="88">
        <v>0.17</v>
      </c>
      <c r="AX677" s="88">
        <v>0.17</v>
      </c>
      <c r="AY677" s="88"/>
      <c r="AZ677" s="92"/>
      <c r="BA677" s="88" t="s">
        <v>48</v>
      </c>
      <c r="BB67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1.773333333333333</v>
      </c>
      <c r="BC677" s="89">
        <v>0.5</v>
      </c>
      <c r="BD677" s="89">
        <v>0.63333333333333297</v>
      </c>
      <c r="BE677" s="89"/>
      <c r="BF677" s="89"/>
      <c r="BG677" s="93"/>
      <c r="BH677" s="44" t="s">
        <v>1100</v>
      </c>
      <c r="BI677" s="45" t="s">
        <v>354</v>
      </c>
      <c r="BJ677" s="45"/>
      <c r="BK677" s="46"/>
      <c r="BL677" s="94"/>
    </row>
    <row r="678" spans="1:64" ht="18" customHeight="1" x14ac:dyDescent="0.3">
      <c r="A678" s="76">
        <f>IFERROR(InformeTbHv[[#This Row],[T EFECTIVO]]/InformeTbHv[[#This Row],[Horas disponibles]],0)</f>
        <v>0.93703148425787108</v>
      </c>
      <c r="B678" s="76">
        <f>((InformeTbHv[[#This Row],[T PROGRAMADO]]-InformeTbHv[[#This Row],[HORAS DE OTRAS PARADA]]))/InformeTbHv[[#This Row],[T PROGRAMADO]]</f>
        <v>0.78125</v>
      </c>
      <c r="C678" s="217">
        <f>IFERROR(((InformeTbHv[[#This Row],[T PROGRAMADO]]-InformeTbHv[[#This Row],[Ttal P. mec]])/InformeTbHv[[#This Row],[T PROGRAMADO]]),0)</f>
        <v>0.83374999999999999</v>
      </c>
      <c r="D678" s="49">
        <f>IFERROR(ROUND(InformeTbHv[[#This Row],[TOTAL DE ARBOLES]]/InformeTbHv[[#This Row],[T EFECTIVO]],2),"")</f>
        <v>20</v>
      </c>
      <c r="E678" s="49">
        <f>(IFERROR(ROUND(InformeTbHv[[#This Row],[M3]]/InformeTbHv[[#This Row],[TOTAL DE ARBOLES]],2),""))</f>
        <v>0.28000000000000003</v>
      </c>
      <c r="F678" s="39">
        <f>IFERROR(ROUND(InformeTbHv[[#This Row],[M3]]/InformeTbHv[[#This Row],[T EFECTIVO]],2),"")</f>
        <v>5.62</v>
      </c>
      <c r="G678" s="72">
        <f>InformeTbHv[[#This Row],[T PROGRAMADO]]-InformeTbHv[[#This Row],[HORAS DE OTRAS PARADA]]</f>
        <v>6.25</v>
      </c>
      <c r="H678" s="72">
        <f>InformeTbHv[[#This Row],[T PROGRAMADO]]-SUM(InformeTbHv[[#This Row],[T PARADAS MEC]]+InformeTbHv[[#This Row],[ALISTAMIENTO]]+InformeTbHv[[#This Row],[Mantenimiento periódico]])</f>
        <v>6.67</v>
      </c>
      <c r="I678" s="72">
        <f>InformeTbHv[[#This Row],[T PARADAS MEC]]+InformeTbHv[[#This Row],[ALISTAMIENTO]]+InformeTbHv[[#This Row],[Mantenimiento periódico]]</f>
        <v>1.33</v>
      </c>
      <c r="J678" s="72">
        <f>SUMIF(InformeTbHv[[#This Row],[MOTIVO 1]],"Mantenimiento periódico",InformeTbHv[[#This Row],[T OTRA PARADA 1]])</f>
        <v>0</v>
      </c>
      <c r="K678" s="72">
        <f>InformeTbHv[[#This Row],[Mantenimiento periódico]]+InformeTbHv[[#This Row],[ALISTAMIENTO]]</f>
        <v>0.33</v>
      </c>
      <c r="L678" s="72">
        <f>SUM(InformeTbHv[[#This Row],[T OTRA PARADA 1]:[T OTRA PARADA 5]])</f>
        <v>0</v>
      </c>
      <c r="M678" s="49" t="s">
        <v>76</v>
      </c>
      <c r="N678" s="49" t="s">
        <v>1418</v>
      </c>
      <c r="O678" s="49" t="s">
        <v>77</v>
      </c>
      <c r="P678" s="49">
        <v>1010092842</v>
      </c>
      <c r="Q678" s="49" t="s">
        <v>43</v>
      </c>
      <c r="R678" s="49" t="s">
        <v>49</v>
      </c>
      <c r="S678" s="77">
        <v>46123</v>
      </c>
      <c r="T678" s="49" t="s">
        <v>981</v>
      </c>
      <c r="U678" s="49"/>
      <c r="V678" s="49"/>
      <c r="W678" s="49"/>
      <c r="X678" s="49"/>
      <c r="Y678" s="49"/>
      <c r="Z678" s="49"/>
      <c r="AA678" s="49"/>
      <c r="AB678" s="49"/>
      <c r="AC678" s="49" t="s">
        <v>1435</v>
      </c>
      <c r="AD678" s="49" t="s">
        <v>1480</v>
      </c>
      <c r="AE678" s="49" t="s">
        <v>1509</v>
      </c>
      <c r="AF678" s="49">
        <v>21.85343388198622</v>
      </c>
      <c r="AG678" s="251" t="s">
        <v>205</v>
      </c>
      <c r="AH678" s="259">
        <v>8</v>
      </c>
      <c r="AI678" s="125" t="s">
        <v>45</v>
      </c>
      <c r="AJ678" s="418">
        <f>VLOOKUP(InformeTbHv[[#This Row],[TURNO]],[1]INFORMEHV!AI$2:AK$184,2,0)</f>
        <v>0.58333333333333337</v>
      </c>
      <c r="AK678" s="418">
        <f>VLOOKUP(InformeTbHv[[#This Row],[TURNO]],[1]INFORMEHV!AI$2:AK$184,3,0)</f>
        <v>0.91666666666666663</v>
      </c>
      <c r="AL678" s="125">
        <v>22</v>
      </c>
      <c r="AM678" s="49">
        <v>125</v>
      </c>
      <c r="AN678" s="49">
        <v>35.130000000000003</v>
      </c>
      <c r="AO678" s="49">
        <v>7.59</v>
      </c>
      <c r="AP678" s="49"/>
      <c r="AQ678" s="72">
        <v>20</v>
      </c>
      <c r="AR678" s="49">
        <v>8</v>
      </c>
      <c r="AS678" s="49">
        <v>1</v>
      </c>
      <c r="AT678" s="49"/>
      <c r="AU678" s="49" t="s">
        <v>1134</v>
      </c>
      <c r="AV678" s="49">
        <v>0.33</v>
      </c>
      <c r="AW678" s="49">
        <v>0.25</v>
      </c>
      <c r="AX678" s="49">
        <v>0.17</v>
      </c>
      <c r="AY678" s="49"/>
      <c r="AZ678" s="71"/>
      <c r="BA678" s="49" t="s">
        <v>46</v>
      </c>
      <c r="BB67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1.75</v>
      </c>
      <c r="BC678" s="72"/>
      <c r="BD678" s="72"/>
      <c r="BE678" s="72"/>
      <c r="BF678" s="72"/>
      <c r="BG678" s="74"/>
      <c r="BH678" s="44"/>
      <c r="BI678" s="45"/>
      <c r="BJ678" s="45"/>
      <c r="BK678" s="46"/>
      <c r="BL678" s="45"/>
    </row>
    <row r="679" spans="1:64" ht="18" customHeight="1" x14ac:dyDescent="0.3">
      <c r="A679" s="87">
        <f>IFERROR(InformeTbHv[[#This Row],[T EFECTIVO]]/InformeTbHv[[#This Row],[Horas disponibles]],0)</f>
        <v>1</v>
      </c>
      <c r="B679" s="87">
        <f>((InformeTbHv[[#This Row],[T PROGRAMADO]]-InformeTbHv[[#This Row],[HORAS DE OTRAS PARADA]]))/InformeTbHv[[#This Row],[T PROGRAMADO]]</f>
        <v>0.88500000000000001</v>
      </c>
      <c r="C679" s="216">
        <f>IFERROR(((InformeTbHv[[#This Row],[T PROGRAMADO]]-InformeTbHv[[#This Row],[Ttal P. mec]])/InformeTbHv[[#This Row],[T PROGRAMADO]]),0)</f>
        <v>0.88500000000000001</v>
      </c>
      <c r="D679" s="88">
        <f>IFERROR(ROUND(InformeTbHv[[#This Row],[TOTAL DE ARBOLES]]/InformeTbHv[[#This Row],[T EFECTIVO]],2),"")</f>
        <v>53.81</v>
      </c>
      <c r="E679" s="88">
        <f>(IFERROR(ROUND(InformeTbHv[[#This Row],[M3]]/InformeTbHv[[#This Row],[TOTAL DE ARBOLES]],2),""))</f>
        <v>0.35</v>
      </c>
      <c r="F679" s="39">
        <f>IFERROR(ROUND(InformeTbHv[[#This Row],[M3]]/InformeTbHv[[#This Row],[T EFECTIVO]],2),"")</f>
        <v>18.97</v>
      </c>
      <c r="G679" s="89">
        <f>InformeTbHv[[#This Row],[T PROGRAMADO]]-InformeTbHv[[#This Row],[HORAS DE OTRAS PARADA]]</f>
        <v>7.08</v>
      </c>
      <c r="H679" s="89">
        <f>InformeTbHv[[#This Row],[T PROGRAMADO]]-SUM(InformeTbHv[[#This Row],[T PARADAS MEC]]+InformeTbHv[[#This Row],[ALISTAMIENTO]]+InformeTbHv[[#This Row],[Mantenimiento periódico]])</f>
        <v>7.08</v>
      </c>
      <c r="I679" s="89">
        <f>InformeTbHv[[#This Row],[T PARADAS MEC]]+InformeTbHv[[#This Row],[ALISTAMIENTO]]+InformeTbHv[[#This Row],[Mantenimiento periódico]]</f>
        <v>0.92</v>
      </c>
      <c r="J679" s="89">
        <f>SUMIF(InformeTbHv[[#This Row],[MOTIVO 1]],"Mantenimiento periódico",InformeTbHv[[#This Row],[T OTRA PARADA 1]])</f>
        <v>0</v>
      </c>
      <c r="K679" s="89">
        <f>InformeTbHv[[#This Row],[Mantenimiento periódico]]+InformeTbHv[[#This Row],[ALISTAMIENTO]]</f>
        <v>0.25</v>
      </c>
      <c r="L679" s="89">
        <f>SUM(InformeTbHv[[#This Row],[T OTRA PARADA 1]:[T OTRA PARADA 5]])</f>
        <v>0</v>
      </c>
      <c r="M679" s="88" t="s">
        <v>42</v>
      </c>
      <c r="N679" s="88" t="s">
        <v>1418</v>
      </c>
      <c r="O679" s="88" t="s">
        <v>58</v>
      </c>
      <c r="P679" s="88">
        <v>6343935</v>
      </c>
      <c r="Q679" s="88" t="s">
        <v>43</v>
      </c>
      <c r="R679" s="88" t="s">
        <v>44</v>
      </c>
      <c r="S679" s="90">
        <v>46096</v>
      </c>
      <c r="T679" s="88" t="s">
        <v>815</v>
      </c>
      <c r="U679" s="88"/>
      <c r="V679" s="88"/>
      <c r="W679" s="88"/>
      <c r="X679" s="88"/>
      <c r="Y679" s="88"/>
      <c r="Z679" s="88"/>
      <c r="AA679" s="88"/>
      <c r="AB679" s="88"/>
      <c r="AC679" s="88" t="s">
        <v>1434</v>
      </c>
      <c r="AD679" s="88" t="s">
        <v>1479</v>
      </c>
      <c r="AE679" s="88" t="s">
        <v>1519</v>
      </c>
      <c r="AF679" s="88">
        <v>17.88641072711232</v>
      </c>
      <c r="AG679" s="49" t="s">
        <v>208</v>
      </c>
      <c r="AH679" s="206">
        <v>2</v>
      </c>
      <c r="AI679" s="88" t="s">
        <v>47</v>
      </c>
      <c r="AJ679" s="419">
        <f>VLOOKUP(InformeTbHv[[#This Row],[TURNO]],[1]INFORMEHV!AI$2:AK$184,2,0)</f>
        <v>0.25</v>
      </c>
      <c r="AK679" s="419">
        <f>VLOOKUP(InformeTbHv[[#This Row],[TURNO]],[1]INFORMEHV!AI$2:AK$184,3,0)</f>
        <v>0.58333333333333337</v>
      </c>
      <c r="AL679" s="205">
        <v>25</v>
      </c>
      <c r="AM679" s="88">
        <v>381</v>
      </c>
      <c r="AN679" s="88">
        <v>134.29</v>
      </c>
      <c r="AO679" s="88">
        <v>19.03</v>
      </c>
      <c r="AP679" s="88"/>
      <c r="AQ679" s="89">
        <v>20</v>
      </c>
      <c r="AR679" s="205">
        <v>8</v>
      </c>
      <c r="AS679" s="88">
        <v>0.67</v>
      </c>
      <c r="AT679" s="30" t="s">
        <v>328</v>
      </c>
      <c r="AU679" s="88" t="s">
        <v>964</v>
      </c>
      <c r="AV679" s="88">
        <v>0.25</v>
      </c>
      <c r="AW679" s="88"/>
      <c r="AX679" s="88"/>
      <c r="AY679" s="88"/>
      <c r="AZ679" s="92" t="s">
        <v>92</v>
      </c>
      <c r="BA679" s="88" t="s">
        <v>46</v>
      </c>
      <c r="BB67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0.92</v>
      </c>
      <c r="BC679" s="89"/>
      <c r="BD679" s="89"/>
      <c r="BE679" s="89"/>
      <c r="BF679" s="89"/>
      <c r="BG679" s="93"/>
      <c r="BH679" s="44"/>
      <c r="BI679" s="45"/>
      <c r="BJ679" s="45"/>
      <c r="BK679" s="46"/>
      <c r="BL679" s="94"/>
    </row>
    <row r="680" spans="1:64" ht="18" customHeight="1" x14ac:dyDescent="0.3">
      <c r="A680" s="87">
        <f>IFERROR(InformeTbHv[[#This Row],[T EFECTIVO]]/InformeTbHv[[#This Row],[Horas disponibles]],0)</f>
        <v>0.76961519240379817</v>
      </c>
      <c r="B680" s="87">
        <f>((InformeTbHv[[#This Row],[T PROGRAMADO]]-InformeTbHv[[#This Row],[HORAS DE OTRAS PARADA]]))/InformeTbHv[[#This Row],[T PROGRAMADO]]</f>
        <v>0.64166666666666672</v>
      </c>
      <c r="C680" s="216">
        <f>IFERROR(((InformeTbHv[[#This Row],[T PROGRAMADO]]-InformeTbHv[[#This Row],[Ttal P. mec]])/InformeTbHv[[#This Row],[T PROGRAMADO]]),0)</f>
        <v>0.83374999999999999</v>
      </c>
      <c r="D680" s="88">
        <f>IFERROR(ROUND(InformeTbHv[[#This Row],[TOTAL DE ARBOLES]]/InformeTbHv[[#This Row],[T EFECTIVO]],2),"")</f>
        <v>54.16</v>
      </c>
      <c r="E680" s="88">
        <f>(IFERROR(ROUND(InformeTbHv[[#This Row],[M3]]/InformeTbHv[[#This Row],[TOTAL DE ARBOLES]],2),""))</f>
        <v>0.36</v>
      </c>
      <c r="F680" s="39">
        <f>IFERROR(ROUND(InformeTbHv[[#This Row],[M3]]/InformeTbHv[[#This Row],[T EFECTIVO]],2),"")</f>
        <v>19.46</v>
      </c>
      <c r="G680" s="89">
        <f>InformeTbHv[[#This Row],[T PROGRAMADO]]-InformeTbHv[[#This Row],[HORAS DE OTRAS PARADA]]</f>
        <v>5.1333333333333337</v>
      </c>
      <c r="H680" s="89">
        <f>InformeTbHv[[#This Row],[T PROGRAMADO]]-SUM(InformeTbHv[[#This Row],[T PARADAS MEC]]+InformeTbHv[[#This Row],[ALISTAMIENTO]]+InformeTbHv[[#This Row],[Mantenimiento periódico]])</f>
        <v>6.67</v>
      </c>
      <c r="I680" s="89">
        <f>InformeTbHv[[#This Row],[T PARADAS MEC]]+InformeTbHv[[#This Row],[ALISTAMIENTO]]+InformeTbHv[[#This Row],[Mantenimiento periódico]]</f>
        <v>1.33</v>
      </c>
      <c r="J680" s="89">
        <f>SUMIF(InformeTbHv[[#This Row],[MOTIVO 1]],"Mantenimiento periódico",InformeTbHv[[#This Row],[T OTRA PARADA 1]])</f>
        <v>0</v>
      </c>
      <c r="K680" s="89">
        <f>InformeTbHv[[#This Row],[Mantenimiento periódico]]+InformeTbHv[[#This Row],[ALISTAMIENTO]]</f>
        <v>0.33</v>
      </c>
      <c r="L680" s="89">
        <f>SUM(InformeTbHv[[#This Row],[T OTRA PARADA 1]:[T OTRA PARADA 5]])</f>
        <v>0.76666666666666605</v>
      </c>
      <c r="M680" s="88" t="s">
        <v>72</v>
      </c>
      <c r="N680" s="88" t="s">
        <v>1418</v>
      </c>
      <c r="O680" s="88" t="s">
        <v>73</v>
      </c>
      <c r="P680" s="88">
        <v>1116724403</v>
      </c>
      <c r="Q680" s="88" t="s">
        <v>43</v>
      </c>
      <c r="R680" s="88" t="s">
        <v>74</v>
      </c>
      <c r="S680" s="90">
        <v>46071</v>
      </c>
      <c r="T680" s="88" t="s">
        <v>99</v>
      </c>
      <c r="U680" s="88"/>
      <c r="V680" s="88"/>
      <c r="W680" s="88"/>
      <c r="X680" s="88"/>
      <c r="Y680" s="88"/>
      <c r="Z680" s="88"/>
      <c r="AA680" s="88"/>
      <c r="AB680" s="88"/>
      <c r="AC680" s="88" t="s">
        <v>1442</v>
      </c>
      <c r="AD680" s="88" t="s">
        <v>1487</v>
      </c>
      <c r="AE680" s="88" t="s">
        <v>1514</v>
      </c>
      <c r="AF680" s="88">
        <v>18.547875311725036</v>
      </c>
      <c r="AG680" s="251" t="s">
        <v>205</v>
      </c>
      <c r="AH680" s="206">
        <v>3</v>
      </c>
      <c r="AI680" s="88" t="s">
        <v>47</v>
      </c>
      <c r="AJ680" s="419">
        <f>VLOOKUP(InformeTbHv[[#This Row],[TURNO]],[1]INFORMEHV!AI$2:AK$184,2,0)</f>
        <v>0.25</v>
      </c>
      <c r="AK680" s="419">
        <f>VLOOKUP(InformeTbHv[[#This Row],[TURNO]],[1]INFORMEHV!AI$2:AK$184,3,0)</f>
        <v>0.58333333333333337</v>
      </c>
      <c r="AL680" s="205">
        <v>25</v>
      </c>
      <c r="AM680" s="88">
        <v>278</v>
      </c>
      <c r="AN680" s="88">
        <v>99.89</v>
      </c>
      <c r="AO680" s="88">
        <v>25.41</v>
      </c>
      <c r="AP680" s="88"/>
      <c r="AQ680" s="89">
        <v>20.5</v>
      </c>
      <c r="AR680" s="205">
        <v>8</v>
      </c>
      <c r="AS680" s="88">
        <v>1</v>
      </c>
      <c r="AT680" s="30" t="s">
        <v>328</v>
      </c>
      <c r="AU680" s="88" t="s">
        <v>725</v>
      </c>
      <c r="AV680" s="88">
        <v>0.33</v>
      </c>
      <c r="AW680" s="88"/>
      <c r="AX680" s="88">
        <v>0.77</v>
      </c>
      <c r="AY680" s="88">
        <v>8</v>
      </c>
      <c r="AZ680" s="92"/>
      <c r="BA680" s="88" t="s">
        <v>48</v>
      </c>
      <c r="BB68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2.8666666666666663</v>
      </c>
      <c r="BC680" s="89">
        <v>0.76666666666666605</v>
      </c>
      <c r="BD680" s="89"/>
      <c r="BE680" s="89"/>
      <c r="BF680" s="89"/>
      <c r="BG680" s="93"/>
      <c r="BH680" s="44" t="s">
        <v>841</v>
      </c>
      <c r="BI680" s="45"/>
      <c r="BJ680" s="45"/>
      <c r="BK680" s="46"/>
      <c r="BL680" s="94"/>
    </row>
    <row r="681" spans="1:64" ht="18" customHeight="1" x14ac:dyDescent="0.3">
      <c r="A681" s="87">
        <f>IFERROR(InformeTbHv[[#This Row],[T EFECTIVO]]/InformeTbHv[[#This Row],[Horas disponibles]],0)</f>
        <v>0.82046883933676396</v>
      </c>
      <c r="B681" s="87">
        <f>((InformeTbHv[[#This Row],[T PROGRAMADO]]-InformeTbHv[[#This Row],[HORAS DE OTRAS PARADA]]))/InformeTbHv[[#This Row],[T PROGRAMADO]]</f>
        <v>0.59791666666666676</v>
      </c>
      <c r="C681" s="216">
        <f>IFERROR(((InformeTbHv[[#This Row],[T PROGRAMADO]]-InformeTbHv[[#This Row],[Ttal P. mec]])/InformeTbHv[[#This Row],[T PROGRAMADO]]),0)</f>
        <v>0.72875000000000001</v>
      </c>
      <c r="D681" s="88">
        <f>IFERROR(ROUND(InformeTbHv[[#This Row],[TOTAL DE ARBOLES]]/InformeTbHv[[#This Row],[T EFECTIVO]],2),"")</f>
        <v>75.47</v>
      </c>
      <c r="E681" s="88">
        <f>(IFERROR(ROUND(InformeTbHv[[#This Row],[M3]]/InformeTbHv[[#This Row],[TOTAL DE ARBOLES]],2),""))</f>
        <v>0.35</v>
      </c>
      <c r="F681" s="39">
        <f>IFERROR(ROUND(InformeTbHv[[#This Row],[M3]]/InformeTbHv[[#This Row],[T EFECTIVO]],2),"")</f>
        <v>26.51</v>
      </c>
      <c r="G681" s="89">
        <f>InformeTbHv[[#This Row],[T PROGRAMADO]]-InformeTbHv[[#This Row],[HORAS DE OTRAS PARADA]]</f>
        <v>4.7833333333333341</v>
      </c>
      <c r="H681" s="89">
        <f>InformeTbHv[[#This Row],[T PROGRAMADO]]-SUM(InformeTbHv[[#This Row],[T PARADAS MEC]]+InformeTbHv[[#This Row],[ALISTAMIENTO]]+InformeTbHv[[#This Row],[Mantenimiento periódico]])</f>
        <v>5.83</v>
      </c>
      <c r="I681" s="89">
        <f>InformeTbHv[[#This Row],[T PARADAS MEC]]+InformeTbHv[[#This Row],[ALISTAMIENTO]]+InformeTbHv[[#This Row],[Mantenimiento periódico]]</f>
        <v>2.17</v>
      </c>
      <c r="J681" s="89">
        <f>SUMIF(InformeTbHv[[#This Row],[MOTIVO 1]],"Mantenimiento periódico",InformeTbHv[[#This Row],[T OTRA PARADA 1]])</f>
        <v>0</v>
      </c>
      <c r="K681" s="89">
        <f>InformeTbHv[[#This Row],[Mantenimiento periódico]]+InformeTbHv[[#This Row],[ALISTAMIENTO]]</f>
        <v>0.17</v>
      </c>
      <c r="L681" s="89">
        <f>SUM(InformeTbHv[[#This Row],[T OTRA PARADA 1]:[T OTRA PARADA 5]])</f>
        <v>0.61666666666666603</v>
      </c>
      <c r="M681" s="88" t="s">
        <v>72</v>
      </c>
      <c r="N681" s="88" t="s">
        <v>1418</v>
      </c>
      <c r="O681" s="88" t="s">
        <v>87</v>
      </c>
      <c r="P681" s="88">
        <v>1112300817</v>
      </c>
      <c r="Q681" s="88" t="s">
        <v>43</v>
      </c>
      <c r="R681" s="88" t="s">
        <v>74</v>
      </c>
      <c r="S681" s="90">
        <v>46071</v>
      </c>
      <c r="T681" s="88" t="s">
        <v>99</v>
      </c>
      <c r="U681" s="88"/>
      <c r="V681" s="88"/>
      <c r="W681" s="88"/>
      <c r="X681" s="88"/>
      <c r="Y681" s="88"/>
      <c r="Z681" s="88"/>
      <c r="AA681" s="88"/>
      <c r="AB681" s="88"/>
      <c r="AC681" s="88" t="s">
        <v>1442</v>
      </c>
      <c r="AD681" s="88" t="s">
        <v>1487</v>
      </c>
      <c r="AE681" s="88" t="s">
        <v>1514</v>
      </c>
      <c r="AF681" s="88">
        <v>18.547875311725036</v>
      </c>
      <c r="AG681" s="251" t="s">
        <v>205</v>
      </c>
      <c r="AH681" s="206">
        <v>3</v>
      </c>
      <c r="AI681" s="125" t="s">
        <v>45</v>
      </c>
      <c r="AJ681" s="418">
        <f>VLOOKUP(InformeTbHv[[#This Row],[TURNO]],[1]INFORMEHV!AI$2:AK$184,2,0)</f>
        <v>0.58333333333333337</v>
      </c>
      <c r="AK681" s="418">
        <f>VLOOKUP(InformeTbHv[[#This Row],[TURNO]],[1]INFORMEHV!AI$2:AK$184,3,0)</f>
        <v>0.91666666666666663</v>
      </c>
      <c r="AL681" s="205">
        <v>25</v>
      </c>
      <c r="AM681" s="88">
        <v>361</v>
      </c>
      <c r="AN681" s="88">
        <v>126.82</v>
      </c>
      <c r="AO681" s="88">
        <v>30.58</v>
      </c>
      <c r="AP681" s="88"/>
      <c r="AQ681" s="89">
        <v>20.6</v>
      </c>
      <c r="AR681" s="205">
        <v>8</v>
      </c>
      <c r="AS681" s="88">
        <v>2</v>
      </c>
      <c r="AT681" s="30" t="s">
        <v>328</v>
      </c>
      <c r="AU681" s="88" t="s">
        <v>725</v>
      </c>
      <c r="AV681" s="88">
        <v>0.17</v>
      </c>
      <c r="AW681" s="88"/>
      <c r="AX681" s="88">
        <v>0.43</v>
      </c>
      <c r="AY681" s="88">
        <v>6</v>
      </c>
      <c r="AZ681" s="92"/>
      <c r="BA681" s="88" t="s">
        <v>48</v>
      </c>
      <c r="BB68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3.2166666666666659</v>
      </c>
      <c r="BC681" s="89">
        <v>0.61666666666666603</v>
      </c>
      <c r="BD681" s="89"/>
      <c r="BE681" s="89"/>
      <c r="BF681" s="89"/>
      <c r="BG681" s="93"/>
      <c r="BH681" s="44" t="s">
        <v>720</v>
      </c>
      <c r="BI681" s="45"/>
      <c r="BJ681" s="45"/>
      <c r="BK681" s="46"/>
      <c r="BL681" s="94"/>
    </row>
    <row r="682" spans="1:64" ht="18" customHeight="1" x14ac:dyDescent="0.3">
      <c r="A682" s="87">
        <f>IFERROR(InformeTbHv[[#This Row],[T EFECTIVO]]/InformeTbHv[[#This Row],[Horas disponibles]],0)</f>
        <v>0.81754385964912279</v>
      </c>
      <c r="B682" s="87">
        <f>((InformeTbHv[[#This Row],[T PROGRAMADO]]-InformeTbHv[[#This Row],[HORAS DE OTRAS PARADA]]))/InformeTbHv[[#This Row],[T PROGRAMADO]]</f>
        <v>0.34518518518518521</v>
      </c>
      <c r="C682" s="216">
        <f>IFERROR(((InformeTbHv[[#This Row],[T PROGRAMADO]]-InformeTbHv[[#This Row],[Ttal P. mec]])/InformeTbHv[[#This Row],[T PROGRAMADO]]),0)</f>
        <v>0.42222222222222222</v>
      </c>
      <c r="D682" s="88">
        <f>IFERROR(ROUND(InformeTbHv[[#This Row],[TOTAL DE ARBOLES]]/InformeTbHv[[#This Row],[T EFECTIVO]],2),"")</f>
        <v>33.909999999999997</v>
      </c>
      <c r="E682" s="88">
        <f>(IFERROR(ROUND(InformeTbHv[[#This Row],[M3]]/InformeTbHv[[#This Row],[TOTAL DE ARBOLES]],2),""))</f>
        <v>0.35</v>
      </c>
      <c r="F682" s="39">
        <f>IFERROR(ROUND(InformeTbHv[[#This Row],[M3]]/InformeTbHv[[#This Row],[T EFECTIVO]],2),"")</f>
        <v>12.02</v>
      </c>
      <c r="G682" s="89">
        <f>InformeTbHv[[#This Row],[T PROGRAMADO]]-InformeTbHv[[#This Row],[HORAS DE OTRAS PARADA]]</f>
        <v>2.33</v>
      </c>
      <c r="H682" s="89">
        <f>InformeTbHv[[#This Row],[T PROGRAMADO]]-SUM(InformeTbHv[[#This Row],[T PARADAS MEC]]+InformeTbHv[[#This Row],[ALISTAMIENTO]]+InformeTbHv[[#This Row],[Mantenimiento periódico]])</f>
        <v>2.85</v>
      </c>
      <c r="I682" s="89">
        <f>InformeTbHv[[#This Row],[T PARADAS MEC]]+InformeTbHv[[#This Row],[ALISTAMIENTO]]+InformeTbHv[[#This Row],[Mantenimiento periódico]]</f>
        <v>3.9</v>
      </c>
      <c r="J682" s="89">
        <f>SUMIF(InformeTbHv[[#This Row],[MOTIVO 1]],"Mantenimiento periódico",InformeTbHv[[#This Row],[T OTRA PARADA 1]])</f>
        <v>0</v>
      </c>
      <c r="K682" s="89">
        <f>InformeTbHv[[#This Row],[Mantenimiento periódico]]+InformeTbHv[[#This Row],[ALISTAMIENTO]]</f>
        <v>0.37</v>
      </c>
      <c r="L682" s="89">
        <f>SUM(InformeTbHv[[#This Row],[T OTRA PARADA 1]:[T OTRA PARADA 5]])</f>
        <v>0</v>
      </c>
      <c r="M682" s="88" t="s">
        <v>76</v>
      </c>
      <c r="N682" s="88" t="s">
        <v>1418</v>
      </c>
      <c r="O682" s="88" t="s">
        <v>83</v>
      </c>
      <c r="P682" s="88">
        <v>1116724602</v>
      </c>
      <c r="Q682" s="88" t="s">
        <v>43</v>
      </c>
      <c r="R682" s="88" t="s">
        <v>49</v>
      </c>
      <c r="S682" s="90">
        <v>46074</v>
      </c>
      <c r="T682" s="88" t="s">
        <v>324</v>
      </c>
      <c r="U682" s="88"/>
      <c r="V682" s="88"/>
      <c r="W682" s="88"/>
      <c r="X682" s="88"/>
      <c r="Y682" s="88"/>
      <c r="Z682" s="88"/>
      <c r="AA682" s="88"/>
      <c r="AB682" s="88"/>
      <c r="AC682" s="88" t="s">
        <v>1429</v>
      </c>
      <c r="AD682" s="88" t="s">
        <v>1474</v>
      </c>
      <c r="AE682" s="88" t="s">
        <v>1509</v>
      </c>
      <c r="AF682" s="88">
        <v>28.324549850778098</v>
      </c>
      <c r="AG682" s="251" t="s">
        <v>205</v>
      </c>
      <c r="AH682" s="206">
        <v>2</v>
      </c>
      <c r="AI682" s="125" t="s">
        <v>45</v>
      </c>
      <c r="AJ682" s="418">
        <f>VLOOKUP(InformeTbHv[[#This Row],[TURNO]],[1]INFORMEHV!AI$2:AK$184,2,0)</f>
        <v>0.58333333333333337</v>
      </c>
      <c r="AK682" s="418">
        <f>VLOOKUP(InformeTbHv[[#This Row],[TURNO]],[1]INFORMEHV!AI$2:AK$184,3,0)</f>
        <v>0.91666666666666663</v>
      </c>
      <c r="AL682" s="205">
        <v>25</v>
      </c>
      <c r="AM682" s="88">
        <v>79</v>
      </c>
      <c r="AN682" s="88">
        <v>28</v>
      </c>
      <c r="AO682" s="88">
        <v>3.52</v>
      </c>
      <c r="AP682" s="88"/>
      <c r="AQ682" s="89">
        <v>18.3</v>
      </c>
      <c r="AR682" s="205">
        <v>6.75</v>
      </c>
      <c r="AS682" s="88">
        <v>3.53</v>
      </c>
      <c r="AT682" s="30" t="s">
        <v>328</v>
      </c>
      <c r="AU682" s="88" t="s">
        <v>725</v>
      </c>
      <c r="AV682" s="88">
        <v>0.37</v>
      </c>
      <c r="AW682" s="88">
        <v>0.17</v>
      </c>
      <c r="AX682" s="88">
        <v>0.35</v>
      </c>
      <c r="AY682" s="88">
        <v>2</v>
      </c>
      <c r="AZ682" s="92"/>
      <c r="BA682" s="88" t="s">
        <v>48</v>
      </c>
      <c r="BB68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4.42</v>
      </c>
      <c r="BC682" s="89"/>
      <c r="BD682" s="89"/>
      <c r="BE682" s="89"/>
      <c r="BF682" s="89"/>
      <c r="BG682" s="93"/>
      <c r="BH682" s="44"/>
      <c r="BI682" s="45"/>
      <c r="BJ682" s="45"/>
      <c r="BK682" s="46"/>
      <c r="BL682" s="94"/>
    </row>
    <row r="683" spans="1:64" ht="18" customHeight="1" x14ac:dyDescent="0.3">
      <c r="A683" s="87">
        <f>IFERROR(InformeTbHv[[#This Row],[T EFECTIVO]]/InformeTbHv[[#This Row],[Horas disponibles]],0)</f>
        <v>1</v>
      </c>
      <c r="B683" s="87">
        <f>((InformeTbHv[[#This Row],[T PROGRAMADO]]-InformeTbHv[[#This Row],[HORAS DE OTRAS PARADA]]))/InformeTbHv[[#This Row],[T PROGRAMADO]]</f>
        <v>0.6</v>
      </c>
      <c r="C683" s="216">
        <f>IFERROR(((InformeTbHv[[#This Row],[T PROGRAMADO]]-InformeTbHv[[#This Row],[Ttal P. mec]])/InformeTbHv[[#This Row],[T PROGRAMADO]]),0)</f>
        <v>0.6</v>
      </c>
      <c r="D683" s="88">
        <f>IFERROR(ROUND(InformeTbHv[[#This Row],[TOTAL DE ARBOLES]]/InformeTbHv[[#This Row],[T EFECTIVO]],2),"")</f>
        <v>27.29</v>
      </c>
      <c r="E683" s="88">
        <f>(IFERROR(ROUND(InformeTbHv[[#This Row],[M3]]/InformeTbHv[[#This Row],[TOTAL DE ARBOLES]],2),""))</f>
        <v>0.28000000000000003</v>
      </c>
      <c r="F683" s="39">
        <f>IFERROR(ROUND(InformeTbHv[[#This Row],[M3]]/InformeTbHv[[#This Row],[T EFECTIVO]],2),"")</f>
        <v>7.68</v>
      </c>
      <c r="G683" s="89">
        <f>InformeTbHv[[#This Row],[T PROGRAMADO]]-InformeTbHv[[#This Row],[HORAS DE OTRAS PARADA]]</f>
        <v>4.8</v>
      </c>
      <c r="H683" s="89">
        <f>InformeTbHv[[#This Row],[T PROGRAMADO]]-SUM(InformeTbHv[[#This Row],[T PARADAS MEC]]+InformeTbHv[[#This Row],[ALISTAMIENTO]]+InformeTbHv[[#This Row],[Mantenimiento periódico]])</f>
        <v>4.8</v>
      </c>
      <c r="I683" s="89">
        <f>InformeTbHv[[#This Row],[T PARADAS MEC]]+InformeTbHv[[#This Row],[ALISTAMIENTO]]+InformeTbHv[[#This Row],[Mantenimiento periódico]]</f>
        <v>3.2</v>
      </c>
      <c r="J683" s="89">
        <f>SUMIF(InformeTbHv[[#This Row],[MOTIVO 1]],"Mantenimiento periódico",InformeTbHv[[#This Row],[T OTRA PARADA 1]])</f>
        <v>0</v>
      </c>
      <c r="K683" s="89">
        <f>InformeTbHv[[#This Row],[Mantenimiento periódico]]+InformeTbHv[[#This Row],[ALISTAMIENTO]]</f>
        <v>0.2</v>
      </c>
      <c r="L683" s="89">
        <f>SUM(InformeTbHv[[#This Row],[T OTRA PARADA 1]:[T OTRA PARADA 5]])</f>
        <v>0</v>
      </c>
      <c r="M683" s="88" t="s">
        <v>55</v>
      </c>
      <c r="N683" s="88" t="s">
        <v>1418</v>
      </c>
      <c r="O683" s="88" t="s">
        <v>60</v>
      </c>
      <c r="P683" s="88">
        <v>1061791033</v>
      </c>
      <c r="Q683" s="88" t="s">
        <v>43</v>
      </c>
      <c r="R683" s="88" t="s">
        <v>49</v>
      </c>
      <c r="S683" s="90">
        <v>46073</v>
      </c>
      <c r="T683" s="88" t="s">
        <v>62</v>
      </c>
      <c r="U683" s="88"/>
      <c r="V683" s="88"/>
      <c r="W683" s="88"/>
      <c r="X683" s="88"/>
      <c r="Y683" s="88"/>
      <c r="Z683" s="88"/>
      <c r="AA683" s="88"/>
      <c r="AB683" s="88"/>
      <c r="AC683" s="88" t="s">
        <v>1445</v>
      </c>
      <c r="AD683" s="88" t="s">
        <v>1490</v>
      </c>
      <c r="AE683" s="88" t="s">
        <v>1518</v>
      </c>
      <c r="AF683" s="88">
        <v>19.828868083208551</v>
      </c>
      <c r="AG683" s="88" t="s">
        <v>208</v>
      </c>
      <c r="AH683" s="206">
        <v>5</v>
      </c>
      <c r="AI683" s="88" t="s">
        <v>47</v>
      </c>
      <c r="AJ683" s="419">
        <f>VLOOKUP(InformeTbHv[[#This Row],[TURNO]],[1]INFORMEHV!AI$2:AK$184,2,0)</f>
        <v>0.25</v>
      </c>
      <c r="AK683" s="419">
        <f>VLOOKUP(InformeTbHv[[#This Row],[TURNO]],[1]INFORMEHV!AI$2:AK$184,3,0)</f>
        <v>0.58333333333333337</v>
      </c>
      <c r="AL683" s="205">
        <v>28</v>
      </c>
      <c r="AM683" s="88">
        <v>131</v>
      </c>
      <c r="AN683" s="88">
        <v>36.880000000000003</v>
      </c>
      <c r="AO683" s="88">
        <v>12.45</v>
      </c>
      <c r="AP683" s="88"/>
      <c r="AQ683" s="198">
        <v>21.3</v>
      </c>
      <c r="AR683" s="205">
        <v>8</v>
      </c>
      <c r="AS683" s="88">
        <v>3</v>
      </c>
      <c r="AT683" s="30" t="s">
        <v>328</v>
      </c>
      <c r="AU683" s="88" t="s">
        <v>725</v>
      </c>
      <c r="AV683" s="88">
        <v>0.2</v>
      </c>
      <c r="AW683" s="88"/>
      <c r="AX683" s="88"/>
      <c r="AY683" s="88"/>
      <c r="AZ683" s="92" t="s">
        <v>652</v>
      </c>
      <c r="BA683" s="88" t="s">
        <v>46</v>
      </c>
      <c r="BB68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3.2</v>
      </c>
      <c r="BC683" s="89"/>
      <c r="BD683" s="89"/>
      <c r="BE683" s="89"/>
      <c r="BF683" s="89"/>
      <c r="BG683" s="93"/>
      <c r="BH683" s="44"/>
      <c r="BI683" s="45"/>
      <c r="BJ683" s="45"/>
      <c r="BK683" s="46"/>
      <c r="BL683" s="94"/>
    </row>
    <row r="684" spans="1:64" ht="18" customHeight="1" x14ac:dyDescent="0.3">
      <c r="A684" s="87">
        <f>IFERROR(InformeTbHv[[#This Row],[T EFECTIVO]]/InformeTbHv[[#This Row],[Horas disponibles]],0)</f>
        <v>0</v>
      </c>
      <c r="B684" s="87">
        <f>((InformeTbHv[[#This Row],[T PROGRAMADO]]-InformeTbHv[[#This Row],[HORAS DE OTRAS PARADA]]))/InformeTbHv[[#This Row],[T PROGRAMADO]]</f>
        <v>0</v>
      </c>
      <c r="C684" s="216">
        <f>IFERROR(((InformeTbHv[[#This Row],[T PROGRAMADO]]-InformeTbHv[[#This Row],[Ttal P. mec]])/InformeTbHv[[#This Row],[T PROGRAMADO]]),0)</f>
        <v>0</v>
      </c>
      <c r="D684" s="88" t="str">
        <f>IFERROR(ROUND(InformeTbHv[[#This Row],[TOTAL DE ARBOLES]]/InformeTbHv[[#This Row],[T EFECTIVO]],2),"")</f>
        <v/>
      </c>
      <c r="E684" s="88" t="str">
        <f>(IFERROR(ROUND(InformeTbHv[[#This Row],[M3]]/InformeTbHv[[#This Row],[TOTAL DE ARBOLES]],2),""))</f>
        <v/>
      </c>
      <c r="F684" s="39" t="str">
        <f>IFERROR(ROUND(InformeTbHv[[#This Row],[M3]]/InformeTbHv[[#This Row],[T EFECTIVO]],2),"")</f>
        <v/>
      </c>
      <c r="G684" s="89">
        <f>InformeTbHv[[#This Row],[T PROGRAMADO]]-InformeTbHv[[#This Row],[HORAS DE OTRAS PARADA]]</f>
        <v>0</v>
      </c>
      <c r="H684" s="89">
        <f>InformeTbHv[[#This Row],[T PROGRAMADO]]-SUM(InformeTbHv[[#This Row],[T PARADAS MEC]]+InformeTbHv[[#This Row],[ALISTAMIENTO]]+InformeTbHv[[#This Row],[Mantenimiento periódico]])</f>
        <v>0</v>
      </c>
      <c r="I684" s="89">
        <f>InformeTbHv[[#This Row],[T PARADAS MEC]]+InformeTbHv[[#This Row],[ALISTAMIENTO]]+InformeTbHv[[#This Row],[Mantenimiento periódico]]</f>
        <v>12</v>
      </c>
      <c r="J684" s="89">
        <f>SUMIF(InformeTbHv[[#This Row],[MOTIVO 1]],"Mantenimiento periódico",InformeTbHv[[#This Row],[T OTRA PARADA 1]])</f>
        <v>0</v>
      </c>
      <c r="K684" s="89">
        <f>InformeTbHv[[#This Row],[Mantenimiento periódico]]+InformeTbHv[[#This Row],[ALISTAMIENTO]]</f>
        <v>0</v>
      </c>
      <c r="L684" s="89">
        <f>SUM(InformeTbHv[[#This Row],[T OTRA PARADA 1]:[T OTRA PARADA 5]])</f>
        <v>0</v>
      </c>
      <c r="M684" s="88" t="s">
        <v>79</v>
      </c>
      <c r="N684" s="88" t="s">
        <v>1417</v>
      </c>
      <c r="O684" s="88" t="s">
        <v>84</v>
      </c>
      <c r="P684" s="88">
        <v>1085247991</v>
      </c>
      <c r="Q684" s="88" t="s">
        <v>43</v>
      </c>
      <c r="R684" s="88" t="s">
        <v>49</v>
      </c>
      <c r="S684" s="90">
        <v>46056</v>
      </c>
      <c r="T684" s="88" t="s">
        <v>324</v>
      </c>
      <c r="U684" s="88"/>
      <c r="V684" s="88"/>
      <c r="W684" s="88"/>
      <c r="X684" s="88"/>
      <c r="Y684" s="88"/>
      <c r="Z684" s="88"/>
      <c r="AA684" s="88"/>
      <c r="AB684" s="88"/>
      <c r="AC684" s="88" t="s">
        <v>1429</v>
      </c>
      <c r="AD684" s="88" t="s">
        <v>1474</v>
      </c>
      <c r="AE684" s="88" t="s">
        <v>1509</v>
      </c>
      <c r="AF684" s="88">
        <v>28.324549850778098</v>
      </c>
      <c r="AG684" s="251" t="s">
        <v>205</v>
      </c>
      <c r="AH684" s="206">
        <v>2</v>
      </c>
      <c r="AI684" s="88" t="s">
        <v>47</v>
      </c>
      <c r="AJ684" s="419">
        <f>VLOOKUP(InformeTbHv[[#This Row],[TURNO]],[1]INFORMEHV!AI$2:AK$184,2,0)</f>
        <v>0.25</v>
      </c>
      <c r="AK684" s="419">
        <f>VLOOKUP(InformeTbHv[[#This Row],[TURNO]],[1]INFORMEHV!AI$2:AK$184,3,0)</f>
        <v>0.58333333333333337</v>
      </c>
      <c r="AL684" s="205"/>
      <c r="AM684" s="88"/>
      <c r="AN684" s="88"/>
      <c r="AO684" s="88"/>
      <c r="AP684" s="88"/>
      <c r="AQ684" s="89"/>
      <c r="AR684" s="88">
        <v>12</v>
      </c>
      <c r="AS684" s="88">
        <v>12</v>
      </c>
      <c r="AT684" s="88"/>
      <c r="AU684" s="88" t="s">
        <v>566</v>
      </c>
      <c r="AV684" s="88"/>
      <c r="AW684" s="88"/>
      <c r="AX684" s="88"/>
      <c r="AY684" s="88"/>
      <c r="AZ684" s="92" t="s">
        <v>567</v>
      </c>
      <c r="BA684" s="88" t="s">
        <v>48</v>
      </c>
      <c r="BB68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12</v>
      </c>
      <c r="BC684" s="89"/>
      <c r="BD684" s="89"/>
      <c r="BE684" s="89"/>
      <c r="BF684" s="89"/>
      <c r="BG684" s="93"/>
      <c r="BH684" s="44"/>
      <c r="BI684" s="45"/>
      <c r="BJ684" s="45"/>
      <c r="BK684" s="46"/>
      <c r="BL684" s="94"/>
    </row>
    <row r="685" spans="1:64" ht="18" customHeight="1" x14ac:dyDescent="0.3">
      <c r="A685" s="20">
        <f>IFERROR(InformeTbHv[[#This Row],[T EFECTIVO]]/InformeTbHv[[#This Row],[Horas disponibles]],0)</f>
        <v>0.19333333333333336</v>
      </c>
      <c r="B685" s="20">
        <f>((InformeTbHv[[#This Row],[T PROGRAMADO]]-InformeTbHv[[#This Row],[HORAS DE OTRAS PARADA]]))/InformeTbHv[[#This Row],[T PROGRAMADO]]</f>
        <v>9.6666666666666679E-2</v>
      </c>
      <c r="C685" s="21">
        <f>IFERROR(((InformeTbHv[[#This Row],[T PROGRAMADO]]-InformeTbHv[[#This Row],[Ttal P. mec]])/InformeTbHv[[#This Row],[T PROGRAMADO]]),0)</f>
        <v>0.5</v>
      </c>
      <c r="D685" s="22">
        <f>IFERROR(ROUND(InformeTbHv[[#This Row],[TOTAL DE ARBOLES]]/InformeTbHv[[#This Row],[T EFECTIVO]],2),"")</f>
        <v>0</v>
      </c>
      <c r="E685" s="22" t="str">
        <f>(IFERROR(ROUND(InformeTbHv[[#This Row],[M3]]/InformeTbHv[[#This Row],[TOTAL DE ARBOLES]],2),""))</f>
        <v/>
      </c>
      <c r="F685" s="13">
        <f>IFERROR(ROUND(InformeTbHv[[#This Row],[M3]]/InformeTbHv[[#This Row],[T EFECTIVO]],2),"")</f>
        <v>14.66</v>
      </c>
      <c r="G685" s="23">
        <f>InformeTbHv[[#This Row],[T PROGRAMADO]]-InformeTbHv[[#This Row],[HORAS DE OTRAS PARADA]]</f>
        <v>0.58000000000000007</v>
      </c>
      <c r="H685" s="24">
        <f>InformeTbHv[[#This Row],[T PROGRAMADO]]-SUM(InformeTbHv[[#This Row],[T PARADAS MEC]]+InformeTbHv[[#This Row],[ALISTAMIENTO]]+InformeTbHv[[#This Row],[Mantenimiento periódico]])</f>
        <v>3</v>
      </c>
      <c r="I685" s="24">
        <f>InformeTbHv[[#This Row],[T PARADAS MEC]]+InformeTbHv[[#This Row],[ALISTAMIENTO]]+InformeTbHv[[#This Row],[Mantenimiento periódico]]</f>
        <v>3</v>
      </c>
      <c r="J685" s="24">
        <f>SUMIF(InformeTbHv[[#This Row],[MOTIVO 1]],"Mantenimiento periódico",InformeTbHv[[#This Row],[T OTRA PARADA 1]])</f>
        <v>0</v>
      </c>
      <c r="K685" s="24">
        <f>InformeTbHv[[#This Row],[Mantenimiento periódico]]+InformeTbHv[[#This Row],[ALISTAMIENTO]]</f>
        <v>0.5</v>
      </c>
      <c r="L685" s="24">
        <f>SUM(InformeTbHv[[#This Row],[T OTRA PARADA 1]:[T OTRA PARADA 5]])</f>
        <v>2</v>
      </c>
      <c r="M685" s="25" t="s">
        <v>76</v>
      </c>
      <c r="N685" s="25" t="s">
        <v>1418</v>
      </c>
      <c r="O685" s="25" t="s">
        <v>83</v>
      </c>
      <c r="P685" s="25">
        <v>1116724602</v>
      </c>
      <c r="Q685" s="25" t="s">
        <v>43</v>
      </c>
      <c r="R685" s="25" t="s">
        <v>49</v>
      </c>
      <c r="S685" s="26">
        <v>46027</v>
      </c>
      <c r="T685" s="25" t="s">
        <v>100</v>
      </c>
      <c r="U685" s="25"/>
      <c r="V685" s="25"/>
      <c r="W685" s="25"/>
      <c r="X685" s="25"/>
      <c r="Y685" s="25"/>
      <c r="Z685" s="25"/>
      <c r="AA685" s="25"/>
      <c r="AB685" s="25"/>
      <c r="AC685" s="25" t="s">
        <v>1447</v>
      </c>
      <c r="AD685" s="25" t="s">
        <v>1492</v>
      </c>
      <c r="AE685" s="25" t="s">
        <v>1509</v>
      </c>
      <c r="AF685" s="25">
        <v>22.377612303778299</v>
      </c>
      <c r="AG685" s="252" t="s">
        <v>206</v>
      </c>
      <c r="AH685" s="260">
        <v>7</v>
      </c>
      <c r="AI685" s="125" t="s">
        <v>45</v>
      </c>
      <c r="AJ685" s="418">
        <f>VLOOKUP(InformeTbHv[[#This Row],[TURNO]],[1]INFORMEHV!AI$2:AK$184,2,0)</f>
        <v>0.58333333333333337</v>
      </c>
      <c r="AK685" s="418">
        <f>VLOOKUP(InformeTbHv[[#This Row],[TURNO]],[1]INFORMEHV!AI$2:AK$184,3,0)</f>
        <v>0.91666666666666663</v>
      </c>
      <c r="AL685" s="25"/>
      <c r="AM685" s="25"/>
      <c r="AN685" s="25">
        <v>8.5</v>
      </c>
      <c r="AO685" s="25"/>
      <c r="AP685" s="25"/>
      <c r="AQ685" s="24">
        <v>20</v>
      </c>
      <c r="AR685" s="25">
        <v>6</v>
      </c>
      <c r="AS685" s="25">
        <v>2.5</v>
      </c>
      <c r="AT685" s="30" t="s">
        <v>328</v>
      </c>
      <c r="AU685" s="30" t="s">
        <v>216</v>
      </c>
      <c r="AV685" s="25">
        <v>0.5</v>
      </c>
      <c r="AW685" s="25"/>
      <c r="AX685" s="25">
        <v>0.42</v>
      </c>
      <c r="AY685" s="25">
        <v>2</v>
      </c>
      <c r="AZ685" s="25"/>
      <c r="BA685" s="25" t="s">
        <v>48</v>
      </c>
      <c r="BB68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5.42</v>
      </c>
      <c r="BC685" s="24">
        <v>2</v>
      </c>
      <c r="BD685" s="24"/>
      <c r="BE685" s="23"/>
      <c r="BF685" s="23"/>
      <c r="BG685" s="27"/>
      <c r="BH685" s="14" t="s">
        <v>250</v>
      </c>
      <c r="BI685" s="15"/>
      <c r="BJ685" s="15"/>
      <c r="BK685" s="16"/>
      <c r="BL685" s="28"/>
    </row>
    <row r="686" spans="1:64" ht="18" customHeight="1" x14ac:dyDescent="0.3">
      <c r="A686" s="87">
        <f>IFERROR(InformeTbHv[[#This Row],[T EFECTIVO]]/InformeTbHv[[#This Row],[Horas disponibles]],0)</f>
        <v>0.89371980676328544</v>
      </c>
      <c r="B686" s="87">
        <f>((InformeTbHv[[#This Row],[T PROGRAMADO]]-InformeTbHv[[#This Row],[HORAS DE OTRAS PARADA]]))/InformeTbHv[[#This Row],[T PROGRAMADO]]</f>
        <v>0.38541666666666685</v>
      </c>
      <c r="C686" s="216">
        <f>IFERROR(((InformeTbHv[[#This Row],[T PROGRAMADO]]-InformeTbHv[[#This Row],[Ttal P. mec]])/InformeTbHv[[#This Row],[T PROGRAMADO]]),0)</f>
        <v>0.43125000000000002</v>
      </c>
      <c r="D686" s="88">
        <f>IFERROR(ROUND(InformeTbHv[[#This Row],[TOTAL DE ARBOLES]]/InformeTbHv[[#This Row],[T EFECTIVO]],2),"")</f>
        <v>44.11</v>
      </c>
      <c r="E686" s="88">
        <f>(IFERROR(ROUND(InformeTbHv[[#This Row],[M3]]/InformeTbHv[[#This Row],[TOTAL DE ARBOLES]],2),""))</f>
        <v>0.3</v>
      </c>
      <c r="F686" s="39">
        <f>IFERROR(ROUND(InformeTbHv[[#This Row],[M3]]/InformeTbHv[[#This Row],[T EFECTIVO]],2),"")</f>
        <v>13.22</v>
      </c>
      <c r="G686" s="89">
        <f>InformeTbHv[[#This Row],[T PROGRAMADO]]-InformeTbHv[[#This Row],[HORAS DE OTRAS PARADA]]</f>
        <v>3.0833333333333348</v>
      </c>
      <c r="H686" s="89">
        <f>InformeTbHv[[#This Row],[T PROGRAMADO]]-SUM(InformeTbHv[[#This Row],[T PARADAS MEC]]+InformeTbHv[[#This Row],[ALISTAMIENTO]]+InformeTbHv[[#This Row],[Mantenimiento periódico]])</f>
        <v>3.45</v>
      </c>
      <c r="I686" s="89">
        <f>InformeTbHv[[#This Row],[T PARADAS MEC]]+InformeTbHv[[#This Row],[ALISTAMIENTO]]+InformeTbHv[[#This Row],[Mantenimiento periódico]]</f>
        <v>4.55</v>
      </c>
      <c r="J686" s="89">
        <f>SUMIF(InformeTbHv[[#This Row],[MOTIVO 1]],"Mantenimiento periódico",InformeTbHv[[#This Row],[T OTRA PARADA 1]])</f>
        <v>0</v>
      </c>
      <c r="K686" s="89">
        <f>InformeTbHv[[#This Row],[Mantenimiento periódico]]+InformeTbHv[[#This Row],[ALISTAMIENTO]]</f>
        <v>0.13</v>
      </c>
      <c r="L686" s="89">
        <f>SUM(InformeTbHv[[#This Row],[T OTRA PARADA 1]:[T OTRA PARADA 5]])</f>
        <v>0.36666666666666603</v>
      </c>
      <c r="M686" s="88" t="s">
        <v>86</v>
      </c>
      <c r="N686" s="88" t="s">
        <v>1418</v>
      </c>
      <c r="O686" s="88" t="s">
        <v>95</v>
      </c>
      <c r="P686" s="88">
        <v>6135776</v>
      </c>
      <c r="Q686" s="88" t="s">
        <v>398</v>
      </c>
      <c r="R686" s="88" t="s">
        <v>74</v>
      </c>
      <c r="S686" s="90">
        <v>46085</v>
      </c>
      <c r="T686" s="88" t="s">
        <v>399</v>
      </c>
      <c r="U686" s="88"/>
      <c r="V686" s="88"/>
      <c r="W686" s="88"/>
      <c r="X686" s="88"/>
      <c r="Y686" s="88"/>
      <c r="Z686" s="88"/>
      <c r="AA686" s="88"/>
      <c r="AB686" s="88"/>
      <c r="AC686" s="88" t="s">
        <v>1430</v>
      </c>
      <c r="AD686" s="88" t="s">
        <v>1475</v>
      </c>
      <c r="AE686" s="88" t="s">
        <v>1517</v>
      </c>
      <c r="AF686" s="88">
        <v>14.957915875223099</v>
      </c>
      <c r="AG686" s="251" t="s">
        <v>205</v>
      </c>
      <c r="AH686" s="206">
        <v>9</v>
      </c>
      <c r="AI686" s="88" t="s">
        <v>47</v>
      </c>
      <c r="AJ686" s="419">
        <f>VLOOKUP(InformeTbHv[[#This Row],[TURNO]],[1]INFORMEHV!AI$2:AK$184,2,0)</f>
        <v>0.25</v>
      </c>
      <c r="AK686" s="419">
        <f>VLOOKUP(InformeTbHv[[#This Row],[TURNO]],[1]INFORMEHV!AI$2:AK$184,3,0)</f>
        <v>0.58333333333333337</v>
      </c>
      <c r="AL686" s="205"/>
      <c r="AM686" s="88">
        <v>136</v>
      </c>
      <c r="AN686" s="88">
        <v>40.770000000000003</v>
      </c>
      <c r="AO686" s="88">
        <v>11.31</v>
      </c>
      <c r="AP686" s="88"/>
      <c r="AQ686" s="89">
        <v>18.7</v>
      </c>
      <c r="AR686" s="205">
        <v>8</v>
      </c>
      <c r="AS686" s="88">
        <v>4.42</v>
      </c>
      <c r="AT686" s="30" t="s">
        <v>328</v>
      </c>
      <c r="AU686" s="88" t="s">
        <v>216</v>
      </c>
      <c r="AV686" s="88">
        <v>0.13</v>
      </c>
      <c r="AW686" s="88"/>
      <c r="AX686" s="88"/>
      <c r="AY686" s="88">
        <v>2</v>
      </c>
      <c r="AZ686" s="92" t="s">
        <v>203</v>
      </c>
      <c r="BA686" s="88" t="s">
        <v>46</v>
      </c>
      <c r="BB68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4.9166666666666652</v>
      </c>
      <c r="BC686" s="89">
        <v>0.266666666666666</v>
      </c>
      <c r="BD686" s="89"/>
      <c r="BE686" s="89">
        <v>0.1</v>
      </c>
      <c r="BF686" s="89"/>
      <c r="BG686" s="93"/>
      <c r="BH686" s="44" t="s">
        <v>90</v>
      </c>
      <c r="BI686" s="15" t="s">
        <v>241</v>
      </c>
      <c r="BJ686" s="45"/>
      <c r="BK686" s="46"/>
      <c r="BL686" s="94"/>
    </row>
    <row r="687" spans="1:64" ht="18" customHeight="1" x14ac:dyDescent="0.3">
      <c r="A687" s="87">
        <f>IFERROR(InformeTbHv[[#This Row],[T EFECTIVO]]/InformeTbHv[[#This Row],[Horas disponibles]],0)</f>
        <v>0.86799999999999999</v>
      </c>
      <c r="B687" s="87">
        <f>((InformeTbHv[[#This Row],[T PROGRAMADO]]-InformeTbHv[[#This Row],[HORAS DE OTRAS PARADA]]))/InformeTbHv[[#This Row],[T PROGRAMADO]]</f>
        <v>0.54249999999999998</v>
      </c>
      <c r="C687" s="216">
        <f>IFERROR(((InformeTbHv[[#This Row],[T PROGRAMADO]]-InformeTbHv[[#This Row],[Ttal P. mec]])/InformeTbHv[[#This Row],[T PROGRAMADO]]),0)</f>
        <v>0.625</v>
      </c>
      <c r="D687" s="88">
        <f>IFERROR(ROUND(InformeTbHv[[#This Row],[TOTAL DE ARBOLES]]/InformeTbHv[[#This Row],[T EFECTIVO]],2),"")</f>
        <v>71.430000000000007</v>
      </c>
      <c r="E687" s="88">
        <f>(IFERROR(ROUND(InformeTbHv[[#This Row],[M3]]/InformeTbHv[[#This Row],[TOTAL DE ARBOLES]],2),""))</f>
        <v>0.24</v>
      </c>
      <c r="F687" s="39">
        <f>IFERROR(ROUND(InformeTbHv[[#This Row],[M3]]/InformeTbHv[[#This Row],[T EFECTIVO]],2),"")</f>
        <v>16.91</v>
      </c>
      <c r="G687" s="89">
        <f>InformeTbHv[[#This Row],[T PROGRAMADO]]-InformeTbHv[[#This Row],[HORAS DE OTRAS PARADA]]</f>
        <v>4.34</v>
      </c>
      <c r="H687" s="89">
        <f>InformeTbHv[[#This Row],[T PROGRAMADO]]-SUM(InformeTbHv[[#This Row],[T PARADAS MEC]]+InformeTbHv[[#This Row],[ALISTAMIENTO]]+InformeTbHv[[#This Row],[Mantenimiento periódico]])</f>
        <v>5</v>
      </c>
      <c r="I687" s="89">
        <f>InformeTbHv[[#This Row],[T PARADAS MEC]]+InformeTbHv[[#This Row],[ALISTAMIENTO]]+InformeTbHv[[#This Row],[Mantenimiento periódico]]</f>
        <v>3</v>
      </c>
      <c r="J687" s="89">
        <f>SUMIF(InformeTbHv[[#This Row],[MOTIVO 1]],"Mantenimiento periódico",InformeTbHv[[#This Row],[T OTRA PARADA 1]])</f>
        <v>0</v>
      </c>
      <c r="K687" s="89">
        <f>InformeTbHv[[#This Row],[Mantenimiento periódico]]+InformeTbHv[[#This Row],[ALISTAMIENTO]]</f>
        <v>0</v>
      </c>
      <c r="L687" s="89">
        <f>SUM(InformeTbHv[[#This Row],[T OTRA PARADA 1]:[T OTRA PARADA 5]])</f>
        <v>0</v>
      </c>
      <c r="M687" s="88" t="s">
        <v>86</v>
      </c>
      <c r="N687" s="88" t="s">
        <v>1418</v>
      </c>
      <c r="O687" s="88" t="s">
        <v>95</v>
      </c>
      <c r="P687" s="88">
        <v>6135776</v>
      </c>
      <c r="Q687" s="88" t="s">
        <v>398</v>
      </c>
      <c r="R687" s="88" t="s">
        <v>74</v>
      </c>
      <c r="S687" s="90">
        <v>46083</v>
      </c>
      <c r="T687" s="88" t="s">
        <v>399</v>
      </c>
      <c r="U687" s="88"/>
      <c r="V687" s="88"/>
      <c r="W687" s="88"/>
      <c r="X687" s="88"/>
      <c r="Y687" s="88"/>
      <c r="Z687" s="88"/>
      <c r="AA687" s="88"/>
      <c r="AB687" s="88"/>
      <c r="AC687" s="88" t="s">
        <v>1430</v>
      </c>
      <c r="AD687" s="88" t="s">
        <v>1475</v>
      </c>
      <c r="AE687" s="88" t="s">
        <v>1517</v>
      </c>
      <c r="AF687" s="88">
        <v>14.957915875223099</v>
      </c>
      <c r="AG687" s="251" t="s">
        <v>205</v>
      </c>
      <c r="AH687" s="206">
        <v>9</v>
      </c>
      <c r="AI687" s="125" t="s">
        <v>45</v>
      </c>
      <c r="AJ687" s="418">
        <f>VLOOKUP(InformeTbHv[[#This Row],[TURNO]],[1]INFORMEHV!AI$2:AK$184,2,0)</f>
        <v>0.58333333333333337</v>
      </c>
      <c r="AK687" s="418">
        <f>VLOOKUP(InformeTbHv[[#This Row],[TURNO]],[1]INFORMEHV!AI$2:AK$184,3,0)</f>
        <v>0.91666666666666663</v>
      </c>
      <c r="AL687" s="205">
        <v>33</v>
      </c>
      <c r="AM687" s="88">
        <v>310</v>
      </c>
      <c r="AN687" s="88">
        <v>73.37</v>
      </c>
      <c r="AO687" s="88">
        <v>13.01</v>
      </c>
      <c r="AP687" s="88"/>
      <c r="AQ687" s="89">
        <v>16.899999999999999</v>
      </c>
      <c r="AR687" s="88">
        <v>8</v>
      </c>
      <c r="AS687" s="88">
        <v>3</v>
      </c>
      <c r="AT687" s="30" t="s">
        <v>327</v>
      </c>
      <c r="AU687" s="88" t="s">
        <v>216</v>
      </c>
      <c r="AV687" s="88"/>
      <c r="AW687" s="88">
        <v>0.33</v>
      </c>
      <c r="AX687" s="88">
        <v>0.33</v>
      </c>
      <c r="AY687" s="88">
        <v>2</v>
      </c>
      <c r="AZ687" s="92" t="s">
        <v>629</v>
      </c>
      <c r="BA687" s="88" t="s">
        <v>48</v>
      </c>
      <c r="BB68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3.66</v>
      </c>
      <c r="BC687" s="89"/>
      <c r="BD687" s="89"/>
      <c r="BE687" s="89"/>
      <c r="BF687" s="89"/>
      <c r="BG687" s="93"/>
      <c r="BH687" s="44"/>
      <c r="BI687" s="45"/>
      <c r="BJ687" s="45"/>
      <c r="BK687" s="46"/>
      <c r="BL687" s="94"/>
    </row>
    <row r="688" spans="1:64" ht="18" customHeight="1" x14ac:dyDescent="0.3">
      <c r="A688" s="87">
        <f>IFERROR(InformeTbHv[[#This Row],[T EFECTIVO]]/InformeTbHv[[#This Row],[Horas disponibles]],0)</f>
        <v>0.81284916201117319</v>
      </c>
      <c r="B688" s="87">
        <f>((InformeTbHv[[#This Row],[T PROGRAMADO]]-InformeTbHv[[#This Row],[HORAS DE OTRAS PARADA]]))/InformeTbHv[[#This Row],[T PROGRAMADO]]</f>
        <v>0.36375000000000002</v>
      </c>
      <c r="C688" s="216">
        <f>IFERROR(((InformeTbHv[[#This Row],[T PROGRAMADO]]-InformeTbHv[[#This Row],[Ttal P. mec]])/InformeTbHv[[#This Row],[T PROGRAMADO]]),0)</f>
        <v>0.44750000000000001</v>
      </c>
      <c r="D688" s="88">
        <f>IFERROR(ROUND(InformeTbHv[[#This Row],[TOTAL DE ARBOLES]]/InformeTbHv[[#This Row],[T EFECTIVO]],2),"")</f>
        <v>31.62</v>
      </c>
      <c r="E688" s="88">
        <f>(IFERROR(ROUND(InformeTbHv[[#This Row],[M3]]/InformeTbHv[[#This Row],[TOTAL DE ARBOLES]],2),""))</f>
        <v>0.76</v>
      </c>
      <c r="F688" s="39">
        <f>IFERROR(ROUND(InformeTbHv[[#This Row],[M3]]/InformeTbHv[[#This Row],[T EFECTIVO]],2),"")</f>
        <v>24.05</v>
      </c>
      <c r="G688" s="89">
        <f>InformeTbHv[[#This Row],[T PROGRAMADO]]-InformeTbHv[[#This Row],[HORAS DE OTRAS PARADA]]</f>
        <v>2.91</v>
      </c>
      <c r="H688" s="89">
        <f>InformeTbHv[[#This Row],[T PROGRAMADO]]-SUM(InformeTbHv[[#This Row],[T PARADAS MEC]]+InformeTbHv[[#This Row],[ALISTAMIENTO]]+InformeTbHv[[#This Row],[Mantenimiento periódico]])</f>
        <v>3.58</v>
      </c>
      <c r="I688" s="89">
        <f>InformeTbHv[[#This Row],[T PARADAS MEC]]+InformeTbHv[[#This Row],[ALISTAMIENTO]]+InformeTbHv[[#This Row],[Mantenimiento periódico]]</f>
        <v>4.42</v>
      </c>
      <c r="J688" s="89">
        <f>SUMIF(InformeTbHv[[#This Row],[MOTIVO 1]],"Mantenimiento periódico",InformeTbHv[[#This Row],[T OTRA PARADA 1]])</f>
        <v>0</v>
      </c>
      <c r="K688" s="89">
        <f>InformeTbHv[[#This Row],[Mantenimiento periódico]]+InformeTbHv[[#This Row],[ALISTAMIENTO]]</f>
        <v>0.42</v>
      </c>
      <c r="L688" s="89">
        <f>SUM(InformeTbHv[[#This Row],[T OTRA PARADA 1]:[T OTRA PARADA 5]])</f>
        <v>0</v>
      </c>
      <c r="M688" s="88" t="s">
        <v>55</v>
      </c>
      <c r="N688" s="88" t="s">
        <v>1418</v>
      </c>
      <c r="O688" s="88" t="s">
        <v>60</v>
      </c>
      <c r="P688" s="88">
        <v>1061791033</v>
      </c>
      <c r="Q688" s="88" t="s">
        <v>43</v>
      </c>
      <c r="R688" s="88" t="s">
        <v>49</v>
      </c>
      <c r="S688" s="90">
        <v>46091</v>
      </c>
      <c r="T688" s="88" t="s">
        <v>62</v>
      </c>
      <c r="U688" s="88"/>
      <c r="V688" s="88"/>
      <c r="W688" s="88"/>
      <c r="X688" s="88"/>
      <c r="Y688" s="88"/>
      <c r="Z688" s="88"/>
      <c r="AA688" s="88"/>
      <c r="AB688" s="88"/>
      <c r="AC688" s="88" t="s">
        <v>1445</v>
      </c>
      <c r="AD688" s="88" t="s">
        <v>1490</v>
      </c>
      <c r="AE688" s="88" t="s">
        <v>1518</v>
      </c>
      <c r="AF688" s="88">
        <v>19.828868083208551</v>
      </c>
      <c r="AG688" s="49" t="s">
        <v>208</v>
      </c>
      <c r="AH688" s="206">
        <v>5</v>
      </c>
      <c r="AI688" s="88" t="s">
        <v>47</v>
      </c>
      <c r="AJ688" s="419">
        <f>VLOOKUP(InformeTbHv[[#This Row],[TURNO]],[1]INFORMEHV!AI$2:AK$184,2,0)</f>
        <v>0.25</v>
      </c>
      <c r="AK688" s="419">
        <f>VLOOKUP(InformeTbHv[[#This Row],[TURNO]],[1]INFORMEHV!AI$2:AK$184,3,0)</f>
        <v>0.58333333333333337</v>
      </c>
      <c r="AL688" s="205">
        <v>26</v>
      </c>
      <c r="AM688" s="88">
        <v>92</v>
      </c>
      <c r="AN688" s="88">
        <v>70</v>
      </c>
      <c r="AO688" s="88">
        <v>11</v>
      </c>
      <c r="AP688" s="88">
        <v>14</v>
      </c>
      <c r="AQ688" s="198">
        <v>26</v>
      </c>
      <c r="AR688" s="205">
        <v>8</v>
      </c>
      <c r="AS688" s="88">
        <v>4</v>
      </c>
      <c r="AT688" s="30" t="s">
        <v>328</v>
      </c>
      <c r="AU688" s="88" t="s">
        <v>216</v>
      </c>
      <c r="AV688" s="88">
        <v>0.42</v>
      </c>
      <c r="AW688" s="88">
        <v>0.42</v>
      </c>
      <c r="AX688" s="88">
        <v>0.25</v>
      </c>
      <c r="AY688" s="88"/>
      <c r="AZ688" s="92" t="s">
        <v>913</v>
      </c>
      <c r="BA688" s="88" t="s">
        <v>46</v>
      </c>
      <c r="BB68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5.09</v>
      </c>
      <c r="BC688" s="89"/>
      <c r="BD688" s="89"/>
      <c r="BE688" s="89"/>
      <c r="BF688" s="89"/>
      <c r="BG688" s="93"/>
      <c r="BH688" s="44"/>
      <c r="BI688" s="45"/>
      <c r="BJ688" s="45"/>
      <c r="BK688" s="46"/>
      <c r="BL688" s="94"/>
    </row>
    <row r="689" spans="1:64" ht="18" customHeight="1" x14ac:dyDescent="0.3">
      <c r="A689" s="87">
        <f>IFERROR(InformeTbHv[[#This Row],[T EFECTIVO]]/InformeTbHv[[#This Row],[Horas disponibles]],0)</f>
        <v>0.84269662921348321</v>
      </c>
      <c r="B689" s="87">
        <f>((InformeTbHv[[#This Row],[T PROGRAMADO]]-InformeTbHv[[#This Row],[HORAS DE OTRAS PARADA]]))/InformeTbHv[[#This Row],[T PROGRAMADO]]</f>
        <v>0.28125</v>
      </c>
      <c r="C689" s="216">
        <f>IFERROR(((InformeTbHv[[#This Row],[T PROGRAMADO]]-InformeTbHv[[#This Row],[Ttal P. mec]])/InformeTbHv[[#This Row],[T PROGRAMADO]]),0)</f>
        <v>0.33374999999999999</v>
      </c>
      <c r="D689" s="88">
        <f>IFERROR(ROUND(InformeTbHv[[#This Row],[TOTAL DE ARBOLES]]/InformeTbHv[[#This Row],[T EFECTIVO]],2),"")</f>
        <v>42.67</v>
      </c>
      <c r="E689" s="88">
        <f>(IFERROR(ROUND(InformeTbHv[[#This Row],[M3]]/InformeTbHv[[#This Row],[TOTAL DE ARBOLES]],2),""))</f>
        <v>0.3</v>
      </c>
      <c r="F689" s="39">
        <f>IFERROR(ROUND(InformeTbHv[[#This Row],[M3]]/InformeTbHv[[#This Row],[T EFECTIVO]],2),"")</f>
        <v>12.89</v>
      </c>
      <c r="G689" s="89">
        <f>InformeTbHv[[#This Row],[T PROGRAMADO]]-InformeTbHv[[#This Row],[HORAS DE OTRAS PARADA]]</f>
        <v>2.25</v>
      </c>
      <c r="H689" s="89">
        <f>InformeTbHv[[#This Row],[T PROGRAMADO]]-SUM(InformeTbHv[[#This Row],[T PARADAS MEC]]+InformeTbHv[[#This Row],[ALISTAMIENTO]]+InformeTbHv[[#This Row],[Mantenimiento periódico]])</f>
        <v>2.67</v>
      </c>
      <c r="I689" s="89">
        <f>InformeTbHv[[#This Row],[T PARADAS MEC]]+InformeTbHv[[#This Row],[ALISTAMIENTO]]+InformeTbHv[[#This Row],[Mantenimiento periódico]]</f>
        <v>5.33</v>
      </c>
      <c r="J689" s="89">
        <f>SUMIF(InformeTbHv[[#This Row],[MOTIVO 1]],"Mantenimiento periódico",InformeTbHv[[#This Row],[T OTRA PARADA 1]])</f>
        <v>0</v>
      </c>
      <c r="K689" s="89">
        <f>InformeTbHv[[#This Row],[Mantenimiento periódico]]+InformeTbHv[[#This Row],[ALISTAMIENTO]]</f>
        <v>0.33</v>
      </c>
      <c r="L689" s="89">
        <f>SUM(InformeTbHv[[#This Row],[T OTRA PARADA 1]:[T OTRA PARADA 5]])</f>
        <v>0</v>
      </c>
      <c r="M689" s="88" t="s">
        <v>76</v>
      </c>
      <c r="N689" s="88" t="s">
        <v>1418</v>
      </c>
      <c r="O689" s="88" t="s">
        <v>77</v>
      </c>
      <c r="P689" s="88">
        <v>1010092842</v>
      </c>
      <c r="Q689" s="88" t="s">
        <v>43</v>
      </c>
      <c r="R689" s="88" t="s">
        <v>49</v>
      </c>
      <c r="S689" s="90">
        <v>46109</v>
      </c>
      <c r="T689" s="88" t="s">
        <v>981</v>
      </c>
      <c r="U689" s="88"/>
      <c r="V689" s="88"/>
      <c r="W689" s="88"/>
      <c r="X689" s="88"/>
      <c r="Y689" s="88"/>
      <c r="Z689" s="88"/>
      <c r="AA689" s="88"/>
      <c r="AB689" s="88"/>
      <c r="AC689" s="88" t="s">
        <v>1435</v>
      </c>
      <c r="AD689" s="88" t="s">
        <v>1480</v>
      </c>
      <c r="AE689" s="88" t="s">
        <v>1509</v>
      </c>
      <c r="AF689" s="88">
        <v>21.85343388198622</v>
      </c>
      <c r="AG689" s="251" t="s">
        <v>205</v>
      </c>
      <c r="AH689" s="206">
        <v>6</v>
      </c>
      <c r="AI689" s="125" t="s">
        <v>45</v>
      </c>
      <c r="AJ689" s="418">
        <f>VLOOKUP(InformeTbHv[[#This Row],[TURNO]],[1]INFORMEHV!AI$2:AK$184,2,0)</f>
        <v>0.58333333333333337</v>
      </c>
      <c r="AK689" s="418">
        <f>VLOOKUP(InformeTbHv[[#This Row],[TURNO]],[1]INFORMEHV!AI$2:AK$184,3,0)</f>
        <v>0.91666666666666663</v>
      </c>
      <c r="AL689" s="205">
        <v>22</v>
      </c>
      <c r="AM689" s="88">
        <v>96</v>
      </c>
      <c r="AN689" s="88">
        <v>29</v>
      </c>
      <c r="AO689" s="88">
        <v>8.7100000000000009</v>
      </c>
      <c r="AP689" s="88"/>
      <c r="AQ689" s="89">
        <v>20</v>
      </c>
      <c r="AR689" s="88">
        <v>8</v>
      </c>
      <c r="AS689" s="88">
        <v>5</v>
      </c>
      <c r="AT689" s="88"/>
      <c r="AU689" s="88" t="s">
        <v>216</v>
      </c>
      <c r="AV689" s="88">
        <v>0.33</v>
      </c>
      <c r="AW689" s="88">
        <v>0.25</v>
      </c>
      <c r="AX689" s="88">
        <v>0.17</v>
      </c>
      <c r="AY689" s="88">
        <v>2</v>
      </c>
      <c r="AZ689" s="92"/>
      <c r="BA689" s="88" t="s">
        <v>48</v>
      </c>
      <c r="BB68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5.75</v>
      </c>
      <c r="BC689" s="89"/>
      <c r="BD689" s="89"/>
      <c r="BE689" s="89"/>
      <c r="BF689" s="89"/>
      <c r="BG689" s="93"/>
      <c r="BH689" s="44"/>
      <c r="BI689" s="45"/>
      <c r="BJ689" s="45"/>
      <c r="BK689" s="46"/>
      <c r="BL689" s="94"/>
    </row>
    <row r="690" spans="1:64" ht="18" customHeight="1" x14ac:dyDescent="0.3">
      <c r="A690" s="76">
        <f>IFERROR(InformeTbHv[[#This Row],[T EFECTIVO]]/InformeTbHv[[#This Row],[Horas disponibles]],0)</f>
        <v>1</v>
      </c>
      <c r="B690" s="76">
        <f>((InformeTbHv[[#This Row],[T PROGRAMADO]]-InformeTbHv[[#This Row],[HORAS DE OTRAS PARADA]]))/InformeTbHv[[#This Row],[T PROGRAMADO]]</f>
        <v>0.375</v>
      </c>
      <c r="C690" s="217">
        <f>IFERROR(((InformeTbHv[[#This Row],[T PROGRAMADO]]-InformeTbHv[[#This Row],[Ttal P. mec]])/InformeTbHv[[#This Row],[T PROGRAMADO]]),0)</f>
        <v>0.375</v>
      </c>
      <c r="D690" s="49">
        <f>IFERROR(ROUND(InformeTbHv[[#This Row],[TOTAL DE ARBOLES]]/InformeTbHv[[#This Row],[T EFECTIVO]],2),"")</f>
        <v>68.33</v>
      </c>
      <c r="E690" s="49">
        <f>(IFERROR(ROUND(InformeTbHv[[#This Row],[M3]]/InformeTbHv[[#This Row],[TOTAL DE ARBOLES]],2),""))</f>
        <v>0.26</v>
      </c>
      <c r="F690" s="39">
        <f>IFERROR(ROUND(InformeTbHv[[#This Row],[M3]]/InformeTbHv[[#This Row],[T EFECTIVO]],2),"")</f>
        <v>18.11</v>
      </c>
      <c r="G690" s="72">
        <f>InformeTbHv[[#This Row],[T PROGRAMADO]]-InformeTbHv[[#This Row],[HORAS DE OTRAS PARADA]]</f>
        <v>3</v>
      </c>
      <c r="H690" s="72">
        <f>InformeTbHv[[#This Row],[T PROGRAMADO]]-SUM(InformeTbHv[[#This Row],[T PARADAS MEC]]+InformeTbHv[[#This Row],[ALISTAMIENTO]]+InformeTbHv[[#This Row],[Mantenimiento periódico]])</f>
        <v>3</v>
      </c>
      <c r="I690" s="72">
        <f>InformeTbHv[[#This Row],[T PARADAS MEC]]+InformeTbHv[[#This Row],[ALISTAMIENTO]]+InformeTbHv[[#This Row],[Mantenimiento periódico]]</f>
        <v>5</v>
      </c>
      <c r="J690" s="72">
        <f>SUMIF(InformeTbHv[[#This Row],[MOTIVO 1]],"Mantenimiento periódico",InformeTbHv[[#This Row],[T OTRA PARADA 1]])</f>
        <v>0</v>
      </c>
      <c r="K690" s="72">
        <f>InformeTbHv[[#This Row],[Mantenimiento periódico]]+InformeTbHv[[#This Row],[ALISTAMIENTO]]</f>
        <v>0.33</v>
      </c>
      <c r="L690" s="72">
        <f>SUM(InformeTbHv[[#This Row],[T OTRA PARADA 1]:[T OTRA PARADA 5]])</f>
        <v>0</v>
      </c>
      <c r="M690" s="49" t="s">
        <v>68</v>
      </c>
      <c r="N690" s="49" t="s">
        <v>1417</v>
      </c>
      <c r="O690" s="49" t="s">
        <v>69</v>
      </c>
      <c r="P690" s="49">
        <v>1059706760</v>
      </c>
      <c r="Q690" s="49" t="s">
        <v>65</v>
      </c>
      <c r="R690" s="49" t="s">
        <v>44</v>
      </c>
      <c r="S690" s="77">
        <v>46113</v>
      </c>
      <c r="T690" s="49" t="s">
        <v>1020</v>
      </c>
      <c r="U690" s="49"/>
      <c r="V690" s="49"/>
      <c r="W690" s="49"/>
      <c r="X690" s="49"/>
      <c r="Y690" s="49"/>
      <c r="Z690" s="49"/>
      <c r="AA690" s="49"/>
      <c r="AB690" s="49"/>
      <c r="AC690" s="49" t="s">
        <v>1448</v>
      </c>
      <c r="AD690" s="49" t="s">
        <v>1493</v>
      </c>
      <c r="AE690" s="49" t="s">
        <v>1512</v>
      </c>
      <c r="AF690" s="49">
        <v>26.509835108450897</v>
      </c>
      <c r="AG690" s="251" t="s">
        <v>205</v>
      </c>
      <c r="AH690" s="259">
        <v>2</v>
      </c>
      <c r="AI690" s="49" t="s">
        <v>47</v>
      </c>
      <c r="AJ690" s="420">
        <f>VLOOKUP(InformeTbHv[[#This Row],[TURNO]],[1]INFORMEHV!AI$2:AK$184,2,0)</f>
        <v>0.25</v>
      </c>
      <c r="AK690" s="420">
        <f>VLOOKUP(InformeTbHv[[#This Row],[TURNO]],[1]INFORMEHV!AI$2:AK$184,3,0)</f>
        <v>0.58333333333333337</v>
      </c>
      <c r="AL690" s="125">
        <v>25</v>
      </c>
      <c r="AM690" s="49">
        <v>205</v>
      </c>
      <c r="AN690" s="49">
        <v>54.32</v>
      </c>
      <c r="AO690" s="49">
        <v>18.71</v>
      </c>
      <c r="AP690" s="49"/>
      <c r="AQ690" s="72"/>
      <c r="AR690" s="125">
        <v>8</v>
      </c>
      <c r="AS690" s="49">
        <v>4.67</v>
      </c>
      <c r="AT690" s="30" t="s">
        <v>328</v>
      </c>
      <c r="AU690" s="49" t="s">
        <v>216</v>
      </c>
      <c r="AV690" s="49">
        <v>0.33</v>
      </c>
      <c r="AW690" s="49"/>
      <c r="AX690" s="49"/>
      <c r="AY690" s="49"/>
      <c r="AZ690" s="71" t="s">
        <v>1109</v>
      </c>
      <c r="BA690" s="49" t="s">
        <v>48</v>
      </c>
      <c r="BB69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5</v>
      </c>
      <c r="BC690" s="72"/>
      <c r="BD690" s="72"/>
      <c r="BE690" s="72"/>
      <c r="BF690" s="72"/>
      <c r="BG690" s="74"/>
      <c r="BH690" s="44"/>
      <c r="BI690" s="45"/>
      <c r="BJ690" s="45"/>
      <c r="BK690" s="46"/>
      <c r="BL690" s="45"/>
    </row>
    <row r="691" spans="1:64" ht="18" customHeight="1" x14ac:dyDescent="0.3">
      <c r="A691" s="76">
        <f>IFERROR(InformeTbHv[[#This Row],[T EFECTIVO]]/InformeTbHv[[#This Row],[Horas disponibles]],0)</f>
        <v>0.9223529411764706</v>
      </c>
      <c r="B691" s="76">
        <f>((InformeTbHv[[#This Row],[T PROGRAMADO]]-InformeTbHv[[#This Row],[HORAS DE OTRAS PARADA]]))/InformeTbHv[[#This Row],[T PROGRAMADO]]</f>
        <v>0.49</v>
      </c>
      <c r="C691" s="217">
        <f>IFERROR(((InformeTbHv[[#This Row],[T PROGRAMADO]]-InformeTbHv[[#This Row],[Ttal P. mec]])/InformeTbHv[[#This Row],[T PROGRAMADO]]),0)</f>
        <v>0.53125</v>
      </c>
      <c r="D691" s="49">
        <f>IFERROR(ROUND(InformeTbHv[[#This Row],[TOTAL DE ARBOLES]]/InformeTbHv[[#This Row],[T EFECTIVO]],2),"")</f>
        <v>43.88</v>
      </c>
      <c r="E691" s="49">
        <f>(IFERROR(ROUND(InformeTbHv[[#This Row],[M3]]/InformeTbHv[[#This Row],[TOTAL DE ARBOLES]],2),""))</f>
        <v>0.26</v>
      </c>
      <c r="F691" s="39">
        <f>IFERROR(ROUND(InformeTbHv[[#This Row],[M3]]/InformeTbHv[[#This Row],[T EFECTIVO]],2),"")</f>
        <v>11.39</v>
      </c>
      <c r="G691" s="72">
        <f>InformeTbHv[[#This Row],[T PROGRAMADO]]-InformeTbHv[[#This Row],[HORAS DE OTRAS PARADA]]</f>
        <v>3.92</v>
      </c>
      <c r="H691" s="72">
        <f>InformeTbHv[[#This Row],[T PROGRAMADO]]-SUM(InformeTbHv[[#This Row],[T PARADAS MEC]]+InformeTbHv[[#This Row],[ALISTAMIENTO]]+InformeTbHv[[#This Row],[Mantenimiento periódico]])</f>
        <v>4.25</v>
      </c>
      <c r="I691" s="72">
        <f>InformeTbHv[[#This Row],[T PARADAS MEC]]+InformeTbHv[[#This Row],[ALISTAMIENTO]]+InformeTbHv[[#This Row],[Mantenimiento periódico]]</f>
        <v>3.75</v>
      </c>
      <c r="J691" s="72">
        <f>SUMIF(InformeTbHv[[#This Row],[MOTIVO 1]],"Mantenimiento periódico",InformeTbHv[[#This Row],[T OTRA PARADA 1]])</f>
        <v>0</v>
      </c>
      <c r="K691" s="72">
        <f>InformeTbHv[[#This Row],[Mantenimiento periódico]]+InformeTbHv[[#This Row],[ALISTAMIENTO]]</f>
        <v>0.33</v>
      </c>
      <c r="L691" s="72">
        <f>SUM(InformeTbHv[[#This Row],[T OTRA PARADA 1]:[T OTRA PARADA 5]])</f>
        <v>0</v>
      </c>
      <c r="M691" s="49" t="s">
        <v>68</v>
      </c>
      <c r="N691" s="49" t="s">
        <v>1417</v>
      </c>
      <c r="O691" s="49" t="s">
        <v>91</v>
      </c>
      <c r="P691" s="49">
        <v>1114338868</v>
      </c>
      <c r="Q691" s="49" t="s">
        <v>65</v>
      </c>
      <c r="R691" s="49" t="s">
        <v>44</v>
      </c>
      <c r="S691" s="77">
        <v>46113</v>
      </c>
      <c r="T691" s="49" t="s">
        <v>1020</v>
      </c>
      <c r="U691" s="49"/>
      <c r="V691" s="49"/>
      <c r="W691" s="49"/>
      <c r="X691" s="49"/>
      <c r="Y691" s="49"/>
      <c r="Z691" s="49"/>
      <c r="AA691" s="49"/>
      <c r="AB691" s="49"/>
      <c r="AC691" s="49" t="s">
        <v>1448</v>
      </c>
      <c r="AD691" s="49" t="s">
        <v>1493</v>
      </c>
      <c r="AE691" s="49" t="s">
        <v>1512</v>
      </c>
      <c r="AF691" s="49">
        <v>26.509835108450897</v>
      </c>
      <c r="AG691" s="251" t="s">
        <v>205</v>
      </c>
      <c r="AH691" s="259">
        <v>2</v>
      </c>
      <c r="AI691" s="125" t="s">
        <v>45</v>
      </c>
      <c r="AJ691" s="418">
        <f>VLOOKUP(InformeTbHv[[#This Row],[TURNO]],[1]INFORMEHV!AI$2:AK$184,2,0)</f>
        <v>0.58333333333333337</v>
      </c>
      <c r="AK691" s="418">
        <f>VLOOKUP(InformeTbHv[[#This Row],[TURNO]],[1]INFORMEHV!AI$2:AK$184,3,0)</f>
        <v>0.91666666666666663</v>
      </c>
      <c r="AL691" s="125">
        <v>25</v>
      </c>
      <c r="AM691" s="49">
        <v>172</v>
      </c>
      <c r="AN691" s="49">
        <v>44.64</v>
      </c>
      <c r="AO691" s="49">
        <v>11.88</v>
      </c>
      <c r="AP691" s="49"/>
      <c r="AQ691" s="72"/>
      <c r="AR691" s="125">
        <v>8</v>
      </c>
      <c r="AS691" s="49">
        <v>3.42</v>
      </c>
      <c r="AT691" s="30" t="s">
        <v>328</v>
      </c>
      <c r="AU691" s="49" t="s">
        <v>216</v>
      </c>
      <c r="AV691" s="49">
        <v>0.33</v>
      </c>
      <c r="AW691" s="49">
        <v>0.33</v>
      </c>
      <c r="AX691" s="49"/>
      <c r="AY691" s="49">
        <v>3.35</v>
      </c>
      <c r="AZ691" s="71" t="s">
        <v>1110</v>
      </c>
      <c r="BA691" s="49" t="s">
        <v>48</v>
      </c>
      <c r="BB69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4.08</v>
      </c>
      <c r="BC691" s="72"/>
      <c r="BD691" s="72"/>
      <c r="BE691" s="72"/>
      <c r="BF691" s="72"/>
      <c r="BG691" s="74"/>
      <c r="BH691" s="44"/>
      <c r="BI691" s="45"/>
      <c r="BJ691" s="45"/>
      <c r="BK691" s="46"/>
      <c r="BL691" s="45"/>
    </row>
    <row r="692" spans="1:64" ht="18" customHeight="1" x14ac:dyDescent="0.3">
      <c r="A692" s="76">
        <f>IFERROR(InformeTbHv[[#This Row],[T EFECTIVO]]/InformeTbHv[[#This Row],[Horas disponibles]],0)</f>
        <v>0.93213296398891976</v>
      </c>
      <c r="B692" s="76">
        <f>((InformeTbHv[[#This Row],[T PROGRAMADO]]-InformeTbHv[[#This Row],[HORAS DE OTRAS PARADA]]))/InformeTbHv[[#This Row],[T PROGRAMADO]]</f>
        <v>0.84125000000000005</v>
      </c>
      <c r="C692" s="217">
        <f>IFERROR(((InformeTbHv[[#This Row],[T PROGRAMADO]]-InformeTbHv[[#This Row],[Ttal P. mec]])/InformeTbHv[[#This Row],[T PROGRAMADO]]),0)</f>
        <v>0.90249999999999997</v>
      </c>
      <c r="D692" s="49">
        <f>IFERROR(ROUND(InformeTbHv[[#This Row],[TOTAL DE ARBOLES]]/InformeTbHv[[#This Row],[T EFECTIVO]],2),"")</f>
        <v>59.58</v>
      </c>
      <c r="E692" s="49">
        <f>(IFERROR(ROUND(InformeTbHv[[#This Row],[M3]]/InformeTbHv[[#This Row],[TOTAL DE ARBOLES]],2),""))</f>
        <v>0.18</v>
      </c>
      <c r="F692" s="39">
        <f>IFERROR(ROUND(InformeTbHv[[#This Row],[M3]]/InformeTbHv[[#This Row],[T EFECTIVO]],2),"")</f>
        <v>10.45</v>
      </c>
      <c r="G692" s="72">
        <f>InformeTbHv[[#This Row],[T PROGRAMADO]]-InformeTbHv[[#This Row],[HORAS DE OTRAS PARADA]]</f>
        <v>6.73</v>
      </c>
      <c r="H692" s="72">
        <f>InformeTbHv[[#This Row],[T PROGRAMADO]]-SUM(InformeTbHv[[#This Row],[T PARADAS MEC]]+InformeTbHv[[#This Row],[ALISTAMIENTO]]+InformeTbHv[[#This Row],[Mantenimiento periódico]])</f>
        <v>7.22</v>
      </c>
      <c r="I692" s="72">
        <f>InformeTbHv[[#This Row],[T PARADAS MEC]]+InformeTbHv[[#This Row],[ALISTAMIENTO]]+InformeTbHv[[#This Row],[Mantenimiento periódico]]</f>
        <v>0.78</v>
      </c>
      <c r="J692" s="72">
        <f>SUMIF(InformeTbHv[[#This Row],[MOTIVO 1]],"Mantenimiento periódico",InformeTbHv[[#This Row],[T OTRA PARADA 1]])</f>
        <v>0</v>
      </c>
      <c r="K692" s="72">
        <f>InformeTbHv[[#This Row],[Mantenimiento periódico]]+InformeTbHv[[#This Row],[ALISTAMIENTO]]</f>
        <v>0.23</v>
      </c>
      <c r="L692" s="72">
        <f>SUM(InformeTbHv[[#This Row],[T OTRA PARADA 1]:[T OTRA PARADA 5]])</f>
        <v>0</v>
      </c>
      <c r="M692" s="49" t="s">
        <v>79</v>
      </c>
      <c r="N692" s="49" t="s">
        <v>1417</v>
      </c>
      <c r="O692" s="49" t="s">
        <v>64</v>
      </c>
      <c r="P692" s="49">
        <v>94282613</v>
      </c>
      <c r="Q692" s="49" t="s">
        <v>43</v>
      </c>
      <c r="R692" s="49" t="s">
        <v>74</v>
      </c>
      <c r="S692" s="77">
        <v>46137</v>
      </c>
      <c r="T692" s="49" t="s">
        <v>102</v>
      </c>
      <c r="U692" s="49"/>
      <c r="V692" s="49"/>
      <c r="W692" s="49"/>
      <c r="X692" s="49"/>
      <c r="Y692" s="49"/>
      <c r="Z692" s="49"/>
      <c r="AA692" s="49"/>
      <c r="AB692" s="49"/>
      <c r="AC692" s="49" t="s">
        <v>1425</v>
      </c>
      <c r="AD692" s="49" t="s">
        <v>1470</v>
      </c>
      <c r="AE692" s="49" t="s">
        <v>1514</v>
      </c>
      <c r="AF692" s="49">
        <v>18.81028029942162</v>
      </c>
      <c r="AG692" s="251" t="s">
        <v>205</v>
      </c>
      <c r="AH692" s="259">
        <v>3</v>
      </c>
      <c r="AI692" s="49" t="s">
        <v>47</v>
      </c>
      <c r="AJ692" s="420">
        <f>VLOOKUP(InformeTbHv[[#This Row],[TURNO]],[1]INFORMEHV!AI$2:AK$184,2,0)</f>
        <v>0.25</v>
      </c>
      <c r="AK692" s="420">
        <f>VLOOKUP(InformeTbHv[[#This Row],[TURNO]],[1]INFORMEHV!AI$2:AK$184,3,0)</f>
        <v>0.58333333333333337</v>
      </c>
      <c r="AL692" s="125">
        <v>29</v>
      </c>
      <c r="AM692" s="49">
        <v>401</v>
      </c>
      <c r="AN692" s="49">
        <v>70.3</v>
      </c>
      <c r="AO692" s="49">
        <v>10.1</v>
      </c>
      <c r="AP692" s="49"/>
      <c r="AQ692" s="72">
        <v>15</v>
      </c>
      <c r="AR692" s="49">
        <v>8</v>
      </c>
      <c r="AS692" s="49">
        <v>0.55000000000000004</v>
      </c>
      <c r="AT692" s="49"/>
      <c r="AU692" s="49" t="s">
        <v>216</v>
      </c>
      <c r="AV692" s="49">
        <v>0.23</v>
      </c>
      <c r="AW692" s="49">
        <v>0.22</v>
      </c>
      <c r="AX692" s="49">
        <v>0.27</v>
      </c>
      <c r="AY692" s="49">
        <v>6.5</v>
      </c>
      <c r="AZ692" s="71" t="s">
        <v>1235</v>
      </c>
      <c r="BA692" s="49" t="s">
        <v>48</v>
      </c>
      <c r="BB69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1.27</v>
      </c>
      <c r="BC692" s="72"/>
      <c r="BD692" s="72"/>
      <c r="BE692" s="72"/>
      <c r="BF692" s="72"/>
      <c r="BG692" s="74"/>
      <c r="BH692" s="44"/>
      <c r="BI692" s="45"/>
      <c r="BJ692" s="45"/>
      <c r="BK692" s="46"/>
      <c r="BL692" s="45"/>
    </row>
    <row r="693" spans="1:64" ht="18" customHeight="1" x14ac:dyDescent="0.3">
      <c r="A693" s="76">
        <f>IFERROR(InformeTbHv[[#This Row],[T EFECTIVO]]/InformeTbHv[[#This Row],[Horas disponibles]],0)</f>
        <v>2.5114155251142557E-2</v>
      </c>
      <c r="B693" s="76">
        <f>((InformeTbHv[[#This Row],[T PROGRAMADO]]-InformeTbHv[[#This Row],[HORAS DE OTRAS PARADA]]))/InformeTbHv[[#This Row],[T PROGRAMADO]]</f>
        <v>2.2916666666667584E-2</v>
      </c>
      <c r="C693" s="217">
        <f>IFERROR(((InformeTbHv[[#This Row],[T PROGRAMADO]]-InformeTbHv[[#This Row],[Ttal P. mec]])/InformeTbHv[[#This Row],[T PROGRAMADO]]),0)</f>
        <v>0.91249999999999998</v>
      </c>
      <c r="D693" s="49">
        <f>IFERROR(ROUND(InformeTbHv[[#This Row],[TOTAL DE ARBOLES]]/InformeTbHv[[#This Row],[T EFECTIVO]],2),"")</f>
        <v>0</v>
      </c>
      <c r="E693" s="49" t="str">
        <f>(IFERROR(ROUND(InformeTbHv[[#This Row],[M3]]/InformeTbHv[[#This Row],[TOTAL DE ARBOLES]],2),""))</f>
        <v/>
      </c>
      <c r="F693" s="39">
        <f>IFERROR(ROUND(InformeTbHv[[#This Row],[M3]]/InformeTbHv[[#This Row],[T EFECTIVO]],2),"")</f>
        <v>0</v>
      </c>
      <c r="G693" s="72">
        <f>InformeTbHv[[#This Row],[T PROGRAMADO]]-InformeTbHv[[#This Row],[HORAS DE OTRAS PARADA]]</f>
        <v>0.18333333333334068</v>
      </c>
      <c r="H693" s="72">
        <f>InformeTbHv[[#This Row],[T PROGRAMADO]]-SUM(InformeTbHv[[#This Row],[T PARADAS MEC]]+InformeTbHv[[#This Row],[ALISTAMIENTO]]+InformeTbHv[[#This Row],[Mantenimiento periódico]])</f>
        <v>7.3</v>
      </c>
      <c r="I693" s="72">
        <f>InformeTbHv[[#This Row],[T PARADAS MEC]]+InformeTbHv[[#This Row],[ALISTAMIENTO]]+InformeTbHv[[#This Row],[Mantenimiento periódico]]</f>
        <v>0.7</v>
      </c>
      <c r="J693" s="72">
        <f>SUMIF(InformeTbHv[[#This Row],[MOTIVO 1]],"Mantenimiento periódico",InformeTbHv[[#This Row],[T OTRA PARADA 1]])</f>
        <v>0</v>
      </c>
      <c r="K693" s="72">
        <f>InformeTbHv[[#This Row],[Mantenimiento periódico]]+InformeTbHv[[#This Row],[ALISTAMIENTO]]</f>
        <v>0.2</v>
      </c>
      <c r="L693" s="72">
        <f>SUM(InformeTbHv[[#This Row],[T OTRA PARADA 1]:[T OTRA PARADA 5]])</f>
        <v>6.6666666666666599</v>
      </c>
      <c r="M693" s="49" t="s">
        <v>79</v>
      </c>
      <c r="N693" s="49" t="s">
        <v>1417</v>
      </c>
      <c r="O693" s="49" t="s">
        <v>67</v>
      </c>
      <c r="P693" s="49">
        <v>4516297</v>
      </c>
      <c r="Q693" s="49" t="s">
        <v>43</v>
      </c>
      <c r="R693" s="49" t="s">
        <v>74</v>
      </c>
      <c r="S693" s="77">
        <v>46137</v>
      </c>
      <c r="T693" s="49" t="s">
        <v>102</v>
      </c>
      <c r="U693" s="49"/>
      <c r="V693" s="49"/>
      <c r="W693" s="49"/>
      <c r="X693" s="49"/>
      <c r="Y693" s="49"/>
      <c r="Z693" s="49"/>
      <c r="AA693" s="49"/>
      <c r="AB693" s="49"/>
      <c r="AC693" s="49" t="s">
        <v>1425</v>
      </c>
      <c r="AD693" s="49" t="s">
        <v>1470</v>
      </c>
      <c r="AE693" s="49" t="s">
        <v>1514</v>
      </c>
      <c r="AF693" s="49">
        <v>18.81028029942162</v>
      </c>
      <c r="AG693" s="251" t="s">
        <v>205</v>
      </c>
      <c r="AH693" s="259">
        <v>3</v>
      </c>
      <c r="AI693" s="125" t="s">
        <v>45</v>
      </c>
      <c r="AJ693" s="418">
        <f>VLOOKUP(InformeTbHv[[#This Row],[TURNO]],[1]INFORMEHV!AI$2:AK$184,2,0)</f>
        <v>0.58333333333333337</v>
      </c>
      <c r="AK693" s="418">
        <f>VLOOKUP(InformeTbHv[[#This Row],[TURNO]],[1]INFORMEHV!AI$2:AK$184,3,0)</f>
        <v>0.91666666666666663</v>
      </c>
      <c r="AL693" s="125"/>
      <c r="AM693" s="49"/>
      <c r="AN693" s="49"/>
      <c r="AO693" s="49"/>
      <c r="AP693" s="49"/>
      <c r="AQ693" s="72"/>
      <c r="AR693" s="125">
        <v>8</v>
      </c>
      <c r="AS693" s="49">
        <v>0.5</v>
      </c>
      <c r="AT693" s="30" t="s">
        <v>328</v>
      </c>
      <c r="AU693" s="49" t="s">
        <v>216</v>
      </c>
      <c r="AV693" s="49">
        <v>0.2</v>
      </c>
      <c r="AW693" s="49">
        <v>0.25</v>
      </c>
      <c r="AX693" s="49">
        <v>0.2</v>
      </c>
      <c r="AY693" s="49"/>
      <c r="AZ693" s="71" t="s">
        <v>1236</v>
      </c>
      <c r="BA693" s="49" t="s">
        <v>48</v>
      </c>
      <c r="BB69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7.8166666666666593</v>
      </c>
      <c r="BC693" s="72">
        <v>6.6666666666666599</v>
      </c>
      <c r="BD693" s="72"/>
      <c r="BE693" s="72"/>
      <c r="BF693" s="72"/>
      <c r="BG693" s="74"/>
      <c r="BH693" s="14" t="s">
        <v>236</v>
      </c>
      <c r="BI693" s="45"/>
      <c r="BJ693" s="45"/>
      <c r="BK693" s="46"/>
      <c r="BL693" s="45"/>
    </row>
    <row r="694" spans="1:64" ht="18" customHeight="1" x14ac:dyDescent="0.3">
      <c r="A694" s="63">
        <f>IFERROR(InformeTbHv[[#This Row],[T EFECTIVO]]/InformeTbHv[[#This Row],[Horas disponibles]],0)</f>
        <v>0.8835978835978836</v>
      </c>
      <c r="B694" s="63">
        <f>((InformeTbHv[[#This Row],[T PROGRAMADO]]-InformeTbHv[[#This Row],[HORAS DE OTRAS PARADA]]))/InformeTbHv[[#This Row],[T PROGRAMADO]]</f>
        <v>0.62624999999999997</v>
      </c>
      <c r="C694" s="215">
        <f>IFERROR(((InformeTbHv[[#This Row],[T PROGRAMADO]]-InformeTbHv[[#This Row],[Ttal P. mec]])/InformeTbHv[[#This Row],[T PROGRAMADO]]),0)</f>
        <v>0.70874999999999999</v>
      </c>
      <c r="D694" s="64">
        <f>IFERROR(ROUND(InformeTbHv[[#This Row],[TOTAL DE ARBOLES]]/InformeTbHv[[#This Row],[T EFECTIVO]],2),"")</f>
        <v>18.559999999999999</v>
      </c>
      <c r="E694" s="64">
        <f>(IFERROR(ROUND(InformeTbHv[[#This Row],[M3]]/InformeTbHv[[#This Row],[TOTAL DE ARBOLES]],2),""))</f>
        <v>0.28000000000000003</v>
      </c>
      <c r="F694" s="39">
        <f>IFERROR(ROUND(InformeTbHv[[#This Row],[M3]]/InformeTbHv[[#This Row],[T EFECTIVO]],2),"")</f>
        <v>5.21</v>
      </c>
      <c r="G694" s="65">
        <f>InformeTbHv[[#This Row],[T PROGRAMADO]]-InformeTbHv[[#This Row],[HORAS DE OTRAS PARADA]]</f>
        <v>5.01</v>
      </c>
      <c r="H694" s="65">
        <f>InformeTbHv[[#This Row],[T PROGRAMADO]]-SUM(InformeTbHv[[#This Row],[T PARADAS MEC]]+InformeTbHv[[#This Row],[ALISTAMIENTO]]+InformeTbHv[[#This Row],[Mantenimiento periódico]])</f>
        <v>5.67</v>
      </c>
      <c r="I694" s="65">
        <f>InformeTbHv[[#This Row],[T PARADAS MEC]]+InformeTbHv[[#This Row],[ALISTAMIENTO]]+InformeTbHv[[#This Row],[Mantenimiento periódico]]</f>
        <v>2.33</v>
      </c>
      <c r="J694" s="65">
        <f>SUMIF(InformeTbHv[[#This Row],[MOTIVO 1]],"Mantenimiento periódico",InformeTbHv[[#This Row],[T OTRA PARADA 1]])</f>
        <v>0</v>
      </c>
      <c r="K694" s="65">
        <f>InformeTbHv[[#This Row],[Mantenimiento periódico]]+InformeTbHv[[#This Row],[ALISTAMIENTO]]</f>
        <v>0.33</v>
      </c>
      <c r="L694" s="65">
        <f>SUM(InformeTbHv[[#This Row],[T OTRA PARADA 1]:[T OTRA PARADA 5]])</f>
        <v>0</v>
      </c>
      <c r="M694" s="64" t="s">
        <v>134</v>
      </c>
      <c r="N694" s="64" t="s">
        <v>1417</v>
      </c>
      <c r="O694" s="64" t="s">
        <v>373</v>
      </c>
      <c r="P694" s="64">
        <v>1022124225</v>
      </c>
      <c r="Q694" s="64" t="s">
        <v>65</v>
      </c>
      <c r="R694" s="64" t="s">
        <v>49</v>
      </c>
      <c r="S694" s="66">
        <v>46041</v>
      </c>
      <c r="T694" s="64" t="s">
        <v>135</v>
      </c>
      <c r="U694" s="64"/>
      <c r="V694" s="64"/>
      <c r="W694" s="64"/>
      <c r="X694" s="64"/>
      <c r="Y694" s="64"/>
      <c r="Z694" s="64"/>
      <c r="AA694" s="64"/>
      <c r="AB694" s="64"/>
      <c r="AC694" s="64" t="s">
        <v>1421</v>
      </c>
      <c r="AD694" s="64" t="s">
        <v>1466</v>
      </c>
      <c r="AE694" s="64" t="s">
        <v>1510</v>
      </c>
      <c r="AF694" s="64">
        <v>17.432111584245501</v>
      </c>
      <c r="AG694" s="251" t="s">
        <v>205</v>
      </c>
      <c r="AH694" s="258">
        <v>8</v>
      </c>
      <c r="AI694" s="209" t="s">
        <v>47</v>
      </c>
      <c r="AJ694" s="417">
        <f>VLOOKUP(InformeTbHv[[#This Row],[TURNO]],[1]INFORMEHV!AI$2:AK$184,2,0)</f>
        <v>0.25</v>
      </c>
      <c r="AK694" s="417">
        <f>VLOOKUP(InformeTbHv[[#This Row],[TURNO]],[1]INFORMEHV!AI$2:AK$184,3,0)</f>
        <v>0.58333333333333337</v>
      </c>
      <c r="AL694" s="209">
        <v>36</v>
      </c>
      <c r="AM694" s="64">
        <v>93</v>
      </c>
      <c r="AN694" s="64">
        <v>26.1</v>
      </c>
      <c r="AO694" s="64">
        <v>5.2</v>
      </c>
      <c r="AP694" s="64"/>
      <c r="AQ694" s="65">
        <v>5.2</v>
      </c>
      <c r="AR694" s="209">
        <v>8</v>
      </c>
      <c r="AS694" s="64">
        <v>2</v>
      </c>
      <c r="AT694" s="30" t="s">
        <v>328</v>
      </c>
      <c r="AU694" s="49" t="s">
        <v>443</v>
      </c>
      <c r="AV694" s="64">
        <v>0.33</v>
      </c>
      <c r="AW694" s="64">
        <v>0.33</v>
      </c>
      <c r="AX694" s="64">
        <v>0.33</v>
      </c>
      <c r="AY694" s="64">
        <v>8</v>
      </c>
      <c r="AZ694" s="67" t="s">
        <v>374</v>
      </c>
      <c r="BA694" s="64" t="s">
        <v>48</v>
      </c>
      <c r="BB69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2.99</v>
      </c>
      <c r="BC694" s="65"/>
      <c r="BD694" s="65"/>
      <c r="BE694" s="65"/>
      <c r="BF694" s="65"/>
      <c r="BG694" s="68"/>
      <c r="BH694" s="44"/>
      <c r="BI694" s="45"/>
      <c r="BJ694" s="45"/>
      <c r="BK694" s="46"/>
      <c r="BL694" s="69"/>
    </row>
    <row r="695" spans="1:64" ht="18" customHeight="1" x14ac:dyDescent="0.3">
      <c r="A695" s="87">
        <f>IFERROR(InformeTbHv[[#This Row],[T EFECTIVO]]/InformeTbHv[[#This Row],[Horas disponibles]],0)</f>
        <v>0.86559139784946237</v>
      </c>
      <c r="B695" s="87">
        <f>((InformeTbHv[[#This Row],[T PROGRAMADO]]-InformeTbHv[[#This Row],[HORAS DE OTRAS PARADA]]))/InformeTbHv[[#This Row],[T PROGRAMADO]]</f>
        <v>0.60375000000000001</v>
      </c>
      <c r="C695" s="216">
        <f>IFERROR(((InformeTbHv[[#This Row],[T PROGRAMADO]]-InformeTbHv[[#This Row],[Ttal P. mec]])/InformeTbHv[[#This Row],[T PROGRAMADO]]),0)</f>
        <v>0.69750000000000001</v>
      </c>
      <c r="D695" s="88">
        <f>IFERROR(ROUND(InformeTbHv[[#This Row],[TOTAL DE ARBOLES]]/InformeTbHv[[#This Row],[T EFECTIVO]],2),"")</f>
        <v>34.78</v>
      </c>
      <c r="E695" s="88">
        <f>(IFERROR(ROUND(InformeTbHv[[#This Row],[M3]]/InformeTbHv[[#This Row],[TOTAL DE ARBOLES]],2),""))</f>
        <v>0.39</v>
      </c>
      <c r="F695" s="39">
        <f>IFERROR(ROUND(InformeTbHv[[#This Row],[M3]]/InformeTbHv[[#This Row],[T EFECTIVO]],2),"")</f>
        <v>13.46</v>
      </c>
      <c r="G695" s="89">
        <f>InformeTbHv[[#This Row],[T PROGRAMADO]]-InformeTbHv[[#This Row],[HORAS DE OTRAS PARADA]]</f>
        <v>4.83</v>
      </c>
      <c r="H695" s="89">
        <f>InformeTbHv[[#This Row],[T PROGRAMADO]]-SUM(InformeTbHv[[#This Row],[T PARADAS MEC]]+InformeTbHv[[#This Row],[ALISTAMIENTO]]+InformeTbHv[[#This Row],[Mantenimiento periódico]])</f>
        <v>5.58</v>
      </c>
      <c r="I695" s="89">
        <f>InformeTbHv[[#This Row],[T PARADAS MEC]]+InformeTbHv[[#This Row],[ALISTAMIENTO]]+InformeTbHv[[#This Row],[Mantenimiento periódico]]</f>
        <v>2.42</v>
      </c>
      <c r="J695" s="89">
        <f>SUMIF(InformeTbHv[[#This Row],[MOTIVO 1]],"Mantenimiento periódico",InformeTbHv[[#This Row],[T OTRA PARADA 1]])</f>
        <v>0</v>
      </c>
      <c r="K695" s="89">
        <f>InformeTbHv[[#This Row],[Mantenimiento periódico]]+InformeTbHv[[#This Row],[ALISTAMIENTO]]</f>
        <v>0.42</v>
      </c>
      <c r="L695" s="89">
        <f>SUM(InformeTbHv[[#This Row],[T OTRA PARADA 1]:[T OTRA PARADA 5]])</f>
        <v>0</v>
      </c>
      <c r="M695" s="88" t="s">
        <v>55</v>
      </c>
      <c r="N695" s="88" t="s">
        <v>1418</v>
      </c>
      <c r="O695" s="88" t="s">
        <v>94</v>
      </c>
      <c r="P695" s="88">
        <v>94269293</v>
      </c>
      <c r="Q695" s="88" t="s">
        <v>43</v>
      </c>
      <c r="R695" s="88" t="s">
        <v>49</v>
      </c>
      <c r="S695" s="90">
        <v>46048</v>
      </c>
      <c r="T695" s="88" t="s">
        <v>62</v>
      </c>
      <c r="U695" s="88"/>
      <c r="V695" s="88"/>
      <c r="W695" s="88"/>
      <c r="X695" s="88"/>
      <c r="Y695" s="88"/>
      <c r="Z695" s="88"/>
      <c r="AA695" s="88"/>
      <c r="AB695" s="88"/>
      <c r="AC695" s="88" t="s">
        <v>1445</v>
      </c>
      <c r="AD695" s="88" t="s">
        <v>1490</v>
      </c>
      <c r="AE695" s="88" t="s">
        <v>1518</v>
      </c>
      <c r="AF695" s="88">
        <v>19.828868083208551</v>
      </c>
      <c r="AG695" s="25" t="s">
        <v>208</v>
      </c>
      <c r="AH695" s="206">
        <v>2</v>
      </c>
      <c r="AI695" s="205" t="s">
        <v>47</v>
      </c>
      <c r="AJ695" s="416">
        <f>VLOOKUP(InformeTbHv[[#This Row],[TURNO]],[1]INFORMEHV!AI$2:AK$184,2,0)</f>
        <v>0.25</v>
      </c>
      <c r="AK695" s="416">
        <f>VLOOKUP(InformeTbHv[[#This Row],[TURNO]],[1]INFORMEHV!AI$2:AK$184,3,0)</f>
        <v>0.58333333333333337</v>
      </c>
      <c r="AL695" s="205">
        <v>26</v>
      </c>
      <c r="AM695" s="88">
        <v>168</v>
      </c>
      <c r="AN695" s="88">
        <v>65</v>
      </c>
      <c r="AO695" s="88">
        <v>15</v>
      </c>
      <c r="AP695" s="88">
        <v>49</v>
      </c>
      <c r="AQ695" s="198">
        <v>26</v>
      </c>
      <c r="AR695" s="205">
        <v>8</v>
      </c>
      <c r="AS695" s="88">
        <v>2</v>
      </c>
      <c r="AT695" s="30" t="s">
        <v>328</v>
      </c>
      <c r="AU695" s="30" t="s">
        <v>443</v>
      </c>
      <c r="AV695" s="88">
        <v>0.42</v>
      </c>
      <c r="AW695" s="88">
        <v>0.42</v>
      </c>
      <c r="AX695" s="88">
        <v>0.33</v>
      </c>
      <c r="AY695" s="88">
        <v>5</v>
      </c>
      <c r="AZ695" s="92" t="s">
        <v>57</v>
      </c>
      <c r="BA695" s="88" t="s">
        <v>46</v>
      </c>
      <c r="BB69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3.17</v>
      </c>
      <c r="BC695" s="89"/>
      <c r="BD695" s="89"/>
      <c r="BE695" s="89"/>
      <c r="BF695" s="89"/>
      <c r="BG695" s="93"/>
      <c r="BH695" s="74"/>
      <c r="BI695" s="75"/>
      <c r="BJ695" s="45"/>
      <c r="BK695" s="46"/>
      <c r="BL695" s="94"/>
    </row>
    <row r="696" spans="1:64" ht="18" customHeight="1" x14ac:dyDescent="0.3">
      <c r="A696" s="87">
        <f>IFERROR(InformeTbHv[[#This Row],[T EFECTIVO]]/InformeTbHv[[#This Row],[Horas disponibles]],0)</f>
        <v>0.97629009762900976</v>
      </c>
      <c r="B696" s="87">
        <f>((InformeTbHv[[#This Row],[T PROGRAMADO]]-InformeTbHv[[#This Row],[HORAS DE OTRAS PARADA]]))/InformeTbHv[[#This Row],[T PROGRAMADO]]</f>
        <v>0.875</v>
      </c>
      <c r="C696" s="216">
        <f>IFERROR(((InformeTbHv[[#This Row],[T PROGRAMADO]]-InformeTbHv[[#This Row],[Ttal P. mec]])/InformeTbHv[[#This Row],[T PROGRAMADO]]),0)</f>
        <v>0.89624999999999999</v>
      </c>
      <c r="D696" s="88">
        <f>IFERROR(ROUND(InformeTbHv[[#This Row],[TOTAL DE ARBOLES]]/InformeTbHv[[#This Row],[T EFECTIVO]],2),"")</f>
        <v>8</v>
      </c>
      <c r="E696" s="88">
        <f>(IFERROR(ROUND(InformeTbHv[[#This Row],[M3]]/InformeTbHv[[#This Row],[TOTAL DE ARBOLES]],2),""))</f>
        <v>0.37</v>
      </c>
      <c r="F696" s="39">
        <f>IFERROR(ROUND(InformeTbHv[[#This Row],[M3]]/InformeTbHv[[#This Row],[T EFECTIVO]],2),"")</f>
        <v>2.96</v>
      </c>
      <c r="G696" s="89">
        <f>InformeTbHv[[#This Row],[T PROGRAMADO]]-InformeTbHv[[#This Row],[HORAS DE OTRAS PARADA]]</f>
        <v>7</v>
      </c>
      <c r="H696" s="89">
        <f>InformeTbHv[[#This Row],[T PROGRAMADO]]-SUM(InformeTbHv[[#This Row],[T PARADAS MEC]]+InformeTbHv[[#This Row],[ALISTAMIENTO]]+InformeTbHv[[#This Row],[Mantenimiento periódico]])</f>
        <v>7.17</v>
      </c>
      <c r="I696" s="89">
        <f>InformeTbHv[[#This Row],[T PARADAS MEC]]+InformeTbHv[[#This Row],[ALISTAMIENTO]]+InformeTbHv[[#This Row],[Mantenimiento periódico]]</f>
        <v>0.83000000000000007</v>
      </c>
      <c r="J696" s="89">
        <f>SUMIF(InformeTbHv[[#This Row],[MOTIVO 1]],"Mantenimiento periódico",InformeTbHv[[#This Row],[T OTRA PARADA 1]])</f>
        <v>0</v>
      </c>
      <c r="K696" s="89">
        <f>InformeTbHv[[#This Row],[Mantenimiento periódico]]+InformeTbHv[[#This Row],[ALISTAMIENTO]]</f>
        <v>0.33</v>
      </c>
      <c r="L696" s="89">
        <f>SUM(InformeTbHv[[#This Row],[T OTRA PARADA 1]:[T OTRA PARADA 5]])</f>
        <v>0</v>
      </c>
      <c r="M696" s="88" t="s">
        <v>55</v>
      </c>
      <c r="N696" s="88" t="s">
        <v>1418</v>
      </c>
      <c r="O696" s="96" t="s">
        <v>56</v>
      </c>
      <c r="P696" s="88">
        <v>1114480052</v>
      </c>
      <c r="Q696" s="88" t="s">
        <v>43</v>
      </c>
      <c r="R696" s="88" t="s">
        <v>49</v>
      </c>
      <c r="S696" s="90">
        <v>46050</v>
      </c>
      <c r="T696" s="88" t="s">
        <v>62</v>
      </c>
      <c r="U696" s="88"/>
      <c r="V696" s="88"/>
      <c r="W696" s="88"/>
      <c r="X696" s="88"/>
      <c r="Y696" s="88"/>
      <c r="Z696" s="88"/>
      <c r="AA696" s="88"/>
      <c r="AB696" s="88"/>
      <c r="AC696" s="88" t="s">
        <v>1445</v>
      </c>
      <c r="AD696" s="88" t="s">
        <v>1490</v>
      </c>
      <c r="AE696" s="88" t="s">
        <v>1518</v>
      </c>
      <c r="AF696" s="88">
        <v>19.828868083208551</v>
      </c>
      <c r="AG696" s="25" t="s">
        <v>208</v>
      </c>
      <c r="AH696" s="206">
        <v>2</v>
      </c>
      <c r="AI696" s="125" t="s">
        <v>45</v>
      </c>
      <c r="AJ696" s="418">
        <f>VLOOKUP(InformeTbHv[[#This Row],[TURNO]],[1]INFORMEHV!AI$2:AK$184,2,0)</f>
        <v>0.58333333333333337</v>
      </c>
      <c r="AK696" s="418">
        <f>VLOOKUP(InformeTbHv[[#This Row],[TURNO]],[1]INFORMEHV!AI$2:AK$184,3,0)</f>
        <v>0.91666666666666663</v>
      </c>
      <c r="AL696" s="205">
        <v>29</v>
      </c>
      <c r="AM696" s="88">
        <v>56</v>
      </c>
      <c r="AN696" s="88">
        <v>20.69</v>
      </c>
      <c r="AO696" s="88">
        <v>5.99</v>
      </c>
      <c r="AP696" s="88"/>
      <c r="AQ696" s="198">
        <v>25</v>
      </c>
      <c r="AR696" s="88">
        <v>8</v>
      </c>
      <c r="AS696" s="88">
        <v>0.5</v>
      </c>
      <c r="AT696" s="91"/>
      <c r="AU696" s="30" t="s">
        <v>443</v>
      </c>
      <c r="AV696" s="88">
        <v>0.33</v>
      </c>
      <c r="AW696" s="88"/>
      <c r="AX696" s="88">
        <v>0.17</v>
      </c>
      <c r="AY696" s="88"/>
      <c r="AZ696" s="71" t="s">
        <v>472</v>
      </c>
      <c r="BA696" s="88" t="s">
        <v>46</v>
      </c>
      <c r="BB69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v>
      </c>
      <c r="BC696" s="89"/>
      <c r="BD696" s="89"/>
      <c r="BE696" s="89"/>
      <c r="BF696" s="89"/>
      <c r="BG696" s="93"/>
      <c r="BH696" s="74"/>
      <c r="BI696" s="75"/>
      <c r="BJ696" s="45"/>
      <c r="BK696" s="46"/>
      <c r="BL696" s="94"/>
    </row>
    <row r="697" spans="1:64" ht="18" customHeight="1" x14ac:dyDescent="0.3">
      <c r="A697" s="87">
        <f>IFERROR(InformeTbHv[[#This Row],[T EFECTIVO]]/InformeTbHv[[#This Row],[Horas disponibles]],0)</f>
        <v>0.81284916201117319</v>
      </c>
      <c r="B697" s="87">
        <f>((InformeTbHv[[#This Row],[T PROGRAMADO]]-InformeTbHv[[#This Row],[HORAS DE OTRAS PARADA]]))/InformeTbHv[[#This Row],[T PROGRAMADO]]</f>
        <v>0.36375000000000002</v>
      </c>
      <c r="C697" s="216">
        <f>IFERROR(((InformeTbHv[[#This Row],[T PROGRAMADO]]-InformeTbHv[[#This Row],[Ttal P. mec]])/InformeTbHv[[#This Row],[T PROGRAMADO]]),0)</f>
        <v>0.44750000000000001</v>
      </c>
      <c r="D697" s="88">
        <f>IFERROR(ROUND(InformeTbHv[[#This Row],[TOTAL DE ARBOLES]]/InformeTbHv[[#This Row],[T EFECTIVO]],2),"")</f>
        <v>61.17</v>
      </c>
      <c r="E697" s="88">
        <f>(IFERROR(ROUND(InformeTbHv[[#This Row],[M3]]/InformeTbHv[[#This Row],[TOTAL DE ARBOLES]],2),""))</f>
        <v>0.22</v>
      </c>
      <c r="F697" s="39">
        <f>IFERROR(ROUND(InformeTbHv[[#This Row],[M3]]/InformeTbHv[[#This Row],[T EFECTIVO]],2),"")</f>
        <v>13.75</v>
      </c>
      <c r="G697" s="89">
        <f>InformeTbHv[[#This Row],[T PROGRAMADO]]-InformeTbHv[[#This Row],[HORAS DE OTRAS PARADA]]</f>
        <v>2.91</v>
      </c>
      <c r="H697" s="89">
        <f>InformeTbHv[[#This Row],[T PROGRAMADO]]-SUM(InformeTbHv[[#This Row],[T PARADAS MEC]]+InformeTbHv[[#This Row],[ALISTAMIENTO]]+InformeTbHv[[#This Row],[Mantenimiento periódico]])</f>
        <v>3.58</v>
      </c>
      <c r="I697" s="89">
        <f>InformeTbHv[[#This Row],[T PARADAS MEC]]+InformeTbHv[[#This Row],[ALISTAMIENTO]]+InformeTbHv[[#This Row],[Mantenimiento periódico]]</f>
        <v>4.42</v>
      </c>
      <c r="J697" s="89">
        <f>SUMIF(InformeTbHv[[#This Row],[MOTIVO 1]],"Mantenimiento periódico",InformeTbHv[[#This Row],[T OTRA PARADA 1]])</f>
        <v>0</v>
      </c>
      <c r="K697" s="89">
        <f>InformeTbHv[[#This Row],[Mantenimiento periódico]]+InformeTbHv[[#This Row],[ALISTAMIENTO]]</f>
        <v>0.42</v>
      </c>
      <c r="L697" s="89">
        <f>SUM(InformeTbHv[[#This Row],[T OTRA PARADA 1]:[T OTRA PARADA 5]])</f>
        <v>0</v>
      </c>
      <c r="M697" s="88" t="s">
        <v>55</v>
      </c>
      <c r="N697" s="88" t="s">
        <v>1418</v>
      </c>
      <c r="O697" s="88" t="s">
        <v>94</v>
      </c>
      <c r="P697" s="88">
        <v>94269293</v>
      </c>
      <c r="Q697" s="88" t="s">
        <v>43</v>
      </c>
      <c r="R697" s="88" t="s">
        <v>49</v>
      </c>
      <c r="S697" s="90">
        <v>46077</v>
      </c>
      <c r="T697" s="88" t="s">
        <v>62</v>
      </c>
      <c r="U697" s="88"/>
      <c r="V697" s="88"/>
      <c r="W697" s="88"/>
      <c r="X697" s="88"/>
      <c r="Y697" s="88"/>
      <c r="Z697" s="88"/>
      <c r="AA697" s="88"/>
      <c r="AB697" s="88"/>
      <c r="AC697" s="88" t="s">
        <v>1445</v>
      </c>
      <c r="AD697" s="88" t="s">
        <v>1490</v>
      </c>
      <c r="AE697" s="88" t="s">
        <v>1518</v>
      </c>
      <c r="AF697" s="88">
        <v>19.828868083208551</v>
      </c>
      <c r="AG697" s="88" t="s">
        <v>208</v>
      </c>
      <c r="AH697" s="206">
        <v>5</v>
      </c>
      <c r="AI697" s="88" t="s">
        <v>47</v>
      </c>
      <c r="AJ697" s="419">
        <f>VLOOKUP(InformeTbHv[[#This Row],[TURNO]],[1]INFORMEHV!AI$2:AK$184,2,0)</f>
        <v>0.25</v>
      </c>
      <c r="AK697" s="419">
        <f>VLOOKUP(InformeTbHv[[#This Row],[TURNO]],[1]INFORMEHV!AI$2:AK$184,3,0)</f>
        <v>0.58333333333333337</v>
      </c>
      <c r="AL697" s="205">
        <v>25</v>
      </c>
      <c r="AM697" s="88">
        <v>178</v>
      </c>
      <c r="AN697" s="88">
        <v>40</v>
      </c>
      <c r="AO697" s="88">
        <v>12</v>
      </c>
      <c r="AP697" s="88">
        <v>38</v>
      </c>
      <c r="AQ697" s="198">
        <v>26</v>
      </c>
      <c r="AR697" s="205">
        <v>8</v>
      </c>
      <c r="AS697" s="88">
        <v>4</v>
      </c>
      <c r="AT697" s="30" t="s">
        <v>328</v>
      </c>
      <c r="AU697" s="88" t="s">
        <v>443</v>
      </c>
      <c r="AV697" s="88">
        <v>0.42</v>
      </c>
      <c r="AW697" s="88">
        <v>0.42</v>
      </c>
      <c r="AX697" s="88">
        <v>0.25</v>
      </c>
      <c r="AY697" s="88"/>
      <c r="AZ697" s="92" t="s">
        <v>781</v>
      </c>
      <c r="BA697" s="88" t="s">
        <v>46</v>
      </c>
      <c r="BB69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5.09</v>
      </c>
      <c r="BC697" s="89"/>
      <c r="BD697" s="89"/>
      <c r="BE697" s="89"/>
      <c r="BF697" s="89"/>
      <c r="BG697" s="93"/>
      <c r="BH697" s="44"/>
      <c r="BI697" s="45"/>
      <c r="BJ697" s="45"/>
      <c r="BK697" s="46"/>
      <c r="BL697" s="94"/>
    </row>
    <row r="698" spans="1:64" ht="18" customHeight="1" x14ac:dyDescent="0.3">
      <c r="A698" s="87">
        <f>IFERROR(InformeTbHv[[#This Row],[T EFECTIVO]]/InformeTbHv[[#This Row],[Horas disponibles]],0)</f>
        <v>0.84946236559139787</v>
      </c>
      <c r="B698" s="87">
        <f>((InformeTbHv[[#This Row],[T PROGRAMADO]]-InformeTbHv[[#This Row],[HORAS DE OTRAS PARADA]]))/InformeTbHv[[#This Row],[T PROGRAMADO]]</f>
        <v>0.59250000000000003</v>
      </c>
      <c r="C698" s="216">
        <f>IFERROR(((InformeTbHv[[#This Row],[T PROGRAMADO]]-InformeTbHv[[#This Row],[Ttal P. mec]])/InformeTbHv[[#This Row],[T PROGRAMADO]]),0)</f>
        <v>0.69750000000000001</v>
      </c>
      <c r="D698" s="88">
        <f>IFERROR(ROUND(InformeTbHv[[#This Row],[TOTAL DE ARBOLES]]/InformeTbHv[[#This Row],[T EFECTIVO]],2),"")</f>
        <v>72.78</v>
      </c>
      <c r="E698" s="88">
        <f>(IFERROR(ROUND(InformeTbHv[[#This Row],[M3]]/InformeTbHv[[#This Row],[TOTAL DE ARBOLES]],2),""))</f>
        <v>0.26</v>
      </c>
      <c r="F698" s="39">
        <f>IFERROR(ROUND(InformeTbHv[[#This Row],[M3]]/InformeTbHv[[#This Row],[T EFECTIVO]],2),"")</f>
        <v>19.2</v>
      </c>
      <c r="G698" s="89">
        <f>InformeTbHv[[#This Row],[T PROGRAMADO]]-InformeTbHv[[#This Row],[HORAS DE OTRAS PARADA]]</f>
        <v>4.74</v>
      </c>
      <c r="H698" s="89">
        <f>InformeTbHv[[#This Row],[T PROGRAMADO]]-SUM(InformeTbHv[[#This Row],[T PARADAS MEC]]+InformeTbHv[[#This Row],[ALISTAMIENTO]]+InformeTbHv[[#This Row],[Mantenimiento periódico]])</f>
        <v>5.58</v>
      </c>
      <c r="I698" s="89">
        <f>InformeTbHv[[#This Row],[T PARADAS MEC]]+InformeTbHv[[#This Row],[ALISTAMIENTO]]+InformeTbHv[[#This Row],[Mantenimiento periódico]]</f>
        <v>2.42</v>
      </c>
      <c r="J698" s="89">
        <f>SUMIF(InformeTbHv[[#This Row],[MOTIVO 1]],"Mantenimiento periódico",InformeTbHv[[#This Row],[T OTRA PARADA 1]])</f>
        <v>0</v>
      </c>
      <c r="K698" s="89">
        <f>InformeTbHv[[#This Row],[Mantenimiento periódico]]+InformeTbHv[[#This Row],[ALISTAMIENTO]]</f>
        <v>0.42</v>
      </c>
      <c r="L698" s="89">
        <f>SUM(InformeTbHv[[#This Row],[T OTRA PARADA 1]:[T OTRA PARADA 5]])</f>
        <v>0</v>
      </c>
      <c r="M698" s="88" t="s">
        <v>55</v>
      </c>
      <c r="N698" s="88" t="s">
        <v>1418</v>
      </c>
      <c r="O698" s="88" t="s">
        <v>56</v>
      </c>
      <c r="P698" s="88">
        <v>1114480052</v>
      </c>
      <c r="Q698" s="88" t="s">
        <v>43</v>
      </c>
      <c r="R698" s="88" t="s">
        <v>49</v>
      </c>
      <c r="S698" s="90">
        <v>46077</v>
      </c>
      <c r="T698" s="88" t="s">
        <v>62</v>
      </c>
      <c r="U698" s="88"/>
      <c r="V698" s="88"/>
      <c r="W698" s="88"/>
      <c r="X698" s="88"/>
      <c r="Y698" s="88"/>
      <c r="Z698" s="88"/>
      <c r="AA698" s="88"/>
      <c r="AB698" s="88"/>
      <c r="AC698" s="88" t="s">
        <v>1445</v>
      </c>
      <c r="AD698" s="88" t="s">
        <v>1490</v>
      </c>
      <c r="AE698" s="88" t="s">
        <v>1518</v>
      </c>
      <c r="AF698" s="88">
        <v>19.828868083208551</v>
      </c>
      <c r="AG698" s="88" t="s">
        <v>208</v>
      </c>
      <c r="AH698" s="206">
        <v>5</v>
      </c>
      <c r="AI698" s="125" t="s">
        <v>45</v>
      </c>
      <c r="AJ698" s="418">
        <f>VLOOKUP(InformeTbHv[[#This Row],[TURNO]],[1]INFORMEHV!AI$2:AK$184,2,0)</f>
        <v>0.58333333333333337</v>
      </c>
      <c r="AK698" s="418">
        <f>VLOOKUP(InformeTbHv[[#This Row],[TURNO]],[1]INFORMEHV!AI$2:AK$184,3,0)</f>
        <v>0.91666666666666663</v>
      </c>
      <c r="AL698" s="205">
        <v>18</v>
      </c>
      <c r="AM698" s="88">
        <v>345</v>
      </c>
      <c r="AN698" s="88">
        <v>91</v>
      </c>
      <c r="AO698" s="88">
        <v>20</v>
      </c>
      <c r="AP698" s="88">
        <v>44</v>
      </c>
      <c r="AQ698" s="198">
        <v>26</v>
      </c>
      <c r="AR698" s="205">
        <v>8</v>
      </c>
      <c r="AS698" s="88">
        <v>2</v>
      </c>
      <c r="AT698" s="30" t="s">
        <v>328</v>
      </c>
      <c r="AU698" s="88" t="s">
        <v>443</v>
      </c>
      <c r="AV698" s="88">
        <v>0.42</v>
      </c>
      <c r="AW698" s="88">
        <v>0.42</v>
      </c>
      <c r="AX698" s="88">
        <v>0.42</v>
      </c>
      <c r="AY698" s="88"/>
      <c r="AZ698" s="92" t="s">
        <v>782</v>
      </c>
      <c r="BA698" s="88" t="s">
        <v>46</v>
      </c>
      <c r="BB69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3.26</v>
      </c>
      <c r="BC698" s="89"/>
      <c r="BD698" s="89"/>
      <c r="BE698" s="89"/>
      <c r="BF698" s="89"/>
      <c r="BG698" s="93"/>
      <c r="BH698" s="44"/>
      <c r="BI698" s="45"/>
      <c r="BJ698" s="45"/>
      <c r="BK698" s="46"/>
      <c r="BL698" s="94"/>
    </row>
    <row r="699" spans="1:64" ht="18" customHeight="1" x14ac:dyDescent="0.3">
      <c r="A699" s="87">
        <f>IFERROR(InformeTbHv[[#This Row],[T EFECTIVO]]/InformeTbHv[[#This Row],[Horas disponibles]],0)</f>
        <v>0.85371179039301315</v>
      </c>
      <c r="B699" s="87">
        <f>((InformeTbHv[[#This Row],[T PROGRAMADO]]-InformeTbHv[[#This Row],[HORAS DE OTRAS PARADA]]))/InformeTbHv[[#This Row],[T PROGRAMADO]]</f>
        <v>0.48875000000000002</v>
      </c>
      <c r="C699" s="216">
        <f>IFERROR(((InformeTbHv[[#This Row],[T PROGRAMADO]]-InformeTbHv[[#This Row],[Ttal P. mec]])/InformeTbHv[[#This Row],[T PROGRAMADO]]),0)</f>
        <v>0.57250000000000001</v>
      </c>
      <c r="D699" s="88">
        <f>IFERROR(ROUND(InformeTbHv[[#This Row],[TOTAL DE ARBOLES]]/InformeTbHv[[#This Row],[T EFECTIVO]],2),"")</f>
        <v>23.02</v>
      </c>
      <c r="E699" s="88">
        <f>(IFERROR(ROUND(InformeTbHv[[#This Row],[M3]]/InformeTbHv[[#This Row],[TOTAL DE ARBOLES]],2),""))</f>
        <v>0.44</v>
      </c>
      <c r="F699" s="39">
        <f>IFERROR(ROUND(InformeTbHv[[#This Row],[M3]]/InformeTbHv[[#This Row],[T EFECTIVO]],2),"")</f>
        <v>10.23</v>
      </c>
      <c r="G699" s="89">
        <f>InformeTbHv[[#This Row],[T PROGRAMADO]]-InformeTbHv[[#This Row],[HORAS DE OTRAS PARADA]]</f>
        <v>3.91</v>
      </c>
      <c r="H699" s="89">
        <f>InformeTbHv[[#This Row],[T PROGRAMADO]]-SUM(InformeTbHv[[#This Row],[T PARADAS MEC]]+InformeTbHv[[#This Row],[ALISTAMIENTO]]+InformeTbHv[[#This Row],[Mantenimiento periódico]])</f>
        <v>4.58</v>
      </c>
      <c r="I699" s="89">
        <f>InformeTbHv[[#This Row],[T PARADAS MEC]]+InformeTbHv[[#This Row],[ALISTAMIENTO]]+InformeTbHv[[#This Row],[Mantenimiento periódico]]</f>
        <v>3.42</v>
      </c>
      <c r="J699" s="89">
        <f>SUMIF(InformeTbHv[[#This Row],[MOTIVO 1]],"Mantenimiento periódico",InformeTbHv[[#This Row],[T OTRA PARADA 1]])</f>
        <v>0</v>
      </c>
      <c r="K699" s="89">
        <f>InformeTbHv[[#This Row],[Mantenimiento periódico]]+InformeTbHv[[#This Row],[ALISTAMIENTO]]</f>
        <v>0.42</v>
      </c>
      <c r="L699" s="89">
        <f>SUM(InformeTbHv[[#This Row],[T OTRA PARADA 1]:[T OTRA PARADA 5]])</f>
        <v>0</v>
      </c>
      <c r="M699" s="88" t="s">
        <v>55</v>
      </c>
      <c r="N699" s="88" t="s">
        <v>1418</v>
      </c>
      <c r="O699" s="88" t="s">
        <v>56</v>
      </c>
      <c r="P699" s="88">
        <v>1114480052</v>
      </c>
      <c r="Q699" s="88" t="s">
        <v>43</v>
      </c>
      <c r="R699" s="88" t="s">
        <v>49</v>
      </c>
      <c r="S699" s="90">
        <v>46078</v>
      </c>
      <c r="T699" s="88" t="s">
        <v>62</v>
      </c>
      <c r="U699" s="88"/>
      <c r="V699" s="88"/>
      <c r="W699" s="88"/>
      <c r="X699" s="88"/>
      <c r="Y699" s="88"/>
      <c r="Z699" s="88"/>
      <c r="AA699" s="88"/>
      <c r="AB699" s="88"/>
      <c r="AC699" s="88" t="s">
        <v>1445</v>
      </c>
      <c r="AD699" s="88" t="s">
        <v>1490</v>
      </c>
      <c r="AE699" s="88" t="s">
        <v>1518</v>
      </c>
      <c r="AF699" s="88">
        <v>19.828868083208551</v>
      </c>
      <c r="AG699" s="88" t="s">
        <v>208</v>
      </c>
      <c r="AH699" s="206">
        <v>5</v>
      </c>
      <c r="AI699" s="125" t="s">
        <v>45</v>
      </c>
      <c r="AJ699" s="418">
        <f>VLOOKUP(InformeTbHv[[#This Row],[TURNO]],[1]INFORMEHV!AI$2:AK$184,2,0)</f>
        <v>0.58333333333333337</v>
      </c>
      <c r="AK699" s="418">
        <f>VLOOKUP(InformeTbHv[[#This Row],[TURNO]],[1]INFORMEHV!AI$2:AK$184,3,0)</f>
        <v>0.91666666666666663</v>
      </c>
      <c r="AL699" s="205">
        <v>25</v>
      </c>
      <c r="AM699" s="88">
        <v>90</v>
      </c>
      <c r="AN699" s="88">
        <v>40</v>
      </c>
      <c r="AO699" s="88">
        <v>11</v>
      </c>
      <c r="AP699" s="88">
        <v>26</v>
      </c>
      <c r="AQ699" s="198">
        <v>26</v>
      </c>
      <c r="AR699" s="205">
        <v>8</v>
      </c>
      <c r="AS699" s="88">
        <v>3</v>
      </c>
      <c r="AT699" s="30" t="s">
        <v>328</v>
      </c>
      <c r="AU699" s="88" t="s">
        <v>443</v>
      </c>
      <c r="AV699" s="88">
        <v>0.42</v>
      </c>
      <c r="AW699" s="88">
        <v>0.42</v>
      </c>
      <c r="AX699" s="88">
        <v>0.25</v>
      </c>
      <c r="AY699" s="88"/>
      <c r="AZ699" s="92" t="s">
        <v>789</v>
      </c>
      <c r="BA699" s="88" t="s">
        <v>48</v>
      </c>
      <c r="BB69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4.09</v>
      </c>
      <c r="BC699" s="89">
        <v>0</v>
      </c>
      <c r="BD699" s="89"/>
      <c r="BE699" s="89"/>
      <c r="BF699" s="89"/>
      <c r="BG699" s="93"/>
      <c r="BH699" s="44"/>
      <c r="BI699" s="45"/>
      <c r="BJ699" s="45"/>
      <c r="BK699" s="46"/>
      <c r="BL699" s="94"/>
    </row>
    <row r="700" spans="1:64" ht="18" customHeight="1" x14ac:dyDescent="0.3">
      <c r="A700" s="87">
        <f>IFERROR(InformeTbHv[[#This Row],[T EFECTIVO]]/InformeTbHv[[#This Row],[Horas disponibles]],0)</f>
        <v>0.87992831541218641</v>
      </c>
      <c r="B700" s="87">
        <f>((InformeTbHv[[#This Row],[T PROGRAMADO]]-InformeTbHv[[#This Row],[HORAS DE OTRAS PARADA]]))/InformeTbHv[[#This Row],[T PROGRAMADO]]</f>
        <v>0.61375000000000002</v>
      </c>
      <c r="C700" s="216">
        <f>IFERROR(((InformeTbHv[[#This Row],[T PROGRAMADO]]-InformeTbHv[[#This Row],[Ttal P. mec]])/InformeTbHv[[#This Row],[T PROGRAMADO]]),0)</f>
        <v>0.69750000000000001</v>
      </c>
      <c r="D700" s="88">
        <f>IFERROR(ROUND(InformeTbHv[[#This Row],[TOTAL DE ARBOLES]]/InformeTbHv[[#This Row],[T EFECTIVO]],2),"")</f>
        <v>51.93</v>
      </c>
      <c r="E700" s="88">
        <f>(IFERROR(ROUND(InformeTbHv[[#This Row],[M3]]/InformeTbHv[[#This Row],[TOTAL DE ARBOLES]],2),""))</f>
        <v>0.39</v>
      </c>
      <c r="F700" s="39">
        <f>IFERROR(ROUND(InformeTbHv[[#This Row],[M3]]/InformeTbHv[[#This Row],[T EFECTIVO]],2),"")</f>
        <v>20.37</v>
      </c>
      <c r="G700" s="89">
        <f>InformeTbHv[[#This Row],[T PROGRAMADO]]-InformeTbHv[[#This Row],[HORAS DE OTRAS PARADA]]</f>
        <v>4.91</v>
      </c>
      <c r="H700" s="89">
        <f>InformeTbHv[[#This Row],[T PROGRAMADO]]-SUM(InformeTbHv[[#This Row],[T PARADAS MEC]]+InformeTbHv[[#This Row],[ALISTAMIENTO]]+InformeTbHv[[#This Row],[Mantenimiento periódico]])</f>
        <v>5.58</v>
      </c>
      <c r="I700" s="89">
        <f>InformeTbHv[[#This Row],[T PARADAS MEC]]+InformeTbHv[[#This Row],[ALISTAMIENTO]]+InformeTbHv[[#This Row],[Mantenimiento periódico]]</f>
        <v>2.42</v>
      </c>
      <c r="J700" s="89">
        <f>SUMIF(InformeTbHv[[#This Row],[MOTIVO 1]],"Mantenimiento periódico",InformeTbHv[[#This Row],[T OTRA PARADA 1]])</f>
        <v>0</v>
      </c>
      <c r="K700" s="89">
        <f>InformeTbHv[[#This Row],[Mantenimiento periódico]]+InformeTbHv[[#This Row],[ALISTAMIENTO]]</f>
        <v>0.42</v>
      </c>
      <c r="L700" s="89">
        <f>SUM(InformeTbHv[[#This Row],[T OTRA PARADA 1]:[T OTRA PARADA 5]])</f>
        <v>0</v>
      </c>
      <c r="M700" s="88" t="s">
        <v>55</v>
      </c>
      <c r="N700" s="88" t="s">
        <v>1418</v>
      </c>
      <c r="O700" s="88" t="s">
        <v>94</v>
      </c>
      <c r="P700" s="88">
        <v>94269293</v>
      </c>
      <c r="Q700" s="88" t="s">
        <v>43</v>
      </c>
      <c r="R700" s="88" t="s">
        <v>49</v>
      </c>
      <c r="S700" s="90">
        <v>46079</v>
      </c>
      <c r="T700" s="88" t="s">
        <v>62</v>
      </c>
      <c r="U700" s="88"/>
      <c r="V700" s="88"/>
      <c r="W700" s="88"/>
      <c r="X700" s="88"/>
      <c r="Y700" s="88"/>
      <c r="Z700" s="88"/>
      <c r="AA700" s="88"/>
      <c r="AB700" s="88"/>
      <c r="AC700" s="88" t="s">
        <v>1445</v>
      </c>
      <c r="AD700" s="88" t="s">
        <v>1490</v>
      </c>
      <c r="AE700" s="88" t="s">
        <v>1518</v>
      </c>
      <c r="AF700" s="88">
        <v>19.828868083208551</v>
      </c>
      <c r="AG700" s="88" t="s">
        <v>208</v>
      </c>
      <c r="AH700" s="206">
        <v>5</v>
      </c>
      <c r="AI700" s="88" t="s">
        <v>47</v>
      </c>
      <c r="AJ700" s="419">
        <f>VLOOKUP(InformeTbHv[[#This Row],[TURNO]],[1]INFORMEHV!AI$2:AK$184,2,0)</f>
        <v>0.25</v>
      </c>
      <c r="AK700" s="419">
        <f>VLOOKUP(InformeTbHv[[#This Row],[TURNO]],[1]INFORMEHV!AI$2:AK$184,3,0)</f>
        <v>0.58333333333333337</v>
      </c>
      <c r="AL700" s="205">
        <v>24</v>
      </c>
      <c r="AM700" s="88">
        <v>255</v>
      </c>
      <c r="AN700" s="88">
        <v>100</v>
      </c>
      <c r="AO700" s="88">
        <v>13</v>
      </c>
      <c r="AP700" s="88">
        <v>27</v>
      </c>
      <c r="AQ700" s="198">
        <v>26</v>
      </c>
      <c r="AR700" s="205">
        <v>8</v>
      </c>
      <c r="AS700" s="88">
        <v>2</v>
      </c>
      <c r="AT700" s="30" t="s">
        <v>328</v>
      </c>
      <c r="AU700" s="88" t="s">
        <v>443</v>
      </c>
      <c r="AV700" s="88">
        <v>0.42</v>
      </c>
      <c r="AW700" s="88">
        <v>0.42</v>
      </c>
      <c r="AX700" s="88">
        <v>0.25</v>
      </c>
      <c r="AY700" s="88"/>
      <c r="AZ700" s="92" t="s">
        <v>797</v>
      </c>
      <c r="BA700" s="88" t="s">
        <v>46</v>
      </c>
      <c r="BB70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3.09</v>
      </c>
      <c r="BC700" s="89"/>
      <c r="BD700" s="89"/>
      <c r="BE700" s="89"/>
      <c r="BF700" s="89"/>
      <c r="BG700" s="93"/>
      <c r="BH700" s="44"/>
      <c r="BI700" s="45"/>
      <c r="BJ700" s="45"/>
      <c r="BK700" s="46"/>
      <c r="BL700" s="94"/>
    </row>
    <row r="701" spans="1:64" ht="18" customHeight="1" x14ac:dyDescent="0.3">
      <c r="A701" s="87">
        <f>IFERROR(InformeTbHv[[#This Row],[T EFECTIVO]]/InformeTbHv[[#This Row],[Horas disponibles]],0)</f>
        <v>0.91160949868073882</v>
      </c>
      <c r="B701" s="87">
        <f>((InformeTbHv[[#This Row],[T PROGRAMADO]]-InformeTbHv[[#This Row],[HORAS DE OTRAS PARADA]]))/InformeTbHv[[#This Row],[T PROGRAMADO]]</f>
        <v>0.86375000000000002</v>
      </c>
      <c r="C701" s="216">
        <f>IFERROR(((InformeTbHv[[#This Row],[T PROGRAMADO]]-InformeTbHv[[#This Row],[Ttal P. mec]])/InformeTbHv[[#This Row],[T PROGRAMADO]]),0)</f>
        <v>0.94750000000000001</v>
      </c>
      <c r="D701" s="88">
        <f>IFERROR(ROUND(InformeTbHv[[#This Row],[TOTAL DE ARBOLES]]/InformeTbHv[[#This Row],[T EFECTIVO]],2),"")</f>
        <v>20.260000000000002</v>
      </c>
      <c r="E701" s="88">
        <f>(IFERROR(ROUND(InformeTbHv[[#This Row],[M3]]/InformeTbHv[[#This Row],[TOTAL DE ARBOLES]],2),""))</f>
        <v>0.36</v>
      </c>
      <c r="F701" s="39">
        <f>IFERROR(ROUND(InformeTbHv[[#This Row],[M3]]/InformeTbHv[[#This Row],[T EFECTIVO]],2),"")</f>
        <v>7.24</v>
      </c>
      <c r="G701" s="89">
        <f>InformeTbHv[[#This Row],[T PROGRAMADO]]-InformeTbHv[[#This Row],[HORAS DE OTRAS PARADA]]</f>
        <v>6.91</v>
      </c>
      <c r="H701" s="89">
        <f>InformeTbHv[[#This Row],[T PROGRAMADO]]-SUM(InformeTbHv[[#This Row],[T PARADAS MEC]]+InformeTbHv[[#This Row],[ALISTAMIENTO]]+InformeTbHv[[#This Row],[Mantenimiento periódico]])</f>
        <v>7.58</v>
      </c>
      <c r="I701" s="89">
        <f>InformeTbHv[[#This Row],[T PARADAS MEC]]+InformeTbHv[[#This Row],[ALISTAMIENTO]]+InformeTbHv[[#This Row],[Mantenimiento periódico]]</f>
        <v>0.42</v>
      </c>
      <c r="J701" s="89">
        <f>SUMIF(InformeTbHv[[#This Row],[MOTIVO 1]],"Mantenimiento periódico",InformeTbHv[[#This Row],[T OTRA PARADA 1]])</f>
        <v>0</v>
      </c>
      <c r="K701" s="89">
        <f>InformeTbHv[[#This Row],[Mantenimiento periódico]]+InformeTbHv[[#This Row],[ALISTAMIENTO]]</f>
        <v>0.42</v>
      </c>
      <c r="L701" s="89">
        <f>SUM(InformeTbHv[[#This Row],[T OTRA PARADA 1]:[T OTRA PARADA 5]])</f>
        <v>0</v>
      </c>
      <c r="M701" s="88" t="s">
        <v>55</v>
      </c>
      <c r="N701" s="88" t="s">
        <v>1418</v>
      </c>
      <c r="O701" s="88" t="s">
        <v>56</v>
      </c>
      <c r="P701" s="88">
        <v>1114480052</v>
      </c>
      <c r="Q701" s="88" t="s">
        <v>43</v>
      </c>
      <c r="R701" s="88" t="s">
        <v>49</v>
      </c>
      <c r="S701" s="90">
        <v>46079</v>
      </c>
      <c r="T701" s="88" t="s">
        <v>62</v>
      </c>
      <c r="U701" s="88"/>
      <c r="V701" s="88"/>
      <c r="W701" s="88"/>
      <c r="X701" s="88"/>
      <c r="Y701" s="88"/>
      <c r="Z701" s="88"/>
      <c r="AA701" s="88"/>
      <c r="AB701" s="88"/>
      <c r="AC701" s="88" t="s">
        <v>1445</v>
      </c>
      <c r="AD701" s="88" t="s">
        <v>1490</v>
      </c>
      <c r="AE701" s="88" t="s">
        <v>1518</v>
      </c>
      <c r="AF701" s="88">
        <v>19.828868083208551</v>
      </c>
      <c r="AG701" s="88" t="s">
        <v>208</v>
      </c>
      <c r="AH701" s="206">
        <v>5</v>
      </c>
      <c r="AI701" s="125" t="s">
        <v>45</v>
      </c>
      <c r="AJ701" s="418">
        <f>VLOOKUP(InformeTbHv[[#This Row],[TURNO]],[1]INFORMEHV!AI$2:AK$184,2,0)</f>
        <v>0.58333333333333337</v>
      </c>
      <c r="AK701" s="418">
        <f>VLOOKUP(InformeTbHv[[#This Row],[TURNO]],[1]INFORMEHV!AI$2:AK$184,3,0)</f>
        <v>0.91666666666666663</v>
      </c>
      <c r="AL701" s="205">
        <v>25</v>
      </c>
      <c r="AM701" s="88">
        <v>140</v>
      </c>
      <c r="AN701" s="88">
        <v>50</v>
      </c>
      <c r="AO701" s="88">
        <v>12</v>
      </c>
      <c r="AP701" s="88">
        <v>40</v>
      </c>
      <c r="AQ701" s="198">
        <v>26</v>
      </c>
      <c r="AR701" s="88">
        <v>8</v>
      </c>
      <c r="AS701" s="88"/>
      <c r="AT701" s="30" t="s">
        <v>327</v>
      </c>
      <c r="AU701" s="88" t="s">
        <v>443</v>
      </c>
      <c r="AV701" s="88">
        <v>0.42</v>
      </c>
      <c r="AW701" s="88">
        <v>0.42</v>
      </c>
      <c r="AX701" s="88">
        <v>0.25</v>
      </c>
      <c r="AY701" s="88"/>
      <c r="AZ701" s="92" t="s">
        <v>799</v>
      </c>
      <c r="BA701" s="88" t="s">
        <v>46</v>
      </c>
      <c r="BB70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1.0899999999999999</v>
      </c>
      <c r="BC701" s="89"/>
      <c r="BD701" s="89"/>
      <c r="BE701" s="89"/>
      <c r="BF701" s="89"/>
      <c r="BG701" s="93"/>
      <c r="BH701" s="44"/>
      <c r="BI701" s="45"/>
      <c r="BJ701" s="45"/>
      <c r="BK701" s="46"/>
      <c r="BL701" s="94"/>
    </row>
    <row r="702" spans="1:64" ht="18" customHeight="1" x14ac:dyDescent="0.3">
      <c r="A702" s="87">
        <f>IFERROR(InformeTbHv[[#This Row],[T EFECTIVO]]/InformeTbHv[[#This Row],[Horas disponibles]],0)</f>
        <v>0.88135593220338981</v>
      </c>
      <c r="B702" s="87">
        <f>((InformeTbHv[[#This Row],[T PROGRAMADO]]-InformeTbHv[[#This Row],[HORAS DE OTRAS PARADA]]))/InformeTbHv[[#This Row],[T PROGRAMADO]]</f>
        <v>0.78</v>
      </c>
      <c r="C702" s="216">
        <f>IFERROR(((InformeTbHv[[#This Row],[T PROGRAMADO]]-InformeTbHv[[#This Row],[Ttal P. mec]])/InformeTbHv[[#This Row],[T PROGRAMADO]]),0)</f>
        <v>0.88500000000000001</v>
      </c>
      <c r="D702" s="88">
        <f>IFERROR(ROUND(InformeTbHv[[#This Row],[TOTAL DE ARBOLES]]/InformeTbHv[[#This Row],[T EFECTIVO]],2),"")</f>
        <v>48.08</v>
      </c>
      <c r="E702" s="88">
        <f>(IFERROR(ROUND(InformeTbHv[[#This Row],[M3]]/InformeTbHv[[#This Row],[TOTAL DE ARBOLES]],2),""))</f>
        <v>0.33</v>
      </c>
      <c r="F702" s="39">
        <f>IFERROR(ROUND(InformeTbHv[[#This Row],[M3]]/InformeTbHv[[#This Row],[T EFECTIVO]],2),"")</f>
        <v>16.03</v>
      </c>
      <c r="G702" s="89">
        <f>InformeTbHv[[#This Row],[T PROGRAMADO]]-InformeTbHv[[#This Row],[HORAS DE OTRAS PARADA]]</f>
        <v>6.24</v>
      </c>
      <c r="H702" s="89">
        <f>InformeTbHv[[#This Row],[T PROGRAMADO]]-SUM(InformeTbHv[[#This Row],[T PARADAS MEC]]+InformeTbHv[[#This Row],[ALISTAMIENTO]]+InformeTbHv[[#This Row],[Mantenimiento periódico]])</f>
        <v>7.08</v>
      </c>
      <c r="I702" s="89">
        <f>InformeTbHv[[#This Row],[T PARADAS MEC]]+InformeTbHv[[#This Row],[ALISTAMIENTO]]+InformeTbHv[[#This Row],[Mantenimiento periódico]]</f>
        <v>0.91999999999999993</v>
      </c>
      <c r="J702" s="89">
        <f>SUMIF(InformeTbHv[[#This Row],[MOTIVO 1]],"Mantenimiento periódico",InformeTbHv[[#This Row],[T OTRA PARADA 1]])</f>
        <v>0</v>
      </c>
      <c r="K702" s="89">
        <f>InformeTbHv[[#This Row],[Mantenimiento periódico]]+InformeTbHv[[#This Row],[ALISTAMIENTO]]</f>
        <v>0.42</v>
      </c>
      <c r="L702" s="89">
        <f>SUM(InformeTbHv[[#This Row],[T OTRA PARADA 1]:[T OTRA PARADA 5]])</f>
        <v>0</v>
      </c>
      <c r="M702" s="88" t="s">
        <v>55</v>
      </c>
      <c r="N702" s="88" t="s">
        <v>1418</v>
      </c>
      <c r="O702" s="88" t="s">
        <v>94</v>
      </c>
      <c r="P702" s="88">
        <v>94269293</v>
      </c>
      <c r="Q702" s="88" t="s">
        <v>43</v>
      </c>
      <c r="R702" s="88" t="s">
        <v>49</v>
      </c>
      <c r="S702" s="90">
        <v>46081</v>
      </c>
      <c r="T702" s="88" t="s">
        <v>62</v>
      </c>
      <c r="U702" s="88"/>
      <c r="V702" s="88"/>
      <c r="W702" s="88"/>
      <c r="X702" s="88"/>
      <c r="Y702" s="88"/>
      <c r="Z702" s="88"/>
      <c r="AA702" s="88"/>
      <c r="AB702" s="88"/>
      <c r="AC702" s="88" t="s">
        <v>1445</v>
      </c>
      <c r="AD702" s="88" t="s">
        <v>1490</v>
      </c>
      <c r="AE702" s="88" t="s">
        <v>1518</v>
      </c>
      <c r="AF702" s="88">
        <v>19.828868083208551</v>
      </c>
      <c r="AG702" s="88" t="s">
        <v>208</v>
      </c>
      <c r="AH702" s="206">
        <v>5</v>
      </c>
      <c r="AI702" s="88" t="s">
        <v>47</v>
      </c>
      <c r="AJ702" s="419">
        <f>VLOOKUP(InformeTbHv[[#This Row],[TURNO]],[1]INFORMEHV!AI$2:AK$184,2,0)</f>
        <v>0.25</v>
      </c>
      <c r="AK702" s="419">
        <f>VLOOKUP(InformeTbHv[[#This Row],[TURNO]],[1]INFORMEHV!AI$2:AK$184,3,0)</f>
        <v>0.58333333333333337</v>
      </c>
      <c r="AL702" s="205">
        <v>26</v>
      </c>
      <c r="AM702" s="88">
        <v>300</v>
      </c>
      <c r="AN702" s="88">
        <v>100</v>
      </c>
      <c r="AO702" s="88">
        <v>16</v>
      </c>
      <c r="AP702" s="88">
        <v>45</v>
      </c>
      <c r="AQ702" s="198">
        <v>26</v>
      </c>
      <c r="AR702" s="205">
        <v>8</v>
      </c>
      <c r="AS702" s="88">
        <v>0.5</v>
      </c>
      <c r="AT702" s="30" t="s">
        <v>328</v>
      </c>
      <c r="AU702" s="88" t="s">
        <v>443</v>
      </c>
      <c r="AV702" s="88">
        <v>0.42</v>
      </c>
      <c r="AW702" s="88">
        <v>0.42</v>
      </c>
      <c r="AX702" s="88">
        <v>0.42</v>
      </c>
      <c r="AY702" s="88"/>
      <c r="AZ702" s="92" t="s">
        <v>816</v>
      </c>
      <c r="BA702" s="88" t="s">
        <v>46</v>
      </c>
      <c r="BB70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1.7599999999999998</v>
      </c>
      <c r="BC702" s="89"/>
      <c r="BD702" s="89"/>
      <c r="BE702" s="89"/>
      <c r="BF702" s="89"/>
      <c r="BG702" s="93"/>
      <c r="BH702" s="44"/>
      <c r="BI702" s="45"/>
      <c r="BJ702" s="45"/>
      <c r="BK702" s="46"/>
      <c r="BL702" s="94"/>
    </row>
    <row r="703" spans="1:64" ht="18" customHeight="1" x14ac:dyDescent="0.3">
      <c r="A703" s="87">
        <f>IFERROR(InformeTbHv[[#This Row],[T EFECTIVO]]/InformeTbHv[[#This Row],[Horas disponibles]],0)</f>
        <v>0.91160949868073882</v>
      </c>
      <c r="B703" s="87">
        <f>((InformeTbHv[[#This Row],[T PROGRAMADO]]-InformeTbHv[[#This Row],[HORAS DE OTRAS PARADA]]))/InformeTbHv[[#This Row],[T PROGRAMADO]]</f>
        <v>0.86375000000000002</v>
      </c>
      <c r="C703" s="216">
        <f>IFERROR(((InformeTbHv[[#This Row],[T PROGRAMADO]]-InformeTbHv[[#This Row],[Ttal P. mec]])/InformeTbHv[[#This Row],[T PROGRAMADO]]),0)</f>
        <v>0.94750000000000001</v>
      </c>
      <c r="D703" s="88">
        <f>IFERROR(ROUND(InformeTbHv[[#This Row],[TOTAL DE ARBOLES]]/InformeTbHv[[#This Row],[T EFECTIVO]],2),"")</f>
        <v>15.63</v>
      </c>
      <c r="E703" s="88">
        <f>(IFERROR(ROUND(InformeTbHv[[#This Row],[M3]]/InformeTbHv[[#This Row],[TOTAL DE ARBOLES]],2),""))</f>
        <v>0.64</v>
      </c>
      <c r="F703" s="39">
        <f>IFERROR(ROUND(InformeTbHv[[#This Row],[M3]]/InformeTbHv[[#This Row],[T EFECTIVO]],2),"")</f>
        <v>9.99</v>
      </c>
      <c r="G703" s="89">
        <f>InformeTbHv[[#This Row],[T PROGRAMADO]]-InformeTbHv[[#This Row],[HORAS DE OTRAS PARADA]]</f>
        <v>6.91</v>
      </c>
      <c r="H703" s="89">
        <f>InformeTbHv[[#This Row],[T PROGRAMADO]]-SUM(InformeTbHv[[#This Row],[T PARADAS MEC]]+InformeTbHv[[#This Row],[ALISTAMIENTO]]+InformeTbHv[[#This Row],[Mantenimiento periódico]])</f>
        <v>7.58</v>
      </c>
      <c r="I703" s="89">
        <f>InformeTbHv[[#This Row],[T PARADAS MEC]]+InformeTbHv[[#This Row],[ALISTAMIENTO]]+InformeTbHv[[#This Row],[Mantenimiento periódico]]</f>
        <v>0.42</v>
      </c>
      <c r="J703" s="89">
        <f>SUMIF(InformeTbHv[[#This Row],[MOTIVO 1]],"Mantenimiento periódico",InformeTbHv[[#This Row],[T OTRA PARADA 1]])</f>
        <v>0</v>
      </c>
      <c r="K703" s="89">
        <f>InformeTbHv[[#This Row],[Mantenimiento periódico]]+InformeTbHv[[#This Row],[ALISTAMIENTO]]</f>
        <v>0.42</v>
      </c>
      <c r="L703" s="89">
        <f>SUM(InformeTbHv[[#This Row],[T OTRA PARADA 1]:[T OTRA PARADA 5]])</f>
        <v>0</v>
      </c>
      <c r="M703" s="88" t="s">
        <v>55</v>
      </c>
      <c r="N703" s="88" t="s">
        <v>1418</v>
      </c>
      <c r="O703" s="88" t="s">
        <v>56</v>
      </c>
      <c r="P703" s="88">
        <v>1114480052</v>
      </c>
      <c r="Q703" s="88" t="s">
        <v>43</v>
      </c>
      <c r="R703" s="88" t="s">
        <v>49</v>
      </c>
      <c r="S703" s="90">
        <v>46080</v>
      </c>
      <c r="T703" s="88" t="s">
        <v>62</v>
      </c>
      <c r="U703" s="88"/>
      <c r="V703" s="88"/>
      <c r="W703" s="88"/>
      <c r="X703" s="88"/>
      <c r="Y703" s="88"/>
      <c r="Z703" s="88"/>
      <c r="AA703" s="88"/>
      <c r="AB703" s="88"/>
      <c r="AC703" s="88" t="s">
        <v>1445</v>
      </c>
      <c r="AD703" s="88" t="s">
        <v>1490</v>
      </c>
      <c r="AE703" s="88" t="s">
        <v>1518</v>
      </c>
      <c r="AF703" s="88">
        <v>19.828868083208551</v>
      </c>
      <c r="AG703" s="88" t="s">
        <v>208</v>
      </c>
      <c r="AH703" s="206">
        <v>5</v>
      </c>
      <c r="AI703" s="125" t="s">
        <v>45</v>
      </c>
      <c r="AJ703" s="418">
        <f>VLOOKUP(InformeTbHv[[#This Row],[TURNO]],[1]INFORMEHV!AI$2:AK$184,2,0)</f>
        <v>0.58333333333333337</v>
      </c>
      <c r="AK703" s="418">
        <f>VLOOKUP(InformeTbHv[[#This Row],[TURNO]],[1]INFORMEHV!AI$2:AK$184,3,0)</f>
        <v>0.91666666666666663</v>
      </c>
      <c r="AL703" s="205">
        <v>24</v>
      </c>
      <c r="AM703" s="88">
        <v>108</v>
      </c>
      <c r="AN703" s="88">
        <v>69</v>
      </c>
      <c r="AO703" s="88">
        <v>14</v>
      </c>
      <c r="AP703" s="88"/>
      <c r="AQ703" s="198">
        <v>26</v>
      </c>
      <c r="AR703" s="88">
        <v>8</v>
      </c>
      <c r="AS703" s="88"/>
      <c r="AT703" s="30" t="s">
        <v>327</v>
      </c>
      <c r="AU703" s="88" t="s">
        <v>443</v>
      </c>
      <c r="AV703" s="88">
        <v>0.42</v>
      </c>
      <c r="AW703" s="88">
        <v>0.42</v>
      </c>
      <c r="AX703" s="88">
        <v>0.25</v>
      </c>
      <c r="AY703" s="88"/>
      <c r="AZ703" s="92" t="s">
        <v>823</v>
      </c>
      <c r="BA703" s="88"/>
      <c r="BB70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1.0899999999999999</v>
      </c>
      <c r="BC703" s="89"/>
      <c r="BD703" s="89"/>
      <c r="BE703" s="89"/>
      <c r="BF703" s="89"/>
      <c r="BG703" s="93"/>
      <c r="BH703" s="44"/>
      <c r="BI703" s="45"/>
      <c r="BJ703" s="45"/>
      <c r="BK703" s="46"/>
      <c r="BL703" s="94"/>
    </row>
    <row r="704" spans="1:64" ht="18" customHeight="1" x14ac:dyDescent="0.3">
      <c r="A704" s="87">
        <f>IFERROR(InformeTbHv[[#This Row],[T EFECTIVO]]/InformeTbHv[[#This Row],[Horas disponibles]],0)</f>
        <v>0.91160949868073882</v>
      </c>
      <c r="B704" s="87">
        <f>((InformeTbHv[[#This Row],[T PROGRAMADO]]-InformeTbHv[[#This Row],[HORAS DE OTRAS PARADA]]))/InformeTbHv[[#This Row],[T PROGRAMADO]]</f>
        <v>0.86375000000000002</v>
      </c>
      <c r="C704" s="216">
        <f>IFERROR(((InformeTbHv[[#This Row],[T PROGRAMADO]]-InformeTbHv[[#This Row],[Ttal P. mec]])/InformeTbHv[[#This Row],[T PROGRAMADO]]),0)</f>
        <v>0.94750000000000001</v>
      </c>
      <c r="D704" s="88">
        <f>IFERROR(ROUND(InformeTbHv[[#This Row],[TOTAL DE ARBOLES]]/InformeTbHv[[#This Row],[T EFECTIVO]],2),"")</f>
        <v>31.98</v>
      </c>
      <c r="E704" s="88">
        <f>(IFERROR(ROUND(InformeTbHv[[#This Row],[M3]]/InformeTbHv[[#This Row],[TOTAL DE ARBOLES]],2),""))</f>
        <v>0.45</v>
      </c>
      <c r="F704" s="39">
        <f>IFERROR(ROUND(InformeTbHv[[#This Row],[M3]]/InformeTbHv[[#This Row],[T EFECTIVO]],2),"")</f>
        <v>14.47</v>
      </c>
      <c r="G704" s="89">
        <f>InformeTbHv[[#This Row],[T PROGRAMADO]]-InformeTbHv[[#This Row],[HORAS DE OTRAS PARADA]]</f>
        <v>6.91</v>
      </c>
      <c r="H704" s="89">
        <f>InformeTbHv[[#This Row],[T PROGRAMADO]]-SUM(InformeTbHv[[#This Row],[T PARADAS MEC]]+InformeTbHv[[#This Row],[ALISTAMIENTO]]+InformeTbHv[[#This Row],[Mantenimiento periódico]])</f>
        <v>7.58</v>
      </c>
      <c r="I704" s="89">
        <f>InformeTbHv[[#This Row],[T PARADAS MEC]]+InformeTbHv[[#This Row],[ALISTAMIENTO]]+InformeTbHv[[#This Row],[Mantenimiento periódico]]</f>
        <v>0.42</v>
      </c>
      <c r="J704" s="89">
        <f>SUMIF(InformeTbHv[[#This Row],[MOTIVO 1]],"Mantenimiento periódico",InformeTbHv[[#This Row],[T OTRA PARADA 1]])</f>
        <v>0</v>
      </c>
      <c r="K704" s="89">
        <f>InformeTbHv[[#This Row],[Mantenimiento periódico]]+InformeTbHv[[#This Row],[ALISTAMIENTO]]</f>
        <v>0.42</v>
      </c>
      <c r="L704" s="89">
        <f>SUM(InformeTbHv[[#This Row],[T OTRA PARADA 1]:[T OTRA PARADA 5]])</f>
        <v>0</v>
      </c>
      <c r="M704" s="88" t="s">
        <v>55</v>
      </c>
      <c r="N704" s="88" t="s">
        <v>1418</v>
      </c>
      <c r="O704" s="88" t="s">
        <v>56</v>
      </c>
      <c r="P704" s="88">
        <v>1114480052</v>
      </c>
      <c r="Q704" s="88" t="s">
        <v>43</v>
      </c>
      <c r="R704" s="88" t="s">
        <v>49</v>
      </c>
      <c r="S704" s="90">
        <v>46084</v>
      </c>
      <c r="T704" s="88" t="s">
        <v>62</v>
      </c>
      <c r="U704" s="88"/>
      <c r="V704" s="88"/>
      <c r="W704" s="88"/>
      <c r="X704" s="88"/>
      <c r="Y704" s="88"/>
      <c r="Z704" s="88"/>
      <c r="AA704" s="88"/>
      <c r="AB704" s="88"/>
      <c r="AC704" s="88" t="s">
        <v>1445</v>
      </c>
      <c r="AD704" s="88" t="s">
        <v>1490</v>
      </c>
      <c r="AE704" s="88" t="s">
        <v>1518</v>
      </c>
      <c r="AF704" s="88">
        <v>19.828868083208551</v>
      </c>
      <c r="AG704" s="49" t="s">
        <v>208</v>
      </c>
      <c r="AH704" s="206">
        <v>5</v>
      </c>
      <c r="AI704" s="88" t="s">
        <v>47</v>
      </c>
      <c r="AJ704" s="419">
        <f>VLOOKUP(InformeTbHv[[#This Row],[TURNO]],[1]INFORMEHV!AI$2:AK$184,2,0)</f>
        <v>0.25</v>
      </c>
      <c r="AK704" s="419">
        <f>VLOOKUP(InformeTbHv[[#This Row],[TURNO]],[1]INFORMEHV!AI$2:AK$184,3,0)</f>
        <v>0.58333333333333337</v>
      </c>
      <c r="AL704" s="205">
        <v>27</v>
      </c>
      <c r="AM704" s="88">
        <v>221</v>
      </c>
      <c r="AN704" s="88">
        <v>100</v>
      </c>
      <c r="AO704" s="88">
        <v>14</v>
      </c>
      <c r="AP704" s="88">
        <v>41</v>
      </c>
      <c r="AQ704" s="198">
        <v>26</v>
      </c>
      <c r="AR704" s="88">
        <v>8</v>
      </c>
      <c r="AS704" s="88"/>
      <c r="AT704" s="30" t="s">
        <v>327</v>
      </c>
      <c r="AU704" s="88" t="s">
        <v>443</v>
      </c>
      <c r="AV704" s="88">
        <v>0.42</v>
      </c>
      <c r="AW704" s="88">
        <v>0.42</v>
      </c>
      <c r="AX704" s="88">
        <v>0.25</v>
      </c>
      <c r="AY704" s="88"/>
      <c r="AZ704" s="92" t="s">
        <v>836</v>
      </c>
      <c r="BA704" s="88" t="s">
        <v>46</v>
      </c>
      <c r="BB70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1.0899999999999999</v>
      </c>
      <c r="BC704" s="89"/>
      <c r="BD704" s="89"/>
      <c r="BE704" s="89"/>
      <c r="BF704" s="89"/>
      <c r="BG704" s="93"/>
      <c r="BH704" s="44"/>
      <c r="BI704" s="45"/>
      <c r="BJ704" s="45"/>
      <c r="BK704" s="46"/>
      <c r="BL704" s="94"/>
    </row>
    <row r="705" spans="1:64" ht="18" customHeight="1" x14ac:dyDescent="0.3">
      <c r="A705" s="87">
        <f>IFERROR(InformeTbHv[[#This Row],[T EFECTIVO]]/InformeTbHv[[#This Row],[Horas disponibles]],0)</f>
        <v>0.91006711409395979</v>
      </c>
      <c r="B705" s="87">
        <f>((InformeTbHv[[#This Row],[T PROGRAMADO]]-InformeTbHv[[#This Row],[HORAS DE OTRAS PARADA]]))/InformeTbHv[[#This Row],[T PROGRAMADO]]</f>
        <v>0.84750000000000003</v>
      </c>
      <c r="C705" s="216">
        <f>IFERROR(((InformeTbHv[[#This Row],[T PROGRAMADO]]-InformeTbHv[[#This Row],[Ttal P. mec]])/InformeTbHv[[#This Row],[T PROGRAMADO]]),0)</f>
        <v>0.93125000000000002</v>
      </c>
      <c r="D705" s="88">
        <f>IFERROR(ROUND(InformeTbHv[[#This Row],[TOTAL DE ARBOLES]]/InformeTbHv[[#This Row],[T EFECTIVO]],2),"")</f>
        <v>50.88</v>
      </c>
      <c r="E705" s="88">
        <f>(IFERROR(ROUND(InformeTbHv[[#This Row],[M3]]/InformeTbHv[[#This Row],[TOTAL DE ARBOLES]],2),""))</f>
        <v>0.32</v>
      </c>
      <c r="F705" s="39">
        <f>IFERROR(ROUND(InformeTbHv[[#This Row],[M3]]/InformeTbHv[[#This Row],[T EFECTIVO]],2),"")</f>
        <v>16.22</v>
      </c>
      <c r="G705" s="89">
        <f>InformeTbHv[[#This Row],[T PROGRAMADO]]-InformeTbHv[[#This Row],[HORAS DE OTRAS PARADA]]</f>
        <v>6.78</v>
      </c>
      <c r="H705" s="89">
        <f>InformeTbHv[[#This Row],[T PROGRAMADO]]-SUM(InformeTbHv[[#This Row],[T PARADAS MEC]]+InformeTbHv[[#This Row],[ALISTAMIENTO]]+InformeTbHv[[#This Row],[Mantenimiento periódico]])</f>
        <v>7.45</v>
      </c>
      <c r="I705" s="89">
        <f>InformeTbHv[[#This Row],[T PARADAS MEC]]+InformeTbHv[[#This Row],[ALISTAMIENTO]]+InformeTbHv[[#This Row],[Mantenimiento periódico]]</f>
        <v>0.55000000000000004</v>
      </c>
      <c r="J705" s="89">
        <f>SUMIF(InformeTbHv[[#This Row],[MOTIVO 1]],"Mantenimiento periódico",InformeTbHv[[#This Row],[T OTRA PARADA 1]])</f>
        <v>0</v>
      </c>
      <c r="K705" s="89">
        <f>InformeTbHv[[#This Row],[Mantenimiento periódico]]+InformeTbHv[[#This Row],[ALISTAMIENTO]]</f>
        <v>0.42</v>
      </c>
      <c r="L705" s="89">
        <f>SUM(InformeTbHv[[#This Row],[T OTRA PARADA 1]:[T OTRA PARADA 5]])</f>
        <v>0</v>
      </c>
      <c r="M705" s="88" t="s">
        <v>55</v>
      </c>
      <c r="N705" s="88" t="s">
        <v>1418</v>
      </c>
      <c r="O705" s="88" t="s">
        <v>60</v>
      </c>
      <c r="P705" s="88">
        <v>1061791033</v>
      </c>
      <c r="Q705" s="88" t="s">
        <v>43</v>
      </c>
      <c r="R705" s="88" t="s">
        <v>49</v>
      </c>
      <c r="S705" s="90">
        <v>46084</v>
      </c>
      <c r="T705" s="88" t="s">
        <v>62</v>
      </c>
      <c r="U705" s="88"/>
      <c r="V705" s="88"/>
      <c r="W705" s="88"/>
      <c r="X705" s="88"/>
      <c r="Y705" s="88"/>
      <c r="Z705" s="88"/>
      <c r="AA705" s="88"/>
      <c r="AB705" s="88"/>
      <c r="AC705" s="88" t="s">
        <v>1445</v>
      </c>
      <c r="AD705" s="88" t="s">
        <v>1490</v>
      </c>
      <c r="AE705" s="88" t="s">
        <v>1518</v>
      </c>
      <c r="AF705" s="88">
        <v>19.828868083208551</v>
      </c>
      <c r="AG705" s="49" t="s">
        <v>208</v>
      </c>
      <c r="AH705" s="206">
        <v>5</v>
      </c>
      <c r="AI705" s="125" t="s">
        <v>45</v>
      </c>
      <c r="AJ705" s="418">
        <f>VLOOKUP(InformeTbHv[[#This Row],[TURNO]],[1]INFORMEHV!AI$2:AK$184,2,0)</f>
        <v>0.58333333333333337</v>
      </c>
      <c r="AK705" s="418">
        <f>VLOOKUP(InformeTbHv[[#This Row],[TURNO]],[1]INFORMEHV!AI$2:AK$184,3,0)</f>
        <v>0.91666666666666663</v>
      </c>
      <c r="AL705" s="205">
        <v>27</v>
      </c>
      <c r="AM705" s="88">
        <v>345</v>
      </c>
      <c r="AN705" s="88">
        <v>110</v>
      </c>
      <c r="AO705" s="88">
        <v>15</v>
      </c>
      <c r="AP705" s="88">
        <v>47</v>
      </c>
      <c r="AQ705" s="198">
        <v>26</v>
      </c>
      <c r="AR705" s="88">
        <v>8</v>
      </c>
      <c r="AS705" s="88">
        <v>0.13</v>
      </c>
      <c r="AT705" s="30" t="s">
        <v>327</v>
      </c>
      <c r="AU705" s="88" t="s">
        <v>443</v>
      </c>
      <c r="AV705" s="88">
        <v>0.42</v>
      </c>
      <c r="AW705" s="88">
        <v>0.42</v>
      </c>
      <c r="AX705" s="88">
        <v>0.25</v>
      </c>
      <c r="AY705" s="88"/>
      <c r="AZ705" s="92" t="s">
        <v>837</v>
      </c>
      <c r="BA705" s="88" t="s">
        <v>46</v>
      </c>
      <c r="BB70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1.22</v>
      </c>
      <c r="BC705" s="89"/>
      <c r="BD705" s="89"/>
      <c r="BE705" s="89"/>
      <c r="BF705" s="89"/>
      <c r="BG705" s="93"/>
      <c r="BH705" s="44"/>
      <c r="BI705" s="45"/>
      <c r="BJ705" s="45"/>
      <c r="BK705" s="46"/>
      <c r="BL705" s="94"/>
    </row>
    <row r="706" spans="1:64" ht="18" customHeight="1" x14ac:dyDescent="0.3">
      <c r="A706" s="87">
        <f>IFERROR(InformeTbHv[[#This Row],[T EFECTIVO]]/InformeTbHv[[#This Row],[Horas disponibles]],0)</f>
        <v>0.65631469979296064</v>
      </c>
      <c r="B706" s="87">
        <f>((InformeTbHv[[#This Row],[T PROGRAMADO]]-InformeTbHv[[#This Row],[HORAS DE OTRAS PARADA]]))/InformeTbHv[[#This Row],[T PROGRAMADO]]</f>
        <v>0.39624999999999999</v>
      </c>
      <c r="C706" s="216">
        <f>IFERROR(((InformeTbHv[[#This Row],[T PROGRAMADO]]-InformeTbHv[[#This Row],[Ttal P. mec]])/InformeTbHv[[#This Row],[T PROGRAMADO]]),0)</f>
        <v>0.60375000000000001</v>
      </c>
      <c r="D706" s="88">
        <f>IFERROR(ROUND(InformeTbHv[[#This Row],[TOTAL DE ARBOLES]]/InformeTbHv[[#This Row],[T EFECTIVO]],2),"")</f>
        <v>39.43</v>
      </c>
      <c r="E706" s="88">
        <f>(IFERROR(ROUND(InformeTbHv[[#This Row],[M3]]/InformeTbHv[[#This Row],[TOTAL DE ARBOLES]],2),""))</f>
        <v>0.42</v>
      </c>
      <c r="F706" s="39">
        <f>IFERROR(ROUND(InformeTbHv[[#This Row],[M3]]/InformeTbHv[[#This Row],[T EFECTIVO]],2),"")</f>
        <v>16.71</v>
      </c>
      <c r="G706" s="89">
        <f>InformeTbHv[[#This Row],[T PROGRAMADO]]-InformeTbHv[[#This Row],[HORAS DE OTRAS PARADA]]</f>
        <v>3.17</v>
      </c>
      <c r="H706" s="89">
        <f>InformeTbHv[[#This Row],[T PROGRAMADO]]-SUM(InformeTbHv[[#This Row],[T PARADAS MEC]]+InformeTbHv[[#This Row],[ALISTAMIENTO]]+InformeTbHv[[#This Row],[Mantenimiento periódico]])</f>
        <v>4.83</v>
      </c>
      <c r="I706" s="89">
        <f>InformeTbHv[[#This Row],[T PARADAS MEC]]+InformeTbHv[[#This Row],[ALISTAMIENTO]]+InformeTbHv[[#This Row],[Mantenimiento periódico]]</f>
        <v>3.17</v>
      </c>
      <c r="J706" s="89">
        <f>SUMIF(InformeTbHv[[#This Row],[MOTIVO 1]],"Mantenimiento periódico",InformeTbHv[[#This Row],[T OTRA PARADA 1]])</f>
        <v>0</v>
      </c>
      <c r="K706" s="89">
        <f>InformeTbHv[[#This Row],[Mantenimiento periódico]]+InformeTbHv[[#This Row],[ALISTAMIENTO]]</f>
        <v>0.17</v>
      </c>
      <c r="L706" s="89">
        <f>SUM(InformeTbHv[[#This Row],[T OTRA PARADA 1]:[T OTRA PARADA 5]])</f>
        <v>0.5</v>
      </c>
      <c r="M706" s="88" t="s">
        <v>72</v>
      </c>
      <c r="N706" s="88" t="s">
        <v>1418</v>
      </c>
      <c r="O706" s="88" t="s">
        <v>75</v>
      </c>
      <c r="P706" s="88">
        <v>1114481552</v>
      </c>
      <c r="Q706" s="88" t="s">
        <v>43</v>
      </c>
      <c r="R706" s="88" t="s">
        <v>74</v>
      </c>
      <c r="S706" s="90">
        <v>46085</v>
      </c>
      <c r="T706" s="88" t="s">
        <v>99</v>
      </c>
      <c r="U706" s="88"/>
      <c r="V706" s="88"/>
      <c r="W706" s="88"/>
      <c r="X706" s="88"/>
      <c r="Y706" s="88"/>
      <c r="Z706" s="88"/>
      <c r="AA706" s="88"/>
      <c r="AB706" s="88"/>
      <c r="AC706" s="88" t="s">
        <v>1442</v>
      </c>
      <c r="AD706" s="88" t="s">
        <v>1487</v>
      </c>
      <c r="AE706" s="88" t="s">
        <v>1514</v>
      </c>
      <c r="AF706" s="88">
        <v>18.547875311725036</v>
      </c>
      <c r="AG706" s="251" t="s">
        <v>205</v>
      </c>
      <c r="AH706" s="206">
        <v>3</v>
      </c>
      <c r="AI706" s="125" t="s">
        <v>45</v>
      </c>
      <c r="AJ706" s="418">
        <f>VLOOKUP(InformeTbHv[[#This Row],[TURNO]],[1]INFORMEHV!AI$2:AK$184,2,0)</f>
        <v>0.58333333333333337</v>
      </c>
      <c r="AK706" s="418">
        <f>VLOOKUP(InformeTbHv[[#This Row],[TURNO]],[1]INFORMEHV!AI$2:AK$184,3,0)</f>
        <v>0.91666666666666663</v>
      </c>
      <c r="AL706" s="205">
        <v>25</v>
      </c>
      <c r="AM706" s="88">
        <v>125</v>
      </c>
      <c r="AN706" s="88">
        <v>52.97</v>
      </c>
      <c r="AO706" s="88">
        <v>11.55</v>
      </c>
      <c r="AP706" s="88"/>
      <c r="AQ706" s="89">
        <v>22.4</v>
      </c>
      <c r="AR706" s="88">
        <v>8</v>
      </c>
      <c r="AS706" s="88">
        <v>3</v>
      </c>
      <c r="AT706" s="30" t="s">
        <v>327</v>
      </c>
      <c r="AU706" s="88" t="s">
        <v>443</v>
      </c>
      <c r="AV706" s="88">
        <v>0.17</v>
      </c>
      <c r="AW706" s="88">
        <v>0.83</v>
      </c>
      <c r="AX706" s="88">
        <v>0.33</v>
      </c>
      <c r="AY706" s="88"/>
      <c r="AZ706" s="92" t="s">
        <v>96</v>
      </c>
      <c r="BA706" s="88" t="s">
        <v>48</v>
      </c>
      <c r="BB70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4.83</v>
      </c>
      <c r="BC706" s="89">
        <v>0.5</v>
      </c>
      <c r="BD706" s="89"/>
      <c r="BE706" s="89"/>
      <c r="BF706" s="89"/>
      <c r="BG706" s="93"/>
      <c r="BH706" s="14" t="s">
        <v>236</v>
      </c>
      <c r="BI706" s="45"/>
      <c r="BJ706" s="45"/>
      <c r="BK706" s="46"/>
      <c r="BL706" s="94"/>
    </row>
    <row r="707" spans="1:64" ht="18" customHeight="1" x14ac:dyDescent="0.3">
      <c r="A707" s="87">
        <f>IFERROR(InformeTbHv[[#This Row],[T EFECTIVO]]/InformeTbHv[[#This Row],[Horas disponibles]],0)</f>
        <v>0.50299401197604787</v>
      </c>
      <c r="B707" s="87">
        <f>((InformeTbHv[[#This Row],[T PROGRAMADO]]-InformeTbHv[[#This Row],[HORAS DE OTRAS PARADA]]))/InformeTbHv[[#This Row],[T PROGRAMADO]]</f>
        <v>0.10499999999999998</v>
      </c>
      <c r="C707" s="216">
        <f>IFERROR(((InformeTbHv[[#This Row],[T PROGRAMADO]]-InformeTbHv[[#This Row],[Ttal P. mec]])/InformeTbHv[[#This Row],[T PROGRAMADO]]),0)</f>
        <v>0.20874999999999999</v>
      </c>
      <c r="D707" s="88">
        <f>IFERROR(ROUND(InformeTbHv[[#This Row],[TOTAL DE ARBOLES]]/InformeTbHv[[#This Row],[T EFECTIVO]],2),"")</f>
        <v>73.81</v>
      </c>
      <c r="E707" s="88">
        <f>(IFERROR(ROUND(InformeTbHv[[#This Row],[M3]]/InformeTbHv[[#This Row],[TOTAL DE ARBOLES]],2),""))</f>
        <v>0.46</v>
      </c>
      <c r="F707" s="39">
        <f>IFERROR(ROUND(InformeTbHv[[#This Row],[M3]]/InformeTbHv[[#This Row],[T EFECTIVO]],2),"")</f>
        <v>33.81</v>
      </c>
      <c r="G707" s="89">
        <f>InformeTbHv[[#This Row],[T PROGRAMADO]]-InformeTbHv[[#This Row],[HORAS DE OTRAS PARADA]]</f>
        <v>0.83999999999999986</v>
      </c>
      <c r="H707" s="89">
        <f>InformeTbHv[[#This Row],[T PROGRAMADO]]-SUM(InformeTbHv[[#This Row],[T PARADAS MEC]]+InformeTbHv[[#This Row],[ALISTAMIENTO]]+InformeTbHv[[#This Row],[Mantenimiento periódico]])</f>
        <v>1.67</v>
      </c>
      <c r="I707" s="89">
        <f>InformeTbHv[[#This Row],[T PARADAS MEC]]+InformeTbHv[[#This Row],[ALISTAMIENTO]]+InformeTbHv[[#This Row],[Mantenimiento periódico]]</f>
        <v>6.33</v>
      </c>
      <c r="J707" s="89">
        <f>SUMIF(InformeTbHv[[#This Row],[MOTIVO 1]],"Mantenimiento periódico",InformeTbHv[[#This Row],[T OTRA PARADA 1]])</f>
        <v>0</v>
      </c>
      <c r="K707" s="89">
        <f>InformeTbHv[[#This Row],[Mantenimiento periódico]]+InformeTbHv[[#This Row],[ALISTAMIENTO]]</f>
        <v>0.33</v>
      </c>
      <c r="L707" s="89">
        <f>SUM(InformeTbHv[[#This Row],[T OTRA PARADA 1]:[T OTRA PARADA 5]])</f>
        <v>0</v>
      </c>
      <c r="M707" s="88" t="s">
        <v>134</v>
      </c>
      <c r="N707" s="88" t="s">
        <v>1417</v>
      </c>
      <c r="O707" s="88" t="s">
        <v>367</v>
      </c>
      <c r="P707" s="88">
        <v>18435730</v>
      </c>
      <c r="Q707" s="88" t="s">
        <v>65</v>
      </c>
      <c r="R707" s="88" t="s">
        <v>49</v>
      </c>
      <c r="S707" s="90">
        <v>46089</v>
      </c>
      <c r="T707" s="88" t="s">
        <v>833</v>
      </c>
      <c r="U707" s="88"/>
      <c r="V707" s="88"/>
      <c r="W707" s="88"/>
      <c r="X707" s="88"/>
      <c r="Y707" s="88"/>
      <c r="Z707" s="88"/>
      <c r="AA707" s="88"/>
      <c r="AB707" s="88"/>
      <c r="AC707" s="88" t="s">
        <v>1451</v>
      </c>
      <c r="AD707" s="88" t="s">
        <v>1496</v>
      </c>
      <c r="AE707" s="88" t="s">
        <v>1511</v>
      </c>
      <c r="AF707" s="88">
        <v>21.380352760168222</v>
      </c>
      <c r="AG707" s="25" t="s">
        <v>207</v>
      </c>
      <c r="AH707" s="206">
        <v>4</v>
      </c>
      <c r="AI707" s="88" t="s">
        <v>47</v>
      </c>
      <c r="AJ707" s="419">
        <f>VLOOKUP(InformeTbHv[[#This Row],[TURNO]],[1]INFORMEHV!AI$2:AK$184,2,0)</f>
        <v>0.25</v>
      </c>
      <c r="AK707" s="419">
        <f>VLOOKUP(InformeTbHv[[#This Row],[TURNO]],[1]INFORMEHV!AI$2:AK$184,3,0)</f>
        <v>0.58333333333333337</v>
      </c>
      <c r="AL707" s="205">
        <v>13</v>
      </c>
      <c r="AM707" s="88">
        <v>62</v>
      </c>
      <c r="AN707" s="88">
        <v>28.4</v>
      </c>
      <c r="AO707" s="88">
        <v>15.5</v>
      </c>
      <c r="AP707" s="88"/>
      <c r="AQ707" s="89">
        <v>26</v>
      </c>
      <c r="AR707" s="205">
        <v>8</v>
      </c>
      <c r="AS707" s="88">
        <v>6</v>
      </c>
      <c r="AT707" s="30" t="s">
        <v>328</v>
      </c>
      <c r="AU707" s="88" t="s">
        <v>443</v>
      </c>
      <c r="AV707" s="88">
        <v>0.33</v>
      </c>
      <c r="AW707" s="88">
        <v>0.33</v>
      </c>
      <c r="AX707" s="88">
        <v>0.5</v>
      </c>
      <c r="AY707" s="88"/>
      <c r="AZ707" s="92" t="s">
        <v>874</v>
      </c>
      <c r="BA707" s="88" t="s">
        <v>48</v>
      </c>
      <c r="BB70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7.16</v>
      </c>
      <c r="BC707" s="89"/>
      <c r="BD707" s="89"/>
      <c r="BE707" s="89"/>
      <c r="BF707" s="89"/>
      <c r="BG707" s="93"/>
      <c r="BH707" s="44"/>
      <c r="BI707" s="45"/>
      <c r="BJ707" s="45"/>
      <c r="BK707" s="46"/>
      <c r="BL707" s="94"/>
    </row>
    <row r="708" spans="1:64" ht="18" customHeight="1" x14ac:dyDescent="0.3">
      <c r="A708" s="87">
        <f>IFERROR(InformeTbHv[[#This Row],[T EFECTIVO]]/InformeTbHv[[#This Row],[Horas disponibles]],0)</f>
        <v>0.91160949868073882</v>
      </c>
      <c r="B708" s="87">
        <f>((InformeTbHv[[#This Row],[T PROGRAMADO]]-InformeTbHv[[#This Row],[HORAS DE OTRAS PARADA]]))/InformeTbHv[[#This Row],[T PROGRAMADO]]</f>
        <v>0.86375000000000002</v>
      </c>
      <c r="C708" s="216">
        <f>IFERROR(((InformeTbHv[[#This Row],[T PROGRAMADO]]-InformeTbHv[[#This Row],[Ttal P. mec]])/InformeTbHv[[#This Row],[T PROGRAMADO]]),0)</f>
        <v>0.94750000000000001</v>
      </c>
      <c r="D708" s="88">
        <f>IFERROR(ROUND(InformeTbHv[[#This Row],[TOTAL DE ARBOLES]]/InformeTbHv[[#This Row],[T EFECTIVO]],2),"")</f>
        <v>28.94</v>
      </c>
      <c r="E708" s="88">
        <f>(IFERROR(ROUND(InformeTbHv[[#This Row],[M3]]/InformeTbHv[[#This Row],[TOTAL DE ARBOLES]],2),""))</f>
        <v>0.25</v>
      </c>
      <c r="F708" s="39">
        <f>IFERROR(ROUND(InformeTbHv[[#This Row],[M3]]/InformeTbHv[[#This Row],[T EFECTIVO]],2),"")</f>
        <v>7.24</v>
      </c>
      <c r="G708" s="89">
        <f>InformeTbHv[[#This Row],[T PROGRAMADO]]-InformeTbHv[[#This Row],[HORAS DE OTRAS PARADA]]</f>
        <v>6.91</v>
      </c>
      <c r="H708" s="89">
        <f>InformeTbHv[[#This Row],[T PROGRAMADO]]-SUM(InformeTbHv[[#This Row],[T PARADAS MEC]]+InformeTbHv[[#This Row],[ALISTAMIENTO]]+InformeTbHv[[#This Row],[Mantenimiento periódico]])</f>
        <v>7.58</v>
      </c>
      <c r="I708" s="89">
        <f>InformeTbHv[[#This Row],[T PARADAS MEC]]+InformeTbHv[[#This Row],[ALISTAMIENTO]]+InformeTbHv[[#This Row],[Mantenimiento periódico]]</f>
        <v>0.42</v>
      </c>
      <c r="J708" s="89">
        <f>SUMIF(InformeTbHv[[#This Row],[MOTIVO 1]],"Mantenimiento periódico",InformeTbHv[[#This Row],[T OTRA PARADA 1]])</f>
        <v>0</v>
      </c>
      <c r="K708" s="89">
        <f>InformeTbHv[[#This Row],[Mantenimiento periódico]]+InformeTbHv[[#This Row],[ALISTAMIENTO]]</f>
        <v>0.42</v>
      </c>
      <c r="L708" s="89">
        <f>SUM(InformeTbHv[[#This Row],[T OTRA PARADA 1]:[T OTRA PARADA 5]])</f>
        <v>0</v>
      </c>
      <c r="M708" s="88" t="s">
        <v>55</v>
      </c>
      <c r="N708" s="88" t="s">
        <v>1418</v>
      </c>
      <c r="O708" s="88" t="s">
        <v>56</v>
      </c>
      <c r="P708" s="88">
        <v>1114480052</v>
      </c>
      <c r="Q708" s="88" t="s">
        <v>43</v>
      </c>
      <c r="R708" s="88" t="s">
        <v>49</v>
      </c>
      <c r="S708" s="90">
        <v>46099</v>
      </c>
      <c r="T708" s="88" t="s">
        <v>62</v>
      </c>
      <c r="U708" s="88"/>
      <c r="V708" s="88"/>
      <c r="W708" s="88"/>
      <c r="X708" s="88"/>
      <c r="Y708" s="88"/>
      <c r="Z708" s="88"/>
      <c r="AA708" s="88"/>
      <c r="AB708" s="88"/>
      <c r="AC708" s="88" t="s">
        <v>1445</v>
      </c>
      <c r="AD708" s="88" t="s">
        <v>1490</v>
      </c>
      <c r="AE708" s="88" t="s">
        <v>1518</v>
      </c>
      <c r="AF708" s="88">
        <v>19.828868083208551</v>
      </c>
      <c r="AG708" s="49" t="s">
        <v>208</v>
      </c>
      <c r="AH708" s="206">
        <v>5</v>
      </c>
      <c r="AI708" s="88" t="s">
        <v>47</v>
      </c>
      <c r="AJ708" s="419">
        <f>VLOOKUP(InformeTbHv[[#This Row],[TURNO]],[1]INFORMEHV!AI$2:AK$184,2,0)</f>
        <v>0.25</v>
      </c>
      <c r="AK708" s="419">
        <f>VLOOKUP(InformeTbHv[[#This Row],[TURNO]],[1]INFORMEHV!AI$2:AK$184,3,0)</f>
        <v>0.58333333333333337</v>
      </c>
      <c r="AL708" s="205">
        <v>35</v>
      </c>
      <c r="AM708" s="88">
        <v>200</v>
      </c>
      <c r="AN708" s="88">
        <v>50</v>
      </c>
      <c r="AO708" s="88">
        <v>10</v>
      </c>
      <c r="AP708" s="88">
        <v>30</v>
      </c>
      <c r="AQ708" s="198">
        <v>27</v>
      </c>
      <c r="AR708" s="88">
        <v>8</v>
      </c>
      <c r="AS708" s="88"/>
      <c r="AT708" s="30" t="s">
        <v>327</v>
      </c>
      <c r="AU708" s="88" t="s">
        <v>443</v>
      </c>
      <c r="AV708" s="88">
        <v>0.42</v>
      </c>
      <c r="AW708" s="88">
        <v>0.42</v>
      </c>
      <c r="AX708" s="88">
        <v>0.25</v>
      </c>
      <c r="AY708" s="88"/>
      <c r="AZ708" s="92" t="s">
        <v>980</v>
      </c>
      <c r="BA708" s="88" t="s">
        <v>46</v>
      </c>
      <c r="BB70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1.0899999999999999</v>
      </c>
      <c r="BC708" s="89"/>
      <c r="BD708" s="89"/>
      <c r="BE708" s="89"/>
      <c r="BF708" s="89"/>
      <c r="BG708" s="93"/>
      <c r="BH708" s="44"/>
      <c r="BI708" s="45"/>
      <c r="BJ708" s="45"/>
      <c r="BK708" s="46"/>
      <c r="BL708" s="94"/>
    </row>
    <row r="709" spans="1:64" ht="18" customHeight="1" x14ac:dyDescent="0.3">
      <c r="A709" s="87">
        <f>IFERROR(InformeTbHv[[#This Row],[T EFECTIVO]]/InformeTbHv[[#This Row],[Horas disponibles]],0)</f>
        <v>1</v>
      </c>
      <c r="B709" s="87">
        <f>((InformeTbHv[[#This Row],[T PROGRAMADO]]-InformeTbHv[[#This Row],[HORAS DE OTRAS PARADA]]))/InformeTbHv[[#This Row],[T PROGRAMADO]]</f>
        <v>0.375</v>
      </c>
      <c r="C709" s="216">
        <f>IFERROR(((InformeTbHv[[#This Row],[T PROGRAMADO]]-InformeTbHv[[#This Row],[Ttal P. mec]])/InformeTbHv[[#This Row],[T PROGRAMADO]]),0)</f>
        <v>0.375</v>
      </c>
      <c r="D709" s="88">
        <f>IFERROR(ROUND(InformeTbHv[[#This Row],[TOTAL DE ARBOLES]]/InformeTbHv[[#This Row],[T EFECTIVO]],2),"")</f>
        <v>18</v>
      </c>
      <c r="E709" s="88">
        <f>(IFERROR(ROUND(InformeTbHv[[#This Row],[M3]]/InformeTbHv[[#This Row],[TOTAL DE ARBOLES]],2),""))</f>
        <v>0.43</v>
      </c>
      <c r="F709" s="39">
        <f>IFERROR(ROUND(InformeTbHv[[#This Row],[M3]]/InformeTbHv[[#This Row],[T EFECTIVO]],2),"")</f>
        <v>7.72</v>
      </c>
      <c r="G709" s="89">
        <f>InformeTbHv[[#This Row],[T PROGRAMADO]]-InformeTbHv[[#This Row],[HORAS DE OTRAS PARADA]]</f>
        <v>3</v>
      </c>
      <c r="H709" s="89">
        <f>InformeTbHv[[#This Row],[T PROGRAMADO]]-SUM(InformeTbHv[[#This Row],[T PARADAS MEC]]+InformeTbHv[[#This Row],[ALISTAMIENTO]]+InformeTbHv[[#This Row],[Mantenimiento periódico]])</f>
        <v>3</v>
      </c>
      <c r="I709" s="89">
        <f>InformeTbHv[[#This Row],[T PARADAS MEC]]+InformeTbHv[[#This Row],[ALISTAMIENTO]]+InformeTbHv[[#This Row],[Mantenimiento periódico]]</f>
        <v>5</v>
      </c>
      <c r="J709" s="89">
        <f>SUMIF(InformeTbHv[[#This Row],[MOTIVO 1]],"Mantenimiento periódico",InformeTbHv[[#This Row],[T OTRA PARADA 1]])</f>
        <v>0</v>
      </c>
      <c r="K709" s="89">
        <f>InformeTbHv[[#This Row],[Mantenimiento periódico]]+InformeTbHv[[#This Row],[ALISTAMIENTO]]</f>
        <v>0</v>
      </c>
      <c r="L709" s="89">
        <f>SUM(InformeTbHv[[#This Row],[T OTRA PARADA 1]:[T OTRA PARADA 5]])</f>
        <v>0</v>
      </c>
      <c r="M709" s="88" t="s">
        <v>42</v>
      </c>
      <c r="N709" s="88" t="s">
        <v>1418</v>
      </c>
      <c r="O709" s="88" t="s">
        <v>59</v>
      </c>
      <c r="P709" s="88">
        <v>94269864</v>
      </c>
      <c r="Q709" s="88" t="s">
        <v>43</v>
      </c>
      <c r="R709" s="88" t="s">
        <v>44</v>
      </c>
      <c r="S709" s="90">
        <v>46090</v>
      </c>
      <c r="T709" s="88" t="s">
        <v>815</v>
      </c>
      <c r="U709" s="88"/>
      <c r="V709" s="88"/>
      <c r="W709" s="88"/>
      <c r="X709" s="88"/>
      <c r="Y709" s="88"/>
      <c r="Z709" s="88"/>
      <c r="AA709" s="88"/>
      <c r="AB709" s="88"/>
      <c r="AC709" s="88" t="s">
        <v>1434</v>
      </c>
      <c r="AD709" s="88" t="s">
        <v>1479</v>
      </c>
      <c r="AE709" s="88" t="s">
        <v>1519</v>
      </c>
      <c r="AF709" s="88">
        <v>17.88641072711232</v>
      </c>
      <c r="AG709" s="49" t="s">
        <v>208</v>
      </c>
      <c r="AH709" s="206">
        <v>2</v>
      </c>
      <c r="AI709" s="88" t="s">
        <v>47</v>
      </c>
      <c r="AJ709" s="419">
        <f>VLOOKUP(InformeTbHv[[#This Row],[TURNO]],[1]INFORMEHV!AI$2:AK$184,2,0)</f>
        <v>0.25</v>
      </c>
      <c r="AK709" s="419">
        <f>VLOOKUP(InformeTbHv[[#This Row],[TURNO]],[1]INFORMEHV!AI$2:AK$184,3,0)</f>
        <v>0.58333333333333337</v>
      </c>
      <c r="AL709" s="205">
        <v>28</v>
      </c>
      <c r="AM709" s="88">
        <v>54</v>
      </c>
      <c r="AN709" s="88">
        <v>23.17</v>
      </c>
      <c r="AO709" s="88">
        <v>14.56</v>
      </c>
      <c r="AP709" s="88"/>
      <c r="AQ709" s="89">
        <v>21</v>
      </c>
      <c r="AR709" s="88">
        <v>8</v>
      </c>
      <c r="AS709" s="88">
        <v>5</v>
      </c>
      <c r="AT709" s="30" t="s">
        <v>327</v>
      </c>
      <c r="AU709" s="88" t="s">
        <v>907</v>
      </c>
      <c r="AV709" s="88"/>
      <c r="AW709" s="88"/>
      <c r="AX709" s="88"/>
      <c r="AY709" s="88"/>
      <c r="AZ709" s="92" t="s">
        <v>92</v>
      </c>
      <c r="BA709" s="88" t="s">
        <v>46</v>
      </c>
      <c r="BB70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5</v>
      </c>
      <c r="BC709" s="89"/>
      <c r="BD709" s="89"/>
      <c r="BE709" s="89"/>
      <c r="BF709" s="89"/>
      <c r="BG709" s="93"/>
      <c r="BH709" s="44"/>
      <c r="BI709" s="45"/>
      <c r="BJ709" s="45"/>
      <c r="BK709" s="46"/>
      <c r="BL709" s="94"/>
    </row>
    <row r="710" spans="1:64" ht="18" customHeight="1" x14ac:dyDescent="0.3">
      <c r="A710" s="87">
        <f>IFERROR(InformeTbHv[[#This Row],[T EFECTIVO]]/InformeTbHv[[#This Row],[Horas disponibles]],0)</f>
        <v>0.90476190476190477</v>
      </c>
      <c r="B710" s="87">
        <f>((InformeTbHv[[#This Row],[T PROGRAMADO]]-InformeTbHv[[#This Row],[HORAS DE OTRAS PARADA]]))/InformeTbHv[[#This Row],[T PROGRAMADO]]</f>
        <v>0.59375</v>
      </c>
      <c r="C710" s="216">
        <f>IFERROR(((InformeTbHv[[#This Row],[T PROGRAMADO]]-InformeTbHv[[#This Row],[Ttal P. mec]])/InformeTbHv[[#This Row],[T PROGRAMADO]]),0)</f>
        <v>0.65625</v>
      </c>
      <c r="D710" s="88">
        <f>IFERROR(ROUND(InformeTbHv[[#This Row],[TOTAL DE ARBOLES]]/InformeTbHv[[#This Row],[T EFECTIVO]],2),"")</f>
        <v>62.95</v>
      </c>
      <c r="E710" s="88">
        <f>(IFERROR(ROUND(InformeTbHv[[#This Row],[M3]]/InformeTbHv[[#This Row],[TOTAL DE ARBOLES]],2),""))</f>
        <v>0.17</v>
      </c>
      <c r="F710" s="39">
        <f>IFERROR(ROUND(InformeTbHv[[#This Row],[M3]]/InformeTbHv[[#This Row],[T EFECTIVO]],2),"")</f>
        <v>10.95</v>
      </c>
      <c r="G710" s="89">
        <f>InformeTbHv[[#This Row],[T PROGRAMADO]]-InformeTbHv[[#This Row],[HORAS DE OTRAS PARADA]]</f>
        <v>4.75</v>
      </c>
      <c r="H710" s="89">
        <f>InformeTbHv[[#This Row],[T PROGRAMADO]]-SUM(InformeTbHv[[#This Row],[T PARADAS MEC]]+InformeTbHv[[#This Row],[ALISTAMIENTO]]+InformeTbHv[[#This Row],[Mantenimiento periódico]])</f>
        <v>5.25</v>
      </c>
      <c r="I710" s="89">
        <f>InformeTbHv[[#This Row],[T PARADAS MEC]]+InformeTbHv[[#This Row],[ALISTAMIENTO]]+InformeTbHv[[#This Row],[Mantenimiento periódico]]</f>
        <v>2.75</v>
      </c>
      <c r="J710" s="89">
        <f>SUMIF(InformeTbHv[[#This Row],[MOTIVO 1]],"Mantenimiento periódico",InformeTbHv[[#This Row],[T OTRA PARADA 1]])</f>
        <v>0</v>
      </c>
      <c r="K710" s="89">
        <f>InformeTbHv[[#This Row],[Mantenimiento periódico]]+InformeTbHv[[#This Row],[ALISTAMIENTO]]</f>
        <v>0.25</v>
      </c>
      <c r="L710" s="89">
        <f>SUM(InformeTbHv[[#This Row],[T OTRA PARADA 1]:[T OTRA PARADA 5]])</f>
        <v>0</v>
      </c>
      <c r="M710" s="88" t="s">
        <v>72</v>
      </c>
      <c r="N710" s="88" t="s">
        <v>1418</v>
      </c>
      <c r="O710" s="88" t="s">
        <v>87</v>
      </c>
      <c r="P710" s="88">
        <v>1112300817</v>
      </c>
      <c r="Q710" s="88" t="s">
        <v>43</v>
      </c>
      <c r="R710" s="88" t="s">
        <v>74</v>
      </c>
      <c r="S710" s="90">
        <v>46109</v>
      </c>
      <c r="T710" s="88" t="s">
        <v>102</v>
      </c>
      <c r="U710" s="88"/>
      <c r="V710" s="88"/>
      <c r="W710" s="88"/>
      <c r="X710" s="88"/>
      <c r="Y710" s="88"/>
      <c r="Z710" s="88"/>
      <c r="AA710" s="88"/>
      <c r="AB710" s="88"/>
      <c r="AC710" s="88" t="s">
        <v>1425</v>
      </c>
      <c r="AD710" s="88" t="s">
        <v>1470</v>
      </c>
      <c r="AE710" s="88" t="s">
        <v>1514</v>
      </c>
      <c r="AF710" s="88">
        <v>18.81028029942162</v>
      </c>
      <c r="AG710" s="251" t="s">
        <v>205</v>
      </c>
      <c r="AH710" s="206">
        <v>4</v>
      </c>
      <c r="AI710" s="88" t="s">
        <v>47</v>
      </c>
      <c r="AJ710" s="419">
        <f>VLOOKUP(InformeTbHv[[#This Row],[TURNO]],[1]INFORMEHV!AI$2:AK$184,2,0)</f>
        <v>0.25</v>
      </c>
      <c r="AK710" s="419">
        <f>VLOOKUP(InformeTbHv[[#This Row],[TURNO]],[1]INFORMEHV!AI$2:AK$184,3,0)</f>
        <v>0.58333333333333337</v>
      </c>
      <c r="AL710" s="205">
        <v>26</v>
      </c>
      <c r="AM710" s="88">
        <v>299</v>
      </c>
      <c r="AN710" s="88">
        <v>52</v>
      </c>
      <c r="AO710" s="88">
        <v>8.5</v>
      </c>
      <c r="AP710" s="88">
        <v>67</v>
      </c>
      <c r="AQ710" s="89">
        <v>14</v>
      </c>
      <c r="AR710" s="205">
        <v>8</v>
      </c>
      <c r="AS710" s="88">
        <v>2.5</v>
      </c>
      <c r="AT710" s="30" t="s">
        <v>328</v>
      </c>
      <c r="AU710" s="88" t="s">
        <v>1056</v>
      </c>
      <c r="AV710" s="88">
        <v>0.25</v>
      </c>
      <c r="AW710" s="88"/>
      <c r="AX710" s="88">
        <v>0.5</v>
      </c>
      <c r="AY710" s="88">
        <v>5</v>
      </c>
      <c r="AZ710" s="92" t="s">
        <v>1057</v>
      </c>
      <c r="BA710" s="88" t="s">
        <v>48</v>
      </c>
      <c r="BB71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3.25</v>
      </c>
      <c r="BC710" s="89"/>
      <c r="BD710" s="89"/>
      <c r="BE710" s="89"/>
      <c r="BF710" s="89"/>
      <c r="BG710" s="93"/>
      <c r="BH710" s="44"/>
      <c r="BI710" s="45"/>
      <c r="BJ710" s="45"/>
      <c r="BK710" s="46"/>
      <c r="BL710" s="94"/>
    </row>
    <row r="711" spans="1:64" ht="18" customHeight="1" x14ac:dyDescent="0.3">
      <c r="A711" s="87">
        <f>IFERROR(InformeTbHv[[#This Row],[T EFECTIVO]]/InformeTbHv[[#This Row],[Horas disponibles]],0)</f>
        <v>1</v>
      </c>
      <c r="B711" s="87">
        <f>((InformeTbHv[[#This Row],[T PROGRAMADO]]-InformeTbHv[[#This Row],[HORAS DE OTRAS PARADA]]))/InformeTbHv[[#This Row],[T PROGRAMADO]]</f>
        <v>0.5</v>
      </c>
      <c r="C711" s="216">
        <f>IFERROR(((InformeTbHv[[#This Row],[T PROGRAMADO]]-InformeTbHv[[#This Row],[Ttal P. mec]])/InformeTbHv[[#This Row],[T PROGRAMADO]]),0)</f>
        <v>0.5</v>
      </c>
      <c r="D711" s="88">
        <f>IFERROR(ROUND(InformeTbHv[[#This Row],[TOTAL DE ARBOLES]]/InformeTbHv[[#This Row],[T EFECTIVO]],2),"")</f>
        <v>15.25</v>
      </c>
      <c r="E711" s="88">
        <f>(IFERROR(ROUND(InformeTbHv[[#This Row],[M3]]/InformeTbHv[[#This Row],[TOTAL DE ARBOLES]],2),""))</f>
        <v>0.36</v>
      </c>
      <c r="F711" s="39">
        <f>IFERROR(ROUND(InformeTbHv[[#This Row],[M3]]/InformeTbHv[[#This Row],[T EFECTIVO]],2),"")</f>
        <v>5.45</v>
      </c>
      <c r="G711" s="89">
        <f>InformeTbHv[[#This Row],[T PROGRAMADO]]-InformeTbHv[[#This Row],[HORAS DE OTRAS PARADA]]</f>
        <v>4</v>
      </c>
      <c r="H711" s="89">
        <f>InformeTbHv[[#This Row],[T PROGRAMADO]]-SUM(InformeTbHv[[#This Row],[T PARADAS MEC]]+InformeTbHv[[#This Row],[ALISTAMIENTO]]+InformeTbHv[[#This Row],[Mantenimiento periódico]])</f>
        <v>4</v>
      </c>
      <c r="I711" s="89">
        <f>InformeTbHv[[#This Row],[T PARADAS MEC]]+InformeTbHv[[#This Row],[ALISTAMIENTO]]+InformeTbHv[[#This Row],[Mantenimiento periódico]]</f>
        <v>4</v>
      </c>
      <c r="J711" s="89">
        <f>SUMIF(InformeTbHv[[#This Row],[MOTIVO 1]],"Mantenimiento periódico",InformeTbHv[[#This Row],[T OTRA PARADA 1]])</f>
        <v>0</v>
      </c>
      <c r="K711" s="89">
        <f>InformeTbHv[[#This Row],[Mantenimiento periódico]]+InformeTbHv[[#This Row],[ALISTAMIENTO]]</f>
        <v>0</v>
      </c>
      <c r="L711" s="89">
        <f>SUM(InformeTbHv[[#This Row],[T OTRA PARADA 1]:[T OTRA PARADA 5]])</f>
        <v>0</v>
      </c>
      <c r="M711" s="88" t="s">
        <v>68</v>
      </c>
      <c r="N711" s="88" t="s">
        <v>1417</v>
      </c>
      <c r="O711" s="88" t="s">
        <v>82</v>
      </c>
      <c r="P711" s="88">
        <v>94266396</v>
      </c>
      <c r="Q711" s="88" t="s">
        <v>65</v>
      </c>
      <c r="R711" s="88" t="s">
        <v>44</v>
      </c>
      <c r="S711" s="90">
        <v>46112</v>
      </c>
      <c r="T711" s="88" t="s">
        <v>1020</v>
      </c>
      <c r="U711" s="88"/>
      <c r="V711" s="88"/>
      <c r="W711" s="88"/>
      <c r="X711" s="88"/>
      <c r="Y711" s="88"/>
      <c r="Z711" s="88"/>
      <c r="AA711" s="88"/>
      <c r="AB711" s="88"/>
      <c r="AC711" s="88" t="s">
        <v>1448</v>
      </c>
      <c r="AD711" s="88" t="s">
        <v>1493</v>
      </c>
      <c r="AE711" s="88" t="s">
        <v>1512</v>
      </c>
      <c r="AF711" s="88">
        <v>26.509835108450897</v>
      </c>
      <c r="AG711" s="49" t="s">
        <v>208</v>
      </c>
      <c r="AH711" s="206">
        <v>2</v>
      </c>
      <c r="AI711" s="125" t="s">
        <v>45</v>
      </c>
      <c r="AJ711" s="418">
        <f>VLOOKUP(InformeTbHv[[#This Row],[TURNO]],[1]INFORMEHV!AI$2:AK$184,2,0)</f>
        <v>0.58333333333333337</v>
      </c>
      <c r="AK711" s="418">
        <f>VLOOKUP(InformeTbHv[[#This Row],[TURNO]],[1]INFORMEHV!AI$2:AK$184,3,0)</f>
        <v>0.91666666666666663</v>
      </c>
      <c r="AL711" s="205">
        <v>25</v>
      </c>
      <c r="AM711" s="88">
        <v>61</v>
      </c>
      <c r="AN711" s="88">
        <v>21.81</v>
      </c>
      <c r="AO711" s="88">
        <v>12.24</v>
      </c>
      <c r="AP711" s="88"/>
      <c r="AQ711" s="89"/>
      <c r="AR711" s="88">
        <v>8</v>
      </c>
      <c r="AS711" s="88">
        <v>4</v>
      </c>
      <c r="AT711" s="30" t="s">
        <v>327</v>
      </c>
      <c r="AU711" s="88" t="s">
        <v>1086</v>
      </c>
      <c r="AV711" s="88"/>
      <c r="AW711" s="88"/>
      <c r="AX711" s="88"/>
      <c r="AY711" s="88"/>
      <c r="AZ711" s="92" t="s">
        <v>1087</v>
      </c>
      <c r="BA711" s="88" t="s">
        <v>48</v>
      </c>
      <c r="BB71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4</v>
      </c>
      <c r="BC711" s="89"/>
      <c r="BD711" s="89"/>
      <c r="BE711" s="89"/>
      <c r="BF711" s="89"/>
      <c r="BG711" s="93"/>
      <c r="BH711" s="44"/>
      <c r="BI711" s="45"/>
      <c r="BJ711" s="45"/>
      <c r="BK711" s="46"/>
      <c r="BL711" s="94"/>
    </row>
    <row r="712" spans="1:64" ht="18" customHeight="1" x14ac:dyDescent="0.3">
      <c r="A712" s="87">
        <f>IFERROR(InformeTbHv[[#This Row],[T EFECTIVO]]/InformeTbHv[[#This Row],[Horas disponibles]],0)</f>
        <v>0.95711835334476847</v>
      </c>
      <c r="B712" s="87">
        <f>((InformeTbHv[[#This Row],[T PROGRAMADO]]-InformeTbHv[[#This Row],[HORAS DE OTRAS PARADA]]))/InformeTbHv[[#This Row],[T PROGRAMADO]]</f>
        <v>0.79714285714285715</v>
      </c>
      <c r="C712" s="216">
        <f>IFERROR(((InformeTbHv[[#This Row],[T PROGRAMADO]]-InformeTbHv[[#This Row],[Ttal P. mec]])/InformeTbHv[[#This Row],[T PROGRAMADO]]),0)</f>
        <v>0.83285714285714285</v>
      </c>
      <c r="D712" s="88">
        <f>IFERROR(ROUND(InformeTbHv[[#This Row],[TOTAL DE ARBOLES]]/InformeTbHv[[#This Row],[T EFECTIVO]],2),"")</f>
        <v>42.11</v>
      </c>
      <c r="E712" s="88">
        <f>(IFERROR(ROUND(InformeTbHv[[#This Row],[M3]]/InformeTbHv[[#This Row],[TOTAL DE ARBOLES]],2),""))</f>
        <v>0.44</v>
      </c>
      <c r="F712" s="39">
        <f>IFERROR(ROUND(InformeTbHv[[#This Row],[M3]]/InformeTbHv[[#This Row],[T EFECTIVO]],2),"")</f>
        <v>18.41</v>
      </c>
      <c r="G712" s="89">
        <f>InformeTbHv[[#This Row],[T PROGRAMADO]]-InformeTbHv[[#This Row],[HORAS DE OTRAS PARADA]]</f>
        <v>5.58</v>
      </c>
      <c r="H712" s="89">
        <f>InformeTbHv[[#This Row],[T PROGRAMADO]]-SUM(InformeTbHv[[#This Row],[T PARADAS MEC]]+InformeTbHv[[#This Row],[ALISTAMIENTO]]+InformeTbHv[[#This Row],[Mantenimiento periódico]])</f>
        <v>5.83</v>
      </c>
      <c r="I712" s="89">
        <f>InformeTbHv[[#This Row],[T PARADAS MEC]]+InformeTbHv[[#This Row],[ALISTAMIENTO]]+InformeTbHv[[#This Row],[Mantenimiento periódico]]</f>
        <v>1.17</v>
      </c>
      <c r="J712" s="89">
        <f>SUMIF(InformeTbHv[[#This Row],[MOTIVO 1]],"Mantenimiento periódico",InformeTbHv[[#This Row],[T OTRA PARADA 1]])</f>
        <v>0</v>
      </c>
      <c r="K712" s="89">
        <f>InformeTbHv[[#This Row],[Mantenimiento periódico]]+InformeTbHv[[#This Row],[ALISTAMIENTO]]</f>
        <v>0.17</v>
      </c>
      <c r="L712" s="89">
        <f>SUM(InformeTbHv[[#This Row],[T OTRA PARADA 1]:[T OTRA PARADA 5]])</f>
        <v>0</v>
      </c>
      <c r="M712" s="88" t="s">
        <v>68</v>
      </c>
      <c r="N712" s="88" t="s">
        <v>1417</v>
      </c>
      <c r="O712" s="88" t="s">
        <v>69</v>
      </c>
      <c r="P712" s="88">
        <v>1059706760</v>
      </c>
      <c r="Q712" s="88" t="s">
        <v>65</v>
      </c>
      <c r="R712" s="88" t="s">
        <v>44</v>
      </c>
      <c r="S712" s="90">
        <v>46075</v>
      </c>
      <c r="T712" s="88" t="s">
        <v>164</v>
      </c>
      <c r="U712" s="88"/>
      <c r="V712" s="88"/>
      <c r="W712" s="88"/>
      <c r="X712" s="88"/>
      <c r="Y712" s="88"/>
      <c r="Z712" s="88"/>
      <c r="AA712" s="88"/>
      <c r="AB712" s="88"/>
      <c r="AC712" s="88" t="s">
        <v>1426</v>
      </c>
      <c r="AD712" s="88" t="s">
        <v>1471</v>
      </c>
      <c r="AE712" s="88" t="s">
        <v>1512</v>
      </c>
      <c r="AF712" s="88">
        <v>26.520279887958782</v>
      </c>
      <c r="AG712" s="49" t="s">
        <v>1319</v>
      </c>
      <c r="AH712" s="206">
        <v>7</v>
      </c>
      <c r="AI712" s="125" t="s">
        <v>45</v>
      </c>
      <c r="AJ712" s="418">
        <f>VLOOKUP(InformeTbHv[[#This Row],[TURNO]],[1]INFORMEHV!AI$2:AK$184,2,0)</f>
        <v>0.58333333333333337</v>
      </c>
      <c r="AK712" s="418">
        <f>VLOOKUP(InformeTbHv[[#This Row],[TURNO]],[1]INFORMEHV!AI$2:AK$184,3,0)</f>
        <v>0.91666666666666663</v>
      </c>
      <c r="AL712" s="205">
        <v>20</v>
      </c>
      <c r="AM712" s="88">
        <v>235</v>
      </c>
      <c r="AN712" s="88">
        <v>102.7</v>
      </c>
      <c r="AO712" s="88">
        <v>20.88</v>
      </c>
      <c r="AP712" s="88"/>
      <c r="AQ712" s="89"/>
      <c r="AR712" s="88">
        <v>7</v>
      </c>
      <c r="AS712" s="88">
        <v>1</v>
      </c>
      <c r="AT712" s="88"/>
      <c r="AU712" s="88" t="s">
        <v>734</v>
      </c>
      <c r="AV712" s="88">
        <v>0.17</v>
      </c>
      <c r="AW712" s="88"/>
      <c r="AX712" s="88">
        <v>0.25</v>
      </c>
      <c r="AY712" s="88"/>
      <c r="AZ712" s="92" t="s">
        <v>735</v>
      </c>
      <c r="BA712" s="88" t="s">
        <v>48</v>
      </c>
      <c r="BB71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1.42</v>
      </c>
      <c r="BC712" s="89"/>
      <c r="BD712" s="89"/>
      <c r="BE712" s="89"/>
      <c r="BF712" s="89"/>
      <c r="BG712" s="93"/>
      <c r="BH712" s="44"/>
      <c r="BI712" s="45"/>
      <c r="BJ712" s="45"/>
      <c r="BK712" s="46"/>
      <c r="BL712" s="94"/>
    </row>
    <row r="713" spans="1:64" ht="18" customHeight="1" x14ac:dyDescent="0.3">
      <c r="A713" s="63">
        <f>IFERROR(InformeTbHv[[#This Row],[T EFECTIVO]]/InformeTbHv[[#This Row],[Horas disponibles]],0)</f>
        <v>0.5</v>
      </c>
      <c r="B713" s="63">
        <f>((InformeTbHv[[#This Row],[T PROGRAMADO]]-InformeTbHv[[#This Row],[HORAS DE OTRAS PARADA]]))/InformeTbHv[[#This Row],[T PROGRAMADO]]</f>
        <v>9.375E-2</v>
      </c>
      <c r="C713" s="215">
        <f>IFERROR(((InformeTbHv[[#This Row],[T PROGRAMADO]]-InformeTbHv[[#This Row],[Ttal P. mec]])/InformeTbHv[[#This Row],[T PROGRAMADO]]),0)</f>
        <v>0.1875</v>
      </c>
      <c r="D713" s="64">
        <f>IFERROR(ROUND(InformeTbHv[[#This Row],[TOTAL DE ARBOLES]]/InformeTbHv[[#This Row],[T EFECTIVO]],2),"")</f>
        <v>33.33</v>
      </c>
      <c r="E713" s="64">
        <f>(IFERROR(ROUND(InformeTbHv[[#This Row],[M3]]/InformeTbHv[[#This Row],[TOTAL DE ARBOLES]],2),""))</f>
        <v>0.36</v>
      </c>
      <c r="F713" s="39">
        <f>IFERROR(ROUND(InformeTbHv[[#This Row],[M3]]/InformeTbHv[[#This Row],[T EFECTIVO]],2),"")</f>
        <v>12</v>
      </c>
      <c r="G713" s="65">
        <f>InformeTbHv[[#This Row],[T PROGRAMADO]]-InformeTbHv[[#This Row],[HORAS DE OTRAS PARADA]]</f>
        <v>0.75</v>
      </c>
      <c r="H713" s="65">
        <f>InformeTbHv[[#This Row],[T PROGRAMADO]]-SUM(InformeTbHv[[#This Row],[T PARADAS MEC]]+InformeTbHv[[#This Row],[ALISTAMIENTO]]+InformeTbHv[[#This Row],[Mantenimiento periódico]])</f>
        <v>1.5</v>
      </c>
      <c r="I713" s="65">
        <f>InformeTbHv[[#This Row],[T PARADAS MEC]]+InformeTbHv[[#This Row],[ALISTAMIENTO]]+InformeTbHv[[#This Row],[Mantenimiento periódico]]</f>
        <v>6.5</v>
      </c>
      <c r="J713" s="65">
        <f>SUMIF(InformeTbHv[[#This Row],[MOTIVO 1]],"Mantenimiento periódico",InformeTbHv[[#This Row],[T OTRA PARADA 1]])</f>
        <v>0</v>
      </c>
      <c r="K713" s="65">
        <f>InformeTbHv[[#This Row],[Mantenimiento periódico]]+InformeTbHv[[#This Row],[ALISTAMIENTO]]</f>
        <v>0.5</v>
      </c>
      <c r="L713" s="65">
        <f>SUM(InformeTbHv[[#This Row],[T OTRA PARADA 1]:[T OTRA PARADA 5]])</f>
        <v>0</v>
      </c>
      <c r="M713" s="64" t="s">
        <v>136</v>
      </c>
      <c r="N713" s="64" t="s">
        <v>1417</v>
      </c>
      <c r="O713" s="64" t="s">
        <v>381</v>
      </c>
      <c r="P713" s="64">
        <v>1007605468</v>
      </c>
      <c r="Q713" s="64" t="s">
        <v>65</v>
      </c>
      <c r="R713" s="64" t="s">
        <v>49</v>
      </c>
      <c r="S713" s="66">
        <v>46043</v>
      </c>
      <c r="T713" s="64" t="s">
        <v>135</v>
      </c>
      <c r="U713" s="64"/>
      <c r="V713" s="64"/>
      <c r="W713" s="64"/>
      <c r="X713" s="64"/>
      <c r="Y713" s="64"/>
      <c r="Z713" s="64"/>
      <c r="AA713" s="64"/>
      <c r="AB713" s="64"/>
      <c r="AC713" s="64" t="s">
        <v>1421</v>
      </c>
      <c r="AD713" s="64" t="s">
        <v>1466</v>
      </c>
      <c r="AE713" s="64" t="s">
        <v>1510</v>
      </c>
      <c r="AF713" s="64">
        <v>17.432111584245501</v>
      </c>
      <c r="AG713" s="251" t="s">
        <v>205</v>
      </c>
      <c r="AH713" s="258">
        <v>7</v>
      </c>
      <c r="AI713" s="209" t="s">
        <v>47</v>
      </c>
      <c r="AJ713" s="417">
        <f>VLOOKUP(InformeTbHv[[#This Row],[TURNO]],[1]INFORMEHV!AI$2:AK$184,2,0)</f>
        <v>0.25</v>
      </c>
      <c r="AK713" s="417">
        <f>VLOOKUP(InformeTbHv[[#This Row],[TURNO]],[1]INFORMEHV!AI$2:AK$184,3,0)</f>
        <v>0.58333333333333337</v>
      </c>
      <c r="AL713" s="209">
        <v>15</v>
      </c>
      <c r="AM713" s="64">
        <v>25</v>
      </c>
      <c r="AN713" s="64">
        <v>9</v>
      </c>
      <c r="AO713" s="64">
        <v>9</v>
      </c>
      <c r="AP713" s="64">
        <v>25</v>
      </c>
      <c r="AQ713" s="65">
        <v>16</v>
      </c>
      <c r="AR713" s="209">
        <v>8</v>
      </c>
      <c r="AS713" s="64">
        <v>6</v>
      </c>
      <c r="AT713" s="30" t="s">
        <v>328</v>
      </c>
      <c r="AU713" s="30" t="s">
        <v>466</v>
      </c>
      <c r="AV713" s="64">
        <v>0.5</v>
      </c>
      <c r="AW713" s="64">
        <v>0.25</v>
      </c>
      <c r="AX713" s="64">
        <v>0.5</v>
      </c>
      <c r="AY713" s="64"/>
      <c r="AZ713" s="67" t="s">
        <v>389</v>
      </c>
      <c r="BA713" s="64" t="s">
        <v>46</v>
      </c>
      <c r="BB71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7.25</v>
      </c>
      <c r="BC713" s="65"/>
      <c r="BD713" s="65"/>
      <c r="BE713" s="65"/>
      <c r="BF713" s="65"/>
      <c r="BG713" s="68"/>
      <c r="BH713" s="44"/>
      <c r="BI713" s="45"/>
      <c r="BJ713" s="45"/>
      <c r="BK713" s="46"/>
      <c r="BL713" s="69"/>
    </row>
    <row r="714" spans="1:64" ht="18" customHeight="1" x14ac:dyDescent="0.3">
      <c r="A714" s="63">
        <f>IFERROR(InformeTbHv[[#This Row],[T EFECTIVO]]/InformeTbHv[[#This Row],[Horas disponibles]],0)</f>
        <v>0</v>
      </c>
      <c r="B714" s="63">
        <f>((InformeTbHv[[#This Row],[T PROGRAMADO]]-InformeTbHv[[#This Row],[HORAS DE OTRAS PARADA]]))/InformeTbHv[[#This Row],[T PROGRAMADO]]</f>
        <v>0</v>
      </c>
      <c r="C714" s="215">
        <f>IFERROR(((InformeTbHv[[#This Row],[T PROGRAMADO]]-InformeTbHv[[#This Row],[Ttal P. mec]])/InformeTbHv[[#This Row],[T PROGRAMADO]]),0)</f>
        <v>0</v>
      </c>
      <c r="D714" s="64" t="str">
        <f>IFERROR(ROUND(InformeTbHv[[#This Row],[TOTAL DE ARBOLES]]/InformeTbHv[[#This Row],[T EFECTIVO]],2),"")</f>
        <v/>
      </c>
      <c r="E714" s="64">
        <f>(IFERROR(ROUND(InformeTbHv[[#This Row],[M3]]/InformeTbHv[[#This Row],[TOTAL DE ARBOLES]],2),""))</f>
        <v>0.23</v>
      </c>
      <c r="F714" s="39" t="str">
        <f>IFERROR(ROUND(InformeTbHv[[#This Row],[M3]]/InformeTbHv[[#This Row],[T EFECTIVO]],2),"")</f>
        <v/>
      </c>
      <c r="G714" s="65">
        <f>InformeTbHv[[#This Row],[T PROGRAMADO]]-InformeTbHv[[#This Row],[HORAS DE OTRAS PARADA]]</f>
        <v>0</v>
      </c>
      <c r="H714" s="65">
        <f>InformeTbHv[[#This Row],[T PROGRAMADO]]-SUM(InformeTbHv[[#This Row],[T PARADAS MEC]]+InformeTbHv[[#This Row],[ALISTAMIENTO]]+InformeTbHv[[#This Row],[Mantenimiento periódico]])</f>
        <v>0</v>
      </c>
      <c r="I714" s="65">
        <f>InformeTbHv[[#This Row],[T PARADAS MEC]]+InformeTbHv[[#This Row],[ALISTAMIENTO]]+InformeTbHv[[#This Row],[Mantenimiento periódico]]</f>
        <v>8</v>
      </c>
      <c r="J714" s="65">
        <f>SUMIF(InformeTbHv[[#This Row],[MOTIVO 1]],"Mantenimiento periódico",InformeTbHv[[#This Row],[T OTRA PARADA 1]])</f>
        <v>0</v>
      </c>
      <c r="K714" s="65">
        <f>InformeTbHv[[#This Row],[Mantenimiento periódico]]+InformeTbHv[[#This Row],[ALISTAMIENTO]]</f>
        <v>0</v>
      </c>
      <c r="L714" s="65">
        <f>SUM(InformeTbHv[[#This Row],[T OTRA PARADA 1]:[T OTRA PARADA 5]])</f>
        <v>0</v>
      </c>
      <c r="M714" s="64" t="s">
        <v>136</v>
      </c>
      <c r="N714" s="64" t="s">
        <v>1417</v>
      </c>
      <c r="O714" s="64" t="s">
        <v>375</v>
      </c>
      <c r="P714" s="64">
        <v>1127213532</v>
      </c>
      <c r="Q714" s="64" t="s">
        <v>65</v>
      </c>
      <c r="R714" s="64" t="s">
        <v>49</v>
      </c>
      <c r="S714" s="66">
        <v>46044</v>
      </c>
      <c r="T714" s="64" t="s">
        <v>135</v>
      </c>
      <c r="U714" s="64"/>
      <c r="V714" s="64"/>
      <c r="W714" s="64"/>
      <c r="X714" s="64"/>
      <c r="Y714" s="64"/>
      <c r="Z714" s="64"/>
      <c r="AA714" s="64"/>
      <c r="AB714" s="64"/>
      <c r="AC714" s="64" t="s">
        <v>1421</v>
      </c>
      <c r="AD714" s="64" t="s">
        <v>1466</v>
      </c>
      <c r="AE714" s="64" t="s">
        <v>1510</v>
      </c>
      <c r="AF714" s="64">
        <v>17.432111584245501</v>
      </c>
      <c r="AG714" s="251" t="s">
        <v>205</v>
      </c>
      <c r="AH714" s="258">
        <v>7</v>
      </c>
      <c r="AI714" s="125" t="s">
        <v>45</v>
      </c>
      <c r="AJ714" s="418">
        <f>VLOOKUP(InformeTbHv[[#This Row],[TURNO]],[1]INFORMEHV!AI$2:AK$184,2,0)</f>
        <v>0.58333333333333337</v>
      </c>
      <c r="AK714" s="418">
        <f>VLOOKUP(InformeTbHv[[#This Row],[TURNO]],[1]INFORMEHV!AI$2:AK$184,3,0)</f>
        <v>0.91666666666666663</v>
      </c>
      <c r="AL714" s="209">
        <v>32</v>
      </c>
      <c r="AM714" s="64">
        <v>75</v>
      </c>
      <c r="AN714" s="64">
        <v>17.3</v>
      </c>
      <c r="AO714" s="64">
        <v>4.9000000000000004</v>
      </c>
      <c r="AP714" s="64"/>
      <c r="AQ714" s="65">
        <v>18</v>
      </c>
      <c r="AR714" s="209">
        <v>8</v>
      </c>
      <c r="AS714" s="64">
        <v>8</v>
      </c>
      <c r="AT714" s="30" t="s">
        <v>328</v>
      </c>
      <c r="AU714" s="30" t="s">
        <v>466</v>
      </c>
      <c r="AV714" s="64"/>
      <c r="AW714" s="64"/>
      <c r="AX714" s="64"/>
      <c r="AY714" s="64">
        <v>1</v>
      </c>
      <c r="AZ714" s="67" t="s">
        <v>391</v>
      </c>
      <c r="BA714" s="64" t="s">
        <v>48</v>
      </c>
      <c r="BB71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714" s="65"/>
      <c r="BD714" s="65"/>
      <c r="BE714" s="65"/>
      <c r="BF714" s="65"/>
      <c r="BG714" s="68"/>
      <c r="BH714" s="68"/>
      <c r="BI714" s="134"/>
      <c r="BJ714" s="45"/>
      <c r="BK714" s="46"/>
      <c r="BL714" s="69"/>
    </row>
    <row r="715" spans="1:64" ht="18" customHeight="1" x14ac:dyDescent="0.3">
      <c r="A715" s="63">
        <f>IFERROR(InformeTbHv[[#This Row],[T EFECTIVO]]/InformeTbHv[[#This Row],[Horas disponibles]],0)</f>
        <v>0</v>
      </c>
      <c r="B715" s="63">
        <f>((InformeTbHv[[#This Row],[T PROGRAMADO]]-InformeTbHv[[#This Row],[HORAS DE OTRAS PARADA]]))/InformeTbHv[[#This Row],[T PROGRAMADO]]</f>
        <v>0</v>
      </c>
      <c r="C715" s="215">
        <f>IFERROR(((InformeTbHv[[#This Row],[T PROGRAMADO]]-InformeTbHv[[#This Row],[Ttal P. mec]])/InformeTbHv[[#This Row],[T PROGRAMADO]]),0)</f>
        <v>0</v>
      </c>
      <c r="D715" s="64" t="str">
        <f>IFERROR(ROUND(InformeTbHv[[#This Row],[TOTAL DE ARBOLES]]/InformeTbHv[[#This Row],[T EFECTIVO]],2),"")</f>
        <v/>
      </c>
      <c r="E715" s="64" t="str">
        <f>(IFERROR(ROUND(InformeTbHv[[#This Row],[M3]]/InformeTbHv[[#This Row],[TOTAL DE ARBOLES]],2),""))</f>
        <v/>
      </c>
      <c r="F715" s="39" t="str">
        <f>IFERROR(ROUND(InformeTbHv[[#This Row],[M3]]/InformeTbHv[[#This Row],[T EFECTIVO]],2),"")</f>
        <v/>
      </c>
      <c r="G715" s="65">
        <f>InformeTbHv[[#This Row],[T PROGRAMADO]]-InformeTbHv[[#This Row],[HORAS DE OTRAS PARADA]]</f>
        <v>0</v>
      </c>
      <c r="H715" s="65">
        <f>InformeTbHv[[#This Row],[T PROGRAMADO]]-SUM(InformeTbHv[[#This Row],[T PARADAS MEC]]+InformeTbHv[[#This Row],[ALISTAMIENTO]]+InformeTbHv[[#This Row],[Mantenimiento periódico]])</f>
        <v>0</v>
      </c>
      <c r="I715" s="65">
        <f>InformeTbHv[[#This Row],[T PARADAS MEC]]+InformeTbHv[[#This Row],[ALISTAMIENTO]]+InformeTbHv[[#This Row],[Mantenimiento periódico]]</f>
        <v>8</v>
      </c>
      <c r="J715" s="65">
        <f>SUMIF(InformeTbHv[[#This Row],[MOTIVO 1]],"Mantenimiento periódico",InformeTbHv[[#This Row],[T OTRA PARADA 1]])</f>
        <v>0</v>
      </c>
      <c r="K715" s="65">
        <f>InformeTbHv[[#This Row],[Mantenimiento periódico]]+InformeTbHv[[#This Row],[ALISTAMIENTO]]</f>
        <v>0</v>
      </c>
      <c r="L715" s="65">
        <f>SUM(InformeTbHv[[#This Row],[T OTRA PARADA 1]:[T OTRA PARADA 5]])</f>
        <v>0</v>
      </c>
      <c r="M715" s="64" t="s">
        <v>136</v>
      </c>
      <c r="N715" s="64" t="s">
        <v>1417</v>
      </c>
      <c r="O715" s="64" t="s">
        <v>375</v>
      </c>
      <c r="P715" s="64">
        <v>1127213532</v>
      </c>
      <c r="Q715" s="64" t="s">
        <v>65</v>
      </c>
      <c r="R715" s="64" t="s">
        <v>49</v>
      </c>
      <c r="S715" s="66">
        <v>46044</v>
      </c>
      <c r="T715" s="64" t="s">
        <v>135</v>
      </c>
      <c r="U715" s="64"/>
      <c r="V715" s="64"/>
      <c r="W715" s="64"/>
      <c r="X715" s="64"/>
      <c r="Y715" s="64"/>
      <c r="Z715" s="64"/>
      <c r="AA715" s="64"/>
      <c r="AB715" s="64"/>
      <c r="AC715" s="64" t="s">
        <v>1421</v>
      </c>
      <c r="AD715" s="64" t="s">
        <v>1466</v>
      </c>
      <c r="AE715" s="64" t="s">
        <v>1510</v>
      </c>
      <c r="AF715" s="64">
        <v>17.432111584245501</v>
      </c>
      <c r="AG715" s="251" t="s">
        <v>205</v>
      </c>
      <c r="AH715" s="258">
        <v>7</v>
      </c>
      <c r="AI715" s="125" t="s">
        <v>45</v>
      </c>
      <c r="AJ715" s="418">
        <f>VLOOKUP(InformeTbHv[[#This Row],[TURNO]],[1]INFORMEHV!AI$2:AK$184,2,0)</f>
        <v>0.58333333333333337</v>
      </c>
      <c r="AK715" s="418">
        <f>VLOOKUP(InformeTbHv[[#This Row],[TURNO]],[1]INFORMEHV!AI$2:AK$184,3,0)</f>
        <v>0.91666666666666663</v>
      </c>
      <c r="AL715" s="209"/>
      <c r="AM715" s="64"/>
      <c r="AN715" s="64"/>
      <c r="AO715" s="64"/>
      <c r="AP715" s="64"/>
      <c r="AQ715" s="65"/>
      <c r="AR715" s="64">
        <v>8</v>
      </c>
      <c r="AS715" s="64">
        <v>8</v>
      </c>
      <c r="AT715" s="30" t="s">
        <v>327</v>
      </c>
      <c r="AU715" s="30" t="s">
        <v>466</v>
      </c>
      <c r="AV715" s="64"/>
      <c r="AW715" s="64"/>
      <c r="AX715" s="64"/>
      <c r="AY715" s="64"/>
      <c r="AZ715" s="67" t="s">
        <v>392</v>
      </c>
      <c r="BA715" s="64" t="s">
        <v>46</v>
      </c>
      <c r="BB71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715" s="65"/>
      <c r="BD715" s="65"/>
      <c r="BE715" s="65"/>
      <c r="BF715" s="65"/>
      <c r="BG715" s="68"/>
      <c r="BH715" s="68"/>
      <c r="BI715" s="134"/>
      <c r="BJ715" s="45"/>
      <c r="BK715" s="46"/>
      <c r="BL715" s="69"/>
    </row>
    <row r="716" spans="1:64" ht="18" customHeight="1" x14ac:dyDescent="0.3">
      <c r="A716" s="63">
        <f>IFERROR(InformeTbHv[[#This Row],[T EFECTIVO]]/InformeTbHv[[#This Row],[Horas disponibles]],0)</f>
        <v>0</v>
      </c>
      <c r="B716" s="63">
        <f>((InformeTbHv[[#This Row],[T PROGRAMADO]]-InformeTbHv[[#This Row],[HORAS DE OTRAS PARADA]]))/InformeTbHv[[#This Row],[T PROGRAMADO]]</f>
        <v>0</v>
      </c>
      <c r="C716" s="215">
        <f>IFERROR(((InformeTbHv[[#This Row],[T PROGRAMADO]]-InformeTbHv[[#This Row],[Ttal P. mec]])/InformeTbHv[[#This Row],[T PROGRAMADO]]),0)</f>
        <v>0</v>
      </c>
      <c r="D716" s="64" t="str">
        <f>IFERROR(ROUND(InformeTbHv[[#This Row],[TOTAL DE ARBOLES]]/InformeTbHv[[#This Row],[T EFECTIVO]],2),"")</f>
        <v/>
      </c>
      <c r="E716" s="64" t="str">
        <f>(IFERROR(ROUND(InformeTbHv[[#This Row],[M3]]/InformeTbHv[[#This Row],[TOTAL DE ARBOLES]],2),""))</f>
        <v/>
      </c>
      <c r="F716" s="39" t="str">
        <f>IFERROR(ROUND(InformeTbHv[[#This Row],[M3]]/InformeTbHv[[#This Row],[T EFECTIVO]],2),"")</f>
        <v/>
      </c>
      <c r="G716" s="65">
        <f>InformeTbHv[[#This Row],[T PROGRAMADO]]-InformeTbHv[[#This Row],[HORAS DE OTRAS PARADA]]</f>
        <v>0</v>
      </c>
      <c r="H716" s="65">
        <f>InformeTbHv[[#This Row],[T PROGRAMADO]]-SUM(InformeTbHv[[#This Row],[T PARADAS MEC]]+InformeTbHv[[#This Row],[ALISTAMIENTO]]+InformeTbHv[[#This Row],[Mantenimiento periódico]])</f>
        <v>0</v>
      </c>
      <c r="I716" s="65">
        <f>InformeTbHv[[#This Row],[T PARADAS MEC]]+InformeTbHv[[#This Row],[ALISTAMIENTO]]+InformeTbHv[[#This Row],[Mantenimiento periódico]]</f>
        <v>8</v>
      </c>
      <c r="J716" s="65">
        <f>SUMIF(InformeTbHv[[#This Row],[MOTIVO 1]],"Mantenimiento periódico",InformeTbHv[[#This Row],[T OTRA PARADA 1]])</f>
        <v>0</v>
      </c>
      <c r="K716" s="65">
        <f>InformeTbHv[[#This Row],[Mantenimiento periódico]]+InformeTbHv[[#This Row],[ALISTAMIENTO]]</f>
        <v>0</v>
      </c>
      <c r="L716" s="65">
        <f>SUM(InformeTbHv[[#This Row],[T OTRA PARADA 1]:[T OTRA PARADA 5]])</f>
        <v>0</v>
      </c>
      <c r="M716" s="64" t="s">
        <v>136</v>
      </c>
      <c r="N716" s="64" t="s">
        <v>1417</v>
      </c>
      <c r="O716" s="64" t="s">
        <v>375</v>
      </c>
      <c r="P716" s="64">
        <v>1127213532</v>
      </c>
      <c r="Q716" s="64" t="s">
        <v>65</v>
      </c>
      <c r="R716" s="64" t="s">
        <v>49</v>
      </c>
      <c r="S716" s="66">
        <v>46044</v>
      </c>
      <c r="T716" s="64" t="s">
        <v>393</v>
      </c>
      <c r="U716" s="64"/>
      <c r="V716" s="64"/>
      <c r="W716" s="64"/>
      <c r="X716" s="64"/>
      <c r="Y716" s="64"/>
      <c r="Z716" s="64"/>
      <c r="AA716" s="64"/>
      <c r="AB716" s="64"/>
      <c r="AC716" s="64" t="s">
        <v>1422</v>
      </c>
      <c r="AD716" s="64" t="s">
        <v>1467</v>
      </c>
      <c r="AE716" s="64" t="s">
        <v>1511</v>
      </c>
      <c r="AF716" s="64">
        <v>16.129333818634041</v>
      </c>
      <c r="AG716" s="251" t="s">
        <v>205</v>
      </c>
      <c r="AH716" s="258">
        <v>6</v>
      </c>
      <c r="AI716" s="125" t="s">
        <v>45</v>
      </c>
      <c r="AJ716" s="418">
        <f>VLOOKUP(InformeTbHv[[#This Row],[TURNO]],[1]INFORMEHV!AI$2:AK$184,2,0)</f>
        <v>0.58333333333333337</v>
      </c>
      <c r="AK716" s="418">
        <f>VLOOKUP(InformeTbHv[[#This Row],[TURNO]],[1]INFORMEHV!AI$2:AK$184,3,0)</f>
        <v>0.91666666666666663</v>
      </c>
      <c r="AL716" s="209"/>
      <c r="AM716" s="64"/>
      <c r="AN716" s="64"/>
      <c r="AO716" s="64"/>
      <c r="AP716" s="64"/>
      <c r="AQ716" s="65"/>
      <c r="AR716" s="64">
        <v>8</v>
      </c>
      <c r="AS716" s="64">
        <v>8</v>
      </c>
      <c r="AT716" s="30" t="s">
        <v>327</v>
      </c>
      <c r="AU716" s="30" t="s">
        <v>466</v>
      </c>
      <c r="AV716" s="64"/>
      <c r="AW716" s="64"/>
      <c r="AX716" s="64"/>
      <c r="AY716" s="64"/>
      <c r="AZ716" s="67" t="s">
        <v>394</v>
      </c>
      <c r="BA716" s="64" t="s">
        <v>48</v>
      </c>
      <c r="BB71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716" s="65"/>
      <c r="BD716" s="65"/>
      <c r="BE716" s="65"/>
      <c r="BF716" s="65"/>
      <c r="BG716" s="68"/>
      <c r="BH716" s="44"/>
      <c r="BI716" s="45"/>
      <c r="BJ716" s="45"/>
      <c r="BK716" s="46"/>
      <c r="BL716" s="69"/>
    </row>
    <row r="717" spans="1:64" ht="18" customHeight="1" x14ac:dyDescent="0.3">
      <c r="A717" s="79">
        <f>IFERROR(InformeTbHv[[#This Row],[T EFECTIVO]]/InformeTbHv[[#This Row],[Horas disponibles]],0)</f>
        <v>0</v>
      </c>
      <c r="B717" s="79">
        <f>((InformeTbHv[[#This Row],[T PROGRAMADO]]-InformeTbHv[[#This Row],[HORAS DE OTRAS PARADA]]))/InformeTbHv[[#This Row],[T PROGRAMADO]]</f>
        <v>0</v>
      </c>
      <c r="C717" s="218">
        <f>IFERROR(((InformeTbHv[[#This Row],[T PROGRAMADO]]-InformeTbHv[[#This Row],[Ttal P. mec]])/InformeTbHv[[#This Row],[T PROGRAMADO]]),0)</f>
        <v>0</v>
      </c>
      <c r="D717" s="80" t="str">
        <f>IFERROR(ROUND(InformeTbHv[[#This Row],[TOTAL DE ARBOLES]]/InformeTbHv[[#This Row],[T EFECTIVO]],2),"")</f>
        <v/>
      </c>
      <c r="E717" s="80" t="str">
        <f>(IFERROR(ROUND(InformeTbHv[[#This Row],[M3]]/InformeTbHv[[#This Row],[TOTAL DE ARBOLES]],2),""))</f>
        <v/>
      </c>
      <c r="F717" s="39" t="str">
        <f>IFERROR(ROUND(InformeTbHv[[#This Row],[M3]]/InformeTbHv[[#This Row],[T EFECTIVO]],2),"")</f>
        <v/>
      </c>
      <c r="G717" s="81">
        <f>InformeTbHv[[#This Row],[T PROGRAMADO]]-InformeTbHv[[#This Row],[HORAS DE OTRAS PARADA]]</f>
        <v>0</v>
      </c>
      <c r="H717" s="81">
        <f>InformeTbHv[[#This Row],[T PROGRAMADO]]-SUM(InformeTbHv[[#This Row],[T PARADAS MEC]]+InformeTbHv[[#This Row],[ALISTAMIENTO]]+InformeTbHv[[#This Row],[Mantenimiento periódico]])</f>
        <v>0</v>
      </c>
      <c r="I717" s="81">
        <f>InformeTbHv[[#This Row],[T PARADAS MEC]]+InformeTbHv[[#This Row],[ALISTAMIENTO]]+InformeTbHv[[#This Row],[Mantenimiento periódico]]</f>
        <v>8</v>
      </c>
      <c r="J717" s="81">
        <f>SUMIF(InformeTbHv[[#This Row],[MOTIVO 1]],"Mantenimiento periódico",InformeTbHv[[#This Row],[T OTRA PARADA 1]])</f>
        <v>0</v>
      </c>
      <c r="K717" s="81">
        <f>InformeTbHv[[#This Row],[Mantenimiento periódico]]+InformeTbHv[[#This Row],[ALISTAMIENTO]]</f>
        <v>0</v>
      </c>
      <c r="L717" s="81">
        <f>SUM(InformeTbHv[[#This Row],[T OTRA PARADA 1]:[T OTRA PARADA 5]])</f>
        <v>0</v>
      </c>
      <c r="M717" s="80" t="s">
        <v>136</v>
      </c>
      <c r="N717" s="80" t="s">
        <v>1417</v>
      </c>
      <c r="O717" s="80" t="s">
        <v>381</v>
      </c>
      <c r="P717" s="80">
        <v>1007605468</v>
      </c>
      <c r="Q717" s="80" t="s">
        <v>65</v>
      </c>
      <c r="R717" s="80" t="s">
        <v>49</v>
      </c>
      <c r="S717" s="82">
        <v>46046</v>
      </c>
      <c r="T717" s="80" t="s">
        <v>393</v>
      </c>
      <c r="U717" s="80"/>
      <c r="V717" s="80"/>
      <c r="W717" s="80"/>
      <c r="X717" s="80"/>
      <c r="Y717" s="80"/>
      <c r="Z717" s="80"/>
      <c r="AA717" s="80"/>
      <c r="AB717" s="80"/>
      <c r="AC717" s="80" t="s">
        <v>1422</v>
      </c>
      <c r="AD717" s="80" t="s">
        <v>1467</v>
      </c>
      <c r="AE717" s="80" t="s">
        <v>1511</v>
      </c>
      <c r="AF717" s="80">
        <v>16.129333818634041</v>
      </c>
      <c r="AG717" s="251" t="s">
        <v>205</v>
      </c>
      <c r="AH717" s="261">
        <v>6</v>
      </c>
      <c r="AI717" s="211" t="s">
        <v>47</v>
      </c>
      <c r="AJ717" s="425">
        <f>VLOOKUP(InformeTbHv[[#This Row],[TURNO]],[1]INFORMEHV!AI$2:AK$184,2,0)</f>
        <v>0.25</v>
      </c>
      <c r="AK717" s="425">
        <f>VLOOKUP(InformeTbHv[[#This Row],[TURNO]],[1]INFORMEHV!AI$2:AK$184,3,0)</f>
        <v>0.58333333333333337</v>
      </c>
      <c r="AL717" s="211"/>
      <c r="AM717" s="80"/>
      <c r="AN717" s="80"/>
      <c r="AO717" s="80"/>
      <c r="AP717" s="80"/>
      <c r="AQ717" s="81"/>
      <c r="AR717" s="80">
        <v>8</v>
      </c>
      <c r="AS717" s="80">
        <v>8</v>
      </c>
      <c r="AT717" s="30" t="s">
        <v>327</v>
      </c>
      <c r="AU717" s="30" t="s">
        <v>466</v>
      </c>
      <c r="AV717" s="80"/>
      <c r="AW717" s="80"/>
      <c r="AX717" s="80"/>
      <c r="AY717" s="80"/>
      <c r="AZ717" s="84" t="s">
        <v>423</v>
      </c>
      <c r="BA717" s="80" t="s">
        <v>46</v>
      </c>
      <c r="BB71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717" s="81"/>
      <c r="BD717" s="81"/>
      <c r="BE717" s="81"/>
      <c r="BF717" s="81"/>
      <c r="BG717" s="85"/>
      <c r="BH717" s="74"/>
      <c r="BI717" s="75"/>
      <c r="BJ717" s="45"/>
      <c r="BK717" s="46"/>
      <c r="BL717" s="86"/>
    </row>
    <row r="718" spans="1:64" ht="18" customHeight="1" x14ac:dyDescent="0.3">
      <c r="A718" s="79">
        <f>IFERROR(InformeTbHv[[#This Row],[T EFECTIVO]]/InformeTbHv[[#This Row],[Horas disponibles]],0)</f>
        <v>0</v>
      </c>
      <c r="B718" s="79">
        <f>((InformeTbHv[[#This Row],[T PROGRAMADO]]-InformeTbHv[[#This Row],[HORAS DE OTRAS PARADA]]))/InformeTbHv[[#This Row],[T PROGRAMADO]]</f>
        <v>0</v>
      </c>
      <c r="C718" s="218">
        <f>IFERROR(((InformeTbHv[[#This Row],[T PROGRAMADO]]-InformeTbHv[[#This Row],[Ttal P. mec]])/InformeTbHv[[#This Row],[T PROGRAMADO]]),0)</f>
        <v>0</v>
      </c>
      <c r="D718" s="80" t="str">
        <f>IFERROR(ROUND(InformeTbHv[[#This Row],[TOTAL DE ARBOLES]]/InformeTbHv[[#This Row],[T EFECTIVO]],2),"")</f>
        <v/>
      </c>
      <c r="E718" s="80" t="str">
        <f>(IFERROR(ROUND(InformeTbHv[[#This Row],[M3]]/InformeTbHv[[#This Row],[TOTAL DE ARBOLES]],2),""))</f>
        <v/>
      </c>
      <c r="F718" s="39" t="str">
        <f>IFERROR(ROUND(InformeTbHv[[#This Row],[M3]]/InformeTbHv[[#This Row],[T EFECTIVO]],2),"")</f>
        <v/>
      </c>
      <c r="G718" s="81">
        <f>InformeTbHv[[#This Row],[T PROGRAMADO]]-InformeTbHv[[#This Row],[HORAS DE OTRAS PARADA]]</f>
        <v>0</v>
      </c>
      <c r="H718" s="81">
        <f>InformeTbHv[[#This Row],[T PROGRAMADO]]-SUM(InformeTbHv[[#This Row],[T PARADAS MEC]]+InformeTbHv[[#This Row],[ALISTAMIENTO]]+InformeTbHv[[#This Row],[Mantenimiento periódico]])</f>
        <v>0</v>
      </c>
      <c r="I718" s="81">
        <f>InformeTbHv[[#This Row],[T PARADAS MEC]]+InformeTbHv[[#This Row],[ALISTAMIENTO]]+InformeTbHv[[#This Row],[Mantenimiento periódico]]</f>
        <v>8</v>
      </c>
      <c r="J718" s="81">
        <f>SUMIF(InformeTbHv[[#This Row],[MOTIVO 1]],"Mantenimiento periódico",InformeTbHv[[#This Row],[T OTRA PARADA 1]])</f>
        <v>0</v>
      </c>
      <c r="K718" s="81">
        <f>InformeTbHv[[#This Row],[Mantenimiento periódico]]+InformeTbHv[[#This Row],[ALISTAMIENTO]]</f>
        <v>0</v>
      </c>
      <c r="L718" s="81">
        <f>SUM(InformeTbHv[[#This Row],[T OTRA PARADA 1]:[T OTRA PARADA 5]])</f>
        <v>0</v>
      </c>
      <c r="M718" s="80" t="s">
        <v>136</v>
      </c>
      <c r="N718" s="80" t="s">
        <v>1417</v>
      </c>
      <c r="O718" s="80" t="s">
        <v>381</v>
      </c>
      <c r="P718" s="80">
        <v>1007605468</v>
      </c>
      <c r="Q718" s="80" t="s">
        <v>65</v>
      </c>
      <c r="R718" s="80" t="s">
        <v>49</v>
      </c>
      <c r="S718" s="82">
        <v>46046</v>
      </c>
      <c r="T718" s="80" t="s">
        <v>393</v>
      </c>
      <c r="U718" s="80"/>
      <c r="V718" s="80"/>
      <c r="W718" s="80"/>
      <c r="X718" s="80"/>
      <c r="Y718" s="80"/>
      <c r="Z718" s="80"/>
      <c r="AA718" s="80"/>
      <c r="AB718" s="80"/>
      <c r="AC718" s="80" t="s">
        <v>1422</v>
      </c>
      <c r="AD718" s="80" t="s">
        <v>1467</v>
      </c>
      <c r="AE718" s="80" t="s">
        <v>1511</v>
      </c>
      <c r="AF718" s="80">
        <v>16.129333818634041</v>
      </c>
      <c r="AG718" s="251" t="s">
        <v>205</v>
      </c>
      <c r="AH718" s="261">
        <v>6</v>
      </c>
      <c r="AI718" s="211" t="s">
        <v>47</v>
      </c>
      <c r="AJ718" s="425">
        <f>VLOOKUP(InformeTbHv[[#This Row],[TURNO]],[1]INFORMEHV!AI$2:AK$184,2,0)</f>
        <v>0.25</v>
      </c>
      <c r="AK718" s="425">
        <f>VLOOKUP(InformeTbHv[[#This Row],[TURNO]],[1]INFORMEHV!AI$2:AK$184,3,0)</f>
        <v>0.58333333333333337</v>
      </c>
      <c r="AL718" s="211"/>
      <c r="AM718" s="80"/>
      <c r="AN718" s="80"/>
      <c r="AO718" s="80"/>
      <c r="AP718" s="80"/>
      <c r="AQ718" s="81"/>
      <c r="AR718" s="80">
        <v>8</v>
      </c>
      <c r="AS718" s="80">
        <v>8</v>
      </c>
      <c r="AT718" s="30" t="s">
        <v>327</v>
      </c>
      <c r="AU718" s="30" t="s">
        <v>466</v>
      </c>
      <c r="AV718" s="80"/>
      <c r="AW718" s="80"/>
      <c r="AX718" s="80"/>
      <c r="AY718" s="80"/>
      <c r="AZ718" s="84" t="s">
        <v>424</v>
      </c>
      <c r="BA718" s="80" t="s">
        <v>46</v>
      </c>
      <c r="BB71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718" s="81"/>
      <c r="BD718" s="81"/>
      <c r="BE718" s="81"/>
      <c r="BF718" s="81"/>
      <c r="BG718" s="85"/>
      <c r="BH718" s="74"/>
      <c r="BI718" s="75"/>
      <c r="BJ718" s="45"/>
      <c r="BK718" s="46"/>
      <c r="BL718" s="86"/>
    </row>
    <row r="719" spans="1:64" ht="18" customHeight="1" x14ac:dyDescent="0.3">
      <c r="A719" s="79">
        <f>IFERROR(InformeTbHv[[#This Row],[T EFECTIVO]]/InformeTbHv[[#This Row],[Horas disponibles]],0)</f>
        <v>0</v>
      </c>
      <c r="B719" s="79">
        <f>((InformeTbHv[[#This Row],[T PROGRAMADO]]-InformeTbHv[[#This Row],[HORAS DE OTRAS PARADA]]))/InformeTbHv[[#This Row],[T PROGRAMADO]]</f>
        <v>0</v>
      </c>
      <c r="C719" s="218">
        <f>IFERROR(((InformeTbHv[[#This Row],[T PROGRAMADO]]-InformeTbHv[[#This Row],[Ttal P. mec]])/InformeTbHv[[#This Row],[T PROGRAMADO]]),0)</f>
        <v>0</v>
      </c>
      <c r="D719" s="80" t="str">
        <f>IFERROR(ROUND(InformeTbHv[[#This Row],[TOTAL DE ARBOLES]]/InformeTbHv[[#This Row],[T EFECTIVO]],2),"")</f>
        <v/>
      </c>
      <c r="E719" s="80" t="str">
        <f>(IFERROR(ROUND(InformeTbHv[[#This Row],[M3]]/InformeTbHv[[#This Row],[TOTAL DE ARBOLES]],2),""))</f>
        <v/>
      </c>
      <c r="F719" s="39" t="str">
        <f>IFERROR(ROUND(InformeTbHv[[#This Row],[M3]]/InformeTbHv[[#This Row],[T EFECTIVO]],2),"")</f>
        <v/>
      </c>
      <c r="G719" s="81">
        <f>InformeTbHv[[#This Row],[T PROGRAMADO]]-InformeTbHv[[#This Row],[HORAS DE OTRAS PARADA]]</f>
        <v>0</v>
      </c>
      <c r="H719" s="81">
        <f>InformeTbHv[[#This Row],[T PROGRAMADO]]-SUM(InformeTbHv[[#This Row],[T PARADAS MEC]]+InformeTbHv[[#This Row],[ALISTAMIENTO]]+InformeTbHv[[#This Row],[Mantenimiento periódico]])</f>
        <v>0</v>
      </c>
      <c r="I719" s="81">
        <f>InformeTbHv[[#This Row],[T PARADAS MEC]]+InformeTbHv[[#This Row],[ALISTAMIENTO]]+InformeTbHv[[#This Row],[Mantenimiento periódico]]</f>
        <v>8</v>
      </c>
      <c r="J719" s="81">
        <f>SUMIF(InformeTbHv[[#This Row],[MOTIVO 1]],"Mantenimiento periódico",InformeTbHv[[#This Row],[T OTRA PARADA 1]])</f>
        <v>0</v>
      </c>
      <c r="K719" s="81">
        <f>InformeTbHv[[#This Row],[Mantenimiento periódico]]+InformeTbHv[[#This Row],[ALISTAMIENTO]]</f>
        <v>0</v>
      </c>
      <c r="L719" s="81">
        <f>SUM(InformeTbHv[[#This Row],[T OTRA PARADA 1]:[T OTRA PARADA 5]])</f>
        <v>0</v>
      </c>
      <c r="M719" s="80" t="s">
        <v>136</v>
      </c>
      <c r="N719" s="80" t="s">
        <v>1417</v>
      </c>
      <c r="O719" s="80" t="s">
        <v>381</v>
      </c>
      <c r="P719" s="80">
        <v>1007605468</v>
      </c>
      <c r="Q719" s="80" t="s">
        <v>65</v>
      </c>
      <c r="R719" s="80" t="s">
        <v>49</v>
      </c>
      <c r="S719" s="82">
        <v>46046</v>
      </c>
      <c r="T719" s="80" t="s">
        <v>393</v>
      </c>
      <c r="U719" s="80"/>
      <c r="V719" s="80"/>
      <c r="W719" s="80"/>
      <c r="X719" s="80"/>
      <c r="Y719" s="80"/>
      <c r="Z719" s="80"/>
      <c r="AA719" s="80"/>
      <c r="AB719" s="80"/>
      <c r="AC719" s="80" t="s">
        <v>1422</v>
      </c>
      <c r="AD719" s="80" t="s">
        <v>1467</v>
      </c>
      <c r="AE719" s="80" t="s">
        <v>1511</v>
      </c>
      <c r="AF719" s="80">
        <v>16.129333818634041</v>
      </c>
      <c r="AG719" s="251" t="s">
        <v>205</v>
      </c>
      <c r="AH719" s="261">
        <v>6</v>
      </c>
      <c r="AI719" s="211" t="s">
        <v>47</v>
      </c>
      <c r="AJ719" s="425">
        <f>VLOOKUP(InformeTbHv[[#This Row],[TURNO]],[1]INFORMEHV!AI$2:AK$184,2,0)</f>
        <v>0.25</v>
      </c>
      <c r="AK719" s="425">
        <f>VLOOKUP(InformeTbHv[[#This Row],[TURNO]],[1]INFORMEHV!AI$2:AK$184,3,0)</f>
        <v>0.58333333333333337</v>
      </c>
      <c r="AL719" s="211"/>
      <c r="AM719" s="80"/>
      <c r="AN719" s="80"/>
      <c r="AO719" s="80"/>
      <c r="AP719" s="80"/>
      <c r="AQ719" s="81"/>
      <c r="AR719" s="80">
        <v>8</v>
      </c>
      <c r="AS719" s="80">
        <v>8</v>
      </c>
      <c r="AT719" s="30" t="s">
        <v>327</v>
      </c>
      <c r="AU719" s="30" t="s">
        <v>466</v>
      </c>
      <c r="AV719" s="80"/>
      <c r="AW719" s="80"/>
      <c r="AX719" s="80"/>
      <c r="AY719" s="80"/>
      <c r="AZ719" s="84" t="s">
        <v>423</v>
      </c>
      <c r="BA719" s="80" t="s">
        <v>46</v>
      </c>
      <c r="BB71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719" s="81"/>
      <c r="BD719" s="81"/>
      <c r="BE719" s="81"/>
      <c r="BF719" s="81"/>
      <c r="BG719" s="85"/>
      <c r="BH719" s="74"/>
      <c r="BI719" s="75"/>
      <c r="BJ719" s="45"/>
      <c r="BK719" s="46"/>
      <c r="BL719" s="86"/>
    </row>
    <row r="720" spans="1:64" ht="18" customHeight="1" x14ac:dyDescent="0.3">
      <c r="A720" s="87">
        <f>IFERROR(InformeTbHv[[#This Row],[T EFECTIVO]]/InformeTbHv[[#This Row],[Horas disponibles]],0)</f>
        <v>0</v>
      </c>
      <c r="B720" s="87">
        <f>((InformeTbHv[[#This Row],[T PROGRAMADO]]-InformeTbHv[[#This Row],[HORAS DE OTRAS PARADA]]))/InformeTbHv[[#This Row],[T PROGRAMADO]]</f>
        <v>0</v>
      </c>
      <c r="C720" s="216">
        <f>IFERROR(((InformeTbHv[[#This Row],[T PROGRAMADO]]-InformeTbHv[[#This Row],[Ttal P. mec]])/InformeTbHv[[#This Row],[T PROGRAMADO]]),0)</f>
        <v>0</v>
      </c>
      <c r="D720" s="88" t="str">
        <f>IFERROR(ROUND(InformeTbHv[[#This Row],[TOTAL DE ARBOLES]]/InformeTbHv[[#This Row],[T EFECTIVO]],2),"")</f>
        <v/>
      </c>
      <c r="E720" s="88" t="str">
        <f>(IFERROR(ROUND(InformeTbHv[[#This Row],[M3]]/InformeTbHv[[#This Row],[TOTAL DE ARBOLES]],2),""))</f>
        <v/>
      </c>
      <c r="F720" s="39" t="str">
        <f>IFERROR(ROUND(InformeTbHv[[#This Row],[M3]]/InformeTbHv[[#This Row],[T EFECTIVO]],2),"")</f>
        <v/>
      </c>
      <c r="G720" s="89">
        <f>InformeTbHv[[#This Row],[T PROGRAMADO]]-InformeTbHv[[#This Row],[HORAS DE OTRAS PARADA]]</f>
        <v>0</v>
      </c>
      <c r="H720" s="89">
        <f>InformeTbHv[[#This Row],[T PROGRAMADO]]-SUM(InformeTbHv[[#This Row],[T PARADAS MEC]]+InformeTbHv[[#This Row],[ALISTAMIENTO]]+InformeTbHv[[#This Row],[Mantenimiento periódico]])</f>
        <v>0</v>
      </c>
      <c r="I720" s="89">
        <f>InformeTbHv[[#This Row],[T PARADAS MEC]]+InformeTbHv[[#This Row],[ALISTAMIENTO]]+InformeTbHv[[#This Row],[Mantenimiento periódico]]</f>
        <v>8</v>
      </c>
      <c r="J720" s="89">
        <f>SUMIF(InformeTbHv[[#This Row],[MOTIVO 1]],"Mantenimiento periódico",InformeTbHv[[#This Row],[T OTRA PARADA 1]])</f>
        <v>0</v>
      </c>
      <c r="K720" s="89">
        <f>InformeTbHv[[#This Row],[Mantenimiento periódico]]+InformeTbHv[[#This Row],[ALISTAMIENTO]]</f>
        <v>0</v>
      </c>
      <c r="L720" s="89">
        <f>SUM(InformeTbHv[[#This Row],[T OTRA PARADA 1]:[T OTRA PARADA 5]])</f>
        <v>0</v>
      </c>
      <c r="M720" s="88" t="s">
        <v>136</v>
      </c>
      <c r="N720" s="88" t="s">
        <v>1417</v>
      </c>
      <c r="O720" s="88" t="s">
        <v>381</v>
      </c>
      <c r="P720" s="88">
        <v>1007605468</v>
      </c>
      <c r="Q720" s="88" t="s">
        <v>65</v>
      </c>
      <c r="R720" s="88" t="s">
        <v>49</v>
      </c>
      <c r="S720" s="90">
        <v>46048</v>
      </c>
      <c r="T720" s="88" t="s">
        <v>393</v>
      </c>
      <c r="U720" s="88"/>
      <c r="V720" s="88"/>
      <c r="W720" s="88"/>
      <c r="X720" s="88"/>
      <c r="Y720" s="88"/>
      <c r="Z720" s="88"/>
      <c r="AA720" s="88"/>
      <c r="AB720" s="88"/>
      <c r="AC720" s="88" t="s">
        <v>1422</v>
      </c>
      <c r="AD720" s="88" t="s">
        <v>1467</v>
      </c>
      <c r="AE720" s="88" t="s">
        <v>1511</v>
      </c>
      <c r="AF720" s="88">
        <v>16.129333818634041</v>
      </c>
      <c r="AG720" s="25" t="s">
        <v>207</v>
      </c>
      <c r="AH720" s="206">
        <v>6</v>
      </c>
      <c r="AI720" s="205" t="s">
        <v>47</v>
      </c>
      <c r="AJ720" s="416">
        <f>VLOOKUP(InformeTbHv[[#This Row],[TURNO]],[1]INFORMEHV!AI$2:AK$184,2,0)</f>
        <v>0.25</v>
      </c>
      <c r="AK720" s="416">
        <f>VLOOKUP(InformeTbHv[[#This Row],[TURNO]],[1]INFORMEHV!AI$2:AK$184,3,0)</f>
        <v>0.58333333333333337</v>
      </c>
      <c r="AL720" s="205"/>
      <c r="AM720" s="88"/>
      <c r="AN720" s="88"/>
      <c r="AO720" s="88"/>
      <c r="AP720" s="88"/>
      <c r="AQ720" s="89"/>
      <c r="AR720" s="88">
        <v>8</v>
      </c>
      <c r="AS720" s="88">
        <v>8</v>
      </c>
      <c r="AT720" s="30" t="s">
        <v>327</v>
      </c>
      <c r="AU720" s="30" t="s">
        <v>466</v>
      </c>
      <c r="AV720" s="88"/>
      <c r="AW720" s="88"/>
      <c r="AX720" s="88"/>
      <c r="AY720" s="88"/>
      <c r="AZ720" s="92" t="s">
        <v>455</v>
      </c>
      <c r="BA720" s="88" t="s">
        <v>48</v>
      </c>
      <c r="BB72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720" s="89"/>
      <c r="BD720" s="89"/>
      <c r="BE720" s="89"/>
      <c r="BF720" s="89"/>
      <c r="BG720" s="93"/>
      <c r="BH720" s="74"/>
      <c r="BI720" s="75"/>
      <c r="BJ720" s="45"/>
      <c r="BK720" s="46"/>
      <c r="BL720" s="94"/>
    </row>
    <row r="721" spans="1:64" ht="18" customHeight="1" x14ac:dyDescent="0.3">
      <c r="A721" s="87">
        <f>IFERROR(InformeTbHv[[#This Row],[T EFECTIVO]]/InformeTbHv[[#This Row],[Horas disponibles]],0)</f>
        <v>0</v>
      </c>
      <c r="B721" s="87">
        <f>((InformeTbHv[[#This Row],[T PROGRAMADO]]-InformeTbHv[[#This Row],[HORAS DE OTRAS PARADA]]))/InformeTbHv[[#This Row],[T PROGRAMADO]]</f>
        <v>0</v>
      </c>
      <c r="C721" s="216">
        <f>IFERROR(((InformeTbHv[[#This Row],[T PROGRAMADO]]-InformeTbHv[[#This Row],[Ttal P. mec]])/InformeTbHv[[#This Row],[T PROGRAMADO]]),0)</f>
        <v>0</v>
      </c>
      <c r="D721" s="88" t="str">
        <f>IFERROR(ROUND(InformeTbHv[[#This Row],[TOTAL DE ARBOLES]]/InformeTbHv[[#This Row],[T EFECTIVO]],2),"")</f>
        <v/>
      </c>
      <c r="E721" s="88" t="str">
        <f>(IFERROR(ROUND(InformeTbHv[[#This Row],[M3]]/InformeTbHv[[#This Row],[TOTAL DE ARBOLES]],2),""))</f>
        <v/>
      </c>
      <c r="F721" s="39" t="str">
        <f>IFERROR(ROUND(InformeTbHv[[#This Row],[M3]]/InformeTbHv[[#This Row],[T EFECTIVO]],2),"")</f>
        <v/>
      </c>
      <c r="G721" s="89">
        <f>InformeTbHv[[#This Row],[T PROGRAMADO]]-InformeTbHv[[#This Row],[HORAS DE OTRAS PARADA]]</f>
        <v>0</v>
      </c>
      <c r="H721" s="89">
        <f>InformeTbHv[[#This Row],[T PROGRAMADO]]-SUM(InformeTbHv[[#This Row],[T PARADAS MEC]]+InformeTbHv[[#This Row],[ALISTAMIENTO]]+InformeTbHv[[#This Row],[Mantenimiento periódico]])</f>
        <v>0</v>
      </c>
      <c r="I721" s="89">
        <f>InformeTbHv[[#This Row],[T PARADAS MEC]]+InformeTbHv[[#This Row],[ALISTAMIENTO]]+InformeTbHv[[#This Row],[Mantenimiento periódico]]</f>
        <v>8</v>
      </c>
      <c r="J721" s="89">
        <f>SUMIF(InformeTbHv[[#This Row],[MOTIVO 1]],"Mantenimiento periódico",InformeTbHv[[#This Row],[T OTRA PARADA 1]])</f>
        <v>0</v>
      </c>
      <c r="K721" s="89">
        <f>InformeTbHv[[#This Row],[Mantenimiento periódico]]+InformeTbHv[[#This Row],[ALISTAMIENTO]]</f>
        <v>0</v>
      </c>
      <c r="L721" s="89">
        <f>SUM(InformeTbHv[[#This Row],[T OTRA PARADA 1]:[T OTRA PARADA 5]])</f>
        <v>0</v>
      </c>
      <c r="M721" s="88" t="s">
        <v>136</v>
      </c>
      <c r="N721" s="88" t="s">
        <v>1417</v>
      </c>
      <c r="O721" s="88" t="s">
        <v>381</v>
      </c>
      <c r="P721" s="88">
        <v>1007605468</v>
      </c>
      <c r="Q721" s="88" t="s">
        <v>65</v>
      </c>
      <c r="R721" s="88" t="s">
        <v>49</v>
      </c>
      <c r="S721" s="90">
        <v>46049</v>
      </c>
      <c r="T721" s="88" t="s">
        <v>393</v>
      </c>
      <c r="U721" s="88"/>
      <c r="V721" s="88"/>
      <c r="W721" s="88"/>
      <c r="X721" s="88"/>
      <c r="Y721" s="88"/>
      <c r="Z721" s="88"/>
      <c r="AA721" s="88"/>
      <c r="AB721" s="88"/>
      <c r="AC721" s="88" t="s">
        <v>1422</v>
      </c>
      <c r="AD721" s="88" t="s">
        <v>1467</v>
      </c>
      <c r="AE721" s="88" t="s">
        <v>1511</v>
      </c>
      <c r="AF721" s="88">
        <v>16.129333818634041</v>
      </c>
      <c r="AG721" s="25" t="s">
        <v>207</v>
      </c>
      <c r="AH721" s="206">
        <v>6</v>
      </c>
      <c r="AI721" s="205" t="s">
        <v>47</v>
      </c>
      <c r="AJ721" s="416">
        <f>VLOOKUP(InformeTbHv[[#This Row],[TURNO]],[1]INFORMEHV!AI$2:AK$184,2,0)</f>
        <v>0.25</v>
      </c>
      <c r="AK721" s="416">
        <f>VLOOKUP(InformeTbHv[[#This Row],[TURNO]],[1]INFORMEHV!AI$2:AK$184,3,0)</f>
        <v>0.58333333333333337</v>
      </c>
      <c r="AL721" s="205"/>
      <c r="AM721" s="88"/>
      <c r="AN721" s="88"/>
      <c r="AO721" s="88"/>
      <c r="AP721" s="88"/>
      <c r="AQ721" s="89"/>
      <c r="AR721" s="88">
        <v>8</v>
      </c>
      <c r="AS721" s="88">
        <v>8</v>
      </c>
      <c r="AT721" s="30" t="s">
        <v>327</v>
      </c>
      <c r="AU721" s="30" t="s">
        <v>466</v>
      </c>
      <c r="AV721" s="88"/>
      <c r="AW721" s="88"/>
      <c r="AX721" s="88"/>
      <c r="AY721" s="88"/>
      <c r="AZ721" s="92" t="s">
        <v>460</v>
      </c>
      <c r="BA721" s="88" t="s">
        <v>48</v>
      </c>
      <c r="BB72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721" s="89"/>
      <c r="BD721" s="89"/>
      <c r="BE721" s="89"/>
      <c r="BF721" s="89"/>
      <c r="BG721" s="93"/>
      <c r="BH721" s="74"/>
      <c r="BI721" s="75"/>
      <c r="BJ721" s="45"/>
      <c r="BK721" s="46"/>
      <c r="BL721" s="94"/>
    </row>
    <row r="722" spans="1:64" ht="18" customHeight="1" x14ac:dyDescent="0.3">
      <c r="A722" s="87">
        <f>IFERROR(InformeTbHv[[#This Row],[T EFECTIVO]]/InformeTbHv[[#This Row],[Horas disponibles]],0)</f>
        <v>0</v>
      </c>
      <c r="B722" s="87">
        <f>((InformeTbHv[[#This Row],[T PROGRAMADO]]-InformeTbHv[[#This Row],[HORAS DE OTRAS PARADA]]))/InformeTbHv[[#This Row],[T PROGRAMADO]]</f>
        <v>0</v>
      </c>
      <c r="C722" s="216">
        <f>IFERROR(((InformeTbHv[[#This Row],[T PROGRAMADO]]-InformeTbHv[[#This Row],[Ttal P. mec]])/InformeTbHv[[#This Row],[T PROGRAMADO]]),0)</f>
        <v>0</v>
      </c>
      <c r="D722" s="88" t="str">
        <f>IFERROR(ROUND(InformeTbHv[[#This Row],[TOTAL DE ARBOLES]]/InformeTbHv[[#This Row],[T EFECTIVO]],2),"")</f>
        <v/>
      </c>
      <c r="E722" s="88" t="str">
        <f>(IFERROR(ROUND(InformeTbHv[[#This Row],[M3]]/InformeTbHv[[#This Row],[TOTAL DE ARBOLES]],2),""))</f>
        <v/>
      </c>
      <c r="F722" s="39" t="str">
        <f>IFERROR(ROUND(InformeTbHv[[#This Row],[M3]]/InformeTbHv[[#This Row],[T EFECTIVO]],2),"")</f>
        <v/>
      </c>
      <c r="G722" s="89">
        <f>InformeTbHv[[#This Row],[T PROGRAMADO]]-InformeTbHv[[#This Row],[HORAS DE OTRAS PARADA]]</f>
        <v>0</v>
      </c>
      <c r="H722" s="89">
        <f>InformeTbHv[[#This Row],[T PROGRAMADO]]-SUM(InformeTbHv[[#This Row],[T PARADAS MEC]]+InformeTbHv[[#This Row],[ALISTAMIENTO]]+InformeTbHv[[#This Row],[Mantenimiento periódico]])</f>
        <v>0</v>
      </c>
      <c r="I722" s="89">
        <f>InformeTbHv[[#This Row],[T PARADAS MEC]]+InformeTbHv[[#This Row],[ALISTAMIENTO]]+InformeTbHv[[#This Row],[Mantenimiento periódico]]</f>
        <v>8</v>
      </c>
      <c r="J722" s="89">
        <f>SUMIF(InformeTbHv[[#This Row],[MOTIVO 1]],"Mantenimiento periódico",InformeTbHv[[#This Row],[T OTRA PARADA 1]])</f>
        <v>0</v>
      </c>
      <c r="K722" s="89">
        <f>InformeTbHv[[#This Row],[Mantenimiento periódico]]+InformeTbHv[[#This Row],[ALISTAMIENTO]]</f>
        <v>0</v>
      </c>
      <c r="L722" s="89">
        <f>SUM(InformeTbHv[[#This Row],[T OTRA PARADA 1]:[T OTRA PARADA 5]])</f>
        <v>0</v>
      </c>
      <c r="M722" s="88" t="s">
        <v>136</v>
      </c>
      <c r="N722" s="88" t="s">
        <v>1417</v>
      </c>
      <c r="O722" s="88" t="s">
        <v>381</v>
      </c>
      <c r="P722" s="88">
        <v>1007605468</v>
      </c>
      <c r="Q722" s="88" t="s">
        <v>65</v>
      </c>
      <c r="R722" s="88" t="s">
        <v>49</v>
      </c>
      <c r="S722" s="90">
        <v>46050</v>
      </c>
      <c r="T722" s="88" t="s">
        <v>393</v>
      </c>
      <c r="U722" s="88"/>
      <c r="V722" s="88"/>
      <c r="W722" s="88"/>
      <c r="X722" s="88"/>
      <c r="Y722" s="88"/>
      <c r="Z722" s="88"/>
      <c r="AA722" s="88"/>
      <c r="AB722" s="88"/>
      <c r="AC722" s="88" t="s">
        <v>1422</v>
      </c>
      <c r="AD722" s="88" t="s">
        <v>1467</v>
      </c>
      <c r="AE722" s="88" t="s">
        <v>1511</v>
      </c>
      <c r="AF722" s="88">
        <v>16.129333818634041</v>
      </c>
      <c r="AG722" s="25" t="s">
        <v>208</v>
      </c>
      <c r="AH722" s="206">
        <v>6</v>
      </c>
      <c r="AI722" s="205" t="s">
        <v>47</v>
      </c>
      <c r="AJ722" s="416">
        <f>VLOOKUP(InformeTbHv[[#This Row],[TURNO]],[1]INFORMEHV!AI$2:AK$184,2,0)</f>
        <v>0.25</v>
      </c>
      <c r="AK722" s="416">
        <f>VLOOKUP(InformeTbHv[[#This Row],[TURNO]],[1]INFORMEHV!AI$2:AK$184,3,0)</f>
        <v>0.58333333333333337</v>
      </c>
      <c r="AL722" s="205"/>
      <c r="AM722" s="88"/>
      <c r="AN722" s="88"/>
      <c r="AO722" s="88"/>
      <c r="AP722" s="88"/>
      <c r="AQ722" s="89"/>
      <c r="AR722" s="88">
        <v>8</v>
      </c>
      <c r="AS722" s="88">
        <v>8</v>
      </c>
      <c r="AT722" s="30" t="s">
        <v>327</v>
      </c>
      <c r="AU722" s="30" t="s">
        <v>466</v>
      </c>
      <c r="AV722" s="88"/>
      <c r="AW722" s="88"/>
      <c r="AX722" s="88"/>
      <c r="AY722" s="88"/>
      <c r="AZ722" s="92" t="s">
        <v>455</v>
      </c>
      <c r="BA722" s="88" t="s">
        <v>48</v>
      </c>
      <c r="BB72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722" s="89"/>
      <c r="BD722" s="89"/>
      <c r="BE722" s="89"/>
      <c r="BF722" s="89"/>
      <c r="BG722" s="93"/>
      <c r="BH722" s="74"/>
      <c r="BI722" s="75"/>
      <c r="BJ722" s="45"/>
      <c r="BK722" s="46"/>
      <c r="BL722" s="94"/>
    </row>
    <row r="723" spans="1:64" ht="18" customHeight="1" x14ac:dyDescent="0.3">
      <c r="A723" s="87">
        <f>IFERROR(InformeTbHv[[#This Row],[T EFECTIVO]]/InformeTbHv[[#This Row],[Horas disponibles]],0)</f>
        <v>0</v>
      </c>
      <c r="B723" s="87">
        <f>((InformeTbHv[[#This Row],[T PROGRAMADO]]-InformeTbHv[[#This Row],[HORAS DE OTRAS PARADA]]))/InformeTbHv[[#This Row],[T PROGRAMADO]]</f>
        <v>0</v>
      </c>
      <c r="C723" s="216">
        <f>IFERROR(((InformeTbHv[[#This Row],[T PROGRAMADO]]-InformeTbHv[[#This Row],[Ttal P. mec]])/InformeTbHv[[#This Row],[T PROGRAMADO]]),0)</f>
        <v>0</v>
      </c>
      <c r="D723" s="88" t="str">
        <f>IFERROR(ROUND(InformeTbHv[[#This Row],[TOTAL DE ARBOLES]]/InformeTbHv[[#This Row],[T EFECTIVO]],2),"")</f>
        <v/>
      </c>
      <c r="E723" s="88" t="str">
        <f>(IFERROR(ROUND(InformeTbHv[[#This Row],[M3]]/InformeTbHv[[#This Row],[TOTAL DE ARBOLES]],2),""))</f>
        <v/>
      </c>
      <c r="F723" s="39" t="str">
        <f>IFERROR(ROUND(InformeTbHv[[#This Row],[M3]]/InformeTbHv[[#This Row],[T EFECTIVO]],2),"")</f>
        <v/>
      </c>
      <c r="G723" s="89">
        <f>InformeTbHv[[#This Row],[T PROGRAMADO]]-InformeTbHv[[#This Row],[HORAS DE OTRAS PARADA]]</f>
        <v>0</v>
      </c>
      <c r="H723" s="89">
        <f>InformeTbHv[[#This Row],[T PROGRAMADO]]-SUM(InformeTbHv[[#This Row],[T PARADAS MEC]]+InformeTbHv[[#This Row],[ALISTAMIENTO]]+InformeTbHv[[#This Row],[Mantenimiento periódico]])</f>
        <v>0</v>
      </c>
      <c r="I723" s="89">
        <f>InformeTbHv[[#This Row],[T PARADAS MEC]]+InformeTbHv[[#This Row],[ALISTAMIENTO]]+InformeTbHv[[#This Row],[Mantenimiento periódico]]</f>
        <v>8</v>
      </c>
      <c r="J723" s="89">
        <f>SUMIF(InformeTbHv[[#This Row],[MOTIVO 1]],"Mantenimiento periódico",InformeTbHv[[#This Row],[T OTRA PARADA 1]])</f>
        <v>0</v>
      </c>
      <c r="K723" s="89">
        <f>InformeTbHv[[#This Row],[Mantenimiento periódico]]+InformeTbHv[[#This Row],[ALISTAMIENTO]]</f>
        <v>0</v>
      </c>
      <c r="L723" s="89">
        <f>SUM(InformeTbHv[[#This Row],[T OTRA PARADA 1]:[T OTRA PARADA 5]])</f>
        <v>0</v>
      </c>
      <c r="M723" s="88" t="s">
        <v>136</v>
      </c>
      <c r="N723" s="88" t="s">
        <v>1417</v>
      </c>
      <c r="O723" s="88" t="s">
        <v>381</v>
      </c>
      <c r="P723" s="88">
        <v>1007605468</v>
      </c>
      <c r="Q723" s="88" t="s">
        <v>65</v>
      </c>
      <c r="R723" s="88" t="s">
        <v>49</v>
      </c>
      <c r="S723" s="90">
        <v>46047</v>
      </c>
      <c r="T723" s="88" t="s">
        <v>393</v>
      </c>
      <c r="U723" s="88"/>
      <c r="V723" s="88"/>
      <c r="W723" s="88"/>
      <c r="X723" s="88"/>
      <c r="Y723" s="88"/>
      <c r="Z723" s="88"/>
      <c r="AA723" s="88"/>
      <c r="AB723" s="88"/>
      <c r="AC723" s="88" t="s">
        <v>1422</v>
      </c>
      <c r="AD723" s="88" t="s">
        <v>1467</v>
      </c>
      <c r="AE723" s="88" t="s">
        <v>1511</v>
      </c>
      <c r="AF723" s="88">
        <v>16.129333818634041</v>
      </c>
      <c r="AG723" s="251" t="s">
        <v>205</v>
      </c>
      <c r="AH723" s="206">
        <v>6</v>
      </c>
      <c r="AI723" s="205" t="s">
        <v>47</v>
      </c>
      <c r="AJ723" s="416">
        <f>VLOOKUP(InformeTbHv[[#This Row],[TURNO]],[1]INFORMEHV!AI$2:AK$184,2,0)</f>
        <v>0.25</v>
      </c>
      <c r="AK723" s="416">
        <f>VLOOKUP(InformeTbHv[[#This Row],[TURNO]],[1]INFORMEHV!AI$2:AK$184,3,0)</f>
        <v>0.58333333333333337</v>
      </c>
      <c r="AL723" s="205"/>
      <c r="AM723" s="88"/>
      <c r="AN723" s="88"/>
      <c r="AO723" s="88"/>
      <c r="AP723" s="88"/>
      <c r="AQ723" s="89"/>
      <c r="AR723" s="88">
        <v>8</v>
      </c>
      <c r="AS723" s="88">
        <v>8</v>
      </c>
      <c r="AT723" s="30" t="s">
        <v>327</v>
      </c>
      <c r="AU723" s="30" t="s">
        <v>466</v>
      </c>
      <c r="AV723" s="88"/>
      <c r="AW723" s="88"/>
      <c r="AX723" s="88"/>
      <c r="AY723" s="88"/>
      <c r="AZ723" s="92"/>
      <c r="BA723" s="88"/>
      <c r="BB72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723" s="89"/>
      <c r="BD723" s="89"/>
      <c r="BE723" s="89"/>
      <c r="BF723" s="89"/>
      <c r="BG723" s="93"/>
      <c r="BH723" s="44"/>
      <c r="BI723" s="45"/>
      <c r="BJ723" s="45"/>
      <c r="BK723" s="46"/>
      <c r="BL723" s="94"/>
    </row>
    <row r="724" spans="1:64" ht="18" customHeight="1" x14ac:dyDescent="0.3">
      <c r="A724" s="87">
        <f>IFERROR(InformeTbHv[[#This Row],[T EFECTIVO]]/InformeTbHv[[#This Row],[Horas disponibles]],0)</f>
        <v>0</v>
      </c>
      <c r="B724" s="87">
        <f>((InformeTbHv[[#This Row],[T PROGRAMADO]]-InformeTbHv[[#This Row],[HORAS DE OTRAS PARADA]]))/InformeTbHv[[#This Row],[T PROGRAMADO]]</f>
        <v>0</v>
      </c>
      <c r="C724" s="216">
        <f>IFERROR(((InformeTbHv[[#This Row],[T PROGRAMADO]]-InformeTbHv[[#This Row],[Ttal P. mec]])/InformeTbHv[[#This Row],[T PROGRAMADO]]),0)</f>
        <v>0</v>
      </c>
      <c r="D724" s="88" t="str">
        <f>IFERROR(ROUND(InformeTbHv[[#This Row],[TOTAL DE ARBOLES]]/InformeTbHv[[#This Row],[T EFECTIVO]],2),"")</f>
        <v/>
      </c>
      <c r="E724" s="88" t="str">
        <f>(IFERROR(ROUND(InformeTbHv[[#This Row],[M3]]/InformeTbHv[[#This Row],[TOTAL DE ARBOLES]],2),""))</f>
        <v/>
      </c>
      <c r="F724" s="39" t="str">
        <f>IFERROR(ROUND(InformeTbHv[[#This Row],[M3]]/InformeTbHv[[#This Row],[T EFECTIVO]],2),"")</f>
        <v/>
      </c>
      <c r="G724" s="89">
        <f>InformeTbHv[[#This Row],[T PROGRAMADO]]-InformeTbHv[[#This Row],[HORAS DE OTRAS PARADA]]</f>
        <v>0</v>
      </c>
      <c r="H724" s="89">
        <f>InformeTbHv[[#This Row],[T PROGRAMADO]]-SUM(InformeTbHv[[#This Row],[T PARADAS MEC]]+InformeTbHv[[#This Row],[ALISTAMIENTO]]+InformeTbHv[[#This Row],[Mantenimiento periódico]])</f>
        <v>0</v>
      </c>
      <c r="I724" s="89">
        <f>InformeTbHv[[#This Row],[T PARADAS MEC]]+InformeTbHv[[#This Row],[ALISTAMIENTO]]+InformeTbHv[[#This Row],[Mantenimiento periódico]]</f>
        <v>8</v>
      </c>
      <c r="J724" s="89">
        <f>SUMIF(InformeTbHv[[#This Row],[MOTIVO 1]],"Mantenimiento periódico",InformeTbHv[[#This Row],[T OTRA PARADA 1]])</f>
        <v>0</v>
      </c>
      <c r="K724" s="89">
        <f>InformeTbHv[[#This Row],[Mantenimiento periódico]]+InformeTbHv[[#This Row],[ALISTAMIENTO]]</f>
        <v>0</v>
      </c>
      <c r="L724" s="89">
        <f>SUM(InformeTbHv[[#This Row],[T OTRA PARADA 1]:[T OTRA PARADA 5]])</f>
        <v>0</v>
      </c>
      <c r="M724" s="88" t="s">
        <v>136</v>
      </c>
      <c r="N724" s="88" t="s">
        <v>1417</v>
      </c>
      <c r="O724" s="88" t="s">
        <v>381</v>
      </c>
      <c r="P724" s="88">
        <v>1007605468</v>
      </c>
      <c r="Q724" s="88" t="s">
        <v>65</v>
      </c>
      <c r="R724" s="88" t="s">
        <v>49</v>
      </c>
      <c r="S724" s="90">
        <v>46047</v>
      </c>
      <c r="T724" s="88" t="s">
        <v>393</v>
      </c>
      <c r="U724" s="88"/>
      <c r="V724" s="88"/>
      <c r="W724" s="88"/>
      <c r="X724" s="88"/>
      <c r="Y724" s="88"/>
      <c r="Z724" s="88"/>
      <c r="AA724" s="88"/>
      <c r="AB724" s="88"/>
      <c r="AC724" s="88" t="s">
        <v>1422</v>
      </c>
      <c r="AD724" s="88" t="s">
        <v>1467</v>
      </c>
      <c r="AE724" s="88" t="s">
        <v>1511</v>
      </c>
      <c r="AF724" s="88">
        <v>16.129333818634041</v>
      </c>
      <c r="AG724" s="251" t="s">
        <v>205</v>
      </c>
      <c r="AH724" s="206">
        <v>6</v>
      </c>
      <c r="AI724" s="205" t="s">
        <v>47</v>
      </c>
      <c r="AJ724" s="416">
        <f>VLOOKUP(InformeTbHv[[#This Row],[TURNO]],[1]INFORMEHV!AI$2:AK$184,2,0)</f>
        <v>0.25</v>
      </c>
      <c r="AK724" s="416">
        <f>VLOOKUP(InformeTbHv[[#This Row],[TURNO]],[1]INFORMEHV!AI$2:AK$184,3,0)</f>
        <v>0.58333333333333337</v>
      </c>
      <c r="AL724" s="205"/>
      <c r="AM724" s="88"/>
      <c r="AN724" s="88"/>
      <c r="AO724" s="88"/>
      <c r="AP724" s="88"/>
      <c r="AQ724" s="89"/>
      <c r="AR724" s="88">
        <v>8</v>
      </c>
      <c r="AS724" s="88">
        <v>8</v>
      </c>
      <c r="AT724" s="30" t="s">
        <v>327</v>
      </c>
      <c r="AU724" s="30" t="s">
        <v>466</v>
      </c>
      <c r="AV724" s="88"/>
      <c r="AW724" s="88"/>
      <c r="AX724" s="88"/>
      <c r="AY724" s="88"/>
      <c r="AZ724" s="92"/>
      <c r="BA724" s="88"/>
      <c r="BB72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724" s="89"/>
      <c r="BD724" s="89"/>
      <c r="BE724" s="89"/>
      <c r="BF724" s="89"/>
      <c r="BG724" s="93"/>
      <c r="BH724" s="44"/>
      <c r="BI724" s="45"/>
      <c r="BJ724" s="45"/>
      <c r="BK724" s="46"/>
      <c r="BL724" s="94"/>
    </row>
    <row r="725" spans="1:64" ht="18" customHeight="1" x14ac:dyDescent="0.3">
      <c r="A725" s="87">
        <f>IFERROR(InformeTbHv[[#This Row],[T EFECTIVO]]/InformeTbHv[[#This Row],[Horas disponibles]],0)</f>
        <v>0</v>
      </c>
      <c r="B725" s="87">
        <f>((InformeTbHv[[#This Row],[T PROGRAMADO]]-InformeTbHv[[#This Row],[HORAS DE OTRAS PARADA]]))/InformeTbHv[[#This Row],[T PROGRAMADO]]</f>
        <v>0</v>
      </c>
      <c r="C725" s="216">
        <f>IFERROR(((InformeTbHv[[#This Row],[T PROGRAMADO]]-InformeTbHv[[#This Row],[Ttal P. mec]])/InformeTbHv[[#This Row],[T PROGRAMADO]]),0)</f>
        <v>0</v>
      </c>
      <c r="D725" s="88" t="str">
        <f>IFERROR(ROUND(InformeTbHv[[#This Row],[TOTAL DE ARBOLES]]/InformeTbHv[[#This Row],[T EFECTIVO]],2),"")</f>
        <v/>
      </c>
      <c r="E725" s="88" t="str">
        <f>(IFERROR(ROUND(InformeTbHv[[#This Row],[M3]]/InformeTbHv[[#This Row],[TOTAL DE ARBOLES]],2),""))</f>
        <v/>
      </c>
      <c r="F725" s="39" t="str">
        <f>IFERROR(ROUND(InformeTbHv[[#This Row],[M3]]/InformeTbHv[[#This Row],[T EFECTIVO]],2),"")</f>
        <v/>
      </c>
      <c r="G725" s="89">
        <f>InformeTbHv[[#This Row],[T PROGRAMADO]]-InformeTbHv[[#This Row],[HORAS DE OTRAS PARADA]]</f>
        <v>0</v>
      </c>
      <c r="H725" s="89">
        <f>InformeTbHv[[#This Row],[T PROGRAMADO]]-SUM(InformeTbHv[[#This Row],[T PARADAS MEC]]+InformeTbHv[[#This Row],[ALISTAMIENTO]]+InformeTbHv[[#This Row],[Mantenimiento periódico]])</f>
        <v>0</v>
      </c>
      <c r="I725" s="89">
        <f>InformeTbHv[[#This Row],[T PARADAS MEC]]+InformeTbHv[[#This Row],[ALISTAMIENTO]]+InformeTbHv[[#This Row],[Mantenimiento periódico]]</f>
        <v>8</v>
      </c>
      <c r="J725" s="89">
        <f>SUMIF(InformeTbHv[[#This Row],[MOTIVO 1]],"Mantenimiento periódico",InformeTbHv[[#This Row],[T OTRA PARADA 1]])</f>
        <v>0</v>
      </c>
      <c r="K725" s="89">
        <f>InformeTbHv[[#This Row],[Mantenimiento periódico]]+InformeTbHv[[#This Row],[ALISTAMIENTO]]</f>
        <v>0</v>
      </c>
      <c r="L725" s="89">
        <f>SUM(InformeTbHv[[#This Row],[T OTRA PARADA 1]:[T OTRA PARADA 5]])</f>
        <v>0</v>
      </c>
      <c r="M725" s="88" t="s">
        <v>68</v>
      </c>
      <c r="N725" s="88" t="s">
        <v>1417</v>
      </c>
      <c r="O725" s="88" t="s">
        <v>69</v>
      </c>
      <c r="P725" s="88">
        <v>1007605468</v>
      </c>
      <c r="Q725" s="88" t="s">
        <v>65</v>
      </c>
      <c r="R725" s="88" t="s">
        <v>49</v>
      </c>
      <c r="S725" s="90">
        <v>46051</v>
      </c>
      <c r="T725" s="88" t="s">
        <v>393</v>
      </c>
      <c r="U725" s="88"/>
      <c r="V725" s="88"/>
      <c r="W725" s="88"/>
      <c r="X725" s="88"/>
      <c r="Y725" s="88"/>
      <c r="Z725" s="88"/>
      <c r="AA725" s="88"/>
      <c r="AB725" s="88"/>
      <c r="AC725" s="88" t="s">
        <v>1422</v>
      </c>
      <c r="AD725" s="88" t="s">
        <v>1467</v>
      </c>
      <c r="AE725" s="88" t="s">
        <v>1511</v>
      </c>
      <c r="AF725" s="88">
        <v>16.129333818634041</v>
      </c>
      <c r="AG725" s="251" t="s">
        <v>205</v>
      </c>
      <c r="AH725" s="206">
        <v>6</v>
      </c>
      <c r="AI725" s="205" t="s">
        <v>47</v>
      </c>
      <c r="AJ725" s="416">
        <f>VLOOKUP(InformeTbHv[[#This Row],[TURNO]],[1]INFORMEHV!AI$2:AK$184,2,0)</f>
        <v>0.25</v>
      </c>
      <c r="AK725" s="416">
        <f>VLOOKUP(InformeTbHv[[#This Row],[TURNO]],[1]INFORMEHV!AI$2:AK$184,3,0)</f>
        <v>0.58333333333333337</v>
      </c>
      <c r="AL725" s="205"/>
      <c r="AM725" s="88"/>
      <c r="AN725" s="88"/>
      <c r="AO725" s="88"/>
      <c r="AP725" s="88"/>
      <c r="AQ725" s="89"/>
      <c r="AR725" s="88">
        <v>8</v>
      </c>
      <c r="AS725" s="88">
        <v>8</v>
      </c>
      <c r="AT725" s="30" t="s">
        <v>327</v>
      </c>
      <c r="AU725" s="30" t="s">
        <v>466</v>
      </c>
      <c r="AV725" s="88"/>
      <c r="AW725" s="88"/>
      <c r="AX725" s="88"/>
      <c r="AY725" s="88"/>
      <c r="AZ725" s="92"/>
      <c r="BA725" s="88"/>
      <c r="BB72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725" s="89"/>
      <c r="BD725" s="89"/>
      <c r="BE725" s="89"/>
      <c r="BF725" s="89"/>
      <c r="BG725" s="93"/>
      <c r="BH725" s="44"/>
      <c r="BI725" s="45"/>
      <c r="BJ725" s="45"/>
      <c r="BK725" s="46"/>
      <c r="BL725" s="94"/>
    </row>
    <row r="726" spans="1:64" ht="18" customHeight="1" x14ac:dyDescent="0.3">
      <c r="A726" s="87">
        <f>IFERROR(InformeTbHv[[#This Row],[T EFECTIVO]]/InformeTbHv[[#This Row],[Horas disponibles]],0)</f>
        <v>0</v>
      </c>
      <c r="B726" s="87">
        <f>((InformeTbHv[[#This Row],[T PROGRAMADO]]-InformeTbHv[[#This Row],[HORAS DE OTRAS PARADA]]))/InformeTbHv[[#This Row],[T PROGRAMADO]]</f>
        <v>0</v>
      </c>
      <c r="C726" s="216">
        <f>IFERROR(((InformeTbHv[[#This Row],[T PROGRAMADO]]-InformeTbHv[[#This Row],[Ttal P. mec]])/InformeTbHv[[#This Row],[T PROGRAMADO]]),0)</f>
        <v>0</v>
      </c>
      <c r="D726" s="88" t="str">
        <f>IFERROR(ROUND(InformeTbHv[[#This Row],[TOTAL DE ARBOLES]]/InformeTbHv[[#This Row],[T EFECTIVO]],2),"")</f>
        <v/>
      </c>
      <c r="E726" s="88" t="str">
        <f>(IFERROR(ROUND(InformeTbHv[[#This Row],[M3]]/InformeTbHv[[#This Row],[TOTAL DE ARBOLES]],2),""))</f>
        <v/>
      </c>
      <c r="F726" s="39" t="str">
        <f>IFERROR(ROUND(InformeTbHv[[#This Row],[M3]]/InformeTbHv[[#This Row],[T EFECTIVO]],2),"")</f>
        <v/>
      </c>
      <c r="G726" s="89">
        <f>InformeTbHv[[#This Row],[T PROGRAMADO]]-InformeTbHv[[#This Row],[HORAS DE OTRAS PARADA]]</f>
        <v>0</v>
      </c>
      <c r="H726" s="89">
        <f>InformeTbHv[[#This Row],[T PROGRAMADO]]-SUM(InformeTbHv[[#This Row],[T PARADAS MEC]]+InformeTbHv[[#This Row],[ALISTAMIENTO]]+InformeTbHv[[#This Row],[Mantenimiento periódico]])</f>
        <v>0</v>
      </c>
      <c r="I726" s="89">
        <f>InformeTbHv[[#This Row],[T PARADAS MEC]]+InformeTbHv[[#This Row],[ALISTAMIENTO]]+InformeTbHv[[#This Row],[Mantenimiento periódico]]</f>
        <v>8</v>
      </c>
      <c r="J726" s="89">
        <f>SUMIF(InformeTbHv[[#This Row],[MOTIVO 1]],"Mantenimiento periódico",InformeTbHv[[#This Row],[T OTRA PARADA 1]])</f>
        <v>0</v>
      </c>
      <c r="K726" s="89">
        <f>InformeTbHv[[#This Row],[Mantenimiento periódico]]+InformeTbHv[[#This Row],[ALISTAMIENTO]]</f>
        <v>0</v>
      </c>
      <c r="L726" s="89">
        <f>SUM(InformeTbHv[[#This Row],[T OTRA PARADA 1]:[T OTRA PARADA 5]])</f>
        <v>0</v>
      </c>
      <c r="M726" s="88" t="s">
        <v>68</v>
      </c>
      <c r="N726" s="88" t="s">
        <v>1417</v>
      </c>
      <c r="O726" s="88" t="s">
        <v>82</v>
      </c>
      <c r="P726" s="88">
        <v>1007605468</v>
      </c>
      <c r="Q726" s="88" t="s">
        <v>65</v>
      </c>
      <c r="R726" s="88" t="s">
        <v>49</v>
      </c>
      <c r="S726" s="90">
        <v>46051</v>
      </c>
      <c r="T726" s="88" t="s">
        <v>393</v>
      </c>
      <c r="U726" s="88"/>
      <c r="V726" s="88"/>
      <c r="W726" s="88"/>
      <c r="X726" s="88"/>
      <c r="Y726" s="88"/>
      <c r="Z726" s="88"/>
      <c r="AA726" s="88"/>
      <c r="AB726" s="88"/>
      <c r="AC726" s="88" t="s">
        <v>1422</v>
      </c>
      <c r="AD726" s="88" t="s">
        <v>1467</v>
      </c>
      <c r="AE726" s="88" t="s">
        <v>1511</v>
      </c>
      <c r="AF726" s="88">
        <v>16.129333818634041</v>
      </c>
      <c r="AG726" s="251" t="s">
        <v>205</v>
      </c>
      <c r="AH726" s="206">
        <v>6</v>
      </c>
      <c r="AI726" s="205" t="s">
        <v>47</v>
      </c>
      <c r="AJ726" s="416">
        <f>VLOOKUP(InformeTbHv[[#This Row],[TURNO]],[1]INFORMEHV!AI$2:AK$184,2,0)</f>
        <v>0.25</v>
      </c>
      <c r="AK726" s="416">
        <f>VLOOKUP(InformeTbHv[[#This Row],[TURNO]],[1]INFORMEHV!AI$2:AK$184,3,0)</f>
        <v>0.58333333333333337</v>
      </c>
      <c r="AL726" s="205"/>
      <c r="AM726" s="88"/>
      <c r="AN726" s="88"/>
      <c r="AO726" s="88"/>
      <c r="AP726" s="88"/>
      <c r="AQ726" s="89"/>
      <c r="AR726" s="88">
        <v>8</v>
      </c>
      <c r="AS726" s="88">
        <v>8</v>
      </c>
      <c r="AT726" s="30" t="s">
        <v>327</v>
      </c>
      <c r="AU726" s="30" t="s">
        <v>466</v>
      </c>
      <c r="AV726" s="88"/>
      <c r="AW726" s="88"/>
      <c r="AX726" s="88"/>
      <c r="AY726" s="88"/>
      <c r="AZ726" s="92"/>
      <c r="BA726" s="88"/>
      <c r="BB72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726" s="89"/>
      <c r="BD726" s="89"/>
      <c r="BE726" s="89"/>
      <c r="BF726" s="89"/>
      <c r="BG726" s="93"/>
      <c r="BH726" s="44"/>
      <c r="BI726" s="45"/>
      <c r="BJ726" s="45"/>
      <c r="BK726" s="46"/>
      <c r="BL726" s="94"/>
    </row>
    <row r="727" spans="1:64" ht="18" customHeight="1" x14ac:dyDescent="0.3">
      <c r="A727" s="87">
        <f>IFERROR(InformeTbHv[[#This Row],[T EFECTIVO]]/InformeTbHv[[#This Row],[Horas disponibles]],0)</f>
        <v>0</v>
      </c>
      <c r="B727" s="87">
        <f>((InformeTbHv[[#This Row],[T PROGRAMADO]]-InformeTbHv[[#This Row],[HORAS DE OTRAS PARADA]]))/InformeTbHv[[#This Row],[T PROGRAMADO]]</f>
        <v>0</v>
      </c>
      <c r="C727" s="216">
        <f>IFERROR(((InformeTbHv[[#This Row],[T PROGRAMADO]]-InformeTbHv[[#This Row],[Ttal P. mec]])/InformeTbHv[[#This Row],[T PROGRAMADO]]),0)</f>
        <v>0</v>
      </c>
      <c r="D727" s="88" t="str">
        <f>IFERROR(ROUND(InformeTbHv[[#This Row],[TOTAL DE ARBOLES]]/InformeTbHv[[#This Row],[T EFECTIVO]],2),"")</f>
        <v/>
      </c>
      <c r="E727" s="88" t="str">
        <f>(IFERROR(ROUND(InformeTbHv[[#This Row],[M3]]/InformeTbHv[[#This Row],[TOTAL DE ARBOLES]],2),""))</f>
        <v/>
      </c>
      <c r="F727" s="39" t="str">
        <f>IFERROR(ROUND(InformeTbHv[[#This Row],[M3]]/InformeTbHv[[#This Row],[T EFECTIVO]],2),"")</f>
        <v/>
      </c>
      <c r="G727" s="89">
        <f>InformeTbHv[[#This Row],[T PROGRAMADO]]-InformeTbHv[[#This Row],[HORAS DE OTRAS PARADA]]</f>
        <v>0</v>
      </c>
      <c r="H727" s="89">
        <f>InformeTbHv[[#This Row],[T PROGRAMADO]]-SUM(InformeTbHv[[#This Row],[T PARADAS MEC]]+InformeTbHv[[#This Row],[ALISTAMIENTO]]+InformeTbHv[[#This Row],[Mantenimiento periódico]])</f>
        <v>0</v>
      </c>
      <c r="I727" s="89">
        <f>InformeTbHv[[#This Row],[T PARADAS MEC]]+InformeTbHv[[#This Row],[ALISTAMIENTO]]+InformeTbHv[[#This Row],[Mantenimiento periódico]]</f>
        <v>8</v>
      </c>
      <c r="J727" s="89">
        <f>SUMIF(InformeTbHv[[#This Row],[MOTIVO 1]],"Mantenimiento periódico",InformeTbHv[[#This Row],[T OTRA PARADA 1]])</f>
        <v>0</v>
      </c>
      <c r="K727" s="198">
        <f>InformeTbHv[[#This Row],[Mantenimiento periódico]]+InformeTbHv[[#This Row],[ALISTAMIENTO]]</f>
        <v>0</v>
      </c>
      <c r="L727" s="198">
        <f>SUM(InformeTbHv[[#This Row],[T OTRA PARADA 1]:[T OTRA PARADA 5]])</f>
        <v>0</v>
      </c>
      <c r="M727" s="205" t="s">
        <v>136</v>
      </c>
      <c r="N727" s="205" t="s">
        <v>1417</v>
      </c>
      <c r="O727" s="245" t="s">
        <v>381</v>
      </c>
      <c r="P727" s="88">
        <v>1007605468</v>
      </c>
      <c r="Q727" s="88" t="s">
        <v>65</v>
      </c>
      <c r="R727" s="88" t="s">
        <v>49</v>
      </c>
      <c r="S727" s="90">
        <v>46052</v>
      </c>
      <c r="T727" s="88" t="s">
        <v>393</v>
      </c>
      <c r="U727" s="88"/>
      <c r="V727" s="88"/>
      <c r="W727" s="88"/>
      <c r="X727" s="88"/>
      <c r="Y727" s="88"/>
      <c r="Z727" s="88"/>
      <c r="AA727" s="88"/>
      <c r="AB727" s="88"/>
      <c r="AC727" s="88" t="s">
        <v>1422</v>
      </c>
      <c r="AD727" s="88" t="s">
        <v>1467</v>
      </c>
      <c r="AE727" s="88" t="s">
        <v>1511</v>
      </c>
      <c r="AF727" s="88">
        <v>16.129333818634041</v>
      </c>
      <c r="AG727" s="251" t="s">
        <v>205</v>
      </c>
      <c r="AH727" s="206">
        <v>6</v>
      </c>
      <c r="AI727" s="25" t="s">
        <v>47</v>
      </c>
      <c r="AJ727" s="422">
        <f>VLOOKUP(InformeTbHv[[#This Row],[TURNO]],[1]INFORMEHV!AI$2:AK$184,2,0)</f>
        <v>0.25</v>
      </c>
      <c r="AK727" s="422">
        <f>VLOOKUP(InformeTbHv[[#This Row],[TURNO]],[1]INFORMEHV!AI$2:AK$184,3,0)</f>
        <v>0.58333333333333337</v>
      </c>
      <c r="AL727" s="205"/>
      <c r="AM727" s="88"/>
      <c r="AN727" s="88"/>
      <c r="AO727" s="88"/>
      <c r="AP727" s="88"/>
      <c r="AQ727" s="89"/>
      <c r="AR727" s="88">
        <v>8</v>
      </c>
      <c r="AS727" s="88">
        <v>8</v>
      </c>
      <c r="AT727" s="30" t="s">
        <v>327</v>
      </c>
      <c r="AU727" s="30" t="s">
        <v>466</v>
      </c>
      <c r="AV727" s="88"/>
      <c r="AW727" s="88"/>
      <c r="AX727" s="88"/>
      <c r="AY727" s="88"/>
      <c r="AZ727" s="92"/>
      <c r="BA727" s="88"/>
      <c r="BB72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727" s="89"/>
      <c r="BD727" s="89"/>
      <c r="BE727" s="89"/>
      <c r="BF727" s="89"/>
      <c r="BG727" s="93"/>
      <c r="BH727" s="44"/>
      <c r="BI727" s="45"/>
      <c r="BJ727" s="45"/>
      <c r="BK727" s="46"/>
      <c r="BL727" s="94"/>
    </row>
    <row r="728" spans="1:64" ht="18" customHeight="1" x14ac:dyDescent="0.3">
      <c r="A728" s="87">
        <f>IFERROR(InformeTbHv[[#This Row],[T EFECTIVO]]/InformeTbHv[[#This Row],[Horas disponibles]],0)</f>
        <v>0</v>
      </c>
      <c r="B728" s="87">
        <f>((InformeTbHv[[#This Row],[T PROGRAMADO]]-InformeTbHv[[#This Row],[HORAS DE OTRAS PARADA]]))/InformeTbHv[[#This Row],[T PROGRAMADO]]</f>
        <v>0</v>
      </c>
      <c r="C728" s="216">
        <f>IFERROR(((InformeTbHv[[#This Row],[T PROGRAMADO]]-InformeTbHv[[#This Row],[Ttal P. mec]])/InformeTbHv[[#This Row],[T PROGRAMADO]]),0)</f>
        <v>0</v>
      </c>
      <c r="D728" s="88" t="str">
        <f>IFERROR(ROUND(InformeTbHv[[#This Row],[TOTAL DE ARBOLES]]/InformeTbHv[[#This Row],[T EFECTIVO]],2),"")</f>
        <v/>
      </c>
      <c r="E728" s="88" t="str">
        <f>(IFERROR(ROUND(InformeTbHv[[#This Row],[M3]]/InformeTbHv[[#This Row],[TOTAL DE ARBOLES]],2),""))</f>
        <v/>
      </c>
      <c r="F728" s="39" t="str">
        <f>IFERROR(ROUND(InformeTbHv[[#This Row],[M3]]/InformeTbHv[[#This Row],[T EFECTIVO]],2),"")</f>
        <v/>
      </c>
      <c r="G728" s="89">
        <f>InformeTbHv[[#This Row],[T PROGRAMADO]]-InformeTbHv[[#This Row],[HORAS DE OTRAS PARADA]]</f>
        <v>0</v>
      </c>
      <c r="H728" s="89">
        <f>InformeTbHv[[#This Row],[T PROGRAMADO]]-SUM(InformeTbHv[[#This Row],[T PARADAS MEC]]+InformeTbHv[[#This Row],[ALISTAMIENTO]]+InformeTbHv[[#This Row],[Mantenimiento periódico]])</f>
        <v>0</v>
      </c>
      <c r="I728" s="89">
        <f>InformeTbHv[[#This Row],[T PARADAS MEC]]+InformeTbHv[[#This Row],[ALISTAMIENTO]]+InformeTbHv[[#This Row],[Mantenimiento periódico]]</f>
        <v>8</v>
      </c>
      <c r="J728" s="89">
        <f>SUMIF(InformeTbHv[[#This Row],[MOTIVO 1]],"Mantenimiento periódico",InformeTbHv[[#This Row],[T OTRA PARADA 1]])</f>
        <v>0</v>
      </c>
      <c r="K728" s="198">
        <f>InformeTbHv[[#This Row],[Mantenimiento periódico]]+InformeTbHv[[#This Row],[ALISTAMIENTO]]</f>
        <v>0</v>
      </c>
      <c r="L728" s="198">
        <f>SUM(InformeTbHv[[#This Row],[T OTRA PARADA 1]:[T OTRA PARADA 5]])</f>
        <v>0</v>
      </c>
      <c r="M728" s="205" t="s">
        <v>136</v>
      </c>
      <c r="N728" s="205" t="s">
        <v>1417</v>
      </c>
      <c r="O728" s="245" t="s">
        <v>381</v>
      </c>
      <c r="P728" s="88">
        <v>1007605468</v>
      </c>
      <c r="Q728" s="88" t="s">
        <v>65</v>
      </c>
      <c r="R728" s="88" t="s">
        <v>49</v>
      </c>
      <c r="S728" s="90">
        <v>46052</v>
      </c>
      <c r="T728" s="88" t="s">
        <v>393</v>
      </c>
      <c r="U728" s="88"/>
      <c r="V728" s="88"/>
      <c r="W728" s="88"/>
      <c r="X728" s="88"/>
      <c r="Y728" s="88"/>
      <c r="Z728" s="88"/>
      <c r="AA728" s="88"/>
      <c r="AB728" s="88"/>
      <c r="AC728" s="88" t="s">
        <v>1422</v>
      </c>
      <c r="AD728" s="88" t="s">
        <v>1467</v>
      </c>
      <c r="AE728" s="88" t="s">
        <v>1511</v>
      </c>
      <c r="AF728" s="88">
        <v>16.129333818634041</v>
      </c>
      <c r="AG728" s="251" t="s">
        <v>205</v>
      </c>
      <c r="AH728" s="206">
        <v>6</v>
      </c>
      <c r="AI728" s="25" t="s">
        <v>47</v>
      </c>
      <c r="AJ728" s="422">
        <f>VLOOKUP(InformeTbHv[[#This Row],[TURNO]],[1]INFORMEHV!AI$2:AK$184,2,0)</f>
        <v>0.25</v>
      </c>
      <c r="AK728" s="422">
        <f>VLOOKUP(InformeTbHv[[#This Row],[TURNO]],[1]INFORMEHV!AI$2:AK$184,3,0)</f>
        <v>0.58333333333333337</v>
      </c>
      <c r="AL728" s="205"/>
      <c r="AM728" s="88"/>
      <c r="AN728" s="88"/>
      <c r="AO728" s="88"/>
      <c r="AP728" s="88"/>
      <c r="AQ728" s="89"/>
      <c r="AR728" s="88">
        <v>8</v>
      </c>
      <c r="AS728" s="88">
        <v>8</v>
      </c>
      <c r="AT728" s="30" t="s">
        <v>327</v>
      </c>
      <c r="AU728" s="30" t="s">
        <v>466</v>
      </c>
      <c r="AV728" s="88"/>
      <c r="AW728" s="88"/>
      <c r="AX728" s="88"/>
      <c r="AY728" s="88"/>
      <c r="AZ728" s="92"/>
      <c r="BA728" s="88"/>
      <c r="BB72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728" s="89"/>
      <c r="BD728" s="89"/>
      <c r="BE728" s="89"/>
      <c r="BF728" s="89"/>
      <c r="BG728" s="93"/>
      <c r="BH728" s="44"/>
      <c r="BI728" s="45"/>
      <c r="BJ728" s="45"/>
      <c r="BK728" s="46"/>
      <c r="BL728" s="94"/>
    </row>
    <row r="729" spans="1:64" ht="18" customHeight="1" x14ac:dyDescent="0.3">
      <c r="A729" s="87">
        <f>IFERROR(InformeTbHv[[#This Row],[T EFECTIVO]]/InformeTbHv[[#This Row],[Horas disponibles]],0)</f>
        <v>0</v>
      </c>
      <c r="B729" s="87">
        <f>((InformeTbHv[[#This Row],[T PROGRAMADO]]-InformeTbHv[[#This Row],[HORAS DE OTRAS PARADA]]))/InformeTbHv[[#This Row],[T PROGRAMADO]]</f>
        <v>0</v>
      </c>
      <c r="C729" s="216">
        <f>IFERROR(((InformeTbHv[[#This Row],[T PROGRAMADO]]-InformeTbHv[[#This Row],[Ttal P. mec]])/InformeTbHv[[#This Row],[T PROGRAMADO]]),0)</f>
        <v>0</v>
      </c>
      <c r="D729" s="88" t="str">
        <f>IFERROR(ROUND(InformeTbHv[[#This Row],[TOTAL DE ARBOLES]]/InformeTbHv[[#This Row],[T EFECTIVO]],2),"")</f>
        <v/>
      </c>
      <c r="E729" s="88" t="str">
        <f>(IFERROR(ROUND(InformeTbHv[[#This Row],[M3]]/InformeTbHv[[#This Row],[TOTAL DE ARBOLES]],2),""))</f>
        <v/>
      </c>
      <c r="F729" s="39" t="str">
        <f>IFERROR(ROUND(InformeTbHv[[#This Row],[M3]]/InformeTbHv[[#This Row],[T EFECTIVO]],2),"")</f>
        <v/>
      </c>
      <c r="G729" s="89">
        <f>InformeTbHv[[#This Row],[T PROGRAMADO]]-InformeTbHv[[#This Row],[HORAS DE OTRAS PARADA]]</f>
        <v>0</v>
      </c>
      <c r="H729" s="89">
        <f>InformeTbHv[[#This Row],[T PROGRAMADO]]-SUM(InformeTbHv[[#This Row],[T PARADAS MEC]]+InformeTbHv[[#This Row],[ALISTAMIENTO]]+InformeTbHv[[#This Row],[Mantenimiento periódico]])</f>
        <v>0</v>
      </c>
      <c r="I729" s="89">
        <f>InformeTbHv[[#This Row],[T PARADAS MEC]]+InformeTbHv[[#This Row],[ALISTAMIENTO]]+InformeTbHv[[#This Row],[Mantenimiento periódico]]</f>
        <v>8</v>
      </c>
      <c r="J729" s="89">
        <f>SUMIF(InformeTbHv[[#This Row],[MOTIVO 1]],"Mantenimiento periódico",InformeTbHv[[#This Row],[T OTRA PARADA 1]])</f>
        <v>0</v>
      </c>
      <c r="K729" s="198">
        <f>InformeTbHv[[#This Row],[Mantenimiento periódico]]+InformeTbHv[[#This Row],[ALISTAMIENTO]]</f>
        <v>0</v>
      </c>
      <c r="L729" s="198">
        <f>SUM(InformeTbHv[[#This Row],[T OTRA PARADA 1]:[T OTRA PARADA 5]])</f>
        <v>0</v>
      </c>
      <c r="M729" s="205" t="s">
        <v>68</v>
      </c>
      <c r="N729" s="205" t="s">
        <v>1417</v>
      </c>
      <c r="O729" s="245" t="s">
        <v>69</v>
      </c>
      <c r="P729" s="88">
        <v>1007605468</v>
      </c>
      <c r="Q729" s="88" t="s">
        <v>65</v>
      </c>
      <c r="R729" s="88" t="s">
        <v>49</v>
      </c>
      <c r="S729" s="90">
        <v>46053</v>
      </c>
      <c r="T729" s="88" t="s">
        <v>393</v>
      </c>
      <c r="U729" s="88"/>
      <c r="V729" s="88"/>
      <c r="W729" s="88"/>
      <c r="X729" s="88"/>
      <c r="Y729" s="88"/>
      <c r="Z729" s="88"/>
      <c r="AA729" s="88"/>
      <c r="AB729" s="88"/>
      <c r="AC729" s="88" t="s">
        <v>1422</v>
      </c>
      <c r="AD729" s="88" t="s">
        <v>1467</v>
      </c>
      <c r="AE729" s="88" t="s">
        <v>1511</v>
      </c>
      <c r="AF729" s="88">
        <v>16.129333818634041</v>
      </c>
      <c r="AG729" s="251" t="s">
        <v>205</v>
      </c>
      <c r="AH729" s="206">
        <v>6</v>
      </c>
      <c r="AI729" s="25" t="s">
        <v>47</v>
      </c>
      <c r="AJ729" s="422">
        <f>VLOOKUP(InformeTbHv[[#This Row],[TURNO]],[1]INFORMEHV!AI$2:AK$184,2,0)</f>
        <v>0.25</v>
      </c>
      <c r="AK729" s="422">
        <f>VLOOKUP(InformeTbHv[[#This Row],[TURNO]],[1]INFORMEHV!AI$2:AK$184,3,0)</f>
        <v>0.58333333333333337</v>
      </c>
      <c r="AL729" s="205"/>
      <c r="AM729" s="88"/>
      <c r="AN729" s="88"/>
      <c r="AO729" s="88"/>
      <c r="AP729" s="88"/>
      <c r="AQ729" s="89"/>
      <c r="AR729" s="88">
        <v>8</v>
      </c>
      <c r="AS729" s="88">
        <v>8</v>
      </c>
      <c r="AT729" s="30" t="s">
        <v>327</v>
      </c>
      <c r="AU729" s="30" t="s">
        <v>466</v>
      </c>
      <c r="AV729" s="88"/>
      <c r="AW729" s="88"/>
      <c r="AX729" s="88"/>
      <c r="AY729" s="88"/>
      <c r="AZ729" s="92"/>
      <c r="BA729" s="88"/>
      <c r="BB72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729" s="89"/>
      <c r="BD729" s="89"/>
      <c r="BE729" s="89"/>
      <c r="BF729" s="89"/>
      <c r="BG729" s="93"/>
      <c r="BH729" s="44"/>
      <c r="BI729" s="45"/>
      <c r="BJ729" s="45"/>
      <c r="BK729" s="46"/>
      <c r="BL729" s="94"/>
    </row>
    <row r="730" spans="1:64" ht="18" customHeight="1" x14ac:dyDescent="0.3">
      <c r="A730" s="87">
        <f>IFERROR(InformeTbHv[[#This Row],[T EFECTIVO]]/InformeTbHv[[#This Row],[Horas disponibles]],0)</f>
        <v>0</v>
      </c>
      <c r="B730" s="87">
        <f>((InformeTbHv[[#This Row],[T PROGRAMADO]]-InformeTbHv[[#This Row],[HORAS DE OTRAS PARADA]]))/InformeTbHv[[#This Row],[T PROGRAMADO]]</f>
        <v>0</v>
      </c>
      <c r="C730" s="216">
        <f>IFERROR(((InformeTbHv[[#This Row],[T PROGRAMADO]]-InformeTbHv[[#This Row],[Ttal P. mec]])/InformeTbHv[[#This Row],[T PROGRAMADO]]),0)</f>
        <v>0</v>
      </c>
      <c r="D730" s="88" t="str">
        <f>IFERROR(ROUND(InformeTbHv[[#This Row],[TOTAL DE ARBOLES]]/InformeTbHv[[#This Row],[T EFECTIVO]],2),"")</f>
        <v/>
      </c>
      <c r="E730" s="88" t="str">
        <f>(IFERROR(ROUND(InformeTbHv[[#This Row],[M3]]/InformeTbHv[[#This Row],[TOTAL DE ARBOLES]],2),""))</f>
        <v/>
      </c>
      <c r="F730" s="39" t="str">
        <f>IFERROR(ROUND(InformeTbHv[[#This Row],[M3]]/InformeTbHv[[#This Row],[T EFECTIVO]],2),"")</f>
        <v/>
      </c>
      <c r="G730" s="89">
        <f>InformeTbHv[[#This Row],[T PROGRAMADO]]-InformeTbHv[[#This Row],[HORAS DE OTRAS PARADA]]</f>
        <v>0</v>
      </c>
      <c r="H730" s="89">
        <f>InformeTbHv[[#This Row],[T PROGRAMADO]]-SUM(InformeTbHv[[#This Row],[T PARADAS MEC]]+InformeTbHv[[#This Row],[ALISTAMIENTO]]+InformeTbHv[[#This Row],[Mantenimiento periódico]])</f>
        <v>0</v>
      </c>
      <c r="I730" s="89">
        <f>InformeTbHv[[#This Row],[T PARADAS MEC]]+InformeTbHv[[#This Row],[ALISTAMIENTO]]+InformeTbHv[[#This Row],[Mantenimiento periódico]]</f>
        <v>8</v>
      </c>
      <c r="J730" s="89">
        <f>SUMIF(InformeTbHv[[#This Row],[MOTIVO 1]],"Mantenimiento periódico",InformeTbHv[[#This Row],[T OTRA PARADA 1]])</f>
        <v>0</v>
      </c>
      <c r="K730" s="198">
        <f>InformeTbHv[[#This Row],[Mantenimiento periódico]]+InformeTbHv[[#This Row],[ALISTAMIENTO]]</f>
        <v>0</v>
      </c>
      <c r="L730" s="198">
        <f>SUM(InformeTbHv[[#This Row],[T OTRA PARADA 1]:[T OTRA PARADA 5]])</f>
        <v>0</v>
      </c>
      <c r="M730" s="205" t="s">
        <v>68</v>
      </c>
      <c r="N730" s="205" t="s">
        <v>1417</v>
      </c>
      <c r="O730" s="245" t="s">
        <v>82</v>
      </c>
      <c r="P730" s="88">
        <v>1007605468</v>
      </c>
      <c r="Q730" s="88" t="s">
        <v>65</v>
      </c>
      <c r="R730" s="88" t="s">
        <v>49</v>
      </c>
      <c r="S730" s="90">
        <v>46053</v>
      </c>
      <c r="T730" s="88" t="s">
        <v>393</v>
      </c>
      <c r="U730" s="88"/>
      <c r="V730" s="88"/>
      <c r="W730" s="88"/>
      <c r="X730" s="88"/>
      <c r="Y730" s="88"/>
      <c r="Z730" s="88"/>
      <c r="AA730" s="88"/>
      <c r="AB730" s="88"/>
      <c r="AC730" s="88" t="s">
        <v>1422</v>
      </c>
      <c r="AD730" s="88" t="s">
        <v>1467</v>
      </c>
      <c r="AE730" s="88" t="s">
        <v>1511</v>
      </c>
      <c r="AF730" s="88">
        <v>16.129333818634041</v>
      </c>
      <c r="AG730" s="251" t="s">
        <v>205</v>
      </c>
      <c r="AH730" s="206">
        <v>6</v>
      </c>
      <c r="AI730" s="25" t="s">
        <v>47</v>
      </c>
      <c r="AJ730" s="422">
        <f>VLOOKUP(InformeTbHv[[#This Row],[TURNO]],[1]INFORMEHV!AI$2:AK$184,2,0)</f>
        <v>0.25</v>
      </c>
      <c r="AK730" s="422">
        <f>VLOOKUP(InformeTbHv[[#This Row],[TURNO]],[1]INFORMEHV!AI$2:AK$184,3,0)</f>
        <v>0.58333333333333337</v>
      </c>
      <c r="AL730" s="205"/>
      <c r="AM730" s="88"/>
      <c r="AN730" s="88"/>
      <c r="AO730" s="88"/>
      <c r="AP730" s="88"/>
      <c r="AQ730" s="89"/>
      <c r="AR730" s="88">
        <v>8</v>
      </c>
      <c r="AS730" s="88">
        <v>8</v>
      </c>
      <c r="AT730" s="30" t="s">
        <v>327</v>
      </c>
      <c r="AU730" s="30" t="s">
        <v>466</v>
      </c>
      <c r="AV730" s="88"/>
      <c r="AW730" s="88"/>
      <c r="AX730" s="88"/>
      <c r="AY730" s="88"/>
      <c r="AZ730" s="92"/>
      <c r="BA730" s="88"/>
      <c r="BB73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730" s="89"/>
      <c r="BD730" s="89"/>
      <c r="BE730" s="89"/>
      <c r="BF730" s="89"/>
      <c r="BG730" s="93"/>
      <c r="BH730" s="44"/>
      <c r="BI730" s="45"/>
      <c r="BJ730" s="45"/>
      <c r="BK730" s="46"/>
      <c r="BL730" s="94"/>
    </row>
    <row r="731" spans="1:64" ht="18" customHeight="1" x14ac:dyDescent="0.3">
      <c r="A731" s="87">
        <f>IFERROR(InformeTbHv[[#This Row],[T EFECTIVO]]/InformeTbHv[[#This Row],[Horas disponibles]],0)</f>
        <v>0</v>
      </c>
      <c r="B731" s="87">
        <f>((InformeTbHv[[#This Row],[T PROGRAMADO]]-InformeTbHv[[#This Row],[HORAS DE OTRAS PARADA]]))/InformeTbHv[[#This Row],[T PROGRAMADO]]</f>
        <v>0</v>
      </c>
      <c r="C731" s="216">
        <f>IFERROR(((InformeTbHv[[#This Row],[T PROGRAMADO]]-InformeTbHv[[#This Row],[Ttal P. mec]])/InformeTbHv[[#This Row],[T PROGRAMADO]]),0)</f>
        <v>0</v>
      </c>
      <c r="D731" s="88" t="str">
        <f>IFERROR(ROUND(InformeTbHv[[#This Row],[TOTAL DE ARBOLES]]/InformeTbHv[[#This Row],[T EFECTIVO]],2),"")</f>
        <v/>
      </c>
      <c r="E731" s="88" t="str">
        <f>(IFERROR(ROUND(InformeTbHv[[#This Row],[M3]]/InformeTbHv[[#This Row],[TOTAL DE ARBOLES]],2),""))</f>
        <v/>
      </c>
      <c r="F731" s="39" t="str">
        <f>IFERROR(ROUND(InformeTbHv[[#This Row],[M3]]/InformeTbHv[[#This Row],[T EFECTIVO]],2),"")</f>
        <v/>
      </c>
      <c r="G731" s="89">
        <f>InformeTbHv[[#This Row],[T PROGRAMADO]]-InformeTbHv[[#This Row],[HORAS DE OTRAS PARADA]]</f>
        <v>0</v>
      </c>
      <c r="H731" s="89">
        <f>InformeTbHv[[#This Row],[T PROGRAMADO]]-SUM(InformeTbHv[[#This Row],[T PARADAS MEC]]+InformeTbHv[[#This Row],[ALISTAMIENTO]]+InformeTbHv[[#This Row],[Mantenimiento periódico]])</f>
        <v>0</v>
      </c>
      <c r="I731" s="89">
        <f>InformeTbHv[[#This Row],[T PARADAS MEC]]+InformeTbHv[[#This Row],[ALISTAMIENTO]]+InformeTbHv[[#This Row],[Mantenimiento periódico]]</f>
        <v>8</v>
      </c>
      <c r="J731" s="89">
        <f>SUMIF(InformeTbHv[[#This Row],[MOTIVO 1]],"Mantenimiento periódico",InformeTbHv[[#This Row],[T OTRA PARADA 1]])</f>
        <v>0</v>
      </c>
      <c r="K731" s="89">
        <f>InformeTbHv[[#This Row],[Mantenimiento periódico]]+InformeTbHv[[#This Row],[ALISTAMIENTO]]</f>
        <v>0</v>
      </c>
      <c r="L731" s="89">
        <f>SUM(InformeTbHv[[#This Row],[T OTRA PARADA 1]:[T OTRA PARADA 5]])</f>
        <v>0</v>
      </c>
      <c r="M731" s="88" t="s">
        <v>136</v>
      </c>
      <c r="N731" s="88" t="s">
        <v>1417</v>
      </c>
      <c r="O731" s="88" t="s">
        <v>375</v>
      </c>
      <c r="P731" s="88">
        <v>1127213532</v>
      </c>
      <c r="Q731" s="88" t="s">
        <v>65</v>
      </c>
      <c r="R731" s="88" t="s">
        <v>49</v>
      </c>
      <c r="S731" s="90">
        <v>46045</v>
      </c>
      <c r="T731" s="88" t="s">
        <v>135</v>
      </c>
      <c r="U731" s="88"/>
      <c r="V731" s="88"/>
      <c r="W731" s="88"/>
      <c r="X731" s="88"/>
      <c r="Y731" s="88"/>
      <c r="Z731" s="88"/>
      <c r="AA731" s="88"/>
      <c r="AB731" s="88"/>
      <c r="AC731" s="88" t="s">
        <v>1421</v>
      </c>
      <c r="AD731" s="88" t="s">
        <v>1466</v>
      </c>
      <c r="AE731" s="88" t="s">
        <v>1510</v>
      </c>
      <c r="AF731" s="88">
        <v>17.432111584245501</v>
      </c>
      <c r="AG731" s="251" t="s">
        <v>205</v>
      </c>
      <c r="AH731" s="206">
        <v>7</v>
      </c>
      <c r="AI731" s="125" t="s">
        <v>45</v>
      </c>
      <c r="AJ731" s="418">
        <f>VLOOKUP(InformeTbHv[[#This Row],[TURNO]],[1]INFORMEHV!AI$2:AK$184,2,0)</f>
        <v>0.58333333333333337</v>
      </c>
      <c r="AK731" s="418">
        <f>VLOOKUP(InformeTbHv[[#This Row],[TURNO]],[1]INFORMEHV!AI$2:AK$184,3,0)</f>
        <v>0.91666666666666663</v>
      </c>
      <c r="AL731" s="205"/>
      <c r="AM731" s="88"/>
      <c r="AN731" s="88"/>
      <c r="AO731" s="88"/>
      <c r="AP731" s="88"/>
      <c r="AQ731" s="89"/>
      <c r="AR731" s="88">
        <v>8</v>
      </c>
      <c r="AS731" s="88">
        <v>8</v>
      </c>
      <c r="AT731" s="30" t="s">
        <v>327</v>
      </c>
      <c r="AU731" s="30" t="s">
        <v>466</v>
      </c>
      <c r="AV731" s="88"/>
      <c r="AW731" s="88"/>
      <c r="AX731" s="88"/>
      <c r="AY731" s="88"/>
      <c r="AZ731" s="92"/>
      <c r="BA731" s="88"/>
      <c r="BB73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731" s="89"/>
      <c r="BD731" s="89"/>
      <c r="BE731" s="89"/>
      <c r="BF731" s="89"/>
      <c r="BG731" s="93"/>
      <c r="BH731" s="44"/>
      <c r="BI731" s="45"/>
      <c r="BJ731" s="45"/>
      <c r="BK731" s="46"/>
      <c r="BL731" s="94"/>
    </row>
    <row r="732" spans="1:64" ht="18" customHeight="1" x14ac:dyDescent="0.3">
      <c r="A732" s="87">
        <f>IFERROR(InformeTbHv[[#This Row],[T EFECTIVO]]/InformeTbHv[[#This Row],[Horas disponibles]],0)</f>
        <v>0</v>
      </c>
      <c r="B732" s="87">
        <f>((InformeTbHv[[#This Row],[T PROGRAMADO]]-InformeTbHv[[#This Row],[HORAS DE OTRAS PARADA]]))/InformeTbHv[[#This Row],[T PROGRAMADO]]</f>
        <v>0</v>
      </c>
      <c r="C732" s="216">
        <f>IFERROR(((InformeTbHv[[#This Row],[T PROGRAMADO]]-InformeTbHv[[#This Row],[Ttal P. mec]])/InformeTbHv[[#This Row],[T PROGRAMADO]]),0)</f>
        <v>0</v>
      </c>
      <c r="D732" s="88" t="str">
        <f>IFERROR(ROUND(InformeTbHv[[#This Row],[TOTAL DE ARBOLES]]/InformeTbHv[[#This Row],[T EFECTIVO]],2),"")</f>
        <v/>
      </c>
      <c r="E732" s="88" t="str">
        <f>(IFERROR(ROUND(InformeTbHv[[#This Row],[M3]]/InformeTbHv[[#This Row],[TOTAL DE ARBOLES]],2),""))</f>
        <v/>
      </c>
      <c r="F732" s="39" t="str">
        <f>IFERROR(ROUND(InformeTbHv[[#This Row],[M3]]/InformeTbHv[[#This Row],[T EFECTIVO]],2),"")</f>
        <v/>
      </c>
      <c r="G732" s="89">
        <f>InformeTbHv[[#This Row],[T PROGRAMADO]]-InformeTbHv[[#This Row],[HORAS DE OTRAS PARADA]]</f>
        <v>0</v>
      </c>
      <c r="H732" s="89">
        <f>InformeTbHv[[#This Row],[T PROGRAMADO]]-SUM(InformeTbHv[[#This Row],[T PARADAS MEC]]+InformeTbHv[[#This Row],[ALISTAMIENTO]]+InformeTbHv[[#This Row],[Mantenimiento periódico]])</f>
        <v>0</v>
      </c>
      <c r="I732" s="89">
        <f>InformeTbHv[[#This Row],[T PARADAS MEC]]+InformeTbHv[[#This Row],[ALISTAMIENTO]]+InformeTbHv[[#This Row],[Mantenimiento periódico]]</f>
        <v>8</v>
      </c>
      <c r="J732" s="89">
        <f>SUMIF(InformeTbHv[[#This Row],[MOTIVO 1]],"Mantenimiento periódico",InformeTbHv[[#This Row],[T OTRA PARADA 1]])</f>
        <v>0</v>
      </c>
      <c r="K732" s="89">
        <f>InformeTbHv[[#This Row],[Mantenimiento periódico]]+InformeTbHv[[#This Row],[ALISTAMIENTO]]</f>
        <v>0</v>
      </c>
      <c r="L732" s="89">
        <f>SUM(InformeTbHv[[#This Row],[T OTRA PARADA 1]:[T OTRA PARADA 5]])</f>
        <v>0</v>
      </c>
      <c r="M732" s="88" t="s">
        <v>136</v>
      </c>
      <c r="N732" s="88" t="s">
        <v>1417</v>
      </c>
      <c r="O732" s="88" t="s">
        <v>375</v>
      </c>
      <c r="P732" s="88">
        <v>1127213532</v>
      </c>
      <c r="Q732" s="88" t="s">
        <v>65</v>
      </c>
      <c r="R732" s="88" t="s">
        <v>49</v>
      </c>
      <c r="S732" s="90">
        <v>46045</v>
      </c>
      <c r="T732" s="88" t="s">
        <v>393</v>
      </c>
      <c r="U732" s="88"/>
      <c r="V732" s="88"/>
      <c r="W732" s="88"/>
      <c r="X732" s="88"/>
      <c r="Y732" s="88"/>
      <c r="Z732" s="88"/>
      <c r="AA732" s="88"/>
      <c r="AB732" s="88"/>
      <c r="AC732" s="88" t="s">
        <v>1422</v>
      </c>
      <c r="AD732" s="88" t="s">
        <v>1467</v>
      </c>
      <c r="AE732" s="88" t="s">
        <v>1511</v>
      </c>
      <c r="AF732" s="88">
        <v>16.129333818634041</v>
      </c>
      <c r="AG732" s="251" t="s">
        <v>205</v>
      </c>
      <c r="AH732" s="206">
        <v>6</v>
      </c>
      <c r="AI732" s="125" t="s">
        <v>45</v>
      </c>
      <c r="AJ732" s="418">
        <f>VLOOKUP(InformeTbHv[[#This Row],[TURNO]],[1]INFORMEHV!AI$2:AK$184,2,0)</f>
        <v>0.58333333333333337</v>
      </c>
      <c r="AK732" s="418">
        <f>VLOOKUP(InformeTbHv[[#This Row],[TURNO]],[1]INFORMEHV!AI$2:AK$184,3,0)</f>
        <v>0.91666666666666663</v>
      </c>
      <c r="AL732" s="205"/>
      <c r="AM732" s="88"/>
      <c r="AN732" s="88"/>
      <c r="AO732" s="88"/>
      <c r="AP732" s="88"/>
      <c r="AQ732" s="89"/>
      <c r="AR732" s="88">
        <v>8</v>
      </c>
      <c r="AS732" s="88">
        <v>8</v>
      </c>
      <c r="AT732" s="30" t="s">
        <v>327</v>
      </c>
      <c r="AU732" s="30" t="s">
        <v>466</v>
      </c>
      <c r="AV732" s="88"/>
      <c r="AW732" s="88"/>
      <c r="AX732" s="88"/>
      <c r="AY732" s="88"/>
      <c r="AZ732" s="92"/>
      <c r="BA732" s="88"/>
      <c r="BB73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732" s="89"/>
      <c r="BD732" s="89"/>
      <c r="BE732" s="89"/>
      <c r="BF732" s="89"/>
      <c r="BG732" s="93"/>
      <c r="BH732" s="44"/>
      <c r="BI732" s="45"/>
      <c r="BJ732" s="45"/>
      <c r="BK732" s="46"/>
      <c r="BL732" s="94"/>
    </row>
    <row r="733" spans="1:64" ht="18" customHeight="1" x14ac:dyDescent="0.3">
      <c r="A733" s="87">
        <f>IFERROR(InformeTbHv[[#This Row],[T EFECTIVO]]/InformeTbHv[[#This Row],[Horas disponibles]],0)</f>
        <v>0</v>
      </c>
      <c r="B733" s="87">
        <f>((InformeTbHv[[#This Row],[T PROGRAMADO]]-InformeTbHv[[#This Row],[HORAS DE OTRAS PARADA]]))/InformeTbHv[[#This Row],[T PROGRAMADO]]</f>
        <v>0</v>
      </c>
      <c r="C733" s="216">
        <f>IFERROR(((InformeTbHv[[#This Row],[T PROGRAMADO]]-InformeTbHv[[#This Row],[Ttal P. mec]])/InformeTbHv[[#This Row],[T PROGRAMADO]]),0)</f>
        <v>0</v>
      </c>
      <c r="D733" s="88" t="str">
        <f>IFERROR(ROUND(InformeTbHv[[#This Row],[TOTAL DE ARBOLES]]/InformeTbHv[[#This Row],[T EFECTIVO]],2),"")</f>
        <v/>
      </c>
      <c r="E733" s="88" t="str">
        <f>(IFERROR(ROUND(InformeTbHv[[#This Row],[M3]]/InformeTbHv[[#This Row],[TOTAL DE ARBOLES]],2),""))</f>
        <v/>
      </c>
      <c r="F733" s="39" t="str">
        <f>IFERROR(ROUND(InformeTbHv[[#This Row],[M3]]/InformeTbHv[[#This Row],[T EFECTIVO]],2),"")</f>
        <v/>
      </c>
      <c r="G733" s="89">
        <f>InformeTbHv[[#This Row],[T PROGRAMADO]]-InformeTbHv[[#This Row],[HORAS DE OTRAS PARADA]]</f>
        <v>0</v>
      </c>
      <c r="H733" s="89">
        <f>InformeTbHv[[#This Row],[T PROGRAMADO]]-SUM(InformeTbHv[[#This Row],[T PARADAS MEC]]+InformeTbHv[[#This Row],[ALISTAMIENTO]]+InformeTbHv[[#This Row],[Mantenimiento periódico]])</f>
        <v>0</v>
      </c>
      <c r="I733" s="89">
        <f>InformeTbHv[[#This Row],[T PARADAS MEC]]+InformeTbHv[[#This Row],[ALISTAMIENTO]]+InformeTbHv[[#This Row],[Mantenimiento periódico]]</f>
        <v>8</v>
      </c>
      <c r="J733" s="89">
        <f>SUMIF(InformeTbHv[[#This Row],[MOTIVO 1]],"Mantenimiento periódico",InformeTbHv[[#This Row],[T OTRA PARADA 1]])</f>
        <v>0</v>
      </c>
      <c r="K733" s="89">
        <f>InformeTbHv[[#This Row],[Mantenimiento periódico]]+InformeTbHv[[#This Row],[ALISTAMIENTO]]</f>
        <v>0</v>
      </c>
      <c r="L733" s="89">
        <f>SUM(InformeTbHv[[#This Row],[T OTRA PARADA 1]:[T OTRA PARADA 5]])</f>
        <v>0</v>
      </c>
      <c r="M733" s="88" t="s">
        <v>136</v>
      </c>
      <c r="N733" s="88" t="s">
        <v>1417</v>
      </c>
      <c r="O733" s="88" t="s">
        <v>375</v>
      </c>
      <c r="P733" s="88">
        <v>1127213532</v>
      </c>
      <c r="Q733" s="88" t="s">
        <v>65</v>
      </c>
      <c r="R733" s="88" t="s">
        <v>49</v>
      </c>
      <c r="S733" s="90">
        <v>46051</v>
      </c>
      <c r="T733" s="88" t="s">
        <v>135</v>
      </c>
      <c r="U733" s="88"/>
      <c r="V733" s="88"/>
      <c r="W733" s="88"/>
      <c r="X733" s="88"/>
      <c r="Y733" s="88"/>
      <c r="Z733" s="88"/>
      <c r="AA733" s="88"/>
      <c r="AB733" s="88"/>
      <c r="AC733" s="88" t="s">
        <v>1421</v>
      </c>
      <c r="AD733" s="88" t="s">
        <v>1466</v>
      </c>
      <c r="AE733" s="88" t="s">
        <v>1510</v>
      </c>
      <c r="AF733" s="88">
        <v>17.432111584245501</v>
      </c>
      <c r="AG733" s="251" t="s">
        <v>205</v>
      </c>
      <c r="AH733" s="206">
        <v>7</v>
      </c>
      <c r="AI733" s="125" t="s">
        <v>45</v>
      </c>
      <c r="AJ733" s="418">
        <f>VLOOKUP(InformeTbHv[[#This Row],[TURNO]],[1]INFORMEHV!AI$2:AK$184,2,0)</f>
        <v>0.58333333333333337</v>
      </c>
      <c r="AK733" s="418">
        <f>VLOOKUP(InformeTbHv[[#This Row],[TURNO]],[1]INFORMEHV!AI$2:AK$184,3,0)</f>
        <v>0.91666666666666663</v>
      </c>
      <c r="AL733" s="205"/>
      <c r="AM733" s="88"/>
      <c r="AN733" s="88"/>
      <c r="AO733" s="88"/>
      <c r="AP733" s="88"/>
      <c r="AQ733" s="89"/>
      <c r="AR733" s="88">
        <v>8</v>
      </c>
      <c r="AS733" s="88">
        <v>8</v>
      </c>
      <c r="AT733" s="30" t="s">
        <v>327</v>
      </c>
      <c r="AU733" s="30" t="s">
        <v>466</v>
      </c>
      <c r="AV733" s="88"/>
      <c r="AW733" s="88"/>
      <c r="AX733" s="88"/>
      <c r="AY733" s="88"/>
      <c r="AZ733" s="92"/>
      <c r="BA733" s="88"/>
      <c r="BB73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733" s="89"/>
      <c r="BD733" s="89"/>
      <c r="BE733" s="89"/>
      <c r="BF733" s="89"/>
      <c r="BG733" s="93"/>
      <c r="BH733" s="44"/>
      <c r="BI733" s="45"/>
      <c r="BJ733" s="45"/>
      <c r="BK733" s="46"/>
      <c r="BL733" s="94"/>
    </row>
    <row r="734" spans="1:64" ht="18" customHeight="1" x14ac:dyDescent="0.3">
      <c r="A734" s="87">
        <f>IFERROR(InformeTbHv[[#This Row],[T EFECTIVO]]/InformeTbHv[[#This Row],[Horas disponibles]],0)</f>
        <v>0</v>
      </c>
      <c r="B734" s="87">
        <f>((InformeTbHv[[#This Row],[T PROGRAMADO]]-InformeTbHv[[#This Row],[HORAS DE OTRAS PARADA]]))/InformeTbHv[[#This Row],[T PROGRAMADO]]</f>
        <v>0</v>
      </c>
      <c r="C734" s="216">
        <f>IFERROR(((InformeTbHv[[#This Row],[T PROGRAMADO]]-InformeTbHv[[#This Row],[Ttal P. mec]])/InformeTbHv[[#This Row],[T PROGRAMADO]]),0)</f>
        <v>0</v>
      </c>
      <c r="D734" s="88" t="str">
        <f>IFERROR(ROUND(InformeTbHv[[#This Row],[TOTAL DE ARBOLES]]/InformeTbHv[[#This Row],[T EFECTIVO]],2),"")</f>
        <v/>
      </c>
      <c r="E734" s="88" t="str">
        <f>(IFERROR(ROUND(InformeTbHv[[#This Row],[M3]]/InformeTbHv[[#This Row],[TOTAL DE ARBOLES]],2),""))</f>
        <v/>
      </c>
      <c r="F734" s="39" t="str">
        <f>IFERROR(ROUND(InformeTbHv[[#This Row],[M3]]/InformeTbHv[[#This Row],[T EFECTIVO]],2),"")</f>
        <v/>
      </c>
      <c r="G734" s="89">
        <f>InformeTbHv[[#This Row],[T PROGRAMADO]]-InformeTbHv[[#This Row],[HORAS DE OTRAS PARADA]]</f>
        <v>0</v>
      </c>
      <c r="H734" s="89">
        <f>InformeTbHv[[#This Row],[T PROGRAMADO]]-SUM(InformeTbHv[[#This Row],[T PARADAS MEC]]+InformeTbHv[[#This Row],[ALISTAMIENTO]]+InformeTbHv[[#This Row],[Mantenimiento periódico]])</f>
        <v>0</v>
      </c>
      <c r="I734" s="89">
        <f>InformeTbHv[[#This Row],[T PARADAS MEC]]+InformeTbHv[[#This Row],[ALISTAMIENTO]]+InformeTbHv[[#This Row],[Mantenimiento periódico]]</f>
        <v>8</v>
      </c>
      <c r="J734" s="89">
        <f>SUMIF(InformeTbHv[[#This Row],[MOTIVO 1]],"Mantenimiento periódico",InformeTbHv[[#This Row],[T OTRA PARADA 1]])</f>
        <v>0</v>
      </c>
      <c r="K734" s="89">
        <f>InformeTbHv[[#This Row],[Mantenimiento periódico]]+InformeTbHv[[#This Row],[ALISTAMIENTO]]</f>
        <v>0</v>
      </c>
      <c r="L734" s="89">
        <f>SUM(InformeTbHv[[#This Row],[T OTRA PARADA 1]:[T OTRA PARADA 5]])</f>
        <v>0</v>
      </c>
      <c r="M734" s="88" t="s">
        <v>136</v>
      </c>
      <c r="N734" s="88" t="s">
        <v>1417</v>
      </c>
      <c r="O734" s="88" t="s">
        <v>375</v>
      </c>
      <c r="P734" s="88">
        <v>1127213532</v>
      </c>
      <c r="Q734" s="88" t="s">
        <v>65</v>
      </c>
      <c r="R734" s="88" t="s">
        <v>49</v>
      </c>
      <c r="S734" s="90">
        <v>46051</v>
      </c>
      <c r="T734" s="88" t="s">
        <v>393</v>
      </c>
      <c r="U734" s="88"/>
      <c r="V734" s="88"/>
      <c r="W734" s="88"/>
      <c r="X734" s="88"/>
      <c r="Y734" s="88"/>
      <c r="Z734" s="88"/>
      <c r="AA734" s="88"/>
      <c r="AB734" s="88"/>
      <c r="AC734" s="88" t="s">
        <v>1422</v>
      </c>
      <c r="AD734" s="88" t="s">
        <v>1467</v>
      </c>
      <c r="AE734" s="88" t="s">
        <v>1511</v>
      </c>
      <c r="AF734" s="88">
        <v>16.129333818634041</v>
      </c>
      <c r="AG734" s="251" t="s">
        <v>205</v>
      </c>
      <c r="AH734" s="206">
        <v>6</v>
      </c>
      <c r="AI734" s="125" t="s">
        <v>45</v>
      </c>
      <c r="AJ734" s="418">
        <f>VLOOKUP(InformeTbHv[[#This Row],[TURNO]],[1]INFORMEHV!AI$2:AK$184,2,0)</f>
        <v>0.58333333333333337</v>
      </c>
      <c r="AK734" s="418">
        <f>VLOOKUP(InformeTbHv[[#This Row],[TURNO]],[1]INFORMEHV!AI$2:AK$184,3,0)</f>
        <v>0.91666666666666663</v>
      </c>
      <c r="AL734" s="205"/>
      <c r="AM734" s="88"/>
      <c r="AN734" s="88"/>
      <c r="AO734" s="88"/>
      <c r="AP734" s="88"/>
      <c r="AQ734" s="89"/>
      <c r="AR734" s="88">
        <v>8</v>
      </c>
      <c r="AS734" s="88">
        <v>8</v>
      </c>
      <c r="AT734" s="30" t="s">
        <v>327</v>
      </c>
      <c r="AU734" s="30" t="s">
        <v>466</v>
      </c>
      <c r="AV734" s="88"/>
      <c r="AW734" s="88"/>
      <c r="AX734" s="88"/>
      <c r="AY734" s="88"/>
      <c r="AZ734" s="92"/>
      <c r="BA734" s="88"/>
      <c r="BB73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734" s="89"/>
      <c r="BD734" s="89"/>
      <c r="BE734" s="89"/>
      <c r="BF734" s="89"/>
      <c r="BG734" s="93"/>
      <c r="BH734" s="44"/>
      <c r="BI734" s="45"/>
      <c r="BJ734" s="45"/>
      <c r="BK734" s="46"/>
      <c r="BL734" s="94"/>
    </row>
    <row r="735" spans="1:64" ht="18" customHeight="1" x14ac:dyDescent="0.3">
      <c r="A735" s="87">
        <f>IFERROR(InformeTbHv[[#This Row],[T EFECTIVO]]/InformeTbHv[[#This Row],[Horas disponibles]],0)</f>
        <v>1</v>
      </c>
      <c r="B735" s="87">
        <f>((InformeTbHv[[#This Row],[T PROGRAMADO]]-InformeTbHv[[#This Row],[HORAS DE OTRAS PARADA]]))/InformeTbHv[[#This Row],[T PROGRAMADO]]</f>
        <v>0.29125000000000001</v>
      </c>
      <c r="C735" s="216">
        <f>IFERROR(((InformeTbHv[[#This Row],[T PROGRAMADO]]-InformeTbHv[[#This Row],[Ttal P. mec]])/InformeTbHv[[#This Row],[T PROGRAMADO]]),0)</f>
        <v>0.29125000000000001</v>
      </c>
      <c r="D735" s="88">
        <f>IFERROR(ROUND(InformeTbHv[[#This Row],[TOTAL DE ARBOLES]]/InformeTbHv[[#This Row],[T EFECTIVO]],2),"")</f>
        <v>0</v>
      </c>
      <c r="E735" s="88" t="str">
        <f>(IFERROR(ROUND(InformeTbHv[[#This Row],[M3]]/InformeTbHv[[#This Row],[TOTAL DE ARBOLES]],2),""))</f>
        <v/>
      </c>
      <c r="F735" s="39">
        <f>IFERROR(ROUND(InformeTbHv[[#This Row],[M3]]/InformeTbHv[[#This Row],[T EFECTIVO]],2),"")</f>
        <v>0</v>
      </c>
      <c r="G735" s="89">
        <f>InformeTbHv[[#This Row],[T PROGRAMADO]]-InformeTbHv[[#This Row],[HORAS DE OTRAS PARADA]]</f>
        <v>2.33</v>
      </c>
      <c r="H735" s="89">
        <f>InformeTbHv[[#This Row],[T PROGRAMADO]]-SUM(InformeTbHv[[#This Row],[T PARADAS MEC]]+InformeTbHv[[#This Row],[ALISTAMIENTO]]+InformeTbHv[[#This Row],[Mantenimiento periódico]])</f>
        <v>2.33</v>
      </c>
      <c r="I735" s="89">
        <f>InformeTbHv[[#This Row],[T PARADAS MEC]]+InformeTbHv[[#This Row],[ALISTAMIENTO]]+InformeTbHv[[#This Row],[Mantenimiento periódico]]</f>
        <v>5.67</v>
      </c>
      <c r="J735" s="89">
        <f>SUMIF(InformeTbHv[[#This Row],[MOTIVO 1]],"Mantenimiento periódico",InformeTbHv[[#This Row],[T OTRA PARADA 1]])</f>
        <v>0</v>
      </c>
      <c r="K735" s="198">
        <f>InformeTbHv[[#This Row],[Mantenimiento periódico]]+InformeTbHv[[#This Row],[ALISTAMIENTO]]</f>
        <v>0</v>
      </c>
      <c r="L735" s="198">
        <f>SUM(InformeTbHv[[#This Row],[T OTRA PARADA 1]:[T OTRA PARADA 5]])</f>
        <v>0</v>
      </c>
      <c r="M735" s="205" t="s">
        <v>136</v>
      </c>
      <c r="N735" s="205" t="s">
        <v>1417</v>
      </c>
      <c r="O735" s="245" t="s">
        <v>375</v>
      </c>
      <c r="P735" s="88">
        <v>1127213532</v>
      </c>
      <c r="Q735" s="88" t="s">
        <v>65</v>
      </c>
      <c r="R735" s="88" t="s">
        <v>49</v>
      </c>
      <c r="S735" s="90">
        <v>46053</v>
      </c>
      <c r="T735" s="88" t="s">
        <v>393</v>
      </c>
      <c r="U735" s="88"/>
      <c r="V735" s="88"/>
      <c r="W735" s="88"/>
      <c r="X735" s="88"/>
      <c r="Y735" s="88"/>
      <c r="Z735" s="88"/>
      <c r="AA735" s="88"/>
      <c r="AB735" s="88"/>
      <c r="AC735" s="88" t="s">
        <v>1422</v>
      </c>
      <c r="AD735" s="88" t="s">
        <v>1467</v>
      </c>
      <c r="AE735" s="88" t="s">
        <v>1511</v>
      </c>
      <c r="AF735" s="88">
        <v>16.129333818634041</v>
      </c>
      <c r="AG735" s="25" t="s">
        <v>208</v>
      </c>
      <c r="AH735" s="206">
        <v>6</v>
      </c>
      <c r="AI735" s="25" t="s">
        <v>47</v>
      </c>
      <c r="AJ735" s="422">
        <f>VLOOKUP(InformeTbHv[[#This Row],[TURNO]],[1]INFORMEHV!AI$2:AK$184,2,0)</f>
        <v>0.25</v>
      </c>
      <c r="AK735" s="422">
        <f>VLOOKUP(InformeTbHv[[#This Row],[TURNO]],[1]INFORMEHV!AI$2:AK$184,3,0)</f>
        <v>0.58333333333333337</v>
      </c>
      <c r="AL735" s="205"/>
      <c r="AM735" s="88"/>
      <c r="AN735" s="88"/>
      <c r="AO735" s="88"/>
      <c r="AP735" s="88"/>
      <c r="AQ735" s="89"/>
      <c r="AR735" s="205">
        <v>8</v>
      </c>
      <c r="AS735" s="88">
        <v>5.67</v>
      </c>
      <c r="AT735" s="30" t="s">
        <v>328</v>
      </c>
      <c r="AU735" s="88" t="s">
        <v>538</v>
      </c>
      <c r="AV735" s="88"/>
      <c r="AW735" s="88"/>
      <c r="AX735" s="88"/>
      <c r="AY735" s="88"/>
      <c r="AZ735" s="92" t="s">
        <v>539</v>
      </c>
      <c r="BA735" s="88" t="s">
        <v>48</v>
      </c>
      <c r="BB73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5.67</v>
      </c>
      <c r="BC735" s="89"/>
      <c r="BD735" s="89"/>
      <c r="BE735" s="89"/>
      <c r="BF735" s="89"/>
      <c r="BG735" s="93"/>
      <c r="BH735" s="44"/>
      <c r="BI735" s="45"/>
      <c r="BJ735" s="45"/>
      <c r="BK735" s="46"/>
      <c r="BL735" s="94"/>
    </row>
    <row r="736" spans="1:64" ht="18" customHeight="1" x14ac:dyDescent="0.3">
      <c r="A736" s="76">
        <f>IFERROR(InformeTbHv[[#This Row],[T EFECTIVO]]/InformeTbHv[[#This Row],[Horas disponibles]],0)</f>
        <v>0</v>
      </c>
      <c r="B736" s="76">
        <f>((InformeTbHv[[#This Row],[T PROGRAMADO]]-InformeTbHv[[#This Row],[HORAS DE OTRAS PARADA]]))/InformeTbHv[[#This Row],[T PROGRAMADO]]</f>
        <v>0</v>
      </c>
      <c r="C736" s="217">
        <f>IFERROR(((InformeTbHv[[#This Row],[T PROGRAMADO]]-InformeTbHv[[#This Row],[Ttal P. mec]])/InformeTbHv[[#This Row],[T PROGRAMADO]]),0)</f>
        <v>0</v>
      </c>
      <c r="D736" s="49" t="str">
        <f>IFERROR(ROUND(InformeTbHv[[#This Row],[TOTAL DE ARBOLES]]/InformeTbHv[[#This Row],[T EFECTIVO]],2),"")</f>
        <v/>
      </c>
      <c r="E736" s="49" t="str">
        <f>(IFERROR(ROUND(InformeTbHv[[#This Row],[M3]]/InformeTbHv[[#This Row],[TOTAL DE ARBOLES]],2),""))</f>
        <v/>
      </c>
      <c r="F736" s="39" t="str">
        <f>IFERROR(ROUND(InformeTbHv[[#This Row],[M3]]/InformeTbHv[[#This Row],[T EFECTIVO]],2),"")</f>
        <v/>
      </c>
      <c r="G736" s="72">
        <f>InformeTbHv[[#This Row],[T PROGRAMADO]]-InformeTbHv[[#This Row],[HORAS DE OTRAS PARADA]]</f>
        <v>0</v>
      </c>
      <c r="H736" s="72">
        <f>InformeTbHv[[#This Row],[T PROGRAMADO]]-SUM(InformeTbHv[[#This Row],[T PARADAS MEC]]+InformeTbHv[[#This Row],[ALISTAMIENTO]]+InformeTbHv[[#This Row],[Mantenimiento periódico]])</f>
        <v>0</v>
      </c>
      <c r="I736" s="72">
        <f>InformeTbHv[[#This Row],[T PARADAS MEC]]+InformeTbHv[[#This Row],[ALISTAMIENTO]]+InformeTbHv[[#This Row],[Mantenimiento periódico]]</f>
        <v>8</v>
      </c>
      <c r="J736" s="72">
        <f>SUMIF(InformeTbHv[[#This Row],[MOTIVO 1]],"Mantenimiento periódico",InformeTbHv[[#This Row],[T OTRA PARADA 1]])</f>
        <v>0</v>
      </c>
      <c r="K736" s="72">
        <f>InformeTbHv[[#This Row],[Mantenimiento periódico]]+InformeTbHv[[#This Row],[ALISTAMIENTO]]</f>
        <v>0</v>
      </c>
      <c r="L736" s="72">
        <f>SUM(InformeTbHv[[#This Row],[T OTRA PARADA 1]:[T OTRA PARADA 5]])</f>
        <v>0</v>
      </c>
      <c r="M736" s="49" t="s">
        <v>136</v>
      </c>
      <c r="N736" s="49" t="s">
        <v>1417</v>
      </c>
      <c r="O736" s="49" t="s">
        <v>535</v>
      </c>
      <c r="P736" s="49">
        <v>1113312568</v>
      </c>
      <c r="Q736" s="49" t="s">
        <v>65</v>
      </c>
      <c r="R736" s="49" t="s">
        <v>49</v>
      </c>
      <c r="S736" s="77">
        <v>46116</v>
      </c>
      <c r="T736" s="49" t="s">
        <v>941</v>
      </c>
      <c r="U736" s="49"/>
      <c r="V736" s="49"/>
      <c r="W736" s="49"/>
      <c r="X736" s="49"/>
      <c r="Y736" s="49"/>
      <c r="Z736" s="49"/>
      <c r="AA736" s="49"/>
      <c r="AB736" s="49"/>
      <c r="AC736" s="49" t="s">
        <v>1424</v>
      </c>
      <c r="AD736" s="49" t="s">
        <v>1469</v>
      </c>
      <c r="AE736" s="49" t="s">
        <v>1513</v>
      </c>
      <c r="AF736" s="49">
        <v>17.094631593058232</v>
      </c>
      <c r="AG736" s="252" t="s">
        <v>206</v>
      </c>
      <c r="AH736" s="259">
        <v>2</v>
      </c>
      <c r="AI736" s="49" t="s">
        <v>47</v>
      </c>
      <c r="AJ736" s="420">
        <f>VLOOKUP(InformeTbHv[[#This Row],[TURNO]],[1]INFORMEHV!AI$2:AK$184,2,0)</f>
        <v>0.25</v>
      </c>
      <c r="AK736" s="420">
        <f>VLOOKUP(InformeTbHv[[#This Row],[TURNO]],[1]INFORMEHV!AI$2:AK$184,3,0)</f>
        <v>0.58333333333333337</v>
      </c>
      <c r="AL736" s="125"/>
      <c r="AM736" s="49"/>
      <c r="AN736" s="49"/>
      <c r="AO736" s="49"/>
      <c r="AP736" s="49"/>
      <c r="AQ736" s="72"/>
      <c r="AR736" s="49">
        <v>8</v>
      </c>
      <c r="AS736" s="49">
        <v>8</v>
      </c>
      <c r="AT736" s="49"/>
      <c r="AU736" s="49" t="s">
        <v>1101</v>
      </c>
      <c r="AV736" s="49"/>
      <c r="AW736" s="49"/>
      <c r="AX736" s="49"/>
      <c r="AY736" s="49"/>
      <c r="AZ736" s="71"/>
      <c r="BA736" s="49" t="s">
        <v>48</v>
      </c>
      <c r="BB73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736" s="72"/>
      <c r="BD736" s="72"/>
      <c r="BE736" s="72"/>
      <c r="BF736" s="72"/>
      <c r="BG736" s="74"/>
      <c r="BH736" s="44"/>
      <c r="BI736" s="45"/>
      <c r="BJ736" s="45"/>
      <c r="BK736" s="46"/>
      <c r="BL736" s="45"/>
    </row>
    <row r="737" spans="1:64" ht="18" customHeight="1" x14ac:dyDescent="0.3">
      <c r="A737" s="76">
        <f>IFERROR(InformeTbHv[[#This Row],[T EFECTIVO]]/InformeTbHv[[#This Row],[Horas disponibles]],0)</f>
        <v>0</v>
      </c>
      <c r="B737" s="76">
        <f>((InformeTbHv[[#This Row],[T PROGRAMADO]]-InformeTbHv[[#This Row],[HORAS DE OTRAS PARADA]]))/InformeTbHv[[#This Row],[T PROGRAMADO]]</f>
        <v>0</v>
      </c>
      <c r="C737" s="217">
        <f>IFERROR(((InformeTbHv[[#This Row],[T PROGRAMADO]]-InformeTbHv[[#This Row],[Ttal P. mec]])/InformeTbHv[[#This Row],[T PROGRAMADO]]),0)</f>
        <v>0</v>
      </c>
      <c r="D737" s="49" t="str">
        <f>IFERROR(ROUND(InformeTbHv[[#This Row],[TOTAL DE ARBOLES]]/InformeTbHv[[#This Row],[T EFECTIVO]],2),"")</f>
        <v/>
      </c>
      <c r="E737" s="49" t="str">
        <f>(IFERROR(ROUND(InformeTbHv[[#This Row],[M3]]/InformeTbHv[[#This Row],[TOTAL DE ARBOLES]],2),""))</f>
        <v/>
      </c>
      <c r="F737" s="39" t="str">
        <f>IFERROR(ROUND(InformeTbHv[[#This Row],[M3]]/InformeTbHv[[#This Row],[T EFECTIVO]],2),"")</f>
        <v/>
      </c>
      <c r="G737" s="72">
        <f>InformeTbHv[[#This Row],[T PROGRAMADO]]-InformeTbHv[[#This Row],[HORAS DE OTRAS PARADA]]</f>
        <v>0</v>
      </c>
      <c r="H737" s="72">
        <f>InformeTbHv[[#This Row],[T PROGRAMADO]]-SUM(InformeTbHv[[#This Row],[T PARADAS MEC]]+InformeTbHv[[#This Row],[ALISTAMIENTO]]+InformeTbHv[[#This Row],[Mantenimiento periódico]])</f>
        <v>0</v>
      </c>
      <c r="I737" s="72">
        <f>InformeTbHv[[#This Row],[T PARADAS MEC]]+InformeTbHv[[#This Row],[ALISTAMIENTO]]+InformeTbHv[[#This Row],[Mantenimiento periódico]]</f>
        <v>8</v>
      </c>
      <c r="J737" s="72">
        <f>SUMIF(InformeTbHv[[#This Row],[MOTIVO 1]],"Mantenimiento periódico",InformeTbHv[[#This Row],[T OTRA PARADA 1]])</f>
        <v>0</v>
      </c>
      <c r="K737" s="72">
        <f>InformeTbHv[[#This Row],[Mantenimiento periódico]]+InformeTbHv[[#This Row],[ALISTAMIENTO]]</f>
        <v>0</v>
      </c>
      <c r="L737" s="72">
        <f>SUM(InformeTbHv[[#This Row],[T OTRA PARADA 1]:[T OTRA PARADA 5]])</f>
        <v>0</v>
      </c>
      <c r="M737" s="49" t="s">
        <v>68</v>
      </c>
      <c r="N737" s="49" t="s">
        <v>1417</v>
      </c>
      <c r="O737" s="49" t="s">
        <v>82</v>
      </c>
      <c r="P737" s="49">
        <v>94266396</v>
      </c>
      <c r="Q737" s="49" t="s">
        <v>65</v>
      </c>
      <c r="R737" s="49" t="s">
        <v>44</v>
      </c>
      <c r="S737" s="77">
        <v>46120</v>
      </c>
      <c r="T737" s="49" t="s">
        <v>164</v>
      </c>
      <c r="U737" s="49"/>
      <c r="V737" s="49"/>
      <c r="W737" s="49"/>
      <c r="X737" s="49"/>
      <c r="Y737" s="49"/>
      <c r="Z737" s="49"/>
      <c r="AA737" s="49"/>
      <c r="AB737" s="49"/>
      <c r="AC737" s="49" t="s">
        <v>1426</v>
      </c>
      <c r="AD737" s="49" t="s">
        <v>1471</v>
      </c>
      <c r="AE737" s="49" t="s">
        <v>1512</v>
      </c>
      <c r="AF737" s="49">
        <v>26.520279887958782</v>
      </c>
      <c r="AG737" s="49" t="s">
        <v>1319</v>
      </c>
      <c r="AH737" s="259">
        <v>8</v>
      </c>
      <c r="AI737" s="125" t="s">
        <v>47</v>
      </c>
      <c r="AJ737" s="418">
        <f>VLOOKUP(InformeTbHv[[#This Row],[TURNO]],[1]INFORMEHV!AI$2:AK$184,2,0)</f>
        <v>0.25</v>
      </c>
      <c r="AK737" s="418">
        <f>VLOOKUP(InformeTbHv[[#This Row],[TURNO]],[1]INFORMEHV!AI$2:AK$184,3,0)</f>
        <v>0.58333333333333337</v>
      </c>
      <c r="AL737" s="125"/>
      <c r="AM737" s="49"/>
      <c r="AN737" s="49"/>
      <c r="AO737" s="49"/>
      <c r="AP737" s="49"/>
      <c r="AQ737" s="72"/>
      <c r="AR737" s="49">
        <v>8</v>
      </c>
      <c r="AS737" s="49">
        <v>8</v>
      </c>
      <c r="AT737" s="49"/>
      <c r="AU737" s="49" t="s">
        <v>1101</v>
      </c>
      <c r="AV737" s="49"/>
      <c r="AW737" s="49"/>
      <c r="AX737" s="49"/>
      <c r="AY737" s="49"/>
      <c r="AZ737" s="71"/>
      <c r="BA737" s="49" t="s">
        <v>48</v>
      </c>
      <c r="BB73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737" s="72"/>
      <c r="BD737" s="72"/>
      <c r="BE737" s="72"/>
      <c r="BF737" s="72"/>
      <c r="BG737" s="74"/>
      <c r="BH737" s="44"/>
      <c r="BI737" s="45"/>
      <c r="BJ737" s="45"/>
      <c r="BK737" s="46"/>
      <c r="BL737" s="45"/>
    </row>
    <row r="738" spans="1:64" ht="18" customHeight="1" x14ac:dyDescent="0.3">
      <c r="A738" s="76">
        <f>IFERROR(InformeTbHv[[#This Row],[T EFECTIVO]]/InformeTbHv[[#This Row],[Horas disponibles]],0)</f>
        <v>0</v>
      </c>
      <c r="B738" s="76">
        <f>((InformeTbHv[[#This Row],[T PROGRAMADO]]-InformeTbHv[[#This Row],[HORAS DE OTRAS PARADA]]))/InformeTbHv[[#This Row],[T PROGRAMADO]]</f>
        <v>0</v>
      </c>
      <c r="C738" s="217">
        <f>IFERROR(((InformeTbHv[[#This Row],[T PROGRAMADO]]-InformeTbHv[[#This Row],[Ttal P. mec]])/InformeTbHv[[#This Row],[T PROGRAMADO]]),0)</f>
        <v>0</v>
      </c>
      <c r="D738" s="49" t="str">
        <f>IFERROR(ROUND(InformeTbHv[[#This Row],[TOTAL DE ARBOLES]]/InformeTbHv[[#This Row],[T EFECTIVO]],2),"")</f>
        <v/>
      </c>
      <c r="E738" s="49" t="str">
        <f>(IFERROR(ROUND(InformeTbHv[[#This Row],[M3]]/InformeTbHv[[#This Row],[TOTAL DE ARBOLES]],2),""))</f>
        <v/>
      </c>
      <c r="F738" s="39" t="str">
        <f>IFERROR(ROUND(InformeTbHv[[#This Row],[M3]]/InformeTbHv[[#This Row],[T EFECTIVO]],2),"")</f>
        <v/>
      </c>
      <c r="G738" s="72">
        <f>InformeTbHv[[#This Row],[T PROGRAMADO]]-InformeTbHv[[#This Row],[HORAS DE OTRAS PARADA]]</f>
        <v>0</v>
      </c>
      <c r="H738" s="72">
        <f>InformeTbHv[[#This Row],[T PROGRAMADO]]-SUM(InformeTbHv[[#This Row],[T PARADAS MEC]]+InformeTbHv[[#This Row],[ALISTAMIENTO]]+InformeTbHv[[#This Row],[Mantenimiento periódico]])</f>
        <v>0</v>
      </c>
      <c r="I738" s="72">
        <f>InformeTbHv[[#This Row],[T PARADAS MEC]]+InformeTbHv[[#This Row],[ALISTAMIENTO]]+InformeTbHv[[#This Row],[Mantenimiento periódico]]</f>
        <v>8</v>
      </c>
      <c r="J738" s="72">
        <f>SUMIF(InformeTbHv[[#This Row],[MOTIVO 1]],"Mantenimiento periódico",InformeTbHv[[#This Row],[T OTRA PARADA 1]])</f>
        <v>0</v>
      </c>
      <c r="K738" s="72">
        <f>InformeTbHv[[#This Row],[Mantenimiento periódico]]+InformeTbHv[[#This Row],[ALISTAMIENTO]]</f>
        <v>0</v>
      </c>
      <c r="L738" s="72">
        <f>SUM(InformeTbHv[[#This Row],[T OTRA PARADA 1]:[T OTRA PARADA 5]])</f>
        <v>0</v>
      </c>
      <c r="M738" s="49" t="s">
        <v>68</v>
      </c>
      <c r="N738" s="49" t="s">
        <v>1417</v>
      </c>
      <c r="O738" s="49" t="s">
        <v>69</v>
      </c>
      <c r="P738" s="49">
        <v>1059706760</v>
      </c>
      <c r="Q738" s="49" t="s">
        <v>65</v>
      </c>
      <c r="R738" s="49" t="s">
        <v>44</v>
      </c>
      <c r="S738" s="77">
        <v>46120</v>
      </c>
      <c r="T738" s="49" t="s">
        <v>164</v>
      </c>
      <c r="U738" s="49"/>
      <c r="V738" s="49"/>
      <c r="W738" s="49"/>
      <c r="X738" s="49"/>
      <c r="Y738" s="49"/>
      <c r="Z738" s="49"/>
      <c r="AA738" s="49"/>
      <c r="AB738" s="49"/>
      <c r="AC738" s="49" t="s">
        <v>1426</v>
      </c>
      <c r="AD738" s="49" t="s">
        <v>1471</v>
      </c>
      <c r="AE738" s="49" t="s">
        <v>1512</v>
      </c>
      <c r="AF738" s="49">
        <v>26.520279887958782</v>
      </c>
      <c r="AG738" s="49" t="s">
        <v>1319</v>
      </c>
      <c r="AH738" s="259">
        <v>8</v>
      </c>
      <c r="AI738" s="125" t="s">
        <v>45</v>
      </c>
      <c r="AJ738" s="418">
        <f>VLOOKUP(InformeTbHv[[#This Row],[TURNO]],[1]INFORMEHV!AI$2:AK$184,2,0)</f>
        <v>0.58333333333333337</v>
      </c>
      <c r="AK738" s="418">
        <f>VLOOKUP(InformeTbHv[[#This Row],[TURNO]],[1]INFORMEHV!AI$2:AK$184,3,0)</f>
        <v>0.91666666666666663</v>
      </c>
      <c r="AL738" s="125"/>
      <c r="AM738" s="49"/>
      <c r="AN738" s="49"/>
      <c r="AO738" s="49"/>
      <c r="AP738" s="49"/>
      <c r="AQ738" s="72"/>
      <c r="AR738" s="49">
        <v>8</v>
      </c>
      <c r="AS738" s="49">
        <v>8</v>
      </c>
      <c r="AT738" s="49"/>
      <c r="AU738" s="49" t="s">
        <v>1101</v>
      </c>
      <c r="AV738" s="49"/>
      <c r="AW738" s="49"/>
      <c r="AX738" s="49"/>
      <c r="AY738" s="49"/>
      <c r="AZ738" s="71"/>
      <c r="BA738" s="49"/>
      <c r="BB73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738" s="72"/>
      <c r="BD738" s="72"/>
      <c r="BE738" s="72"/>
      <c r="BF738" s="72"/>
      <c r="BG738" s="74"/>
      <c r="BH738" s="44"/>
      <c r="BI738" s="45"/>
      <c r="BJ738" s="45"/>
      <c r="BK738" s="46"/>
      <c r="BL738" s="45"/>
    </row>
    <row r="739" spans="1:64" ht="18" customHeight="1" x14ac:dyDescent="0.3">
      <c r="A739" s="76">
        <f>IFERROR(InformeTbHv[[#This Row],[T EFECTIVO]]/InformeTbHv[[#This Row],[Horas disponibles]],0)</f>
        <v>0</v>
      </c>
      <c r="B739" s="76">
        <f>((InformeTbHv[[#This Row],[T PROGRAMADO]]-InformeTbHv[[#This Row],[HORAS DE OTRAS PARADA]]))/InformeTbHv[[#This Row],[T PROGRAMADO]]</f>
        <v>0</v>
      </c>
      <c r="C739" s="217">
        <f>IFERROR(((InformeTbHv[[#This Row],[T PROGRAMADO]]-InformeTbHv[[#This Row],[Ttal P. mec]])/InformeTbHv[[#This Row],[T PROGRAMADO]]),0)</f>
        <v>0</v>
      </c>
      <c r="D739" s="49" t="str">
        <f>IFERROR(ROUND(InformeTbHv[[#This Row],[TOTAL DE ARBOLES]]/InformeTbHv[[#This Row],[T EFECTIVO]],2),"")</f>
        <v/>
      </c>
      <c r="E739" s="49" t="str">
        <f>(IFERROR(ROUND(InformeTbHv[[#This Row],[M3]]/InformeTbHv[[#This Row],[TOTAL DE ARBOLES]],2),""))</f>
        <v/>
      </c>
      <c r="F739" s="39" t="str">
        <f>IFERROR(ROUND(InformeTbHv[[#This Row],[M3]]/InformeTbHv[[#This Row],[T EFECTIVO]],2),"")</f>
        <v/>
      </c>
      <c r="G739" s="72">
        <f>InformeTbHv[[#This Row],[T PROGRAMADO]]-InformeTbHv[[#This Row],[HORAS DE OTRAS PARADA]]</f>
        <v>0</v>
      </c>
      <c r="H739" s="72">
        <f>InformeTbHv[[#This Row],[T PROGRAMADO]]-SUM(InformeTbHv[[#This Row],[T PARADAS MEC]]+InformeTbHv[[#This Row],[ALISTAMIENTO]]+InformeTbHv[[#This Row],[Mantenimiento periódico]])</f>
        <v>0</v>
      </c>
      <c r="I739" s="72">
        <f>InformeTbHv[[#This Row],[T PARADAS MEC]]+InformeTbHv[[#This Row],[ALISTAMIENTO]]+InformeTbHv[[#This Row],[Mantenimiento periódico]]</f>
        <v>8</v>
      </c>
      <c r="J739" s="72">
        <f>SUMIF(InformeTbHv[[#This Row],[MOTIVO 1]],"Mantenimiento periódico",InformeTbHv[[#This Row],[T OTRA PARADA 1]])</f>
        <v>0</v>
      </c>
      <c r="K739" s="72">
        <f>InformeTbHv[[#This Row],[Mantenimiento periódico]]+InformeTbHv[[#This Row],[ALISTAMIENTO]]</f>
        <v>0</v>
      </c>
      <c r="L739" s="72">
        <f>SUM(InformeTbHv[[#This Row],[T OTRA PARADA 1]:[T OTRA PARADA 5]])</f>
        <v>0</v>
      </c>
      <c r="M739" s="49" t="s">
        <v>68</v>
      </c>
      <c r="N739" s="49" t="s">
        <v>1417</v>
      </c>
      <c r="O739" s="49" t="s">
        <v>82</v>
      </c>
      <c r="P739" s="49">
        <v>94266396</v>
      </c>
      <c r="Q739" s="49" t="s">
        <v>65</v>
      </c>
      <c r="R739" s="49" t="s">
        <v>44</v>
      </c>
      <c r="S739" s="77">
        <v>46121</v>
      </c>
      <c r="T739" s="49" t="s">
        <v>164</v>
      </c>
      <c r="U739" s="49"/>
      <c r="V739" s="49"/>
      <c r="W739" s="49"/>
      <c r="X739" s="49"/>
      <c r="Y739" s="49"/>
      <c r="Z739" s="49"/>
      <c r="AA739" s="49"/>
      <c r="AB739" s="49"/>
      <c r="AC739" s="49" t="s">
        <v>1426</v>
      </c>
      <c r="AD739" s="49" t="s">
        <v>1471</v>
      </c>
      <c r="AE739" s="49" t="s">
        <v>1512</v>
      </c>
      <c r="AF739" s="49">
        <v>26.520279887958782</v>
      </c>
      <c r="AG739" s="49" t="s">
        <v>1319</v>
      </c>
      <c r="AH739" s="259">
        <v>8</v>
      </c>
      <c r="AI739" s="125" t="s">
        <v>47</v>
      </c>
      <c r="AJ739" s="418">
        <f>VLOOKUP(InformeTbHv[[#This Row],[TURNO]],[1]INFORMEHV!AI$2:AK$184,2,0)</f>
        <v>0.25</v>
      </c>
      <c r="AK739" s="418">
        <f>VLOOKUP(InformeTbHv[[#This Row],[TURNO]],[1]INFORMEHV!AI$2:AK$184,3,0)</f>
        <v>0.58333333333333337</v>
      </c>
      <c r="AL739" s="125"/>
      <c r="AM739" s="49"/>
      <c r="AN739" s="49"/>
      <c r="AO739" s="49"/>
      <c r="AP739" s="49"/>
      <c r="AQ739" s="72"/>
      <c r="AR739" s="49">
        <v>8</v>
      </c>
      <c r="AS739" s="49">
        <v>8</v>
      </c>
      <c r="AT739" s="49"/>
      <c r="AU739" s="49" t="s">
        <v>1101</v>
      </c>
      <c r="AV739" s="49"/>
      <c r="AW739" s="49"/>
      <c r="AX739" s="49"/>
      <c r="AY739" s="49"/>
      <c r="AZ739" s="71"/>
      <c r="BA739" s="49"/>
      <c r="BB73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739" s="72"/>
      <c r="BD739" s="72"/>
      <c r="BE739" s="72"/>
      <c r="BF739" s="72"/>
      <c r="BG739" s="74"/>
      <c r="BH739" s="44"/>
      <c r="BI739" s="45"/>
      <c r="BJ739" s="45"/>
      <c r="BK739" s="46"/>
      <c r="BL739" s="45"/>
    </row>
    <row r="740" spans="1:64" ht="18" customHeight="1" x14ac:dyDescent="0.3">
      <c r="A740" s="76">
        <f>IFERROR(InformeTbHv[[#This Row],[T EFECTIVO]]/InformeTbHv[[#This Row],[Horas disponibles]],0)</f>
        <v>0</v>
      </c>
      <c r="B740" s="76">
        <f>((InformeTbHv[[#This Row],[T PROGRAMADO]]-InformeTbHv[[#This Row],[HORAS DE OTRAS PARADA]]))/InformeTbHv[[#This Row],[T PROGRAMADO]]</f>
        <v>0</v>
      </c>
      <c r="C740" s="217">
        <f>IFERROR(((InformeTbHv[[#This Row],[T PROGRAMADO]]-InformeTbHv[[#This Row],[Ttal P. mec]])/InformeTbHv[[#This Row],[T PROGRAMADO]]),0)</f>
        <v>0</v>
      </c>
      <c r="D740" s="49" t="str">
        <f>IFERROR(ROUND(InformeTbHv[[#This Row],[TOTAL DE ARBOLES]]/InformeTbHv[[#This Row],[T EFECTIVO]],2),"")</f>
        <v/>
      </c>
      <c r="E740" s="49" t="str">
        <f>(IFERROR(ROUND(InformeTbHv[[#This Row],[M3]]/InformeTbHv[[#This Row],[TOTAL DE ARBOLES]],2),""))</f>
        <v/>
      </c>
      <c r="F740" s="39" t="str">
        <f>IFERROR(ROUND(InformeTbHv[[#This Row],[M3]]/InformeTbHv[[#This Row],[T EFECTIVO]],2),"")</f>
        <v/>
      </c>
      <c r="G740" s="72">
        <f>InformeTbHv[[#This Row],[T PROGRAMADO]]-InformeTbHv[[#This Row],[HORAS DE OTRAS PARADA]]</f>
        <v>0</v>
      </c>
      <c r="H740" s="72">
        <f>InformeTbHv[[#This Row],[T PROGRAMADO]]-SUM(InformeTbHv[[#This Row],[T PARADAS MEC]]+InformeTbHv[[#This Row],[ALISTAMIENTO]]+InformeTbHv[[#This Row],[Mantenimiento periódico]])</f>
        <v>0</v>
      </c>
      <c r="I740" s="72">
        <f>InformeTbHv[[#This Row],[T PARADAS MEC]]+InformeTbHv[[#This Row],[ALISTAMIENTO]]+InformeTbHv[[#This Row],[Mantenimiento periódico]]</f>
        <v>8</v>
      </c>
      <c r="J740" s="72">
        <f>SUMIF(InformeTbHv[[#This Row],[MOTIVO 1]],"Mantenimiento periódico",InformeTbHv[[#This Row],[T OTRA PARADA 1]])</f>
        <v>0</v>
      </c>
      <c r="K740" s="72">
        <f>InformeTbHv[[#This Row],[Mantenimiento periódico]]+InformeTbHv[[#This Row],[ALISTAMIENTO]]</f>
        <v>0</v>
      </c>
      <c r="L740" s="72">
        <f>SUM(InformeTbHv[[#This Row],[T OTRA PARADA 1]:[T OTRA PARADA 5]])</f>
        <v>0</v>
      </c>
      <c r="M740" s="49" t="s">
        <v>68</v>
      </c>
      <c r="N740" s="49" t="s">
        <v>1417</v>
      </c>
      <c r="O740" s="49" t="s">
        <v>69</v>
      </c>
      <c r="P740" s="49">
        <v>1059706760</v>
      </c>
      <c r="Q740" s="49" t="s">
        <v>65</v>
      </c>
      <c r="R740" s="49" t="s">
        <v>44</v>
      </c>
      <c r="S740" s="77">
        <v>46121</v>
      </c>
      <c r="T740" s="49" t="s">
        <v>164</v>
      </c>
      <c r="U740" s="49"/>
      <c r="V740" s="49"/>
      <c r="W740" s="49"/>
      <c r="X740" s="49"/>
      <c r="Y740" s="49"/>
      <c r="Z740" s="49"/>
      <c r="AA740" s="49"/>
      <c r="AB740" s="49"/>
      <c r="AC740" s="49" t="s">
        <v>1426</v>
      </c>
      <c r="AD740" s="49" t="s">
        <v>1471</v>
      </c>
      <c r="AE740" s="49" t="s">
        <v>1512</v>
      </c>
      <c r="AF740" s="49">
        <v>26.520279887958782</v>
      </c>
      <c r="AG740" s="49" t="s">
        <v>1319</v>
      </c>
      <c r="AH740" s="259">
        <v>8</v>
      </c>
      <c r="AI740" s="125" t="s">
        <v>45</v>
      </c>
      <c r="AJ740" s="418">
        <f>VLOOKUP(InformeTbHv[[#This Row],[TURNO]],[1]INFORMEHV!AI$2:AK$184,2,0)</f>
        <v>0.58333333333333337</v>
      </c>
      <c r="AK740" s="418">
        <f>VLOOKUP(InformeTbHv[[#This Row],[TURNO]],[1]INFORMEHV!AI$2:AK$184,3,0)</f>
        <v>0.91666666666666663</v>
      </c>
      <c r="AL740" s="125"/>
      <c r="AM740" s="49"/>
      <c r="AN740" s="49"/>
      <c r="AO740" s="49"/>
      <c r="AP740" s="49"/>
      <c r="AQ740" s="72"/>
      <c r="AR740" s="49">
        <v>8</v>
      </c>
      <c r="AS740" s="49">
        <v>8</v>
      </c>
      <c r="AT740" s="49"/>
      <c r="AU740" s="49" t="s">
        <v>1101</v>
      </c>
      <c r="AV740" s="49"/>
      <c r="AW740" s="49"/>
      <c r="AX740" s="49"/>
      <c r="AY740" s="49"/>
      <c r="AZ740" s="71" t="s">
        <v>1142</v>
      </c>
      <c r="BA740" s="49"/>
      <c r="BB74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740" s="72"/>
      <c r="BD740" s="72"/>
      <c r="BE740" s="72"/>
      <c r="BF740" s="72"/>
      <c r="BG740" s="74"/>
      <c r="BH740" s="44"/>
      <c r="BI740" s="45"/>
      <c r="BJ740" s="45"/>
      <c r="BK740" s="46"/>
      <c r="BL740" s="45"/>
    </row>
    <row r="741" spans="1:64" ht="18" customHeight="1" x14ac:dyDescent="0.3">
      <c r="A741" s="87">
        <f>IFERROR(InformeTbHv[[#This Row],[T EFECTIVO]]/InformeTbHv[[#This Row],[Horas disponibles]],0)</f>
        <v>1.0555555555556614E-2</v>
      </c>
      <c r="B741" s="87">
        <f>((InformeTbHv[[#This Row],[T PROGRAMADO]]-InformeTbHv[[#This Row],[HORAS DE OTRAS PARADA]]))/InformeTbHv[[#This Row],[T PROGRAMADO]]</f>
        <v>7.9166666666674601E-3</v>
      </c>
      <c r="C741" s="216">
        <f>IFERROR(((InformeTbHv[[#This Row],[T PROGRAMADO]]-InformeTbHv[[#This Row],[Ttal P. mec]])/InformeTbHv[[#This Row],[T PROGRAMADO]]),0)</f>
        <v>0.75</v>
      </c>
      <c r="D741" s="88">
        <f>IFERROR(ROUND(InformeTbHv[[#This Row],[TOTAL DE ARBOLES]]/InformeTbHv[[#This Row],[T EFECTIVO]],2),"")</f>
        <v>0</v>
      </c>
      <c r="E741" s="88" t="str">
        <f>(IFERROR(ROUND(InformeTbHv[[#This Row],[M3]]/InformeTbHv[[#This Row],[TOTAL DE ARBOLES]],2),""))</f>
        <v/>
      </c>
      <c r="F741" s="39">
        <f>IFERROR(ROUND(InformeTbHv[[#This Row],[M3]]/InformeTbHv[[#This Row],[T EFECTIVO]],2),"")</f>
        <v>0</v>
      </c>
      <c r="G741" s="89">
        <f>InformeTbHv[[#This Row],[T PROGRAMADO]]-InformeTbHv[[#This Row],[HORAS DE OTRAS PARADA]]</f>
        <v>6.3333333333339681E-2</v>
      </c>
      <c r="H741" s="89">
        <f>InformeTbHv[[#This Row],[T PROGRAMADO]]-SUM(InformeTbHv[[#This Row],[T PARADAS MEC]]+InformeTbHv[[#This Row],[ALISTAMIENTO]]+InformeTbHv[[#This Row],[Mantenimiento periódico]])</f>
        <v>6</v>
      </c>
      <c r="I741" s="89">
        <f>InformeTbHv[[#This Row],[T PARADAS MEC]]+InformeTbHv[[#This Row],[ALISTAMIENTO]]+InformeTbHv[[#This Row],[Mantenimiento periódico]]</f>
        <v>2</v>
      </c>
      <c r="J741" s="89">
        <f>SUMIF(InformeTbHv[[#This Row],[MOTIVO 1]],"Mantenimiento periódico",InformeTbHv[[#This Row],[T OTRA PARADA 1]])</f>
        <v>0</v>
      </c>
      <c r="K741" s="89">
        <f>InformeTbHv[[#This Row],[Mantenimiento periódico]]+InformeTbHv[[#This Row],[ALISTAMIENTO]]</f>
        <v>0</v>
      </c>
      <c r="L741" s="89">
        <f>SUM(InformeTbHv[[#This Row],[T OTRA PARADA 1]:[T OTRA PARADA 5]])</f>
        <v>5.6666666666666599</v>
      </c>
      <c r="M741" s="88" t="s">
        <v>72</v>
      </c>
      <c r="N741" s="88" t="s">
        <v>1418</v>
      </c>
      <c r="O741" s="88" t="s">
        <v>87</v>
      </c>
      <c r="P741" s="88">
        <v>1112300817</v>
      </c>
      <c r="Q741" s="88" t="s">
        <v>43</v>
      </c>
      <c r="R741" s="88" t="s">
        <v>74</v>
      </c>
      <c r="S741" s="90">
        <v>46057</v>
      </c>
      <c r="T741" s="88" t="s">
        <v>182</v>
      </c>
      <c r="U741" s="88"/>
      <c r="V741" s="88"/>
      <c r="W741" s="88"/>
      <c r="X741" s="88"/>
      <c r="Y741" s="88"/>
      <c r="Z741" s="88"/>
      <c r="AA741" s="88"/>
      <c r="AB741" s="88"/>
      <c r="AC741" s="88" t="s">
        <v>1432</v>
      </c>
      <c r="AD741" s="88" t="s">
        <v>1477</v>
      </c>
      <c r="AE741" s="88" t="s">
        <v>1514</v>
      </c>
      <c r="AF741" s="88">
        <v>14.532512839160525</v>
      </c>
      <c r="AG741" s="25" t="s">
        <v>207</v>
      </c>
      <c r="AH741" s="206">
        <v>11</v>
      </c>
      <c r="AI741" s="125" t="s">
        <v>45</v>
      </c>
      <c r="AJ741" s="418">
        <f>VLOOKUP(InformeTbHv[[#This Row],[TURNO]],[1]INFORMEHV!AI$2:AK$184,2,0)</f>
        <v>0.58333333333333337</v>
      </c>
      <c r="AK741" s="418">
        <f>VLOOKUP(InformeTbHv[[#This Row],[TURNO]],[1]INFORMEHV!AI$2:AK$184,3,0)</f>
        <v>0.91666666666666663</v>
      </c>
      <c r="AL741" s="205">
        <v>30</v>
      </c>
      <c r="AM741" s="88"/>
      <c r="AN741" s="88"/>
      <c r="AO741" s="88"/>
      <c r="AP741" s="88"/>
      <c r="AQ741" s="89"/>
      <c r="AR741" s="205">
        <v>8</v>
      </c>
      <c r="AS741" s="88">
        <v>2</v>
      </c>
      <c r="AT741" s="30" t="s">
        <v>328</v>
      </c>
      <c r="AU741" s="88" t="s">
        <v>463</v>
      </c>
      <c r="AV741" s="88"/>
      <c r="AW741" s="88">
        <v>0.27</v>
      </c>
      <c r="AX741" s="88"/>
      <c r="AY741" s="88">
        <v>2</v>
      </c>
      <c r="AZ741" s="92" t="s">
        <v>81</v>
      </c>
      <c r="BA741" s="88" t="s">
        <v>48</v>
      </c>
      <c r="BB74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7.9366666666666603</v>
      </c>
      <c r="BC741" s="89">
        <v>3.8333333333333299</v>
      </c>
      <c r="BD741" s="89">
        <v>1.8333333333333299</v>
      </c>
      <c r="BE741" s="89"/>
      <c r="BF741" s="89"/>
      <c r="BG741" s="93"/>
      <c r="BH741" s="14" t="s">
        <v>236</v>
      </c>
      <c r="BI741" s="45" t="s">
        <v>255</v>
      </c>
      <c r="BJ741" s="45"/>
      <c r="BK741" s="46"/>
      <c r="BL741" s="94"/>
    </row>
    <row r="742" spans="1:64" ht="18" customHeight="1" x14ac:dyDescent="0.3">
      <c r="A742" s="87">
        <f>IFERROR(InformeTbHv[[#This Row],[T EFECTIVO]]/InformeTbHv[[#This Row],[Horas disponibles]],0)</f>
        <v>0.78666666666666651</v>
      </c>
      <c r="B742" s="87">
        <f>((InformeTbHv[[#This Row],[T PROGRAMADO]]-InformeTbHv[[#This Row],[HORAS DE OTRAS PARADA]]))/InformeTbHv[[#This Row],[T PROGRAMADO]]</f>
        <v>0.14749999999999996</v>
      </c>
      <c r="C742" s="216">
        <f>IFERROR(((InformeTbHv[[#This Row],[T PROGRAMADO]]-InformeTbHv[[#This Row],[Ttal P. mec]])/InformeTbHv[[#This Row],[T PROGRAMADO]]),0)</f>
        <v>0.1875</v>
      </c>
      <c r="D742" s="88">
        <f>IFERROR(ROUND(InformeTbHv[[#This Row],[TOTAL DE ARBOLES]]/InformeTbHv[[#This Row],[T EFECTIVO]],2),"")</f>
        <v>38.14</v>
      </c>
      <c r="E742" s="88">
        <f>(IFERROR(ROUND(InformeTbHv[[#This Row],[M3]]/InformeTbHv[[#This Row],[TOTAL DE ARBOLES]],2),""))</f>
        <v>0.18</v>
      </c>
      <c r="F742" s="39">
        <f>IFERROR(ROUND(InformeTbHv[[#This Row],[M3]]/InformeTbHv[[#This Row],[T EFECTIVO]],2),"")</f>
        <v>7.01</v>
      </c>
      <c r="G742" s="89">
        <f>InformeTbHv[[#This Row],[T PROGRAMADO]]-InformeTbHv[[#This Row],[HORAS DE OTRAS PARADA]]</f>
        <v>1.1799999999999997</v>
      </c>
      <c r="H742" s="89">
        <f>InformeTbHv[[#This Row],[T PROGRAMADO]]-SUM(InformeTbHv[[#This Row],[T PARADAS MEC]]+InformeTbHv[[#This Row],[ALISTAMIENTO]]+InformeTbHv[[#This Row],[Mantenimiento periódico]])</f>
        <v>1.5</v>
      </c>
      <c r="I742" s="89">
        <f>InformeTbHv[[#This Row],[T PARADAS MEC]]+InformeTbHv[[#This Row],[ALISTAMIENTO]]+InformeTbHv[[#This Row],[Mantenimiento periódico]]</f>
        <v>6.5</v>
      </c>
      <c r="J742" s="89">
        <f>SUMIF(InformeTbHv[[#This Row],[MOTIVO 1]],"Mantenimiento periódico",InformeTbHv[[#This Row],[T OTRA PARADA 1]])</f>
        <v>0</v>
      </c>
      <c r="K742" s="89">
        <f>InformeTbHv[[#This Row],[Mantenimiento periódico]]+InformeTbHv[[#This Row],[ALISTAMIENTO]]</f>
        <v>0</v>
      </c>
      <c r="L742" s="89">
        <f>SUM(InformeTbHv[[#This Row],[T OTRA PARADA 1]:[T OTRA PARADA 5]])</f>
        <v>0</v>
      </c>
      <c r="M742" s="88" t="s">
        <v>86</v>
      </c>
      <c r="N742" s="88" t="s">
        <v>1418</v>
      </c>
      <c r="O742" s="88" t="s">
        <v>93</v>
      </c>
      <c r="P742" s="88">
        <v>1112881624</v>
      </c>
      <c r="Q742" s="88" t="s">
        <v>398</v>
      </c>
      <c r="R742" s="88" t="s">
        <v>74</v>
      </c>
      <c r="S742" s="90">
        <v>46064</v>
      </c>
      <c r="T742" s="88" t="s">
        <v>399</v>
      </c>
      <c r="U742" s="88"/>
      <c r="V742" s="88"/>
      <c r="W742" s="88"/>
      <c r="X742" s="88"/>
      <c r="Y742" s="88"/>
      <c r="Z742" s="88"/>
      <c r="AA742" s="88"/>
      <c r="AB742" s="88"/>
      <c r="AC742" s="88" t="s">
        <v>1430</v>
      </c>
      <c r="AD742" s="88" t="s">
        <v>1475</v>
      </c>
      <c r="AE742" s="88" t="s">
        <v>1517</v>
      </c>
      <c r="AF742" s="88">
        <v>14.957915875223099</v>
      </c>
      <c r="AG742" s="251" t="s">
        <v>205</v>
      </c>
      <c r="AH742" s="206">
        <v>9</v>
      </c>
      <c r="AI742" s="125" t="s">
        <v>45</v>
      </c>
      <c r="AJ742" s="418">
        <f>VLOOKUP(InformeTbHv[[#This Row],[TURNO]],[1]INFORMEHV!AI$2:AK$184,2,0)</f>
        <v>0.58333333333333337</v>
      </c>
      <c r="AK742" s="418">
        <f>VLOOKUP(InformeTbHv[[#This Row],[TURNO]],[1]INFORMEHV!AI$2:AK$184,3,0)</f>
        <v>0.91666666666666663</v>
      </c>
      <c r="AL742" s="205">
        <v>25</v>
      </c>
      <c r="AM742" s="88">
        <v>45</v>
      </c>
      <c r="AN742" s="88">
        <v>8.27</v>
      </c>
      <c r="AO742" s="88">
        <v>5.83</v>
      </c>
      <c r="AP742" s="88"/>
      <c r="AQ742" s="89">
        <v>14.9</v>
      </c>
      <c r="AR742" s="88">
        <v>8</v>
      </c>
      <c r="AS742" s="88">
        <v>6.5</v>
      </c>
      <c r="AT742" s="30" t="s">
        <v>327</v>
      </c>
      <c r="AU742" s="88" t="s">
        <v>630</v>
      </c>
      <c r="AV742" s="88"/>
      <c r="AW742" s="88">
        <v>0.32</v>
      </c>
      <c r="AX742" s="88"/>
      <c r="AY742" s="88"/>
      <c r="AZ742" s="92" t="s">
        <v>631</v>
      </c>
      <c r="BA742" s="88" t="s">
        <v>48</v>
      </c>
      <c r="BB74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6.82</v>
      </c>
      <c r="BC742" s="89"/>
      <c r="BD742" s="89"/>
      <c r="BE742" s="89"/>
      <c r="BF742" s="89"/>
      <c r="BG742" s="93"/>
      <c r="BH742" s="44"/>
      <c r="BI742" s="45"/>
      <c r="BJ742" s="45"/>
      <c r="BK742" s="46"/>
      <c r="BL742" s="94"/>
    </row>
    <row r="743" spans="1:64" ht="18" customHeight="1" x14ac:dyDescent="0.3">
      <c r="A743" s="87">
        <f>IFERROR(InformeTbHv[[#This Row],[T EFECTIVO]]/InformeTbHv[[#This Row],[Horas disponibles]],0)</f>
        <v>0.91758241758241754</v>
      </c>
      <c r="B743" s="87">
        <f>((InformeTbHv[[#This Row],[T PROGRAMADO]]-InformeTbHv[[#This Row],[HORAS DE OTRAS PARADA]]))/InformeTbHv[[#This Row],[T PROGRAMADO]]</f>
        <v>0.83499999999999996</v>
      </c>
      <c r="C743" s="216">
        <f>IFERROR(((InformeTbHv[[#This Row],[T PROGRAMADO]]-InformeTbHv[[#This Row],[Ttal P. mec]])/InformeTbHv[[#This Row],[T PROGRAMADO]]),0)</f>
        <v>0.91</v>
      </c>
      <c r="D743" s="88">
        <f>IFERROR(ROUND(InformeTbHv[[#This Row],[TOTAL DE ARBOLES]]/InformeTbHv[[#This Row],[T EFECTIVO]],2),"")</f>
        <v>58.98</v>
      </c>
      <c r="E743" s="88">
        <f>(IFERROR(ROUND(InformeTbHv[[#This Row],[M3]]/InformeTbHv[[#This Row],[TOTAL DE ARBOLES]],2),""))</f>
        <v>0.46</v>
      </c>
      <c r="F743" s="39">
        <f>IFERROR(ROUND(InformeTbHv[[#This Row],[M3]]/InformeTbHv[[#This Row],[T EFECTIVO]],2),"")</f>
        <v>27.17</v>
      </c>
      <c r="G743" s="89">
        <f>InformeTbHv[[#This Row],[T PROGRAMADO]]-InformeTbHv[[#This Row],[HORAS DE OTRAS PARADA]]</f>
        <v>6.68</v>
      </c>
      <c r="H743" s="89">
        <f>InformeTbHv[[#This Row],[T PROGRAMADO]]-SUM(InformeTbHv[[#This Row],[T PARADAS MEC]]+InformeTbHv[[#This Row],[ALISTAMIENTO]]+InformeTbHv[[#This Row],[Mantenimiento periódico]])</f>
        <v>7.28</v>
      </c>
      <c r="I743" s="89">
        <f>InformeTbHv[[#This Row],[T PARADAS MEC]]+InformeTbHv[[#This Row],[ALISTAMIENTO]]+InformeTbHv[[#This Row],[Mantenimiento periódico]]</f>
        <v>0.72000000000000008</v>
      </c>
      <c r="J743" s="89">
        <f>SUMIF(InformeTbHv[[#This Row],[MOTIVO 1]],"Mantenimiento periódico",InformeTbHv[[#This Row],[T OTRA PARADA 1]])</f>
        <v>0</v>
      </c>
      <c r="K743" s="89">
        <f>InformeTbHv[[#This Row],[Mantenimiento periódico]]+InformeTbHv[[#This Row],[ALISTAMIENTO]]</f>
        <v>0.17</v>
      </c>
      <c r="L743" s="89">
        <f>SUM(InformeTbHv[[#This Row],[T OTRA PARADA 1]:[T OTRA PARADA 5]])</f>
        <v>0</v>
      </c>
      <c r="M743" s="88" t="s">
        <v>72</v>
      </c>
      <c r="N743" s="88" t="s">
        <v>1418</v>
      </c>
      <c r="O743" s="88" t="s">
        <v>73</v>
      </c>
      <c r="P743" s="88">
        <v>1116724403</v>
      </c>
      <c r="Q743" s="88" t="s">
        <v>43</v>
      </c>
      <c r="R743" s="88" t="s">
        <v>74</v>
      </c>
      <c r="S743" s="90">
        <v>46067</v>
      </c>
      <c r="T743" s="88" t="s">
        <v>99</v>
      </c>
      <c r="U743" s="88"/>
      <c r="V743" s="88"/>
      <c r="W743" s="88"/>
      <c r="X743" s="88"/>
      <c r="Y743" s="88"/>
      <c r="Z743" s="88"/>
      <c r="AA743" s="88"/>
      <c r="AB743" s="88"/>
      <c r="AC743" s="88" t="s">
        <v>1442</v>
      </c>
      <c r="AD743" s="88" t="s">
        <v>1487</v>
      </c>
      <c r="AE743" s="88" t="s">
        <v>1514</v>
      </c>
      <c r="AF743" s="88">
        <v>18.547875311725036</v>
      </c>
      <c r="AG743" s="251" t="s">
        <v>205</v>
      </c>
      <c r="AH743" s="206">
        <v>3</v>
      </c>
      <c r="AI743" s="125" t="s">
        <v>45</v>
      </c>
      <c r="AJ743" s="418">
        <f>VLOOKUP(InformeTbHv[[#This Row],[TURNO]],[1]INFORMEHV!AI$2:AK$184,2,0)</f>
        <v>0.58333333333333337</v>
      </c>
      <c r="AK743" s="418">
        <f>VLOOKUP(InformeTbHv[[#This Row],[TURNO]],[1]INFORMEHV!AI$2:AK$184,3,0)</f>
        <v>0.91666666666666663</v>
      </c>
      <c r="AL743" s="205">
        <v>25</v>
      </c>
      <c r="AM743" s="88">
        <v>394</v>
      </c>
      <c r="AN743" s="88">
        <v>181.49</v>
      </c>
      <c r="AO743" s="88">
        <v>24.52</v>
      </c>
      <c r="AP743" s="88"/>
      <c r="AQ743" s="89">
        <v>21</v>
      </c>
      <c r="AR743" s="88">
        <v>8</v>
      </c>
      <c r="AS743" s="88">
        <v>0.55000000000000004</v>
      </c>
      <c r="AT743" s="30" t="s">
        <v>327</v>
      </c>
      <c r="AU743" s="88" t="s">
        <v>663</v>
      </c>
      <c r="AV743" s="88">
        <v>0.17</v>
      </c>
      <c r="AW743" s="88">
        <v>0.27</v>
      </c>
      <c r="AX743" s="88">
        <v>0.33</v>
      </c>
      <c r="AY743" s="88">
        <v>5</v>
      </c>
      <c r="AZ743" s="92"/>
      <c r="BA743" s="88" t="s">
        <v>48</v>
      </c>
      <c r="BB74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1.32</v>
      </c>
      <c r="BC743" s="89"/>
      <c r="BD743" s="89"/>
      <c r="BE743" s="89"/>
      <c r="BF743" s="89"/>
      <c r="BG743" s="93"/>
      <c r="BH743" s="44"/>
      <c r="BI743" s="45"/>
      <c r="BJ743" s="45"/>
      <c r="BK743" s="46"/>
      <c r="BL743" s="94"/>
    </row>
    <row r="744" spans="1:64" ht="18" customHeight="1" x14ac:dyDescent="0.3">
      <c r="A744" s="87">
        <f>IFERROR(InformeTbHv[[#This Row],[T EFECTIVO]]/InformeTbHv[[#This Row],[Horas disponibles]],0)</f>
        <v>0.86623863028357406</v>
      </c>
      <c r="B744" s="87">
        <f>((InformeTbHv[[#This Row],[T PROGRAMADO]]-InformeTbHv[[#This Row],[HORAS DE OTRAS PARADA]]))/InformeTbHv[[#This Row],[T PROGRAMADO]]</f>
        <v>0.67458333333333331</v>
      </c>
      <c r="C744" s="216">
        <f>IFERROR(((InformeTbHv[[#This Row],[T PROGRAMADO]]-InformeTbHv[[#This Row],[Ttal P. mec]])/InformeTbHv[[#This Row],[T PROGRAMADO]]),0)</f>
        <v>0.77875000000000005</v>
      </c>
      <c r="D744" s="88">
        <f>IFERROR(ROUND(InformeTbHv[[#This Row],[TOTAL DE ARBOLES]]/InformeTbHv[[#This Row],[T EFECTIVO]],2),"")</f>
        <v>37.06</v>
      </c>
      <c r="E744" s="88">
        <f>(IFERROR(ROUND(InformeTbHv[[#This Row],[M3]]/InformeTbHv[[#This Row],[TOTAL DE ARBOLES]],2),""))</f>
        <v>0.2</v>
      </c>
      <c r="F744" s="39">
        <f>IFERROR(ROUND(InformeTbHv[[#This Row],[M3]]/InformeTbHv[[#This Row],[T EFECTIVO]],2),"")</f>
        <v>7.41</v>
      </c>
      <c r="G744" s="89">
        <f>InformeTbHv[[#This Row],[T PROGRAMADO]]-InformeTbHv[[#This Row],[HORAS DE OTRAS PARADA]]</f>
        <v>5.3966666666666665</v>
      </c>
      <c r="H744" s="89">
        <f>InformeTbHv[[#This Row],[T PROGRAMADO]]-SUM(InformeTbHv[[#This Row],[T PARADAS MEC]]+InformeTbHv[[#This Row],[ALISTAMIENTO]]+InformeTbHv[[#This Row],[Mantenimiento periódico]])</f>
        <v>6.23</v>
      </c>
      <c r="I744" s="89">
        <f>InformeTbHv[[#This Row],[T PARADAS MEC]]+InformeTbHv[[#This Row],[ALISTAMIENTO]]+InformeTbHv[[#This Row],[Mantenimiento periódico]]</f>
        <v>1.77</v>
      </c>
      <c r="J744" s="89">
        <f>SUMIF(InformeTbHv[[#This Row],[MOTIVO 1]],"Mantenimiento periódico",InformeTbHv[[#This Row],[T OTRA PARADA 1]])</f>
        <v>0</v>
      </c>
      <c r="K744" s="89">
        <f>InformeTbHv[[#This Row],[Mantenimiento periódico]]+InformeTbHv[[#This Row],[ALISTAMIENTO]]</f>
        <v>0.27</v>
      </c>
      <c r="L744" s="89">
        <f>SUM(InformeTbHv[[#This Row],[T OTRA PARADA 1]:[T OTRA PARADA 5]])</f>
        <v>0.33333333333333298</v>
      </c>
      <c r="M744" s="88" t="s">
        <v>72</v>
      </c>
      <c r="N744" s="88" t="s">
        <v>1418</v>
      </c>
      <c r="O744" s="88" t="s">
        <v>87</v>
      </c>
      <c r="P744" s="88">
        <v>1112300817</v>
      </c>
      <c r="Q744" s="88" t="s">
        <v>43</v>
      </c>
      <c r="R744" s="88" t="s">
        <v>74</v>
      </c>
      <c r="S744" s="90">
        <v>46080</v>
      </c>
      <c r="T744" s="88" t="s">
        <v>99</v>
      </c>
      <c r="U744" s="88"/>
      <c r="V744" s="88"/>
      <c r="W744" s="88"/>
      <c r="X744" s="88"/>
      <c r="Y744" s="88"/>
      <c r="Z744" s="88"/>
      <c r="AA744" s="88"/>
      <c r="AB744" s="88"/>
      <c r="AC744" s="88" t="s">
        <v>1442</v>
      </c>
      <c r="AD744" s="88" t="s">
        <v>1487</v>
      </c>
      <c r="AE744" s="88" t="s">
        <v>1514</v>
      </c>
      <c r="AF744" s="88">
        <v>18.547875311725036</v>
      </c>
      <c r="AG744" s="251" t="s">
        <v>205</v>
      </c>
      <c r="AH744" s="206">
        <v>3</v>
      </c>
      <c r="AI744" s="125" t="s">
        <v>45</v>
      </c>
      <c r="AJ744" s="418">
        <f>VLOOKUP(InformeTbHv[[#This Row],[TURNO]],[1]INFORMEHV!AI$2:AK$184,2,0)</f>
        <v>0.58333333333333337</v>
      </c>
      <c r="AK744" s="418">
        <f>VLOOKUP(InformeTbHv[[#This Row],[TURNO]],[1]INFORMEHV!AI$2:AK$184,3,0)</f>
        <v>0.91666666666666663</v>
      </c>
      <c r="AL744" s="205">
        <v>28</v>
      </c>
      <c r="AM744" s="88">
        <v>200</v>
      </c>
      <c r="AN744" s="88">
        <v>40</v>
      </c>
      <c r="AO744" s="88">
        <v>5.5</v>
      </c>
      <c r="AP744" s="88">
        <v>32</v>
      </c>
      <c r="AQ744" s="89">
        <v>14.5</v>
      </c>
      <c r="AR744" s="88">
        <v>8</v>
      </c>
      <c r="AS744" s="88">
        <v>1.5</v>
      </c>
      <c r="AT744" s="30" t="s">
        <v>327</v>
      </c>
      <c r="AU744" s="88" t="s">
        <v>663</v>
      </c>
      <c r="AV744" s="88">
        <v>0.27</v>
      </c>
      <c r="AW744" s="88"/>
      <c r="AX744" s="88">
        <v>0.5</v>
      </c>
      <c r="AY744" s="88">
        <v>5</v>
      </c>
      <c r="AZ744" s="92" t="s">
        <v>81</v>
      </c>
      <c r="BA744" s="88" t="s">
        <v>48</v>
      </c>
      <c r="BB74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2.6033333333333331</v>
      </c>
      <c r="BC744" s="89">
        <v>0.33333333333333298</v>
      </c>
      <c r="BD744" s="89"/>
      <c r="BE744" s="89"/>
      <c r="BF744" s="89"/>
      <c r="BG744" s="93"/>
      <c r="BH744" s="44" t="s">
        <v>711</v>
      </c>
      <c r="BI744" s="45"/>
      <c r="BJ744" s="45"/>
      <c r="BK744" s="46"/>
      <c r="BL744" s="94"/>
    </row>
    <row r="745" spans="1:64" ht="18" customHeight="1" x14ac:dyDescent="0.3">
      <c r="A745" s="87">
        <f>IFERROR(InformeTbHv[[#This Row],[T EFECTIVO]]/InformeTbHv[[#This Row],[Horas disponibles]],0)</f>
        <v>0.9598715890850722</v>
      </c>
      <c r="B745" s="87">
        <f>((InformeTbHv[[#This Row],[T PROGRAMADO]]-InformeTbHv[[#This Row],[HORAS DE OTRAS PARADA]]))/InformeTbHv[[#This Row],[T PROGRAMADO]]</f>
        <v>0.74750000000000005</v>
      </c>
      <c r="C745" s="216">
        <f>IFERROR(((InformeTbHv[[#This Row],[T PROGRAMADO]]-InformeTbHv[[#This Row],[Ttal P. mec]])/InformeTbHv[[#This Row],[T PROGRAMADO]]),0)</f>
        <v>0.77875000000000005</v>
      </c>
      <c r="D745" s="88">
        <f>IFERROR(ROUND(InformeTbHv[[#This Row],[TOTAL DE ARBOLES]]/InformeTbHv[[#This Row],[T EFECTIVO]],2),"")</f>
        <v>21.74</v>
      </c>
      <c r="E745" s="88">
        <f>(IFERROR(ROUND(InformeTbHv[[#This Row],[M3]]/InformeTbHv[[#This Row],[TOTAL DE ARBOLES]],2),""))</f>
        <v>0.35</v>
      </c>
      <c r="F745" s="39">
        <f>IFERROR(ROUND(InformeTbHv[[#This Row],[M3]]/InformeTbHv[[#This Row],[T EFECTIVO]],2),"")</f>
        <v>7.53</v>
      </c>
      <c r="G745" s="89">
        <f>InformeTbHv[[#This Row],[T PROGRAMADO]]-InformeTbHv[[#This Row],[HORAS DE OTRAS PARADA]]</f>
        <v>5.98</v>
      </c>
      <c r="H745" s="89">
        <f>InformeTbHv[[#This Row],[T PROGRAMADO]]-SUM(InformeTbHv[[#This Row],[T PARADAS MEC]]+InformeTbHv[[#This Row],[ALISTAMIENTO]]+InformeTbHv[[#This Row],[Mantenimiento periódico]])</f>
        <v>6.23</v>
      </c>
      <c r="I745" s="89">
        <f>InformeTbHv[[#This Row],[T PARADAS MEC]]+InformeTbHv[[#This Row],[ALISTAMIENTO]]+InformeTbHv[[#This Row],[Mantenimiento periódico]]</f>
        <v>1.77</v>
      </c>
      <c r="J745" s="89">
        <f>SUMIF(InformeTbHv[[#This Row],[MOTIVO 1]],"Mantenimiento periódico",InformeTbHv[[#This Row],[T OTRA PARADA 1]])</f>
        <v>0</v>
      </c>
      <c r="K745" s="89">
        <f>InformeTbHv[[#This Row],[Mantenimiento periódico]]+InformeTbHv[[#This Row],[ALISTAMIENTO]]</f>
        <v>0.27</v>
      </c>
      <c r="L745" s="89">
        <f>SUM(InformeTbHv[[#This Row],[T OTRA PARADA 1]:[T OTRA PARADA 5]])</f>
        <v>0</v>
      </c>
      <c r="M745" s="88" t="s">
        <v>72</v>
      </c>
      <c r="N745" s="88" t="s">
        <v>1418</v>
      </c>
      <c r="O745" s="88" t="s">
        <v>87</v>
      </c>
      <c r="P745" s="88">
        <v>1112300817</v>
      </c>
      <c r="Q745" s="88" t="s">
        <v>43</v>
      </c>
      <c r="R745" s="88" t="s">
        <v>74</v>
      </c>
      <c r="S745" s="90">
        <v>46082</v>
      </c>
      <c r="T745" s="88" t="s">
        <v>99</v>
      </c>
      <c r="U745" s="88"/>
      <c r="V745" s="88"/>
      <c r="W745" s="88"/>
      <c r="X745" s="88"/>
      <c r="Y745" s="88"/>
      <c r="Z745" s="88"/>
      <c r="AA745" s="88"/>
      <c r="AB745" s="88"/>
      <c r="AC745" s="88" t="s">
        <v>1442</v>
      </c>
      <c r="AD745" s="88" t="s">
        <v>1487</v>
      </c>
      <c r="AE745" s="88" t="s">
        <v>1514</v>
      </c>
      <c r="AF745" s="88">
        <v>18.547875311725036</v>
      </c>
      <c r="AG745" s="251" t="s">
        <v>205</v>
      </c>
      <c r="AH745" s="206">
        <v>3</v>
      </c>
      <c r="AI745" s="125" t="s">
        <v>45</v>
      </c>
      <c r="AJ745" s="418">
        <f>VLOOKUP(InformeTbHv[[#This Row],[TURNO]],[1]INFORMEHV!AI$2:AK$184,2,0)</f>
        <v>0.58333333333333337</v>
      </c>
      <c r="AK745" s="418">
        <f>VLOOKUP(InformeTbHv[[#This Row],[TURNO]],[1]INFORMEHV!AI$2:AK$184,3,0)</f>
        <v>0.91666666666666663</v>
      </c>
      <c r="AL745" s="205">
        <v>24</v>
      </c>
      <c r="AM745" s="88">
        <v>130</v>
      </c>
      <c r="AN745" s="88">
        <v>45</v>
      </c>
      <c r="AO745" s="88">
        <v>11</v>
      </c>
      <c r="AP745" s="88">
        <v>32</v>
      </c>
      <c r="AQ745" s="89">
        <v>14</v>
      </c>
      <c r="AR745" s="88">
        <v>8</v>
      </c>
      <c r="AS745" s="88">
        <v>1.5</v>
      </c>
      <c r="AT745" s="30" t="s">
        <v>327</v>
      </c>
      <c r="AU745" s="88" t="s">
        <v>663</v>
      </c>
      <c r="AV745" s="88">
        <v>0.27</v>
      </c>
      <c r="AW745" s="88"/>
      <c r="AX745" s="88">
        <v>0.25</v>
      </c>
      <c r="AY745" s="88">
        <v>3</v>
      </c>
      <c r="AZ745" s="92" t="s">
        <v>828</v>
      </c>
      <c r="BA745" s="88" t="s">
        <v>46</v>
      </c>
      <c r="BB74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2.02</v>
      </c>
      <c r="BC745" s="89"/>
      <c r="BD745" s="89"/>
      <c r="BE745" s="89"/>
      <c r="BF745" s="89"/>
      <c r="BG745" s="93"/>
      <c r="BH745" s="44"/>
      <c r="BI745" s="45"/>
      <c r="BJ745" s="45"/>
      <c r="BK745" s="46"/>
      <c r="BL745" s="94"/>
    </row>
    <row r="746" spans="1:64" ht="18" customHeight="1" x14ac:dyDescent="0.3">
      <c r="A746" s="76">
        <f>IFERROR(InformeTbHv[[#This Row],[T EFECTIVO]]/InformeTbHv[[#This Row],[Horas disponibles]],0)</f>
        <v>0.96063730084348642</v>
      </c>
      <c r="B746" s="76">
        <f>((InformeTbHv[[#This Row],[T PROGRAMADO]]-InformeTbHv[[#This Row],[HORAS DE OTRAS PARADA]]))/InformeTbHv[[#This Row],[T PROGRAMADO]]</f>
        <v>0.85416666666666663</v>
      </c>
      <c r="C746" s="217">
        <f>IFERROR(((InformeTbHv[[#This Row],[T PROGRAMADO]]-InformeTbHv[[#This Row],[Ttal P. mec]])/InformeTbHv[[#This Row],[T PROGRAMADO]]),0)</f>
        <v>0.88916666666666666</v>
      </c>
      <c r="D746" s="49">
        <f>IFERROR(ROUND(InformeTbHv[[#This Row],[TOTAL DE ARBOLES]]/InformeTbHv[[#This Row],[T EFECTIVO]],2),"")</f>
        <v>77.17</v>
      </c>
      <c r="E746" s="49">
        <f>(IFERROR(ROUND(InformeTbHv[[#This Row],[M3]]/InformeTbHv[[#This Row],[TOTAL DE ARBOLES]],2),""))</f>
        <v>0.38</v>
      </c>
      <c r="F746" s="39">
        <f>IFERROR(ROUND(InformeTbHv[[#This Row],[M3]]/InformeTbHv[[#This Row],[T EFECTIVO]],2),"")</f>
        <v>29.36</v>
      </c>
      <c r="G746" s="72">
        <f>InformeTbHv[[#This Row],[T PROGRAMADO]]-InformeTbHv[[#This Row],[HORAS DE OTRAS PARADA]]</f>
        <v>10.25</v>
      </c>
      <c r="H746" s="72">
        <f>InformeTbHv[[#This Row],[T PROGRAMADO]]-SUM(InformeTbHv[[#This Row],[T PARADAS MEC]]+InformeTbHv[[#This Row],[ALISTAMIENTO]]+InformeTbHv[[#This Row],[Mantenimiento periódico]])</f>
        <v>10.67</v>
      </c>
      <c r="I746" s="72">
        <f>InformeTbHv[[#This Row],[T PARADAS MEC]]+InformeTbHv[[#This Row],[ALISTAMIENTO]]+InformeTbHv[[#This Row],[Mantenimiento periódico]]</f>
        <v>1.33</v>
      </c>
      <c r="J746" s="72">
        <f>SUMIF(InformeTbHv[[#This Row],[MOTIVO 1]],"Mantenimiento periódico",InformeTbHv[[#This Row],[T OTRA PARADA 1]])</f>
        <v>0</v>
      </c>
      <c r="K746" s="72">
        <f>InformeTbHv[[#This Row],[Mantenimiento periódico]]+InformeTbHv[[#This Row],[ALISTAMIENTO]]</f>
        <v>0.33</v>
      </c>
      <c r="L746" s="72">
        <f>SUM(InformeTbHv[[#This Row],[T OTRA PARADA 1]:[T OTRA PARADA 5]])</f>
        <v>0</v>
      </c>
      <c r="M746" s="49" t="s">
        <v>76</v>
      </c>
      <c r="N746" s="49" t="s">
        <v>1418</v>
      </c>
      <c r="O746" s="49" t="s">
        <v>78</v>
      </c>
      <c r="P746" s="49">
        <v>1006316837</v>
      </c>
      <c r="Q746" s="49" t="s">
        <v>43</v>
      </c>
      <c r="R746" s="49" t="s">
        <v>49</v>
      </c>
      <c r="S746" s="77">
        <v>46116</v>
      </c>
      <c r="T746" s="49" t="s">
        <v>981</v>
      </c>
      <c r="U746" s="49"/>
      <c r="V746" s="49"/>
      <c r="W746" s="49"/>
      <c r="X746" s="49"/>
      <c r="Y746" s="49"/>
      <c r="Z746" s="49"/>
      <c r="AA746" s="49"/>
      <c r="AB746" s="49"/>
      <c r="AC746" s="49" t="s">
        <v>1435</v>
      </c>
      <c r="AD746" s="49" t="s">
        <v>1480</v>
      </c>
      <c r="AE746" s="49" t="s">
        <v>1509</v>
      </c>
      <c r="AF746" s="49">
        <v>21.85343388198622</v>
      </c>
      <c r="AG746" s="251" t="s">
        <v>205</v>
      </c>
      <c r="AH746" s="259">
        <v>8</v>
      </c>
      <c r="AI746" s="49" t="s">
        <v>47</v>
      </c>
      <c r="AJ746" s="420">
        <f>VLOOKUP(InformeTbHv[[#This Row],[TURNO]],[1]INFORMEHV!AI$2:AK$184,2,0)</f>
        <v>0.25</v>
      </c>
      <c r="AK746" s="420">
        <f>VLOOKUP(InformeTbHv[[#This Row],[TURNO]],[1]INFORMEHV!AI$2:AK$184,3,0)</f>
        <v>0.58333333333333337</v>
      </c>
      <c r="AL746" s="125">
        <v>15</v>
      </c>
      <c r="AM746" s="49">
        <v>791</v>
      </c>
      <c r="AN746" s="49">
        <v>300.94</v>
      </c>
      <c r="AO746" s="49">
        <v>22.17</v>
      </c>
      <c r="AP746" s="49"/>
      <c r="AQ746" s="72">
        <v>22</v>
      </c>
      <c r="AR746" s="49">
        <v>12</v>
      </c>
      <c r="AS746" s="49">
        <v>1</v>
      </c>
      <c r="AT746" s="49"/>
      <c r="AU746" s="88" t="s">
        <v>663</v>
      </c>
      <c r="AV746" s="49">
        <v>0.33</v>
      </c>
      <c r="AW746" s="49">
        <v>0.25</v>
      </c>
      <c r="AX746" s="49">
        <v>0.17</v>
      </c>
      <c r="AY746" s="49"/>
      <c r="AZ746" s="71"/>
      <c r="BA746" s="49" t="s">
        <v>46</v>
      </c>
      <c r="BB74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1.75</v>
      </c>
      <c r="BC746" s="72"/>
      <c r="BD746" s="72"/>
      <c r="BE746" s="72"/>
      <c r="BF746" s="72"/>
      <c r="BG746" s="74"/>
      <c r="BH746" s="44"/>
      <c r="BI746" s="45"/>
      <c r="BJ746" s="45"/>
      <c r="BK746" s="46"/>
      <c r="BL746" s="45"/>
    </row>
    <row r="747" spans="1:64" ht="18" customHeight="1" x14ac:dyDescent="0.3">
      <c r="A747" s="76">
        <f>IFERROR(InformeTbHv[[#This Row],[T EFECTIVO]]/InformeTbHv[[#This Row],[Horas disponibles]],0)</f>
        <v>0.93703148425787108</v>
      </c>
      <c r="B747" s="76">
        <f>((InformeTbHv[[#This Row],[T PROGRAMADO]]-InformeTbHv[[#This Row],[HORAS DE OTRAS PARADA]]))/InformeTbHv[[#This Row],[T PROGRAMADO]]</f>
        <v>0.78125</v>
      </c>
      <c r="C747" s="217">
        <f>IFERROR(((InformeTbHv[[#This Row],[T PROGRAMADO]]-InformeTbHv[[#This Row],[Ttal P. mec]])/InformeTbHv[[#This Row],[T PROGRAMADO]]),0)</f>
        <v>0.83374999999999999</v>
      </c>
      <c r="D747" s="49">
        <f>IFERROR(ROUND(InformeTbHv[[#This Row],[TOTAL DE ARBOLES]]/InformeTbHv[[#This Row],[T EFECTIVO]],2),"")</f>
        <v>17.920000000000002</v>
      </c>
      <c r="E747" s="49">
        <f>(IFERROR(ROUND(InformeTbHv[[#This Row],[M3]]/InformeTbHv[[#This Row],[TOTAL DE ARBOLES]],2),""))</f>
        <v>0.39</v>
      </c>
      <c r="F747" s="39">
        <f>IFERROR(ROUND(InformeTbHv[[#This Row],[M3]]/InformeTbHv[[#This Row],[T EFECTIVO]],2),"")</f>
        <v>6.9</v>
      </c>
      <c r="G747" s="72">
        <f>InformeTbHv[[#This Row],[T PROGRAMADO]]-InformeTbHv[[#This Row],[HORAS DE OTRAS PARADA]]</f>
        <v>6.25</v>
      </c>
      <c r="H747" s="72">
        <f>InformeTbHv[[#This Row],[T PROGRAMADO]]-SUM(InformeTbHv[[#This Row],[T PARADAS MEC]]+InformeTbHv[[#This Row],[ALISTAMIENTO]]+InformeTbHv[[#This Row],[Mantenimiento periódico]])</f>
        <v>6.67</v>
      </c>
      <c r="I747" s="72">
        <f>InformeTbHv[[#This Row],[T PARADAS MEC]]+InformeTbHv[[#This Row],[ALISTAMIENTO]]+InformeTbHv[[#This Row],[Mantenimiento periódico]]</f>
        <v>1.33</v>
      </c>
      <c r="J747" s="72">
        <f>SUMIF(InformeTbHv[[#This Row],[MOTIVO 1]],"Mantenimiento periódico",InformeTbHv[[#This Row],[T OTRA PARADA 1]])</f>
        <v>0</v>
      </c>
      <c r="K747" s="72">
        <f>InformeTbHv[[#This Row],[Mantenimiento periódico]]+InformeTbHv[[#This Row],[ALISTAMIENTO]]</f>
        <v>0.33</v>
      </c>
      <c r="L747" s="72">
        <f>SUM(InformeTbHv[[#This Row],[T OTRA PARADA 1]:[T OTRA PARADA 5]])</f>
        <v>0</v>
      </c>
      <c r="M747" s="49" t="s">
        <v>76</v>
      </c>
      <c r="N747" s="49" t="s">
        <v>1418</v>
      </c>
      <c r="O747" s="49" t="s">
        <v>78</v>
      </c>
      <c r="P747" s="49">
        <v>1006316837</v>
      </c>
      <c r="Q747" s="49" t="s">
        <v>43</v>
      </c>
      <c r="R747" s="49" t="s">
        <v>49</v>
      </c>
      <c r="S747" s="77">
        <v>46118</v>
      </c>
      <c r="T747" s="49" t="s">
        <v>981</v>
      </c>
      <c r="U747" s="49"/>
      <c r="V747" s="49"/>
      <c r="W747" s="49"/>
      <c r="X747" s="49"/>
      <c r="Y747" s="49"/>
      <c r="Z747" s="49"/>
      <c r="AA747" s="49"/>
      <c r="AB747" s="49"/>
      <c r="AC747" s="49" t="s">
        <v>1435</v>
      </c>
      <c r="AD747" s="49" t="s">
        <v>1480</v>
      </c>
      <c r="AE747" s="49" t="s">
        <v>1509</v>
      </c>
      <c r="AF747" s="49">
        <v>21.85343388198622</v>
      </c>
      <c r="AG747" s="251" t="s">
        <v>205</v>
      </c>
      <c r="AH747" s="259">
        <v>8</v>
      </c>
      <c r="AI747" s="49" t="s">
        <v>47</v>
      </c>
      <c r="AJ747" s="420">
        <f>VLOOKUP(InformeTbHv[[#This Row],[TURNO]],[1]INFORMEHV!AI$2:AK$184,2,0)</f>
        <v>0.25</v>
      </c>
      <c r="AK747" s="420">
        <f>VLOOKUP(InformeTbHv[[#This Row],[TURNO]],[1]INFORMEHV!AI$2:AK$184,3,0)</f>
        <v>0.58333333333333337</v>
      </c>
      <c r="AL747" s="125">
        <v>22</v>
      </c>
      <c r="AM747" s="49">
        <v>112</v>
      </c>
      <c r="AN747" s="49">
        <v>43.13</v>
      </c>
      <c r="AO747" s="49">
        <v>16.57</v>
      </c>
      <c r="AP747" s="49"/>
      <c r="AQ747" s="72">
        <v>20</v>
      </c>
      <c r="AR747" s="49">
        <v>8</v>
      </c>
      <c r="AS747" s="49">
        <v>1</v>
      </c>
      <c r="AT747" s="49"/>
      <c r="AU747" s="88" t="s">
        <v>663</v>
      </c>
      <c r="AV747" s="49">
        <v>0.33</v>
      </c>
      <c r="AW747" s="49">
        <v>0.25</v>
      </c>
      <c r="AX747" s="49">
        <v>0.17</v>
      </c>
      <c r="AY747" s="49"/>
      <c r="AZ747" s="71"/>
      <c r="BA747" s="49" t="s">
        <v>46</v>
      </c>
      <c r="BB74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1.75</v>
      </c>
      <c r="BC747" s="72"/>
      <c r="BD747" s="72"/>
      <c r="BE747" s="72"/>
      <c r="BF747" s="72"/>
      <c r="BG747" s="74"/>
      <c r="BH747" s="44"/>
      <c r="BI747" s="45"/>
      <c r="BJ747" s="45"/>
      <c r="BK747" s="46"/>
      <c r="BL747" s="45"/>
    </row>
    <row r="748" spans="1:64" ht="18" customHeight="1" x14ac:dyDescent="0.3">
      <c r="A748" s="76">
        <f>IFERROR(InformeTbHv[[#This Row],[T EFECTIVO]]/InformeTbHv[[#This Row],[Horas disponibles]],0)</f>
        <v>1</v>
      </c>
      <c r="B748" s="76">
        <f>((InformeTbHv[[#This Row],[T PROGRAMADO]]-InformeTbHv[[#This Row],[HORAS DE OTRAS PARADA]]))/InformeTbHv[[#This Row],[T PROGRAMADO]]</f>
        <v>0.98375000000000001</v>
      </c>
      <c r="C748" s="217">
        <f>IFERROR(((InformeTbHv[[#This Row],[T PROGRAMADO]]-InformeTbHv[[#This Row],[Ttal P. mec]])/InformeTbHv[[#This Row],[T PROGRAMADO]]),0)</f>
        <v>0.98375000000000001</v>
      </c>
      <c r="D748" s="49">
        <f>IFERROR(ROUND(InformeTbHv[[#This Row],[TOTAL DE ARBOLES]]/InformeTbHv[[#This Row],[T EFECTIVO]],2),"")</f>
        <v>0</v>
      </c>
      <c r="E748" s="49" t="str">
        <f>(IFERROR(ROUND(InformeTbHv[[#This Row],[M3]]/InformeTbHv[[#This Row],[TOTAL DE ARBOLES]],2),""))</f>
        <v/>
      </c>
      <c r="F748" s="39">
        <f>IFERROR(ROUND(InformeTbHv[[#This Row],[M3]]/InformeTbHv[[#This Row],[T EFECTIVO]],2),"")</f>
        <v>0</v>
      </c>
      <c r="G748" s="72">
        <f>InformeTbHv[[#This Row],[T PROGRAMADO]]-InformeTbHv[[#This Row],[HORAS DE OTRAS PARADA]]</f>
        <v>7.87</v>
      </c>
      <c r="H748" s="72">
        <f>InformeTbHv[[#This Row],[T PROGRAMADO]]-SUM(InformeTbHv[[#This Row],[T PARADAS MEC]]+InformeTbHv[[#This Row],[ALISTAMIENTO]]+InformeTbHv[[#This Row],[Mantenimiento periódico]])</f>
        <v>7.87</v>
      </c>
      <c r="I748" s="72">
        <f>InformeTbHv[[#This Row],[T PARADAS MEC]]+InformeTbHv[[#This Row],[ALISTAMIENTO]]+InformeTbHv[[#This Row],[Mantenimiento periódico]]</f>
        <v>0.13</v>
      </c>
      <c r="J748" s="72">
        <f>SUMIF(InformeTbHv[[#This Row],[MOTIVO 1]],"Mantenimiento periódico",InformeTbHv[[#This Row],[T OTRA PARADA 1]])</f>
        <v>0</v>
      </c>
      <c r="K748" s="72">
        <f>InformeTbHv[[#This Row],[Mantenimiento periódico]]+InformeTbHv[[#This Row],[ALISTAMIENTO]]</f>
        <v>0</v>
      </c>
      <c r="L748" s="72">
        <f>SUM(InformeTbHv[[#This Row],[T OTRA PARADA 1]:[T OTRA PARADA 5]])</f>
        <v>0</v>
      </c>
      <c r="M748" s="49" t="s">
        <v>76</v>
      </c>
      <c r="N748" s="49" t="s">
        <v>1418</v>
      </c>
      <c r="O748" s="49" t="s">
        <v>83</v>
      </c>
      <c r="P748" s="49">
        <v>1116724602</v>
      </c>
      <c r="Q748" s="49" t="s">
        <v>43</v>
      </c>
      <c r="R748" s="49" t="s">
        <v>49</v>
      </c>
      <c r="S748" s="77">
        <v>46118</v>
      </c>
      <c r="T748" s="49" t="s">
        <v>981</v>
      </c>
      <c r="U748" s="49"/>
      <c r="V748" s="49"/>
      <c r="W748" s="49"/>
      <c r="X748" s="49"/>
      <c r="Y748" s="49"/>
      <c r="Z748" s="49"/>
      <c r="AA748" s="49"/>
      <c r="AB748" s="49"/>
      <c r="AC748" s="49" t="s">
        <v>1435</v>
      </c>
      <c r="AD748" s="49" t="s">
        <v>1480</v>
      </c>
      <c r="AE748" s="49" t="s">
        <v>1509</v>
      </c>
      <c r="AF748" s="49">
        <v>21.85343388198622</v>
      </c>
      <c r="AG748" s="251" t="s">
        <v>205</v>
      </c>
      <c r="AH748" s="259">
        <v>8</v>
      </c>
      <c r="AI748" s="125" t="s">
        <v>45</v>
      </c>
      <c r="AJ748" s="418">
        <f>VLOOKUP(InformeTbHv[[#This Row],[TURNO]],[1]INFORMEHV!AI$2:AK$184,2,0)</f>
        <v>0.58333333333333337</v>
      </c>
      <c r="AK748" s="418">
        <f>VLOOKUP(InformeTbHv[[#This Row],[TURNO]],[1]INFORMEHV!AI$2:AK$184,3,0)</f>
        <v>0.91666666666666663</v>
      </c>
      <c r="AL748" s="125"/>
      <c r="AM748" s="49"/>
      <c r="AN748" s="49"/>
      <c r="AO748" s="49"/>
      <c r="AP748" s="49"/>
      <c r="AQ748" s="72"/>
      <c r="AR748" s="49">
        <v>8</v>
      </c>
      <c r="AS748" s="49">
        <v>0.13</v>
      </c>
      <c r="AT748" s="49"/>
      <c r="AU748" s="88" t="s">
        <v>663</v>
      </c>
      <c r="AV748" s="49"/>
      <c r="AW748" s="49"/>
      <c r="AX748" s="49"/>
      <c r="AY748" s="49"/>
      <c r="AZ748" s="71"/>
      <c r="BA748" s="49" t="s">
        <v>46</v>
      </c>
      <c r="BB74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0.13</v>
      </c>
      <c r="BC748" s="72"/>
      <c r="BD748" s="72"/>
      <c r="BE748" s="72"/>
      <c r="BF748" s="72"/>
      <c r="BG748" s="74"/>
      <c r="BH748" s="44"/>
      <c r="BI748" s="45"/>
      <c r="BJ748" s="45"/>
      <c r="BK748" s="46"/>
      <c r="BL748" s="45"/>
    </row>
    <row r="749" spans="1:64" ht="18" customHeight="1" x14ac:dyDescent="0.3">
      <c r="A749" s="76">
        <f>IFERROR(InformeTbHv[[#This Row],[T EFECTIVO]]/InformeTbHv[[#This Row],[Horas disponibles]],0)</f>
        <v>0</v>
      </c>
      <c r="B749" s="76">
        <f>((InformeTbHv[[#This Row],[T PROGRAMADO]]-InformeTbHv[[#This Row],[HORAS DE OTRAS PARADA]]))/InformeTbHv[[#This Row],[T PROGRAMADO]]</f>
        <v>0</v>
      </c>
      <c r="C749" s="217">
        <f>IFERROR(((InformeTbHv[[#This Row],[T PROGRAMADO]]-InformeTbHv[[#This Row],[Ttal P. mec]])/InformeTbHv[[#This Row],[T PROGRAMADO]]),0)</f>
        <v>0</v>
      </c>
      <c r="D749" s="49" t="str">
        <f>IFERROR(ROUND(InformeTbHv[[#This Row],[TOTAL DE ARBOLES]]/InformeTbHv[[#This Row],[T EFECTIVO]],2),"")</f>
        <v/>
      </c>
      <c r="E749" s="49" t="str">
        <f>(IFERROR(ROUND(InformeTbHv[[#This Row],[M3]]/InformeTbHv[[#This Row],[TOTAL DE ARBOLES]],2),""))</f>
        <v/>
      </c>
      <c r="F749" s="39" t="str">
        <f>IFERROR(ROUND(InformeTbHv[[#This Row],[M3]]/InformeTbHv[[#This Row],[T EFECTIVO]],2),"")</f>
        <v/>
      </c>
      <c r="G749" s="72">
        <f>InformeTbHv[[#This Row],[T PROGRAMADO]]-InformeTbHv[[#This Row],[HORAS DE OTRAS PARADA]]</f>
        <v>0</v>
      </c>
      <c r="H749" s="72">
        <f>InformeTbHv[[#This Row],[T PROGRAMADO]]-SUM(InformeTbHv[[#This Row],[T PARADAS MEC]]+InformeTbHv[[#This Row],[ALISTAMIENTO]]+InformeTbHv[[#This Row],[Mantenimiento periódico]])</f>
        <v>0</v>
      </c>
      <c r="I749" s="72">
        <f>InformeTbHv[[#This Row],[T PARADAS MEC]]+InformeTbHv[[#This Row],[ALISTAMIENTO]]+InformeTbHv[[#This Row],[Mantenimiento periódico]]</f>
        <v>8</v>
      </c>
      <c r="J749" s="72">
        <f>SUMIF(InformeTbHv[[#This Row],[MOTIVO 1]],"Mantenimiento periódico",InformeTbHv[[#This Row],[T OTRA PARADA 1]])</f>
        <v>0</v>
      </c>
      <c r="K749" s="72">
        <f>InformeTbHv[[#This Row],[Mantenimiento periódico]]+InformeTbHv[[#This Row],[ALISTAMIENTO]]</f>
        <v>0</v>
      </c>
      <c r="L749" s="72">
        <f>SUM(InformeTbHv[[#This Row],[T OTRA PARADA 1]:[T OTRA PARADA 5]])</f>
        <v>0</v>
      </c>
      <c r="M749" s="49" t="s">
        <v>76</v>
      </c>
      <c r="N749" s="49" t="s">
        <v>1418</v>
      </c>
      <c r="O749" s="49" t="s">
        <v>78</v>
      </c>
      <c r="P749" s="49">
        <v>1006316837</v>
      </c>
      <c r="Q749" s="49" t="s">
        <v>43</v>
      </c>
      <c r="R749" s="49" t="s">
        <v>49</v>
      </c>
      <c r="S749" s="77">
        <v>46119</v>
      </c>
      <c r="T749" s="49" t="s">
        <v>981</v>
      </c>
      <c r="U749" s="49"/>
      <c r="V749" s="49"/>
      <c r="W749" s="49"/>
      <c r="X749" s="49"/>
      <c r="Y749" s="49"/>
      <c r="Z749" s="49"/>
      <c r="AA749" s="49"/>
      <c r="AB749" s="49"/>
      <c r="AC749" s="49" t="s">
        <v>1435</v>
      </c>
      <c r="AD749" s="49" t="s">
        <v>1480</v>
      </c>
      <c r="AE749" s="49" t="s">
        <v>1509</v>
      </c>
      <c r="AF749" s="49">
        <v>21.85343388198622</v>
      </c>
      <c r="AG749" s="251" t="s">
        <v>205</v>
      </c>
      <c r="AH749" s="259">
        <v>8</v>
      </c>
      <c r="AI749" s="49" t="s">
        <v>47</v>
      </c>
      <c r="AJ749" s="420">
        <f>VLOOKUP(InformeTbHv[[#This Row],[TURNO]],[1]INFORMEHV!AI$2:AK$184,2,0)</f>
        <v>0.25</v>
      </c>
      <c r="AK749" s="420">
        <f>VLOOKUP(InformeTbHv[[#This Row],[TURNO]],[1]INFORMEHV!AI$2:AK$184,3,0)</f>
        <v>0.58333333333333337</v>
      </c>
      <c r="AL749" s="125"/>
      <c r="AM749" s="49"/>
      <c r="AN749" s="49"/>
      <c r="AO749" s="49"/>
      <c r="AP749" s="49"/>
      <c r="AQ749" s="72"/>
      <c r="AR749" s="49">
        <v>8</v>
      </c>
      <c r="AS749" s="49">
        <v>8</v>
      </c>
      <c r="AT749" s="49"/>
      <c r="AU749" s="88" t="s">
        <v>663</v>
      </c>
      <c r="AV749" s="49"/>
      <c r="AW749" s="49"/>
      <c r="AX749" s="49"/>
      <c r="AY749" s="49"/>
      <c r="AZ749" s="71"/>
      <c r="BA749" s="49" t="s">
        <v>46</v>
      </c>
      <c r="BB74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749" s="72"/>
      <c r="BD749" s="72"/>
      <c r="BE749" s="72"/>
      <c r="BF749" s="72"/>
      <c r="BG749" s="74"/>
      <c r="BH749" s="44"/>
      <c r="BI749" s="45"/>
      <c r="BJ749" s="45"/>
      <c r="BK749" s="46"/>
      <c r="BL749" s="45"/>
    </row>
    <row r="750" spans="1:64" ht="18" customHeight="1" x14ac:dyDescent="0.3">
      <c r="A750" s="76">
        <f>IFERROR(InformeTbHv[[#This Row],[T EFECTIVO]]/InformeTbHv[[#This Row],[Horas disponibles]],0)</f>
        <v>0.93703148425787108</v>
      </c>
      <c r="B750" s="76">
        <f>((InformeTbHv[[#This Row],[T PROGRAMADO]]-InformeTbHv[[#This Row],[HORAS DE OTRAS PARADA]]))/InformeTbHv[[#This Row],[T PROGRAMADO]]</f>
        <v>0.78125</v>
      </c>
      <c r="C750" s="217">
        <f>IFERROR(((InformeTbHv[[#This Row],[T PROGRAMADO]]-InformeTbHv[[#This Row],[Ttal P. mec]])/InformeTbHv[[#This Row],[T PROGRAMADO]]),0)</f>
        <v>0.83374999999999999</v>
      </c>
      <c r="D750" s="49">
        <f>IFERROR(ROUND(InformeTbHv[[#This Row],[TOTAL DE ARBOLES]]/InformeTbHv[[#This Row],[T EFECTIVO]],2),"")</f>
        <v>0</v>
      </c>
      <c r="E750" s="49" t="str">
        <f>(IFERROR(ROUND(InformeTbHv[[#This Row],[M3]]/InformeTbHv[[#This Row],[TOTAL DE ARBOLES]],2),""))</f>
        <v/>
      </c>
      <c r="F750" s="39">
        <f>IFERROR(ROUND(InformeTbHv[[#This Row],[M3]]/InformeTbHv[[#This Row],[T EFECTIVO]],2),"")</f>
        <v>0</v>
      </c>
      <c r="G750" s="72">
        <f>InformeTbHv[[#This Row],[T PROGRAMADO]]-InformeTbHv[[#This Row],[HORAS DE OTRAS PARADA]]</f>
        <v>6.25</v>
      </c>
      <c r="H750" s="72">
        <f>InformeTbHv[[#This Row],[T PROGRAMADO]]-SUM(InformeTbHv[[#This Row],[T PARADAS MEC]]+InformeTbHv[[#This Row],[ALISTAMIENTO]]+InformeTbHv[[#This Row],[Mantenimiento periódico]])</f>
        <v>6.67</v>
      </c>
      <c r="I750" s="72">
        <f>InformeTbHv[[#This Row],[T PARADAS MEC]]+InformeTbHv[[#This Row],[ALISTAMIENTO]]+InformeTbHv[[#This Row],[Mantenimiento periódico]]</f>
        <v>1.33</v>
      </c>
      <c r="J750" s="72">
        <f>SUMIF(InformeTbHv[[#This Row],[MOTIVO 1]],"Mantenimiento periódico",InformeTbHv[[#This Row],[T OTRA PARADA 1]])</f>
        <v>0</v>
      </c>
      <c r="K750" s="72">
        <f>InformeTbHv[[#This Row],[Mantenimiento periódico]]+InformeTbHv[[#This Row],[ALISTAMIENTO]]</f>
        <v>0.33</v>
      </c>
      <c r="L750" s="72">
        <f>SUM(InformeTbHv[[#This Row],[T OTRA PARADA 1]:[T OTRA PARADA 5]])</f>
        <v>0</v>
      </c>
      <c r="M750" s="49" t="s">
        <v>76</v>
      </c>
      <c r="N750" s="49" t="s">
        <v>1418</v>
      </c>
      <c r="O750" s="49" t="s">
        <v>95</v>
      </c>
      <c r="P750" s="49">
        <v>6135776</v>
      </c>
      <c r="Q750" s="49" t="s">
        <v>43</v>
      </c>
      <c r="R750" s="49" t="s">
        <v>49</v>
      </c>
      <c r="S750" s="77">
        <v>46126</v>
      </c>
      <c r="T750" s="49" t="s">
        <v>100</v>
      </c>
      <c r="U750" s="49"/>
      <c r="V750" s="49"/>
      <c r="W750" s="49"/>
      <c r="X750" s="49"/>
      <c r="Y750" s="49"/>
      <c r="Z750" s="49"/>
      <c r="AA750" s="49"/>
      <c r="AB750" s="49"/>
      <c r="AC750" s="49" t="s">
        <v>1447</v>
      </c>
      <c r="AD750" s="49" t="s">
        <v>1492</v>
      </c>
      <c r="AE750" s="49" t="s">
        <v>1509</v>
      </c>
      <c r="AF750" s="49">
        <v>22.377612303778299</v>
      </c>
      <c r="AG750" s="251" t="s">
        <v>205</v>
      </c>
      <c r="AH750" s="259">
        <v>3</v>
      </c>
      <c r="AI750" s="49" t="s">
        <v>47</v>
      </c>
      <c r="AJ750" s="420">
        <f>VLOOKUP(InformeTbHv[[#This Row],[TURNO]],[1]INFORMEHV!AI$2:AK$184,2,0)</f>
        <v>0.25</v>
      </c>
      <c r="AK750" s="420">
        <f>VLOOKUP(InformeTbHv[[#This Row],[TURNO]],[1]INFORMEHV!AI$2:AK$184,3,0)</f>
        <v>0.58333333333333337</v>
      </c>
      <c r="AL750" s="125">
        <v>22</v>
      </c>
      <c r="AM750" s="49"/>
      <c r="AN750" s="49"/>
      <c r="AO750" s="49"/>
      <c r="AP750" s="49"/>
      <c r="AQ750" s="72">
        <v>20</v>
      </c>
      <c r="AR750" s="49">
        <v>8</v>
      </c>
      <c r="AS750" s="49">
        <v>1</v>
      </c>
      <c r="AT750" s="49"/>
      <c r="AU750" s="88" t="s">
        <v>663</v>
      </c>
      <c r="AV750" s="49">
        <v>0.33</v>
      </c>
      <c r="AW750" s="49">
        <v>0.25</v>
      </c>
      <c r="AX750" s="49">
        <v>0.17</v>
      </c>
      <c r="AY750" s="49"/>
      <c r="AZ750" s="71" t="s">
        <v>1184</v>
      </c>
      <c r="BA750" s="49" t="s">
        <v>48</v>
      </c>
      <c r="BB75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1.75</v>
      </c>
      <c r="BC750" s="72"/>
      <c r="BD750" s="72"/>
      <c r="BE750" s="72"/>
      <c r="BF750" s="72"/>
      <c r="BG750" s="74"/>
      <c r="BH750" s="44"/>
      <c r="BI750" s="45"/>
      <c r="BJ750" s="45"/>
      <c r="BK750" s="46"/>
      <c r="BL750" s="45"/>
    </row>
    <row r="751" spans="1:64" ht="18" customHeight="1" x14ac:dyDescent="0.3">
      <c r="A751" s="76">
        <f>IFERROR(InformeTbHv[[#This Row],[T EFECTIVO]]/InformeTbHv[[#This Row],[Horas disponibles]],0)</f>
        <v>0</v>
      </c>
      <c r="B751" s="76">
        <f>((InformeTbHv[[#This Row],[T PROGRAMADO]]-InformeTbHv[[#This Row],[HORAS DE OTRAS PARADA]]))/InformeTbHv[[#This Row],[T PROGRAMADO]]</f>
        <v>0</v>
      </c>
      <c r="C751" s="217">
        <f>IFERROR(((InformeTbHv[[#This Row],[T PROGRAMADO]]-InformeTbHv[[#This Row],[Ttal P. mec]])/InformeTbHv[[#This Row],[T PROGRAMADO]]),0)</f>
        <v>0</v>
      </c>
      <c r="D751" s="49" t="str">
        <f>IFERROR(ROUND(InformeTbHv[[#This Row],[TOTAL DE ARBOLES]]/InformeTbHv[[#This Row],[T EFECTIVO]],2),"")</f>
        <v/>
      </c>
      <c r="E751" s="49" t="str">
        <f>(IFERROR(ROUND(InformeTbHv[[#This Row],[M3]]/InformeTbHv[[#This Row],[TOTAL DE ARBOLES]],2),""))</f>
        <v/>
      </c>
      <c r="F751" s="39" t="str">
        <f>IFERROR(ROUND(InformeTbHv[[#This Row],[M3]]/InformeTbHv[[#This Row],[T EFECTIVO]],2),"")</f>
        <v/>
      </c>
      <c r="G751" s="72">
        <f>InformeTbHv[[#This Row],[T PROGRAMADO]]-InformeTbHv[[#This Row],[HORAS DE OTRAS PARADA]]</f>
        <v>0</v>
      </c>
      <c r="H751" s="72">
        <f>InformeTbHv[[#This Row],[T PROGRAMADO]]-SUM(InformeTbHv[[#This Row],[T PARADAS MEC]]+InformeTbHv[[#This Row],[ALISTAMIENTO]]+InformeTbHv[[#This Row],[Mantenimiento periódico]])</f>
        <v>0</v>
      </c>
      <c r="I751" s="72">
        <f>InformeTbHv[[#This Row],[T PARADAS MEC]]+InformeTbHv[[#This Row],[ALISTAMIENTO]]+InformeTbHv[[#This Row],[Mantenimiento periódico]]</f>
        <v>8</v>
      </c>
      <c r="J751" s="72">
        <f>SUMIF(InformeTbHv[[#This Row],[MOTIVO 1]],"Mantenimiento periódico",InformeTbHv[[#This Row],[T OTRA PARADA 1]])</f>
        <v>0</v>
      </c>
      <c r="K751" s="72">
        <f>InformeTbHv[[#This Row],[Mantenimiento periódico]]+InformeTbHv[[#This Row],[ALISTAMIENTO]]</f>
        <v>0</v>
      </c>
      <c r="L751" s="72">
        <f>SUM(InformeTbHv[[#This Row],[T OTRA PARADA 1]:[T OTRA PARADA 5]])</f>
        <v>0</v>
      </c>
      <c r="M751" s="49" t="s">
        <v>76</v>
      </c>
      <c r="N751" s="49" t="s">
        <v>1418</v>
      </c>
      <c r="O751" s="49" t="s">
        <v>78</v>
      </c>
      <c r="P751" s="49">
        <v>1006316837</v>
      </c>
      <c r="Q751" s="49" t="s">
        <v>43</v>
      </c>
      <c r="R751" s="49" t="s">
        <v>49</v>
      </c>
      <c r="S751" s="77">
        <v>46129</v>
      </c>
      <c r="T751" s="49" t="s">
        <v>100</v>
      </c>
      <c r="U751" s="49"/>
      <c r="V751" s="49"/>
      <c r="W751" s="49"/>
      <c r="X751" s="49"/>
      <c r="Y751" s="49"/>
      <c r="Z751" s="49"/>
      <c r="AA751" s="49"/>
      <c r="AB751" s="49"/>
      <c r="AC751" s="49" t="s">
        <v>1447</v>
      </c>
      <c r="AD751" s="49" t="s">
        <v>1492</v>
      </c>
      <c r="AE751" s="49" t="s">
        <v>1509</v>
      </c>
      <c r="AF751" s="49">
        <v>22.377612303778299</v>
      </c>
      <c r="AG751" s="251" t="s">
        <v>205</v>
      </c>
      <c r="AH751" s="259">
        <v>3</v>
      </c>
      <c r="AI751" s="125" t="s">
        <v>45</v>
      </c>
      <c r="AJ751" s="418">
        <f>VLOOKUP(InformeTbHv[[#This Row],[TURNO]],[1]INFORMEHV!AI$2:AK$184,2,0)</f>
        <v>0.58333333333333337</v>
      </c>
      <c r="AK751" s="418">
        <f>VLOOKUP(InformeTbHv[[#This Row],[TURNO]],[1]INFORMEHV!AI$2:AK$184,3,0)</f>
        <v>0.91666666666666663</v>
      </c>
      <c r="AL751" s="125"/>
      <c r="AM751" s="49"/>
      <c r="AN751" s="49"/>
      <c r="AO751" s="49"/>
      <c r="AP751" s="49"/>
      <c r="AQ751" s="72"/>
      <c r="AR751" s="49">
        <v>8</v>
      </c>
      <c r="AS751" s="49">
        <v>8</v>
      </c>
      <c r="AT751" s="49"/>
      <c r="AU751" s="88" t="s">
        <v>663</v>
      </c>
      <c r="AV751" s="49"/>
      <c r="AW751" s="49"/>
      <c r="AX751" s="49"/>
      <c r="AY751" s="49"/>
      <c r="AZ751" s="71"/>
      <c r="BA751" s="49" t="s">
        <v>48</v>
      </c>
      <c r="BB75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751" s="72"/>
      <c r="BD751" s="72"/>
      <c r="BE751" s="72"/>
      <c r="BF751" s="72"/>
      <c r="BG751" s="74"/>
      <c r="BH751" s="44"/>
      <c r="BI751" s="45"/>
      <c r="BJ751" s="45"/>
      <c r="BK751" s="46"/>
      <c r="BL751" s="45"/>
    </row>
    <row r="752" spans="1:64" ht="18" customHeight="1" x14ac:dyDescent="0.3">
      <c r="A752" s="37">
        <f>IFERROR(InformeTbHv[[#This Row],[T EFECTIVO]]/InformeTbHv[[#This Row],[Horas disponibles]],0)</f>
        <v>0.7192982456140351</v>
      </c>
      <c r="B752" s="37">
        <f>((InformeTbHv[[#This Row],[T PROGRAMADO]]-InformeTbHv[[#This Row],[HORAS DE OTRAS PARADA]]))/InformeTbHv[[#This Row],[T PROGRAMADO]]</f>
        <v>0.51250000000000007</v>
      </c>
      <c r="C752" s="113">
        <f>IFERROR(((InformeTbHv[[#This Row],[T PROGRAMADO]]-InformeTbHv[[#This Row],[Ttal P. mec]])/InformeTbHv[[#This Row],[T PROGRAMADO]]),0)</f>
        <v>0.71250000000000002</v>
      </c>
      <c r="D752" s="38">
        <f>IFERROR(ROUND(InformeTbHv[[#This Row],[TOTAL DE ARBOLES]]/InformeTbHv[[#This Row],[T EFECTIVO]],2),"")</f>
        <v>57.07</v>
      </c>
      <c r="E752" s="38">
        <f>(IFERROR(ROUND(InformeTbHv[[#This Row],[M3]]/InformeTbHv[[#This Row],[TOTAL DE ARBOLES]],2),""))</f>
        <v>0.19</v>
      </c>
      <c r="F752" s="39">
        <f>IFERROR(ROUND(InformeTbHv[[#This Row],[M3]]/InformeTbHv[[#This Row],[T EFECTIVO]],2),"")</f>
        <v>10.98</v>
      </c>
      <c r="G752" s="40">
        <f>InformeTbHv[[#This Row],[T PROGRAMADO]]-InformeTbHv[[#This Row],[HORAS DE OTRAS PARADA]]</f>
        <v>4.1000000000000005</v>
      </c>
      <c r="H752" s="40">
        <f>InformeTbHv[[#This Row],[T PROGRAMADO]]-SUM(InformeTbHv[[#This Row],[T PARADAS MEC]]+InformeTbHv[[#This Row],[ALISTAMIENTO]]+InformeTbHv[[#This Row],[Mantenimiento periódico]])</f>
        <v>5.7</v>
      </c>
      <c r="I752" s="40">
        <f>InformeTbHv[[#This Row],[T PARADAS MEC]]+InformeTbHv[[#This Row],[ALISTAMIENTO]]+InformeTbHv[[#This Row],[Mantenimiento periódico]]</f>
        <v>2.2999999999999998</v>
      </c>
      <c r="J752" s="40">
        <f>SUMIF(InformeTbHv[[#This Row],[MOTIVO 1]],"Mantenimiento periódico",InformeTbHv[[#This Row],[T OTRA PARADA 1]])</f>
        <v>0</v>
      </c>
      <c r="K752" s="40">
        <f>InformeTbHv[[#This Row],[Mantenimiento periódico]]+InformeTbHv[[#This Row],[ALISTAMIENTO]]</f>
        <v>0.3</v>
      </c>
      <c r="L752" s="40">
        <f>SUM(InformeTbHv[[#This Row],[T OTRA PARADA 1]:[T OTRA PARADA 5]])</f>
        <v>1</v>
      </c>
      <c r="M752" s="38" t="s">
        <v>136</v>
      </c>
      <c r="N752" s="38" t="s">
        <v>1417</v>
      </c>
      <c r="O752" s="38" t="s">
        <v>260</v>
      </c>
      <c r="P752" s="38">
        <v>1113312568</v>
      </c>
      <c r="Q752" s="38" t="s">
        <v>257</v>
      </c>
      <c r="R752" s="38" t="s">
        <v>49</v>
      </c>
      <c r="S752" s="41">
        <v>46026</v>
      </c>
      <c r="T752" s="38" t="s">
        <v>135</v>
      </c>
      <c r="U752" s="38"/>
      <c r="V752" s="38"/>
      <c r="W752" s="38"/>
      <c r="X752" s="38"/>
      <c r="Y752" s="38"/>
      <c r="Z752" s="38"/>
      <c r="AA752" s="38"/>
      <c r="AB752" s="38"/>
      <c r="AC752" s="38" t="s">
        <v>1421</v>
      </c>
      <c r="AD752" s="38" t="s">
        <v>1466</v>
      </c>
      <c r="AE752" s="38" t="s">
        <v>1510</v>
      </c>
      <c r="AF752" s="38">
        <v>17.432111584245501</v>
      </c>
      <c r="AG752" s="251" t="s">
        <v>205</v>
      </c>
      <c r="AH752" s="207">
        <v>7</v>
      </c>
      <c r="AI752" s="125" t="s">
        <v>45</v>
      </c>
      <c r="AJ752" s="418">
        <f>VLOOKUP(InformeTbHv[[#This Row],[TURNO]],[1]INFORMEHV!AI$2:AK$184,2,0)</f>
        <v>0.58333333333333337</v>
      </c>
      <c r="AK752" s="418">
        <f>VLOOKUP(InformeTbHv[[#This Row],[TURNO]],[1]INFORMEHV!AI$2:AK$184,3,0)</f>
        <v>0.91666666666666663</v>
      </c>
      <c r="AL752" s="116">
        <v>25</v>
      </c>
      <c r="AM752" s="38">
        <v>234</v>
      </c>
      <c r="AN752" s="38">
        <v>45</v>
      </c>
      <c r="AO752" s="38">
        <v>11.5</v>
      </c>
      <c r="AP752" s="38">
        <v>61</v>
      </c>
      <c r="AQ752" s="40">
        <v>20</v>
      </c>
      <c r="AR752" s="116">
        <v>8</v>
      </c>
      <c r="AS752" s="38">
        <v>2</v>
      </c>
      <c r="AT752" s="30" t="s">
        <v>328</v>
      </c>
      <c r="AU752" s="38" t="s">
        <v>272</v>
      </c>
      <c r="AV752" s="38">
        <v>0.3</v>
      </c>
      <c r="AW752" s="38">
        <v>0.3</v>
      </c>
      <c r="AX752" s="38">
        <v>0.3</v>
      </c>
      <c r="AY752" s="38">
        <v>0</v>
      </c>
      <c r="AZ752" s="42" t="s">
        <v>273</v>
      </c>
      <c r="BA752" s="38" t="s">
        <v>259</v>
      </c>
      <c r="BB75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3.8999999999999995</v>
      </c>
      <c r="BC752" s="40">
        <v>1</v>
      </c>
      <c r="BD752" s="40">
        <v>0</v>
      </c>
      <c r="BE752" s="40">
        <v>0</v>
      </c>
      <c r="BF752" s="40">
        <v>0</v>
      </c>
      <c r="BG752" s="43">
        <v>0</v>
      </c>
      <c r="BH752" s="14" t="s">
        <v>236</v>
      </c>
      <c r="BI752" s="45"/>
      <c r="BJ752" s="45"/>
      <c r="BK752" s="46"/>
      <c r="BL752" s="47"/>
    </row>
    <row r="753" spans="1:64" ht="18" customHeight="1" x14ac:dyDescent="0.3">
      <c r="A753" s="37">
        <f>IFERROR(InformeTbHv[[#This Row],[T EFECTIVO]]/InformeTbHv[[#This Row],[Horas disponibles]],0)</f>
        <v>0.66233766233766223</v>
      </c>
      <c r="B753" s="37">
        <f>((InformeTbHv[[#This Row],[T PROGRAMADO]]-InformeTbHv[[#This Row],[HORAS DE OTRAS PARADA]]))/InformeTbHv[[#This Row],[T PROGRAMADO]]</f>
        <v>0.56666666666666665</v>
      </c>
      <c r="C753" s="113">
        <f>IFERROR(((InformeTbHv[[#This Row],[T PROGRAMADO]]-InformeTbHv[[#This Row],[Ttal P. mec]])/InformeTbHv[[#This Row],[T PROGRAMADO]]),0)</f>
        <v>0.85555555555555562</v>
      </c>
      <c r="D753" s="38">
        <f>IFERROR(ROUND(InformeTbHv[[#This Row],[TOTAL DE ARBOLES]]/InformeTbHv[[#This Row],[T EFECTIVO]],2),"")</f>
        <v>39.409999999999997</v>
      </c>
      <c r="E753" s="38">
        <f>(IFERROR(ROUND(InformeTbHv[[#This Row],[M3]]/InformeTbHv[[#This Row],[TOTAL DE ARBOLES]],2),""))</f>
        <v>0.2</v>
      </c>
      <c r="F753" s="39">
        <f>IFERROR(ROUND(InformeTbHv[[#This Row],[M3]]/InformeTbHv[[#This Row],[T EFECTIVO]],2),"")</f>
        <v>7.84</v>
      </c>
      <c r="G753" s="40">
        <f>InformeTbHv[[#This Row],[T PROGRAMADO]]-InformeTbHv[[#This Row],[HORAS DE OTRAS PARADA]]</f>
        <v>5.0999999999999996</v>
      </c>
      <c r="H753" s="40">
        <f>InformeTbHv[[#This Row],[T PROGRAMADO]]-SUM(InformeTbHv[[#This Row],[T PARADAS MEC]]+InformeTbHv[[#This Row],[ALISTAMIENTO]]+InformeTbHv[[#This Row],[Mantenimiento periódico]])</f>
        <v>7.7</v>
      </c>
      <c r="I753" s="40">
        <f>InformeTbHv[[#This Row],[T PARADAS MEC]]+InformeTbHv[[#This Row],[ALISTAMIENTO]]+InformeTbHv[[#This Row],[Mantenimiento periódico]]</f>
        <v>1.3</v>
      </c>
      <c r="J753" s="40">
        <f>SUMIF(InformeTbHv[[#This Row],[MOTIVO 1]],"Mantenimiento periódico",InformeTbHv[[#This Row],[T OTRA PARADA 1]])</f>
        <v>0</v>
      </c>
      <c r="K753" s="120">
        <f>InformeTbHv[[#This Row],[Mantenimiento periódico]]+InformeTbHv[[#This Row],[ALISTAMIENTO]]</f>
        <v>0.3</v>
      </c>
      <c r="L753" s="120">
        <f>SUM(InformeTbHv[[#This Row],[T OTRA PARADA 1]:[T OTRA PARADA 5]])</f>
        <v>2</v>
      </c>
      <c r="M753" s="116" t="s">
        <v>136</v>
      </c>
      <c r="N753" s="116" t="s">
        <v>1417</v>
      </c>
      <c r="O753" s="246" t="s">
        <v>260</v>
      </c>
      <c r="P753" s="38">
        <v>1113312568</v>
      </c>
      <c r="Q753" s="38" t="s">
        <v>257</v>
      </c>
      <c r="R753" s="38" t="s">
        <v>49</v>
      </c>
      <c r="S753" s="41">
        <v>46027</v>
      </c>
      <c r="T753" s="38" t="s">
        <v>135</v>
      </c>
      <c r="U753" s="38"/>
      <c r="V753" s="38"/>
      <c r="W753" s="38"/>
      <c r="X753" s="38"/>
      <c r="Y753" s="38"/>
      <c r="Z753" s="38"/>
      <c r="AA753" s="38"/>
      <c r="AB753" s="38"/>
      <c r="AC753" s="38" t="s">
        <v>1421</v>
      </c>
      <c r="AD753" s="38" t="s">
        <v>1466</v>
      </c>
      <c r="AE753" s="38" t="s">
        <v>1510</v>
      </c>
      <c r="AF753" s="38">
        <v>17.432111584245501</v>
      </c>
      <c r="AG753" s="251" t="s">
        <v>205</v>
      </c>
      <c r="AH753" s="207">
        <v>7</v>
      </c>
      <c r="AI753" s="25" t="s">
        <v>47</v>
      </c>
      <c r="AJ753" s="422">
        <f>VLOOKUP(InformeTbHv[[#This Row],[TURNO]],[1]INFORMEHV!AI$2:AK$184,2,0)</f>
        <v>0.25</v>
      </c>
      <c r="AK753" s="422">
        <f>VLOOKUP(InformeTbHv[[#This Row],[TURNO]],[1]INFORMEHV!AI$2:AK$184,3,0)</f>
        <v>0.58333333333333337</v>
      </c>
      <c r="AL753" s="116">
        <v>25</v>
      </c>
      <c r="AM753" s="38">
        <v>201</v>
      </c>
      <c r="AN753" s="38">
        <v>40</v>
      </c>
      <c r="AO753" s="38">
        <v>8.6999999999999993</v>
      </c>
      <c r="AP753" s="38">
        <v>46</v>
      </c>
      <c r="AQ753" s="40">
        <v>23</v>
      </c>
      <c r="AR753" s="116">
        <v>9</v>
      </c>
      <c r="AS753" s="38">
        <v>1</v>
      </c>
      <c r="AT753" s="30" t="s">
        <v>328</v>
      </c>
      <c r="AU753" s="38" t="s">
        <v>272</v>
      </c>
      <c r="AV753" s="38">
        <v>0.3</v>
      </c>
      <c r="AW753" s="38">
        <v>0.3</v>
      </c>
      <c r="AX753" s="38">
        <v>0.3</v>
      </c>
      <c r="AY753" s="38">
        <v>0</v>
      </c>
      <c r="AZ753" s="42" t="s">
        <v>275</v>
      </c>
      <c r="BA753" s="38" t="s">
        <v>259</v>
      </c>
      <c r="BB75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3.9000000000000004</v>
      </c>
      <c r="BC753" s="40">
        <v>2</v>
      </c>
      <c r="BD753" s="40">
        <v>0</v>
      </c>
      <c r="BE753" s="40">
        <v>0</v>
      </c>
      <c r="BF753" s="40">
        <v>0</v>
      </c>
      <c r="BG753" s="43">
        <v>0</v>
      </c>
      <c r="BH753" s="44" t="s">
        <v>237</v>
      </c>
      <c r="BI753" s="45"/>
      <c r="BJ753" s="45"/>
      <c r="BK753" s="46"/>
      <c r="BL753" s="47"/>
    </row>
    <row r="754" spans="1:64" ht="18" customHeight="1" x14ac:dyDescent="0.3">
      <c r="A754" s="37">
        <f>IFERROR(InformeTbHv[[#This Row],[T EFECTIVO]]/InformeTbHv[[#This Row],[Horas disponibles]],0)</f>
        <v>0.91858887381275434</v>
      </c>
      <c r="B754" s="37">
        <f>((InformeTbHv[[#This Row],[T PROGRAMADO]]-InformeTbHv[[#This Row],[HORAS DE OTRAS PARADA]]))/InformeTbHv[[#This Row],[T PROGRAMADO]]</f>
        <v>0.84624999999999995</v>
      </c>
      <c r="C754" s="113">
        <f>IFERROR(((InformeTbHv[[#This Row],[T PROGRAMADO]]-InformeTbHv[[#This Row],[Ttal P. mec]])/InformeTbHv[[#This Row],[T PROGRAMADO]]),0)</f>
        <v>0.92125000000000001</v>
      </c>
      <c r="D754" s="38">
        <f>IFERROR(ROUND(InformeTbHv[[#This Row],[TOTAL DE ARBOLES]]/InformeTbHv[[#This Row],[T EFECTIVO]],2),"")</f>
        <v>23.93</v>
      </c>
      <c r="E754" s="38">
        <f>(IFERROR(ROUND(InformeTbHv[[#This Row],[M3]]/InformeTbHv[[#This Row],[TOTAL DE ARBOLES]],2),""))</f>
        <v>0.43</v>
      </c>
      <c r="F754" s="39">
        <f>IFERROR(ROUND(InformeTbHv[[#This Row],[M3]]/InformeTbHv[[#This Row],[T EFECTIVO]],2),"")</f>
        <v>10.34</v>
      </c>
      <c r="G754" s="40">
        <f>InformeTbHv[[#This Row],[T PROGRAMADO]]-InformeTbHv[[#This Row],[HORAS DE OTRAS PARADA]]</f>
        <v>6.77</v>
      </c>
      <c r="H754" s="40">
        <f>InformeTbHv[[#This Row],[T PROGRAMADO]]-SUM(InformeTbHv[[#This Row],[T PARADAS MEC]]+InformeTbHv[[#This Row],[ALISTAMIENTO]]+InformeTbHv[[#This Row],[Mantenimiento periódico]])</f>
        <v>7.37</v>
      </c>
      <c r="I754" s="40">
        <f>InformeTbHv[[#This Row],[T PARADAS MEC]]+InformeTbHv[[#This Row],[ALISTAMIENTO]]+InformeTbHv[[#This Row],[Mantenimiento periódico]]</f>
        <v>0.63</v>
      </c>
      <c r="J754" s="40">
        <f>SUMIF(InformeTbHv[[#This Row],[MOTIVO 1]],"Mantenimiento periódico",InformeTbHv[[#This Row],[T OTRA PARADA 1]])</f>
        <v>0</v>
      </c>
      <c r="K754" s="120">
        <f>InformeTbHv[[#This Row],[Mantenimiento periódico]]+InformeTbHv[[#This Row],[ALISTAMIENTO]]</f>
        <v>0.3</v>
      </c>
      <c r="L754" s="120">
        <f>SUM(InformeTbHv[[#This Row],[T OTRA PARADA 1]:[T OTRA PARADA 5]])</f>
        <v>0</v>
      </c>
      <c r="M754" s="116" t="s">
        <v>136</v>
      </c>
      <c r="N754" s="116" t="s">
        <v>1417</v>
      </c>
      <c r="O754" s="246" t="s">
        <v>256</v>
      </c>
      <c r="P754" s="38">
        <v>1127213532</v>
      </c>
      <c r="Q754" s="38" t="s">
        <v>257</v>
      </c>
      <c r="R754" s="38" t="s">
        <v>49</v>
      </c>
      <c r="S754" s="41">
        <v>46028</v>
      </c>
      <c r="T754" s="38" t="s">
        <v>135</v>
      </c>
      <c r="U754" s="38"/>
      <c r="V754" s="38"/>
      <c r="W754" s="38"/>
      <c r="X754" s="38"/>
      <c r="Y754" s="38"/>
      <c r="Z754" s="38"/>
      <c r="AA754" s="38"/>
      <c r="AB754" s="38"/>
      <c r="AC754" s="38" t="s">
        <v>1421</v>
      </c>
      <c r="AD754" s="38" t="s">
        <v>1466</v>
      </c>
      <c r="AE754" s="38" t="s">
        <v>1510</v>
      </c>
      <c r="AF754" s="38">
        <v>17.432111584245501</v>
      </c>
      <c r="AG754" s="251" t="s">
        <v>205</v>
      </c>
      <c r="AH754" s="207">
        <v>7</v>
      </c>
      <c r="AI754" s="25" t="s">
        <v>47</v>
      </c>
      <c r="AJ754" s="422">
        <f>VLOOKUP(InformeTbHv[[#This Row],[TURNO]],[1]INFORMEHV!AI$2:AK$184,2,0)</f>
        <v>0.25</v>
      </c>
      <c r="AK754" s="422">
        <f>VLOOKUP(InformeTbHv[[#This Row],[TURNO]],[1]INFORMEHV!AI$2:AK$184,3,0)</f>
        <v>0.58333333333333337</v>
      </c>
      <c r="AL754" s="116">
        <v>25</v>
      </c>
      <c r="AM754" s="38">
        <v>162</v>
      </c>
      <c r="AN754" s="38">
        <v>70</v>
      </c>
      <c r="AO754" s="38">
        <v>12.5</v>
      </c>
      <c r="AP754" s="38">
        <v>45</v>
      </c>
      <c r="AQ754" s="40">
        <v>25</v>
      </c>
      <c r="AR754" s="116">
        <v>8</v>
      </c>
      <c r="AS754" s="38">
        <v>0.33</v>
      </c>
      <c r="AT754" s="30" t="s">
        <v>328</v>
      </c>
      <c r="AU754" s="38" t="s">
        <v>272</v>
      </c>
      <c r="AV754" s="38">
        <v>0.3</v>
      </c>
      <c r="AW754" s="38">
        <v>0.3</v>
      </c>
      <c r="AX754" s="38">
        <v>0.3</v>
      </c>
      <c r="AY754" s="38">
        <v>0</v>
      </c>
      <c r="AZ754" s="42" t="s">
        <v>277</v>
      </c>
      <c r="BA754" s="38" t="s">
        <v>259</v>
      </c>
      <c r="BB75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1.23</v>
      </c>
      <c r="BC754" s="40"/>
      <c r="BD754" s="40"/>
      <c r="BE754" s="40"/>
      <c r="BF754" s="40"/>
      <c r="BG754" s="43"/>
      <c r="BH754" s="44"/>
      <c r="BI754" s="45"/>
      <c r="BJ754" s="45"/>
      <c r="BK754" s="46"/>
      <c r="BL754" s="47"/>
    </row>
    <row r="755" spans="1:64" ht="18" customHeight="1" x14ac:dyDescent="0.3">
      <c r="A755" s="37">
        <f>IFERROR(InformeTbHv[[#This Row],[T EFECTIVO]]/InformeTbHv[[#This Row],[Horas disponibles]],0)</f>
        <v>0.91044776119402981</v>
      </c>
      <c r="B755" s="37">
        <f>((InformeTbHv[[#This Row],[T PROGRAMADO]]-InformeTbHv[[#This Row],[HORAS DE OTRAS PARADA]]))/InformeTbHv[[#This Row],[T PROGRAMADO]]</f>
        <v>0.76249999999999996</v>
      </c>
      <c r="C755" s="113">
        <f>IFERROR(((InformeTbHv[[#This Row],[T PROGRAMADO]]-InformeTbHv[[#This Row],[Ttal P. mec]])/InformeTbHv[[#This Row],[T PROGRAMADO]]),0)</f>
        <v>0.83750000000000002</v>
      </c>
      <c r="D755" s="38">
        <f>IFERROR(ROUND(InformeTbHv[[#This Row],[TOTAL DE ARBOLES]]/InformeTbHv[[#This Row],[T EFECTIVO]],2),"")</f>
        <v>33.93</v>
      </c>
      <c r="E755" s="38">
        <f>(IFERROR(ROUND(InformeTbHv[[#This Row],[M3]]/InformeTbHv[[#This Row],[TOTAL DE ARBOLES]],2),""))</f>
        <v>0.34</v>
      </c>
      <c r="F755" s="39">
        <f>IFERROR(ROUND(InformeTbHv[[#This Row],[M3]]/InformeTbHv[[#This Row],[T EFECTIVO]],2),"")</f>
        <v>11.51</v>
      </c>
      <c r="G755" s="40">
        <f>InformeTbHv[[#This Row],[T PROGRAMADO]]-InformeTbHv[[#This Row],[HORAS DE OTRAS PARADA]]</f>
        <v>6.1</v>
      </c>
      <c r="H755" s="40">
        <f>InformeTbHv[[#This Row],[T PROGRAMADO]]-SUM(InformeTbHv[[#This Row],[T PARADAS MEC]]+InformeTbHv[[#This Row],[ALISTAMIENTO]]+InformeTbHv[[#This Row],[Mantenimiento periódico]])</f>
        <v>6.7</v>
      </c>
      <c r="I755" s="40">
        <f>InformeTbHv[[#This Row],[T PARADAS MEC]]+InformeTbHv[[#This Row],[ALISTAMIENTO]]+InformeTbHv[[#This Row],[Mantenimiento periódico]]</f>
        <v>1.3</v>
      </c>
      <c r="J755" s="40">
        <f>SUMIF(InformeTbHv[[#This Row],[MOTIVO 1]],"Mantenimiento periódico",InformeTbHv[[#This Row],[T OTRA PARADA 1]])</f>
        <v>0</v>
      </c>
      <c r="K755" s="120">
        <f>InformeTbHv[[#This Row],[Mantenimiento periódico]]+InformeTbHv[[#This Row],[ALISTAMIENTO]]</f>
        <v>0.3</v>
      </c>
      <c r="L755" s="120">
        <f>SUM(InformeTbHv[[#This Row],[T OTRA PARADA 1]:[T OTRA PARADA 5]])</f>
        <v>0</v>
      </c>
      <c r="M755" s="116" t="s">
        <v>136</v>
      </c>
      <c r="N755" s="116" t="s">
        <v>1417</v>
      </c>
      <c r="O755" s="246" t="s">
        <v>256</v>
      </c>
      <c r="P755" s="38">
        <v>1127213532</v>
      </c>
      <c r="Q755" s="38" t="s">
        <v>257</v>
      </c>
      <c r="R755" s="38" t="s">
        <v>49</v>
      </c>
      <c r="S755" s="41">
        <v>46029</v>
      </c>
      <c r="T755" s="38" t="s">
        <v>135</v>
      </c>
      <c r="U755" s="38"/>
      <c r="V755" s="38"/>
      <c r="W755" s="38"/>
      <c r="X755" s="38"/>
      <c r="Y755" s="38"/>
      <c r="Z755" s="38"/>
      <c r="AA755" s="38"/>
      <c r="AB755" s="38"/>
      <c r="AC755" s="38" t="s">
        <v>1421</v>
      </c>
      <c r="AD755" s="38" t="s">
        <v>1466</v>
      </c>
      <c r="AE755" s="38" t="s">
        <v>1510</v>
      </c>
      <c r="AF755" s="38">
        <v>17.432111584245501</v>
      </c>
      <c r="AG755" s="251" t="s">
        <v>205</v>
      </c>
      <c r="AH755" s="207">
        <v>7</v>
      </c>
      <c r="AI755" s="25" t="s">
        <v>47</v>
      </c>
      <c r="AJ755" s="422">
        <f>VLOOKUP(InformeTbHv[[#This Row],[TURNO]],[1]INFORMEHV!AI$2:AK$184,2,0)</f>
        <v>0.25</v>
      </c>
      <c r="AK755" s="422">
        <f>VLOOKUP(InformeTbHv[[#This Row],[TURNO]],[1]INFORMEHV!AI$2:AK$184,3,0)</f>
        <v>0.58333333333333337</v>
      </c>
      <c r="AL755" s="116">
        <v>25</v>
      </c>
      <c r="AM755" s="38">
        <v>207</v>
      </c>
      <c r="AN755" s="38">
        <v>70.2</v>
      </c>
      <c r="AO755" s="38">
        <v>12.1</v>
      </c>
      <c r="AP755" s="38">
        <v>40.5</v>
      </c>
      <c r="AQ755" s="40">
        <v>25</v>
      </c>
      <c r="AR755" s="116">
        <v>8</v>
      </c>
      <c r="AS755" s="38">
        <v>1</v>
      </c>
      <c r="AT755" s="30" t="s">
        <v>328</v>
      </c>
      <c r="AU755" s="38" t="s">
        <v>272</v>
      </c>
      <c r="AV755" s="38">
        <v>0.3</v>
      </c>
      <c r="AW755" s="38">
        <v>0.3</v>
      </c>
      <c r="AX755" s="38">
        <v>0.3</v>
      </c>
      <c r="AY755" s="38">
        <v>0</v>
      </c>
      <c r="AZ755" s="42" t="s">
        <v>282</v>
      </c>
      <c r="BA755" s="38" t="s">
        <v>259</v>
      </c>
      <c r="BB75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1.9000000000000001</v>
      </c>
      <c r="BC755" s="40"/>
      <c r="BD755" s="40"/>
      <c r="BE755" s="40"/>
      <c r="BF755" s="40"/>
      <c r="BG755" s="43"/>
      <c r="BH755" s="44"/>
      <c r="BI755" s="45"/>
      <c r="BJ755" s="45"/>
      <c r="BK755" s="46"/>
      <c r="BL755" s="47"/>
    </row>
    <row r="756" spans="1:64" ht="18" customHeight="1" x14ac:dyDescent="0.3">
      <c r="A756" s="37">
        <f>IFERROR(InformeTbHv[[#This Row],[T EFECTIVO]]/InformeTbHv[[#This Row],[Horas disponibles]],0)</f>
        <v>1</v>
      </c>
      <c r="B756" s="37">
        <f>((InformeTbHv[[#This Row],[T PROGRAMADO]]-InformeTbHv[[#This Row],[HORAS DE OTRAS PARADA]]))/InformeTbHv[[#This Row],[T PROGRAMADO]]</f>
        <v>0.125</v>
      </c>
      <c r="C756" s="113">
        <f>IFERROR(((InformeTbHv[[#This Row],[T PROGRAMADO]]-InformeTbHv[[#This Row],[Ttal P. mec]])/InformeTbHv[[#This Row],[T PROGRAMADO]]),0)</f>
        <v>0.125</v>
      </c>
      <c r="D756" s="38">
        <f>IFERROR(ROUND(InformeTbHv[[#This Row],[TOTAL DE ARBOLES]]/InformeTbHv[[#This Row],[T EFECTIVO]],2),"")</f>
        <v>64</v>
      </c>
      <c r="E756" s="38">
        <f>(IFERROR(ROUND(InformeTbHv[[#This Row],[M3]]/InformeTbHv[[#This Row],[TOTAL DE ARBOLES]],2),""))</f>
        <v>0.2</v>
      </c>
      <c r="F756" s="39">
        <f>IFERROR(ROUND(InformeTbHv[[#This Row],[M3]]/InformeTbHv[[#This Row],[T EFECTIVO]],2),"")</f>
        <v>13</v>
      </c>
      <c r="G756" s="40">
        <f>InformeTbHv[[#This Row],[T PROGRAMADO]]-InformeTbHv[[#This Row],[HORAS DE OTRAS PARADA]]</f>
        <v>1</v>
      </c>
      <c r="H756" s="40">
        <f>InformeTbHv[[#This Row],[T PROGRAMADO]]-SUM(InformeTbHv[[#This Row],[T PARADAS MEC]]+InformeTbHv[[#This Row],[ALISTAMIENTO]]+InformeTbHv[[#This Row],[Mantenimiento periódico]])</f>
        <v>1</v>
      </c>
      <c r="I756" s="40">
        <f>InformeTbHv[[#This Row],[T PARADAS MEC]]+InformeTbHv[[#This Row],[ALISTAMIENTO]]+InformeTbHv[[#This Row],[Mantenimiento periódico]]</f>
        <v>7</v>
      </c>
      <c r="J756" s="40">
        <f>SUMIF(InformeTbHv[[#This Row],[MOTIVO 1]],"Mantenimiento periódico",InformeTbHv[[#This Row],[T OTRA PARADA 1]])</f>
        <v>0</v>
      </c>
      <c r="K756" s="40">
        <f>InformeTbHv[[#This Row],[Mantenimiento periódico]]+InformeTbHv[[#This Row],[ALISTAMIENTO]]</f>
        <v>0</v>
      </c>
      <c r="L756" s="40">
        <f>SUM(InformeTbHv[[#This Row],[T OTRA PARADA 1]:[T OTRA PARADA 5]])</f>
        <v>0</v>
      </c>
      <c r="M756" s="38" t="s">
        <v>136</v>
      </c>
      <c r="N756" s="38" t="s">
        <v>1417</v>
      </c>
      <c r="O756" s="38" t="s">
        <v>260</v>
      </c>
      <c r="P756" s="38">
        <v>1113312568</v>
      </c>
      <c r="Q756" s="38" t="s">
        <v>257</v>
      </c>
      <c r="R756" s="38" t="s">
        <v>49</v>
      </c>
      <c r="S756" s="41">
        <v>46029</v>
      </c>
      <c r="T756" s="38" t="s">
        <v>135</v>
      </c>
      <c r="U756" s="38"/>
      <c r="V756" s="38"/>
      <c r="W756" s="38"/>
      <c r="X756" s="38"/>
      <c r="Y756" s="38"/>
      <c r="Z756" s="38"/>
      <c r="AA756" s="38"/>
      <c r="AB756" s="38"/>
      <c r="AC756" s="38" t="s">
        <v>1421</v>
      </c>
      <c r="AD756" s="38" t="s">
        <v>1466</v>
      </c>
      <c r="AE756" s="38" t="s">
        <v>1510</v>
      </c>
      <c r="AF756" s="38">
        <v>17.432111584245501</v>
      </c>
      <c r="AG756" s="251" t="s">
        <v>205</v>
      </c>
      <c r="AH756" s="207">
        <v>8</v>
      </c>
      <c r="AI756" s="125" t="s">
        <v>45</v>
      </c>
      <c r="AJ756" s="418">
        <f>VLOOKUP(InformeTbHv[[#This Row],[TURNO]],[1]INFORMEHV!AI$2:AK$184,2,0)</f>
        <v>0.58333333333333337</v>
      </c>
      <c r="AK756" s="418">
        <f>VLOOKUP(InformeTbHv[[#This Row],[TURNO]],[1]INFORMEHV!AI$2:AK$184,3,0)</f>
        <v>0.91666666666666663</v>
      </c>
      <c r="AL756" s="116">
        <v>25</v>
      </c>
      <c r="AM756" s="38">
        <v>64</v>
      </c>
      <c r="AN756" s="38">
        <v>13</v>
      </c>
      <c r="AO756" s="38">
        <v>9.1999999999999993</v>
      </c>
      <c r="AP756" s="38">
        <v>46.2</v>
      </c>
      <c r="AQ756" s="40">
        <v>23</v>
      </c>
      <c r="AR756" s="38">
        <v>8</v>
      </c>
      <c r="AS756" s="38">
        <v>7</v>
      </c>
      <c r="AT756" s="30" t="s">
        <v>327</v>
      </c>
      <c r="AU756" s="38" t="s">
        <v>272</v>
      </c>
      <c r="AV756" s="38"/>
      <c r="AW756" s="38"/>
      <c r="AX756" s="38"/>
      <c r="AY756" s="38">
        <v>0</v>
      </c>
      <c r="AZ756" s="42" t="s">
        <v>283</v>
      </c>
      <c r="BA756" s="38" t="s">
        <v>259</v>
      </c>
      <c r="BB75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7</v>
      </c>
      <c r="BC756" s="40"/>
      <c r="BD756" s="40"/>
      <c r="BE756" s="40"/>
      <c r="BF756" s="40"/>
      <c r="BG756" s="43"/>
      <c r="BH756" s="44"/>
      <c r="BI756" s="45"/>
      <c r="BJ756" s="45"/>
      <c r="BK756" s="46"/>
      <c r="BL756" s="47"/>
    </row>
    <row r="757" spans="1:64" ht="18" customHeight="1" x14ac:dyDescent="0.3">
      <c r="A757" s="37">
        <f>IFERROR(InformeTbHv[[#This Row],[T EFECTIVO]]/InformeTbHv[[#This Row],[Horas disponibles]],0)</f>
        <v>1</v>
      </c>
      <c r="B757" s="37">
        <f>((InformeTbHv[[#This Row],[T PROGRAMADO]]-InformeTbHv[[#This Row],[HORAS DE OTRAS PARADA]]))/InformeTbHv[[#This Row],[T PROGRAMADO]]</f>
        <v>7.4999999999999956E-2</v>
      </c>
      <c r="C757" s="113">
        <f>IFERROR(((InformeTbHv[[#This Row],[T PROGRAMADO]]-InformeTbHv[[#This Row],[Ttal P. mec]])/InformeTbHv[[#This Row],[T PROGRAMADO]]),0)</f>
        <v>7.4999999999999956E-2</v>
      </c>
      <c r="D757" s="38">
        <f>IFERROR(ROUND(InformeTbHv[[#This Row],[TOTAL DE ARBOLES]]/InformeTbHv[[#This Row],[T EFECTIVO]],2),"")</f>
        <v>0</v>
      </c>
      <c r="E757" s="38" t="str">
        <f>(IFERROR(ROUND(InformeTbHv[[#This Row],[M3]]/InformeTbHv[[#This Row],[TOTAL DE ARBOLES]],2),""))</f>
        <v/>
      </c>
      <c r="F757" s="39">
        <f>IFERROR(ROUND(InformeTbHv[[#This Row],[M3]]/InformeTbHv[[#This Row],[T EFECTIVO]],2),"")</f>
        <v>0</v>
      </c>
      <c r="G757" s="40">
        <f>InformeTbHv[[#This Row],[T PROGRAMADO]]-InformeTbHv[[#This Row],[HORAS DE OTRAS PARADA]]</f>
        <v>0.59999999999999964</v>
      </c>
      <c r="H757" s="40">
        <f>InformeTbHv[[#This Row],[T PROGRAMADO]]-SUM(InformeTbHv[[#This Row],[T PARADAS MEC]]+InformeTbHv[[#This Row],[ALISTAMIENTO]]+InformeTbHv[[#This Row],[Mantenimiento periódico]])</f>
        <v>0.59999999999999964</v>
      </c>
      <c r="I757" s="40">
        <f>InformeTbHv[[#This Row],[T PARADAS MEC]]+InformeTbHv[[#This Row],[ALISTAMIENTO]]+InformeTbHv[[#This Row],[Mantenimiento periódico]]</f>
        <v>7.4</v>
      </c>
      <c r="J757" s="40">
        <f>SUMIF(InformeTbHv[[#This Row],[MOTIVO 1]],"Mantenimiento periódico",InformeTbHv[[#This Row],[T OTRA PARADA 1]])</f>
        <v>0</v>
      </c>
      <c r="K757" s="120">
        <f>InformeTbHv[[#This Row],[Mantenimiento periódico]]+InformeTbHv[[#This Row],[ALISTAMIENTO]]</f>
        <v>0</v>
      </c>
      <c r="L757" s="120">
        <f>SUM(InformeTbHv[[#This Row],[T OTRA PARADA 1]:[T OTRA PARADA 5]])</f>
        <v>0</v>
      </c>
      <c r="M757" s="116" t="s">
        <v>136</v>
      </c>
      <c r="N757" s="116" t="s">
        <v>1417</v>
      </c>
      <c r="O757" s="246" t="s">
        <v>256</v>
      </c>
      <c r="P757" s="38">
        <v>1127213532</v>
      </c>
      <c r="Q757" s="38" t="s">
        <v>257</v>
      </c>
      <c r="R757" s="38" t="s">
        <v>49</v>
      </c>
      <c r="S757" s="41">
        <v>46030</v>
      </c>
      <c r="T757" s="38" t="s">
        <v>135</v>
      </c>
      <c r="U757" s="38"/>
      <c r="V757" s="38"/>
      <c r="W757" s="38"/>
      <c r="X757" s="38"/>
      <c r="Y757" s="38"/>
      <c r="Z757" s="38"/>
      <c r="AA757" s="38"/>
      <c r="AB757" s="38"/>
      <c r="AC757" s="38" t="s">
        <v>1421</v>
      </c>
      <c r="AD757" s="38" t="s">
        <v>1466</v>
      </c>
      <c r="AE757" s="38" t="s">
        <v>1510</v>
      </c>
      <c r="AF757" s="38">
        <v>17.432111584245501</v>
      </c>
      <c r="AG757" s="251" t="s">
        <v>205</v>
      </c>
      <c r="AH757" s="207">
        <v>7</v>
      </c>
      <c r="AI757" s="25" t="s">
        <v>47</v>
      </c>
      <c r="AJ757" s="422">
        <f>VLOOKUP(InformeTbHv[[#This Row],[TURNO]],[1]INFORMEHV!AI$2:AK$184,2,0)</f>
        <v>0.25</v>
      </c>
      <c r="AK757" s="422">
        <f>VLOOKUP(InformeTbHv[[#This Row],[TURNO]],[1]INFORMEHV!AI$2:AK$184,3,0)</f>
        <v>0.58333333333333337</v>
      </c>
      <c r="AL757" s="116">
        <v>0</v>
      </c>
      <c r="AM757" s="38">
        <v>0</v>
      </c>
      <c r="AN757" s="38">
        <v>0</v>
      </c>
      <c r="AO757" s="38">
        <v>0</v>
      </c>
      <c r="AP757" s="38">
        <v>0</v>
      </c>
      <c r="AQ757" s="40">
        <v>0</v>
      </c>
      <c r="AR757" s="116">
        <v>8</v>
      </c>
      <c r="AS757" s="38">
        <v>7.4</v>
      </c>
      <c r="AT757" s="30" t="s">
        <v>328</v>
      </c>
      <c r="AU757" s="38" t="s">
        <v>272</v>
      </c>
      <c r="AV757" s="38"/>
      <c r="AW757" s="38"/>
      <c r="AX757" s="38"/>
      <c r="AY757" s="38">
        <v>0</v>
      </c>
      <c r="AZ757" s="42" t="s">
        <v>273</v>
      </c>
      <c r="BA757" s="38" t="s">
        <v>259</v>
      </c>
      <c r="BB75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7.4</v>
      </c>
      <c r="BC757" s="40"/>
      <c r="BD757" s="40"/>
      <c r="BE757" s="40"/>
      <c r="BF757" s="40"/>
      <c r="BG757" s="43"/>
      <c r="BH757" s="44"/>
      <c r="BI757" s="45"/>
      <c r="BJ757" s="45"/>
      <c r="BK757" s="46"/>
      <c r="BL757" s="47"/>
    </row>
    <row r="758" spans="1:64" ht="18" customHeight="1" x14ac:dyDescent="0.3">
      <c r="A758" s="37">
        <f>IFERROR(InformeTbHv[[#This Row],[T EFECTIVO]]/InformeTbHv[[#This Row],[Horas disponibles]],0)</f>
        <v>0</v>
      </c>
      <c r="B758" s="37">
        <f>((InformeTbHv[[#This Row],[T PROGRAMADO]]-InformeTbHv[[#This Row],[HORAS DE OTRAS PARADA]]))/InformeTbHv[[#This Row],[T PROGRAMADO]]</f>
        <v>0</v>
      </c>
      <c r="C758" s="113">
        <f>IFERROR(((InformeTbHv[[#This Row],[T PROGRAMADO]]-InformeTbHv[[#This Row],[Ttal P. mec]])/InformeTbHv[[#This Row],[T PROGRAMADO]]),0)</f>
        <v>3.7499999999999978E-2</v>
      </c>
      <c r="D758" s="38" t="str">
        <f>IFERROR(ROUND(InformeTbHv[[#This Row],[TOTAL DE ARBOLES]]/InformeTbHv[[#This Row],[T EFECTIVO]],2),"")</f>
        <v/>
      </c>
      <c r="E758" s="38" t="str">
        <f>(IFERROR(ROUND(InformeTbHv[[#This Row],[M3]]/InformeTbHv[[#This Row],[TOTAL DE ARBOLES]],2),""))</f>
        <v/>
      </c>
      <c r="F758" s="39" t="str">
        <f>IFERROR(ROUND(InformeTbHv[[#This Row],[M3]]/InformeTbHv[[#This Row],[T EFECTIVO]],2),"")</f>
        <v/>
      </c>
      <c r="G758" s="40">
        <f>InformeTbHv[[#This Row],[T PROGRAMADO]]-InformeTbHv[[#This Row],[HORAS DE OTRAS PARADA]]</f>
        <v>0</v>
      </c>
      <c r="H758" s="40">
        <f>InformeTbHv[[#This Row],[T PROGRAMADO]]-SUM(InformeTbHv[[#This Row],[T PARADAS MEC]]+InformeTbHv[[#This Row],[ALISTAMIENTO]]+InformeTbHv[[#This Row],[Mantenimiento periódico]])</f>
        <v>0.29999999999999982</v>
      </c>
      <c r="I758" s="40">
        <f>InformeTbHv[[#This Row],[T PARADAS MEC]]+InformeTbHv[[#This Row],[ALISTAMIENTO]]+InformeTbHv[[#This Row],[Mantenimiento periódico]]</f>
        <v>7.7</v>
      </c>
      <c r="J758" s="40">
        <f>SUMIF(InformeTbHv[[#This Row],[MOTIVO 1]],"Mantenimiento periódico",InformeTbHv[[#This Row],[T OTRA PARADA 1]])</f>
        <v>0</v>
      </c>
      <c r="K758" s="40">
        <f>InformeTbHv[[#This Row],[Mantenimiento periódico]]+InformeTbHv[[#This Row],[ALISTAMIENTO]]</f>
        <v>0.3</v>
      </c>
      <c r="L758" s="40">
        <f>SUM(InformeTbHv[[#This Row],[T OTRA PARADA 1]:[T OTRA PARADA 5]])</f>
        <v>0</v>
      </c>
      <c r="M758" s="38" t="s">
        <v>136</v>
      </c>
      <c r="N758" s="38" t="s">
        <v>1417</v>
      </c>
      <c r="O758" s="38" t="s">
        <v>260</v>
      </c>
      <c r="P758" s="38">
        <v>1113312568</v>
      </c>
      <c r="Q758" s="38" t="s">
        <v>257</v>
      </c>
      <c r="R758" s="38" t="s">
        <v>49</v>
      </c>
      <c r="S758" s="41">
        <v>46030</v>
      </c>
      <c r="T758" s="38" t="s">
        <v>135</v>
      </c>
      <c r="U758" s="38"/>
      <c r="V758" s="38"/>
      <c r="W758" s="38"/>
      <c r="X758" s="38"/>
      <c r="Y758" s="38"/>
      <c r="Z758" s="38"/>
      <c r="AA758" s="38"/>
      <c r="AB758" s="38"/>
      <c r="AC758" s="38" t="s">
        <v>1421</v>
      </c>
      <c r="AD758" s="38" t="s">
        <v>1466</v>
      </c>
      <c r="AE758" s="38" t="s">
        <v>1510</v>
      </c>
      <c r="AF758" s="38">
        <v>17.432111584245501</v>
      </c>
      <c r="AG758" s="251" t="s">
        <v>205</v>
      </c>
      <c r="AH758" s="207">
        <v>8</v>
      </c>
      <c r="AI758" s="125" t="s">
        <v>45</v>
      </c>
      <c r="AJ758" s="418">
        <f>VLOOKUP(InformeTbHv[[#This Row],[TURNO]],[1]INFORMEHV!AI$2:AK$184,2,0)</f>
        <v>0.58333333333333337</v>
      </c>
      <c r="AK758" s="418">
        <f>VLOOKUP(InformeTbHv[[#This Row],[TURNO]],[1]INFORMEHV!AI$2:AK$184,3,0)</f>
        <v>0.91666666666666663</v>
      </c>
      <c r="AL758" s="116">
        <v>0</v>
      </c>
      <c r="AM758" s="38">
        <v>0</v>
      </c>
      <c r="AN758" s="38">
        <v>0</v>
      </c>
      <c r="AO758" s="38">
        <v>0</v>
      </c>
      <c r="AP758" s="38">
        <v>0</v>
      </c>
      <c r="AQ758" s="40">
        <v>0</v>
      </c>
      <c r="AR758" s="38">
        <v>8</v>
      </c>
      <c r="AS758" s="38">
        <v>7.4</v>
      </c>
      <c r="AT758" s="30" t="s">
        <v>327</v>
      </c>
      <c r="AU758" s="38" t="s">
        <v>272</v>
      </c>
      <c r="AV758" s="38">
        <v>0.3</v>
      </c>
      <c r="AW758" s="38">
        <v>0</v>
      </c>
      <c r="AX758" s="38">
        <v>0.3</v>
      </c>
      <c r="AY758" s="38">
        <v>0</v>
      </c>
      <c r="AZ758" s="42" t="s">
        <v>286</v>
      </c>
      <c r="BA758" s="38" t="s">
        <v>259</v>
      </c>
      <c r="BB75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758" s="40"/>
      <c r="BD758" s="40"/>
      <c r="BE758" s="40"/>
      <c r="BF758" s="40"/>
      <c r="BG758" s="43"/>
      <c r="BH758" s="44"/>
      <c r="BI758" s="45"/>
      <c r="BJ758" s="45"/>
      <c r="BK758" s="46"/>
      <c r="BL758" s="47"/>
    </row>
    <row r="759" spans="1:64" ht="18" customHeight="1" x14ac:dyDescent="0.3">
      <c r="A759" s="37">
        <f>IFERROR(InformeTbHv[[#This Row],[T EFECTIVO]]/InformeTbHv[[#This Row],[Horas disponibles]],0)</f>
        <v>0.79310344827586221</v>
      </c>
      <c r="B759" s="37">
        <f>((InformeTbHv[[#This Row],[T PROGRAMADO]]-InformeTbHv[[#This Row],[HORAS DE OTRAS PARADA]]))/InformeTbHv[[#This Row],[T PROGRAMADO]]</f>
        <v>0.28750000000000009</v>
      </c>
      <c r="C759" s="113">
        <f>IFERROR(((InformeTbHv[[#This Row],[T PROGRAMADO]]-InformeTbHv[[#This Row],[Ttal P. mec]])/InformeTbHv[[#This Row],[T PROGRAMADO]]),0)</f>
        <v>0.36250000000000004</v>
      </c>
      <c r="D759" s="38">
        <f>IFERROR(ROUND(InformeTbHv[[#This Row],[TOTAL DE ARBOLES]]/InformeTbHv[[#This Row],[T EFECTIVO]],2),"")</f>
        <v>36.090000000000003</v>
      </c>
      <c r="E759" s="38">
        <f>(IFERROR(ROUND(InformeTbHv[[#This Row],[M3]]/InformeTbHv[[#This Row],[TOTAL DE ARBOLES]],2),""))</f>
        <v>0.34</v>
      </c>
      <c r="F759" s="39">
        <f>IFERROR(ROUND(InformeTbHv[[#This Row],[M3]]/InformeTbHv[[#This Row],[T EFECTIVO]],2),"")</f>
        <v>12.39</v>
      </c>
      <c r="G759" s="40">
        <f>InformeTbHv[[#This Row],[T PROGRAMADO]]-InformeTbHv[[#This Row],[HORAS DE OTRAS PARADA]]</f>
        <v>2.3000000000000007</v>
      </c>
      <c r="H759" s="40">
        <f>InformeTbHv[[#This Row],[T PROGRAMADO]]-SUM(InformeTbHv[[#This Row],[T PARADAS MEC]]+InformeTbHv[[#This Row],[ALISTAMIENTO]]+InformeTbHv[[#This Row],[Mantenimiento periódico]])</f>
        <v>2.9000000000000004</v>
      </c>
      <c r="I759" s="40">
        <f>InformeTbHv[[#This Row],[T PARADAS MEC]]+InformeTbHv[[#This Row],[ALISTAMIENTO]]+InformeTbHv[[#This Row],[Mantenimiento periódico]]</f>
        <v>5.0999999999999996</v>
      </c>
      <c r="J759" s="40">
        <f>SUMIF(InformeTbHv[[#This Row],[MOTIVO 1]],"Mantenimiento periódico",InformeTbHv[[#This Row],[T OTRA PARADA 1]])</f>
        <v>0</v>
      </c>
      <c r="K759" s="120">
        <f>InformeTbHv[[#This Row],[Mantenimiento periódico]]+InformeTbHv[[#This Row],[ALISTAMIENTO]]</f>
        <v>0.3</v>
      </c>
      <c r="L759" s="120">
        <f>SUM(InformeTbHv[[#This Row],[T OTRA PARADA 1]:[T OTRA PARADA 5]])</f>
        <v>0</v>
      </c>
      <c r="M759" s="116" t="s">
        <v>136</v>
      </c>
      <c r="N759" s="116" t="s">
        <v>1417</v>
      </c>
      <c r="O759" s="246" t="s">
        <v>256</v>
      </c>
      <c r="P759" s="38">
        <v>1127213532</v>
      </c>
      <c r="Q759" s="38" t="s">
        <v>257</v>
      </c>
      <c r="R759" s="38" t="s">
        <v>49</v>
      </c>
      <c r="S759" s="41">
        <v>46031</v>
      </c>
      <c r="T759" s="38" t="s">
        <v>135</v>
      </c>
      <c r="U759" s="38"/>
      <c r="V759" s="38"/>
      <c r="W759" s="38"/>
      <c r="X759" s="38"/>
      <c r="Y759" s="38"/>
      <c r="Z759" s="38"/>
      <c r="AA759" s="38"/>
      <c r="AB759" s="38"/>
      <c r="AC759" s="38" t="s">
        <v>1421</v>
      </c>
      <c r="AD759" s="38" t="s">
        <v>1466</v>
      </c>
      <c r="AE759" s="38" t="s">
        <v>1510</v>
      </c>
      <c r="AF759" s="38">
        <v>17.432111584245501</v>
      </c>
      <c r="AG759" s="251" t="s">
        <v>205</v>
      </c>
      <c r="AH759" s="207">
        <v>7</v>
      </c>
      <c r="AI759" s="25" t="s">
        <v>47</v>
      </c>
      <c r="AJ759" s="422">
        <f>VLOOKUP(InformeTbHv[[#This Row],[TURNO]],[1]INFORMEHV!AI$2:AK$184,2,0)</f>
        <v>0.25</v>
      </c>
      <c r="AK759" s="422">
        <f>VLOOKUP(InformeTbHv[[#This Row],[TURNO]],[1]INFORMEHV!AI$2:AK$184,3,0)</f>
        <v>0.58333333333333337</v>
      </c>
      <c r="AL759" s="116">
        <v>25</v>
      </c>
      <c r="AM759" s="38">
        <v>83</v>
      </c>
      <c r="AN759" s="38">
        <v>28.5</v>
      </c>
      <c r="AO759" s="38">
        <v>11.4</v>
      </c>
      <c r="AP759" s="38">
        <v>33.200000000000003</v>
      </c>
      <c r="AQ759" s="40">
        <v>20</v>
      </c>
      <c r="AR759" s="116">
        <v>8</v>
      </c>
      <c r="AS759" s="38">
        <v>4.8</v>
      </c>
      <c r="AT759" s="30" t="s">
        <v>328</v>
      </c>
      <c r="AU759" s="38" t="s">
        <v>272</v>
      </c>
      <c r="AV759" s="38">
        <v>0.3</v>
      </c>
      <c r="AW759" s="38">
        <v>0.3</v>
      </c>
      <c r="AX759" s="38">
        <v>0.3</v>
      </c>
      <c r="AY759" s="38">
        <v>0</v>
      </c>
      <c r="AZ759" s="42" t="s">
        <v>289</v>
      </c>
      <c r="BA759" s="38" t="s">
        <v>259</v>
      </c>
      <c r="BB75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5.6999999999999993</v>
      </c>
      <c r="BC759" s="40"/>
      <c r="BD759" s="40"/>
      <c r="BE759" s="40"/>
      <c r="BF759" s="40"/>
      <c r="BG759" s="43"/>
      <c r="BH759" s="44"/>
      <c r="BI759" s="45"/>
      <c r="BJ759" s="45"/>
      <c r="BK759" s="46"/>
      <c r="BL759" s="47"/>
    </row>
    <row r="760" spans="1:64" ht="18" customHeight="1" x14ac:dyDescent="0.3">
      <c r="A760" s="20">
        <f>IFERROR(InformeTbHv[[#This Row],[T EFECTIVO]]/InformeTbHv[[#This Row],[Horas disponibles]],0)</f>
        <v>0.84059945504087197</v>
      </c>
      <c r="B760" s="20">
        <f>((InformeTbHv[[#This Row],[T PROGRAMADO]]-InformeTbHv[[#This Row],[HORAS DE OTRAS PARADA]]))/InformeTbHv[[#This Row],[T PROGRAMADO]]</f>
        <v>0.77124999999999999</v>
      </c>
      <c r="C760" s="21">
        <f>IFERROR(((InformeTbHv[[#This Row],[T PROGRAMADO]]-InformeTbHv[[#This Row],[Ttal P. mec]])/InformeTbHv[[#This Row],[T PROGRAMADO]]),0)</f>
        <v>0.91749999999999998</v>
      </c>
      <c r="D760" s="22">
        <f>IFERROR(ROUND(InformeTbHv[[#This Row],[TOTAL DE ARBOLES]]/InformeTbHv[[#This Row],[T EFECTIVO]],2),"")</f>
        <v>0</v>
      </c>
      <c r="E760" s="22" t="str">
        <f>(IFERROR(ROUND(InformeTbHv[[#This Row],[M3]]/InformeTbHv[[#This Row],[TOTAL DE ARBOLES]],2),""))</f>
        <v/>
      </c>
      <c r="F760" s="13">
        <f>IFERROR(ROUND(InformeTbHv[[#This Row],[M3]]/InformeTbHv[[#This Row],[T EFECTIVO]],2),"")</f>
        <v>4.8600000000000003</v>
      </c>
      <c r="G760" s="23">
        <f>InformeTbHv[[#This Row],[T PROGRAMADO]]-InformeTbHv[[#This Row],[HORAS DE OTRAS PARADA]]</f>
        <v>6.17</v>
      </c>
      <c r="H760" s="24">
        <f>InformeTbHv[[#This Row],[T PROGRAMADO]]-SUM(InformeTbHv[[#This Row],[T PARADAS MEC]]+InformeTbHv[[#This Row],[ALISTAMIENTO]]+InformeTbHv[[#This Row],[Mantenimiento periódico]])</f>
        <v>7.34</v>
      </c>
      <c r="I760" s="24">
        <f>InformeTbHv[[#This Row],[T PARADAS MEC]]+InformeTbHv[[#This Row],[ALISTAMIENTO]]+InformeTbHv[[#This Row],[Mantenimiento periódico]]</f>
        <v>0.65999999999999992</v>
      </c>
      <c r="J760" s="24">
        <f>SUMIF(InformeTbHv[[#This Row],[MOTIVO 1]],"Mantenimiento periódico",InformeTbHv[[#This Row],[T OTRA PARADA 1]])</f>
        <v>0</v>
      </c>
      <c r="K760" s="24">
        <f>InformeTbHv[[#This Row],[Mantenimiento periódico]]+InformeTbHv[[#This Row],[ALISTAMIENTO]]</f>
        <v>0.57999999999999996</v>
      </c>
      <c r="L760" s="24">
        <f>SUM(InformeTbHv[[#This Row],[T OTRA PARADA 1]:[T OTRA PARADA 5]])</f>
        <v>0.5</v>
      </c>
      <c r="M760" s="25" t="s">
        <v>76</v>
      </c>
      <c r="N760" s="25" t="s">
        <v>1418</v>
      </c>
      <c r="O760" s="29" t="s">
        <v>77</v>
      </c>
      <c r="P760" s="25">
        <v>1010092842</v>
      </c>
      <c r="Q760" s="25" t="s">
        <v>43</v>
      </c>
      <c r="R760" s="25" t="s">
        <v>49</v>
      </c>
      <c r="S760" s="26">
        <v>46024</v>
      </c>
      <c r="T760" s="25" t="s">
        <v>100</v>
      </c>
      <c r="U760" s="25"/>
      <c r="V760" s="25"/>
      <c r="W760" s="25"/>
      <c r="X760" s="25"/>
      <c r="Y760" s="25"/>
      <c r="Z760" s="25"/>
      <c r="AA760" s="25"/>
      <c r="AB760" s="25"/>
      <c r="AC760" s="25" t="s">
        <v>1447</v>
      </c>
      <c r="AD760" s="25" t="s">
        <v>1492</v>
      </c>
      <c r="AE760" s="25" t="s">
        <v>1509</v>
      </c>
      <c r="AF760" s="25">
        <v>22.377612303778299</v>
      </c>
      <c r="AG760" s="252" t="s">
        <v>206</v>
      </c>
      <c r="AH760" s="260">
        <v>7</v>
      </c>
      <c r="AI760" s="25" t="s">
        <v>47</v>
      </c>
      <c r="AJ760" s="422">
        <f>VLOOKUP(InformeTbHv[[#This Row],[TURNO]],[1]INFORMEHV!AI$2:AK$184,2,0)</f>
        <v>0.25</v>
      </c>
      <c r="AK760" s="422">
        <f>VLOOKUP(InformeTbHv[[#This Row],[TURNO]],[1]INFORMEHV!AI$2:AK$184,3,0)</f>
        <v>0.58333333333333337</v>
      </c>
      <c r="AL760" s="25">
        <v>20</v>
      </c>
      <c r="AM760" s="25"/>
      <c r="AN760" s="25">
        <v>30</v>
      </c>
      <c r="AO760" s="25"/>
      <c r="AP760" s="25"/>
      <c r="AQ760" s="24">
        <v>20</v>
      </c>
      <c r="AR760" s="25">
        <v>8</v>
      </c>
      <c r="AS760" s="25">
        <v>0.08</v>
      </c>
      <c r="AT760" s="30" t="s">
        <v>328</v>
      </c>
      <c r="AU760" s="30" t="s">
        <v>1321</v>
      </c>
      <c r="AV760" s="25">
        <v>0.57999999999999996</v>
      </c>
      <c r="AW760" s="25">
        <v>0.25</v>
      </c>
      <c r="AX760" s="25">
        <v>0.42</v>
      </c>
      <c r="AY760" s="25"/>
      <c r="AZ760" s="25" t="s">
        <v>109</v>
      </c>
      <c r="BA760" s="25" t="s">
        <v>48</v>
      </c>
      <c r="BB76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1.8299999999999998</v>
      </c>
      <c r="BC760" s="24">
        <v>0.5</v>
      </c>
      <c r="BD760" s="24"/>
      <c r="BE760" s="23"/>
      <c r="BF760" s="23"/>
      <c r="BG760" s="27"/>
      <c r="BH760" s="44" t="s">
        <v>238</v>
      </c>
      <c r="BI760" s="15"/>
      <c r="BJ760" s="15"/>
      <c r="BK760" s="16"/>
      <c r="BL760" s="28"/>
    </row>
    <row r="761" spans="1:64" ht="18" customHeight="1" x14ac:dyDescent="0.3">
      <c r="A761" s="20">
        <f>IFERROR(InformeTbHv[[#This Row],[T EFECTIVO]]/InformeTbHv[[#This Row],[Horas disponibles]],0)</f>
        <v>0.91600000000000004</v>
      </c>
      <c r="B761" s="20">
        <f>((InformeTbHv[[#This Row],[T PROGRAMADO]]-InformeTbHv[[#This Row],[HORAS DE OTRAS PARADA]]))/InformeTbHv[[#This Row],[T PROGRAMADO]]</f>
        <v>0.76333333333333331</v>
      </c>
      <c r="C761" s="21">
        <f>IFERROR(((InformeTbHv[[#This Row],[T PROGRAMADO]]-InformeTbHv[[#This Row],[Ttal P. mec]])/InformeTbHv[[#This Row],[T PROGRAMADO]]),0)</f>
        <v>0.83333333333333337</v>
      </c>
      <c r="D761" s="22">
        <f>IFERROR(ROUND(InformeTbHv[[#This Row],[TOTAL DE ARBOLES]]/InformeTbHv[[#This Row],[T EFECTIVO]],2),"")</f>
        <v>0</v>
      </c>
      <c r="E761" s="22" t="str">
        <f>(IFERROR(ROUND(InformeTbHv[[#This Row],[M3]]/InformeTbHv[[#This Row],[TOTAL DE ARBOLES]],2),""))</f>
        <v/>
      </c>
      <c r="F761" s="13">
        <f>IFERROR(ROUND(InformeTbHv[[#This Row],[M3]]/InformeTbHv[[#This Row],[T EFECTIVO]],2),"")</f>
        <v>21.83</v>
      </c>
      <c r="G761" s="23">
        <f>InformeTbHv[[#This Row],[T PROGRAMADO]]-InformeTbHv[[#This Row],[HORAS DE OTRAS PARADA]]</f>
        <v>4.58</v>
      </c>
      <c r="H761" s="24">
        <f>InformeTbHv[[#This Row],[T PROGRAMADO]]-SUM(InformeTbHv[[#This Row],[T PARADAS MEC]]+InformeTbHv[[#This Row],[ALISTAMIENTO]]+InformeTbHv[[#This Row],[Mantenimiento periódico]])</f>
        <v>5</v>
      </c>
      <c r="I761" s="24">
        <f>InformeTbHv[[#This Row],[T PARADAS MEC]]+InformeTbHv[[#This Row],[ALISTAMIENTO]]+InformeTbHv[[#This Row],[Mantenimiento periódico]]</f>
        <v>1</v>
      </c>
      <c r="J761" s="24">
        <f>SUMIF(InformeTbHv[[#This Row],[MOTIVO 1]],"Mantenimiento periódico",InformeTbHv[[#This Row],[T OTRA PARADA 1]])</f>
        <v>0</v>
      </c>
      <c r="K761" s="24">
        <f>InformeTbHv[[#This Row],[Mantenimiento periódico]]+InformeTbHv[[#This Row],[ALISTAMIENTO]]</f>
        <v>0</v>
      </c>
      <c r="L761" s="24">
        <f>SUM(InformeTbHv[[#This Row],[T OTRA PARADA 1]:[T OTRA PARADA 5]])</f>
        <v>0</v>
      </c>
      <c r="M761" s="25" t="s">
        <v>76</v>
      </c>
      <c r="N761" s="25" t="s">
        <v>1418</v>
      </c>
      <c r="O761" s="25" t="s">
        <v>78</v>
      </c>
      <c r="P761" s="25">
        <v>1006316837</v>
      </c>
      <c r="Q761" s="25" t="s">
        <v>43</v>
      </c>
      <c r="R761" s="25" t="s">
        <v>49</v>
      </c>
      <c r="S761" s="26">
        <v>46024</v>
      </c>
      <c r="T761" s="25" t="s">
        <v>100</v>
      </c>
      <c r="U761" s="25"/>
      <c r="V761" s="25"/>
      <c r="W761" s="25"/>
      <c r="X761" s="25"/>
      <c r="Y761" s="25"/>
      <c r="Z761" s="25"/>
      <c r="AA761" s="25"/>
      <c r="AB761" s="25"/>
      <c r="AC761" s="25" t="s">
        <v>1447</v>
      </c>
      <c r="AD761" s="25" t="s">
        <v>1492</v>
      </c>
      <c r="AE761" s="25" t="s">
        <v>1509</v>
      </c>
      <c r="AF761" s="25">
        <v>22.377612303778299</v>
      </c>
      <c r="AG761" s="252" t="s">
        <v>206</v>
      </c>
      <c r="AH761" s="260">
        <v>7</v>
      </c>
      <c r="AI761" s="125" t="s">
        <v>45</v>
      </c>
      <c r="AJ761" s="418">
        <f>VLOOKUP(InformeTbHv[[#This Row],[TURNO]],[1]INFORMEHV!AI$2:AK$184,2,0)</f>
        <v>0.58333333333333337</v>
      </c>
      <c r="AK761" s="418">
        <f>VLOOKUP(InformeTbHv[[#This Row],[TURNO]],[1]INFORMEHV!AI$2:AK$184,3,0)</f>
        <v>0.91666666666666663</v>
      </c>
      <c r="AL761" s="25">
        <v>30</v>
      </c>
      <c r="AM761" s="25"/>
      <c r="AN761" s="25">
        <v>100</v>
      </c>
      <c r="AO761" s="25"/>
      <c r="AP761" s="25"/>
      <c r="AQ761" s="24">
        <v>22</v>
      </c>
      <c r="AR761" s="25">
        <v>6</v>
      </c>
      <c r="AS761" s="25">
        <v>1</v>
      </c>
      <c r="AT761" s="30" t="s">
        <v>328</v>
      </c>
      <c r="AU761" s="30" t="s">
        <v>1321</v>
      </c>
      <c r="AV761" s="25"/>
      <c r="AW761" s="25"/>
      <c r="AX761" s="25">
        <v>0.42</v>
      </c>
      <c r="AY761" s="25">
        <v>3</v>
      </c>
      <c r="AZ761" s="25" t="s">
        <v>109</v>
      </c>
      <c r="BA761" s="25" t="s">
        <v>48</v>
      </c>
      <c r="BB76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1.42</v>
      </c>
      <c r="BC761" s="24"/>
      <c r="BD761" s="24"/>
      <c r="BE761" s="23"/>
      <c r="BF761" s="23"/>
      <c r="BG761" s="27"/>
      <c r="BH761" s="14"/>
      <c r="BI761" s="15"/>
      <c r="BJ761" s="15"/>
      <c r="BK761" s="16"/>
      <c r="BL761" s="28"/>
    </row>
    <row r="762" spans="1:64" ht="18" customHeight="1" x14ac:dyDescent="0.3">
      <c r="A762" s="63">
        <f>IFERROR(InformeTbHv[[#This Row],[T EFECTIVO]]/InformeTbHv[[#This Row],[Horas disponibles]],0)</f>
        <v>0</v>
      </c>
      <c r="B762" s="63">
        <f>((InformeTbHv[[#This Row],[T PROGRAMADO]]-InformeTbHv[[#This Row],[HORAS DE OTRAS PARADA]]))/InformeTbHv[[#This Row],[T PROGRAMADO]]</f>
        <v>0</v>
      </c>
      <c r="C762" s="215">
        <f>IFERROR(((InformeTbHv[[#This Row],[T PROGRAMADO]]-InformeTbHv[[#This Row],[Ttal P. mec]])/InformeTbHv[[#This Row],[T PROGRAMADO]]),0)</f>
        <v>0</v>
      </c>
      <c r="D762" s="64" t="str">
        <f>IFERROR(ROUND(InformeTbHv[[#This Row],[TOTAL DE ARBOLES]]/InformeTbHv[[#This Row],[T EFECTIVO]],2),"")</f>
        <v/>
      </c>
      <c r="E762" s="64" t="str">
        <f>(IFERROR(ROUND(InformeTbHv[[#This Row],[M3]]/InformeTbHv[[#This Row],[TOTAL DE ARBOLES]],2),""))</f>
        <v/>
      </c>
      <c r="F762" s="39" t="str">
        <f>IFERROR(ROUND(InformeTbHv[[#This Row],[M3]]/InformeTbHv[[#This Row],[T EFECTIVO]],2),"")</f>
        <v/>
      </c>
      <c r="G762" s="65">
        <f>InformeTbHv[[#This Row],[T PROGRAMADO]]-InformeTbHv[[#This Row],[HORAS DE OTRAS PARADA]]</f>
        <v>0</v>
      </c>
      <c r="H762" s="65">
        <f>InformeTbHv[[#This Row],[T PROGRAMADO]]-SUM(InformeTbHv[[#This Row],[T PARADAS MEC]]+InformeTbHv[[#This Row],[ALISTAMIENTO]]+InformeTbHv[[#This Row],[Mantenimiento periódico]])</f>
        <v>0</v>
      </c>
      <c r="I762" s="65">
        <f>InformeTbHv[[#This Row],[T PARADAS MEC]]+InformeTbHv[[#This Row],[ALISTAMIENTO]]+InformeTbHv[[#This Row],[Mantenimiento periódico]]</f>
        <v>7</v>
      </c>
      <c r="J762" s="65">
        <f>SUMIF(InformeTbHv[[#This Row],[MOTIVO 1]],"Mantenimiento periódico",InformeTbHv[[#This Row],[T OTRA PARADA 1]])</f>
        <v>0</v>
      </c>
      <c r="K762" s="65">
        <f>InformeTbHv[[#This Row],[Mantenimiento periódico]]+InformeTbHv[[#This Row],[ALISTAMIENTO]]</f>
        <v>0</v>
      </c>
      <c r="L762" s="65">
        <f>SUM(InformeTbHv[[#This Row],[T OTRA PARADA 1]:[T OTRA PARADA 5]])</f>
        <v>0</v>
      </c>
      <c r="M762" s="64" t="s">
        <v>68</v>
      </c>
      <c r="N762" s="64" t="s">
        <v>1417</v>
      </c>
      <c r="O762" s="64" t="s">
        <v>82</v>
      </c>
      <c r="P762" s="64">
        <v>94266396</v>
      </c>
      <c r="Q762" s="64" t="s">
        <v>65</v>
      </c>
      <c r="R762" s="64" t="s">
        <v>44</v>
      </c>
      <c r="S762" s="66">
        <v>46044</v>
      </c>
      <c r="T762" s="64" t="s">
        <v>164</v>
      </c>
      <c r="U762" s="64"/>
      <c r="V762" s="64"/>
      <c r="W762" s="64"/>
      <c r="X762" s="64"/>
      <c r="Y762" s="64"/>
      <c r="Z762" s="64"/>
      <c r="AA762" s="64"/>
      <c r="AB762" s="64"/>
      <c r="AC762" s="64" t="s">
        <v>1426</v>
      </c>
      <c r="AD762" s="64" t="s">
        <v>1471</v>
      </c>
      <c r="AE762" s="64" t="s">
        <v>1512</v>
      </c>
      <c r="AF762" s="64">
        <v>26.520279887958782</v>
      </c>
      <c r="AG762" s="25" t="s">
        <v>207</v>
      </c>
      <c r="AH762" s="258">
        <v>6</v>
      </c>
      <c r="AI762" s="125" t="s">
        <v>45</v>
      </c>
      <c r="AJ762" s="418">
        <f>VLOOKUP(InformeTbHv[[#This Row],[TURNO]],[1]INFORMEHV!AI$2:AK$184,2,0)</f>
        <v>0.58333333333333337</v>
      </c>
      <c r="AK762" s="418">
        <f>VLOOKUP(InformeTbHv[[#This Row],[TURNO]],[1]INFORMEHV!AI$2:AK$184,3,0)</f>
        <v>0.91666666666666663</v>
      </c>
      <c r="AL762" s="209"/>
      <c r="AM762" s="64"/>
      <c r="AN762" s="64"/>
      <c r="AO762" s="64"/>
      <c r="AP762" s="64"/>
      <c r="AQ762" s="65"/>
      <c r="AR762" s="64">
        <v>7</v>
      </c>
      <c r="AS762" s="64">
        <v>7</v>
      </c>
      <c r="AT762" s="25"/>
      <c r="AU762" s="30" t="s">
        <v>1321</v>
      </c>
      <c r="AV762" s="64"/>
      <c r="AW762" s="64"/>
      <c r="AX762" s="64"/>
      <c r="AY762" s="64"/>
      <c r="AZ762" s="67" t="s">
        <v>403</v>
      </c>
      <c r="BA762" s="64" t="s">
        <v>48</v>
      </c>
      <c r="BB76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7</v>
      </c>
      <c r="BC762" s="65"/>
      <c r="BD762" s="65"/>
      <c r="BE762" s="65"/>
      <c r="BF762" s="65"/>
      <c r="BG762" s="68"/>
      <c r="BH762" s="74"/>
      <c r="BI762" s="75"/>
      <c r="BJ762" s="45"/>
      <c r="BK762" s="46"/>
      <c r="BL762" s="69"/>
    </row>
    <row r="763" spans="1:64" ht="18" customHeight="1" x14ac:dyDescent="0.3">
      <c r="A763" s="63">
        <f>IFERROR(InformeTbHv[[#This Row],[T EFECTIVO]]/InformeTbHv[[#This Row],[Horas disponibles]],0)</f>
        <v>0</v>
      </c>
      <c r="B763" s="63">
        <f>((InformeTbHv[[#This Row],[T PROGRAMADO]]-InformeTbHv[[#This Row],[HORAS DE OTRAS PARADA]]))/InformeTbHv[[#This Row],[T PROGRAMADO]]</f>
        <v>0</v>
      </c>
      <c r="C763" s="215">
        <f>IFERROR(((InformeTbHv[[#This Row],[T PROGRAMADO]]-InformeTbHv[[#This Row],[Ttal P. mec]])/InformeTbHv[[#This Row],[T PROGRAMADO]]),0)</f>
        <v>0</v>
      </c>
      <c r="D763" s="64" t="str">
        <f>IFERROR(ROUND(InformeTbHv[[#This Row],[TOTAL DE ARBOLES]]/InformeTbHv[[#This Row],[T EFECTIVO]],2),"")</f>
        <v/>
      </c>
      <c r="E763" s="64" t="str">
        <f>(IFERROR(ROUND(InformeTbHv[[#This Row],[M3]]/InformeTbHv[[#This Row],[TOTAL DE ARBOLES]],2),""))</f>
        <v/>
      </c>
      <c r="F763" s="39" t="str">
        <f>IFERROR(ROUND(InformeTbHv[[#This Row],[M3]]/InformeTbHv[[#This Row],[T EFECTIVO]],2),"")</f>
        <v/>
      </c>
      <c r="G763" s="65">
        <f>InformeTbHv[[#This Row],[T PROGRAMADO]]-InformeTbHv[[#This Row],[HORAS DE OTRAS PARADA]]</f>
        <v>0</v>
      </c>
      <c r="H763" s="65">
        <f>InformeTbHv[[#This Row],[T PROGRAMADO]]-SUM(InformeTbHv[[#This Row],[T PARADAS MEC]]+InformeTbHv[[#This Row],[ALISTAMIENTO]]+InformeTbHv[[#This Row],[Mantenimiento periódico]])</f>
        <v>0</v>
      </c>
      <c r="I763" s="65">
        <f>InformeTbHv[[#This Row],[T PARADAS MEC]]+InformeTbHv[[#This Row],[ALISTAMIENTO]]+InformeTbHv[[#This Row],[Mantenimiento periódico]]</f>
        <v>8</v>
      </c>
      <c r="J763" s="65">
        <f>SUMIF(InformeTbHv[[#This Row],[MOTIVO 1]],"Mantenimiento periódico",InformeTbHv[[#This Row],[T OTRA PARADA 1]])</f>
        <v>0</v>
      </c>
      <c r="K763" s="65">
        <f>InformeTbHv[[#This Row],[Mantenimiento periódico]]+InformeTbHv[[#This Row],[ALISTAMIENTO]]</f>
        <v>0</v>
      </c>
      <c r="L763" s="65">
        <f>SUM(InformeTbHv[[#This Row],[T OTRA PARADA 1]:[T OTRA PARADA 5]])</f>
        <v>0</v>
      </c>
      <c r="M763" s="64" t="s">
        <v>68</v>
      </c>
      <c r="N763" s="64" t="s">
        <v>1417</v>
      </c>
      <c r="O763" s="64" t="s">
        <v>69</v>
      </c>
      <c r="P763" s="64">
        <v>1059706760</v>
      </c>
      <c r="Q763" s="64" t="s">
        <v>65</v>
      </c>
      <c r="R763" s="64" t="s">
        <v>44</v>
      </c>
      <c r="S763" s="66">
        <v>46045</v>
      </c>
      <c r="T763" s="64" t="s">
        <v>164</v>
      </c>
      <c r="U763" s="64"/>
      <c r="V763" s="64"/>
      <c r="W763" s="64"/>
      <c r="X763" s="64"/>
      <c r="Y763" s="64"/>
      <c r="Z763" s="64"/>
      <c r="AA763" s="64"/>
      <c r="AB763" s="64"/>
      <c r="AC763" s="64" t="s">
        <v>1426</v>
      </c>
      <c r="AD763" s="64" t="s">
        <v>1471</v>
      </c>
      <c r="AE763" s="64" t="s">
        <v>1512</v>
      </c>
      <c r="AF763" s="64">
        <v>26.520279887958782</v>
      </c>
      <c r="AG763" s="25" t="s">
        <v>207</v>
      </c>
      <c r="AH763" s="258">
        <v>6</v>
      </c>
      <c r="AI763" s="209" t="s">
        <v>47</v>
      </c>
      <c r="AJ763" s="417">
        <f>VLOOKUP(InformeTbHv[[#This Row],[TURNO]],[1]INFORMEHV!AI$2:AK$184,2,0)</f>
        <v>0.25</v>
      </c>
      <c r="AK763" s="417">
        <f>VLOOKUP(InformeTbHv[[#This Row],[TURNO]],[1]INFORMEHV!AI$2:AK$184,3,0)</f>
        <v>0.58333333333333337</v>
      </c>
      <c r="AL763" s="209"/>
      <c r="AM763" s="64"/>
      <c r="AN763" s="64"/>
      <c r="AO763" s="64"/>
      <c r="AP763" s="64"/>
      <c r="AQ763" s="65"/>
      <c r="AR763" s="64">
        <v>8</v>
      </c>
      <c r="AS763" s="64">
        <v>8</v>
      </c>
      <c r="AT763" s="25"/>
      <c r="AU763" s="30" t="s">
        <v>1321</v>
      </c>
      <c r="AV763" s="64"/>
      <c r="AW763" s="64"/>
      <c r="AX763" s="64"/>
      <c r="AY763" s="64"/>
      <c r="AZ763" s="67" t="s">
        <v>405</v>
      </c>
      <c r="BA763" s="64" t="s">
        <v>48</v>
      </c>
      <c r="BB76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763" s="65"/>
      <c r="BD763" s="65"/>
      <c r="BE763" s="65"/>
      <c r="BF763" s="65"/>
      <c r="BG763" s="68"/>
      <c r="BH763" s="74"/>
      <c r="BI763" s="75"/>
      <c r="BJ763" s="45"/>
      <c r="BK763" s="46"/>
      <c r="BL763" s="69"/>
    </row>
    <row r="764" spans="1:64" ht="18" customHeight="1" x14ac:dyDescent="0.3">
      <c r="A764" s="63">
        <f>IFERROR(InformeTbHv[[#This Row],[T EFECTIVO]]/InformeTbHv[[#This Row],[Horas disponibles]],0)</f>
        <v>0</v>
      </c>
      <c r="B764" s="63">
        <f>((InformeTbHv[[#This Row],[T PROGRAMADO]]-InformeTbHv[[#This Row],[HORAS DE OTRAS PARADA]]))/InformeTbHv[[#This Row],[T PROGRAMADO]]</f>
        <v>0</v>
      </c>
      <c r="C764" s="215">
        <f>IFERROR(((InformeTbHv[[#This Row],[T PROGRAMADO]]-InformeTbHv[[#This Row],[Ttal P. mec]])/InformeTbHv[[#This Row],[T PROGRAMADO]]),0)</f>
        <v>0</v>
      </c>
      <c r="D764" s="64" t="str">
        <f>IFERROR(ROUND(InformeTbHv[[#This Row],[TOTAL DE ARBOLES]]/InformeTbHv[[#This Row],[T EFECTIVO]],2),"")</f>
        <v/>
      </c>
      <c r="E764" s="64" t="str">
        <f>(IFERROR(ROUND(InformeTbHv[[#This Row],[M3]]/InformeTbHv[[#This Row],[TOTAL DE ARBOLES]],2),""))</f>
        <v/>
      </c>
      <c r="F764" s="39" t="str">
        <f>IFERROR(ROUND(InformeTbHv[[#This Row],[M3]]/InformeTbHv[[#This Row],[T EFECTIVO]],2),"")</f>
        <v/>
      </c>
      <c r="G764" s="65">
        <f>InformeTbHv[[#This Row],[T PROGRAMADO]]-InformeTbHv[[#This Row],[HORAS DE OTRAS PARADA]]</f>
        <v>0</v>
      </c>
      <c r="H764" s="65">
        <f>InformeTbHv[[#This Row],[T PROGRAMADO]]-SUM(InformeTbHv[[#This Row],[T PARADAS MEC]]+InformeTbHv[[#This Row],[ALISTAMIENTO]]+InformeTbHv[[#This Row],[Mantenimiento periódico]])</f>
        <v>0</v>
      </c>
      <c r="I764" s="65">
        <f>InformeTbHv[[#This Row],[T PARADAS MEC]]+InformeTbHv[[#This Row],[ALISTAMIENTO]]+InformeTbHv[[#This Row],[Mantenimiento periódico]]</f>
        <v>7</v>
      </c>
      <c r="J764" s="65">
        <f>SUMIF(InformeTbHv[[#This Row],[MOTIVO 1]],"Mantenimiento periódico",InformeTbHv[[#This Row],[T OTRA PARADA 1]])</f>
        <v>0</v>
      </c>
      <c r="K764" s="65">
        <f>InformeTbHv[[#This Row],[Mantenimiento periódico]]+InformeTbHv[[#This Row],[ALISTAMIENTO]]</f>
        <v>0</v>
      </c>
      <c r="L764" s="65">
        <f>SUM(InformeTbHv[[#This Row],[T OTRA PARADA 1]:[T OTRA PARADA 5]])</f>
        <v>0</v>
      </c>
      <c r="M764" s="64" t="s">
        <v>68</v>
      </c>
      <c r="N764" s="64" t="s">
        <v>1417</v>
      </c>
      <c r="O764" s="64" t="s">
        <v>82</v>
      </c>
      <c r="P764" s="64">
        <v>94266396</v>
      </c>
      <c r="Q764" s="64" t="s">
        <v>65</v>
      </c>
      <c r="R764" s="64" t="s">
        <v>44</v>
      </c>
      <c r="S764" s="66">
        <v>46045</v>
      </c>
      <c r="T764" s="64" t="s">
        <v>164</v>
      </c>
      <c r="U764" s="64"/>
      <c r="V764" s="64"/>
      <c r="W764" s="64"/>
      <c r="X764" s="64"/>
      <c r="Y764" s="64"/>
      <c r="Z764" s="64"/>
      <c r="AA764" s="64"/>
      <c r="AB764" s="64"/>
      <c r="AC764" s="64" t="s">
        <v>1426</v>
      </c>
      <c r="AD764" s="64" t="s">
        <v>1471</v>
      </c>
      <c r="AE764" s="64" t="s">
        <v>1512</v>
      </c>
      <c r="AF764" s="64">
        <v>26.520279887958782</v>
      </c>
      <c r="AG764" s="25" t="s">
        <v>207</v>
      </c>
      <c r="AH764" s="258">
        <v>6</v>
      </c>
      <c r="AI764" s="125" t="s">
        <v>45</v>
      </c>
      <c r="AJ764" s="418">
        <f>VLOOKUP(InformeTbHv[[#This Row],[TURNO]],[1]INFORMEHV!AI$2:AK$184,2,0)</f>
        <v>0.58333333333333337</v>
      </c>
      <c r="AK764" s="418">
        <f>VLOOKUP(InformeTbHv[[#This Row],[TURNO]],[1]INFORMEHV!AI$2:AK$184,3,0)</f>
        <v>0.91666666666666663</v>
      </c>
      <c r="AL764" s="209"/>
      <c r="AM764" s="64"/>
      <c r="AN764" s="64"/>
      <c r="AO764" s="64"/>
      <c r="AP764" s="64"/>
      <c r="AQ764" s="65"/>
      <c r="AR764" s="64">
        <v>7</v>
      </c>
      <c r="AS764" s="64">
        <v>7</v>
      </c>
      <c r="AT764" s="25"/>
      <c r="AU764" s="30" t="s">
        <v>1321</v>
      </c>
      <c r="AV764" s="64"/>
      <c r="AW764" s="64"/>
      <c r="AX764" s="64"/>
      <c r="AY764" s="64"/>
      <c r="AZ764" s="67" t="s">
        <v>406</v>
      </c>
      <c r="BA764" s="64" t="s">
        <v>48</v>
      </c>
      <c r="BB76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7</v>
      </c>
      <c r="BC764" s="65"/>
      <c r="BD764" s="65"/>
      <c r="BE764" s="65"/>
      <c r="BF764" s="65"/>
      <c r="BG764" s="68"/>
      <c r="BH764" s="74"/>
      <c r="BI764" s="75"/>
      <c r="BJ764" s="45"/>
      <c r="BK764" s="46"/>
      <c r="BL764" s="69"/>
    </row>
    <row r="765" spans="1:64" ht="18" customHeight="1" x14ac:dyDescent="0.3">
      <c r="A765" s="87">
        <f>IFERROR(InformeTbHv[[#This Row],[T EFECTIVO]]/InformeTbHv[[#This Row],[Horas disponibles]],0)</f>
        <v>0</v>
      </c>
      <c r="B765" s="87">
        <f>((InformeTbHv[[#This Row],[T PROGRAMADO]]-InformeTbHv[[#This Row],[HORAS DE OTRAS PARADA]]))/InformeTbHv[[#This Row],[T PROGRAMADO]]</f>
        <v>0</v>
      </c>
      <c r="C765" s="216">
        <f>IFERROR(((InformeTbHv[[#This Row],[T PROGRAMADO]]-InformeTbHv[[#This Row],[Ttal P. mec]])/InformeTbHv[[#This Row],[T PROGRAMADO]]),0)</f>
        <v>0</v>
      </c>
      <c r="D765" s="88" t="str">
        <f>IFERROR(ROUND(InformeTbHv[[#This Row],[TOTAL DE ARBOLES]]/InformeTbHv[[#This Row],[T EFECTIVO]],2),"")</f>
        <v/>
      </c>
      <c r="E765" s="88" t="str">
        <f>(IFERROR(ROUND(InformeTbHv[[#This Row],[M3]]/InformeTbHv[[#This Row],[TOTAL DE ARBOLES]],2),""))</f>
        <v/>
      </c>
      <c r="F765" s="39" t="str">
        <f>IFERROR(ROUND(InformeTbHv[[#This Row],[M3]]/InformeTbHv[[#This Row],[T EFECTIVO]],2),"")</f>
        <v/>
      </c>
      <c r="G765" s="89">
        <f>InformeTbHv[[#This Row],[T PROGRAMADO]]-InformeTbHv[[#This Row],[HORAS DE OTRAS PARADA]]</f>
        <v>0</v>
      </c>
      <c r="H765" s="89">
        <f>InformeTbHv[[#This Row],[T PROGRAMADO]]-SUM(InformeTbHv[[#This Row],[T PARADAS MEC]]+InformeTbHv[[#This Row],[ALISTAMIENTO]]+InformeTbHv[[#This Row],[Mantenimiento periódico]])</f>
        <v>0</v>
      </c>
      <c r="I765" s="89">
        <f>InformeTbHv[[#This Row],[T PARADAS MEC]]+InformeTbHv[[#This Row],[ALISTAMIENTO]]+InformeTbHv[[#This Row],[Mantenimiento periódico]]</f>
        <v>8</v>
      </c>
      <c r="J765" s="89">
        <f>SUMIF(InformeTbHv[[#This Row],[MOTIVO 1]],"Mantenimiento periódico",InformeTbHv[[#This Row],[T OTRA PARADA 1]])</f>
        <v>0</v>
      </c>
      <c r="K765" s="89">
        <f>InformeTbHv[[#This Row],[Mantenimiento periódico]]+InformeTbHv[[#This Row],[ALISTAMIENTO]]</f>
        <v>0</v>
      </c>
      <c r="L765" s="89">
        <f>SUM(InformeTbHv[[#This Row],[T OTRA PARADA 1]:[T OTRA PARADA 5]])</f>
        <v>0</v>
      </c>
      <c r="M765" s="88" t="s">
        <v>72</v>
      </c>
      <c r="N765" s="88" t="s">
        <v>1418</v>
      </c>
      <c r="O765" s="88" t="s">
        <v>87</v>
      </c>
      <c r="P765" s="88">
        <v>1112300817</v>
      </c>
      <c r="Q765" s="88" t="s">
        <v>43</v>
      </c>
      <c r="R765" s="88" t="s">
        <v>74</v>
      </c>
      <c r="S765" s="90">
        <v>46086</v>
      </c>
      <c r="T765" s="88" t="s">
        <v>99</v>
      </c>
      <c r="U765" s="88"/>
      <c r="V765" s="88"/>
      <c r="W765" s="88"/>
      <c r="X765" s="88"/>
      <c r="Y765" s="88"/>
      <c r="Z765" s="88"/>
      <c r="AA765" s="88"/>
      <c r="AB765" s="88"/>
      <c r="AC765" s="88" t="s">
        <v>1442</v>
      </c>
      <c r="AD765" s="88" t="s">
        <v>1487</v>
      </c>
      <c r="AE765" s="88" t="s">
        <v>1514</v>
      </c>
      <c r="AF765" s="88">
        <v>18.547875311725036</v>
      </c>
      <c r="AG765" s="251" t="s">
        <v>205</v>
      </c>
      <c r="AH765" s="206">
        <v>3</v>
      </c>
      <c r="AI765" s="88" t="s">
        <v>47</v>
      </c>
      <c r="AJ765" s="419">
        <f>VLOOKUP(InformeTbHv[[#This Row],[TURNO]],[1]INFORMEHV!AI$2:AK$184,2,0)</f>
        <v>0.25</v>
      </c>
      <c r="AK765" s="419">
        <f>VLOOKUP(InformeTbHv[[#This Row],[TURNO]],[1]INFORMEHV!AI$2:AK$184,3,0)</f>
        <v>0.58333333333333337</v>
      </c>
      <c r="AL765" s="205"/>
      <c r="AM765" s="88"/>
      <c r="AN765" s="88"/>
      <c r="AO765" s="88"/>
      <c r="AP765" s="88"/>
      <c r="AQ765" s="89"/>
      <c r="AR765" s="88">
        <v>8</v>
      </c>
      <c r="AS765" s="88">
        <v>8</v>
      </c>
      <c r="AT765" s="88"/>
      <c r="AU765" s="88" t="s">
        <v>849</v>
      </c>
      <c r="AV765" s="88"/>
      <c r="AW765" s="88"/>
      <c r="AX765" s="88"/>
      <c r="AY765" s="88"/>
      <c r="AZ765" s="92" t="s">
        <v>850</v>
      </c>
      <c r="BA765" s="88" t="s">
        <v>48</v>
      </c>
      <c r="BB76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765" s="89"/>
      <c r="BD765" s="89"/>
      <c r="BE765" s="89"/>
      <c r="BF765" s="89"/>
      <c r="BG765" s="93"/>
      <c r="BH765" s="44"/>
      <c r="BI765" s="45"/>
      <c r="BJ765" s="45"/>
      <c r="BK765" s="46"/>
      <c r="BL765" s="94"/>
    </row>
    <row r="766" spans="1:64" ht="18" customHeight="1" x14ac:dyDescent="0.3">
      <c r="A766" s="76">
        <f>IFERROR(InformeTbHv[[#This Row],[T EFECTIVO]]/InformeTbHv[[#This Row],[Horas disponibles]],0)</f>
        <v>1</v>
      </c>
      <c r="B766" s="76">
        <f>((InformeTbHv[[#This Row],[T PROGRAMADO]]-InformeTbHv[[#This Row],[HORAS DE OTRAS PARADA]]))/InformeTbHv[[#This Row],[T PROGRAMADO]]</f>
        <v>0.1875</v>
      </c>
      <c r="C766" s="217">
        <f>IFERROR(((InformeTbHv[[#This Row],[T PROGRAMADO]]-InformeTbHv[[#This Row],[Ttal P. mec]])/InformeTbHv[[#This Row],[T PROGRAMADO]]),0)</f>
        <v>0.1875</v>
      </c>
      <c r="D766" s="49">
        <f>IFERROR(ROUND(InformeTbHv[[#This Row],[TOTAL DE ARBOLES]]/InformeTbHv[[#This Row],[T EFECTIVO]],2),"")</f>
        <v>0</v>
      </c>
      <c r="E766" s="49" t="str">
        <f>(IFERROR(ROUND(InformeTbHv[[#This Row],[M3]]/InformeTbHv[[#This Row],[TOTAL DE ARBOLES]],2),""))</f>
        <v/>
      </c>
      <c r="F766" s="39">
        <f>IFERROR(ROUND(InformeTbHv[[#This Row],[M3]]/InformeTbHv[[#This Row],[T EFECTIVO]],2),"")</f>
        <v>0</v>
      </c>
      <c r="G766" s="72">
        <f>InformeTbHv[[#This Row],[T PROGRAMADO]]-InformeTbHv[[#This Row],[HORAS DE OTRAS PARADA]]</f>
        <v>1.5</v>
      </c>
      <c r="H766" s="72">
        <f>InformeTbHv[[#This Row],[T PROGRAMADO]]-SUM(InformeTbHv[[#This Row],[T PARADAS MEC]]+InformeTbHv[[#This Row],[ALISTAMIENTO]]+InformeTbHv[[#This Row],[Mantenimiento periódico]])</f>
        <v>1.5</v>
      </c>
      <c r="I766" s="72">
        <f>InformeTbHv[[#This Row],[T PARADAS MEC]]+InformeTbHv[[#This Row],[ALISTAMIENTO]]+InformeTbHv[[#This Row],[Mantenimiento periódico]]</f>
        <v>6.5</v>
      </c>
      <c r="J766" s="72">
        <f>SUMIF(InformeTbHv[[#This Row],[MOTIVO 1]],"Mantenimiento periódico",InformeTbHv[[#This Row],[T OTRA PARADA 1]])</f>
        <v>0</v>
      </c>
      <c r="K766" s="72">
        <f>InformeTbHv[[#This Row],[Mantenimiento periódico]]+InformeTbHv[[#This Row],[ALISTAMIENTO]]</f>
        <v>0</v>
      </c>
      <c r="L766" s="72">
        <f>SUM(InformeTbHv[[#This Row],[T OTRA PARADA 1]:[T OTRA PARADA 5]])</f>
        <v>0</v>
      </c>
      <c r="M766" s="49" t="s">
        <v>68</v>
      </c>
      <c r="N766" s="49" t="s">
        <v>1417</v>
      </c>
      <c r="O766" s="49" t="s">
        <v>69</v>
      </c>
      <c r="P766" s="49">
        <v>1059706760</v>
      </c>
      <c r="Q766" s="49" t="s">
        <v>65</v>
      </c>
      <c r="R766" s="49" t="s">
        <v>44</v>
      </c>
      <c r="S766" s="77">
        <v>46046</v>
      </c>
      <c r="T766" s="49" t="s">
        <v>164</v>
      </c>
      <c r="U766" s="49"/>
      <c r="V766" s="49"/>
      <c r="W766" s="49"/>
      <c r="X766" s="49"/>
      <c r="Y766" s="49"/>
      <c r="Z766" s="49"/>
      <c r="AA766" s="49"/>
      <c r="AB766" s="49"/>
      <c r="AC766" s="49" t="s">
        <v>1426</v>
      </c>
      <c r="AD766" s="49" t="s">
        <v>1471</v>
      </c>
      <c r="AE766" s="49" t="s">
        <v>1512</v>
      </c>
      <c r="AF766" s="49">
        <v>26.520279887958782</v>
      </c>
      <c r="AG766" s="25" t="s">
        <v>207</v>
      </c>
      <c r="AH766" s="259">
        <v>6</v>
      </c>
      <c r="AI766" s="125" t="s">
        <v>47</v>
      </c>
      <c r="AJ766" s="418">
        <f>VLOOKUP(InformeTbHv[[#This Row],[TURNO]],[1]INFORMEHV!AI$2:AK$184,2,0)</f>
        <v>0.25</v>
      </c>
      <c r="AK766" s="418">
        <f>VLOOKUP(InformeTbHv[[#This Row],[TURNO]],[1]INFORMEHV!AI$2:AK$184,3,0)</f>
        <v>0.58333333333333337</v>
      </c>
      <c r="AL766" s="125"/>
      <c r="AM766" s="49"/>
      <c r="AN766" s="49"/>
      <c r="AO766" s="49"/>
      <c r="AP766" s="49"/>
      <c r="AQ766" s="72"/>
      <c r="AR766" s="49">
        <v>8</v>
      </c>
      <c r="AS766" s="49">
        <v>6.5</v>
      </c>
      <c r="AT766" s="25"/>
      <c r="AU766" s="30" t="s">
        <v>1320</v>
      </c>
      <c r="AV766" s="49"/>
      <c r="AW766" s="49"/>
      <c r="AX766" s="49"/>
      <c r="AY766" s="49"/>
      <c r="AZ766" s="71" t="s">
        <v>412</v>
      </c>
      <c r="BA766" s="49" t="s">
        <v>48</v>
      </c>
      <c r="BB76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6.5</v>
      </c>
      <c r="BC766" s="72"/>
      <c r="BD766" s="72"/>
      <c r="BE766" s="72"/>
      <c r="BF766" s="72"/>
      <c r="BG766" s="74"/>
      <c r="BH766" s="74"/>
      <c r="BI766" s="75"/>
      <c r="BJ766" s="45"/>
      <c r="BK766" s="46"/>
      <c r="BL766" s="45"/>
    </row>
    <row r="767" spans="1:64" ht="18" customHeight="1" x14ac:dyDescent="0.3">
      <c r="A767" s="87">
        <f>IFERROR(InformeTbHv[[#This Row],[T EFECTIVO]]/InformeTbHv[[#This Row],[Horas disponibles]],0)</f>
        <v>0.92428198433420361</v>
      </c>
      <c r="B767" s="87">
        <f>((InformeTbHv[[#This Row],[T PROGRAMADO]]-InformeTbHv[[#This Row],[HORAS DE OTRAS PARADA]]))/InformeTbHv[[#This Row],[T PROGRAMADO]]</f>
        <v>0.88500000000000001</v>
      </c>
      <c r="C767" s="216">
        <f>IFERROR(((InformeTbHv[[#This Row],[T PROGRAMADO]]-InformeTbHv[[#This Row],[Ttal P. mec]])/InformeTbHv[[#This Row],[T PROGRAMADO]]),0)</f>
        <v>0.95750000000000002</v>
      </c>
      <c r="D767" s="88">
        <f>IFERROR(ROUND(InformeTbHv[[#This Row],[TOTAL DE ARBOLES]]/InformeTbHv[[#This Row],[T EFECTIVO]],2),"")</f>
        <v>88.14</v>
      </c>
      <c r="E767" s="88">
        <f>(IFERROR(ROUND(InformeTbHv[[#This Row],[M3]]/InformeTbHv[[#This Row],[TOTAL DE ARBOLES]],2),""))</f>
        <v>0.16</v>
      </c>
      <c r="F767" s="39">
        <f>IFERROR(ROUND(InformeTbHv[[#This Row],[M3]]/InformeTbHv[[#This Row],[T EFECTIVO]],2),"")</f>
        <v>13.74</v>
      </c>
      <c r="G767" s="89">
        <f>InformeTbHv[[#This Row],[T PROGRAMADO]]-InformeTbHv[[#This Row],[HORAS DE OTRAS PARADA]]</f>
        <v>7.08</v>
      </c>
      <c r="H767" s="89">
        <f>InformeTbHv[[#This Row],[T PROGRAMADO]]-SUM(InformeTbHv[[#This Row],[T PARADAS MEC]]+InformeTbHv[[#This Row],[ALISTAMIENTO]]+InformeTbHv[[#This Row],[Mantenimiento periódico]])</f>
        <v>7.66</v>
      </c>
      <c r="I767" s="89">
        <f>InformeTbHv[[#This Row],[T PARADAS MEC]]+InformeTbHv[[#This Row],[ALISTAMIENTO]]+InformeTbHv[[#This Row],[Mantenimiento periódico]]</f>
        <v>0.34</v>
      </c>
      <c r="J767" s="89">
        <f>SUMIF(InformeTbHv[[#This Row],[MOTIVO 1]],"Mantenimiento periódico",InformeTbHv[[#This Row],[T OTRA PARADA 1]])</f>
        <v>0</v>
      </c>
      <c r="K767" s="89">
        <f>InformeTbHv[[#This Row],[Mantenimiento periódico]]+InformeTbHv[[#This Row],[ALISTAMIENTO]]</f>
        <v>0.17</v>
      </c>
      <c r="L767" s="89">
        <f>SUM(InformeTbHv[[#This Row],[T OTRA PARADA 1]:[T OTRA PARADA 5]])</f>
        <v>0</v>
      </c>
      <c r="M767" s="88" t="s">
        <v>134</v>
      </c>
      <c r="N767" s="88" t="s">
        <v>1417</v>
      </c>
      <c r="O767" s="88" t="s">
        <v>373</v>
      </c>
      <c r="P767" s="88">
        <v>1022124225</v>
      </c>
      <c r="Q767" s="88" t="s">
        <v>65</v>
      </c>
      <c r="R767" s="88" t="s">
        <v>49</v>
      </c>
      <c r="S767" s="90">
        <v>46095</v>
      </c>
      <c r="T767" s="88" t="s">
        <v>941</v>
      </c>
      <c r="U767" s="88"/>
      <c r="V767" s="88"/>
      <c r="W767" s="88"/>
      <c r="X767" s="88"/>
      <c r="Y767" s="88"/>
      <c r="Z767" s="88"/>
      <c r="AA767" s="88"/>
      <c r="AB767" s="88"/>
      <c r="AC767" s="88" t="s">
        <v>1424</v>
      </c>
      <c r="AD767" s="88" t="s">
        <v>1469</v>
      </c>
      <c r="AE767" s="88" t="s">
        <v>1513</v>
      </c>
      <c r="AF767" s="88">
        <v>17.094631593058232</v>
      </c>
      <c r="AG767" s="252" t="s">
        <v>206</v>
      </c>
      <c r="AH767" s="206">
        <v>2</v>
      </c>
      <c r="AI767" s="88" t="s">
        <v>47</v>
      </c>
      <c r="AJ767" s="419">
        <f>VLOOKUP(InformeTbHv[[#This Row],[TURNO]],[1]INFORMEHV!AI$2:AK$184,2,0)</f>
        <v>0.25</v>
      </c>
      <c r="AK767" s="419">
        <f>VLOOKUP(InformeTbHv[[#This Row],[TURNO]],[1]INFORMEHV!AI$2:AK$184,3,0)</f>
        <v>0.58333333333333337</v>
      </c>
      <c r="AL767" s="205">
        <v>16</v>
      </c>
      <c r="AM767" s="88">
        <v>624</v>
      </c>
      <c r="AN767" s="88">
        <v>97.3</v>
      </c>
      <c r="AO767" s="88">
        <v>13.5</v>
      </c>
      <c r="AP767" s="88"/>
      <c r="AQ767" s="89">
        <v>15</v>
      </c>
      <c r="AR767" s="205">
        <v>8</v>
      </c>
      <c r="AS767" s="88">
        <v>0.17</v>
      </c>
      <c r="AT767" s="30" t="s">
        <v>328</v>
      </c>
      <c r="AU767" s="88" t="s">
        <v>946</v>
      </c>
      <c r="AV767" s="88">
        <v>0.17</v>
      </c>
      <c r="AW767" s="88">
        <v>0.33</v>
      </c>
      <c r="AX767" s="88">
        <v>0.25</v>
      </c>
      <c r="AY767" s="88"/>
      <c r="AZ767" s="92" t="s">
        <v>947</v>
      </c>
      <c r="BA767" s="88" t="s">
        <v>48</v>
      </c>
      <c r="BB76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0.92</v>
      </c>
      <c r="BC767" s="89"/>
      <c r="BD767" s="89"/>
      <c r="BE767" s="89"/>
      <c r="BF767" s="89"/>
      <c r="BG767" s="93"/>
      <c r="BH767" s="44"/>
      <c r="BI767" s="45"/>
      <c r="BJ767" s="45"/>
      <c r="BK767" s="46"/>
      <c r="BL767" s="94"/>
    </row>
    <row r="768" spans="1:64" ht="18" customHeight="1" x14ac:dyDescent="0.3">
      <c r="A768" s="87">
        <f>IFERROR(InformeTbHv[[#This Row],[T EFECTIVO]]/InformeTbHv[[#This Row],[Horas disponibles]],0)</f>
        <v>0.25</v>
      </c>
      <c r="B768" s="87">
        <f>((InformeTbHv[[#This Row],[T PROGRAMADO]]-InformeTbHv[[#This Row],[HORAS DE OTRAS PARADA]]))/InformeTbHv[[#This Row],[T PROGRAMADO]]</f>
        <v>3.125E-2</v>
      </c>
      <c r="C768" s="216">
        <f>IFERROR(((InformeTbHv[[#This Row],[T PROGRAMADO]]-InformeTbHv[[#This Row],[Ttal P. mec]])/InformeTbHv[[#This Row],[T PROGRAMADO]]),0)</f>
        <v>0.125</v>
      </c>
      <c r="D768" s="88">
        <f>IFERROR(ROUND(InformeTbHv[[#This Row],[TOTAL DE ARBOLES]]/InformeTbHv[[#This Row],[T EFECTIVO]],2),"")</f>
        <v>0</v>
      </c>
      <c r="E768" s="88" t="str">
        <f>(IFERROR(ROUND(InformeTbHv[[#This Row],[M3]]/InformeTbHv[[#This Row],[TOTAL DE ARBOLES]],2),""))</f>
        <v/>
      </c>
      <c r="F768" s="39">
        <f>IFERROR(ROUND(InformeTbHv[[#This Row],[M3]]/InformeTbHv[[#This Row],[T EFECTIVO]],2),"")</f>
        <v>0</v>
      </c>
      <c r="G768" s="89">
        <f>InformeTbHv[[#This Row],[T PROGRAMADO]]-InformeTbHv[[#This Row],[HORAS DE OTRAS PARADA]]</f>
        <v>0.25</v>
      </c>
      <c r="H768" s="89">
        <f>InformeTbHv[[#This Row],[T PROGRAMADO]]-SUM(InformeTbHv[[#This Row],[T PARADAS MEC]]+InformeTbHv[[#This Row],[ALISTAMIENTO]]+InformeTbHv[[#This Row],[Mantenimiento periódico]])</f>
        <v>1</v>
      </c>
      <c r="I768" s="89">
        <f>InformeTbHv[[#This Row],[T PARADAS MEC]]+InformeTbHv[[#This Row],[ALISTAMIENTO]]+InformeTbHv[[#This Row],[Mantenimiento periódico]]</f>
        <v>7</v>
      </c>
      <c r="J768" s="89">
        <f>SUMIF(InformeTbHv[[#This Row],[MOTIVO 1]],"Mantenimiento periódico",InformeTbHv[[#This Row],[T OTRA PARADA 1]])</f>
        <v>0</v>
      </c>
      <c r="K768" s="89">
        <f>InformeTbHv[[#This Row],[Mantenimiento periódico]]+InformeTbHv[[#This Row],[ALISTAMIENTO]]</f>
        <v>0.5</v>
      </c>
      <c r="L768" s="89">
        <f>SUM(InformeTbHv[[#This Row],[T OTRA PARADA 1]:[T OTRA PARADA 5]])</f>
        <v>0</v>
      </c>
      <c r="M768" s="88" t="s">
        <v>134</v>
      </c>
      <c r="N768" s="88" t="s">
        <v>1417</v>
      </c>
      <c r="O768" s="88" t="s">
        <v>370</v>
      </c>
      <c r="P768" s="88">
        <v>1022124531</v>
      </c>
      <c r="Q768" s="88" t="s">
        <v>65</v>
      </c>
      <c r="R768" s="88" t="s">
        <v>49</v>
      </c>
      <c r="S768" s="90">
        <v>46095</v>
      </c>
      <c r="T768" s="88" t="s">
        <v>941</v>
      </c>
      <c r="U768" s="88"/>
      <c r="V768" s="88"/>
      <c r="W768" s="88"/>
      <c r="X768" s="88"/>
      <c r="Y768" s="88"/>
      <c r="Z768" s="88"/>
      <c r="AA768" s="88"/>
      <c r="AB768" s="88"/>
      <c r="AC768" s="88" t="s">
        <v>1424</v>
      </c>
      <c r="AD768" s="88" t="s">
        <v>1469</v>
      </c>
      <c r="AE768" s="88" t="s">
        <v>1513</v>
      </c>
      <c r="AF768" s="88">
        <v>17.094631593058232</v>
      </c>
      <c r="AG768" s="252" t="s">
        <v>206</v>
      </c>
      <c r="AH768" s="206">
        <v>2</v>
      </c>
      <c r="AI768" s="125" t="s">
        <v>45</v>
      </c>
      <c r="AJ768" s="418">
        <f>VLOOKUP(InformeTbHv[[#This Row],[TURNO]],[1]INFORMEHV!AI$2:AK$184,2,0)</f>
        <v>0.58333333333333337</v>
      </c>
      <c r="AK768" s="418">
        <f>VLOOKUP(InformeTbHv[[#This Row],[TURNO]],[1]INFORMEHV!AI$2:AK$184,3,0)</f>
        <v>0.91666666666666663</v>
      </c>
      <c r="AL768" s="205">
        <v>16</v>
      </c>
      <c r="AM768" s="88"/>
      <c r="AN768" s="88"/>
      <c r="AO768" s="88"/>
      <c r="AP768" s="88"/>
      <c r="AQ768" s="89"/>
      <c r="AR768" s="88">
        <v>8</v>
      </c>
      <c r="AS768" s="88">
        <v>6.5</v>
      </c>
      <c r="AT768" s="30" t="s">
        <v>327</v>
      </c>
      <c r="AU768" s="88" t="s">
        <v>946</v>
      </c>
      <c r="AV768" s="88">
        <v>0.5</v>
      </c>
      <c r="AW768" s="88">
        <v>0.25</v>
      </c>
      <c r="AX768" s="88">
        <v>0.5</v>
      </c>
      <c r="AY768" s="88"/>
      <c r="AZ768" s="92" t="s">
        <v>949</v>
      </c>
      <c r="BA768" s="88" t="s">
        <v>48</v>
      </c>
      <c r="BB76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7.75</v>
      </c>
      <c r="BC768" s="89"/>
      <c r="BD768" s="89"/>
      <c r="BE768" s="89"/>
      <c r="BF768" s="89"/>
      <c r="BG768" s="93"/>
      <c r="BH768" s="44"/>
      <c r="BI768" s="45"/>
      <c r="BJ768" s="45"/>
      <c r="BK768" s="46"/>
      <c r="BL768" s="94"/>
    </row>
    <row r="769" spans="1:64" ht="18" customHeight="1" x14ac:dyDescent="0.3">
      <c r="A769" s="87">
        <f>IFERROR(InformeTbHv[[#This Row],[T EFECTIVO]]/InformeTbHv[[#This Row],[Horas disponibles]],0)</f>
        <v>0.95052473763118439</v>
      </c>
      <c r="B769" s="87">
        <f>((InformeTbHv[[#This Row],[T PROGRAMADO]]-InformeTbHv[[#This Row],[HORAS DE OTRAS PARADA]]))/InformeTbHv[[#This Row],[T PROGRAMADO]]</f>
        <v>0.79249999999999998</v>
      </c>
      <c r="C769" s="216">
        <f>IFERROR(((InformeTbHv[[#This Row],[T PROGRAMADO]]-InformeTbHv[[#This Row],[Ttal P. mec]])/InformeTbHv[[#This Row],[T PROGRAMADO]]),0)</f>
        <v>0.83374999999999999</v>
      </c>
      <c r="D769" s="88">
        <f>IFERROR(ROUND(InformeTbHv[[#This Row],[TOTAL DE ARBOLES]]/InformeTbHv[[#This Row],[T EFECTIVO]],2),"")</f>
        <v>44.48</v>
      </c>
      <c r="E769" s="88">
        <f>(IFERROR(ROUND(InformeTbHv[[#This Row],[M3]]/InformeTbHv[[#This Row],[TOTAL DE ARBOLES]],2),""))</f>
        <v>0.26</v>
      </c>
      <c r="F769" s="39">
        <f>IFERROR(ROUND(InformeTbHv[[#This Row],[M3]]/InformeTbHv[[#This Row],[T EFECTIVO]],2),"")</f>
        <v>11.52</v>
      </c>
      <c r="G769" s="89">
        <f>InformeTbHv[[#This Row],[T PROGRAMADO]]-InformeTbHv[[#This Row],[HORAS DE OTRAS PARADA]]</f>
        <v>6.34</v>
      </c>
      <c r="H769" s="89">
        <f>InformeTbHv[[#This Row],[T PROGRAMADO]]-SUM(InformeTbHv[[#This Row],[T PARADAS MEC]]+InformeTbHv[[#This Row],[ALISTAMIENTO]]+InformeTbHv[[#This Row],[Mantenimiento periódico]])</f>
        <v>6.67</v>
      </c>
      <c r="I769" s="89">
        <f>InformeTbHv[[#This Row],[T PARADAS MEC]]+InformeTbHv[[#This Row],[ALISTAMIENTO]]+InformeTbHv[[#This Row],[Mantenimiento periódico]]</f>
        <v>1.33</v>
      </c>
      <c r="J769" s="89">
        <f>SUMIF(InformeTbHv[[#This Row],[MOTIVO 1]],"Mantenimiento periódico",InformeTbHv[[#This Row],[T OTRA PARADA 1]])</f>
        <v>0</v>
      </c>
      <c r="K769" s="89">
        <f>InformeTbHv[[#This Row],[Mantenimiento periódico]]+InformeTbHv[[#This Row],[ALISTAMIENTO]]</f>
        <v>0.33</v>
      </c>
      <c r="L769" s="89">
        <f>SUM(InformeTbHv[[#This Row],[T OTRA PARADA 1]:[T OTRA PARADA 5]])</f>
        <v>0</v>
      </c>
      <c r="M769" s="88" t="s">
        <v>136</v>
      </c>
      <c r="N769" s="88" t="s">
        <v>1417</v>
      </c>
      <c r="O769" s="88" t="s">
        <v>535</v>
      </c>
      <c r="P769" s="88">
        <v>1113312568</v>
      </c>
      <c r="Q769" s="88" t="s">
        <v>65</v>
      </c>
      <c r="R769" s="88" t="s">
        <v>49</v>
      </c>
      <c r="S769" s="90">
        <v>46096</v>
      </c>
      <c r="T769" s="88" t="s">
        <v>941</v>
      </c>
      <c r="U769" s="88"/>
      <c r="V769" s="88"/>
      <c r="W769" s="88"/>
      <c r="X769" s="88"/>
      <c r="Y769" s="88"/>
      <c r="Z769" s="88"/>
      <c r="AA769" s="88"/>
      <c r="AB769" s="88"/>
      <c r="AC769" s="88" t="s">
        <v>1424</v>
      </c>
      <c r="AD769" s="88" t="s">
        <v>1469</v>
      </c>
      <c r="AE769" s="88" t="s">
        <v>1513</v>
      </c>
      <c r="AF769" s="88">
        <v>17.094631593058232</v>
      </c>
      <c r="AG769" s="252" t="s">
        <v>206</v>
      </c>
      <c r="AH769" s="206">
        <v>2</v>
      </c>
      <c r="AI769" s="88" t="s">
        <v>47</v>
      </c>
      <c r="AJ769" s="419">
        <f>VLOOKUP(InformeTbHv[[#This Row],[TURNO]],[1]INFORMEHV!AI$2:AK$184,2,0)</f>
        <v>0.25</v>
      </c>
      <c r="AK769" s="419">
        <f>VLOOKUP(InformeTbHv[[#This Row],[TURNO]],[1]INFORMEHV!AI$2:AK$184,3,0)</f>
        <v>0.58333333333333337</v>
      </c>
      <c r="AL769" s="205">
        <v>23</v>
      </c>
      <c r="AM769" s="88">
        <v>282</v>
      </c>
      <c r="AN769" s="88">
        <v>73.05</v>
      </c>
      <c r="AO769" s="88">
        <v>13.27</v>
      </c>
      <c r="AP769" s="88"/>
      <c r="AQ769" s="89">
        <v>15</v>
      </c>
      <c r="AR769" s="205">
        <v>8</v>
      </c>
      <c r="AS769" s="88">
        <v>1</v>
      </c>
      <c r="AT769" s="30" t="s">
        <v>328</v>
      </c>
      <c r="AU769" s="88" t="s">
        <v>946</v>
      </c>
      <c r="AV769" s="88">
        <v>0.33</v>
      </c>
      <c r="AW769" s="88"/>
      <c r="AX769" s="88">
        <v>0.33</v>
      </c>
      <c r="AY769" s="88"/>
      <c r="AZ769" s="92"/>
      <c r="BA769" s="88" t="s">
        <v>48</v>
      </c>
      <c r="BB76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1.6600000000000001</v>
      </c>
      <c r="BC769" s="89"/>
      <c r="BD769" s="89"/>
      <c r="BE769" s="89"/>
      <c r="BF769" s="89"/>
      <c r="BG769" s="93"/>
      <c r="BH769" s="44"/>
      <c r="BI769" s="45"/>
      <c r="BJ769" s="45"/>
      <c r="BK769" s="46"/>
      <c r="BL769" s="94"/>
    </row>
    <row r="770" spans="1:64" ht="18" customHeight="1" x14ac:dyDescent="0.3">
      <c r="A770" s="87">
        <f>IFERROR(InformeTbHv[[#This Row],[T EFECTIVO]]/InformeTbHv[[#This Row],[Horas disponibles]],0)</f>
        <v>0.93188010899182561</v>
      </c>
      <c r="B770" s="87">
        <f>((InformeTbHv[[#This Row],[T PROGRAMADO]]-InformeTbHv[[#This Row],[HORAS DE OTRAS PARADA]]))/InformeTbHv[[#This Row],[T PROGRAMADO]]</f>
        <v>0.42749999999999999</v>
      </c>
      <c r="C770" s="216">
        <f>IFERROR(((InformeTbHv[[#This Row],[T PROGRAMADO]]-InformeTbHv[[#This Row],[Ttal P. mec]])/InformeTbHv[[#This Row],[T PROGRAMADO]]),0)</f>
        <v>0.45874999999999999</v>
      </c>
      <c r="D770" s="88">
        <f>IFERROR(ROUND(InformeTbHv[[#This Row],[TOTAL DE ARBOLES]]/InformeTbHv[[#This Row],[T EFECTIVO]],2),"")</f>
        <v>79.53</v>
      </c>
      <c r="E770" s="88">
        <f>(IFERROR(ROUND(InformeTbHv[[#This Row],[M3]]/InformeTbHv[[#This Row],[TOTAL DE ARBOLES]],2),""))</f>
        <v>0.15</v>
      </c>
      <c r="F770" s="39">
        <f>IFERROR(ROUND(InformeTbHv[[#This Row],[M3]]/InformeTbHv[[#This Row],[T EFECTIVO]],2),"")</f>
        <v>12.06</v>
      </c>
      <c r="G770" s="89">
        <f>InformeTbHv[[#This Row],[T PROGRAMADO]]-InformeTbHv[[#This Row],[HORAS DE OTRAS PARADA]]</f>
        <v>3.42</v>
      </c>
      <c r="H770" s="89">
        <f>InformeTbHv[[#This Row],[T PROGRAMADO]]-SUM(InformeTbHv[[#This Row],[T PARADAS MEC]]+InformeTbHv[[#This Row],[ALISTAMIENTO]]+InformeTbHv[[#This Row],[Mantenimiento periódico]])</f>
        <v>3.67</v>
      </c>
      <c r="I770" s="89">
        <f>InformeTbHv[[#This Row],[T PARADAS MEC]]+InformeTbHv[[#This Row],[ALISTAMIENTO]]+InformeTbHv[[#This Row],[Mantenimiento periódico]]</f>
        <v>4.33</v>
      </c>
      <c r="J770" s="89">
        <f>SUMIF(InformeTbHv[[#This Row],[MOTIVO 1]],"Mantenimiento periódico",InformeTbHv[[#This Row],[T OTRA PARADA 1]])</f>
        <v>0</v>
      </c>
      <c r="K770" s="89">
        <f>InformeTbHv[[#This Row],[Mantenimiento periódico]]+InformeTbHv[[#This Row],[ALISTAMIENTO]]</f>
        <v>0.33</v>
      </c>
      <c r="L770" s="89">
        <f>SUM(InformeTbHv[[#This Row],[T OTRA PARADA 1]:[T OTRA PARADA 5]])</f>
        <v>0</v>
      </c>
      <c r="M770" s="88" t="s">
        <v>134</v>
      </c>
      <c r="N770" s="88" t="s">
        <v>1417</v>
      </c>
      <c r="O770" s="88" t="s">
        <v>373</v>
      </c>
      <c r="P770" s="88">
        <v>1022124225</v>
      </c>
      <c r="Q770" s="88" t="s">
        <v>65</v>
      </c>
      <c r="R770" s="88" t="s">
        <v>49</v>
      </c>
      <c r="S770" s="90">
        <v>46096</v>
      </c>
      <c r="T770" s="88" t="s">
        <v>941</v>
      </c>
      <c r="U770" s="88"/>
      <c r="V770" s="88"/>
      <c r="W770" s="88"/>
      <c r="X770" s="88"/>
      <c r="Y770" s="88"/>
      <c r="Z770" s="88"/>
      <c r="AA770" s="88"/>
      <c r="AB770" s="88"/>
      <c r="AC770" s="88" t="s">
        <v>1424</v>
      </c>
      <c r="AD770" s="88" t="s">
        <v>1469</v>
      </c>
      <c r="AE770" s="88" t="s">
        <v>1513</v>
      </c>
      <c r="AF770" s="88">
        <v>17.094631593058232</v>
      </c>
      <c r="AG770" s="252" t="s">
        <v>206</v>
      </c>
      <c r="AH770" s="206">
        <v>2</v>
      </c>
      <c r="AI770" s="88" t="s">
        <v>47</v>
      </c>
      <c r="AJ770" s="419">
        <f>VLOOKUP(InformeTbHv[[#This Row],[TURNO]],[1]INFORMEHV!AI$2:AK$184,2,0)</f>
        <v>0.25</v>
      </c>
      <c r="AK770" s="419">
        <f>VLOOKUP(InformeTbHv[[#This Row],[TURNO]],[1]INFORMEHV!AI$2:AK$184,3,0)</f>
        <v>0.58333333333333337</v>
      </c>
      <c r="AL770" s="205">
        <v>16</v>
      </c>
      <c r="AM770" s="88">
        <v>272</v>
      </c>
      <c r="AN770" s="88">
        <v>41.23</v>
      </c>
      <c r="AO770" s="88">
        <v>11.39</v>
      </c>
      <c r="AP770" s="88"/>
      <c r="AQ770" s="89">
        <v>13</v>
      </c>
      <c r="AR770" s="205">
        <v>8</v>
      </c>
      <c r="AS770" s="88">
        <v>4</v>
      </c>
      <c r="AT770" s="30" t="s">
        <v>328</v>
      </c>
      <c r="AU770" s="88" t="s">
        <v>946</v>
      </c>
      <c r="AV770" s="88">
        <v>0.33</v>
      </c>
      <c r="AW770" s="88"/>
      <c r="AX770" s="88">
        <v>0.25</v>
      </c>
      <c r="AY770" s="88"/>
      <c r="AZ770" s="92" t="s">
        <v>950</v>
      </c>
      <c r="BA770" s="88" t="s">
        <v>48</v>
      </c>
      <c r="BB77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4.58</v>
      </c>
      <c r="BC770" s="89"/>
      <c r="BD770" s="89"/>
      <c r="BE770" s="89"/>
      <c r="BF770" s="89"/>
      <c r="BG770" s="93"/>
      <c r="BH770" s="44"/>
      <c r="BI770" s="45"/>
      <c r="BJ770" s="45"/>
      <c r="BK770" s="46"/>
      <c r="BL770" s="94"/>
    </row>
    <row r="771" spans="1:64" ht="18" customHeight="1" x14ac:dyDescent="0.3">
      <c r="A771" s="79">
        <f>IFERROR(InformeTbHv[[#This Row],[T EFECTIVO]]/InformeTbHv[[#This Row],[Horas disponibles]],0)</f>
        <v>0.92503748125937035</v>
      </c>
      <c r="B771" s="79">
        <f>((InformeTbHv[[#This Row],[T PROGRAMADO]]-InformeTbHv[[#This Row],[HORAS DE OTRAS PARADA]]))/InformeTbHv[[#This Row],[T PROGRAMADO]]</f>
        <v>0.77124999999999999</v>
      </c>
      <c r="C771" s="218">
        <f>IFERROR(((InformeTbHv[[#This Row],[T PROGRAMADO]]-InformeTbHv[[#This Row],[Ttal P. mec]])/InformeTbHv[[#This Row],[T PROGRAMADO]]),0)</f>
        <v>0.83374999999999999</v>
      </c>
      <c r="D771" s="80">
        <f>IFERROR(ROUND(InformeTbHv[[#This Row],[TOTAL DE ARBOLES]]/InformeTbHv[[#This Row],[T EFECTIVO]],2),"")</f>
        <v>104.86</v>
      </c>
      <c r="E771" s="80">
        <f>(IFERROR(ROUND(InformeTbHv[[#This Row],[M3]]/InformeTbHv[[#This Row],[TOTAL DE ARBOLES]],2),""))</f>
        <v>0.19</v>
      </c>
      <c r="F771" s="39">
        <f>IFERROR(ROUND(InformeTbHv[[#This Row],[M3]]/InformeTbHv[[#This Row],[T EFECTIVO]],2),"")</f>
        <v>19.84</v>
      </c>
      <c r="G771" s="81">
        <f>InformeTbHv[[#This Row],[T PROGRAMADO]]-InformeTbHv[[#This Row],[HORAS DE OTRAS PARADA]]</f>
        <v>6.17</v>
      </c>
      <c r="H771" s="81">
        <f>InformeTbHv[[#This Row],[T PROGRAMADO]]-SUM(InformeTbHv[[#This Row],[T PARADAS MEC]]+InformeTbHv[[#This Row],[ALISTAMIENTO]]+InformeTbHv[[#This Row],[Mantenimiento periódico]])</f>
        <v>6.67</v>
      </c>
      <c r="I771" s="81">
        <f>InformeTbHv[[#This Row],[T PARADAS MEC]]+InformeTbHv[[#This Row],[ALISTAMIENTO]]+InformeTbHv[[#This Row],[Mantenimiento periódico]]</f>
        <v>1.33</v>
      </c>
      <c r="J771" s="81">
        <f>SUMIF(InformeTbHv[[#This Row],[MOTIVO 1]],"Mantenimiento periódico",InformeTbHv[[#This Row],[T OTRA PARADA 1]])</f>
        <v>0</v>
      </c>
      <c r="K771" s="81">
        <f>InformeTbHv[[#This Row],[Mantenimiento periódico]]+InformeTbHv[[#This Row],[ALISTAMIENTO]]</f>
        <v>0.33</v>
      </c>
      <c r="L771" s="81">
        <f>SUM(InformeTbHv[[#This Row],[T OTRA PARADA 1]:[T OTRA PARADA 5]])</f>
        <v>0</v>
      </c>
      <c r="M771" s="80" t="s">
        <v>42</v>
      </c>
      <c r="N771" s="80" t="s">
        <v>1418</v>
      </c>
      <c r="O771" s="80" t="s">
        <v>80</v>
      </c>
      <c r="P771" s="80">
        <v>94270446</v>
      </c>
      <c r="Q771" s="80" t="s">
        <v>43</v>
      </c>
      <c r="R771" s="80" t="s">
        <v>44</v>
      </c>
      <c r="S771" s="82">
        <v>46036</v>
      </c>
      <c r="T771" s="80" t="s">
        <v>196</v>
      </c>
      <c r="U771" s="80"/>
      <c r="V771" s="80"/>
      <c r="W771" s="80"/>
      <c r="X771" s="80"/>
      <c r="Y771" s="80"/>
      <c r="Z771" s="80"/>
      <c r="AA771" s="80"/>
      <c r="AB771" s="80"/>
      <c r="AC771" s="80" t="s">
        <v>1428</v>
      </c>
      <c r="AD771" s="80" t="s">
        <v>1473</v>
      </c>
      <c r="AE771" s="80" t="s">
        <v>1516</v>
      </c>
      <c r="AF771" s="80">
        <v>15.805091929583492</v>
      </c>
      <c r="AG771" s="251" t="s">
        <v>205</v>
      </c>
      <c r="AH771" s="261">
        <v>2</v>
      </c>
      <c r="AI771" s="125" t="s">
        <v>45</v>
      </c>
      <c r="AJ771" s="418">
        <f>VLOOKUP(InformeTbHv[[#This Row],[TURNO]],[1]INFORMEHV!AI$2:AK$184,2,0)</f>
        <v>0.58333333333333337</v>
      </c>
      <c r="AK771" s="418">
        <f>VLOOKUP(InformeTbHv[[#This Row],[TURNO]],[1]INFORMEHV!AI$2:AK$184,3,0)</f>
        <v>0.91666666666666663</v>
      </c>
      <c r="AL771" s="211">
        <v>15</v>
      </c>
      <c r="AM771" s="80">
        <v>647</v>
      </c>
      <c r="AN771" s="80">
        <v>122.44</v>
      </c>
      <c r="AO771" s="80">
        <v>20.07</v>
      </c>
      <c r="AP771" s="80"/>
      <c r="AQ771" s="81">
        <v>13</v>
      </c>
      <c r="AR771" s="80">
        <v>8</v>
      </c>
      <c r="AS771" s="80">
        <v>1</v>
      </c>
      <c r="AT771" s="80"/>
      <c r="AU771" s="30" t="s">
        <v>498</v>
      </c>
      <c r="AV771" s="80">
        <v>0.33</v>
      </c>
      <c r="AW771" s="80">
        <v>0.33</v>
      </c>
      <c r="AX771" s="80">
        <v>0.17</v>
      </c>
      <c r="AY771" s="80"/>
      <c r="AZ771" s="84"/>
      <c r="BA771" s="80" t="s">
        <v>48</v>
      </c>
      <c r="BB77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1.83</v>
      </c>
      <c r="BC771" s="81"/>
      <c r="BD771" s="81"/>
      <c r="BE771" s="81"/>
      <c r="BF771" s="81"/>
      <c r="BG771" s="85"/>
      <c r="BH771" s="74"/>
      <c r="BI771" s="75"/>
      <c r="BJ771" s="45"/>
      <c r="BK771" s="46"/>
      <c r="BL771" s="86"/>
    </row>
    <row r="772" spans="1:64" ht="18" customHeight="1" x14ac:dyDescent="0.3">
      <c r="A772" s="87">
        <f>IFERROR(InformeTbHv[[#This Row],[T EFECTIVO]]/InformeTbHv[[#This Row],[Horas disponibles]],0)</f>
        <v>0.125</v>
      </c>
      <c r="B772" s="87">
        <f>((InformeTbHv[[#This Row],[T PROGRAMADO]]-InformeTbHv[[#This Row],[HORAS DE OTRAS PARADA]]))/InformeTbHv[[#This Row],[T PROGRAMADO]]</f>
        <v>6.25E-2</v>
      </c>
      <c r="C772" s="216">
        <f>IFERROR(((InformeTbHv[[#This Row],[T PROGRAMADO]]-InformeTbHv[[#This Row],[Ttal P. mec]])/InformeTbHv[[#This Row],[T PROGRAMADO]]),0)</f>
        <v>0.5</v>
      </c>
      <c r="D772" s="88">
        <f>IFERROR(ROUND(InformeTbHv[[#This Row],[TOTAL DE ARBOLES]]/InformeTbHv[[#This Row],[T EFECTIVO]],2),"")</f>
        <v>78</v>
      </c>
      <c r="E772" s="88">
        <f>(IFERROR(ROUND(InformeTbHv[[#This Row],[M3]]/InformeTbHv[[#This Row],[TOTAL DE ARBOLES]],2),""))</f>
        <v>0.51</v>
      </c>
      <c r="F772" s="39">
        <f>IFERROR(ROUND(InformeTbHv[[#This Row],[M3]]/InformeTbHv[[#This Row],[T EFECTIVO]],2),"")</f>
        <v>40</v>
      </c>
      <c r="G772" s="89">
        <f>InformeTbHv[[#This Row],[T PROGRAMADO]]-InformeTbHv[[#This Row],[HORAS DE OTRAS PARADA]]</f>
        <v>0.5</v>
      </c>
      <c r="H772" s="89">
        <f>InformeTbHv[[#This Row],[T PROGRAMADO]]-SUM(InformeTbHv[[#This Row],[T PARADAS MEC]]+InformeTbHv[[#This Row],[ALISTAMIENTO]]+InformeTbHv[[#This Row],[Mantenimiento periódico]])</f>
        <v>4</v>
      </c>
      <c r="I772" s="89">
        <f>InformeTbHv[[#This Row],[T PARADAS MEC]]+InformeTbHv[[#This Row],[ALISTAMIENTO]]+InformeTbHv[[#This Row],[Mantenimiento periódico]]</f>
        <v>4</v>
      </c>
      <c r="J772" s="89">
        <f>SUMIF(InformeTbHv[[#This Row],[MOTIVO 1]],"Mantenimiento periódico",InformeTbHv[[#This Row],[T OTRA PARADA 1]])</f>
        <v>0</v>
      </c>
      <c r="K772" s="89">
        <f>InformeTbHv[[#This Row],[Mantenimiento periódico]]+InformeTbHv[[#This Row],[ALISTAMIENTO]]</f>
        <v>0.5</v>
      </c>
      <c r="L772" s="89">
        <f>SUM(InformeTbHv[[#This Row],[T OTRA PARADA 1]:[T OTRA PARADA 5]])</f>
        <v>2.75</v>
      </c>
      <c r="M772" s="88" t="s">
        <v>134</v>
      </c>
      <c r="N772" s="88" t="s">
        <v>1417</v>
      </c>
      <c r="O772" s="88" t="s">
        <v>370</v>
      </c>
      <c r="P772" s="88">
        <v>1022124531</v>
      </c>
      <c r="Q772" s="88" t="s">
        <v>65</v>
      </c>
      <c r="R772" s="88" t="s">
        <v>49</v>
      </c>
      <c r="S772" s="90">
        <v>46083</v>
      </c>
      <c r="T772" s="88" t="s">
        <v>833</v>
      </c>
      <c r="U772" s="88"/>
      <c r="V772" s="88"/>
      <c r="W772" s="88"/>
      <c r="X772" s="88"/>
      <c r="Y772" s="88"/>
      <c r="Z772" s="88"/>
      <c r="AA772" s="88"/>
      <c r="AB772" s="88"/>
      <c r="AC772" s="88" t="s">
        <v>1451</v>
      </c>
      <c r="AD772" s="88" t="s">
        <v>1496</v>
      </c>
      <c r="AE772" s="88" t="s">
        <v>1511</v>
      </c>
      <c r="AF772" s="88">
        <v>21.380352760168222</v>
      </c>
      <c r="AG772" s="25" t="s">
        <v>207</v>
      </c>
      <c r="AH772" s="206">
        <v>4</v>
      </c>
      <c r="AI772" s="88" t="s">
        <v>47</v>
      </c>
      <c r="AJ772" s="419">
        <f>VLOOKUP(InformeTbHv[[#This Row],[TURNO]],[1]INFORMEHV!AI$2:AK$184,2,0)</f>
        <v>0.25</v>
      </c>
      <c r="AK772" s="419">
        <f>VLOOKUP(InformeTbHv[[#This Row],[TURNO]],[1]INFORMEHV!AI$2:AK$184,3,0)</f>
        <v>0.58333333333333337</v>
      </c>
      <c r="AL772" s="205">
        <v>12</v>
      </c>
      <c r="AM772" s="88">
        <v>39</v>
      </c>
      <c r="AN772" s="88">
        <v>20</v>
      </c>
      <c r="AO772" s="88">
        <v>10</v>
      </c>
      <c r="AP772" s="88">
        <v>19</v>
      </c>
      <c r="AQ772" s="89">
        <v>34</v>
      </c>
      <c r="AR772" s="88">
        <v>8</v>
      </c>
      <c r="AS772" s="88">
        <v>3.5</v>
      </c>
      <c r="AT772" s="88"/>
      <c r="AU772" s="88" t="s">
        <v>834</v>
      </c>
      <c r="AV772" s="88">
        <v>0.5</v>
      </c>
      <c r="AW772" s="88">
        <v>0.25</v>
      </c>
      <c r="AX772" s="88">
        <v>0.5</v>
      </c>
      <c r="AY772" s="88"/>
      <c r="AZ772" s="92"/>
      <c r="BA772" s="88" t="s">
        <v>48</v>
      </c>
      <c r="BB77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7.5</v>
      </c>
      <c r="BC772" s="89">
        <v>2.75</v>
      </c>
      <c r="BD772" s="89"/>
      <c r="BE772" s="89"/>
      <c r="BF772" s="89"/>
      <c r="BG772" s="93"/>
      <c r="BH772" s="44" t="s">
        <v>835</v>
      </c>
      <c r="BI772" s="45"/>
      <c r="BJ772" s="45"/>
      <c r="BK772" s="46"/>
      <c r="BL772" s="94"/>
    </row>
    <row r="773" spans="1:64" ht="18" customHeight="1" x14ac:dyDescent="0.3">
      <c r="A773" s="37">
        <f>IFERROR(InformeTbHv[[#This Row],[T EFECTIVO]]/InformeTbHv[[#This Row],[Horas disponibles]],0)</f>
        <v>0.85261102977061998</v>
      </c>
      <c r="B773" s="37">
        <f>((InformeTbHv[[#This Row],[T PROGRAMADO]]-InformeTbHv[[#This Row],[HORAS DE OTRAS PARADA]]))/InformeTbHv[[#This Row],[T PROGRAMADO]]</f>
        <v>0.72791666666666677</v>
      </c>
      <c r="C773" s="113">
        <f>IFERROR(((InformeTbHv[[#This Row],[T PROGRAMADO]]-InformeTbHv[[#This Row],[Ttal P. mec]])/InformeTbHv[[#This Row],[T PROGRAMADO]]),0)</f>
        <v>0.85375000000000001</v>
      </c>
      <c r="D773" s="38">
        <f>IFERROR(ROUND(InformeTbHv[[#This Row],[TOTAL DE ARBOLES]]/InformeTbHv[[#This Row],[T EFECTIVO]],2),"")</f>
        <v>24.9</v>
      </c>
      <c r="E773" s="38">
        <f>(IFERROR(ROUND(InformeTbHv[[#This Row],[M3]]/InformeTbHv[[#This Row],[TOTAL DE ARBOLES]],2),""))</f>
        <v>0.57999999999999996</v>
      </c>
      <c r="F773" s="39">
        <f>IFERROR(ROUND(InformeTbHv[[#This Row],[M3]]/InformeTbHv[[#This Row],[T EFECTIVO]],2),"")</f>
        <v>14.46</v>
      </c>
      <c r="G773" s="40">
        <f>InformeTbHv[[#This Row],[T PROGRAMADO]]-InformeTbHv[[#This Row],[HORAS DE OTRAS PARADA]]</f>
        <v>5.8233333333333341</v>
      </c>
      <c r="H773" s="40">
        <f>InformeTbHv[[#This Row],[T PROGRAMADO]]-SUM(InformeTbHv[[#This Row],[T PARADAS MEC]]+InformeTbHv[[#This Row],[ALISTAMIENTO]]+InformeTbHv[[#This Row],[Mantenimiento periódico]])</f>
        <v>6.83</v>
      </c>
      <c r="I773" s="40">
        <f>InformeTbHv[[#This Row],[T PARADAS MEC]]+InformeTbHv[[#This Row],[ALISTAMIENTO]]+InformeTbHv[[#This Row],[Mantenimiento periódico]]</f>
        <v>1.17</v>
      </c>
      <c r="J773" s="40">
        <f>SUMIF(InformeTbHv[[#This Row],[MOTIVO 1]],"Mantenimiento periódico",InformeTbHv[[#This Row],[T OTRA PARADA 1]])</f>
        <v>0</v>
      </c>
      <c r="K773" s="40">
        <f>InformeTbHv[[#This Row],[Mantenimiento periódico]]+InformeTbHv[[#This Row],[ALISTAMIENTO]]</f>
        <v>0.17</v>
      </c>
      <c r="L773" s="40">
        <f>SUM(InformeTbHv[[#This Row],[T OTRA PARADA 1]:[T OTRA PARADA 5]])</f>
        <v>0.66666666666666596</v>
      </c>
      <c r="M773" s="38" t="s">
        <v>68</v>
      </c>
      <c r="N773" s="38" t="s">
        <v>1417</v>
      </c>
      <c r="O773" s="38" t="s">
        <v>82</v>
      </c>
      <c r="P773" s="38">
        <v>94266396</v>
      </c>
      <c r="Q773" s="38" t="s">
        <v>65</v>
      </c>
      <c r="R773" s="38" t="s">
        <v>44</v>
      </c>
      <c r="S773" s="41">
        <v>46037</v>
      </c>
      <c r="T773" s="38" t="s">
        <v>70</v>
      </c>
      <c r="U773" s="38"/>
      <c r="V773" s="38"/>
      <c r="W773" s="38"/>
      <c r="X773" s="38"/>
      <c r="Y773" s="38"/>
      <c r="Z773" s="38"/>
      <c r="AA773" s="38"/>
      <c r="AB773" s="38"/>
      <c r="AC773" s="38" t="s">
        <v>1440</v>
      </c>
      <c r="AD773" s="38" t="s">
        <v>1485</v>
      </c>
      <c r="AE773" s="38" t="s">
        <v>1512</v>
      </c>
      <c r="AF773" s="38">
        <v>35.031496222898902</v>
      </c>
      <c r="AG773" s="25" t="s">
        <v>207</v>
      </c>
      <c r="AH773" s="207">
        <v>8</v>
      </c>
      <c r="AI773" s="116" t="s">
        <v>47</v>
      </c>
      <c r="AJ773" s="415">
        <f>VLOOKUP(InformeTbHv[[#This Row],[TURNO]],[1]INFORMEHV!AI$2:AK$184,2,0)</f>
        <v>0.25</v>
      </c>
      <c r="AK773" s="415">
        <f>VLOOKUP(InformeTbHv[[#This Row],[TURNO]],[1]INFORMEHV!AI$2:AK$184,3,0)</f>
        <v>0.58333333333333337</v>
      </c>
      <c r="AL773" s="116">
        <v>26</v>
      </c>
      <c r="AM773" s="38">
        <v>145</v>
      </c>
      <c r="AN773" s="38">
        <v>84.2</v>
      </c>
      <c r="AO773" s="38">
        <v>27.7</v>
      </c>
      <c r="AP773" s="38"/>
      <c r="AQ773" s="40"/>
      <c r="AR773" s="116">
        <v>8</v>
      </c>
      <c r="AS773" s="38">
        <v>1</v>
      </c>
      <c r="AT773" s="30" t="s">
        <v>328</v>
      </c>
      <c r="AU773" s="49" t="s">
        <v>227</v>
      </c>
      <c r="AV773" s="38">
        <v>0.17</v>
      </c>
      <c r="AW773" s="38">
        <v>0.17</v>
      </c>
      <c r="AX773" s="38">
        <v>0.17</v>
      </c>
      <c r="AY773" s="38">
        <v>0.5</v>
      </c>
      <c r="AZ773" s="42" t="s">
        <v>163</v>
      </c>
      <c r="BA773" s="38" t="s">
        <v>48</v>
      </c>
      <c r="BB77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2.1766666666666659</v>
      </c>
      <c r="BC773" s="40">
        <v>0.66666666666666596</v>
      </c>
      <c r="BD773" s="40"/>
      <c r="BE773" s="40"/>
      <c r="BF773" s="40"/>
      <c r="BG773" s="43"/>
      <c r="BH773" s="44" t="s">
        <v>242</v>
      </c>
      <c r="BI773" s="45"/>
      <c r="BJ773" s="45"/>
      <c r="BK773" s="46"/>
      <c r="BL773" s="47"/>
    </row>
    <row r="774" spans="1:64" ht="18" customHeight="1" x14ac:dyDescent="0.3">
      <c r="A774" s="37">
        <f>IFERROR(InformeTbHv[[#This Row],[T EFECTIVO]]/InformeTbHv[[#This Row],[Horas disponibles]],0)</f>
        <v>0.66518518518518532</v>
      </c>
      <c r="B774" s="37">
        <f>((InformeTbHv[[#This Row],[T PROGRAMADO]]-InformeTbHv[[#This Row],[HORAS DE OTRAS PARADA]]))/InformeTbHv[[#This Row],[T PROGRAMADO]]</f>
        <v>0.42761904761904773</v>
      </c>
      <c r="C774" s="113">
        <f>IFERROR(((InformeTbHv[[#This Row],[T PROGRAMADO]]-InformeTbHv[[#This Row],[Ttal P. mec]])/InformeTbHv[[#This Row],[T PROGRAMADO]]),0)</f>
        <v>0.6428571428571429</v>
      </c>
      <c r="D774" s="38">
        <f>IFERROR(ROUND(InformeTbHv[[#This Row],[TOTAL DE ARBOLES]]/InformeTbHv[[#This Row],[T EFECTIVO]],2),"")</f>
        <v>40.090000000000003</v>
      </c>
      <c r="E774" s="38">
        <f>(IFERROR(ROUND(InformeTbHv[[#This Row],[M3]]/InformeTbHv[[#This Row],[TOTAL DE ARBOLES]],2),""))</f>
        <v>0.1</v>
      </c>
      <c r="F774" s="39">
        <f>IFERROR(ROUND(InformeTbHv[[#This Row],[M3]]/InformeTbHv[[#This Row],[T EFECTIVO]],2),"")</f>
        <v>3.81</v>
      </c>
      <c r="G774" s="40">
        <f>InformeTbHv[[#This Row],[T PROGRAMADO]]-InformeTbHv[[#This Row],[HORAS DE OTRAS PARADA]]</f>
        <v>2.9933333333333341</v>
      </c>
      <c r="H774" s="40">
        <f>InformeTbHv[[#This Row],[T PROGRAMADO]]-SUM(InformeTbHv[[#This Row],[T PARADAS MEC]]+InformeTbHv[[#This Row],[ALISTAMIENTO]]+InformeTbHv[[#This Row],[Mantenimiento periódico]])</f>
        <v>4.5</v>
      </c>
      <c r="I774" s="40">
        <f>InformeTbHv[[#This Row],[T PARADAS MEC]]+InformeTbHv[[#This Row],[ALISTAMIENTO]]+InformeTbHv[[#This Row],[Mantenimiento periódico]]</f>
        <v>2.5</v>
      </c>
      <c r="J774" s="40">
        <f>SUMIF(InformeTbHv[[#This Row],[MOTIVO 1]],"Mantenimiento periódico",InformeTbHv[[#This Row],[T OTRA PARADA 1]])</f>
        <v>0</v>
      </c>
      <c r="K774" s="40">
        <f>InformeTbHv[[#This Row],[Mantenimiento periódico]]+InformeTbHv[[#This Row],[ALISTAMIENTO]]</f>
        <v>0.17</v>
      </c>
      <c r="L774" s="40">
        <f>SUM(InformeTbHv[[#This Row],[T OTRA PARADA 1]:[T OTRA PARADA 5]])</f>
        <v>1.1666666666666661</v>
      </c>
      <c r="M774" s="38" t="s">
        <v>68</v>
      </c>
      <c r="N774" s="38" t="s">
        <v>1417</v>
      </c>
      <c r="O774" s="38" t="s">
        <v>69</v>
      </c>
      <c r="P774" s="38">
        <v>1059706760</v>
      </c>
      <c r="Q774" s="38" t="s">
        <v>65</v>
      </c>
      <c r="R774" s="38" t="s">
        <v>44</v>
      </c>
      <c r="S774" s="41">
        <v>46037</v>
      </c>
      <c r="T774" s="38" t="s">
        <v>164</v>
      </c>
      <c r="U774" s="38"/>
      <c r="V774" s="38"/>
      <c r="W774" s="38"/>
      <c r="X774" s="38"/>
      <c r="Y774" s="38"/>
      <c r="Z774" s="38"/>
      <c r="AA774" s="38"/>
      <c r="AB774" s="38"/>
      <c r="AC774" s="38" t="s">
        <v>1426</v>
      </c>
      <c r="AD774" s="38" t="s">
        <v>1471</v>
      </c>
      <c r="AE774" s="38" t="s">
        <v>1512</v>
      </c>
      <c r="AF774" s="38">
        <v>26.520279887958782</v>
      </c>
      <c r="AG774" s="25" t="s">
        <v>207</v>
      </c>
      <c r="AH774" s="207">
        <v>6</v>
      </c>
      <c r="AI774" s="125" t="s">
        <v>45</v>
      </c>
      <c r="AJ774" s="418">
        <f>VLOOKUP(InformeTbHv[[#This Row],[TURNO]],[1]INFORMEHV!AI$2:AK$184,2,0)</f>
        <v>0.58333333333333337</v>
      </c>
      <c r="AK774" s="418">
        <f>VLOOKUP(InformeTbHv[[#This Row],[TURNO]],[1]INFORMEHV!AI$2:AK$184,3,0)</f>
        <v>0.91666666666666663</v>
      </c>
      <c r="AL774" s="116">
        <v>15</v>
      </c>
      <c r="AM774" s="38">
        <v>120</v>
      </c>
      <c r="AN774" s="38">
        <v>11.4</v>
      </c>
      <c r="AO774" s="38">
        <v>38.799999999999997</v>
      </c>
      <c r="AP774" s="38"/>
      <c r="AQ774" s="40"/>
      <c r="AR774" s="116">
        <v>7</v>
      </c>
      <c r="AS774" s="38">
        <v>2.33</v>
      </c>
      <c r="AT774" s="30" t="s">
        <v>328</v>
      </c>
      <c r="AU774" s="49" t="s">
        <v>227</v>
      </c>
      <c r="AV774" s="38">
        <v>0.17</v>
      </c>
      <c r="AW774" s="38">
        <v>0.17</v>
      </c>
      <c r="AX774" s="38">
        <v>0.17</v>
      </c>
      <c r="AY774" s="38"/>
      <c r="AZ774" s="42" t="s">
        <v>165</v>
      </c>
      <c r="BA774" s="38" t="s">
        <v>48</v>
      </c>
      <c r="BB77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4.0066666666666659</v>
      </c>
      <c r="BC774" s="40">
        <v>0.66666666666666596</v>
      </c>
      <c r="BD774" s="40">
        <v>0.5</v>
      </c>
      <c r="BE774" s="40"/>
      <c r="BF774" s="40"/>
      <c r="BG774" s="43"/>
      <c r="BH774" s="14" t="s">
        <v>237</v>
      </c>
      <c r="BI774" s="75" t="s">
        <v>354</v>
      </c>
      <c r="BJ774" s="45"/>
      <c r="BK774" s="46"/>
      <c r="BL774" s="47"/>
    </row>
    <row r="775" spans="1:64" ht="18" customHeight="1" x14ac:dyDescent="0.3">
      <c r="A775" s="87">
        <f>IFERROR(InformeTbHv[[#This Row],[T EFECTIVO]]/InformeTbHv[[#This Row],[Horas disponibles]],0)</f>
        <v>0.96323529411764708</v>
      </c>
      <c r="B775" s="87">
        <f>((InformeTbHv[[#This Row],[T PROGRAMADO]]-InformeTbHv[[#This Row],[HORAS DE OTRAS PARADA]]))/InformeTbHv[[#This Row],[T PROGRAMADO]]</f>
        <v>0.81874999999999998</v>
      </c>
      <c r="C775" s="216">
        <f>IFERROR(((InformeTbHv[[#This Row],[T PROGRAMADO]]-InformeTbHv[[#This Row],[Ttal P. mec]])/InformeTbHv[[#This Row],[T PROGRAMADO]]),0)</f>
        <v>0.85</v>
      </c>
      <c r="D775" s="88">
        <f>IFERROR(ROUND(InformeTbHv[[#This Row],[TOTAL DE ARBOLES]]/InformeTbHv[[#This Row],[T EFECTIVO]],2),"")</f>
        <v>42.75</v>
      </c>
      <c r="E775" s="88">
        <f>(IFERROR(ROUND(InformeTbHv[[#This Row],[M3]]/InformeTbHv[[#This Row],[TOTAL DE ARBOLES]],2),""))</f>
        <v>0.2</v>
      </c>
      <c r="F775" s="39">
        <f>IFERROR(ROUND(InformeTbHv[[#This Row],[M3]]/InformeTbHv[[#This Row],[T EFECTIVO]],2),"")</f>
        <v>8.4</v>
      </c>
      <c r="G775" s="89">
        <f>InformeTbHv[[#This Row],[T PROGRAMADO]]-InformeTbHv[[#This Row],[HORAS DE OTRAS PARADA]]</f>
        <v>6.55</v>
      </c>
      <c r="H775" s="89">
        <f>InformeTbHv[[#This Row],[T PROGRAMADO]]-SUM(InformeTbHv[[#This Row],[T PARADAS MEC]]+InformeTbHv[[#This Row],[ALISTAMIENTO]]+InformeTbHv[[#This Row],[Mantenimiento periódico]])</f>
        <v>6.8</v>
      </c>
      <c r="I775" s="89">
        <f>InformeTbHv[[#This Row],[T PARADAS MEC]]+InformeTbHv[[#This Row],[ALISTAMIENTO]]+InformeTbHv[[#This Row],[Mantenimiento periódico]]</f>
        <v>1.2</v>
      </c>
      <c r="J775" s="89">
        <f>SUMIF(InformeTbHv[[#This Row],[MOTIVO 1]],"Mantenimiento periódico",InformeTbHv[[#This Row],[T OTRA PARADA 1]])</f>
        <v>0</v>
      </c>
      <c r="K775" s="89">
        <f>InformeTbHv[[#This Row],[Mantenimiento periódico]]+InformeTbHv[[#This Row],[ALISTAMIENTO]]</f>
        <v>0.2</v>
      </c>
      <c r="L775" s="89">
        <f>SUM(InformeTbHv[[#This Row],[T OTRA PARADA 1]:[T OTRA PARADA 5]])</f>
        <v>0</v>
      </c>
      <c r="M775" s="88" t="s">
        <v>72</v>
      </c>
      <c r="N775" s="88" t="s">
        <v>1418</v>
      </c>
      <c r="O775" s="88" t="s">
        <v>75</v>
      </c>
      <c r="P775" s="88">
        <v>1114481552</v>
      </c>
      <c r="Q775" s="88" t="s">
        <v>43</v>
      </c>
      <c r="R775" s="88" t="s">
        <v>74</v>
      </c>
      <c r="S775" s="90">
        <v>46061</v>
      </c>
      <c r="T775" s="88" t="s">
        <v>99</v>
      </c>
      <c r="U775" s="88"/>
      <c r="V775" s="88"/>
      <c r="W775" s="88"/>
      <c r="X775" s="88"/>
      <c r="Y775" s="88"/>
      <c r="Z775" s="88"/>
      <c r="AA775" s="88"/>
      <c r="AB775" s="88"/>
      <c r="AC775" s="88" t="s">
        <v>1442</v>
      </c>
      <c r="AD775" s="88" t="s">
        <v>1487</v>
      </c>
      <c r="AE775" s="88" t="s">
        <v>1514</v>
      </c>
      <c r="AF775" s="88">
        <v>18.547875311725036</v>
      </c>
      <c r="AG775" s="251" t="s">
        <v>205</v>
      </c>
      <c r="AH775" s="206">
        <v>3</v>
      </c>
      <c r="AI775" s="125" t="s">
        <v>45</v>
      </c>
      <c r="AJ775" s="418">
        <f>VLOOKUP(InformeTbHv[[#This Row],[TURNO]],[1]INFORMEHV!AI$2:AK$184,2,0)</f>
        <v>0.58333333333333337</v>
      </c>
      <c r="AK775" s="418">
        <f>VLOOKUP(InformeTbHv[[#This Row],[TURNO]],[1]INFORMEHV!AI$2:AK$184,3,0)</f>
        <v>0.91666666666666663</v>
      </c>
      <c r="AL775" s="205">
        <v>20</v>
      </c>
      <c r="AM775" s="88">
        <v>280</v>
      </c>
      <c r="AN775" s="88">
        <v>55</v>
      </c>
      <c r="AO775" s="88">
        <v>9</v>
      </c>
      <c r="AP775" s="88">
        <v>44</v>
      </c>
      <c r="AQ775" s="89">
        <v>13</v>
      </c>
      <c r="AR775" s="88">
        <v>8</v>
      </c>
      <c r="AS775" s="88">
        <v>1</v>
      </c>
      <c r="AT775" s="30" t="s">
        <v>327</v>
      </c>
      <c r="AU775" s="88" t="s">
        <v>625</v>
      </c>
      <c r="AV775" s="88">
        <v>0.2</v>
      </c>
      <c r="AW775" s="88"/>
      <c r="AX775" s="88">
        <v>0.25</v>
      </c>
      <c r="AY775" s="88">
        <v>2</v>
      </c>
      <c r="AZ775" s="92" t="s">
        <v>96</v>
      </c>
      <c r="BA775" s="88" t="s">
        <v>48</v>
      </c>
      <c r="BB77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1.45</v>
      </c>
      <c r="BC775" s="89"/>
      <c r="BD775" s="89"/>
      <c r="BE775" s="89"/>
      <c r="BF775" s="89"/>
      <c r="BG775" s="93"/>
      <c r="BH775" s="44"/>
      <c r="BI775" s="45"/>
      <c r="BJ775" s="45"/>
      <c r="BK775" s="46"/>
      <c r="BL775" s="94"/>
    </row>
    <row r="776" spans="1:64" ht="18" customHeight="1" x14ac:dyDescent="0.3">
      <c r="A776" s="87">
        <f>IFERROR(InformeTbHv[[#This Row],[T EFECTIVO]]/InformeTbHv[[#This Row],[Horas disponibles]],0)</f>
        <v>0</v>
      </c>
      <c r="B776" s="87">
        <f>((InformeTbHv[[#This Row],[T PROGRAMADO]]-InformeTbHv[[#This Row],[HORAS DE OTRAS PARADA]]))/InformeTbHv[[#This Row],[T PROGRAMADO]]</f>
        <v>0</v>
      </c>
      <c r="C776" s="216">
        <f>IFERROR(((InformeTbHv[[#This Row],[T PROGRAMADO]]-InformeTbHv[[#This Row],[Ttal P. mec]])/InformeTbHv[[#This Row],[T PROGRAMADO]]),0)</f>
        <v>0.375</v>
      </c>
      <c r="D776" s="88" t="str">
        <f>IFERROR(ROUND(InformeTbHv[[#This Row],[TOTAL DE ARBOLES]]/InformeTbHv[[#This Row],[T EFECTIVO]],2),"")</f>
        <v/>
      </c>
      <c r="E776" s="88" t="str">
        <f>(IFERROR(ROUND(InformeTbHv[[#This Row],[M3]]/InformeTbHv[[#This Row],[TOTAL DE ARBOLES]],2),""))</f>
        <v/>
      </c>
      <c r="F776" s="39" t="str">
        <f>IFERROR(ROUND(InformeTbHv[[#This Row],[M3]]/InformeTbHv[[#This Row],[T EFECTIVO]],2),"")</f>
        <v/>
      </c>
      <c r="G776" s="89">
        <f>InformeTbHv[[#This Row],[T PROGRAMADO]]-InformeTbHv[[#This Row],[HORAS DE OTRAS PARADA]]</f>
        <v>0</v>
      </c>
      <c r="H776" s="89">
        <f>InformeTbHv[[#This Row],[T PROGRAMADO]]-SUM(InformeTbHv[[#This Row],[T PARADAS MEC]]+InformeTbHv[[#This Row],[ALISTAMIENTO]]+InformeTbHv[[#This Row],[Mantenimiento periódico]])</f>
        <v>3</v>
      </c>
      <c r="I776" s="89">
        <f>InformeTbHv[[#This Row],[T PARADAS MEC]]+InformeTbHv[[#This Row],[ALISTAMIENTO]]+InformeTbHv[[#This Row],[Mantenimiento periódico]]</f>
        <v>5</v>
      </c>
      <c r="J776" s="89">
        <f>SUMIF(InformeTbHv[[#This Row],[MOTIVO 1]],"Mantenimiento periódico",InformeTbHv[[#This Row],[T OTRA PARADA 1]])</f>
        <v>0</v>
      </c>
      <c r="K776" s="89">
        <f>InformeTbHv[[#This Row],[Mantenimiento periódico]]+InformeTbHv[[#This Row],[ALISTAMIENTO]]</f>
        <v>0</v>
      </c>
      <c r="L776" s="89">
        <f>SUM(InformeTbHv[[#This Row],[T OTRA PARADA 1]:[T OTRA PARADA 5]])</f>
        <v>3</v>
      </c>
      <c r="M776" s="88" t="s">
        <v>72</v>
      </c>
      <c r="N776" s="88" t="s">
        <v>1418</v>
      </c>
      <c r="O776" s="88" t="s">
        <v>73</v>
      </c>
      <c r="P776" s="88">
        <v>1116724403</v>
      </c>
      <c r="Q776" s="88" t="s">
        <v>43</v>
      </c>
      <c r="R776" s="88" t="s">
        <v>74</v>
      </c>
      <c r="S776" s="90">
        <v>46081</v>
      </c>
      <c r="T776" s="88" t="s">
        <v>99</v>
      </c>
      <c r="U776" s="88"/>
      <c r="V776" s="88"/>
      <c r="W776" s="88"/>
      <c r="X776" s="88"/>
      <c r="Y776" s="88"/>
      <c r="Z776" s="88"/>
      <c r="AA776" s="88"/>
      <c r="AB776" s="88"/>
      <c r="AC776" s="88" t="s">
        <v>1442</v>
      </c>
      <c r="AD776" s="88" t="s">
        <v>1487</v>
      </c>
      <c r="AE776" s="88" t="s">
        <v>1514</v>
      </c>
      <c r="AF776" s="88">
        <v>18.547875311725036</v>
      </c>
      <c r="AG776" s="251" t="s">
        <v>205</v>
      </c>
      <c r="AH776" s="206">
        <v>3</v>
      </c>
      <c r="AI776" s="88" t="s">
        <v>47</v>
      </c>
      <c r="AJ776" s="419">
        <f>VLOOKUP(InformeTbHv[[#This Row],[TURNO]],[1]INFORMEHV!AI$2:AK$184,2,0)</f>
        <v>0.25</v>
      </c>
      <c r="AK776" s="419">
        <f>VLOOKUP(InformeTbHv[[#This Row],[TURNO]],[1]INFORMEHV!AI$2:AK$184,3,0)</f>
        <v>0.58333333333333337</v>
      </c>
      <c r="AL776" s="205"/>
      <c r="AM776" s="88"/>
      <c r="AN776" s="88"/>
      <c r="AO776" s="88"/>
      <c r="AP776" s="88"/>
      <c r="AQ776" s="89"/>
      <c r="AR776" s="88">
        <v>8</v>
      </c>
      <c r="AS776" s="88">
        <v>5</v>
      </c>
      <c r="AT776" s="88"/>
      <c r="AU776" s="88" t="s">
        <v>820</v>
      </c>
      <c r="AV776" s="88"/>
      <c r="AW776" s="88"/>
      <c r="AX776" s="88"/>
      <c r="AY776" s="88"/>
      <c r="AZ776" s="92" t="s">
        <v>821</v>
      </c>
      <c r="BA776" s="88" t="s">
        <v>46</v>
      </c>
      <c r="BB77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776" s="89">
        <v>3</v>
      </c>
      <c r="BD776" s="89"/>
      <c r="BE776" s="89"/>
      <c r="BF776" s="89"/>
      <c r="BG776" s="93"/>
      <c r="BH776" s="44" t="s">
        <v>841</v>
      </c>
      <c r="BI776" s="45"/>
      <c r="BJ776" s="45"/>
      <c r="BK776" s="46"/>
      <c r="BL776" s="94"/>
    </row>
    <row r="777" spans="1:64" ht="18" customHeight="1" x14ac:dyDescent="0.3">
      <c r="A777" s="87">
        <f>IFERROR(InformeTbHv[[#This Row],[T EFECTIVO]]/InformeTbHv[[#This Row],[Horas disponibles]],0)</f>
        <v>0.76816074188562611</v>
      </c>
      <c r="B777" s="87">
        <f>((InformeTbHv[[#This Row],[T PROGRAMADO]]-InformeTbHv[[#This Row],[HORAS DE OTRAS PARADA]]))/InformeTbHv[[#This Row],[T PROGRAMADO]]</f>
        <v>0.62125000000000008</v>
      </c>
      <c r="C777" s="216">
        <f>IFERROR(((InformeTbHv[[#This Row],[T PROGRAMADO]]-InformeTbHv[[#This Row],[Ttal P. mec]])/InformeTbHv[[#This Row],[T PROGRAMADO]]),0)</f>
        <v>0.80874999999999997</v>
      </c>
      <c r="D777" s="88">
        <f>IFERROR(ROUND(InformeTbHv[[#This Row],[TOTAL DE ARBOLES]]/InformeTbHv[[#This Row],[T EFECTIVO]],2),"")</f>
        <v>47.28</v>
      </c>
      <c r="E777" s="88">
        <f>(IFERROR(ROUND(InformeTbHv[[#This Row],[M3]]/InformeTbHv[[#This Row],[TOTAL DE ARBOLES]],2),""))</f>
        <v>0.34</v>
      </c>
      <c r="F777" s="39">
        <f>IFERROR(ROUND(InformeTbHv[[#This Row],[M3]]/InformeTbHv[[#This Row],[T EFECTIVO]],2),"")</f>
        <v>16.100000000000001</v>
      </c>
      <c r="G777" s="89">
        <f>InformeTbHv[[#This Row],[T PROGRAMADO]]-InformeTbHv[[#This Row],[HORAS DE OTRAS PARADA]]</f>
        <v>4.9700000000000006</v>
      </c>
      <c r="H777" s="89">
        <f>InformeTbHv[[#This Row],[T PROGRAMADO]]-SUM(InformeTbHv[[#This Row],[T PARADAS MEC]]+InformeTbHv[[#This Row],[ALISTAMIENTO]]+InformeTbHv[[#This Row],[Mantenimiento periódico]])</f>
        <v>6.47</v>
      </c>
      <c r="I777" s="89">
        <f>InformeTbHv[[#This Row],[T PARADAS MEC]]+InformeTbHv[[#This Row],[ALISTAMIENTO]]+InformeTbHv[[#This Row],[Mantenimiento periódico]]</f>
        <v>1.53</v>
      </c>
      <c r="J777" s="89">
        <f>SUMIF(InformeTbHv[[#This Row],[MOTIVO 1]],"Mantenimiento periódico",InformeTbHv[[#This Row],[T OTRA PARADA 1]])</f>
        <v>0</v>
      </c>
      <c r="K777" s="89">
        <f>InformeTbHv[[#This Row],[Mantenimiento periódico]]+InformeTbHv[[#This Row],[ALISTAMIENTO]]</f>
        <v>0.2</v>
      </c>
      <c r="L777" s="89">
        <f>SUM(InformeTbHv[[#This Row],[T OTRA PARADA 1]:[T OTRA PARADA 5]])</f>
        <v>1</v>
      </c>
      <c r="M777" s="88" t="s">
        <v>72</v>
      </c>
      <c r="N777" s="88" t="s">
        <v>1418</v>
      </c>
      <c r="O777" s="88" t="s">
        <v>87</v>
      </c>
      <c r="P777" s="88">
        <v>1112300817</v>
      </c>
      <c r="Q777" s="88" t="s">
        <v>43</v>
      </c>
      <c r="R777" s="88" t="s">
        <v>74</v>
      </c>
      <c r="S777" s="90">
        <v>46081</v>
      </c>
      <c r="T777" s="88" t="s">
        <v>99</v>
      </c>
      <c r="U777" s="88"/>
      <c r="V777" s="88"/>
      <c r="W777" s="88"/>
      <c r="X777" s="88"/>
      <c r="Y777" s="88"/>
      <c r="Z777" s="88"/>
      <c r="AA777" s="88"/>
      <c r="AB777" s="88"/>
      <c r="AC777" s="88" t="s">
        <v>1442</v>
      </c>
      <c r="AD777" s="88" t="s">
        <v>1487</v>
      </c>
      <c r="AE777" s="88" t="s">
        <v>1514</v>
      </c>
      <c r="AF777" s="88">
        <v>18.547875311725036</v>
      </c>
      <c r="AG777" s="251" t="s">
        <v>205</v>
      </c>
      <c r="AH777" s="206">
        <v>3</v>
      </c>
      <c r="AI777" s="125" t="s">
        <v>45</v>
      </c>
      <c r="AJ777" s="418">
        <f>VLOOKUP(InformeTbHv[[#This Row],[TURNO]],[1]INFORMEHV!AI$2:AK$184,2,0)</f>
        <v>0.58333333333333337</v>
      </c>
      <c r="AK777" s="418">
        <f>VLOOKUP(InformeTbHv[[#This Row],[TURNO]],[1]INFORMEHV!AI$2:AK$184,3,0)</f>
        <v>0.91666666666666663</v>
      </c>
      <c r="AL777" s="205">
        <v>26</v>
      </c>
      <c r="AM777" s="88">
        <v>235</v>
      </c>
      <c r="AN777" s="88">
        <v>80</v>
      </c>
      <c r="AO777" s="88">
        <v>14.7</v>
      </c>
      <c r="AP777" s="88">
        <v>53</v>
      </c>
      <c r="AQ777" s="89">
        <v>13.5</v>
      </c>
      <c r="AR777" s="205">
        <v>8</v>
      </c>
      <c r="AS777" s="88">
        <v>1.33</v>
      </c>
      <c r="AT777" s="30" t="s">
        <v>328</v>
      </c>
      <c r="AU777" s="88" t="s">
        <v>820</v>
      </c>
      <c r="AV777" s="88">
        <v>0.2</v>
      </c>
      <c r="AW777" s="88">
        <v>0.17</v>
      </c>
      <c r="AX777" s="88">
        <v>0.33</v>
      </c>
      <c r="AY777" s="88">
        <v>3.5</v>
      </c>
      <c r="AZ777" s="92" t="s">
        <v>822</v>
      </c>
      <c r="BA777" s="88" t="s">
        <v>46</v>
      </c>
      <c r="BB77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3.03</v>
      </c>
      <c r="BC777" s="89">
        <v>1</v>
      </c>
      <c r="BD777" s="89"/>
      <c r="BE777" s="89"/>
      <c r="BF777" s="89"/>
      <c r="BG777" s="93"/>
      <c r="BH777" s="44" t="s">
        <v>711</v>
      </c>
      <c r="BI777" s="45"/>
      <c r="BJ777" s="45"/>
      <c r="BK777" s="46"/>
      <c r="BL777" s="94"/>
    </row>
    <row r="778" spans="1:64" ht="18" customHeight="1" x14ac:dyDescent="0.3">
      <c r="A778" s="63">
        <f>IFERROR(InformeTbHv[[#This Row],[T EFECTIVO]]/InformeTbHv[[#This Row],[Horas disponibles]],0)</f>
        <v>0.89406779661016944</v>
      </c>
      <c r="B778" s="63">
        <f>((InformeTbHv[[#This Row],[T PROGRAMADO]]-InformeTbHv[[#This Row],[HORAS DE OTRAS PARADA]]))/InformeTbHv[[#This Row],[T PROGRAMADO]]</f>
        <v>0.79125000000000001</v>
      </c>
      <c r="C778" s="215">
        <f>IFERROR(((InformeTbHv[[#This Row],[T PROGRAMADO]]-InformeTbHv[[#This Row],[Ttal P. mec]])/InformeTbHv[[#This Row],[T PROGRAMADO]]),0)</f>
        <v>0.88500000000000001</v>
      </c>
      <c r="D778" s="64">
        <f>IFERROR(ROUND(InformeTbHv[[#This Row],[TOTAL DE ARBOLES]]/InformeTbHv[[#This Row],[T EFECTIVO]],2),"")</f>
        <v>42.18</v>
      </c>
      <c r="E778" s="64">
        <f>(IFERROR(ROUND(InformeTbHv[[#This Row],[M3]]/InformeTbHv[[#This Row],[TOTAL DE ARBOLES]],2),""))</f>
        <v>0.36</v>
      </c>
      <c r="F778" s="39">
        <f>IFERROR(ROUND(InformeTbHv[[#This Row],[M3]]/InformeTbHv[[#This Row],[T EFECTIVO]],2),"")</f>
        <v>15.26</v>
      </c>
      <c r="G778" s="65">
        <f>InformeTbHv[[#This Row],[T PROGRAMADO]]-InformeTbHv[[#This Row],[HORAS DE OTRAS PARADA]]</f>
        <v>6.33</v>
      </c>
      <c r="H778" s="65">
        <f>InformeTbHv[[#This Row],[T PROGRAMADO]]-SUM(InformeTbHv[[#This Row],[T PARADAS MEC]]+InformeTbHv[[#This Row],[ALISTAMIENTO]]+InformeTbHv[[#This Row],[Mantenimiento periódico]])</f>
        <v>7.08</v>
      </c>
      <c r="I778" s="65">
        <f>InformeTbHv[[#This Row],[T PARADAS MEC]]+InformeTbHv[[#This Row],[ALISTAMIENTO]]+InformeTbHv[[#This Row],[Mantenimiento periódico]]</f>
        <v>0.91999999999999993</v>
      </c>
      <c r="J778" s="65">
        <f>SUMIF(InformeTbHv[[#This Row],[MOTIVO 1]],"Mantenimiento periódico",InformeTbHv[[#This Row],[T OTRA PARADA 1]])</f>
        <v>0</v>
      </c>
      <c r="K778" s="65">
        <f>InformeTbHv[[#This Row],[Mantenimiento periódico]]+InformeTbHv[[#This Row],[ALISTAMIENTO]]</f>
        <v>0.42</v>
      </c>
      <c r="L778" s="65">
        <f>SUM(InformeTbHv[[#This Row],[T OTRA PARADA 1]:[T OTRA PARADA 5]])</f>
        <v>0</v>
      </c>
      <c r="M778" s="64" t="s">
        <v>55</v>
      </c>
      <c r="N778" s="64" t="s">
        <v>1418</v>
      </c>
      <c r="O778" s="64" t="s">
        <v>60</v>
      </c>
      <c r="P778" s="64">
        <v>1061791033</v>
      </c>
      <c r="Q778" s="64" t="s">
        <v>43</v>
      </c>
      <c r="R778" s="64" t="s">
        <v>49</v>
      </c>
      <c r="S778" s="66">
        <v>46044</v>
      </c>
      <c r="T778" s="64" t="s">
        <v>62</v>
      </c>
      <c r="U778" s="64"/>
      <c r="V778" s="64"/>
      <c r="W778" s="64"/>
      <c r="X778" s="64"/>
      <c r="Y778" s="64"/>
      <c r="Z778" s="64"/>
      <c r="AA778" s="64"/>
      <c r="AB778" s="64"/>
      <c r="AC778" s="64" t="s">
        <v>1445</v>
      </c>
      <c r="AD778" s="64" t="s">
        <v>1490</v>
      </c>
      <c r="AE778" s="64" t="s">
        <v>1518</v>
      </c>
      <c r="AF778" s="64">
        <v>19.828868083208551</v>
      </c>
      <c r="AG778" s="25" t="s">
        <v>208</v>
      </c>
      <c r="AH778" s="258">
        <v>2</v>
      </c>
      <c r="AI778" s="209" t="s">
        <v>47</v>
      </c>
      <c r="AJ778" s="417">
        <f>VLOOKUP(InformeTbHv[[#This Row],[TURNO]],[1]INFORMEHV!AI$2:AK$184,2,0)</f>
        <v>0.25</v>
      </c>
      <c r="AK778" s="417">
        <f>VLOOKUP(InformeTbHv[[#This Row],[TURNO]],[1]INFORMEHV!AI$2:AK$184,3,0)</f>
        <v>0.58333333333333337</v>
      </c>
      <c r="AL778" s="209">
        <v>26</v>
      </c>
      <c r="AM778" s="64">
        <v>267</v>
      </c>
      <c r="AN778" s="64">
        <v>96.59</v>
      </c>
      <c r="AO778" s="64">
        <v>20.71</v>
      </c>
      <c r="AP778" s="64"/>
      <c r="AQ778" s="199">
        <v>26.7</v>
      </c>
      <c r="AR778" s="209">
        <v>8</v>
      </c>
      <c r="AS778" s="64">
        <v>0.5</v>
      </c>
      <c r="AT778" s="30" t="s">
        <v>328</v>
      </c>
      <c r="AU778" s="49" t="s">
        <v>497</v>
      </c>
      <c r="AV778" s="64">
        <v>0.42</v>
      </c>
      <c r="AW778" s="64">
        <v>0.42</v>
      </c>
      <c r="AX778" s="64">
        <v>0.33</v>
      </c>
      <c r="AY778" s="64"/>
      <c r="AZ778" s="67" t="s">
        <v>57</v>
      </c>
      <c r="BA778" s="64" t="s">
        <v>48</v>
      </c>
      <c r="BB77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1.67</v>
      </c>
      <c r="BC778" s="65"/>
      <c r="BD778" s="65"/>
      <c r="BE778" s="65"/>
      <c r="BF778" s="65"/>
      <c r="BG778" s="68"/>
      <c r="BH778" s="44"/>
      <c r="BI778" s="45"/>
      <c r="BJ778" s="45"/>
      <c r="BK778" s="46"/>
      <c r="BL778" s="69"/>
    </row>
    <row r="779" spans="1:64" ht="18" customHeight="1" x14ac:dyDescent="0.3">
      <c r="A779" s="79">
        <f>IFERROR(InformeTbHv[[#This Row],[T EFECTIVO]]/InformeTbHv[[#This Row],[Horas disponibles]],0)</f>
        <v>0.92695652173913046</v>
      </c>
      <c r="B779" s="79">
        <f>((InformeTbHv[[#This Row],[T PROGRAMADO]]-InformeTbHv[[#This Row],[HORAS DE OTRAS PARADA]]))/InformeTbHv[[#This Row],[T PROGRAMADO]]</f>
        <v>0.66625000000000001</v>
      </c>
      <c r="C779" s="218">
        <f>IFERROR(((InformeTbHv[[#This Row],[T PROGRAMADO]]-InformeTbHv[[#This Row],[Ttal P. mec]])/InformeTbHv[[#This Row],[T PROGRAMADO]]),0)</f>
        <v>0.71875</v>
      </c>
      <c r="D779" s="80">
        <f>IFERROR(ROUND(InformeTbHv[[#This Row],[TOTAL DE ARBOLES]]/InformeTbHv[[#This Row],[T EFECTIVO]],2),"")</f>
        <v>0</v>
      </c>
      <c r="E779" s="80" t="str">
        <f>(IFERROR(ROUND(InformeTbHv[[#This Row],[M3]]/InformeTbHv[[#This Row],[TOTAL DE ARBOLES]],2),""))</f>
        <v/>
      </c>
      <c r="F779" s="39">
        <f>IFERROR(ROUND(InformeTbHv[[#This Row],[M3]]/InformeTbHv[[#This Row],[T EFECTIVO]],2),"")</f>
        <v>22.51</v>
      </c>
      <c r="G779" s="81">
        <f>InformeTbHv[[#This Row],[T PROGRAMADO]]-InformeTbHv[[#This Row],[HORAS DE OTRAS PARADA]]</f>
        <v>5.33</v>
      </c>
      <c r="H779" s="81">
        <f>InformeTbHv[[#This Row],[T PROGRAMADO]]-SUM(InformeTbHv[[#This Row],[T PARADAS MEC]]+InformeTbHv[[#This Row],[ALISTAMIENTO]]+InformeTbHv[[#This Row],[Mantenimiento periódico]])</f>
        <v>5.75</v>
      </c>
      <c r="I779" s="81">
        <f>InformeTbHv[[#This Row],[T PARADAS MEC]]+InformeTbHv[[#This Row],[ALISTAMIENTO]]+InformeTbHv[[#This Row],[Mantenimiento periódico]]</f>
        <v>2.25</v>
      </c>
      <c r="J779" s="81">
        <f>SUMIF(InformeTbHv[[#This Row],[MOTIVO 1]],"Mantenimiento periódico",InformeTbHv[[#This Row],[T OTRA PARADA 1]])</f>
        <v>0</v>
      </c>
      <c r="K779" s="81">
        <f>InformeTbHv[[#This Row],[Mantenimiento periódico]]+InformeTbHv[[#This Row],[ALISTAMIENTO]]</f>
        <v>0.25</v>
      </c>
      <c r="L779" s="81">
        <f>SUM(InformeTbHv[[#This Row],[T OTRA PARADA 1]:[T OTRA PARADA 5]])</f>
        <v>0</v>
      </c>
      <c r="M779" s="80" t="s">
        <v>42</v>
      </c>
      <c r="N779" s="80" t="s">
        <v>1418</v>
      </c>
      <c r="O779" s="80" t="s">
        <v>58</v>
      </c>
      <c r="P779" s="80">
        <v>6343935</v>
      </c>
      <c r="Q779" s="80" t="s">
        <v>43</v>
      </c>
      <c r="R779" s="80" t="s">
        <v>44</v>
      </c>
      <c r="S779" s="82">
        <v>46047</v>
      </c>
      <c r="T779" s="80" t="s">
        <v>196</v>
      </c>
      <c r="U779" s="80"/>
      <c r="V779" s="80"/>
      <c r="W779" s="80"/>
      <c r="X779" s="80"/>
      <c r="Y779" s="80"/>
      <c r="Z779" s="80"/>
      <c r="AA779" s="80"/>
      <c r="AB779" s="80"/>
      <c r="AC779" s="80" t="s">
        <v>1428</v>
      </c>
      <c r="AD779" s="80" t="s">
        <v>1473</v>
      </c>
      <c r="AE779" s="80" t="s">
        <v>1516</v>
      </c>
      <c r="AF779" s="80">
        <v>15.805091929583492</v>
      </c>
      <c r="AG779" s="251" t="s">
        <v>205</v>
      </c>
      <c r="AH779" s="261">
        <v>4</v>
      </c>
      <c r="AI779" s="211" t="s">
        <v>47</v>
      </c>
      <c r="AJ779" s="425">
        <f>VLOOKUP(InformeTbHv[[#This Row],[TURNO]],[1]INFORMEHV!AI$2:AK$184,2,0)</f>
        <v>0.25</v>
      </c>
      <c r="AK779" s="425">
        <f>VLOOKUP(InformeTbHv[[#This Row],[TURNO]],[1]INFORMEHV!AI$2:AK$184,3,0)</f>
        <v>0.58333333333333337</v>
      </c>
      <c r="AL779" s="211">
        <v>20</v>
      </c>
      <c r="AM779" s="80"/>
      <c r="AN779" s="80">
        <v>120</v>
      </c>
      <c r="AO779" s="80">
        <v>22.41</v>
      </c>
      <c r="AP779" s="80"/>
      <c r="AQ779" s="81">
        <v>13</v>
      </c>
      <c r="AR779" s="211">
        <v>8</v>
      </c>
      <c r="AS779" s="80">
        <v>2</v>
      </c>
      <c r="AT779" s="30" t="s">
        <v>328</v>
      </c>
      <c r="AU779" s="30" t="s">
        <v>504</v>
      </c>
      <c r="AV779" s="80">
        <v>0.25</v>
      </c>
      <c r="AW779" s="80">
        <v>0.17</v>
      </c>
      <c r="AX779" s="80">
        <v>0.25</v>
      </c>
      <c r="AY779" s="80"/>
      <c r="AZ779" s="84" t="s">
        <v>92</v>
      </c>
      <c r="BA779" s="80" t="s">
        <v>46</v>
      </c>
      <c r="BB77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2.67</v>
      </c>
      <c r="BC779" s="81"/>
      <c r="BD779" s="81"/>
      <c r="BE779" s="81"/>
      <c r="BF779" s="81"/>
      <c r="BG779" s="85"/>
      <c r="BH779" s="74"/>
      <c r="BI779" s="75"/>
      <c r="BJ779" s="45"/>
      <c r="BK779" s="46"/>
      <c r="BL779" s="86"/>
    </row>
    <row r="780" spans="1:64" ht="18" customHeight="1" x14ac:dyDescent="0.3">
      <c r="A780" s="79">
        <f>IFERROR(InformeTbHv[[#This Row],[T EFECTIVO]]/InformeTbHv[[#This Row],[Horas disponibles]],0)</f>
        <v>0.93777777777777782</v>
      </c>
      <c r="B780" s="79">
        <f>((InformeTbHv[[#This Row],[T PROGRAMADO]]-InformeTbHv[[#This Row],[HORAS DE OTRAS PARADA]]))/InformeTbHv[[#This Row],[T PROGRAMADO]]</f>
        <v>0.79125000000000001</v>
      </c>
      <c r="C780" s="218">
        <f>IFERROR(((InformeTbHv[[#This Row],[T PROGRAMADO]]-InformeTbHv[[#This Row],[Ttal P. mec]])/InformeTbHv[[#This Row],[T PROGRAMADO]]),0)</f>
        <v>0.84375</v>
      </c>
      <c r="D780" s="80">
        <f>IFERROR(ROUND(InformeTbHv[[#This Row],[TOTAL DE ARBOLES]]/InformeTbHv[[#This Row],[T EFECTIVO]],2),"")</f>
        <v>138.22999999999999</v>
      </c>
      <c r="E780" s="80">
        <f>(IFERROR(ROUND(InformeTbHv[[#This Row],[M3]]/InformeTbHv[[#This Row],[TOTAL DE ARBOLES]],2),""))</f>
        <v>0.14000000000000001</v>
      </c>
      <c r="F780" s="39">
        <f>IFERROR(ROUND(InformeTbHv[[#This Row],[M3]]/InformeTbHv[[#This Row],[T EFECTIVO]],2),"")</f>
        <v>18.78</v>
      </c>
      <c r="G780" s="81">
        <f>InformeTbHv[[#This Row],[T PROGRAMADO]]-InformeTbHv[[#This Row],[HORAS DE OTRAS PARADA]]</f>
        <v>6.33</v>
      </c>
      <c r="H780" s="81">
        <f>InformeTbHv[[#This Row],[T PROGRAMADO]]-SUM(InformeTbHv[[#This Row],[T PARADAS MEC]]+InformeTbHv[[#This Row],[ALISTAMIENTO]]+InformeTbHv[[#This Row],[Mantenimiento periódico]])</f>
        <v>6.75</v>
      </c>
      <c r="I780" s="81">
        <f>InformeTbHv[[#This Row],[T PARADAS MEC]]+InformeTbHv[[#This Row],[ALISTAMIENTO]]+InformeTbHv[[#This Row],[Mantenimiento periódico]]</f>
        <v>1.25</v>
      </c>
      <c r="J780" s="81">
        <f>SUMIF(InformeTbHv[[#This Row],[MOTIVO 1]],"Mantenimiento periódico",InformeTbHv[[#This Row],[T OTRA PARADA 1]])</f>
        <v>0</v>
      </c>
      <c r="K780" s="81">
        <f>InformeTbHv[[#This Row],[Mantenimiento periódico]]+InformeTbHv[[#This Row],[ALISTAMIENTO]]</f>
        <v>0.25</v>
      </c>
      <c r="L780" s="81">
        <f>SUM(InformeTbHv[[#This Row],[T OTRA PARADA 1]:[T OTRA PARADA 5]])</f>
        <v>0</v>
      </c>
      <c r="M780" s="80" t="s">
        <v>42</v>
      </c>
      <c r="N780" s="80" t="s">
        <v>1418</v>
      </c>
      <c r="O780" s="80" t="s">
        <v>80</v>
      </c>
      <c r="P780" s="80">
        <v>94270446</v>
      </c>
      <c r="Q780" s="80" t="s">
        <v>43</v>
      </c>
      <c r="R780" s="80" t="s">
        <v>44</v>
      </c>
      <c r="S780" s="82">
        <v>46047</v>
      </c>
      <c r="T780" s="80" t="s">
        <v>196</v>
      </c>
      <c r="U780" s="80"/>
      <c r="V780" s="80"/>
      <c r="W780" s="80"/>
      <c r="X780" s="80"/>
      <c r="Y780" s="80"/>
      <c r="Z780" s="80"/>
      <c r="AA780" s="80"/>
      <c r="AB780" s="80"/>
      <c r="AC780" s="80" t="s">
        <v>1428</v>
      </c>
      <c r="AD780" s="80" t="s">
        <v>1473</v>
      </c>
      <c r="AE780" s="80" t="s">
        <v>1516</v>
      </c>
      <c r="AF780" s="80">
        <v>15.805091929583492</v>
      </c>
      <c r="AG780" s="251" t="s">
        <v>205</v>
      </c>
      <c r="AH780" s="261">
        <v>4</v>
      </c>
      <c r="AI780" s="125" t="s">
        <v>45</v>
      </c>
      <c r="AJ780" s="418">
        <f>VLOOKUP(InformeTbHv[[#This Row],[TURNO]],[1]INFORMEHV!AI$2:AK$184,2,0)</f>
        <v>0.58333333333333337</v>
      </c>
      <c r="AK780" s="418">
        <f>VLOOKUP(InformeTbHv[[#This Row],[TURNO]],[1]INFORMEHV!AI$2:AK$184,3,0)</f>
        <v>0.91666666666666663</v>
      </c>
      <c r="AL780" s="211">
        <v>25</v>
      </c>
      <c r="AM780" s="80">
        <v>875</v>
      </c>
      <c r="AN780" s="80">
        <v>118.88</v>
      </c>
      <c r="AO780" s="80">
        <v>16.52</v>
      </c>
      <c r="AP780" s="80"/>
      <c r="AQ780" s="81">
        <v>13</v>
      </c>
      <c r="AR780" s="211">
        <v>8</v>
      </c>
      <c r="AS780" s="80">
        <v>1</v>
      </c>
      <c r="AT780" s="30" t="s">
        <v>328</v>
      </c>
      <c r="AU780" s="30" t="s">
        <v>504</v>
      </c>
      <c r="AV780" s="80">
        <v>0.25</v>
      </c>
      <c r="AW780" s="80">
        <v>0.17</v>
      </c>
      <c r="AX780" s="80">
        <v>0.25</v>
      </c>
      <c r="AY780" s="80"/>
      <c r="AZ780" s="84" t="s">
        <v>92</v>
      </c>
      <c r="BA780" s="80" t="s">
        <v>48</v>
      </c>
      <c r="BB78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1.67</v>
      </c>
      <c r="BC780" s="81"/>
      <c r="BD780" s="81"/>
      <c r="BE780" s="81"/>
      <c r="BF780" s="81"/>
      <c r="BG780" s="85"/>
      <c r="BH780" s="74"/>
      <c r="BI780" s="75"/>
      <c r="BJ780" s="45"/>
      <c r="BK780" s="46"/>
      <c r="BL780" s="86"/>
    </row>
    <row r="781" spans="1:64" ht="18" customHeight="1" x14ac:dyDescent="0.3">
      <c r="A781" s="87">
        <f>IFERROR(InformeTbHv[[#This Row],[T EFECTIVO]]/InformeTbHv[[#This Row],[Horas disponibles]],0)</f>
        <v>0.84089799902391416</v>
      </c>
      <c r="B781" s="87">
        <f>((InformeTbHv[[#This Row],[T PROGRAMADO]]-InformeTbHv[[#This Row],[HORAS DE OTRAS PARADA]]))/InformeTbHv[[#This Row],[T PROGRAMADO]]</f>
        <v>0.71791666666666676</v>
      </c>
      <c r="C781" s="216">
        <f>IFERROR(((InformeTbHv[[#This Row],[T PROGRAMADO]]-InformeTbHv[[#This Row],[Ttal P. mec]])/InformeTbHv[[#This Row],[T PROGRAMADO]]),0)</f>
        <v>0.85375000000000001</v>
      </c>
      <c r="D781" s="88">
        <f>IFERROR(ROUND(InformeTbHv[[#This Row],[TOTAL DE ARBOLES]]/InformeTbHv[[#This Row],[T EFECTIVO]],2),"")</f>
        <v>12.01</v>
      </c>
      <c r="E781" s="88">
        <f>(IFERROR(ROUND(InformeTbHv[[#This Row],[M3]]/InformeTbHv[[#This Row],[TOTAL DE ARBOLES]],2),""))</f>
        <v>1.48</v>
      </c>
      <c r="F781" s="39">
        <f>IFERROR(ROUND(InformeTbHv[[#This Row],[M3]]/InformeTbHv[[#This Row],[T EFECTIVO]],2),"")</f>
        <v>17.75</v>
      </c>
      <c r="G781" s="89">
        <f>InformeTbHv[[#This Row],[T PROGRAMADO]]-InformeTbHv[[#This Row],[HORAS DE OTRAS PARADA]]</f>
        <v>5.7433333333333341</v>
      </c>
      <c r="H781" s="89">
        <f>InformeTbHv[[#This Row],[T PROGRAMADO]]-SUM(InformeTbHv[[#This Row],[T PARADAS MEC]]+InformeTbHv[[#This Row],[ALISTAMIENTO]]+InformeTbHv[[#This Row],[Mantenimiento periódico]])</f>
        <v>6.83</v>
      </c>
      <c r="I781" s="89">
        <f>InformeTbHv[[#This Row],[T PARADAS MEC]]+InformeTbHv[[#This Row],[ALISTAMIENTO]]+InformeTbHv[[#This Row],[Mantenimiento periódico]]</f>
        <v>1.17</v>
      </c>
      <c r="J781" s="89">
        <f>SUMIF(InformeTbHv[[#This Row],[MOTIVO 1]],"Mantenimiento periódico",InformeTbHv[[#This Row],[T OTRA PARADA 1]])</f>
        <v>0</v>
      </c>
      <c r="K781" s="89">
        <f>InformeTbHv[[#This Row],[Mantenimiento periódico]]+InformeTbHv[[#This Row],[ALISTAMIENTO]]</f>
        <v>0.17</v>
      </c>
      <c r="L781" s="89">
        <f>SUM(InformeTbHv[[#This Row],[T OTRA PARADA 1]:[T OTRA PARADA 5]])</f>
        <v>0.66666666666666596</v>
      </c>
      <c r="M781" s="88" t="s">
        <v>72</v>
      </c>
      <c r="N781" s="88" t="s">
        <v>1418</v>
      </c>
      <c r="O781" s="88" t="s">
        <v>73</v>
      </c>
      <c r="P781" s="88">
        <v>1116724403</v>
      </c>
      <c r="Q781" s="88" t="s">
        <v>43</v>
      </c>
      <c r="R781" s="88" t="s">
        <v>74</v>
      </c>
      <c r="S781" s="90">
        <v>46052</v>
      </c>
      <c r="T781" s="88" t="s">
        <v>182</v>
      </c>
      <c r="U781" s="88"/>
      <c r="V781" s="88"/>
      <c r="W781" s="88"/>
      <c r="X781" s="88"/>
      <c r="Y781" s="88"/>
      <c r="Z781" s="88"/>
      <c r="AA781" s="88"/>
      <c r="AB781" s="88"/>
      <c r="AC781" s="88" t="s">
        <v>1432</v>
      </c>
      <c r="AD781" s="88" t="s">
        <v>1477</v>
      </c>
      <c r="AE781" s="88" t="s">
        <v>1514</v>
      </c>
      <c r="AF781" s="88">
        <v>14.532512839160525</v>
      </c>
      <c r="AG781" s="25" t="s">
        <v>208</v>
      </c>
      <c r="AH781" s="206">
        <v>9</v>
      </c>
      <c r="AI781" s="125" t="s">
        <v>45</v>
      </c>
      <c r="AJ781" s="418">
        <f>VLOOKUP(InformeTbHv[[#This Row],[TURNO]],[1]INFORMEHV!AI$2:AK$184,2,0)</f>
        <v>0.58333333333333337</v>
      </c>
      <c r="AK781" s="418">
        <f>VLOOKUP(InformeTbHv[[#This Row],[TURNO]],[1]INFORMEHV!AI$2:AK$184,3,0)</f>
        <v>0.91666666666666663</v>
      </c>
      <c r="AL781" s="205">
        <v>28</v>
      </c>
      <c r="AM781" s="88">
        <v>69</v>
      </c>
      <c r="AN781" s="88">
        <v>101.96</v>
      </c>
      <c r="AO781" s="88">
        <v>21.66</v>
      </c>
      <c r="AP781" s="88"/>
      <c r="AQ781" s="89">
        <v>36.700000000000003</v>
      </c>
      <c r="AR781" s="88">
        <v>8</v>
      </c>
      <c r="AS781" s="88">
        <v>1</v>
      </c>
      <c r="AT781" s="30" t="s">
        <v>327</v>
      </c>
      <c r="AU781" s="30" t="s">
        <v>504</v>
      </c>
      <c r="AV781" s="88">
        <v>0.17</v>
      </c>
      <c r="AW781" s="88">
        <v>0.17</v>
      </c>
      <c r="AX781" s="88">
        <v>0.25</v>
      </c>
      <c r="AY781" s="88">
        <v>5</v>
      </c>
      <c r="AZ781" s="92" t="s">
        <v>515</v>
      </c>
      <c r="BA781" s="88" t="s">
        <v>48</v>
      </c>
      <c r="BB78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2.2566666666666659</v>
      </c>
      <c r="BC781" s="89">
        <v>0.66666666666666596</v>
      </c>
      <c r="BD781" s="89"/>
      <c r="BE781" s="89"/>
      <c r="BF781" s="89"/>
      <c r="BG781" s="93"/>
      <c r="BH781" s="44" t="s">
        <v>720</v>
      </c>
      <c r="BI781" s="75"/>
      <c r="BJ781" s="45"/>
      <c r="BK781" s="46"/>
      <c r="BL781" s="94"/>
    </row>
    <row r="782" spans="1:64" ht="18" customHeight="1" x14ac:dyDescent="0.3">
      <c r="A782" s="87">
        <f>IFERROR(InformeTbHv[[#This Row],[T EFECTIVO]]/InformeTbHv[[#This Row],[Horas disponibles]],0)</f>
        <v>0.93200000000000005</v>
      </c>
      <c r="B782" s="87">
        <f>((InformeTbHv[[#This Row],[T PROGRAMADO]]-InformeTbHv[[#This Row],[HORAS DE OTRAS PARADA]]))/InformeTbHv[[#This Row],[T PROGRAMADO]]</f>
        <v>0.29125000000000001</v>
      </c>
      <c r="C782" s="216">
        <f>IFERROR(((InformeTbHv[[#This Row],[T PROGRAMADO]]-InformeTbHv[[#This Row],[Ttal P. mec]])/InformeTbHv[[#This Row],[T PROGRAMADO]]),0)</f>
        <v>0.3125</v>
      </c>
      <c r="D782" s="88">
        <f>IFERROR(ROUND(InformeTbHv[[#This Row],[TOTAL DE ARBOLES]]/InformeTbHv[[#This Row],[T EFECTIVO]],2),"")</f>
        <v>110.73</v>
      </c>
      <c r="E782" s="88">
        <f>(IFERROR(ROUND(InformeTbHv[[#This Row],[M3]]/InformeTbHv[[#This Row],[TOTAL DE ARBOLES]],2),""))</f>
        <v>0.2</v>
      </c>
      <c r="F782" s="39">
        <f>IFERROR(ROUND(InformeTbHv[[#This Row],[M3]]/InformeTbHv[[#This Row],[T EFECTIVO]],2),"")</f>
        <v>21.89</v>
      </c>
      <c r="G782" s="89">
        <f>InformeTbHv[[#This Row],[T PROGRAMADO]]-InformeTbHv[[#This Row],[HORAS DE OTRAS PARADA]]</f>
        <v>2.33</v>
      </c>
      <c r="H782" s="89">
        <f>InformeTbHv[[#This Row],[T PROGRAMADO]]-SUM(InformeTbHv[[#This Row],[T PARADAS MEC]]+InformeTbHv[[#This Row],[ALISTAMIENTO]]+InformeTbHv[[#This Row],[Mantenimiento periódico]])</f>
        <v>2.5</v>
      </c>
      <c r="I782" s="89">
        <f>InformeTbHv[[#This Row],[T PARADAS MEC]]+InformeTbHv[[#This Row],[ALISTAMIENTO]]+InformeTbHv[[#This Row],[Mantenimiento periódico]]</f>
        <v>5.5</v>
      </c>
      <c r="J782" s="89">
        <f>SUMIF(InformeTbHv[[#This Row],[MOTIVO 1]],"Mantenimiento periódico",InformeTbHv[[#This Row],[T OTRA PARADA 1]])</f>
        <v>0</v>
      </c>
      <c r="K782" s="89">
        <f>InformeTbHv[[#This Row],[Mantenimiento periódico]]+InformeTbHv[[#This Row],[ALISTAMIENTO]]</f>
        <v>0</v>
      </c>
      <c r="L782" s="89">
        <f>SUM(InformeTbHv[[#This Row],[T OTRA PARADA 1]:[T OTRA PARADA 5]])</f>
        <v>0</v>
      </c>
      <c r="M782" s="88" t="s">
        <v>42</v>
      </c>
      <c r="N782" s="88" t="s">
        <v>1418</v>
      </c>
      <c r="O782" s="88" t="s">
        <v>59</v>
      </c>
      <c r="P782" s="88">
        <v>94269864</v>
      </c>
      <c r="Q782" s="88" t="s">
        <v>43</v>
      </c>
      <c r="R782" s="88" t="s">
        <v>44</v>
      </c>
      <c r="S782" s="90">
        <v>46053</v>
      </c>
      <c r="T782" s="88" t="s">
        <v>452</v>
      </c>
      <c r="U782" s="88"/>
      <c r="V782" s="88"/>
      <c r="W782" s="88"/>
      <c r="X782" s="88"/>
      <c r="Y782" s="88"/>
      <c r="Z782" s="88"/>
      <c r="AA782" s="88"/>
      <c r="AB782" s="88"/>
      <c r="AC782" s="88" t="s">
        <v>1427</v>
      </c>
      <c r="AD782" s="88" t="s">
        <v>1472</v>
      </c>
      <c r="AE782" s="88" t="s">
        <v>1515</v>
      </c>
      <c r="AF782" s="88">
        <v>14.458335518038645</v>
      </c>
      <c r="AG782" s="251" t="s">
        <v>205</v>
      </c>
      <c r="AH782" s="206">
        <v>5</v>
      </c>
      <c r="AI782" s="125" t="s">
        <v>45</v>
      </c>
      <c r="AJ782" s="418">
        <f>VLOOKUP(InformeTbHv[[#This Row],[TURNO]],[1]INFORMEHV!AI$2:AK$184,2,0)</f>
        <v>0.58333333333333337</v>
      </c>
      <c r="AK782" s="418">
        <f>VLOOKUP(InformeTbHv[[#This Row],[TURNO]],[1]INFORMEHV!AI$2:AK$184,3,0)</f>
        <v>0.91666666666666663</v>
      </c>
      <c r="AL782" s="205">
        <v>19</v>
      </c>
      <c r="AM782" s="88">
        <v>258</v>
      </c>
      <c r="AN782" s="88">
        <v>51</v>
      </c>
      <c r="AO782" s="88">
        <v>15</v>
      </c>
      <c r="AP782" s="88">
        <v>94</v>
      </c>
      <c r="AQ782" s="89">
        <v>0.2</v>
      </c>
      <c r="AR782" s="205">
        <v>8</v>
      </c>
      <c r="AS782" s="88">
        <v>5.5</v>
      </c>
      <c r="AT782" s="30" t="s">
        <v>328</v>
      </c>
      <c r="AU782" s="30" t="s">
        <v>504</v>
      </c>
      <c r="AV782" s="88"/>
      <c r="AW782" s="88">
        <v>0.17</v>
      </c>
      <c r="AX782" s="88"/>
      <c r="AY782" s="88"/>
      <c r="AZ782" s="92" t="s">
        <v>525</v>
      </c>
      <c r="BA782" s="88" t="s">
        <v>46</v>
      </c>
      <c r="BB78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5.67</v>
      </c>
      <c r="BC782" s="89"/>
      <c r="BD782" s="89"/>
      <c r="BE782" s="89"/>
      <c r="BF782" s="89"/>
      <c r="BG782" s="93"/>
      <c r="BH782" s="14"/>
      <c r="BI782" s="75"/>
      <c r="BJ782" s="45"/>
      <c r="BK782" s="46"/>
      <c r="BL782" s="94"/>
    </row>
    <row r="783" spans="1:64" ht="18" customHeight="1" x14ac:dyDescent="0.3">
      <c r="A783" s="87">
        <f>IFERROR(InformeTbHv[[#This Row],[T EFECTIVO]]/InformeTbHv[[#This Row],[Horas disponibles]],0)</f>
        <v>0</v>
      </c>
      <c r="B783" s="87">
        <f>((InformeTbHv[[#This Row],[T PROGRAMADO]]-InformeTbHv[[#This Row],[HORAS DE OTRAS PARADA]]))/InformeTbHv[[#This Row],[T PROGRAMADO]]</f>
        <v>0</v>
      </c>
      <c r="C783" s="216">
        <f>IFERROR(((InformeTbHv[[#This Row],[T PROGRAMADO]]-InformeTbHv[[#This Row],[Ttal P. mec]])/InformeTbHv[[#This Row],[T PROGRAMADO]]),0)</f>
        <v>0</v>
      </c>
      <c r="D783" s="88" t="str">
        <f>IFERROR(ROUND(InformeTbHv[[#This Row],[TOTAL DE ARBOLES]]/InformeTbHv[[#This Row],[T EFECTIVO]],2),"")</f>
        <v/>
      </c>
      <c r="E783" s="88" t="str">
        <f>(IFERROR(ROUND(InformeTbHv[[#This Row],[M3]]/InformeTbHv[[#This Row],[TOTAL DE ARBOLES]],2),""))</f>
        <v/>
      </c>
      <c r="F783" s="39" t="str">
        <f>IFERROR(ROUND(InformeTbHv[[#This Row],[M3]]/InformeTbHv[[#This Row],[T EFECTIVO]],2),"")</f>
        <v/>
      </c>
      <c r="G783" s="89">
        <f>InformeTbHv[[#This Row],[T PROGRAMADO]]-InformeTbHv[[#This Row],[HORAS DE OTRAS PARADA]]</f>
        <v>0</v>
      </c>
      <c r="H783" s="89">
        <f>InformeTbHv[[#This Row],[T PROGRAMADO]]-SUM(InformeTbHv[[#This Row],[T PARADAS MEC]]+InformeTbHv[[#This Row],[ALISTAMIENTO]]+InformeTbHv[[#This Row],[Mantenimiento periódico]])</f>
        <v>0</v>
      </c>
      <c r="I783" s="89">
        <f>InformeTbHv[[#This Row],[T PARADAS MEC]]+InformeTbHv[[#This Row],[ALISTAMIENTO]]+InformeTbHv[[#This Row],[Mantenimiento periódico]]</f>
        <v>8</v>
      </c>
      <c r="J783" s="89">
        <f>SUMIF(InformeTbHv[[#This Row],[MOTIVO 1]],"Mantenimiento periódico",InformeTbHv[[#This Row],[T OTRA PARADA 1]])</f>
        <v>0</v>
      </c>
      <c r="K783" s="198">
        <f>InformeTbHv[[#This Row],[Mantenimiento periódico]]+InformeTbHv[[#This Row],[ALISTAMIENTO]]</f>
        <v>0</v>
      </c>
      <c r="L783" s="198">
        <f>SUM(InformeTbHv[[#This Row],[T OTRA PARADA 1]:[T OTRA PARADA 5]])</f>
        <v>0</v>
      </c>
      <c r="M783" s="205" t="s">
        <v>68</v>
      </c>
      <c r="N783" s="205" t="s">
        <v>1417</v>
      </c>
      <c r="O783" s="245" t="s">
        <v>69</v>
      </c>
      <c r="P783" s="88">
        <v>1059706760</v>
      </c>
      <c r="Q783" s="88" t="s">
        <v>65</v>
      </c>
      <c r="R783" s="88" t="s">
        <v>44</v>
      </c>
      <c r="S783" s="90">
        <v>46053</v>
      </c>
      <c r="T783" s="88" t="s">
        <v>164</v>
      </c>
      <c r="U783" s="88"/>
      <c r="V783" s="88"/>
      <c r="W783" s="88"/>
      <c r="X783" s="88"/>
      <c r="Y783" s="88"/>
      <c r="Z783" s="88"/>
      <c r="AA783" s="88"/>
      <c r="AB783" s="88"/>
      <c r="AC783" s="88" t="s">
        <v>1426</v>
      </c>
      <c r="AD783" s="88" t="s">
        <v>1471</v>
      </c>
      <c r="AE783" s="88" t="s">
        <v>1512</v>
      </c>
      <c r="AF783" s="88">
        <v>26.520279887958782</v>
      </c>
      <c r="AG783" s="25" t="s">
        <v>207</v>
      </c>
      <c r="AH783" s="206">
        <v>6</v>
      </c>
      <c r="AI783" s="25" t="s">
        <v>47</v>
      </c>
      <c r="AJ783" s="422">
        <f>VLOOKUP(InformeTbHv[[#This Row],[TURNO]],[1]INFORMEHV!AI$2:AK$184,2,0)</f>
        <v>0.25</v>
      </c>
      <c r="AK783" s="422">
        <f>VLOOKUP(InformeTbHv[[#This Row],[TURNO]],[1]INFORMEHV!AI$2:AK$184,3,0)</f>
        <v>0.58333333333333337</v>
      </c>
      <c r="AL783" s="205"/>
      <c r="AM783" s="88"/>
      <c r="AN783" s="88"/>
      <c r="AO783" s="88"/>
      <c r="AP783" s="88"/>
      <c r="AQ783" s="89"/>
      <c r="AR783" s="88">
        <v>8</v>
      </c>
      <c r="AS783" s="88">
        <v>8</v>
      </c>
      <c r="AT783" s="91"/>
      <c r="AU783" s="30" t="s">
        <v>504</v>
      </c>
      <c r="AV783" s="88"/>
      <c r="AW783" s="88"/>
      <c r="AX783" s="88"/>
      <c r="AY783" s="88"/>
      <c r="AZ783" s="92" t="s">
        <v>532</v>
      </c>
      <c r="BA783" s="88" t="s">
        <v>48</v>
      </c>
      <c r="BB78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783" s="89"/>
      <c r="BD783" s="89"/>
      <c r="BE783" s="89"/>
      <c r="BF783" s="89"/>
      <c r="BG783" s="93"/>
      <c r="BH783" s="14"/>
      <c r="BI783" s="75"/>
      <c r="BJ783" s="45"/>
      <c r="BK783" s="46"/>
      <c r="BL783" s="94"/>
    </row>
    <row r="784" spans="1:64" ht="18" customHeight="1" x14ac:dyDescent="0.3">
      <c r="A784" s="87">
        <f>IFERROR(InformeTbHv[[#This Row],[T EFECTIVO]]/InformeTbHv[[#This Row],[Horas disponibles]],0)</f>
        <v>0</v>
      </c>
      <c r="B784" s="87">
        <f>((InformeTbHv[[#This Row],[T PROGRAMADO]]-InformeTbHv[[#This Row],[HORAS DE OTRAS PARADA]]))/InformeTbHv[[#This Row],[T PROGRAMADO]]</f>
        <v>0</v>
      </c>
      <c r="C784" s="216">
        <f>IFERROR(((InformeTbHv[[#This Row],[T PROGRAMADO]]-InformeTbHv[[#This Row],[Ttal P. mec]])/InformeTbHv[[#This Row],[T PROGRAMADO]]),0)</f>
        <v>0</v>
      </c>
      <c r="D784" s="88" t="str">
        <f>IFERROR(ROUND(InformeTbHv[[#This Row],[TOTAL DE ARBOLES]]/InformeTbHv[[#This Row],[T EFECTIVO]],2),"")</f>
        <v/>
      </c>
      <c r="E784" s="88" t="str">
        <f>(IFERROR(ROUND(InformeTbHv[[#This Row],[M3]]/InformeTbHv[[#This Row],[TOTAL DE ARBOLES]],2),""))</f>
        <v/>
      </c>
      <c r="F784" s="39" t="str">
        <f>IFERROR(ROUND(InformeTbHv[[#This Row],[M3]]/InformeTbHv[[#This Row],[T EFECTIVO]],2),"")</f>
        <v/>
      </c>
      <c r="G784" s="89">
        <f>InformeTbHv[[#This Row],[T PROGRAMADO]]-InformeTbHv[[#This Row],[HORAS DE OTRAS PARADA]]</f>
        <v>0</v>
      </c>
      <c r="H784" s="89">
        <f>InformeTbHv[[#This Row],[T PROGRAMADO]]-SUM(InformeTbHv[[#This Row],[T PARADAS MEC]]+InformeTbHv[[#This Row],[ALISTAMIENTO]]+InformeTbHv[[#This Row],[Mantenimiento periódico]])</f>
        <v>0</v>
      </c>
      <c r="I784" s="89">
        <f>InformeTbHv[[#This Row],[T PARADAS MEC]]+InformeTbHv[[#This Row],[ALISTAMIENTO]]+InformeTbHv[[#This Row],[Mantenimiento periódico]]</f>
        <v>7</v>
      </c>
      <c r="J784" s="89">
        <f>SUMIF(InformeTbHv[[#This Row],[MOTIVO 1]],"Mantenimiento periódico",InformeTbHv[[#This Row],[T OTRA PARADA 1]])</f>
        <v>0</v>
      </c>
      <c r="K784" s="89">
        <f>InformeTbHv[[#This Row],[Mantenimiento periódico]]+InformeTbHv[[#This Row],[ALISTAMIENTO]]</f>
        <v>0</v>
      </c>
      <c r="L784" s="89">
        <f>SUM(InformeTbHv[[#This Row],[T OTRA PARADA 1]:[T OTRA PARADA 5]])</f>
        <v>0</v>
      </c>
      <c r="M784" s="88" t="s">
        <v>68</v>
      </c>
      <c r="N784" s="88" t="s">
        <v>1417</v>
      </c>
      <c r="O784" s="88" t="s">
        <v>82</v>
      </c>
      <c r="P784" s="88">
        <v>94266396</v>
      </c>
      <c r="Q784" s="88" t="s">
        <v>65</v>
      </c>
      <c r="R784" s="88" t="s">
        <v>44</v>
      </c>
      <c r="S784" s="90">
        <v>46053</v>
      </c>
      <c r="T784" s="88" t="s">
        <v>164</v>
      </c>
      <c r="U784" s="88"/>
      <c r="V784" s="88"/>
      <c r="W784" s="88"/>
      <c r="X784" s="88"/>
      <c r="Y784" s="88"/>
      <c r="Z784" s="88"/>
      <c r="AA784" s="88"/>
      <c r="AB784" s="88"/>
      <c r="AC784" s="88" t="s">
        <v>1426</v>
      </c>
      <c r="AD784" s="88" t="s">
        <v>1471</v>
      </c>
      <c r="AE784" s="88" t="s">
        <v>1512</v>
      </c>
      <c r="AF784" s="88">
        <v>26.520279887958782</v>
      </c>
      <c r="AG784" s="25" t="s">
        <v>207</v>
      </c>
      <c r="AH784" s="206">
        <v>6</v>
      </c>
      <c r="AI784" s="125" t="s">
        <v>45</v>
      </c>
      <c r="AJ784" s="418">
        <f>VLOOKUP(InformeTbHv[[#This Row],[TURNO]],[1]INFORMEHV!AI$2:AK$184,2,0)</f>
        <v>0.58333333333333337</v>
      </c>
      <c r="AK784" s="418">
        <f>VLOOKUP(InformeTbHv[[#This Row],[TURNO]],[1]INFORMEHV!AI$2:AK$184,3,0)</f>
        <v>0.91666666666666663</v>
      </c>
      <c r="AL784" s="205"/>
      <c r="AM784" s="88"/>
      <c r="AN784" s="88"/>
      <c r="AO784" s="88"/>
      <c r="AP784" s="88"/>
      <c r="AQ784" s="89"/>
      <c r="AR784" s="88">
        <v>7</v>
      </c>
      <c r="AS784" s="88">
        <v>7</v>
      </c>
      <c r="AT784" s="91"/>
      <c r="AU784" s="30" t="s">
        <v>504</v>
      </c>
      <c r="AV784" s="88"/>
      <c r="AW784" s="88"/>
      <c r="AX784" s="88"/>
      <c r="AY784" s="88"/>
      <c r="AZ784" s="92" t="s">
        <v>533</v>
      </c>
      <c r="BA784" s="88" t="s">
        <v>48</v>
      </c>
      <c r="BB78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7</v>
      </c>
      <c r="BC784" s="89"/>
      <c r="BD784" s="89"/>
      <c r="BE784" s="89"/>
      <c r="BF784" s="89"/>
      <c r="BG784" s="93"/>
      <c r="BH784" s="14"/>
      <c r="BI784" s="75"/>
      <c r="BJ784" s="45"/>
      <c r="BK784" s="46"/>
      <c r="BL784" s="94"/>
    </row>
    <row r="785" spans="1:64" ht="18" customHeight="1" x14ac:dyDescent="0.3">
      <c r="A785" s="87">
        <f>IFERROR(InformeTbHv[[#This Row],[T EFECTIVO]]/InformeTbHv[[#This Row],[Horas disponibles]],0)</f>
        <v>0.82451253481894149</v>
      </c>
      <c r="B785" s="87">
        <f>((InformeTbHv[[#This Row],[T PROGRAMADO]]-InformeTbHv[[#This Row],[HORAS DE OTRAS PARADA]]))/InformeTbHv[[#This Row],[T PROGRAMADO]]</f>
        <v>0.74</v>
      </c>
      <c r="C785" s="216">
        <f>IFERROR(((InformeTbHv[[#This Row],[T PROGRAMADO]]-InformeTbHv[[#This Row],[Ttal P. mec]])/InformeTbHv[[#This Row],[T PROGRAMADO]]),0)</f>
        <v>0.89749999999999996</v>
      </c>
      <c r="D785" s="88">
        <f>IFERROR(ROUND(InformeTbHv[[#This Row],[TOTAL DE ARBOLES]]/InformeTbHv[[#This Row],[T EFECTIVO]],2),"")</f>
        <v>69.930000000000007</v>
      </c>
      <c r="E785" s="88">
        <f>(IFERROR(ROUND(InformeTbHv[[#This Row],[M3]]/InformeTbHv[[#This Row],[TOTAL DE ARBOLES]],2),""))</f>
        <v>0.27</v>
      </c>
      <c r="F785" s="39">
        <f>IFERROR(ROUND(InformeTbHv[[#This Row],[M3]]/InformeTbHv[[#This Row],[T EFECTIVO]],2),"")</f>
        <v>18.63</v>
      </c>
      <c r="G785" s="89">
        <f>InformeTbHv[[#This Row],[T PROGRAMADO]]-InformeTbHv[[#This Row],[HORAS DE OTRAS PARADA]]</f>
        <v>5.92</v>
      </c>
      <c r="H785" s="89">
        <f>InformeTbHv[[#This Row],[T PROGRAMADO]]-SUM(InformeTbHv[[#This Row],[T PARADAS MEC]]+InformeTbHv[[#This Row],[ALISTAMIENTO]]+InformeTbHv[[#This Row],[Mantenimiento periódico]])</f>
        <v>7.18</v>
      </c>
      <c r="I785" s="89">
        <f>InformeTbHv[[#This Row],[T PARADAS MEC]]+InformeTbHv[[#This Row],[ALISTAMIENTO]]+InformeTbHv[[#This Row],[Mantenimiento periódico]]</f>
        <v>0.82</v>
      </c>
      <c r="J785" s="89">
        <f>SUMIF(InformeTbHv[[#This Row],[MOTIVO 1]],"Mantenimiento periódico",InformeTbHv[[#This Row],[T OTRA PARADA 1]])</f>
        <v>0</v>
      </c>
      <c r="K785" s="89">
        <f>InformeTbHv[[#This Row],[Mantenimiento periódico]]+InformeTbHv[[#This Row],[ALISTAMIENTO]]</f>
        <v>0.56999999999999995</v>
      </c>
      <c r="L785" s="89">
        <f>SUM(InformeTbHv[[#This Row],[T OTRA PARADA 1]:[T OTRA PARADA 5]])</f>
        <v>0.45</v>
      </c>
      <c r="M785" s="88" t="s">
        <v>86</v>
      </c>
      <c r="N785" s="88" t="s">
        <v>1418</v>
      </c>
      <c r="O785" s="88" t="s">
        <v>87</v>
      </c>
      <c r="P785" s="88">
        <v>1112300817</v>
      </c>
      <c r="Q785" s="88" t="s">
        <v>398</v>
      </c>
      <c r="R785" s="88" t="s">
        <v>74</v>
      </c>
      <c r="S785" s="90">
        <v>46055</v>
      </c>
      <c r="T785" s="88" t="s">
        <v>399</v>
      </c>
      <c r="U785" s="88"/>
      <c r="V785" s="88"/>
      <c r="W785" s="88"/>
      <c r="X785" s="88"/>
      <c r="Y785" s="88"/>
      <c r="Z785" s="88"/>
      <c r="AA785" s="88"/>
      <c r="AB785" s="88"/>
      <c r="AC785" s="88" t="s">
        <v>1430</v>
      </c>
      <c r="AD785" s="88" t="s">
        <v>1475</v>
      </c>
      <c r="AE785" s="88" t="s">
        <v>1517</v>
      </c>
      <c r="AF785" s="88">
        <v>14.957915875223099</v>
      </c>
      <c r="AG785" s="251" t="s">
        <v>205</v>
      </c>
      <c r="AH785" s="206">
        <v>9</v>
      </c>
      <c r="AI785" s="125" t="s">
        <v>45</v>
      </c>
      <c r="AJ785" s="418">
        <f>VLOOKUP(InformeTbHv[[#This Row],[TURNO]],[1]INFORMEHV!AI$2:AK$184,2,0)</f>
        <v>0.58333333333333337</v>
      </c>
      <c r="AK785" s="418">
        <f>VLOOKUP(InformeTbHv[[#This Row],[TURNO]],[1]INFORMEHV!AI$2:AK$184,3,0)</f>
        <v>0.91666666666666663</v>
      </c>
      <c r="AL785" s="205">
        <v>16</v>
      </c>
      <c r="AM785" s="88">
        <v>414</v>
      </c>
      <c r="AN785" s="88">
        <v>110.26</v>
      </c>
      <c r="AO785" s="88">
        <v>12.49</v>
      </c>
      <c r="AP785" s="88"/>
      <c r="AQ785" s="89">
        <v>17</v>
      </c>
      <c r="AR785" s="205">
        <v>8</v>
      </c>
      <c r="AS785" s="88">
        <v>0.25</v>
      </c>
      <c r="AT785" s="30" t="s">
        <v>328</v>
      </c>
      <c r="AU785" s="88" t="s">
        <v>504</v>
      </c>
      <c r="AV785" s="88">
        <v>0.56999999999999995</v>
      </c>
      <c r="AW785" s="88">
        <v>0.28000000000000003</v>
      </c>
      <c r="AX785" s="88">
        <v>0.53</v>
      </c>
      <c r="AY785" s="88"/>
      <c r="AZ785" s="92" t="s">
        <v>544</v>
      </c>
      <c r="BA785" s="88" t="s">
        <v>46</v>
      </c>
      <c r="BB78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2.08</v>
      </c>
      <c r="BC785" s="89">
        <v>0.45</v>
      </c>
      <c r="BD785" s="89"/>
      <c r="BE785" s="89"/>
      <c r="BF785" s="89"/>
      <c r="BG785" s="93"/>
      <c r="BH785" s="44" t="s">
        <v>255</v>
      </c>
      <c r="BI785" s="45"/>
      <c r="BJ785" s="45"/>
      <c r="BK785" s="46"/>
      <c r="BL785" s="94"/>
    </row>
    <row r="786" spans="1:64" ht="18" customHeight="1" x14ac:dyDescent="0.3">
      <c r="A786" s="87">
        <f>IFERROR(InformeTbHv[[#This Row],[T EFECTIVO]]/InformeTbHv[[#This Row],[Horas disponibles]],0)</f>
        <v>0</v>
      </c>
      <c r="B786" s="87">
        <f>((InformeTbHv[[#This Row],[T PROGRAMADO]]-InformeTbHv[[#This Row],[HORAS DE OTRAS PARADA]]))/InformeTbHv[[#This Row],[T PROGRAMADO]]</f>
        <v>0</v>
      </c>
      <c r="C786" s="216">
        <f>IFERROR(((InformeTbHv[[#This Row],[T PROGRAMADO]]-InformeTbHv[[#This Row],[Ttal P. mec]])/InformeTbHv[[#This Row],[T PROGRAMADO]]),0)</f>
        <v>0</v>
      </c>
      <c r="D786" s="88" t="str">
        <f>IFERROR(ROUND(InformeTbHv[[#This Row],[TOTAL DE ARBOLES]]/InformeTbHv[[#This Row],[T EFECTIVO]],2),"")</f>
        <v/>
      </c>
      <c r="E786" s="88" t="str">
        <f>(IFERROR(ROUND(InformeTbHv[[#This Row],[M3]]/InformeTbHv[[#This Row],[TOTAL DE ARBOLES]],2),""))</f>
        <v/>
      </c>
      <c r="F786" s="39" t="str">
        <f>IFERROR(ROUND(InformeTbHv[[#This Row],[M3]]/InformeTbHv[[#This Row],[T EFECTIVO]],2),"")</f>
        <v/>
      </c>
      <c r="G786" s="89">
        <f>InformeTbHv[[#This Row],[T PROGRAMADO]]-InformeTbHv[[#This Row],[HORAS DE OTRAS PARADA]]</f>
        <v>0</v>
      </c>
      <c r="H786" s="89">
        <f>InformeTbHv[[#This Row],[T PROGRAMADO]]-SUM(InformeTbHv[[#This Row],[T PARADAS MEC]]+InformeTbHv[[#This Row],[ALISTAMIENTO]]+InformeTbHv[[#This Row],[Mantenimiento periódico]])</f>
        <v>0</v>
      </c>
      <c r="I786" s="89">
        <f>InformeTbHv[[#This Row],[T PARADAS MEC]]+InformeTbHv[[#This Row],[ALISTAMIENTO]]+InformeTbHv[[#This Row],[Mantenimiento periódico]]</f>
        <v>8</v>
      </c>
      <c r="J786" s="89">
        <f>SUMIF(InformeTbHv[[#This Row],[MOTIVO 1]],"Mantenimiento periódico",InformeTbHv[[#This Row],[T OTRA PARADA 1]])</f>
        <v>0</v>
      </c>
      <c r="K786" s="89">
        <f>InformeTbHv[[#This Row],[Mantenimiento periódico]]+InformeTbHv[[#This Row],[ALISTAMIENTO]]</f>
        <v>0</v>
      </c>
      <c r="L786" s="89">
        <f>SUM(InformeTbHv[[#This Row],[T OTRA PARADA 1]:[T OTRA PARADA 5]])</f>
        <v>0</v>
      </c>
      <c r="M786" s="88" t="s">
        <v>68</v>
      </c>
      <c r="N786" s="88" t="s">
        <v>1417</v>
      </c>
      <c r="O786" s="88" t="s">
        <v>69</v>
      </c>
      <c r="P786" s="88">
        <v>1059706760</v>
      </c>
      <c r="Q786" s="88" t="s">
        <v>65</v>
      </c>
      <c r="R786" s="88" t="s">
        <v>44</v>
      </c>
      <c r="S786" s="90">
        <v>46054</v>
      </c>
      <c r="T786" s="88" t="s">
        <v>164</v>
      </c>
      <c r="U786" s="88"/>
      <c r="V786" s="88"/>
      <c r="W786" s="88"/>
      <c r="X786" s="88"/>
      <c r="Y786" s="88"/>
      <c r="Z786" s="88"/>
      <c r="AA786" s="88"/>
      <c r="AB786" s="88"/>
      <c r="AC786" s="88" t="s">
        <v>1426</v>
      </c>
      <c r="AD786" s="88" t="s">
        <v>1471</v>
      </c>
      <c r="AE786" s="88" t="s">
        <v>1512</v>
      </c>
      <c r="AF786" s="88">
        <v>26.520279887958782</v>
      </c>
      <c r="AG786" s="25" t="s">
        <v>207</v>
      </c>
      <c r="AH786" s="206">
        <v>6</v>
      </c>
      <c r="AI786" s="88" t="s">
        <v>47</v>
      </c>
      <c r="AJ786" s="419">
        <f>VLOOKUP(InformeTbHv[[#This Row],[TURNO]],[1]INFORMEHV!AI$2:AK$184,2,0)</f>
        <v>0.25</v>
      </c>
      <c r="AK786" s="419">
        <f>VLOOKUP(InformeTbHv[[#This Row],[TURNO]],[1]INFORMEHV!AI$2:AK$184,3,0)</f>
        <v>0.58333333333333337</v>
      </c>
      <c r="AL786" s="205"/>
      <c r="AM786" s="88"/>
      <c r="AN786" s="88"/>
      <c r="AO786" s="88"/>
      <c r="AP786" s="88"/>
      <c r="AQ786" s="89"/>
      <c r="AR786" s="88">
        <v>8</v>
      </c>
      <c r="AS786" s="88">
        <v>8</v>
      </c>
      <c r="AT786" s="88"/>
      <c r="AU786" s="88" t="s">
        <v>504</v>
      </c>
      <c r="AV786" s="88"/>
      <c r="AW786" s="88"/>
      <c r="AX786" s="88"/>
      <c r="AY786" s="88"/>
      <c r="AZ786" s="92" t="s">
        <v>552</v>
      </c>
      <c r="BA786" s="88" t="s">
        <v>48</v>
      </c>
      <c r="BB78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786" s="89"/>
      <c r="BD786" s="89"/>
      <c r="BE786" s="89"/>
      <c r="BF786" s="89"/>
      <c r="BG786" s="93"/>
      <c r="BH786" s="44"/>
      <c r="BI786" s="45"/>
      <c r="BJ786" s="45"/>
      <c r="BK786" s="46"/>
      <c r="BL786" s="94"/>
    </row>
    <row r="787" spans="1:64" ht="18" customHeight="1" x14ac:dyDescent="0.3">
      <c r="A787" s="87">
        <f>IFERROR(InformeTbHv[[#This Row],[T EFECTIVO]]/InformeTbHv[[#This Row],[Horas disponibles]],0)</f>
        <v>0</v>
      </c>
      <c r="B787" s="87">
        <f>((InformeTbHv[[#This Row],[T PROGRAMADO]]-InformeTbHv[[#This Row],[HORAS DE OTRAS PARADA]]))/InformeTbHv[[#This Row],[T PROGRAMADO]]</f>
        <v>0</v>
      </c>
      <c r="C787" s="216">
        <f>IFERROR(((InformeTbHv[[#This Row],[T PROGRAMADO]]-InformeTbHv[[#This Row],[Ttal P. mec]])/InformeTbHv[[#This Row],[T PROGRAMADO]]),0)</f>
        <v>0</v>
      </c>
      <c r="D787" s="88" t="str">
        <f>IFERROR(ROUND(InformeTbHv[[#This Row],[TOTAL DE ARBOLES]]/InformeTbHv[[#This Row],[T EFECTIVO]],2),"")</f>
        <v/>
      </c>
      <c r="E787" s="88" t="str">
        <f>(IFERROR(ROUND(InformeTbHv[[#This Row],[M3]]/InformeTbHv[[#This Row],[TOTAL DE ARBOLES]],2),""))</f>
        <v/>
      </c>
      <c r="F787" s="39" t="str">
        <f>IFERROR(ROUND(InformeTbHv[[#This Row],[M3]]/InformeTbHv[[#This Row],[T EFECTIVO]],2),"")</f>
        <v/>
      </c>
      <c r="G787" s="89">
        <f>InformeTbHv[[#This Row],[T PROGRAMADO]]-InformeTbHv[[#This Row],[HORAS DE OTRAS PARADA]]</f>
        <v>0</v>
      </c>
      <c r="H787" s="89">
        <f>InformeTbHv[[#This Row],[T PROGRAMADO]]-SUM(InformeTbHv[[#This Row],[T PARADAS MEC]]+InformeTbHv[[#This Row],[ALISTAMIENTO]]+InformeTbHv[[#This Row],[Mantenimiento periódico]])</f>
        <v>0</v>
      </c>
      <c r="I787" s="89">
        <f>InformeTbHv[[#This Row],[T PARADAS MEC]]+InformeTbHv[[#This Row],[ALISTAMIENTO]]+InformeTbHv[[#This Row],[Mantenimiento periódico]]</f>
        <v>7</v>
      </c>
      <c r="J787" s="89">
        <f>SUMIF(InformeTbHv[[#This Row],[MOTIVO 1]],"Mantenimiento periódico",InformeTbHv[[#This Row],[T OTRA PARADA 1]])</f>
        <v>0</v>
      </c>
      <c r="K787" s="89">
        <f>InformeTbHv[[#This Row],[Mantenimiento periódico]]+InformeTbHv[[#This Row],[ALISTAMIENTO]]</f>
        <v>0</v>
      </c>
      <c r="L787" s="89">
        <f>SUM(InformeTbHv[[#This Row],[T OTRA PARADA 1]:[T OTRA PARADA 5]])</f>
        <v>0</v>
      </c>
      <c r="M787" s="88" t="s">
        <v>68</v>
      </c>
      <c r="N787" s="88" t="s">
        <v>1417</v>
      </c>
      <c r="O787" s="88" t="s">
        <v>91</v>
      </c>
      <c r="P787" s="88"/>
      <c r="Q787" s="88" t="s">
        <v>65</v>
      </c>
      <c r="R787" s="88" t="s">
        <v>44</v>
      </c>
      <c r="S787" s="90">
        <v>46054</v>
      </c>
      <c r="T787" s="88" t="s">
        <v>164</v>
      </c>
      <c r="U787" s="88"/>
      <c r="V787" s="88"/>
      <c r="W787" s="88"/>
      <c r="X787" s="88"/>
      <c r="Y787" s="88"/>
      <c r="Z787" s="88"/>
      <c r="AA787" s="88"/>
      <c r="AB787" s="88"/>
      <c r="AC787" s="88" t="s">
        <v>1426</v>
      </c>
      <c r="AD787" s="88" t="s">
        <v>1471</v>
      </c>
      <c r="AE787" s="88" t="s">
        <v>1512</v>
      </c>
      <c r="AF787" s="88">
        <v>26.520279887958782</v>
      </c>
      <c r="AG787" s="25" t="s">
        <v>207</v>
      </c>
      <c r="AH787" s="206">
        <v>6</v>
      </c>
      <c r="AI787" s="125" t="s">
        <v>45</v>
      </c>
      <c r="AJ787" s="418">
        <f>VLOOKUP(InformeTbHv[[#This Row],[TURNO]],[1]INFORMEHV!AI$2:AK$184,2,0)</f>
        <v>0.58333333333333337</v>
      </c>
      <c r="AK787" s="418">
        <f>VLOOKUP(InformeTbHv[[#This Row],[TURNO]],[1]INFORMEHV!AI$2:AK$184,3,0)</f>
        <v>0.91666666666666663</v>
      </c>
      <c r="AL787" s="205"/>
      <c r="AM787" s="88"/>
      <c r="AN787" s="88"/>
      <c r="AO787" s="88"/>
      <c r="AP787" s="88"/>
      <c r="AQ787" s="89"/>
      <c r="AR787" s="88">
        <v>7</v>
      </c>
      <c r="AS787" s="88">
        <v>7</v>
      </c>
      <c r="AT787" s="88"/>
      <c r="AU787" s="88" t="s">
        <v>504</v>
      </c>
      <c r="AV787" s="88"/>
      <c r="AW787" s="88"/>
      <c r="AX787" s="88"/>
      <c r="AY787" s="88"/>
      <c r="AZ787" s="92" t="s">
        <v>553</v>
      </c>
      <c r="BA787" s="88" t="s">
        <v>48</v>
      </c>
      <c r="BB78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7</v>
      </c>
      <c r="BC787" s="89"/>
      <c r="BD787" s="89"/>
      <c r="BE787" s="89"/>
      <c r="BF787" s="89"/>
      <c r="BG787" s="93"/>
      <c r="BH787" s="44"/>
      <c r="BI787" s="45"/>
      <c r="BJ787" s="45"/>
      <c r="BK787" s="46"/>
      <c r="BL787" s="94"/>
    </row>
    <row r="788" spans="1:64" ht="18" customHeight="1" x14ac:dyDescent="0.3">
      <c r="A788" s="87">
        <f>IFERROR(InformeTbHv[[#This Row],[T EFECTIVO]]/InformeTbHv[[#This Row],[Horas disponibles]],0)</f>
        <v>0</v>
      </c>
      <c r="B788" s="87">
        <f>((InformeTbHv[[#This Row],[T PROGRAMADO]]-InformeTbHv[[#This Row],[HORAS DE OTRAS PARADA]]))/InformeTbHv[[#This Row],[T PROGRAMADO]]</f>
        <v>0</v>
      </c>
      <c r="C788" s="216">
        <f>IFERROR(((InformeTbHv[[#This Row],[T PROGRAMADO]]-InformeTbHv[[#This Row],[Ttal P. mec]])/InformeTbHv[[#This Row],[T PROGRAMADO]]),0)</f>
        <v>0</v>
      </c>
      <c r="D788" s="88" t="str">
        <f>IFERROR(ROUND(InformeTbHv[[#This Row],[TOTAL DE ARBOLES]]/InformeTbHv[[#This Row],[T EFECTIVO]],2),"")</f>
        <v/>
      </c>
      <c r="E788" s="88" t="str">
        <f>(IFERROR(ROUND(InformeTbHv[[#This Row],[M3]]/InformeTbHv[[#This Row],[TOTAL DE ARBOLES]],2),""))</f>
        <v/>
      </c>
      <c r="F788" s="39" t="str">
        <f>IFERROR(ROUND(InformeTbHv[[#This Row],[M3]]/InformeTbHv[[#This Row],[T EFECTIVO]],2),"")</f>
        <v/>
      </c>
      <c r="G788" s="89">
        <f>InformeTbHv[[#This Row],[T PROGRAMADO]]-InformeTbHv[[#This Row],[HORAS DE OTRAS PARADA]]</f>
        <v>0</v>
      </c>
      <c r="H788" s="89">
        <f>InformeTbHv[[#This Row],[T PROGRAMADO]]-SUM(InformeTbHv[[#This Row],[T PARADAS MEC]]+InformeTbHv[[#This Row],[ALISTAMIENTO]]+InformeTbHv[[#This Row],[Mantenimiento periódico]])</f>
        <v>0</v>
      </c>
      <c r="I788" s="89">
        <f>InformeTbHv[[#This Row],[T PARADAS MEC]]+InformeTbHv[[#This Row],[ALISTAMIENTO]]+InformeTbHv[[#This Row],[Mantenimiento periódico]]</f>
        <v>8</v>
      </c>
      <c r="J788" s="89">
        <f>SUMIF(InformeTbHv[[#This Row],[MOTIVO 1]],"Mantenimiento periódico",InformeTbHv[[#This Row],[T OTRA PARADA 1]])</f>
        <v>0</v>
      </c>
      <c r="K788" s="89">
        <f>InformeTbHv[[#This Row],[Mantenimiento periódico]]+InformeTbHv[[#This Row],[ALISTAMIENTO]]</f>
        <v>0</v>
      </c>
      <c r="L788" s="89">
        <f>SUM(InformeTbHv[[#This Row],[T OTRA PARADA 1]:[T OTRA PARADA 5]])</f>
        <v>0</v>
      </c>
      <c r="M788" s="88" t="s">
        <v>68</v>
      </c>
      <c r="N788" s="88" t="s">
        <v>1417</v>
      </c>
      <c r="O788" s="88" t="s">
        <v>91</v>
      </c>
      <c r="P788" s="88">
        <v>1114338868</v>
      </c>
      <c r="Q788" s="88" t="s">
        <v>65</v>
      </c>
      <c r="R788" s="88" t="s">
        <v>44</v>
      </c>
      <c r="S788" s="90">
        <v>46056</v>
      </c>
      <c r="T788" s="88" t="s">
        <v>164</v>
      </c>
      <c r="U788" s="88"/>
      <c r="V788" s="88"/>
      <c r="W788" s="88"/>
      <c r="X788" s="88"/>
      <c r="Y788" s="88"/>
      <c r="Z788" s="88"/>
      <c r="AA788" s="88"/>
      <c r="AB788" s="88"/>
      <c r="AC788" s="88" t="s">
        <v>1426</v>
      </c>
      <c r="AD788" s="88" t="s">
        <v>1471</v>
      </c>
      <c r="AE788" s="88" t="s">
        <v>1512</v>
      </c>
      <c r="AF788" s="88">
        <v>26.520279887958782</v>
      </c>
      <c r="AG788" s="25" t="s">
        <v>207</v>
      </c>
      <c r="AH788" s="206">
        <v>6</v>
      </c>
      <c r="AI788" s="88" t="s">
        <v>47</v>
      </c>
      <c r="AJ788" s="419">
        <f>VLOOKUP(InformeTbHv[[#This Row],[TURNO]],[1]INFORMEHV!AI$2:AK$184,2,0)</f>
        <v>0.25</v>
      </c>
      <c r="AK788" s="419">
        <f>VLOOKUP(InformeTbHv[[#This Row],[TURNO]],[1]INFORMEHV!AI$2:AK$184,3,0)</f>
        <v>0.58333333333333337</v>
      </c>
      <c r="AL788" s="205"/>
      <c r="AM788" s="88"/>
      <c r="AN788" s="88"/>
      <c r="AO788" s="88"/>
      <c r="AP788" s="88"/>
      <c r="AQ788" s="89"/>
      <c r="AR788" s="88">
        <v>8</v>
      </c>
      <c r="AS788" s="88">
        <v>8</v>
      </c>
      <c r="AT788" s="88"/>
      <c r="AU788" s="88" t="s">
        <v>504</v>
      </c>
      <c r="AV788" s="88"/>
      <c r="AW788" s="88"/>
      <c r="AX788" s="88"/>
      <c r="AY788" s="88"/>
      <c r="AZ788" s="92" t="s">
        <v>557</v>
      </c>
      <c r="BA788" s="88" t="s">
        <v>48</v>
      </c>
      <c r="BB78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788" s="89"/>
      <c r="BD788" s="89"/>
      <c r="BE788" s="89"/>
      <c r="BF788" s="89"/>
      <c r="BG788" s="93"/>
      <c r="BH788" s="44"/>
      <c r="BI788" s="45"/>
      <c r="BJ788" s="45"/>
      <c r="BK788" s="46"/>
      <c r="BL788" s="94"/>
    </row>
    <row r="789" spans="1:64" ht="18" customHeight="1" x14ac:dyDescent="0.3">
      <c r="A789" s="87">
        <f>IFERROR(InformeTbHv[[#This Row],[T EFECTIVO]]/InformeTbHv[[#This Row],[Horas disponibles]],0)</f>
        <v>1</v>
      </c>
      <c r="B789" s="87">
        <f>((InformeTbHv[[#This Row],[T PROGRAMADO]]-InformeTbHv[[#This Row],[HORAS DE OTRAS PARADA]]))/InformeTbHv[[#This Row],[T PROGRAMADO]]</f>
        <v>0.63142857142857145</v>
      </c>
      <c r="C789" s="216">
        <f>IFERROR(((InformeTbHv[[#This Row],[T PROGRAMADO]]-InformeTbHv[[#This Row],[Ttal P. mec]])/InformeTbHv[[#This Row],[T PROGRAMADO]]),0)</f>
        <v>0.63142857142857145</v>
      </c>
      <c r="D789" s="88">
        <f>IFERROR(ROUND(InformeTbHv[[#This Row],[TOTAL DE ARBOLES]]/InformeTbHv[[#This Row],[T EFECTIVO]],2),"")</f>
        <v>29.86</v>
      </c>
      <c r="E789" s="88">
        <f>(IFERROR(ROUND(InformeTbHv[[#This Row],[M3]]/InformeTbHv[[#This Row],[TOTAL DE ARBOLES]],2),""))</f>
        <v>0.69</v>
      </c>
      <c r="F789" s="39">
        <f>IFERROR(ROUND(InformeTbHv[[#This Row],[M3]]/InformeTbHv[[#This Row],[T EFECTIVO]],2),"")</f>
        <v>20.6</v>
      </c>
      <c r="G789" s="89">
        <f>InformeTbHv[[#This Row],[T PROGRAMADO]]-InformeTbHv[[#This Row],[HORAS DE OTRAS PARADA]]</f>
        <v>4.42</v>
      </c>
      <c r="H789" s="89">
        <f>InformeTbHv[[#This Row],[T PROGRAMADO]]-SUM(InformeTbHv[[#This Row],[T PARADAS MEC]]+InformeTbHv[[#This Row],[ALISTAMIENTO]]+InformeTbHv[[#This Row],[Mantenimiento periódico]])</f>
        <v>4.42</v>
      </c>
      <c r="I789" s="89">
        <f>InformeTbHv[[#This Row],[T PARADAS MEC]]+InformeTbHv[[#This Row],[ALISTAMIENTO]]+InformeTbHv[[#This Row],[Mantenimiento periódico]]</f>
        <v>2.58</v>
      </c>
      <c r="J789" s="89">
        <f>SUMIF(InformeTbHv[[#This Row],[MOTIVO 1]],"Mantenimiento periódico",InformeTbHv[[#This Row],[T OTRA PARADA 1]])</f>
        <v>0</v>
      </c>
      <c r="K789" s="89">
        <f>InformeTbHv[[#This Row],[Mantenimiento periódico]]+InformeTbHv[[#This Row],[ALISTAMIENTO]]</f>
        <v>0</v>
      </c>
      <c r="L789" s="89">
        <f>SUM(InformeTbHv[[#This Row],[T OTRA PARADA 1]:[T OTRA PARADA 5]])</f>
        <v>0</v>
      </c>
      <c r="M789" s="88" t="s">
        <v>68</v>
      </c>
      <c r="N789" s="88" t="s">
        <v>1417</v>
      </c>
      <c r="O789" s="88" t="s">
        <v>82</v>
      </c>
      <c r="P789" s="88">
        <v>94266396</v>
      </c>
      <c r="Q789" s="88" t="s">
        <v>65</v>
      </c>
      <c r="R789" s="88" t="s">
        <v>44</v>
      </c>
      <c r="S789" s="90">
        <v>46056</v>
      </c>
      <c r="T789" s="88" t="s">
        <v>164</v>
      </c>
      <c r="U789" s="88"/>
      <c r="V789" s="88"/>
      <c r="W789" s="88"/>
      <c r="X789" s="88"/>
      <c r="Y789" s="88"/>
      <c r="Z789" s="88"/>
      <c r="AA789" s="88"/>
      <c r="AB789" s="88"/>
      <c r="AC789" s="88" t="s">
        <v>1426</v>
      </c>
      <c r="AD789" s="88" t="s">
        <v>1471</v>
      </c>
      <c r="AE789" s="88" t="s">
        <v>1512</v>
      </c>
      <c r="AF789" s="88">
        <v>26.520279887958782</v>
      </c>
      <c r="AG789" s="25" t="s">
        <v>207</v>
      </c>
      <c r="AH789" s="206">
        <v>6</v>
      </c>
      <c r="AI789" s="125" t="s">
        <v>45</v>
      </c>
      <c r="AJ789" s="418">
        <f>VLOOKUP(InformeTbHv[[#This Row],[TURNO]],[1]INFORMEHV!AI$2:AK$184,2,0)</f>
        <v>0.58333333333333337</v>
      </c>
      <c r="AK789" s="418">
        <f>VLOOKUP(InformeTbHv[[#This Row],[TURNO]],[1]INFORMEHV!AI$2:AK$184,3,0)</f>
        <v>0.91666666666666663</v>
      </c>
      <c r="AL789" s="205">
        <v>26</v>
      </c>
      <c r="AM789" s="88">
        <v>132</v>
      </c>
      <c r="AN789" s="88">
        <v>91.04</v>
      </c>
      <c r="AO789" s="88">
        <v>20961</v>
      </c>
      <c r="AP789" s="88">
        <v>30</v>
      </c>
      <c r="AQ789" s="89"/>
      <c r="AR789" s="205">
        <v>7</v>
      </c>
      <c r="AS789" s="88">
        <v>2.58</v>
      </c>
      <c r="AT789" s="30" t="s">
        <v>328</v>
      </c>
      <c r="AU789" s="88" t="s">
        <v>504</v>
      </c>
      <c r="AV789" s="88"/>
      <c r="AW789" s="88"/>
      <c r="AX789" s="88"/>
      <c r="AY789" s="88"/>
      <c r="AZ789" s="92" t="s">
        <v>558</v>
      </c>
      <c r="BA789" s="88" t="s">
        <v>48</v>
      </c>
      <c r="BB78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2.58</v>
      </c>
      <c r="BC789" s="89"/>
      <c r="BD789" s="89"/>
      <c r="BE789" s="89"/>
      <c r="BF789" s="89"/>
      <c r="BG789" s="93"/>
      <c r="BH789" s="44"/>
      <c r="BI789" s="45"/>
      <c r="BJ789" s="45"/>
      <c r="BK789" s="46"/>
      <c r="BL789" s="94"/>
    </row>
    <row r="790" spans="1:64" ht="18" customHeight="1" x14ac:dyDescent="0.3">
      <c r="A790" s="87">
        <f>IFERROR(InformeTbHv[[#This Row],[T EFECTIVO]]/InformeTbHv[[#This Row],[Horas disponibles]],0)</f>
        <v>0.92396313364055294</v>
      </c>
      <c r="B790" s="87">
        <f>((InformeTbHv[[#This Row],[T PROGRAMADO]]-InformeTbHv[[#This Row],[HORAS DE OTRAS PARADA]]))/InformeTbHv[[#This Row],[T PROGRAMADO]]</f>
        <v>0.40099999999999997</v>
      </c>
      <c r="C790" s="216">
        <f>IFERROR(((InformeTbHv[[#This Row],[T PROGRAMADO]]-InformeTbHv[[#This Row],[Ttal P. mec]])/InformeTbHv[[#This Row],[T PROGRAMADO]]),0)</f>
        <v>0.434</v>
      </c>
      <c r="D790" s="88">
        <f>IFERROR(ROUND(InformeTbHv[[#This Row],[TOTAL DE ARBOLES]]/InformeTbHv[[#This Row],[T EFECTIVO]],2),"")</f>
        <v>14.96</v>
      </c>
      <c r="E790" s="88">
        <f>(IFERROR(ROUND(InformeTbHv[[#This Row],[M3]]/InformeTbHv[[#This Row],[TOTAL DE ARBOLES]],2),""))</f>
        <v>0.61</v>
      </c>
      <c r="F790" s="39">
        <f>IFERROR(ROUND(InformeTbHv[[#This Row],[M3]]/InformeTbHv[[#This Row],[T EFECTIVO]],2),"")</f>
        <v>9.0500000000000007</v>
      </c>
      <c r="G790" s="89">
        <f>InformeTbHv[[#This Row],[T PROGRAMADO]]-InformeTbHv[[#This Row],[HORAS DE OTRAS PARADA]]</f>
        <v>4.01</v>
      </c>
      <c r="H790" s="89">
        <f>InformeTbHv[[#This Row],[T PROGRAMADO]]-SUM(InformeTbHv[[#This Row],[T PARADAS MEC]]+InformeTbHv[[#This Row],[ALISTAMIENTO]]+InformeTbHv[[#This Row],[Mantenimiento periódico]])</f>
        <v>4.34</v>
      </c>
      <c r="I790" s="89">
        <f>InformeTbHv[[#This Row],[T PARADAS MEC]]+InformeTbHv[[#This Row],[ALISTAMIENTO]]+InformeTbHv[[#This Row],[Mantenimiento periódico]]</f>
        <v>5.66</v>
      </c>
      <c r="J790" s="89">
        <f>SUMIF(InformeTbHv[[#This Row],[MOTIVO 1]],"Mantenimiento periódico",InformeTbHv[[#This Row],[T OTRA PARADA 1]])</f>
        <v>0</v>
      </c>
      <c r="K790" s="89">
        <f>InformeTbHv[[#This Row],[Mantenimiento periódico]]+InformeTbHv[[#This Row],[ALISTAMIENTO]]</f>
        <v>0.33</v>
      </c>
      <c r="L790" s="89">
        <f>SUM(InformeTbHv[[#This Row],[T OTRA PARADA 1]:[T OTRA PARADA 5]])</f>
        <v>0</v>
      </c>
      <c r="M790" s="88" t="s">
        <v>68</v>
      </c>
      <c r="N790" s="88" t="s">
        <v>1417</v>
      </c>
      <c r="O790" s="88" t="s">
        <v>82</v>
      </c>
      <c r="P790" s="88">
        <v>94266396</v>
      </c>
      <c r="Q790" s="88" t="s">
        <v>65</v>
      </c>
      <c r="R790" s="88" t="s">
        <v>44</v>
      </c>
      <c r="S790" s="90">
        <v>46057</v>
      </c>
      <c r="T790" s="88" t="s">
        <v>164</v>
      </c>
      <c r="U790" s="88"/>
      <c r="V790" s="88"/>
      <c r="W790" s="88"/>
      <c r="X790" s="88"/>
      <c r="Y790" s="88"/>
      <c r="Z790" s="88"/>
      <c r="AA790" s="88"/>
      <c r="AB790" s="88"/>
      <c r="AC790" s="88" t="s">
        <v>1426</v>
      </c>
      <c r="AD790" s="88" t="s">
        <v>1471</v>
      </c>
      <c r="AE790" s="88" t="s">
        <v>1512</v>
      </c>
      <c r="AF790" s="88">
        <v>26.520279887958782</v>
      </c>
      <c r="AG790" s="25" t="s">
        <v>207</v>
      </c>
      <c r="AH790" s="206">
        <v>6</v>
      </c>
      <c r="AI790" s="88" t="s">
        <v>47</v>
      </c>
      <c r="AJ790" s="419">
        <f>VLOOKUP(InformeTbHv[[#This Row],[TURNO]],[1]INFORMEHV!AI$2:AK$184,2,0)</f>
        <v>0.25</v>
      </c>
      <c r="AK790" s="419">
        <f>VLOOKUP(InformeTbHv[[#This Row],[TURNO]],[1]INFORMEHV!AI$2:AK$184,3,0)</f>
        <v>0.58333333333333337</v>
      </c>
      <c r="AL790" s="205">
        <v>25</v>
      </c>
      <c r="AM790" s="88">
        <v>60</v>
      </c>
      <c r="AN790" s="88">
        <v>36.299999999999997</v>
      </c>
      <c r="AO790" s="88">
        <v>18.059999999999999</v>
      </c>
      <c r="AP790" s="88">
        <v>29</v>
      </c>
      <c r="AQ790" s="89"/>
      <c r="AR790" s="88">
        <v>10</v>
      </c>
      <c r="AS790" s="88">
        <v>5.33</v>
      </c>
      <c r="AT790" s="30" t="s">
        <v>327</v>
      </c>
      <c r="AU790" s="88" t="s">
        <v>504</v>
      </c>
      <c r="AV790" s="88">
        <v>0.33</v>
      </c>
      <c r="AW790" s="88"/>
      <c r="AX790" s="88">
        <v>0.33</v>
      </c>
      <c r="AY790" s="88"/>
      <c r="AZ790" s="92" t="s">
        <v>579</v>
      </c>
      <c r="BA790" s="88" t="s">
        <v>48</v>
      </c>
      <c r="BB79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5.99</v>
      </c>
      <c r="BC790" s="89"/>
      <c r="BD790" s="89"/>
      <c r="BE790" s="89"/>
      <c r="BF790" s="89"/>
      <c r="BG790" s="93"/>
      <c r="BH790" s="44"/>
      <c r="BI790" s="45"/>
      <c r="BJ790" s="45"/>
      <c r="BK790" s="46"/>
      <c r="BL790" s="94"/>
    </row>
    <row r="791" spans="1:64" ht="18" customHeight="1" x14ac:dyDescent="0.3">
      <c r="A791" s="87">
        <f>IFERROR(InformeTbHv[[#This Row],[T EFECTIVO]]/InformeTbHv[[#This Row],[Horas disponibles]],0)</f>
        <v>0.9238754325259515</v>
      </c>
      <c r="B791" s="87">
        <f>((InformeTbHv[[#This Row],[T PROGRAMADO]]-InformeTbHv[[#This Row],[HORAS DE OTRAS PARADA]]))/InformeTbHv[[#This Row],[T PROGRAMADO]]</f>
        <v>0.80099999999999993</v>
      </c>
      <c r="C791" s="216">
        <f>IFERROR(((InformeTbHv[[#This Row],[T PROGRAMADO]]-InformeTbHv[[#This Row],[Ttal P. mec]])/InformeTbHv[[#This Row],[T PROGRAMADO]]),0)</f>
        <v>0.86699999999999999</v>
      </c>
      <c r="D791" s="88">
        <f>IFERROR(ROUND(InformeTbHv[[#This Row],[TOTAL DE ARBOLES]]/InformeTbHv[[#This Row],[T EFECTIVO]],2),"")</f>
        <v>26.34</v>
      </c>
      <c r="E791" s="88">
        <f>(IFERROR(ROUND(InformeTbHv[[#This Row],[M3]]/InformeTbHv[[#This Row],[TOTAL DE ARBOLES]],2),""))</f>
        <v>0.59</v>
      </c>
      <c r="F791" s="39">
        <f>IFERROR(ROUND(InformeTbHv[[#This Row],[M3]]/InformeTbHv[[#This Row],[T EFECTIVO]],2),"")</f>
        <v>15.52</v>
      </c>
      <c r="G791" s="89">
        <f>InformeTbHv[[#This Row],[T PROGRAMADO]]-InformeTbHv[[#This Row],[HORAS DE OTRAS PARADA]]</f>
        <v>8.01</v>
      </c>
      <c r="H791" s="89">
        <f>InformeTbHv[[#This Row],[T PROGRAMADO]]-SUM(InformeTbHv[[#This Row],[T PARADAS MEC]]+InformeTbHv[[#This Row],[ALISTAMIENTO]]+InformeTbHv[[#This Row],[Mantenimiento periódico]])</f>
        <v>8.67</v>
      </c>
      <c r="I791" s="89">
        <f>InformeTbHv[[#This Row],[T PARADAS MEC]]+InformeTbHv[[#This Row],[ALISTAMIENTO]]+InformeTbHv[[#This Row],[Mantenimiento periódico]]</f>
        <v>1.33</v>
      </c>
      <c r="J791" s="89">
        <f>SUMIF(InformeTbHv[[#This Row],[MOTIVO 1]],"Mantenimiento periódico",InformeTbHv[[#This Row],[T OTRA PARADA 1]])</f>
        <v>0</v>
      </c>
      <c r="K791" s="89">
        <f>InformeTbHv[[#This Row],[Mantenimiento periódico]]+InformeTbHv[[#This Row],[ALISTAMIENTO]]</f>
        <v>0.33</v>
      </c>
      <c r="L791" s="89">
        <f>SUM(InformeTbHv[[#This Row],[T OTRA PARADA 1]:[T OTRA PARADA 5]])</f>
        <v>0</v>
      </c>
      <c r="M791" s="88" t="s">
        <v>68</v>
      </c>
      <c r="N791" s="88" t="s">
        <v>1417</v>
      </c>
      <c r="O791" s="88" t="s">
        <v>82</v>
      </c>
      <c r="P791" s="88">
        <v>94266396</v>
      </c>
      <c r="Q791" s="88" t="s">
        <v>65</v>
      </c>
      <c r="R791" s="88" t="s">
        <v>44</v>
      </c>
      <c r="S791" s="90">
        <v>46059</v>
      </c>
      <c r="T791" s="88" t="s">
        <v>164</v>
      </c>
      <c r="U791" s="88"/>
      <c r="V791" s="88"/>
      <c r="W791" s="88"/>
      <c r="X791" s="88"/>
      <c r="Y791" s="88"/>
      <c r="Z791" s="88"/>
      <c r="AA791" s="88"/>
      <c r="AB791" s="88"/>
      <c r="AC791" s="88" t="s">
        <v>1426</v>
      </c>
      <c r="AD791" s="88" t="s">
        <v>1471</v>
      </c>
      <c r="AE791" s="88" t="s">
        <v>1512</v>
      </c>
      <c r="AF791" s="88">
        <v>26.520279887958782</v>
      </c>
      <c r="AG791" s="25" t="s">
        <v>207</v>
      </c>
      <c r="AH791" s="206">
        <v>6</v>
      </c>
      <c r="AI791" s="88" t="s">
        <v>47</v>
      </c>
      <c r="AJ791" s="419">
        <f>VLOOKUP(InformeTbHv[[#This Row],[TURNO]],[1]INFORMEHV!AI$2:AK$184,2,0)</f>
        <v>0.25</v>
      </c>
      <c r="AK791" s="419">
        <f>VLOOKUP(InformeTbHv[[#This Row],[TURNO]],[1]INFORMEHV!AI$2:AK$184,3,0)</f>
        <v>0.58333333333333337</v>
      </c>
      <c r="AL791" s="205">
        <v>25</v>
      </c>
      <c r="AM791" s="88">
        <v>211</v>
      </c>
      <c r="AN791" s="88">
        <v>124.33</v>
      </c>
      <c r="AO791" s="88">
        <v>17.84</v>
      </c>
      <c r="AP791" s="88"/>
      <c r="AQ791" s="89"/>
      <c r="AR791" s="88">
        <v>10</v>
      </c>
      <c r="AS791" s="88">
        <v>1</v>
      </c>
      <c r="AT791" s="88"/>
      <c r="AU791" s="88" t="s">
        <v>504</v>
      </c>
      <c r="AV791" s="88">
        <v>0.33</v>
      </c>
      <c r="AW791" s="88">
        <v>0.33</v>
      </c>
      <c r="AX791" s="88">
        <v>0.33</v>
      </c>
      <c r="AY791" s="88">
        <v>1</v>
      </c>
      <c r="AZ791" s="92" t="s">
        <v>593</v>
      </c>
      <c r="BA791" s="88" t="s">
        <v>46</v>
      </c>
      <c r="BB79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1.9900000000000002</v>
      </c>
      <c r="BC791" s="89"/>
      <c r="BD791" s="89"/>
      <c r="BE791" s="89"/>
      <c r="BF791" s="89"/>
      <c r="BG791" s="93"/>
      <c r="BH791" s="44"/>
      <c r="BI791" s="45"/>
      <c r="BJ791" s="45"/>
      <c r="BK791" s="46"/>
      <c r="BL791" s="94"/>
    </row>
    <row r="792" spans="1:64" ht="18" customHeight="1" x14ac:dyDescent="0.3">
      <c r="A792" s="87">
        <f>IFERROR(InformeTbHv[[#This Row],[T EFECTIVO]]/InformeTbHv[[#This Row],[Horas disponibles]],0)</f>
        <v>0.942829919009052</v>
      </c>
      <c r="B792" s="87">
        <f>((InformeTbHv[[#This Row],[T PROGRAMADO]]-InformeTbHv[[#This Row],[HORAS DE OTRAS PARADA]]))/InformeTbHv[[#This Row],[T PROGRAMADO]]</f>
        <v>0.82458333333333345</v>
      </c>
      <c r="C792" s="216">
        <f>IFERROR(((InformeTbHv[[#This Row],[T PROGRAMADO]]-InformeTbHv[[#This Row],[Ttal P. mec]])/InformeTbHv[[#This Row],[T PROGRAMADO]]),0)</f>
        <v>0.87458333333333338</v>
      </c>
      <c r="D792" s="88">
        <f>IFERROR(ROUND(InformeTbHv[[#This Row],[TOTAL DE ARBOLES]]/InformeTbHv[[#This Row],[T EFECTIVO]],2),"")</f>
        <v>106.57</v>
      </c>
      <c r="E792" s="88">
        <f>(IFERROR(ROUND(InformeTbHv[[#This Row],[M3]]/InformeTbHv[[#This Row],[TOTAL DE ARBOLES]],2),""))</f>
        <v>0.21</v>
      </c>
      <c r="F792" s="39">
        <f>IFERROR(ROUND(InformeTbHv[[#This Row],[M3]]/InformeTbHv[[#This Row],[T EFECTIVO]],2),"")</f>
        <v>22.89</v>
      </c>
      <c r="G792" s="89">
        <f>InformeTbHv[[#This Row],[T PROGRAMADO]]-InformeTbHv[[#This Row],[HORAS DE OTRAS PARADA]]</f>
        <v>6.5966666666666676</v>
      </c>
      <c r="H792" s="89">
        <f>InformeTbHv[[#This Row],[T PROGRAMADO]]-SUM(InformeTbHv[[#This Row],[T PARADAS MEC]]+InformeTbHv[[#This Row],[ALISTAMIENTO]]+InformeTbHv[[#This Row],[Mantenimiento periódico]])</f>
        <v>6.996666666666667</v>
      </c>
      <c r="I792" s="89">
        <f>InformeTbHv[[#This Row],[T PARADAS MEC]]+InformeTbHv[[#This Row],[ALISTAMIENTO]]+InformeTbHv[[#This Row],[Mantenimiento periódico]]</f>
        <v>1.003333333333333</v>
      </c>
      <c r="J792" s="89">
        <f>SUMIF(InformeTbHv[[#This Row],[MOTIVO 1]],"Mantenimiento periódico",InformeTbHv[[#This Row],[T OTRA PARADA 1]])</f>
        <v>0</v>
      </c>
      <c r="K792" s="89">
        <f>InformeTbHv[[#This Row],[Mantenimiento periódico]]+InformeTbHv[[#This Row],[ALISTAMIENTO]]</f>
        <v>0.17</v>
      </c>
      <c r="L792" s="89">
        <f>SUM(InformeTbHv[[#This Row],[T OTRA PARADA 1]:[T OTRA PARADA 5]])</f>
        <v>0</v>
      </c>
      <c r="M792" s="88" t="s">
        <v>72</v>
      </c>
      <c r="N792" s="88" t="s">
        <v>1418</v>
      </c>
      <c r="O792" s="88" t="s">
        <v>87</v>
      </c>
      <c r="P792" s="88">
        <v>1112300817</v>
      </c>
      <c r="Q792" s="88" t="s">
        <v>43</v>
      </c>
      <c r="R792" s="88" t="s">
        <v>74</v>
      </c>
      <c r="S792" s="90">
        <v>46058</v>
      </c>
      <c r="T792" s="88" t="s">
        <v>99</v>
      </c>
      <c r="U792" s="88"/>
      <c r="V792" s="88"/>
      <c r="W792" s="88"/>
      <c r="X792" s="88"/>
      <c r="Y792" s="88"/>
      <c r="Z792" s="88"/>
      <c r="AA792" s="88"/>
      <c r="AB792" s="88"/>
      <c r="AC792" s="88" t="s">
        <v>1442</v>
      </c>
      <c r="AD792" s="88" t="s">
        <v>1487</v>
      </c>
      <c r="AE792" s="88" t="s">
        <v>1514</v>
      </c>
      <c r="AF792" s="88">
        <v>18.547875311725036</v>
      </c>
      <c r="AG792" s="251" t="s">
        <v>205</v>
      </c>
      <c r="AH792" s="206">
        <v>3</v>
      </c>
      <c r="AI792" s="125" t="s">
        <v>45</v>
      </c>
      <c r="AJ792" s="418">
        <f>VLOOKUP(InformeTbHv[[#This Row],[TURNO]],[1]INFORMEHV!AI$2:AK$184,2,0)</f>
        <v>0.58333333333333337</v>
      </c>
      <c r="AK792" s="418">
        <f>VLOOKUP(InformeTbHv[[#This Row],[TURNO]],[1]INFORMEHV!AI$2:AK$184,3,0)</f>
        <v>0.91666666666666663</v>
      </c>
      <c r="AL792" s="205">
        <v>20</v>
      </c>
      <c r="AM792" s="88">
        <v>703</v>
      </c>
      <c r="AN792" s="88">
        <v>151</v>
      </c>
      <c r="AO792" s="88">
        <v>18</v>
      </c>
      <c r="AP792" s="88">
        <v>100</v>
      </c>
      <c r="AQ792" s="89">
        <v>20.5</v>
      </c>
      <c r="AR792" s="205">
        <v>8</v>
      </c>
      <c r="AS792" s="88">
        <v>0.83333333333333304</v>
      </c>
      <c r="AT792" s="30" t="s">
        <v>328</v>
      </c>
      <c r="AU792" s="88" t="s">
        <v>504</v>
      </c>
      <c r="AV792" s="88">
        <v>0.17</v>
      </c>
      <c r="AW792" s="88">
        <v>0.2</v>
      </c>
      <c r="AX792" s="88">
        <v>0.2</v>
      </c>
      <c r="AY792" s="88"/>
      <c r="AZ792" s="92" t="s">
        <v>603</v>
      </c>
      <c r="BA792" s="88" t="s">
        <v>48</v>
      </c>
      <c r="BB79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1.4033333333333329</v>
      </c>
      <c r="BC792" s="89"/>
      <c r="BD792" s="89"/>
      <c r="BE792" s="89"/>
      <c r="BF792" s="89"/>
      <c r="BG792" s="93"/>
      <c r="BH792" s="44"/>
      <c r="BI792" s="45"/>
      <c r="BJ792" s="45"/>
      <c r="BK792" s="46"/>
      <c r="BL792" s="94"/>
    </row>
    <row r="793" spans="1:64" ht="18" customHeight="1" x14ac:dyDescent="0.3">
      <c r="A793" s="87">
        <f>IFERROR(InformeTbHv[[#This Row],[T EFECTIVO]]/InformeTbHv[[#This Row],[Horas disponibles]],0)</f>
        <v>0.93759286775631501</v>
      </c>
      <c r="B793" s="87">
        <f>((InformeTbHv[[#This Row],[T PROGRAMADO]]-InformeTbHv[[#This Row],[HORAS DE OTRAS PARADA]]))/InformeTbHv[[#This Row],[T PROGRAMADO]]</f>
        <v>0.78875000000000006</v>
      </c>
      <c r="C793" s="216">
        <f>IFERROR(((InformeTbHv[[#This Row],[T PROGRAMADO]]-InformeTbHv[[#This Row],[Ttal P. mec]])/InformeTbHv[[#This Row],[T PROGRAMADO]]),0)</f>
        <v>0.84125000000000005</v>
      </c>
      <c r="D793" s="88">
        <f>IFERROR(ROUND(InformeTbHv[[#This Row],[TOTAL DE ARBOLES]]/InformeTbHv[[#This Row],[T EFECTIVO]],2),"")</f>
        <v>66.56</v>
      </c>
      <c r="E793" s="88">
        <f>(IFERROR(ROUND(InformeTbHv[[#This Row],[M3]]/InformeTbHv[[#This Row],[TOTAL DE ARBOLES]],2),""))</f>
        <v>0.21</v>
      </c>
      <c r="F793" s="39">
        <f>IFERROR(ROUND(InformeTbHv[[#This Row],[M3]]/InformeTbHv[[#This Row],[T EFECTIVO]],2),"")</f>
        <v>13.79</v>
      </c>
      <c r="G793" s="89">
        <f>InformeTbHv[[#This Row],[T PROGRAMADO]]-InformeTbHv[[#This Row],[HORAS DE OTRAS PARADA]]</f>
        <v>6.3100000000000005</v>
      </c>
      <c r="H793" s="89">
        <f>InformeTbHv[[#This Row],[T PROGRAMADO]]-SUM(InformeTbHv[[#This Row],[T PARADAS MEC]]+InformeTbHv[[#This Row],[ALISTAMIENTO]]+InformeTbHv[[#This Row],[Mantenimiento periódico]])</f>
        <v>6.73</v>
      </c>
      <c r="I793" s="89">
        <f>InformeTbHv[[#This Row],[T PARADAS MEC]]+InformeTbHv[[#This Row],[ALISTAMIENTO]]+InformeTbHv[[#This Row],[Mantenimiento periódico]]</f>
        <v>1.27</v>
      </c>
      <c r="J793" s="89">
        <f>SUMIF(InformeTbHv[[#This Row],[MOTIVO 1]],"Mantenimiento periódico",InformeTbHv[[#This Row],[T OTRA PARADA 1]])</f>
        <v>0</v>
      </c>
      <c r="K793" s="89">
        <f>InformeTbHv[[#This Row],[Mantenimiento periódico]]+InformeTbHv[[#This Row],[ALISTAMIENTO]]</f>
        <v>0.27</v>
      </c>
      <c r="L793" s="89">
        <f>SUM(InformeTbHv[[#This Row],[T OTRA PARADA 1]:[T OTRA PARADA 5]])</f>
        <v>0</v>
      </c>
      <c r="M793" s="88" t="s">
        <v>72</v>
      </c>
      <c r="N793" s="88" t="s">
        <v>1418</v>
      </c>
      <c r="O793" s="88" t="s">
        <v>73</v>
      </c>
      <c r="P793" s="88">
        <v>1116724403</v>
      </c>
      <c r="Q793" s="88" t="s">
        <v>43</v>
      </c>
      <c r="R793" s="88" t="s">
        <v>74</v>
      </c>
      <c r="S793" s="90">
        <v>46059</v>
      </c>
      <c r="T793" s="88" t="s">
        <v>99</v>
      </c>
      <c r="U793" s="88"/>
      <c r="V793" s="88"/>
      <c r="W793" s="88"/>
      <c r="X793" s="88"/>
      <c r="Y793" s="88"/>
      <c r="Z793" s="88"/>
      <c r="AA793" s="88"/>
      <c r="AB793" s="88"/>
      <c r="AC793" s="88" t="s">
        <v>1442</v>
      </c>
      <c r="AD793" s="88" t="s">
        <v>1487</v>
      </c>
      <c r="AE793" s="88" t="s">
        <v>1514</v>
      </c>
      <c r="AF793" s="88">
        <v>18.547875311725036</v>
      </c>
      <c r="AG793" s="251" t="s">
        <v>205</v>
      </c>
      <c r="AH793" s="206">
        <v>3</v>
      </c>
      <c r="AI793" s="88" t="s">
        <v>47</v>
      </c>
      <c r="AJ793" s="419">
        <f>VLOOKUP(InformeTbHv[[#This Row],[TURNO]],[1]INFORMEHV!AI$2:AK$184,2,0)</f>
        <v>0.25</v>
      </c>
      <c r="AK793" s="419">
        <f>VLOOKUP(InformeTbHv[[#This Row],[TURNO]],[1]INFORMEHV!AI$2:AK$184,3,0)</f>
        <v>0.58333333333333337</v>
      </c>
      <c r="AL793" s="205">
        <v>24</v>
      </c>
      <c r="AM793" s="88">
        <v>420</v>
      </c>
      <c r="AN793" s="88">
        <v>87</v>
      </c>
      <c r="AO793" s="88">
        <v>14.5</v>
      </c>
      <c r="AP793" s="88">
        <v>75</v>
      </c>
      <c r="AQ793" s="89">
        <v>15</v>
      </c>
      <c r="AR793" s="88">
        <v>8</v>
      </c>
      <c r="AS793" s="88">
        <v>1</v>
      </c>
      <c r="AT793" s="30" t="s">
        <v>327</v>
      </c>
      <c r="AU793" s="88" t="s">
        <v>504</v>
      </c>
      <c r="AV793" s="88">
        <v>0.27</v>
      </c>
      <c r="AW793" s="88"/>
      <c r="AX793" s="88">
        <v>0.42</v>
      </c>
      <c r="AY793" s="88">
        <v>5</v>
      </c>
      <c r="AZ793" s="92" t="s">
        <v>81</v>
      </c>
      <c r="BA793" s="88" t="s">
        <v>48</v>
      </c>
      <c r="BB79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1.69</v>
      </c>
      <c r="BC793" s="89"/>
      <c r="BD793" s="89"/>
      <c r="BE793" s="89"/>
      <c r="BF793" s="89"/>
      <c r="BG793" s="93"/>
      <c r="BH793" s="44"/>
      <c r="BI793" s="45"/>
      <c r="BJ793" s="45"/>
      <c r="BK793" s="46"/>
      <c r="BL793" s="94"/>
    </row>
    <row r="794" spans="1:64" ht="18" customHeight="1" x14ac:dyDescent="0.3">
      <c r="A794" s="87">
        <f>IFERROR(InformeTbHv[[#This Row],[T EFECTIVO]]/InformeTbHv[[#This Row],[Horas disponibles]],0)</f>
        <v>0.76118026740433464</v>
      </c>
      <c r="B794" s="87">
        <f>((InformeTbHv[[#This Row],[T PROGRAMADO]]-InformeTbHv[[#This Row],[HORAS DE OTRAS PARADA]]))/InformeTbHv[[#This Row],[T PROGRAMADO]]</f>
        <v>0.68791666666666751</v>
      </c>
      <c r="C794" s="216">
        <f>IFERROR(((InformeTbHv[[#This Row],[T PROGRAMADO]]-InformeTbHv[[#This Row],[Ttal P. mec]])/InformeTbHv[[#This Row],[T PROGRAMADO]]),0)</f>
        <v>0.90375000000000005</v>
      </c>
      <c r="D794" s="88">
        <f>IFERROR(ROUND(InformeTbHv[[#This Row],[TOTAL DE ARBOLES]]/InformeTbHv[[#This Row],[T EFECTIVO]],2),"")</f>
        <v>73.05</v>
      </c>
      <c r="E794" s="88">
        <f>(IFERROR(ROUND(InformeTbHv[[#This Row],[M3]]/InformeTbHv[[#This Row],[TOTAL DE ARBOLES]],2),""))</f>
        <v>0.19</v>
      </c>
      <c r="F794" s="39">
        <f>IFERROR(ROUND(InformeTbHv[[#This Row],[M3]]/InformeTbHv[[#This Row],[T EFECTIVO]],2),"")</f>
        <v>14.17</v>
      </c>
      <c r="G794" s="89">
        <f>InformeTbHv[[#This Row],[T PROGRAMADO]]-InformeTbHv[[#This Row],[HORAS DE OTRAS PARADA]]</f>
        <v>5.5033333333333401</v>
      </c>
      <c r="H794" s="89">
        <f>InformeTbHv[[#This Row],[T PROGRAMADO]]-SUM(InformeTbHv[[#This Row],[T PARADAS MEC]]+InformeTbHv[[#This Row],[ALISTAMIENTO]]+InformeTbHv[[#This Row],[Mantenimiento periódico]])</f>
        <v>7.23</v>
      </c>
      <c r="I794" s="89">
        <f>InformeTbHv[[#This Row],[T PARADAS MEC]]+InformeTbHv[[#This Row],[ALISTAMIENTO]]+InformeTbHv[[#This Row],[Mantenimiento periódico]]</f>
        <v>0.77</v>
      </c>
      <c r="J794" s="89">
        <f>SUMIF(InformeTbHv[[#This Row],[MOTIVO 1]],"Mantenimiento periódico",InformeTbHv[[#This Row],[T OTRA PARADA 1]])</f>
        <v>0</v>
      </c>
      <c r="K794" s="89">
        <f>InformeTbHv[[#This Row],[Mantenimiento periódico]]+InformeTbHv[[#This Row],[ALISTAMIENTO]]</f>
        <v>0.27</v>
      </c>
      <c r="L794" s="89">
        <f>SUM(InformeTbHv[[#This Row],[T OTRA PARADA 1]:[T OTRA PARADA 5]])</f>
        <v>1.1666666666666601</v>
      </c>
      <c r="M794" s="88" t="s">
        <v>72</v>
      </c>
      <c r="N794" s="88" t="s">
        <v>1418</v>
      </c>
      <c r="O794" s="88" t="s">
        <v>75</v>
      </c>
      <c r="P794" s="88">
        <v>1114481552</v>
      </c>
      <c r="Q794" s="88" t="s">
        <v>43</v>
      </c>
      <c r="R794" s="88" t="s">
        <v>74</v>
      </c>
      <c r="S794" s="90">
        <v>46060</v>
      </c>
      <c r="T794" s="88" t="s">
        <v>99</v>
      </c>
      <c r="U794" s="88"/>
      <c r="V794" s="88"/>
      <c r="W794" s="88"/>
      <c r="X794" s="88"/>
      <c r="Y794" s="88"/>
      <c r="Z794" s="88"/>
      <c r="AA794" s="88"/>
      <c r="AB794" s="88"/>
      <c r="AC794" s="88" t="s">
        <v>1442</v>
      </c>
      <c r="AD794" s="88" t="s">
        <v>1487</v>
      </c>
      <c r="AE794" s="88" t="s">
        <v>1514</v>
      </c>
      <c r="AF794" s="88">
        <v>18.547875311725036</v>
      </c>
      <c r="AG794" s="251" t="s">
        <v>205</v>
      </c>
      <c r="AH794" s="206">
        <v>3</v>
      </c>
      <c r="AI794" s="125" t="s">
        <v>45</v>
      </c>
      <c r="AJ794" s="418">
        <f>VLOOKUP(InformeTbHv[[#This Row],[TURNO]],[1]INFORMEHV!AI$2:AK$184,2,0)</f>
        <v>0.58333333333333337</v>
      </c>
      <c r="AK794" s="418">
        <f>VLOOKUP(InformeTbHv[[#This Row],[TURNO]],[1]INFORMEHV!AI$2:AK$184,3,0)</f>
        <v>0.91666666666666663</v>
      </c>
      <c r="AL794" s="205">
        <v>23</v>
      </c>
      <c r="AM794" s="88">
        <v>402</v>
      </c>
      <c r="AN794" s="88">
        <v>78</v>
      </c>
      <c r="AO794" s="88">
        <v>12</v>
      </c>
      <c r="AP794" s="88">
        <v>66</v>
      </c>
      <c r="AQ794" s="89">
        <v>15</v>
      </c>
      <c r="AR794" s="88">
        <v>8</v>
      </c>
      <c r="AS794" s="88">
        <v>0.5</v>
      </c>
      <c r="AT794" s="30" t="s">
        <v>327</v>
      </c>
      <c r="AU794" s="88" t="s">
        <v>504</v>
      </c>
      <c r="AV794" s="88">
        <v>0.27</v>
      </c>
      <c r="AW794" s="88">
        <v>0.23</v>
      </c>
      <c r="AX794" s="88">
        <v>0.33</v>
      </c>
      <c r="AY794" s="88">
        <v>6</v>
      </c>
      <c r="AZ794" s="92" t="s">
        <v>606</v>
      </c>
      <c r="BA794" s="88" t="s">
        <v>48</v>
      </c>
      <c r="BB79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2.4966666666666599</v>
      </c>
      <c r="BC794" s="89">
        <v>1.1666666666666601</v>
      </c>
      <c r="BD794" s="89"/>
      <c r="BE794" s="89"/>
      <c r="BF794" s="89"/>
      <c r="BG794" s="93"/>
      <c r="BH794" s="14" t="s">
        <v>236</v>
      </c>
      <c r="BI794" s="45"/>
      <c r="BJ794" s="45"/>
      <c r="BK794" s="46"/>
      <c r="BL794" s="94"/>
    </row>
    <row r="795" spans="1:64" ht="18" customHeight="1" x14ac:dyDescent="0.3">
      <c r="A795" s="87">
        <f>IFERROR(InformeTbHv[[#This Row],[T EFECTIVO]]/InformeTbHv[[#This Row],[Horas disponibles]],0)</f>
        <v>0.94637223974763407</v>
      </c>
      <c r="B795" s="87">
        <f>((InformeTbHv[[#This Row],[T PROGRAMADO]]-InformeTbHv[[#This Row],[HORAS DE OTRAS PARADA]]))/InformeTbHv[[#This Row],[T PROGRAMADO]]</f>
        <v>0.375</v>
      </c>
      <c r="C795" s="216">
        <f>IFERROR(((InformeTbHv[[#This Row],[T PROGRAMADO]]-InformeTbHv[[#This Row],[Ttal P. mec]])/InformeTbHv[[#This Row],[T PROGRAMADO]]),0)</f>
        <v>0.39624999999999999</v>
      </c>
      <c r="D795" s="88">
        <f>IFERROR(ROUND(InformeTbHv[[#This Row],[TOTAL DE ARBOLES]]/InformeTbHv[[#This Row],[T EFECTIVO]],2),"")</f>
        <v>29.67</v>
      </c>
      <c r="E795" s="88">
        <f>(IFERROR(ROUND(InformeTbHv[[#This Row],[M3]]/InformeTbHv[[#This Row],[TOTAL DE ARBOLES]],2),""))</f>
        <v>0.44</v>
      </c>
      <c r="F795" s="39">
        <f>IFERROR(ROUND(InformeTbHv[[#This Row],[M3]]/InformeTbHv[[#This Row],[T EFECTIVO]],2),"")</f>
        <v>13.1</v>
      </c>
      <c r="G795" s="89">
        <f>InformeTbHv[[#This Row],[T PROGRAMADO]]-InformeTbHv[[#This Row],[HORAS DE OTRAS PARADA]]</f>
        <v>3</v>
      </c>
      <c r="H795" s="89">
        <f>InformeTbHv[[#This Row],[T PROGRAMADO]]-SUM(InformeTbHv[[#This Row],[T PARADAS MEC]]+InformeTbHv[[#This Row],[ALISTAMIENTO]]+InformeTbHv[[#This Row],[Mantenimiento periódico]])</f>
        <v>3.17</v>
      </c>
      <c r="I795" s="89">
        <f>InformeTbHv[[#This Row],[T PARADAS MEC]]+InformeTbHv[[#This Row],[ALISTAMIENTO]]+InformeTbHv[[#This Row],[Mantenimiento periódico]]</f>
        <v>4.83</v>
      </c>
      <c r="J795" s="89">
        <f>SUMIF(InformeTbHv[[#This Row],[MOTIVO 1]],"Mantenimiento periódico",InformeTbHv[[#This Row],[T OTRA PARADA 1]])</f>
        <v>0</v>
      </c>
      <c r="K795" s="89">
        <f>InformeTbHv[[#This Row],[Mantenimiento periódico]]+InformeTbHv[[#This Row],[ALISTAMIENTO]]</f>
        <v>0.33</v>
      </c>
      <c r="L795" s="89">
        <f>SUM(InformeTbHv[[#This Row],[T OTRA PARADA 1]:[T OTRA PARADA 5]])</f>
        <v>0</v>
      </c>
      <c r="M795" s="88" t="s">
        <v>68</v>
      </c>
      <c r="N795" s="88" t="s">
        <v>1417</v>
      </c>
      <c r="O795" s="88" t="s">
        <v>82</v>
      </c>
      <c r="P795" s="88">
        <v>94266396</v>
      </c>
      <c r="Q795" s="88" t="s">
        <v>65</v>
      </c>
      <c r="R795" s="88" t="s">
        <v>44</v>
      </c>
      <c r="S795" s="90">
        <v>46060</v>
      </c>
      <c r="T795" s="88" t="s">
        <v>164</v>
      </c>
      <c r="U795" s="88"/>
      <c r="V795" s="88"/>
      <c r="W795" s="88"/>
      <c r="X795" s="88"/>
      <c r="Y795" s="88"/>
      <c r="Z795" s="88"/>
      <c r="AA795" s="88"/>
      <c r="AB795" s="88"/>
      <c r="AC795" s="88" t="s">
        <v>1426</v>
      </c>
      <c r="AD795" s="88" t="s">
        <v>1471</v>
      </c>
      <c r="AE795" s="88" t="s">
        <v>1512</v>
      </c>
      <c r="AF795" s="88">
        <v>26.520279887958782</v>
      </c>
      <c r="AG795" s="25" t="s">
        <v>207</v>
      </c>
      <c r="AH795" s="206">
        <v>6</v>
      </c>
      <c r="AI795" s="88" t="s">
        <v>47</v>
      </c>
      <c r="AJ795" s="419">
        <f>VLOOKUP(InformeTbHv[[#This Row],[TURNO]],[1]INFORMEHV!AI$2:AK$184,2,0)</f>
        <v>0.25</v>
      </c>
      <c r="AK795" s="419">
        <f>VLOOKUP(InformeTbHv[[#This Row],[TURNO]],[1]INFORMEHV!AI$2:AK$184,3,0)</f>
        <v>0.58333333333333337</v>
      </c>
      <c r="AL795" s="205">
        <v>27</v>
      </c>
      <c r="AM795" s="88">
        <v>89</v>
      </c>
      <c r="AN795" s="88">
        <v>39.299999999999997</v>
      </c>
      <c r="AO795" s="88">
        <v>14.75</v>
      </c>
      <c r="AP795" s="88"/>
      <c r="AQ795" s="89"/>
      <c r="AR795" s="205">
        <v>8</v>
      </c>
      <c r="AS795" s="88">
        <v>4.5</v>
      </c>
      <c r="AT795" s="30" t="s">
        <v>328</v>
      </c>
      <c r="AU795" s="88" t="s">
        <v>504</v>
      </c>
      <c r="AV795" s="88">
        <v>0.33</v>
      </c>
      <c r="AW795" s="88"/>
      <c r="AX795" s="88">
        <v>0.17</v>
      </c>
      <c r="AY795" s="88">
        <v>0.3</v>
      </c>
      <c r="AZ795" s="92" t="s">
        <v>617</v>
      </c>
      <c r="BA795" s="88" t="s">
        <v>46</v>
      </c>
      <c r="BB79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5</v>
      </c>
      <c r="BC795" s="89"/>
      <c r="BD795" s="89"/>
      <c r="BE795" s="89"/>
      <c r="BF795" s="89"/>
      <c r="BG795" s="93"/>
      <c r="BH795" s="44"/>
      <c r="BI795" s="45"/>
      <c r="BJ795" s="45"/>
      <c r="BK795" s="46"/>
      <c r="BL795" s="94"/>
    </row>
    <row r="796" spans="1:64" ht="18" customHeight="1" x14ac:dyDescent="0.3">
      <c r="A796" s="87">
        <f>IFERROR(InformeTbHv[[#This Row],[T EFECTIVO]]/InformeTbHv[[#This Row],[Horas disponibles]],0)</f>
        <v>0.89</v>
      </c>
      <c r="B796" s="87">
        <f>((InformeTbHv[[#This Row],[T PROGRAMADO]]-InformeTbHv[[#This Row],[HORAS DE OTRAS PARADA]]))/InformeTbHv[[#This Row],[T PROGRAMADO]]</f>
        <v>0.33374999999999999</v>
      </c>
      <c r="C796" s="216">
        <f>IFERROR(((InformeTbHv[[#This Row],[T PROGRAMADO]]-InformeTbHv[[#This Row],[Ttal P. mec]])/InformeTbHv[[#This Row],[T PROGRAMADO]]),0)</f>
        <v>0.375</v>
      </c>
      <c r="D796" s="88">
        <f>IFERROR(ROUND(InformeTbHv[[#This Row],[TOTAL DE ARBOLES]]/InformeTbHv[[#This Row],[T EFECTIVO]],2),"")</f>
        <v>33.33</v>
      </c>
      <c r="E796" s="88">
        <f>(IFERROR(ROUND(InformeTbHv[[#This Row],[M3]]/InformeTbHv[[#This Row],[TOTAL DE ARBOLES]],2),""))</f>
        <v>0.44</v>
      </c>
      <c r="F796" s="39">
        <f>IFERROR(ROUND(InformeTbHv[[#This Row],[M3]]/InformeTbHv[[#This Row],[T EFECTIVO]],2),"")</f>
        <v>14.72</v>
      </c>
      <c r="G796" s="89">
        <f>InformeTbHv[[#This Row],[T PROGRAMADO]]-InformeTbHv[[#This Row],[HORAS DE OTRAS PARADA]]</f>
        <v>2.67</v>
      </c>
      <c r="H796" s="89">
        <f>InformeTbHv[[#This Row],[T PROGRAMADO]]-SUM(InformeTbHv[[#This Row],[T PARADAS MEC]]+InformeTbHv[[#This Row],[ALISTAMIENTO]]+InformeTbHv[[#This Row],[Mantenimiento periódico]])</f>
        <v>3</v>
      </c>
      <c r="I796" s="89">
        <f>InformeTbHv[[#This Row],[T PARADAS MEC]]+InformeTbHv[[#This Row],[ALISTAMIENTO]]+InformeTbHv[[#This Row],[Mantenimiento periódico]]</f>
        <v>5</v>
      </c>
      <c r="J796" s="89">
        <f>SUMIF(InformeTbHv[[#This Row],[MOTIVO 1]],"Mantenimiento periódico",InformeTbHv[[#This Row],[T OTRA PARADA 1]])</f>
        <v>0</v>
      </c>
      <c r="K796" s="89">
        <f>InformeTbHv[[#This Row],[Mantenimiento periódico]]+InformeTbHv[[#This Row],[ALISTAMIENTO]]</f>
        <v>0.33</v>
      </c>
      <c r="L796" s="89">
        <f>SUM(InformeTbHv[[#This Row],[T OTRA PARADA 1]:[T OTRA PARADA 5]])</f>
        <v>0</v>
      </c>
      <c r="M796" s="88" t="s">
        <v>68</v>
      </c>
      <c r="N796" s="88" t="s">
        <v>1417</v>
      </c>
      <c r="O796" s="88" t="s">
        <v>82</v>
      </c>
      <c r="P796" s="88">
        <v>94266396</v>
      </c>
      <c r="Q796" s="88" t="s">
        <v>65</v>
      </c>
      <c r="R796" s="88" t="s">
        <v>44</v>
      </c>
      <c r="S796" s="90">
        <v>46061</v>
      </c>
      <c r="T796" s="88" t="s">
        <v>164</v>
      </c>
      <c r="U796" s="88"/>
      <c r="V796" s="88"/>
      <c r="W796" s="88"/>
      <c r="X796" s="88"/>
      <c r="Y796" s="88"/>
      <c r="Z796" s="88"/>
      <c r="AA796" s="88"/>
      <c r="AB796" s="88"/>
      <c r="AC796" s="88" t="s">
        <v>1426</v>
      </c>
      <c r="AD796" s="88" t="s">
        <v>1471</v>
      </c>
      <c r="AE796" s="88" t="s">
        <v>1512</v>
      </c>
      <c r="AF796" s="88">
        <v>26.520279887958782</v>
      </c>
      <c r="AG796" s="25" t="s">
        <v>207</v>
      </c>
      <c r="AH796" s="206">
        <v>6</v>
      </c>
      <c r="AI796" s="88" t="s">
        <v>47</v>
      </c>
      <c r="AJ796" s="419">
        <f>VLOOKUP(InformeTbHv[[#This Row],[TURNO]],[1]INFORMEHV!AI$2:AK$184,2,0)</f>
        <v>0.25</v>
      </c>
      <c r="AK796" s="419">
        <f>VLOOKUP(InformeTbHv[[#This Row],[TURNO]],[1]INFORMEHV!AI$2:AK$184,3,0)</f>
        <v>0.58333333333333337</v>
      </c>
      <c r="AL796" s="205">
        <v>26</v>
      </c>
      <c r="AM796" s="88">
        <v>89</v>
      </c>
      <c r="AN796" s="88">
        <v>39.299999999999997</v>
      </c>
      <c r="AO796" s="88">
        <v>14.75</v>
      </c>
      <c r="AP796" s="88"/>
      <c r="AQ796" s="89"/>
      <c r="AR796" s="205">
        <v>8</v>
      </c>
      <c r="AS796" s="88">
        <v>4.67</v>
      </c>
      <c r="AT796" s="30" t="s">
        <v>328</v>
      </c>
      <c r="AU796" s="88" t="s">
        <v>504</v>
      </c>
      <c r="AV796" s="88">
        <v>0.33</v>
      </c>
      <c r="AW796" s="88"/>
      <c r="AX796" s="88">
        <v>0.33</v>
      </c>
      <c r="AY796" s="88"/>
      <c r="AZ796" s="92" t="s">
        <v>619</v>
      </c>
      <c r="BA796" s="88" t="s">
        <v>46</v>
      </c>
      <c r="BB79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5.33</v>
      </c>
      <c r="BC796" s="89"/>
      <c r="BD796" s="89"/>
      <c r="BE796" s="89"/>
      <c r="BF796" s="89"/>
      <c r="BG796" s="93"/>
      <c r="BH796" s="44"/>
      <c r="BI796" s="45"/>
      <c r="BJ796" s="45"/>
      <c r="BK796" s="46"/>
      <c r="BL796" s="94"/>
    </row>
    <row r="797" spans="1:64" ht="18" customHeight="1" x14ac:dyDescent="0.3">
      <c r="A797" s="87">
        <f>IFERROR(InformeTbHv[[#This Row],[T EFECTIVO]]/InformeTbHv[[#This Row],[Horas disponibles]],0)</f>
        <v>0.88112927191679036</v>
      </c>
      <c r="B797" s="87">
        <f>((InformeTbHv[[#This Row],[T PROGRAMADO]]-InformeTbHv[[#This Row],[HORAS DE OTRAS PARADA]]))/InformeTbHv[[#This Row],[T PROGRAMADO]]</f>
        <v>0.74124999999999996</v>
      </c>
      <c r="C797" s="216">
        <f>IFERROR(((InformeTbHv[[#This Row],[T PROGRAMADO]]-InformeTbHv[[#This Row],[Ttal P. mec]])/InformeTbHv[[#This Row],[T PROGRAMADO]]),0)</f>
        <v>0.84125000000000005</v>
      </c>
      <c r="D797" s="88">
        <f>IFERROR(ROUND(InformeTbHv[[#This Row],[TOTAL DE ARBOLES]]/InformeTbHv[[#This Row],[T EFECTIVO]],2),"")</f>
        <v>40.81</v>
      </c>
      <c r="E797" s="88">
        <f>(IFERROR(ROUND(InformeTbHv[[#This Row],[M3]]/InformeTbHv[[#This Row],[TOTAL DE ARBOLES]],2),""))</f>
        <v>0.21</v>
      </c>
      <c r="F797" s="39">
        <f>IFERROR(ROUND(InformeTbHv[[#This Row],[M3]]/InformeTbHv[[#This Row],[T EFECTIVO]],2),"")</f>
        <v>8.43</v>
      </c>
      <c r="G797" s="89">
        <f>InformeTbHv[[#This Row],[T PROGRAMADO]]-InformeTbHv[[#This Row],[HORAS DE OTRAS PARADA]]</f>
        <v>5.93</v>
      </c>
      <c r="H797" s="89">
        <f>InformeTbHv[[#This Row],[T PROGRAMADO]]-SUM(InformeTbHv[[#This Row],[T PARADAS MEC]]+InformeTbHv[[#This Row],[ALISTAMIENTO]]+InformeTbHv[[#This Row],[Mantenimiento periódico]])</f>
        <v>6.73</v>
      </c>
      <c r="I797" s="89">
        <f>InformeTbHv[[#This Row],[T PARADAS MEC]]+InformeTbHv[[#This Row],[ALISTAMIENTO]]+InformeTbHv[[#This Row],[Mantenimiento periódico]]</f>
        <v>1.27</v>
      </c>
      <c r="J797" s="89">
        <f>SUMIF(InformeTbHv[[#This Row],[MOTIVO 1]],"Mantenimiento periódico",InformeTbHv[[#This Row],[T OTRA PARADA 1]])</f>
        <v>0</v>
      </c>
      <c r="K797" s="89">
        <f>InformeTbHv[[#This Row],[Mantenimiento periódico]]+InformeTbHv[[#This Row],[ALISTAMIENTO]]</f>
        <v>0.27</v>
      </c>
      <c r="L797" s="89">
        <f>SUM(InformeTbHv[[#This Row],[T OTRA PARADA 1]:[T OTRA PARADA 5]])</f>
        <v>0.5</v>
      </c>
      <c r="M797" s="88" t="s">
        <v>72</v>
      </c>
      <c r="N797" s="88" t="s">
        <v>1418</v>
      </c>
      <c r="O797" s="88" t="s">
        <v>87</v>
      </c>
      <c r="P797" s="88">
        <v>1112300817</v>
      </c>
      <c r="Q797" s="88" t="s">
        <v>43</v>
      </c>
      <c r="R797" s="88" t="s">
        <v>74</v>
      </c>
      <c r="S797" s="90">
        <v>46062</v>
      </c>
      <c r="T797" s="88" t="s">
        <v>99</v>
      </c>
      <c r="U797" s="88"/>
      <c r="V797" s="88"/>
      <c r="W797" s="88"/>
      <c r="X797" s="88"/>
      <c r="Y797" s="88"/>
      <c r="Z797" s="88"/>
      <c r="AA797" s="88"/>
      <c r="AB797" s="88"/>
      <c r="AC797" s="88" t="s">
        <v>1442</v>
      </c>
      <c r="AD797" s="88" t="s">
        <v>1487</v>
      </c>
      <c r="AE797" s="88" t="s">
        <v>1514</v>
      </c>
      <c r="AF797" s="88">
        <v>18.547875311725036</v>
      </c>
      <c r="AG797" s="251" t="s">
        <v>205</v>
      </c>
      <c r="AH797" s="206">
        <v>3</v>
      </c>
      <c r="AI797" s="88" t="s">
        <v>47</v>
      </c>
      <c r="AJ797" s="419">
        <f>VLOOKUP(InformeTbHv[[#This Row],[TURNO]],[1]INFORMEHV!AI$2:AK$184,2,0)</f>
        <v>0.25</v>
      </c>
      <c r="AK797" s="419">
        <f>VLOOKUP(InformeTbHv[[#This Row],[TURNO]],[1]INFORMEHV!AI$2:AK$184,3,0)</f>
        <v>0.58333333333333337</v>
      </c>
      <c r="AL797" s="205">
        <v>30</v>
      </c>
      <c r="AM797" s="88">
        <v>242</v>
      </c>
      <c r="AN797" s="88">
        <v>50</v>
      </c>
      <c r="AO797" s="88">
        <v>9.5</v>
      </c>
      <c r="AP797" s="88">
        <v>58</v>
      </c>
      <c r="AQ797" s="89">
        <v>14</v>
      </c>
      <c r="AR797" s="88">
        <v>8</v>
      </c>
      <c r="AS797" s="88">
        <v>1</v>
      </c>
      <c r="AT797" s="30" t="s">
        <v>327</v>
      </c>
      <c r="AU797" s="88" t="s">
        <v>504</v>
      </c>
      <c r="AV797" s="88">
        <v>0.27</v>
      </c>
      <c r="AW797" s="88"/>
      <c r="AX797" s="88">
        <v>0.3</v>
      </c>
      <c r="AY797" s="88">
        <v>5.5</v>
      </c>
      <c r="AZ797" s="92" t="s">
        <v>81</v>
      </c>
      <c r="BA797" s="88" t="s">
        <v>48</v>
      </c>
      <c r="BB79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2.0700000000000003</v>
      </c>
      <c r="BC797" s="89">
        <v>0.5</v>
      </c>
      <c r="BD797" s="89"/>
      <c r="BE797" s="89"/>
      <c r="BF797" s="89"/>
      <c r="BG797" s="93"/>
      <c r="BH797" s="44" t="s">
        <v>626</v>
      </c>
      <c r="BI797" s="45"/>
      <c r="BJ797" s="45"/>
      <c r="BK797" s="46"/>
      <c r="BL797" s="94"/>
    </row>
    <row r="798" spans="1:64" ht="18" customHeight="1" x14ac:dyDescent="0.3">
      <c r="A798" s="87">
        <f>IFERROR(InformeTbHv[[#This Row],[T EFECTIVO]]/InformeTbHv[[#This Row],[Horas disponibles]],0)</f>
        <v>0.77761836441893828</v>
      </c>
      <c r="B798" s="87">
        <f>((InformeTbHv[[#This Row],[T PROGRAMADO]]-InformeTbHv[[#This Row],[HORAS DE OTRAS PARADA]]))/InformeTbHv[[#This Row],[T PROGRAMADO]]</f>
        <v>0.67749999999999999</v>
      </c>
      <c r="C798" s="216">
        <f>IFERROR(((InformeTbHv[[#This Row],[T PROGRAMADO]]-InformeTbHv[[#This Row],[Ttal P. mec]])/InformeTbHv[[#This Row],[T PROGRAMADO]]),0)</f>
        <v>0.87124999999999997</v>
      </c>
      <c r="D798" s="88">
        <f>IFERROR(ROUND(InformeTbHv[[#This Row],[TOTAL DE ARBOLES]]/InformeTbHv[[#This Row],[T EFECTIVO]],2),"")</f>
        <v>61.44</v>
      </c>
      <c r="E798" s="88">
        <f>(IFERROR(ROUND(InformeTbHv[[#This Row],[M3]]/InformeTbHv[[#This Row],[TOTAL DE ARBOLES]],2),""))</f>
        <v>0.2</v>
      </c>
      <c r="F798" s="39">
        <f>IFERROR(ROUND(InformeTbHv[[#This Row],[M3]]/InformeTbHv[[#This Row],[T EFECTIVO]],2),"")</f>
        <v>11.99</v>
      </c>
      <c r="G798" s="89">
        <f>InformeTbHv[[#This Row],[T PROGRAMADO]]-InformeTbHv[[#This Row],[HORAS DE OTRAS PARADA]]</f>
        <v>5.42</v>
      </c>
      <c r="H798" s="89">
        <f>InformeTbHv[[#This Row],[T PROGRAMADO]]-SUM(InformeTbHv[[#This Row],[T PARADAS MEC]]+InformeTbHv[[#This Row],[ALISTAMIENTO]]+InformeTbHv[[#This Row],[Mantenimiento periódico]])</f>
        <v>6.97</v>
      </c>
      <c r="I798" s="89">
        <f>InformeTbHv[[#This Row],[T PARADAS MEC]]+InformeTbHv[[#This Row],[ALISTAMIENTO]]+InformeTbHv[[#This Row],[Mantenimiento periódico]]</f>
        <v>1.03</v>
      </c>
      <c r="J798" s="89">
        <f>SUMIF(InformeTbHv[[#This Row],[MOTIVO 1]],"Mantenimiento periódico",InformeTbHv[[#This Row],[T OTRA PARADA 1]])</f>
        <v>0</v>
      </c>
      <c r="K798" s="89">
        <f>InformeTbHv[[#This Row],[Mantenimiento periódico]]+InformeTbHv[[#This Row],[ALISTAMIENTO]]</f>
        <v>0.2</v>
      </c>
      <c r="L798" s="89">
        <f>SUM(InformeTbHv[[#This Row],[T OTRA PARADA 1]:[T OTRA PARADA 5]])</f>
        <v>1</v>
      </c>
      <c r="M798" s="88" t="s">
        <v>72</v>
      </c>
      <c r="N798" s="88" t="s">
        <v>1418</v>
      </c>
      <c r="O798" s="88" t="s">
        <v>75</v>
      </c>
      <c r="P798" s="88">
        <v>1114481552</v>
      </c>
      <c r="Q798" s="88" t="s">
        <v>43</v>
      </c>
      <c r="R798" s="88" t="s">
        <v>74</v>
      </c>
      <c r="S798" s="90">
        <v>46062</v>
      </c>
      <c r="T798" s="88" t="s">
        <v>99</v>
      </c>
      <c r="U798" s="88"/>
      <c r="V798" s="88"/>
      <c r="W798" s="88"/>
      <c r="X798" s="88"/>
      <c r="Y798" s="88"/>
      <c r="Z798" s="88"/>
      <c r="AA798" s="88"/>
      <c r="AB798" s="88"/>
      <c r="AC798" s="88" t="s">
        <v>1442</v>
      </c>
      <c r="AD798" s="88" t="s">
        <v>1487</v>
      </c>
      <c r="AE798" s="88" t="s">
        <v>1514</v>
      </c>
      <c r="AF798" s="88">
        <v>18.547875311725036</v>
      </c>
      <c r="AG798" s="251" t="s">
        <v>205</v>
      </c>
      <c r="AH798" s="206">
        <v>3</v>
      </c>
      <c r="AI798" s="125" t="s">
        <v>45</v>
      </c>
      <c r="AJ798" s="418">
        <f>VLOOKUP(InformeTbHv[[#This Row],[TURNO]],[1]INFORMEHV!AI$2:AK$184,2,0)</f>
        <v>0.58333333333333337</v>
      </c>
      <c r="AK798" s="418">
        <f>VLOOKUP(InformeTbHv[[#This Row],[TURNO]],[1]INFORMEHV!AI$2:AK$184,3,0)</f>
        <v>0.91666666666666663</v>
      </c>
      <c r="AL798" s="205">
        <v>31</v>
      </c>
      <c r="AM798" s="88">
        <v>333</v>
      </c>
      <c r="AN798" s="88">
        <v>65</v>
      </c>
      <c r="AO798" s="88">
        <v>10</v>
      </c>
      <c r="AP798" s="88">
        <v>59</v>
      </c>
      <c r="AQ798" s="89">
        <v>14.5</v>
      </c>
      <c r="AR798" s="88">
        <v>8</v>
      </c>
      <c r="AS798" s="88">
        <v>0.83</v>
      </c>
      <c r="AT798" s="30" t="s">
        <v>327</v>
      </c>
      <c r="AU798" s="88" t="s">
        <v>504</v>
      </c>
      <c r="AV798" s="88">
        <v>0.2</v>
      </c>
      <c r="AW798" s="88">
        <v>0.25</v>
      </c>
      <c r="AX798" s="88">
        <v>0.3</v>
      </c>
      <c r="AY798" s="88">
        <v>6</v>
      </c>
      <c r="AZ798" s="92" t="s">
        <v>81</v>
      </c>
      <c r="BA798" s="88" t="s">
        <v>48</v>
      </c>
      <c r="BB79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2.58</v>
      </c>
      <c r="BC798" s="89">
        <v>1</v>
      </c>
      <c r="BD798" s="89"/>
      <c r="BE798" s="89"/>
      <c r="BF798" s="89"/>
      <c r="BG798" s="93"/>
      <c r="BH798" s="14" t="s">
        <v>236</v>
      </c>
      <c r="BI798" s="45"/>
      <c r="BJ798" s="45"/>
      <c r="BK798" s="46"/>
      <c r="BL798" s="94"/>
    </row>
    <row r="799" spans="1:64" ht="18" customHeight="1" x14ac:dyDescent="0.3">
      <c r="A799" s="87">
        <f>IFERROR(InformeTbHv[[#This Row],[T EFECTIVO]]/InformeTbHv[[#This Row],[Horas disponibles]],0)</f>
        <v>0.95789473684210535</v>
      </c>
      <c r="B799" s="87">
        <f>((InformeTbHv[[#This Row],[T PROGRAMADO]]-InformeTbHv[[#This Row],[HORAS DE OTRAS PARADA]]))/InformeTbHv[[#This Row],[T PROGRAMADO]]</f>
        <v>0.91</v>
      </c>
      <c r="C799" s="216">
        <f>IFERROR(((InformeTbHv[[#This Row],[T PROGRAMADO]]-InformeTbHv[[#This Row],[Ttal P. mec]])/InformeTbHv[[#This Row],[T PROGRAMADO]]),0)</f>
        <v>0.95</v>
      </c>
      <c r="D799" s="88">
        <f>IFERROR(ROUND(InformeTbHv[[#This Row],[TOTAL DE ARBOLES]]/InformeTbHv[[#This Row],[T EFECTIVO]],2),"")</f>
        <v>121.7</v>
      </c>
      <c r="E799" s="88">
        <f>(IFERROR(ROUND(InformeTbHv[[#This Row],[M3]]/InformeTbHv[[#This Row],[TOTAL DE ARBOLES]],2),""))</f>
        <v>0.18</v>
      </c>
      <c r="F799" s="39">
        <f>IFERROR(ROUND(InformeTbHv[[#This Row],[M3]]/InformeTbHv[[#This Row],[T EFECTIVO]],2),"")</f>
        <v>21.57</v>
      </c>
      <c r="G799" s="89">
        <f>InformeTbHv[[#This Row],[T PROGRAMADO]]-InformeTbHv[[#This Row],[HORAS DE OTRAS PARADA]]</f>
        <v>7.28</v>
      </c>
      <c r="H799" s="89">
        <f>InformeTbHv[[#This Row],[T PROGRAMADO]]-SUM(InformeTbHv[[#This Row],[T PARADAS MEC]]+InformeTbHv[[#This Row],[ALISTAMIENTO]]+InformeTbHv[[#This Row],[Mantenimiento periódico]])</f>
        <v>7.6</v>
      </c>
      <c r="I799" s="89">
        <f>InformeTbHv[[#This Row],[T PARADAS MEC]]+InformeTbHv[[#This Row],[ALISTAMIENTO]]+InformeTbHv[[#This Row],[Mantenimiento periódico]]</f>
        <v>0.4</v>
      </c>
      <c r="J799" s="89">
        <f>SUMIF(InformeTbHv[[#This Row],[MOTIVO 1]],"Mantenimiento periódico",InformeTbHv[[#This Row],[T OTRA PARADA 1]])</f>
        <v>0</v>
      </c>
      <c r="K799" s="89">
        <f>InformeTbHv[[#This Row],[Mantenimiento periódico]]+InformeTbHv[[#This Row],[ALISTAMIENTO]]</f>
        <v>0.18</v>
      </c>
      <c r="L799" s="89">
        <f>SUM(InformeTbHv[[#This Row],[T OTRA PARADA 1]:[T OTRA PARADA 5]])</f>
        <v>0</v>
      </c>
      <c r="M799" s="88" t="s">
        <v>42</v>
      </c>
      <c r="N799" s="88" t="s">
        <v>1418</v>
      </c>
      <c r="O799" s="88" t="s">
        <v>58</v>
      </c>
      <c r="P799" s="88">
        <v>6343935</v>
      </c>
      <c r="Q799" s="88" t="s">
        <v>43</v>
      </c>
      <c r="R799" s="88" t="s">
        <v>44</v>
      </c>
      <c r="S799" s="90">
        <v>46065</v>
      </c>
      <c r="T799" s="88" t="s">
        <v>452</v>
      </c>
      <c r="U799" s="88"/>
      <c r="V799" s="88"/>
      <c r="W799" s="88"/>
      <c r="X799" s="88"/>
      <c r="Y799" s="88"/>
      <c r="Z799" s="88"/>
      <c r="AA799" s="88"/>
      <c r="AB799" s="88"/>
      <c r="AC799" s="88" t="s">
        <v>1427</v>
      </c>
      <c r="AD799" s="88" t="s">
        <v>1472</v>
      </c>
      <c r="AE799" s="88" t="s">
        <v>1515</v>
      </c>
      <c r="AF799" s="88">
        <v>14.458335518038645</v>
      </c>
      <c r="AG799" s="252" t="s">
        <v>206</v>
      </c>
      <c r="AH799" s="206">
        <v>5</v>
      </c>
      <c r="AI799" s="88" t="s">
        <v>47</v>
      </c>
      <c r="AJ799" s="419">
        <f>VLOOKUP(InformeTbHv[[#This Row],[TURNO]],[1]INFORMEHV!AI$2:AK$184,2,0)</f>
        <v>0.25</v>
      </c>
      <c r="AK799" s="419">
        <f>VLOOKUP(InformeTbHv[[#This Row],[TURNO]],[1]INFORMEHV!AI$2:AK$184,3,0)</f>
        <v>0.58333333333333337</v>
      </c>
      <c r="AL799" s="205">
        <v>19</v>
      </c>
      <c r="AM799" s="88">
        <v>886</v>
      </c>
      <c r="AN799" s="88">
        <v>157</v>
      </c>
      <c r="AO799" s="88">
        <v>18</v>
      </c>
      <c r="AP799" s="88">
        <v>119</v>
      </c>
      <c r="AQ799" s="89">
        <v>0.18</v>
      </c>
      <c r="AR799" s="88">
        <v>8</v>
      </c>
      <c r="AS799" s="88">
        <v>0.22</v>
      </c>
      <c r="AT799" s="88"/>
      <c r="AU799" s="88" t="s">
        <v>504</v>
      </c>
      <c r="AV799" s="88">
        <v>0.18</v>
      </c>
      <c r="AW799" s="88">
        <v>0.17</v>
      </c>
      <c r="AX799" s="88">
        <v>0.15</v>
      </c>
      <c r="AY799" s="88"/>
      <c r="AZ799" s="92"/>
      <c r="BA799" s="88" t="s">
        <v>46</v>
      </c>
      <c r="BB79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0.72000000000000008</v>
      </c>
      <c r="BC799" s="89"/>
      <c r="BD799" s="89"/>
      <c r="BE799" s="89"/>
      <c r="BF799" s="89"/>
      <c r="BG799" s="93"/>
      <c r="BH799" s="44"/>
      <c r="BI799" s="45"/>
      <c r="BJ799" s="45"/>
      <c r="BK799" s="46"/>
      <c r="BL799" s="94"/>
    </row>
    <row r="800" spans="1:64" ht="18" customHeight="1" x14ac:dyDescent="0.3">
      <c r="A800" s="87">
        <f>IFERROR(InformeTbHv[[#This Row],[T EFECTIVO]]/InformeTbHv[[#This Row],[Horas disponibles]],0)</f>
        <v>0.90236857307914509</v>
      </c>
      <c r="B800" s="87">
        <f>((InformeTbHv[[#This Row],[T PROGRAMADO]]-InformeTbHv[[#This Row],[HORAS DE OTRAS PARADA]]))/InformeTbHv[[#This Row],[T PROGRAMADO]]</f>
        <v>0.65083333333333337</v>
      </c>
      <c r="C800" s="216">
        <f>IFERROR(((InformeTbHv[[#This Row],[T PROGRAMADO]]-InformeTbHv[[#This Row],[Ttal P. mec]])/InformeTbHv[[#This Row],[T PROGRAMADO]]),0)</f>
        <v>0.72124999999999995</v>
      </c>
      <c r="D800" s="88">
        <f>IFERROR(ROUND(InformeTbHv[[#This Row],[TOTAL DE ARBOLES]]/InformeTbHv[[#This Row],[T EFECTIVO]],2),"")</f>
        <v>10.95</v>
      </c>
      <c r="E800" s="88">
        <f>(IFERROR(ROUND(InformeTbHv[[#This Row],[M3]]/InformeTbHv[[#This Row],[TOTAL DE ARBOLES]],2),""))</f>
        <v>1.66</v>
      </c>
      <c r="F800" s="39">
        <f>IFERROR(ROUND(InformeTbHv[[#This Row],[M3]]/InformeTbHv[[#This Row],[T EFECTIVO]],2),"")</f>
        <v>18.14</v>
      </c>
      <c r="G800" s="89">
        <f>InformeTbHv[[#This Row],[T PROGRAMADO]]-InformeTbHv[[#This Row],[HORAS DE OTRAS PARADA]]</f>
        <v>5.206666666666667</v>
      </c>
      <c r="H800" s="89">
        <f>InformeTbHv[[#This Row],[T PROGRAMADO]]-SUM(InformeTbHv[[#This Row],[T PARADAS MEC]]+InformeTbHv[[#This Row],[ALISTAMIENTO]]+InformeTbHv[[#This Row],[Mantenimiento periódico]])</f>
        <v>5.77</v>
      </c>
      <c r="I800" s="89">
        <f>InformeTbHv[[#This Row],[T PARADAS MEC]]+InformeTbHv[[#This Row],[ALISTAMIENTO]]+InformeTbHv[[#This Row],[Mantenimiento periódico]]</f>
        <v>2.23</v>
      </c>
      <c r="J800" s="89">
        <f>SUMIF(InformeTbHv[[#This Row],[MOTIVO 1]],"Mantenimiento periódico",InformeTbHv[[#This Row],[T OTRA PARADA 1]])</f>
        <v>0</v>
      </c>
      <c r="K800" s="89">
        <f>InformeTbHv[[#This Row],[Mantenimiento periódico]]+InformeTbHv[[#This Row],[ALISTAMIENTO]]</f>
        <v>0.23</v>
      </c>
      <c r="L800" s="89">
        <f>SUM(InformeTbHv[[#This Row],[T OTRA PARADA 1]:[T OTRA PARADA 5]])</f>
        <v>0.233333333333333</v>
      </c>
      <c r="M800" s="88" t="s">
        <v>72</v>
      </c>
      <c r="N800" s="88" t="s">
        <v>1418</v>
      </c>
      <c r="O800" s="88" t="s">
        <v>87</v>
      </c>
      <c r="P800" s="88">
        <v>1112300817</v>
      </c>
      <c r="Q800" s="88" t="s">
        <v>43</v>
      </c>
      <c r="R800" s="88" t="s">
        <v>74</v>
      </c>
      <c r="S800" s="203">
        <v>46069</v>
      </c>
      <c r="T800" s="88" t="s">
        <v>99</v>
      </c>
      <c r="U800" s="88"/>
      <c r="V800" s="88"/>
      <c r="W800" s="88"/>
      <c r="X800" s="88"/>
      <c r="Y800" s="88"/>
      <c r="Z800" s="88"/>
      <c r="AA800" s="88"/>
      <c r="AB800" s="88"/>
      <c r="AC800" s="88" t="s">
        <v>1442</v>
      </c>
      <c r="AD800" s="88" t="s">
        <v>1487</v>
      </c>
      <c r="AE800" s="88" t="s">
        <v>1514</v>
      </c>
      <c r="AF800" s="88">
        <v>18.547875311725036</v>
      </c>
      <c r="AG800" s="25" t="s">
        <v>207</v>
      </c>
      <c r="AH800" s="206">
        <v>4</v>
      </c>
      <c r="AI800" s="125" t="s">
        <v>45</v>
      </c>
      <c r="AJ800" s="418">
        <f>VLOOKUP(InformeTbHv[[#This Row],[TURNO]],[1]INFORMEHV!AI$2:AK$184,2,0)</f>
        <v>0.58333333333333337</v>
      </c>
      <c r="AK800" s="418">
        <f>VLOOKUP(InformeTbHv[[#This Row],[TURNO]],[1]INFORMEHV!AI$2:AK$184,3,0)</f>
        <v>0.91666666666666663</v>
      </c>
      <c r="AL800" s="205">
        <v>25</v>
      </c>
      <c r="AM800" s="88">
        <v>57</v>
      </c>
      <c r="AN800" s="88">
        <v>94.47</v>
      </c>
      <c r="AO800" s="88">
        <v>24.08</v>
      </c>
      <c r="AP800" s="88"/>
      <c r="AQ800" s="89">
        <v>45.7</v>
      </c>
      <c r="AR800" s="205">
        <v>8</v>
      </c>
      <c r="AS800" s="88">
        <v>2</v>
      </c>
      <c r="AT800" s="30" t="s">
        <v>328</v>
      </c>
      <c r="AU800" s="88" t="s">
        <v>504</v>
      </c>
      <c r="AV800" s="88">
        <v>0.23</v>
      </c>
      <c r="AW800" s="88">
        <v>0.33</v>
      </c>
      <c r="AX800" s="88"/>
      <c r="AY800" s="88">
        <v>4</v>
      </c>
      <c r="AZ800" s="92"/>
      <c r="BA800" s="88" t="s">
        <v>48</v>
      </c>
      <c r="BB80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2.793333333333333</v>
      </c>
      <c r="BC800" s="89">
        <v>0.233333333333333</v>
      </c>
      <c r="BD800" s="89"/>
      <c r="BE800" s="89"/>
      <c r="BF800" s="89"/>
      <c r="BG800" s="93"/>
      <c r="BH800" s="44" t="s">
        <v>253</v>
      </c>
      <c r="BI800" s="45"/>
      <c r="BJ800" s="45"/>
      <c r="BK800" s="46"/>
      <c r="BL800" s="94"/>
    </row>
    <row r="801" spans="1:64" ht="18" customHeight="1" x14ac:dyDescent="0.3">
      <c r="A801" s="87">
        <f>IFERROR(InformeTbHv[[#This Row],[T EFECTIVO]]/InformeTbHv[[#This Row],[Horas disponibles]],0)</f>
        <v>0.85177453027139871</v>
      </c>
      <c r="B801" s="87">
        <f>((InformeTbHv[[#This Row],[T PROGRAMADO]]-InformeTbHv[[#This Row],[HORAS DE OTRAS PARADA]]))/InformeTbHv[[#This Row],[T PROGRAMADO]]</f>
        <v>0.68</v>
      </c>
      <c r="C801" s="216">
        <f>IFERROR(((InformeTbHv[[#This Row],[T PROGRAMADO]]-InformeTbHv[[#This Row],[Ttal P. mec]])/InformeTbHv[[#This Row],[T PROGRAMADO]]),0)</f>
        <v>0.79833333333333334</v>
      </c>
      <c r="D801" s="88">
        <f>IFERROR(ROUND(InformeTbHv[[#This Row],[TOTAL DE ARBOLES]]/InformeTbHv[[#This Row],[T EFECTIVO]],2),"")</f>
        <v>36.76</v>
      </c>
      <c r="E801" s="88">
        <f>(IFERROR(ROUND(InformeTbHv[[#This Row],[M3]]/InformeTbHv[[#This Row],[TOTAL DE ARBOLES]],2),""))</f>
        <v>0.33</v>
      </c>
      <c r="F801" s="39">
        <f>IFERROR(ROUND(InformeTbHv[[#This Row],[M3]]/InformeTbHv[[#This Row],[T EFECTIVO]],2),"")</f>
        <v>12.25</v>
      </c>
      <c r="G801" s="89">
        <f>InformeTbHv[[#This Row],[T PROGRAMADO]]-InformeTbHv[[#This Row],[HORAS DE OTRAS PARADA]]</f>
        <v>8.16</v>
      </c>
      <c r="H801" s="89">
        <f>InformeTbHv[[#This Row],[T PROGRAMADO]]-SUM(InformeTbHv[[#This Row],[T PARADAS MEC]]+InformeTbHv[[#This Row],[ALISTAMIENTO]]+InformeTbHv[[#This Row],[Mantenimiento periódico]])</f>
        <v>9.58</v>
      </c>
      <c r="I801" s="89">
        <f>InformeTbHv[[#This Row],[T PARADAS MEC]]+InformeTbHv[[#This Row],[ALISTAMIENTO]]+InformeTbHv[[#This Row],[Mantenimiento periódico]]</f>
        <v>2.42</v>
      </c>
      <c r="J801" s="89">
        <f>SUMIF(InformeTbHv[[#This Row],[MOTIVO 1]],"Mantenimiento periódico",InformeTbHv[[#This Row],[T OTRA PARADA 1]])</f>
        <v>0</v>
      </c>
      <c r="K801" s="89">
        <f>InformeTbHv[[#This Row],[Mantenimiento periódico]]+InformeTbHv[[#This Row],[ALISTAMIENTO]]</f>
        <v>0.42</v>
      </c>
      <c r="L801" s="89">
        <f>SUM(InformeTbHv[[#This Row],[T OTRA PARADA 1]:[T OTRA PARADA 5]])</f>
        <v>0</v>
      </c>
      <c r="M801" s="88" t="s">
        <v>79</v>
      </c>
      <c r="N801" s="88" t="s">
        <v>1417</v>
      </c>
      <c r="O801" s="88" t="s">
        <v>190</v>
      </c>
      <c r="P801" s="88">
        <v>4582961</v>
      </c>
      <c r="Q801" s="88" t="s">
        <v>43</v>
      </c>
      <c r="R801" s="88" t="s">
        <v>49</v>
      </c>
      <c r="S801" s="90">
        <v>46078</v>
      </c>
      <c r="T801" s="88" t="s">
        <v>62</v>
      </c>
      <c r="U801" s="88"/>
      <c r="V801" s="88"/>
      <c r="W801" s="88"/>
      <c r="X801" s="88"/>
      <c r="Y801" s="88"/>
      <c r="Z801" s="88"/>
      <c r="AA801" s="88"/>
      <c r="AB801" s="88"/>
      <c r="AC801" s="88" t="s">
        <v>1445</v>
      </c>
      <c r="AD801" s="88" t="s">
        <v>1490</v>
      </c>
      <c r="AE801" s="88" t="s">
        <v>1518</v>
      </c>
      <c r="AF801" s="88">
        <v>19.828868083208551</v>
      </c>
      <c r="AG801" s="88" t="s">
        <v>208</v>
      </c>
      <c r="AH801" s="206">
        <v>5</v>
      </c>
      <c r="AI801" s="88" t="s">
        <v>47</v>
      </c>
      <c r="AJ801" s="419">
        <f>VLOOKUP(InformeTbHv[[#This Row],[TURNO]],[1]INFORMEHV!AI$2:AK$184,2,0)</f>
        <v>0.25</v>
      </c>
      <c r="AK801" s="419">
        <f>VLOOKUP(InformeTbHv[[#This Row],[TURNO]],[1]INFORMEHV!AI$2:AK$184,3,0)</f>
        <v>0.58333333333333337</v>
      </c>
      <c r="AL801" s="205">
        <v>26</v>
      </c>
      <c r="AM801" s="88">
        <v>300</v>
      </c>
      <c r="AN801" s="88">
        <v>100</v>
      </c>
      <c r="AO801" s="88">
        <v>12</v>
      </c>
      <c r="AP801" s="88">
        <v>52</v>
      </c>
      <c r="AQ801" s="89">
        <v>26</v>
      </c>
      <c r="AR801" s="88">
        <v>12</v>
      </c>
      <c r="AS801" s="88">
        <v>2</v>
      </c>
      <c r="AT801" s="30" t="s">
        <v>327</v>
      </c>
      <c r="AU801" s="88" t="s">
        <v>504</v>
      </c>
      <c r="AV801" s="88">
        <v>0.42</v>
      </c>
      <c r="AW801" s="88">
        <v>0.42</v>
      </c>
      <c r="AX801" s="88">
        <v>1</v>
      </c>
      <c r="AY801" s="88"/>
      <c r="AZ801" s="92" t="s">
        <v>57</v>
      </c>
      <c r="BA801" s="88" t="s">
        <v>48</v>
      </c>
      <c r="BB80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3.84</v>
      </c>
      <c r="BC801" s="89"/>
      <c r="BD801" s="89"/>
      <c r="BE801" s="89"/>
      <c r="BF801" s="89"/>
      <c r="BG801" s="93"/>
      <c r="BH801" s="44"/>
      <c r="BI801" s="45"/>
      <c r="BJ801" s="45"/>
      <c r="BK801" s="46"/>
      <c r="BL801" s="94"/>
    </row>
    <row r="802" spans="1:64" ht="18" customHeight="1" x14ac:dyDescent="0.3">
      <c r="A802" s="87">
        <f>IFERROR(InformeTbHv[[#This Row],[T EFECTIVO]]/InformeTbHv[[#This Row],[Horas disponibles]],0)</f>
        <v>0.87521968365553604</v>
      </c>
      <c r="B802" s="87">
        <f>((InformeTbHv[[#This Row],[T PROGRAMADO]]-InformeTbHv[[#This Row],[HORAS DE OTRAS PARADA]]))/InformeTbHv[[#This Row],[T PROGRAMADO]]</f>
        <v>0.83000000000000007</v>
      </c>
      <c r="C802" s="216">
        <f>IFERROR(((InformeTbHv[[#This Row],[T PROGRAMADO]]-InformeTbHv[[#This Row],[Ttal P. mec]])/InformeTbHv[[#This Row],[T PROGRAMADO]]),0)</f>
        <v>0.94833333333333336</v>
      </c>
      <c r="D802" s="88">
        <f>IFERROR(ROUND(InformeTbHv[[#This Row],[TOTAL DE ARBOLES]]/InformeTbHv[[#This Row],[T EFECTIVO]],2),"")</f>
        <v>16.059999999999999</v>
      </c>
      <c r="E802" s="88">
        <f>(IFERROR(ROUND(InformeTbHv[[#This Row],[M3]]/InformeTbHv[[#This Row],[TOTAL DE ARBOLES]],2),""))</f>
        <v>0.31</v>
      </c>
      <c r="F802" s="39">
        <f>IFERROR(ROUND(InformeTbHv[[#This Row],[M3]]/InformeTbHv[[#This Row],[T EFECTIVO]],2),"")</f>
        <v>5.0199999999999996</v>
      </c>
      <c r="G802" s="89">
        <f>InformeTbHv[[#This Row],[T PROGRAMADO]]-InformeTbHv[[#This Row],[HORAS DE OTRAS PARADA]]</f>
        <v>9.9600000000000009</v>
      </c>
      <c r="H802" s="89">
        <f>InformeTbHv[[#This Row],[T PROGRAMADO]]-SUM(InformeTbHv[[#This Row],[T PARADAS MEC]]+InformeTbHv[[#This Row],[ALISTAMIENTO]]+InformeTbHv[[#This Row],[Mantenimiento periódico]])</f>
        <v>11.38</v>
      </c>
      <c r="I802" s="89">
        <f>InformeTbHv[[#This Row],[T PARADAS MEC]]+InformeTbHv[[#This Row],[ALISTAMIENTO]]+InformeTbHv[[#This Row],[Mantenimiento periódico]]</f>
        <v>0.62</v>
      </c>
      <c r="J802" s="89">
        <f>SUMIF(InformeTbHv[[#This Row],[MOTIVO 1]],"Mantenimiento periódico",InformeTbHv[[#This Row],[T OTRA PARADA 1]])</f>
        <v>0</v>
      </c>
      <c r="K802" s="89">
        <f>InformeTbHv[[#This Row],[Mantenimiento periódico]]+InformeTbHv[[#This Row],[ALISTAMIENTO]]</f>
        <v>0.42</v>
      </c>
      <c r="L802" s="89">
        <f>SUM(InformeTbHv[[#This Row],[T OTRA PARADA 1]:[T OTRA PARADA 5]])</f>
        <v>0</v>
      </c>
      <c r="M802" s="88" t="s">
        <v>79</v>
      </c>
      <c r="N802" s="88" t="s">
        <v>1417</v>
      </c>
      <c r="O802" s="88" t="s">
        <v>190</v>
      </c>
      <c r="P802" s="88">
        <v>4582961</v>
      </c>
      <c r="Q802" s="88" t="s">
        <v>43</v>
      </c>
      <c r="R802" s="88" t="s">
        <v>49</v>
      </c>
      <c r="S802" s="90">
        <v>46079</v>
      </c>
      <c r="T802" s="88" t="s">
        <v>62</v>
      </c>
      <c r="U802" s="88"/>
      <c r="V802" s="88"/>
      <c r="W802" s="88"/>
      <c r="X802" s="88"/>
      <c r="Y802" s="88"/>
      <c r="Z802" s="88"/>
      <c r="AA802" s="88"/>
      <c r="AB802" s="88"/>
      <c r="AC802" s="88" t="s">
        <v>1445</v>
      </c>
      <c r="AD802" s="88" t="s">
        <v>1490</v>
      </c>
      <c r="AE802" s="88" t="s">
        <v>1518</v>
      </c>
      <c r="AF802" s="88">
        <v>19.828868083208551</v>
      </c>
      <c r="AG802" s="88" t="s">
        <v>208</v>
      </c>
      <c r="AH802" s="206">
        <v>5</v>
      </c>
      <c r="AI802" s="88" t="s">
        <v>47</v>
      </c>
      <c r="AJ802" s="419">
        <f>VLOOKUP(InformeTbHv[[#This Row],[TURNO]],[1]INFORMEHV!AI$2:AK$184,2,0)</f>
        <v>0.25</v>
      </c>
      <c r="AK802" s="419">
        <f>VLOOKUP(InformeTbHv[[#This Row],[TURNO]],[1]INFORMEHV!AI$2:AK$184,3,0)</f>
        <v>0.58333333333333337</v>
      </c>
      <c r="AL802" s="205">
        <v>26</v>
      </c>
      <c r="AM802" s="88">
        <v>160</v>
      </c>
      <c r="AN802" s="88">
        <v>50</v>
      </c>
      <c r="AO802" s="88">
        <v>10</v>
      </c>
      <c r="AP802" s="88">
        <v>33</v>
      </c>
      <c r="AQ802" s="89">
        <v>26</v>
      </c>
      <c r="AR802" s="88">
        <v>12</v>
      </c>
      <c r="AS802" s="88">
        <v>0.2</v>
      </c>
      <c r="AT802" s="30" t="s">
        <v>327</v>
      </c>
      <c r="AU802" s="88" t="s">
        <v>504</v>
      </c>
      <c r="AV802" s="88">
        <v>0.42</v>
      </c>
      <c r="AW802" s="88">
        <v>0.42</v>
      </c>
      <c r="AX802" s="88">
        <v>1</v>
      </c>
      <c r="AY802" s="88"/>
      <c r="AZ802" s="92" t="s">
        <v>798</v>
      </c>
      <c r="BA802" s="88" t="s">
        <v>46</v>
      </c>
      <c r="BB80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2.04</v>
      </c>
      <c r="BC802" s="89"/>
      <c r="BD802" s="89"/>
      <c r="BE802" s="89"/>
      <c r="BF802" s="89"/>
      <c r="BG802" s="93"/>
      <c r="BH802" s="44"/>
      <c r="BI802" s="45"/>
      <c r="BJ802" s="45"/>
      <c r="BK802" s="46"/>
      <c r="BL802" s="94"/>
    </row>
    <row r="803" spans="1:64" ht="18" customHeight="1" x14ac:dyDescent="0.3">
      <c r="A803" s="87">
        <f>IFERROR(InformeTbHv[[#This Row],[T EFECTIVO]]/InformeTbHv[[#This Row],[Horas disponibles]],0)</f>
        <v>0.8093959731543624</v>
      </c>
      <c r="B803" s="87">
        <f>((InformeTbHv[[#This Row],[T PROGRAMADO]]-InformeTbHv[[#This Row],[HORAS DE OTRAS PARADA]]))/InformeTbHv[[#This Row],[T PROGRAMADO]]</f>
        <v>0.75375000000000003</v>
      </c>
      <c r="C803" s="216">
        <f>IFERROR(((InformeTbHv[[#This Row],[T PROGRAMADO]]-InformeTbHv[[#This Row],[Ttal P. mec]])/InformeTbHv[[#This Row],[T PROGRAMADO]]),0)</f>
        <v>0.93125000000000002</v>
      </c>
      <c r="D803" s="88">
        <f>IFERROR(ROUND(InformeTbHv[[#This Row],[TOTAL DE ARBOLES]]/InformeTbHv[[#This Row],[T EFECTIVO]],2),"")</f>
        <v>13.43</v>
      </c>
      <c r="E803" s="88">
        <f>(IFERROR(ROUND(InformeTbHv[[#This Row],[M3]]/InformeTbHv[[#This Row],[TOTAL DE ARBOLES]],2),""))</f>
        <v>0.37</v>
      </c>
      <c r="F803" s="39">
        <f>IFERROR(ROUND(InformeTbHv[[#This Row],[M3]]/InformeTbHv[[#This Row],[T EFECTIVO]],2),"")</f>
        <v>4.9800000000000004</v>
      </c>
      <c r="G803" s="89">
        <f>InformeTbHv[[#This Row],[T PROGRAMADO]]-InformeTbHv[[#This Row],[HORAS DE OTRAS PARADA]]</f>
        <v>6.03</v>
      </c>
      <c r="H803" s="89">
        <f>InformeTbHv[[#This Row],[T PROGRAMADO]]-SUM(InformeTbHv[[#This Row],[T PARADAS MEC]]+InformeTbHv[[#This Row],[ALISTAMIENTO]]+InformeTbHv[[#This Row],[Mantenimiento periódico]])</f>
        <v>7.45</v>
      </c>
      <c r="I803" s="89">
        <f>InformeTbHv[[#This Row],[T PARADAS MEC]]+InformeTbHv[[#This Row],[ALISTAMIENTO]]+InformeTbHv[[#This Row],[Mantenimiento periódico]]</f>
        <v>0.55000000000000004</v>
      </c>
      <c r="J803" s="89">
        <f>SUMIF(InformeTbHv[[#This Row],[MOTIVO 1]],"Mantenimiento periódico",InformeTbHv[[#This Row],[T OTRA PARADA 1]])</f>
        <v>0</v>
      </c>
      <c r="K803" s="89">
        <f>InformeTbHv[[#This Row],[Mantenimiento periódico]]+InformeTbHv[[#This Row],[ALISTAMIENTO]]</f>
        <v>0.42</v>
      </c>
      <c r="L803" s="89">
        <f>SUM(InformeTbHv[[#This Row],[T OTRA PARADA 1]:[T OTRA PARADA 5]])</f>
        <v>0</v>
      </c>
      <c r="M803" s="88" t="s">
        <v>79</v>
      </c>
      <c r="N803" s="88" t="s">
        <v>1417</v>
      </c>
      <c r="O803" s="88" t="s">
        <v>84</v>
      </c>
      <c r="P803" s="88">
        <v>1085247991</v>
      </c>
      <c r="Q803" s="88" t="s">
        <v>43</v>
      </c>
      <c r="R803" s="88" t="s">
        <v>49</v>
      </c>
      <c r="S803" s="90">
        <v>46080</v>
      </c>
      <c r="T803" s="88" t="s">
        <v>62</v>
      </c>
      <c r="U803" s="88"/>
      <c r="V803" s="88"/>
      <c r="W803" s="88"/>
      <c r="X803" s="88"/>
      <c r="Y803" s="88"/>
      <c r="Z803" s="88"/>
      <c r="AA803" s="88"/>
      <c r="AB803" s="88"/>
      <c r="AC803" s="88" t="s">
        <v>1445</v>
      </c>
      <c r="AD803" s="88" t="s">
        <v>1490</v>
      </c>
      <c r="AE803" s="88" t="s">
        <v>1518</v>
      </c>
      <c r="AF803" s="88">
        <v>19.828868083208551</v>
      </c>
      <c r="AG803" s="88" t="s">
        <v>208</v>
      </c>
      <c r="AH803" s="206">
        <v>5</v>
      </c>
      <c r="AI803" s="88" t="s">
        <v>47</v>
      </c>
      <c r="AJ803" s="419">
        <f>VLOOKUP(InformeTbHv[[#This Row],[TURNO]],[1]INFORMEHV!AI$2:AK$184,2,0)</f>
        <v>0.25</v>
      </c>
      <c r="AK803" s="419">
        <f>VLOOKUP(InformeTbHv[[#This Row],[TURNO]],[1]INFORMEHV!AI$2:AK$184,3,0)</f>
        <v>0.58333333333333337</v>
      </c>
      <c r="AL803" s="205">
        <v>26</v>
      </c>
      <c r="AM803" s="88">
        <v>81</v>
      </c>
      <c r="AN803" s="88">
        <v>30</v>
      </c>
      <c r="AO803" s="88">
        <v>12</v>
      </c>
      <c r="AP803" s="88"/>
      <c r="AQ803" s="89">
        <v>26</v>
      </c>
      <c r="AR803" s="88">
        <v>8</v>
      </c>
      <c r="AS803" s="88">
        <v>0.13</v>
      </c>
      <c r="AT803" s="30" t="s">
        <v>327</v>
      </c>
      <c r="AU803" s="88" t="s">
        <v>504</v>
      </c>
      <c r="AV803" s="88">
        <v>0.42</v>
      </c>
      <c r="AW803" s="88">
        <v>0.42</v>
      </c>
      <c r="AX803" s="88">
        <v>1</v>
      </c>
      <c r="AY803" s="88"/>
      <c r="AZ803" s="92" t="s">
        <v>809</v>
      </c>
      <c r="BA803" s="88" t="s">
        <v>46</v>
      </c>
      <c r="BB80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1.97</v>
      </c>
      <c r="BC803" s="89"/>
      <c r="BD803" s="89"/>
      <c r="BE803" s="89"/>
      <c r="BF803" s="89"/>
      <c r="BG803" s="93"/>
      <c r="BH803" s="44"/>
      <c r="BI803" s="45"/>
      <c r="BJ803" s="45"/>
      <c r="BK803" s="46"/>
      <c r="BL803" s="94"/>
    </row>
    <row r="804" spans="1:64" ht="18" customHeight="1" x14ac:dyDescent="0.3">
      <c r="A804" s="87">
        <f>IFERROR(InformeTbHv[[#This Row],[T EFECTIVO]]/InformeTbHv[[#This Row],[Horas disponibles]],0)</f>
        <v>0.87521968365553604</v>
      </c>
      <c r="B804" s="87">
        <f>((InformeTbHv[[#This Row],[T PROGRAMADO]]-InformeTbHv[[#This Row],[HORAS DE OTRAS PARADA]]))/InformeTbHv[[#This Row],[T PROGRAMADO]]</f>
        <v>0.83000000000000007</v>
      </c>
      <c r="C804" s="216">
        <f>IFERROR(((InformeTbHv[[#This Row],[T PROGRAMADO]]-InformeTbHv[[#This Row],[Ttal P. mec]])/InformeTbHv[[#This Row],[T PROGRAMADO]]),0)</f>
        <v>0.94833333333333336</v>
      </c>
      <c r="D804" s="88">
        <f>IFERROR(ROUND(InformeTbHv[[#This Row],[TOTAL DE ARBOLES]]/InformeTbHv[[#This Row],[T EFECTIVO]],2),"")</f>
        <v>13.45</v>
      </c>
      <c r="E804" s="88">
        <f>(IFERROR(ROUND(InformeTbHv[[#This Row],[M3]]/InformeTbHv[[#This Row],[TOTAL DE ARBOLES]],2),""))</f>
        <v>0.34</v>
      </c>
      <c r="F804" s="39">
        <f>IFERROR(ROUND(InformeTbHv[[#This Row],[M3]]/InformeTbHv[[#This Row],[T EFECTIVO]],2),"")</f>
        <v>4.5199999999999996</v>
      </c>
      <c r="G804" s="89">
        <f>InformeTbHv[[#This Row],[T PROGRAMADO]]-InformeTbHv[[#This Row],[HORAS DE OTRAS PARADA]]</f>
        <v>9.9600000000000009</v>
      </c>
      <c r="H804" s="89">
        <f>InformeTbHv[[#This Row],[T PROGRAMADO]]-SUM(InformeTbHv[[#This Row],[T PARADAS MEC]]+InformeTbHv[[#This Row],[ALISTAMIENTO]]+InformeTbHv[[#This Row],[Mantenimiento periódico]])</f>
        <v>11.38</v>
      </c>
      <c r="I804" s="89">
        <f>InformeTbHv[[#This Row],[T PARADAS MEC]]+InformeTbHv[[#This Row],[ALISTAMIENTO]]+InformeTbHv[[#This Row],[Mantenimiento periódico]]</f>
        <v>0.62</v>
      </c>
      <c r="J804" s="89">
        <f>SUMIF(InformeTbHv[[#This Row],[MOTIVO 1]],"Mantenimiento periódico",InformeTbHv[[#This Row],[T OTRA PARADA 1]])</f>
        <v>0</v>
      </c>
      <c r="K804" s="89">
        <f>InformeTbHv[[#This Row],[Mantenimiento periódico]]+InformeTbHv[[#This Row],[ALISTAMIENTO]]</f>
        <v>0.42</v>
      </c>
      <c r="L804" s="89">
        <f>SUM(InformeTbHv[[#This Row],[T OTRA PARADA 1]:[T OTRA PARADA 5]])</f>
        <v>0</v>
      </c>
      <c r="M804" s="88" t="s">
        <v>79</v>
      </c>
      <c r="N804" s="88" t="s">
        <v>1417</v>
      </c>
      <c r="O804" s="88" t="s">
        <v>84</v>
      </c>
      <c r="P804" s="88">
        <v>1085247991</v>
      </c>
      <c r="Q804" s="88" t="s">
        <v>43</v>
      </c>
      <c r="R804" s="88" t="s">
        <v>49</v>
      </c>
      <c r="S804" s="90">
        <v>46080</v>
      </c>
      <c r="T804" s="88" t="s">
        <v>62</v>
      </c>
      <c r="U804" s="88"/>
      <c r="V804" s="88"/>
      <c r="W804" s="88"/>
      <c r="X804" s="88"/>
      <c r="Y804" s="88"/>
      <c r="Z804" s="88"/>
      <c r="AA804" s="88"/>
      <c r="AB804" s="88"/>
      <c r="AC804" s="88" t="s">
        <v>1445</v>
      </c>
      <c r="AD804" s="88" t="s">
        <v>1490</v>
      </c>
      <c r="AE804" s="88" t="s">
        <v>1518</v>
      </c>
      <c r="AF804" s="88">
        <v>19.828868083208551</v>
      </c>
      <c r="AG804" s="88" t="s">
        <v>208</v>
      </c>
      <c r="AH804" s="206">
        <v>5</v>
      </c>
      <c r="AI804" s="88" t="s">
        <v>47</v>
      </c>
      <c r="AJ804" s="419">
        <f>VLOOKUP(InformeTbHv[[#This Row],[TURNO]],[1]INFORMEHV!AI$2:AK$184,2,0)</f>
        <v>0.25</v>
      </c>
      <c r="AK804" s="419">
        <f>VLOOKUP(InformeTbHv[[#This Row],[TURNO]],[1]INFORMEHV!AI$2:AK$184,3,0)</f>
        <v>0.58333333333333337</v>
      </c>
      <c r="AL804" s="205">
        <v>27</v>
      </c>
      <c r="AM804" s="88">
        <v>134</v>
      </c>
      <c r="AN804" s="88">
        <v>45</v>
      </c>
      <c r="AO804" s="88">
        <v>7</v>
      </c>
      <c r="AP804" s="88">
        <v>21</v>
      </c>
      <c r="AQ804" s="89">
        <v>26</v>
      </c>
      <c r="AR804" s="88">
        <v>12</v>
      </c>
      <c r="AS804" s="88">
        <v>0.2</v>
      </c>
      <c r="AT804" s="30" t="s">
        <v>327</v>
      </c>
      <c r="AU804" s="88" t="s">
        <v>504</v>
      </c>
      <c r="AV804" s="88">
        <v>0.42</v>
      </c>
      <c r="AW804" s="88">
        <v>0.42</v>
      </c>
      <c r="AX804" s="88">
        <v>1</v>
      </c>
      <c r="AY804" s="88"/>
      <c r="AZ804" s="92" t="s">
        <v>57</v>
      </c>
      <c r="BA804" s="88" t="s">
        <v>46</v>
      </c>
      <c r="BB80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2.04</v>
      </c>
      <c r="BC804" s="89"/>
      <c r="BD804" s="89"/>
      <c r="BE804" s="89"/>
      <c r="BF804" s="89"/>
      <c r="BG804" s="93"/>
      <c r="BH804" s="44"/>
      <c r="BI804" s="45"/>
      <c r="BJ804" s="45"/>
      <c r="BK804" s="46"/>
      <c r="BL804" s="94"/>
    </row>
    <row r="805" spans="1:64" ht="18" customHeight="1" x14ac:dyDescent="0.3">
      <c r="A805" s="87">
        <f>IFERROR(InformeTbHv[[#This Row],[T EFECTIVO]]/InformeTbHv[[#This Row],[Horas disponibles]],0)</f>
        <v>0.81266490765171506</v>
      </c>
      <c r="B805" s="87">
        <f>((InformeTbHv[[#This Row],[T PROGRAMADO]]-InformeTbHv[[#This Row],[HORAS DE OTRAS PARADA]]))/InformeTbHv[[#This Row],[T PROGRAMADO]]</f>
        <v>0.51333333333333331</v>
      </c>
      <c r="C805" s="216">
        <f>IFERROR(((InformeTbHv[[#This Row],[T PROGRAMADO]]-InformeTbHv[[#This Row],[Ttal P. mec]])/InformeTbHv[[#This Row],[T PROGRAMADO]]),0)</f>
        <v>0.63166666666666671</v>
      </c>
      <c r="D805" s="88">
        <f>IFERROR(ROUND(InformeTbHv[[#This Row],[TOTAL DE ARBOLES]]/InformeTbHv[[#This Row],[T EFECTIVO]],2),"")</f>
        <v>10.88</v>
      </c>
      <c r="E805" s="88">
        <f>(IFERROR(ROUND(InformeTbHv[[#This Row],[M3]]/InformeTbHv[[#This Row],[TOTAL DE ARBOLES]],2),""))</f>
        <v>0.33</v>
      </c>
      <c r="F805" s="39">
        <f>IFERROR(ROUND(InformeTbHv[[#This Row],[M3]]/InformeTbHv[[#This Row],[T EFECTIVO]],2),"")</f>
        <v>3.57</v>
      </c>
      <c r="G805" s="89">
        <f>InformeTbHv[[#This Row],[T PROGRAMADO]]-InformeTbHv[[#This Row],[HORAS DE OTRAS PARADA]]</f>
        <v>6.16</v>
      </c>
      <c r="H805" s="89">
        <f>InformeTbHv[[#This Row],[T PROGRAMADO]]-SUM(InformeTbHv[[#This Row],[T PARADAS MEC]]+InformeTbHv[[#This Row],[ALISTAMIENTO]]+InformeTbHv[[#This Row],[Mantenimiento periódico]])</f>
        <v>7.58</v>
      </c>
      <c r="I805" s="89">
        <f>InformeTbHv[[#This Row],[T PARADAS MEC]]+InformeTbHv[[#This Row],[ALISTAMIENTO]]+InformeTbHv[[#This Row],[Mantenimiento periódico]]</f>
        <v>4.42</v>
      </c>
      <c r="J805" s="89">
        <f>SUMIF(InformeTbHv[[#This Row],[MOTIVO 1]],"Mantenimiento periódico",InformeTbHv[[#This Row],[T OTRA PARADA 1]])</f>
        <v>0</v>
      </c>
      <c r="K805" s="89">
        <f>InformeTbHv[[#This Row],[Mantenimiento periódico]]+InformeTbHv[[#This Row],[ALISTAMIENTO]]</f>
        <v>0.42</v>
      </c>
      <c r="L805" s="89">
        <f>SUM(InformeTbHv[[#This Row],[T OTRA PARADA 1]:[T OTRA PARADA 5]])</f>
        <v>0</v>
      </c>
      <c r="M805" s="88" t="s">
        <v>79</v>
      </c>
      <c r="N805" s="88" t="s">
        <v>1417</v>
      </c>
      <c r="O805" s="88" t="s">
        <v>84</v>
      </c>
      <c r="P805" s="88">
        <v>1085247991</v>
      </c>
      <c r="Q805" s="88" t="s">
        <v>43</v>
      </c>
      <c r="R805" s="88" t="s">
        <v>49</v>
      </c>
      <c r="S805" s="90">
        <v>46083</v>
      </c>
      <c r="T805" s="88" t="s">
        <v>62</v>
      </c>
      <c r="U805" s="88"/>
      <c r="V805" s="88"/>
      <c r="W805" s="88"/>
      <c r="X805" s="88"/>
      <c r="Y805" s="88"/>
      <c r="Z805" s="88"/>
      <c r="AA805" s="88"/>
      <c r="AB805" s="88"/>
      <c r="AC805" s="88" t="s">
        <v>1445</v>
      </c>
      <c r="AD805" s="88" t="s">
        <v>1490</v>
      </c>
      <c r="AE805" s="88" t="s">
        <v>1518</v>
      </c>
      <c r="AF805" s="88">
        <v>19.828868083208551</v>
      </c>
      <c r="AG805" s="49" t="s">
        <v>208</v>
      </c>
      <c r="AH805" s="206">
        <v>5</v>
      </c>
      <c r="AI805" s="88" t="s">
        <v>47</v>
      </c>
      <c r="AJ805" s="419">
        <f>VLOOKUP(InformeTbHv[[#This Row],[TURNO]],[1]INFORMEHV!AI$2:AK$184,2,0)</f>
        <v>0.25</v>
      </c>
      <c r="AK805" s="419">
        <f>VLOOKUP(InformeTbHv[[#This Row],[TURNO]],[1]INFORMEHV!AI$2:AK$184,3,0)</f>
        <v>0.58333333333333337</v>
      </c>
      <c r="AL805" s="205">
        <v>26</v>
      </c>
      <c r="AM805" s="88">
        <v>67</v>
      </c>
      <c r="AN805" s="88">
        <v>22</v>
      </c>
      <c r="AO805" s="88">
        <v>12</v>
      </c>
      <c r="AP805" s="88">
        <v>35</v>
      </c>
      <c r="AQ805" s="89">
        <v>26</v>
      </c>
      <c r="AR805" s="205">
        <v>12</v>
      </c>
      <c r="AS805" s="88">
        <v>4</v>
      </c>
      <c r="AT805" s="30" t="s">
        <v>328</v>
      </c>
      <c r="AU805" s="88" t="s">
        <v>504</v>
      </c>
      <c r="AV805" s="88">
        <v>0.42</v>
      </c>
      <c r="AW805" s="88">
        <v>0.42</v>
      </c>
      <c r="AX805" s="88">
        <v>1</v>
      </c>
      <c r="AY805" s="88"/>
      <c r="AZ805" s="92" t="s">
        <v>831</v>
      </c>
      <c r="BA805" s="88" t="s">
        <v>46</v>
      </c>
      <c r="BB80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5.84</v>
      </c>
      <c r="BC805" s="89"/>
      <c r="BD805" s="89"/>
      <c r="BE805" s="89"/>
      <c r="BF805" s="89"/>
      <c r="BG805" s="93"/>
      <c r="BH805" s="44"/>
      <c r="BI805" s="45"/>
      <c r="BJ805" s="45"/>
      <c r="BK805" s="46"/>
      <c r="BL805" s="94"/>
    </row>
    <row r="806" spans="1:64" ht="18" customHeight="1" x14ac:dyDescent="0.3">
      <c r="A806" s="87">
        <f>IFERROR(InformeTbHv[[#This Row],[T EFECTIVO]]/InformeTbHv[[#This Row],[Horas disponibles]],0)</f>
        <v>0.74551971326164879</v>
      </c>
      <c r="B806" s="87">
        <f>((InformeTbHv[[#This Row],[T PROGRAMADO]]-InformeTbHv[[#This Row],[HORAS DE OTRAS PARADA]]))/InformeTbHv[[#This Row],[T PROGRAMADO]]</f>
        <v>0.34666666666666668</v>
      </c>
      <c r="C806" s="216">
        <f>IFERROR(((InformeTbHv[[#This Row],[T PROGRAMADO]]-InformeTbHv[[#This Row],[Ttal P. mec]])/InformeTbHv[[#This Row],[T PROGRAMADO]]),0)</f>
        <v>0.46500000000000002</v>
      </c>
      <c r="D806" s="88">
        <f>IFERROR(ROUND(InformeTbHv[[#This Row],[TOTAL DE ARBOLES]]/InformeTbHv[[#This Row],[T EFECTIVO]],2),"")</f>
        <v>32.93</v>
      </c>
      <c r="E806" s="88">
        <f>(IFERROR(ROUND(InformeTbHv[[#This Row],[M3]]/InformeTbHv[[#This Row],[TOTAL DE ARBOLES]],2),""))</f>
        <v>0.28999999999999998</v>
      </c>
      <c r="F806" s="39">
        <f>IFERROR(ROUND(InformeTbHv[[#This Row],[M3]]/InformeTbHv[[#This Row],[T EFECTIVO]],2),"")</f>
        <v>9.6199999999999992</v>
      </c>
      <c r="G806" s="89">
        <f>InformeTbHv[[#This Row],[T PROGRAMADO]]-InformeTbHv[[#This Row],[HORAS DE OTRAS PARADA]]</f>
        <v>4.16</v>
      </c>
      <c r="H806" s="89">
        <f>InformeTbHv[[#This Row],[T PROGRAMADO]]-SUM(InformeTbHv[[#This Row],[T PARADAS MEC]]+InformeTbHv[[#This Row],[ALISTAMIENTO]]+InformeTbHv[[#This Row],[Mantenimiento periódico]])</f>
        <v>5.58</v>
      </c>
      <c r="I806" s="89">
        <f>InformeTbHv[[#This Row],[T PARADAS MEC]]+InformeTbHv[[#This Row],[ALISTAMIENTO]]+InformeTbHv[[#This Row],[Mantenimiento periódico]]</f>
        <v>6.42</v>
      </c>
      <c r="J806" s="89">
        <f>SUMIF(InformeTbHv[[#This Row],[MOTIVO 1]],"Mantenimiento periódico",InformeTbHv[[#This Row],[T OTRA PARADA 1]])</f>
        <v>0</v>
      </c>
      <c r="K806" s="89">
        <f>InformeTbHv[[#This Row],[Mantenimiento periódico]]+InformeTbHv[[#This Row],[ALISTAMIENTO]]</f>
        <v>0.42</v>
      </c>
      <c r="L806" s="89">
        <f>SUM(InformeTbHv[[#This Row],[T OTRA PARADA 1]:[T OTRA PARADA 5]])</f>
        <v>0</v>
      </c>
      <c r="M806" s="88" t="s">
        <v>79</v>
      </c>
      <c r="N806" s="88" t="s">
        <v>1417</v>
      </c>
      <c r="O806" s="88" t="s">
        <v>84</v>
      </c>
      <c r="P806" s="88">
        <v>1085247991</v>
      </c>
      <c r="Q806" s="88" t="s">
        <v>43</v>
      </c>
      <c r="R806" s="88" t="s">
        <v>49</v>
      </c>
      <c r="S806" s="90">
        <v>46084</v>
      </c>
      <c r="T806" s="88" t="s">
        <v>62</v>
      </c>
      <c r="U806" s="88"/>
      <c r="V806" s="88"/>
      <c r="W806" s="88"/>
      <c r="X806" s="88"/>
      <c r="Y806" s="88"/>
      <c r="Z806" s="88"/>
      <c r="AA806" s="88"/>
      <c r="AB806" s="88"/>
      <c r="AC806" s="88" t="s">
        <v>1445</v>
      </c>
      <c r="AD806" s="88" t="s">
        <v>1490</v>
      </c>
      <c r="AE806" s="88" t="s">
        <v>1518</v>
      </c>
      <c r="AF806" s="88">
        <v>19.828868083208551</v>
      </c>
      <c r="AG806" s="49" t="s">
        <v>208</v>
      </c>
      <c r="AH806" s="206">
        <v>5</v>
      </c>
      <c r="AI806" s="88" t="s">
        <v>47</v>
      </c>
      <c r="AJ806" s="419">
        <f>VLOOKUP(InformeTbHv[[#This Row],[TURNO]],[1]INFORMEHV!AI$2:AK$184,2,0)</f>
        <v>0.25</v>
      </c>
      <c r="AK806" s="419">
        <f>VLOOKUP(InformeTbHv[[#This Row],[TURNO]],[1]INFORMEHV!AI$2:AK$184,3,0)</f>
        <v>0.58333333333333337</v>
      </c>
      <c r="AL806" s="205">
        <v>27</v>
      </c>
      <c r="AM806" s="88">
        <v>137</v>
      </c>
      <c r="AN806" s="88">
        <v>40</v>
      </c>
      <c r="AO806" s="88">
        <v>8.3000000000000007</v>
      </c>
      <c r="AP806" s="88">
        <v>77</v>
      </c>
      <c r="AQ806" s="89">
        <v>26</v>
      </c>
      <c r="AR806" s="88">
        <v>12</v>
      </c>
      <c r="AS806" s="88">
        <v>6</v>
      </c>
      <c r="AT806" s="30" t="s">
        <v>327</v>
      </c>
      <c r="AU806" s="88" t="s">
        <v>504</v>
      </c>
      <c r="AV806" s="88">
        <v>0.42</v>
      </c>
      <c r="AW806" s="88">
        <v>0.42</v>
      </c>
      <c r="AX806" s="88">
        <v>1</v>
      </c>
      <c r="AY806" s="88"/>
      <c r="AZ806" s="92" t="s">
        <v>57</v>
      </c>
      <c r="BA806" s="88" t="s">
        <v>46</v>
      </c>
      <c r="BB80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7.84</v>
      </c>
      <c r="BC806" s="89"/>
      <c r="BD806" s="89"/>
      <c r="BE806" s="89"/>
      <c r="BF806" s="89"/>
      <c r="BG806" s="93"/>
      <c r="BH806" s="44"/>
      <c r="BI806" s="45"/>
      <c r="BJ806" s="45"/>
      <c r="BK806" s="46"/>
      <c r="BL806" s="94"/>
    </row>
    <row r="807" spans="1:64" ht="18" customHeight="1" x14ac:dyDescent="0.3">
      <c r="A807" s="87">
        <f>IFERROR(InformeTbHv[[#This Row],[T EFECTIVO]]/InformeTbHv[[#This Row],[Horas disponibles]],0)</f>
        <v>0.96235679214402625</v>
      </c>
      <c r="B807" s="87">
        <f>((InformeTbHv[[#This Row],[T PROGRAMADO]]-InformeTbHv[[#This Row],[HORAS DE OTRAS PARADA]]))/InformeTbHv[[#This Row],[T PROGRAMADO]]</f>
        <v>0.73499999999999999</v>
      </c>
      <c r="C807" s="216">
        <f>IFERROR(((InformeTbHv[[#This Row],[T PROGRAMADO]]-InformeTbHv[[#This Row],[Ttal P. mec]])/InformeTbHv[[#This Row],[T PROGRAMADO]]),0)</f>
        <v>0.76374999999999993</v>
      </c>
      <c r="D807" s="88">
        <f>IFERROR(ROUND(InformeTbHv[[#This Row],[TOTAL DE ARBOLES]]/InformeTbHv[[#This Row],[T EFECTIVO]],2),"")</f>
        <v>85.37</v>
      </c>
      <c r="E807" s="88">
        <f>(IFERROR(ROUND(InformeTbHv[[#This Row],[M3]]/InformeTbHv[[#This Row],[TOTAL DE ARBOLES]],2),""))</f>
        <v>0.28000000000000003</v>
      </c>
      <c r="F807" s="39">
        <f>IFERROR(ROUND(InformeTbHv[[#This Row],[M3]]/InformeTbHv[[#This Row],[T EFECTIVO]],2),"")</f>
        <v>24.01</v>
      </c>
      <c r="G807" s="89">
        <f>InformeTbHv[[#This Row],[T PROGRAMADO]]-InformeTbHv[[#This Row],[HORAS DE OTRAS PARADA]]</f>
        <v>5.88</v>
      </c>
      <c r="H807" s="89">
        <f>InformeTbHv[[#This Row],[T PROGRAMADO]]-SUM(InformeTbHv[[#This Row],[T PARADAS MEC]]+InformeTbHv[[#This Row],[ALISTAMIENTO]]+InformeTbHv[[#This Row],[Mantenimiento periódico]])</f>
        <v>6.1099999999999994</v>
      </c>
      <c r="I807" s="89">
        <f>InformeTbHv[[#This Row],[T PARADAS MEC]]+InformeTbHv[[#This Row],[ALISTAMIENTO]]+InformeTbHv[[#This Row],[Mantenimiento periódico]]</f>
        <v>1.8900000000000001</v>
      </c>
      <c r="J807" s="89">
        <f>SUMIF(InformeTbHv[[#This Row],[MOTIVO 1]],"Mantenimiento periódico",InformeTbHv[[#This Row],[T OTRA PARADA 1]])</f>
        <v>0</v>
      </c>
      <c r="K807" s="89">
        <f>InformeTbHv[[#This Row],[Mantenimiento periódico]]+InformeTbHv[[#This Row],[ALISTAMIENTO]]</f>
        <v>0.32</v>
      </c>
      <c r="L807" s="89">
        <f>SUM(InformeTbHv[[#This Row],[T OTRA PARADA 1]:[T OTRA PARADA 5]])</f>
        <v>0</v>
      </c>
      <c r="M807" s="88" t="s">
        <v>63</v>
      </c>
      <c r="N807" s="88" t="s">
        <v>1417</v>
      </c>
      <c r="O807" s="88" t="s">
        <v>64</v>
      </c>
      <c r="P807" s="88">
        <v>94282613</v>
      </c>
      <c r="Q807" s="88" t="s">
        <v>65</v>
      </c>
      <c r="R807" s="88" t="s">
        <v>44</v>
      </c>
      <c r="S807" s="90">
        <v>46085</v>
      </c>
      <c r="T807" s="88" t="s">
        <v>818</v>
      </c>
      <c r="U807" s="88"/>
      <c r="V807" s="88"/>
      <c r="W807" s="88"/>
      <c r="X807" s="88"/>
      <c r="Y807" s="88"/>
      <c r="Z807" s="88"/>
      <c r="AA807" s="88"/>
      <c r="AB807" s="88"/>
      <c r="AC807" s="88" t="s">
        <v>1423</v>
      </c>
      <c r="AD807" s="88" t="s">
        <v>1468</v>
      </c>
      <c r="AE807" s="88" t="s">
        <v>1512</v>
      </c>
      <c r="AF807" s="88">
        <v>35.086777202388227</v>
      </c>
      <c r="AG807" s="251" t="s">
        <v>205</v>
      </c>
      <c r="AH807" s="206">
        <v>1</v>
      </c>
      <c r="AI807" s="125" t="s">
        <v>45</v>
      </c>
      <c r="AJ807" s="418">
        <f>VLOOKUP(InformeTbHv[[#This Row],[TURNO]],[1]INFORMEHV!AI$2:AK$184,2,0)</f>
        <v>0.58333333333333337</v>
      </c>
      <c r="AK807" s="418">
        <f>VLOOKUP(InformeTbHv[[#This Row],[TURNO]],[1]INFORMEHV!AI$2:AK$184,3,0)</f>
        <v>0.91666666666666663</v>
      </c>
      <c r="AL807" s="205"/>
      <c r="AM807" s="88">
        <v>502</v>
      </c>
      <c r="AN807" s="88">
        <v>141.19999999999999</v>
      </c>
      <c r="AO807" s="88">
        <v>22.31</v>
      </c>
      <c r="AP807" s="88">
        <v>80</v>
      </c>
      <c r="AQ807" s="89"/>
      <c r="AR807" s="88">
        <v>8</v>
      </c>
      <c r="AS807" s="88">
        <v>1.57</v>
      </c>
      <c r="AT807" s="88"/>
      <c r="AU807" s="88" t="s">
        <v>504</v>
      </c>
      <c r="AV807" s="88">
        <v>0.32</v>
      </c>
      <c r="AW807" s="88"/>
      <c r="AX807" s="88">
        <v>0.23</v>
      </c>
      <c r="AY807" s="88"/>
      <c r="AZ807" s="92" t="s">
        <v>890</v>
      </c>
      <c r="BA807" s="88"/>
      <c r="BB80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2.12</v>
      </c>
      <c r="BC807" s="89"/>
      <c r="BD807" s="89"/>
      <c r="BE807" s="89"/>
      <c r="BF807" s="89"/>
      <c r="BG807" s="93"/>
      <c r="BH807" s="44"/>
      <c r="BI807" s="45"/>
      <c r="BJ807" s="45"/>
      <c r="BK807" s="46"/>
      <c r="BL807" s="94"/>
    </row>
    <row r="808" spans="1:64" ht="18" customHeight="1" x14ac:dyDescent="0.3">
      <c r="A808" s="87">
        <f>IFERROR(InformeTbHv[[#This Row],[T EFECTIVO]]/InformeTbHv[[#This Row],[Horas disponibles]],0)</f>
        <v>0.87104072398190036</v>
      </c>
      <c r="B808" s="87">
        <f>((InformeTbHv[[#This Row],[T PROGRAMADO]]-InformeTbHv[[#This Row],[HORAS DE OTRAS PARADA]]))/InformeTbHv[[#This Row],[T PROGRAMADO]]</f>
        <v>0.64166666666666661</v>
      </c>
      <c r="C808" s="216">
        <f>IFERROR(((InformeTbHv[[#This Row],[T PROGRAMADO]]-InformeTbHv[[#This Row],[Ttal P. mec]])/InformeTbHv[[#This Row],[T PROGRAMADO]]),0)</f>
        <v>0.73666666666666669</v>
      </c>
      <c r="D808" s="88">
        <f>IFERROR(ROUND(InformeTbHv[[#This Row],[TOTAL DE ARBOLES]]/InformeTbHv[[#This Row],[T EFECTIVO]],2),"")</f>
        <v>93.25</v>
      </c>
      <c r="E808" s="88">
        <f>(IFERROR(ROUND(InformeTbHv[[#This Row],[M3]]/InformeTbHv[[#This Row],[TOTAL DE ARBOLES]],2),""))</f>
        <v>0.24</v>
      </c>
      <c r="F808" s="39">
        <f>IFERROR(ROUND(InformeTbHv[[#This Row],[M3]]/InformeTbHv[[#This Row],[T EFECTIVO]],2),"")</f>
        <v>22.15</v>
      </c>
      <c r="G808" s="89">
        <f>InformeTbHv[[#This Row],[T PROGRAMADO]]-InformeTbHv[[#This Row],[HORAS DE OTRAS PARADA]]</f>
        <v>3.8499999999999996</v>
      </c>
      <c r="H808" s="89">
        <f>InformeTbHv[[#This Row],[T PROGRAMADO]]-SUM(InformeTbHv[[#This Row],[T PARADAS MEC]]+InformeTbHv[[#This Row],[ALISTAMIENTO]]+InformeTbHv[[#This Row],[Mantenimiento periódico]])</f>
        <v>4.42</v>
      </c>
      <c r="I808" s="89">
        <f>InformeTbHv[[#This Row],[T PARADAS MEC]]+InformeTbHv[[#This Row],[ALISTAMIENTO]]+InformeTbHv[[#This Row],[Mantenimiento periódico]]</f>
        <v>1.58</v>
      </c>
      <c r="J808" s="89">
        <f>SUMIF(InformeTbHv[[#This Row],[MOTIVO 1]],"Mantenimiento periódico",InformeTbHv[[#This Row],[T OTRA PARADA 1]])</f>
        <v>0</v>
      </c>
      <c r="K808" s="89">
        <f>InformeTbHv[[#This Row],[Mantenimiento periódico]]+InformeTbHv[[#This Row],[ALISTAMIENTO]]</f>
        <v>0.38</v>
      </c>
      <c r="L808" s="89">
        <f>SUM(InformeTbHv[[#This Row],[T OTRA PARADA 1]:[T OTRA PARADA 5]])</f>
        <v>0</v>
      </c>
      <c r="M808" s="88" t="s">
        <v>68</v>
      </c>
      <c r="N808" s="88" t="s">
        <v>1417</v>
      </c>
      <c r="O808" s="88" t="s">
        <v>82</v>
      </c>
      <c r="P808" s="88">
        <v>94266396</v>
      </c>
      <c r="Q808" s="88" t="s">
        <v>65</v>
      </c>
      <c r="R808" s="88" t="s">
        <v>44</v>
      </c>
      <c r="S808" s="90">
        <v>46085</v>
      </c>
      <c r="T808" s="88" t="s">
        <v>818</v>
      </c>
      <c r="U808" s="88"/>
      <c r="V808" s="88"/>
      <c r="W808" s="88"/>
      <c r="X808" s="88"/>
      <c r="Y808" s="88"/>
      <c r="Z808" s="88"/>
      <c r="AA808" s="88"/>
      <c r="AB808" s="88"/>
      <c r="AC808" s="88" t="s">
        <v>1423</v>
      </c>
      <c r="AD808" s="88" t="s">
        <v>1468</v>
      </c>
      <c r="AE808" s="88" t="s">
        <v>1512</v>
      </c>
      <c r="AF808" s="88">
        <v>35.086777202388227</v>
      </c>
      <c r="AG808" s="251" t="s">
        <v>205</v>
      </c>
      <c r="AH808" s="206">
        <v>1</v>
      </c>
      <c r="AI808" s="88" t="s">
        <v>47</v>
      </c>
      <c r="AJ808" s="419">
        <f>VLOOKUP(InformeTbHv[[#This Row],[TURNO]],[1]INFORMEHV!AI$2:AK$184,2,0)</f>
        <v>0.25</v>
      </c>
      <c r="AK808" s="419">
        <f>VLOOKUP(InformeTbHv[[#This Row],[TURNO]],[1]INFORMEHV!AI$2:AK$184,3,0)</f>
        <v>0.58333333333333337</v>
      </c>
      <c r="AL808" s="205"/>
      <c r="AM808" s="88">
        <v>359</v>
      </c>
      <c r="AN808" s="88">
        <v>85.26</v>
      </c>
      <c r="AO808" s="88">
        <v>18.96</v>
      </c>
      <c r="AP808" s="88">
        <v>80</v>
      </c>
      <c r="AQ808" s="89"/>
      <c r="AR808" s="88">
        <v>6</v>
      </c>
      <c r="AS808" s="88">
        <v>1.2</v>
      </c>
      <c r="AT808" s="88"/>
      <c r="AU808" s="88" t="s">
        <v>504</v>
      </c>
      <c r="AV808" s="88">
        <v>0.38</v>
      </c>
      <c r="AW808" s="88">
        <v>0.35</v>
      </c>
      <c r="AX808" s="88">
        <v>0.22</v>
      </c>
      <c r="AY808" s="88"/>
      <c r="AZ808" s="92" t="s">
        <v>891</v>
      </c>
      <c r="BA808" s="88"/>
      <c r="BB80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2.1500000000000004</v>
      </c>
      <c r="BC808" s="89"/>
      <c r="BD808" s="89"/>
      <c r="BE808" s="89"/>
      <c r="BF808" s="89"/>
      <c r="BG808" s="93"/>
      <c r="BH808" s="44"/>
      <c r="BI808" s="45"/>
      <c r="BJ808" s="45"/>
      <c r="BK808" s="46"/>
      <c r="BL808" s="94"/>
    </row>
    <row r="809" spans="1:64" ht="18" customHeight="1" x14ac:dyDescent="0.3">
      <c r="A809" s="87">
        <f>IFERROR(InformeTbHv[[#This Row],[T EFECTIVO]]/InformeTbHv[[#This Row],[Horas disponibles]],0)</f>
        <v>0.87630662020905925</v>
      </c>
      <c r="B809" s="87">
        <f>((InformeTbHv[[#This Row],[T PROGRAMADO]]-InformeTbHv[[#This Row],[HORAS DE OTRAS PARADA]]))/InformeTbHv[[#This Row],[T PROGRAMADO]]</f>
        <v>0.83833333333333337</v>
      </c>
      <c r="C809" s="216">
        <f>IFERROR(((InformeTbHv[[#This Row],[T PROGRAMADO]]-InformeTbHv[[#This Row],[Ttal P. mec]])/InformeTbHv[[#This Row],[T PROGRAMADO]]),0)</f>
        <v>0.95666666666666667</v>
      </c>
      <c r="D809" s="88">
        <f>IFERROR(ROUND(InformeTbHv[[#This Row],[TOTAL DE ARBOLES]]/InformeTbHv[[#This Row],[T EFECTIVO]],2),"")</f>
        <v>13.02</v>
      </c>
      <c r="E809" s="88">
        <f>(IFERROR(ROUND(InformeTbHv[[#This Row],[M3]]/InformeTbHv[[#This Row],[TOTAL DE ARBOLES]],2),""))</f>
        <v>0.33</v>
      </c>
      <c r="F809" s="39">
        <f>IFERROR(ROUND(InformeTbHv[[#This Row],[M3]]/InformeTbHv[[#This Row],[T EFECTIVO]],2),"")</f>
        <v>4.2699999999999996</v>
      </c>
      <c r="G809" s="89">
        <f>InformeTbHv[[#This Row],[T PROGRAMADO]]-InformeTbHv[[#This Row],[HORAS DE OTRAS PARADA]]</f>
        <v>10.06</v>
      </c>
      <c r="H809" s="89">
        <f>InformeTbHv[[#This Row],[T PROGRAMADO]]-SUM(InformeTbHv[[#This Row],[T PARADAS MEC]]+InformeTbHv[[#This Row],[ALISTAMIENTO]]+InformeTbHv[[#This Row],[Mantenimiento periódico]])</f>
        <v>11.48</v>
      </c>
      <c r="I809" s="89">
        <f>InformeTbHv[[#This Row],[T PARADAS MEC]]+InformeTbHv[[#This Row],[ALISTAMIENTO]]+InformeTbHv[[#This Row],[Mantenimiento periódico]]</f>
        <v>0.52</v>
      </c>
      <c r="J809" s="89">
        <f>SUMIF(InformeTbHv[[#This Row],[MOTIVO 1]],"Mantenimiento periódico",InformeTbHv[[#This Row],[T OTRA PARADA 1]])</f>
        <v>0</v>
      </c>
      <c r="K809" s="89">
        <f>InformeTbHv[[#This Row],[Mantenimiento periódico]]+InformeTbHv[[#This Row],[ALISTAMIENTO]]</f>
        <v>0.42</v>
      </c>
      <c r="L809" s="89">
        <f>SUM(InformeTbHv[[#This Row],[T OTRA PARADA 1]:[T OTRA PARADA 5]])</f>
        <v>0</v>
      </c>
      <c r="M809" s="88" t="s">
        <v>79</v>
      </c>
      <c r="N809" s="88" t="s">
        <v>1417</v>
      </c>
      <c r="O809" s="88" t="s">
        <v>84</v>
      </c>
      <c r="P809" s="88">
        <v>1085247991</v>
      </c>
      <c r="Q809" s="88" t="s">
        <v>43</v>
      </c>
      <c r="R809" s="88" t="s">
        <v>49</v>
      </c>
      <c r="S809" s="90">
        <v>46082</v>
      </c>
      <c r="T809" s="88" t="s">
        <v>62</v>
      </c>
      <c r="U809" s="88"/>
      <c r="V809" s="88"/>
      <c r="W809" s="88"/>
      <c r="X809" s="88"/>
      <c r="Y809" s="88"/>
      <c r="Z809" s="88"/>
      <c r="AA809" s="88"/>
      <c r="AB809" s="88"/>
      <c r="AC809" s="88" t="s">
        <v>1445</v>
      </c>
      <c r="AD809" s="88" t="s">
        <v>1490</v>
      </c>
      <c r="AE809" s="88" t="s">
        <v>1518</v>
      </c>
      <c r="AF809" s="88">
        <v>19.828868083208551</v>
      </c>
      <c r="AG809" s="49" t="s">
        <v>208</v>
      </c>
      <c r="AH809" s="206">
        <v>5</v>
      </c>
      <c r="AI809" s="233" t="s">
        <v>47</v>
      </c>
      <c r="AJ809" s="427">
        <f>VLOOKUP(InformeTbHv[[#This Row],[TURNO]],[1]INFORMEHV!AI$2:AK$184,2,0)</f>
        <v>0.25</v>
      </c>
      <c r="AK809" s="427">
        <f>VLOOKUP(InformeTbHv[[#This Row],[TURNO]],[1]INFORMEHV!AI$2:AK$184,3,0)</f>
        <v>0.58333333333333337</v>
      </c>
      <c r="AL809" s="205">
        <v>25</v>
      </c>
      <c r="AM809" s="88">
        <v>131</v>
      </c>
      <c r="AN809" s="88">
        <v>43</v>
      </c>
      <c r="AO809" s="88">
        <v>12</v>
      </c>
      <c r="AP809" s="88">
        <v>115</v>
      </c>
      <c r="AQ809" s="89">
        <v>26</v>
      </c>
      <c r="AR809" s="233">
        <v>12</v>
      </c>
      <c r="AS809" s="88">
        <v>0.1</v>
      </c>
      <c r="AT809" s="30" t="s">
        <v>327</v>
      </c>
      <c r="AU809" s="88" t="s">
        <v>504</v>
      </c>
      <c r="AV809" s="88">
        <v>0.42</v>
      </c>
      <c r="AW809" s="88">
        <v>0.42</v>
      </c>
      <c r="AX809" s="88">
        <v>1</v>
      </c>
      <c r="AY809" s="88"/>
      <c r="AZ809" s="92" t="s">
        <v>908</v>
      </c>
      <c r="BA809" s="88" t="s">
        <v>46</v>
      </c>
      <c r="BB80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1.94</v>
      </c>
      <c r="BC809" s="89"/>
      <c r="BD809" s="89"/>
      <c r="BE809" s="89"/>
      <c r="BF809" s="89"/>
      <c r="BG809" s="93"/>
      <c r="BH809" s="44"/>
      <c r="BI809" s="45"/>
      <c r="BJ809" s="45"/>
      <c r="BK809" s="46"/>
      <c r="BL809" s="94"/>
    </row>
    <row r="810" spans="1:64" ht="18" customHeight="1" x14ac:dyDescent="0.3">
      <c r="A810" s="76">
        <f>IFERROR(InformeTbHv[[#This Row],[T EFECTIVO]]/InformeTbHv[[#This Row],[Horas disponibles]],0)</f>
        <v>0.93703148425787108</v>
      </c>
      <c r="B810" s="76">
        <f>((InformeTbHv[[#This Row],[T PROGRAMADO]]-InformeTbHv[[#This Row],[HORAS DE OTRAS PARADA]]))/InformeTbHv[[#This Row],[T PROGRAMADO]]</f>
        <v>0.78125</v>
      </c>
      <c r="C810" s="217">
        <f>IFERROR(((InformeTbHv[[#This Row],[T PROGRAMADO]]-InformeTbHv[[#This Row],[Ttal P. mec]])/InformeTbHv[[#This Row],[T PROGRAMADO]]),0)</f>
        <v>0.83374999999999999</v>
      </c>
      <c r="D810" s="49">
        <f>IFERROR(ROUND(InformeTbHv[[#This Row],[TOTAL DE ARBOLES]]/InformeTbHv[[#This Row],[T EFECTIVO]],2),"")</f>
        <v>46.08</v>
      </c>
      <c r="E810" s="49">
        <f>(IFERROR(ROUND(InformeTbHv[[#This Row],[M3]]/InformeTbHv[[#This Row],[TOTAL DE ARBOLES]],2),""))</f>
        <v>0.35</v>
      </c>
      <c r="F810" s="39">
        <f>IFERROR(ROUND(InformeTbHv[[#This Row],[M3]]/InformeTbHv[[#This Row],[T EFECTIVO]],2),"")</f>
        <v>16.190000000000001</v>
      </c>
      <c r="G810" s="72">
        <f>InformeTbHv[[#This Row],[T PROGRAMADO]]-InformeTbHv[[#This Row],[HORAS DE OTRAS PARADA]]</f>
        <v>6.25</v>
      </c>
      <c r="H810" s="72">
        <f>InformeTbHv[[#This Row],[T PROGRAMADO]]-SUM(InformeTbHv[[#This Row],[T PARADAS MEC]]+InformeTbHv[[#This Row],[ALISTAMIENTO]]+InformeTbHv[[#This Row],[Mantenimiento periódico]])</f>
        <v>6.67</v>
      </c>
      <c r="I810" s="72">
        <f>InformeTbHv[[#This Row],[T PARADAS MEC]]+InformeTbHv[[#This Row],[ALISTAMIENTO]]+InformeTbHv[[#This Row],[Mantenimiento periódico]]</f>
        <v>1.33</v>
      </c>
      <c r="J810" s="72">
        <f>SUMIF(InformeTbHv[[#This Row],[MOTIVO 1]],"Mantenimiento periódico",InformeTbHv[[#This Row],[T OTRA PARADA 1]])</f>
        <v>0</v>
      </c>
      <c r="K810" s="72">
        <f>InformeTbHv[[#This Row],[Mantenimiento periódico]]+InformeTbHv[[#This Row],[ALISTAMIENTO]]</f>
        <v>0.33</v>
      </c>
      <c r="L810" s="72">
        <f>SUM(InformeTbHv[[#This Row],[T OTRA PARADA 1]:[T OTRA PARADA 5]])</f>
        <v>0</v>
      </c>
      <c r="M810" s="49" t="s">
        <v>76</v>
      </c>
      <c r="N810" s="49" t="s">
        <v>1418</v>
      </c>
      <c r="O810" s="49" t="s">
        <v>77</v>
      </c>
      <c r="P810" s="49">
        <v>1010092842</v>
      </c>
      <c r="Q810" s="49" t="s">
        <v>43</v>
      </c>
      <c r="R810" s="49" t="s">
        <v>49</v>
      </c>
      <c r="S810" s="77">
        <v>46121</v>
      </c>
      <c r="T810" s="49" t="s">
        <v>981</v>
      </c>
      <c r="U810" s="49"/>
      <c r="V810" s="49"/>
      <c r="W810" s="49"/>
      <c r="X810" s="49"/>
      <c r="Y810" s="49"/>
      <c r="Z810" s="49"/>
      <c r="AA810" s="49"/>
      <c r="AB810" s="49"/>
      <c r="AC810" s="49" t="s">
        <v>1435</v>
      </c>
      <c r="AD810" s="49" t="s">
        <v>1480</v>
      </c>
      <c r="AE810" s="49" t="s">
        <v>1509</v>
      </c>
      <c r="AF810" s="49">
        <v>21.85343388198622</v>
      </c>
      <c r="AG810" s="251" t="s">
        <v>205</v>
      </c>
      <c r="AH810" s="259">
        <v>8</v>
      </c>
      <c r="AI810" s="125" t="s">
        <v>45</v>
      </c>
      <c r="AJ810" s="418">
        <f>VLOOKUP(InformeTbHv[[#This Row],[TURNO]],[1]INFORMEHV!AI$2:AK$184,2,0)</f>
        <v>0.58333333333333337</v>
      </c>
      <c r="AK810" s="418">
        <f>VLOOKUP(InformeTbHv[[#This Row],[TURNO]],[1]INFORMEHV!AI$2:AK$184,3,0)</f>
        <v>0.91666666666666663</v>
      </c>
      <c r="AL810" s="125">
        <v>22</v>
      </c>
      <c r="AM810" s="49">
        <v>288</v>
      </c>
      <c r="AN810" s="49">
        <v>101.16</v>
      </c>
      <c r="AO810" s="49">
        <v>13.68</v>
      </c>
      <c r="AP810" s="49"/>
      <c r="AQ810" s="72">
        <v>20</v>
      </c>
      <c r="AR810" s="49">
        <v>8</v>
      </c>
      <c r="AS810" s="49">
        <v>1</v>
      </c>
      <c r="AT810" s="49"/>
      <c r="AU810" s="49" t="s">
        <v>504</v>
      </c>
      <c r="AV810" s="49">
        <v>0.33</v>
      </c>
      <c r="AW810" s="49">
        <v>0.25</v>
      </c>
      <c r="AX810" s="49">
        <v>0.17</v>
      </c>
      <c r="AY810" s="49"/>
      <c r="AZ810" s="71"/>
      <c r="BA810" s="49" t="s">
        <v>46</v>
      </c>
      <c r="BB81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1.75</v>
      </c>
      <c r="BC810" s="72"/>
      <c r="BD810" s="72"/>
      <c r="BE810" s="72"/>
      <c r="BF810" s="72"/>
      <c r="BG810" s="74"/>
      <c r="BH810" s="44"/>
      <c r="BI810" s="45"/>
      <c r="BJ810" s="45"/>
      <c r="BK810" s="46"/>
      <c r="BL810" s="45"/>
    </row>
    <row r="811" spans="1:64" ht="18" customHeight="1" x14ac:dyDescent="0.3">
      <c r="A811" s="87">
        <f>IFERROR(InformeTbHv[[#This Row],[T EFECTIVO]]/InformeTbHv[[#This Row],[Horas disponibles]],0)</f>
        <v>0.94910179640718562</v>
      </c>
      <c r="B811" s="87">
        <f>((InformeTbHv[[#This Row],[T PROGRAMADO]]-InformeTbHv[[#This Row],[HORAS DE OTRAS PARADA]]))/InformeTbHv[[#This Row],[T PROGRAMADO]]</f>
        <v>0.39624999999999999</v>
      </c>
      <c r="C811" s="216">
        <f>IFERROR(((InformeTbHv[[#This Row],[T PROGRAMADO]]-InformeTbHv[[#This Row],[Ttal P. mec]])/InformeTbHv[[#This Row],[T PROGRAMADO]]),0)</f>
        <v>0.41749999999999998</v>
      </c>
      <c r="D811" s="88">
        <f>IFERROR(ROUND(InformeTbHv[[#This Row],[TOTAL DE ARBOLES]]/InformeTbHv[[#This Row],[T EFECTIVO]],2),"")</f>
        <v>123.97</v>
      </c>
      <c r="E811" s="88">
        <f>(IFERROR(ROUND(InformeTbHv[[#This Row],[M3]]/InformeTbHv[[#This Row],[TOTAL DE ARBOLES]],2),""))</f>
        <v>0.23</v>
      </c>
      <c r="F811" s="39">
        <f>IFERROR(ROUND(InformeTbHv[[#This Row],[M3]]/InformeTbHv[[#This Row],[T EFECTIVO]],2),"")</f>
        <v>28.7</v>
      </c>
      <c r="G811" s="89">
        <f>InformeTbHv[[#This Row],[T PROGRAMADO]]-InformeTbHv[[#This Row],[HORAS DE OTRAS PARADA]]</f>
        <v>3.17</v>
      </c>
      <c r="H811" s="89">
        <f>InformeTbHv[[#This Row],[T PROGRAMADO]]-SUM(InformeTbHv[[#This Row],[T PARADAS MEC]]+InformeTbHv[[#This Row],[ALISTAMIENTO]]+InformeTbHv[[#This Row],[Mantenimiento periódico]])</f>
        <v>3.34</v>
      </c>
      <c r="I811" s="89">
        <f>InformeTbHv[[#This Row],[T PARADAS MEC]]+InformeTbHv[[#This Row],[ALISTAMIENTO]]+InformeTbHv[[#This Row],[Mantenimiento periódico]]</f>
        <v>4.66</v>
      </c>
      <c r="J811" s="89">
        <f>SUMIF(InformeTbHv[[#This Row],[MOTIVO 1]],"Mantenimiento periódico",InformeTbHv[[#This Row],[T OTRA PARADA 1]])</f>
        <v>0</v>
      </c>
      <c r="K811" s="89">
        <f>InformeTbHv[[#This Row],[Mantenimiento periódico]]+InformeTbHv[[#This Row],[ALISTAMIENTO]]</f>
        <v>0.33</v>
      </c>
      <c r="L811" s="89">
        <f>SUM(InformeTbHv[[#This Row],[T OTRA PARADA 1]:[T OTRA PARADA 5]])</f>
        <v>0</v>
      </c>
      <c r="M811" s="88" t="s">
        <v>68</v>
      </c>
      <c r="N811" s="88" t="s">
        <v>1417</v>
      </c>
      <c r="O811" s="88" t="s">
        <v>69</v>
      </c>
      <c r="P811" s="88">
        <v>1059706760</v>
      </c>
      <c r="Q811" s="88" t="s">
        <v>65</v>
      </c>
      <c r="R811" s="88" t="s">
        <v>44</v>
      </c>
      <c r="S811" s="90">
        <v>46083</v>
      </c>
      <c r="T811" s="88" t="s">
        <v>818</v>
      </c>
      <c r="U811" s="88"/>
      <c r="V811" s="88"/>
      <c r="W811" s="88"/>
      <c r="X811" s="88"/>
      <c r="Y811" s="88"/>
      <c r="Z811" s="88"/>
      <c r="AA811" s="88"/>
      <c r="AB811" s="88"/>
      <c r="AC811" s="88" t="s">
        <v>1423</v>
      </c>
      <c r="AD811" s="88" t="s">
        <v>1468</v>
      </c>
      <c r="AE811" s="88" t="s">
        <v>1512</v>
      </c>
      <c r="AF811" s="88">
        <v>35.086777202388227</v>
      </c>
      <c r="AG811" s="251" t="s">
        <v>205</v>
      </c>
      <c r="AH811" s="206">
        <v>1</v>
      </c>
      <c r="AI811" s="125" t="s">
        <v>45</v>
      </c>
      <c r="AJ811" s="418">
        <f>VLOOKUP(InformeTbHv[[#This Row],[TURNO]],[1]INFORMEHV!AI$2:AK$184,2,0)</f>
        <v>0.58333333333333337</v>
      </c>
      <c r="AK811" s="418">
        <f>VLOOKUP(InformeTbHv[[#This Row],[TURNO]],[1]INFORMEHV!AI$2:AK$184,3,0)</f>
        <v>0.91666666666666663</v>
      </c>
      <c r="AL811" s="205"/>
      <c r="AM811" s="88">
        <v>393</v>
      </c>
      <c r="AN811" s="88">
        <v>90.98</v>
      </c>
      <c r="AO811" s="88">
        <v>16.3</v>
      </c>
      <c r="AP811" s="88">
        <v>70</v>
      </c>
      <c r="AQ811" s="89"/>
      <c r="AR811" s="88">
        <v>8</v>
      </c>
      <c r="AS811" s="88">
        <v>4.33</v>
      </c>
      <c r="AT811" s="30" t="s">
        <v>327</v>
      </c>
      <c r="AU811" s="88" t="s">
        <v>884</v>
      </c>
      <c r="AV811" s="88">
        <v>0.33</v>
      </c>
      <c r="AW811" s="88"/>
      <c r="AX811" s="88">
        <v>0.17</v>
      </c>
      <c r="AY811" s="88"/>
      <c r="AZ811" s="92" t="s">
        <v>885</v>
      </c>
      <c r="BA811" s="88" t="s">
        <v>48</v>
      </c>
      <c r="BB81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4.83</v>
      </c>
      <c r="BC811" s="89"/>
      <c r="BD811" s="89"/>
      <c r="BE811" s="89"/>
      <c r="BF811" s="89"/>
      <c r="BG811" s="93"/>
      <c r="BH811" s="44"/>
      <c r="BI811" s="45"/>
      <c r="BJ811" s="45"/>
      <c r="BK811" s="46"/>
      <c r="BL811" s="94"/>
    </row>
    <row r="812" spans="1:64" ht="18" customHeight="1" x14ac:dyDescent="0.3">
      <c r="A812" s="87">
        <f>IFERROR(InformeTbHv[[#This Row],[T EFECTIVO]]/InformeTbHv[[#This Row],[Horas disponibles]],0)</f>
        <v>0.92101105845181674</v>
      </c>
      <c r="B812" s="87">
        <f>((InformeTbHv[[#This Row],[T PROGRAMADO]]-InformeTbHv[[#This Row],[HORAS DE OTRAS PARADA]]))/InformeTbHv[[#This Row],[T PROGRAMADO]]</f>
        <v>0.72875000000000001</v>
      </c>
      <c r="C812" s="216">
        <f>IFERROR(((InformeTbHv[[#This Row],[T PROGRAMADO]]-InformeTbHv[[#This Row],[Ttal P. mec]])/InformeTbHv[[#This Row],[T PROGRAMADO]]),0)</f>
        <v>0.79125000000000001</v>
      </c>
      <c r="D812" s="88">
        <f>IFERROR(ROUND(InformeTbHv[[#This Row],[TOTAL DE ARBOLES]]/InformeTbHv[[#This Row],[T EFECTIVO]],2),"")</f>
        <v>58.15</v>
      </c>
      <c r="E812" s="88">
        <f>(IFERROR(ROUND(InformeTbHv[[#This Row],[M3]]/InformeTbHv[[#This Row],[TOTAL DE ARBOLES]],2),""))</f>
        <v>0.35</v>
      </c>
      <c r="F812" s="39">
        <f>IFERROR(ROUND(InformeTbHv[[#This Row],[M3]]/InformeTbHv[[#This Row],[T EFECTIVO]],2),"")</f>
        <v>20.25</v>
      </c>
      <c r="G812" s="89">
        <f>InformeTbHv[[#This Row],[T PROGRAMADO]]-InformeTbHv[[#This Row],[HORAS DE OTRAS PARADA]]</f>
        <v>5.83</v>
      </c>
      <c r="H812" s="89">
        <f>InformeTbHv[[#This Row],[T PROGRAMADO]]-SUM(InformeTbHv[[#This Row],[T PARADAS MEC]]+InformeTbHv[[#This Row],[ALISTAMIENTO]]+InformeTbHv[[#This Row],[Mantenimiento periódico]])</f>
        <v>6.33</v>
      </c>
      <c r="I812" s="89">
        <f>InformeTbHv[[#This Row],[T PARADAS MEC]]+InformeTbHv[[#This Row],[ALISTAMIENTO]]+InformeTbHv[[#This Row],[Mantenimiento periódico]]</f>
        <v>1.67</v>
      </c>
      <c r="J812" s="89">
        <f>SUMIF(InformeTbHv[[#This Row],[MOTIVO 1]],"Mantenimiento periódico",InformeTbHv[[#This Row],[T OTRA PARADA 1]])</f>
        <v>0</v>
      </c>
      <c r="K812" s="89">
        <f>InformeTbHv[[#This Row],[Mantenimiento periódico]]+InformeTbHv[[#This Row],[ALISTAMIENTO]]</f>
        <v>0.42</v>
      </c>
      <c r="L812" s="89">
        <f>SUM(InformeTbHv[[#This Row],[T OTRA PARADA 1]:[T OTRA PARADA 5]])</f>
        <v>0</v>
      </c>
      <c r="M812" s="88" t="s">
        <v>42</v>
      </c>
      <c r="N812" s="88" t="s">
        <v>1418</v>
      </c>
      <c r="O812" s="88" t="s">
        <v>58</v>
      </c>
      <c r="P812" s="88">
        <v>6343935</v>
      </c>
      <c r="Q812" s="88" t="s">
        <v>43</v>
      </c>
      <c r="R812" s="88" t="s">
        <v>44</v>
      </c>
      <c r="S812" s="90">
        <v>46109</v>
      </c>
      <c r="T812" s="88" t="s">
        <v>815</v>
      </c>
      <c r="U812" s="88"/>
      <c r="V812" s="88"/>
      <c r="W812" s="88"/>
      <c r="X812" s="88"/>
      <c r="Y812" s="88"/>
      <c r="Z812" s="88"/>
      <c r="AA812" s="88"/>
      <c r="AB812" s="88"/>
      <c r="AC812" s="88" t="s">
        <v>1434</v>
      </c>
      <c r="AD812" s="88" t="s">
        <v>1479</v>
      </c>
      <c r="AE812" s="88" t="s">
        <v>1519</v>
      </c>
      <c r="AF812" s="88">
        <v>17.88641072711232</v>
      </c>
      <c r="AG812" s="49" t="s">
        <v>208</v>
      </c>
      <c r="AH812" s="206">
        <v>3</v>
      </c>
      <c r="AI812" s="125" t="s">
        <v>45</v>
      </c>
      <c r="AJ812" s="418">
        <f>VLOOKUP(InformeTbHv[[#This Row],[TURNO]],[1]INFORMEHV!AI$2:AK$184,2,0)</f>
        <v>0.58333333333333337</v>
      </c>
      <c r="AK812" s="418">
        <f>VLOOKUP(InformeTbHv[[#This Row],[TURNO]],[1]INFORMEHV!AI$2:AK$184,3,0)</f>
        <v>0.91666666666666663</v>
      </c>
      <c r="AL812" s="205">
        <v>28</v>
      </c>
      <c r="AM812" s="88">
        <v>339</v>
      </c>
      <c r="AN812" s="88">
        <v>118.06</v>
      </c>
      <c r="AO812" s="88">
        <v>13.43</v>
      </c>
      <c r="AP812" s="88"/>
      <c r="AQ812" s="89">
        <v>20</v>
      </c>
      <c r="AR812" s="205">
        <v>8</v>
      </c>
      <c r="AS812" s="88">
        <v>1.25</v>
      </c>
      <c r="AT812" s="30" t="s">
        <v>328</v>
      </c>
      <c r="AU812" s="88" t="s">
        <v>1055</v>
      </c>
      <c r="AV812" s="88">
        <v>0.42</v>
      </c>
      <c r="AW812" s="88">
        <v>0.17</v>
      </c>
      <c r="AX812" s="88">
        <v>0.33</v>
      </c>
      <c r="AY812" s="88"/>
      <c r="AZ812" s="92" t="s">
        <v>92</v>
      </c>
      <c r="BA812" s="88" t="s">
        <v>46</v>
      </c>
      <c r="BB81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2.17</v>
      </c>
      <c r="BC812" s="89"/>
      <c r="BD812" s="89"/>
      <c r="BE812" s="89"/>
      <c r="BF812" s="89"/>
      <c r="BG812" s="93"/>
      <c r="BH812" s="44"/>
      <c r="BI812" s="45"/>
      <c r="BJ812" s="45"/>
      <c r="BK812" s="46"/>
      <c r="BL812" s="94"/>
    </row>
    <row r="813" spans="1:64" ht="18" customHeight="1" x14ac:dyDescent="0.3">
      <c r="A813" s="87">
        <f>IFERROR(InformeTbHv[[#This Row],[T EFECTIVO]]/InformeTbHv[[#This Row],[Horas disponibles]],0)</f>
        <v>0.96387283236994215</v>
      </c>
      <c r="B813" s="87">
        <f>((InformeTbHv[[#This Row],[T PROGRAMADO]]-InformeTbHv[[#This Row],[HORAS DE OTRAS PARADA]]))/InformeTbHv[[#This Row],[T PROGRAMADO]]</f>
        <v>0.83374999999999999</v>
      </c>
      <c r="C813" s="216">
        <f>IFERROR(((InformeTbHv[[#This Row],[T PROGRAMADO]]-InformeTbHv[[#This Row],[Ttal P. mec]])/InformeTbHv[[#This Row],[T PROGRAMADO]]),0)</f>
        <v>0.86499999999999999</v>
      </c>
      <c r="D813" s="88">
        <f>IFERROR(ROUND(InformeTbHv[[#This Row],[TOTAL DE ARBOLES]]/InformeTbHv[[#This Row],[T EFECTIVO]],2),"")</f>
        <v>67.92</v>
      </c>
      <c r="E813" s="88">
        <f>(IFERROR(ROUND(InformeTbHv[[#This Row],[M3]]/InformeTbHv[[#This Row],[TOTAL DE ARBOLES]],2),""))</f>
        <v>0.43</v>
      </c>
      <c r="F813" s="39"/>
      <c r="G813" s="89">
        <f>InformeTbHv[[#This Row],[T PROGRAMADO]]-InformeTbHv[[#This Row],[HORAS DE OTRAS PARADA]]</f>
        <v>6.67</v>
      </c>
      <c r="H813" s="89">
        <f>InformeTbHv[[#This Row],[T PROGRAMADO]]-SUM(InformeTbHv[[#This Row],[T PARADAS MEC]]+InformeTbHv[[#This Row],[ALISTAMIENTO]]+InformeTbHv[[#This Row],[Mantenimiento periódico]])</f>
        <v>6.92</v>
      </c>
      <c r="I813" s="89">
        <f>InformeTbHv[[#This Row],[T PARADAS MEC]]+InformeTbHv[[#This Row],[ALISTAMIENTO]]+InformeTbHv[[#This Row],[Mantenimiento periódico]]</f>
        <v>1.08</v>
      </c>
      <c r="J813" s="89">
        <f>SUMIF(InformeTbHv[[#This Row],[MOTIVO 1]],"Mantenimiento periódico",InformeTbHv[[#This Row],[T OTRA PARADA 1]])</f>
        <v>0</v>
      </c>
      <c r="K813" s="89">
        <f>InformeTbHv[[#This Row],[Mantenimiento periódico]]+InformeTbHv[[#This Row],[ALISTAMIENTO]]</f>
        <v>0.33</v>
      </c>
      <c r="L813" s="89">
        <f>SUM(InformeTbHv[[#This Row],[T OTRA PARADA 1]:[T OTRA PARADA 5]])</f>
        <v>0</v>
      </c>
      <c r="M813" s="88" t="s">
        <v>42</v>
      </c>
      <c r="N813" s="88" t="s">
        <v>1418</v>
      </c>
      <c r="O813" s="88" t="s">
        <v>58</v>
      </c>
      <c r="P813" s="88">
        <v>6343935</v>
      </c>
      <c r="Q813" s="88" t="s">
        <v>43</v>
      </c>
      <c r="R813" s="88" t="s">
        <v>44</v>
      </c>
      <c r="S813" s="90">
        <v>46112</v>
      </c>
      <c r="T813" s="88" t="s">
        <v>815</v>
      </c>
      <c r="U813" s="88"/>
      <c r="V813" s="88"/>
      <c r="W813" s="88"/>
      <c r="X813" s="88"/>
      <c r="Y813" s="88"/>
      <c r="Z813" s="88"/>
      <c r="AA813" s="88"/>
      <c r="AB813" s="88"/>
      <c r="AC813" s="88" t="s">
        <v>1434</v>
      </c>
      <c r="AD813" s="88" t="s">
        <v>1479</v>
      </c>
      <c r="AE813" s="88" t="s">
        <v>1519</v>
      </c>
      <c r="AF813" s="88">
        <v>17.88641072711232</v>
      </c>
      <c r="AG813" s="49" t="s">
        <v>208</v>
      </c>
      <c r="AH813" s="206">
        <v>1</v>
      </c>
      <c r="AI813" s="88" t="s">
        <v>47</v>
      </c>
      <c r="AJ813" s="419">
        <f>VLOOKUP(InformeTbHv[[#This Row],[TURNO]],[1]INFORMEHV!AI$2:AK$184,2,0)</f>
        <v>0.25</v>
      </c>
      <c r="AK813" s="419">
        <f>VLOOKUP(InformeTbHv[[#This Row],[TURNO]],[1]INFORMEHV!AI$2:AK$184,3,0)</f>
        <v>0.58333333333333337</v>
      </c>
      <c r="AL813" s="205">
        <v>28</v>
      </c>
      <c r="AM813" s="88">
        <v>453</v>
      </c>
      <c r="AN813" s="88">
        <v>196.42</v>
      </c>
      <c r="AO813" s="88">
        <v>22.98</v>
      </c>
      <c r="AP813" s="88"/>
      <c r="AQ813" s="89">
        <v>20</v>
      </c>
      <c r="AR813" s="205">
        <v>8</v>
      </c>
      <c r="AS813" s="88">
        <v>0.75</v>
      </c>
      <c r="AT813" s="30" t="s">
        <v>328</v>
      </c>
      <c r="AU813" s="88" t="s">
        <v>1055</v>
      </c>
      <c r="AV813" s="88">
        <v>0.33</v>
      </c>
      <c r="AW813" s="88"/>
      <c r="AX813" s="88">
        <v>0.25</v>
      </c>
      <c r="AY813" s="88">
        <v>2</v>
      </c>
      <c r="AZ813" s="92" t="s">
        <v>92</v>
      </c>
      <c r="BA813" s="88" t="s">
        <v>46</v>
      </c>
      <c r="BB81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1.33</v>
      </c>
      <c r="BC813" s="89"/>
      <c r="BD813" s="89"/>
      <c r="BE813" s="89"/>
      <c r="BF813" s="89"/>
      <c r="BG813" s="93"/>
      <c r="BH813" s="44"/>
      <c r="BI813" s="45"/>
      <c r="BJ813" s="45"/>
      <c r="BK813" s="46"/>
      <c r="BL813" s="94"/>
    </row>
    <row r="814" spans="1:64" ht="18" customHeight="1" x14ac:dyDescent="0.3">
      <c r="A814" s="37">
        <f>IFERROR(InformeTbHv[[#This Row],[T EFECTIVO]]/InformeTbHv[[#This Row],[Horas disponibles]],0)</f>
        <v>0.94623655913978499</v>
      </c>
      <c r="B814" s="37">
        <f>((InformeTbHv[[#This Row],[T PROGRAMADO]]-InformeTbHv[[#This Row],[HORAS DE OTRAS PARADA]]))/InformeTbHv[[#This Row],[T PROGRAMADO]]</f>
        <v>0.88</v>
      </c>
      <c r="C814" s="113">
        <f>IFERROR(((InformeTbHv[[#This Row],[T PROGRAMADO]]-InformeTbHv[[#This Row],[Ttal P. mec]])/InformeTbHv[[#This Row],[T PROGRAMADO]]),0)</f>
        <v>0.92999999999999994</v>
      </c>
      <c r="D814" s="38">
        <f>IFERROR(ROUND(InformeTbHv[[#This Row],[TOTAL DE ARBOLES]]/InformeTbHv[[#This Row],[T EFECTIVO]],2),"")</f>
        <v>33.1</v>
      </c>
      <c r="E814" s="38">
        <f>(IFERROR(ROUND(InformeTbHv[[#This Row],[M3]]/InformeTbHv[[#This Row],[TOTAL DE ARBOLES]],2),""))</f>
        <v>0.52</v>
      </c>
      <c r="F814" s="39">
        <f>IFERROR(ROUND(InformeTbHv[[#This Row],[M3]]/InformeTbHv[[#This Row],[T EFECTIVO]],2),"")</f>
        <v>17.05</v>
      </c>
      <c r="G814" s="40">
        <f>InformeTbHv[[#This Row],[T PROGRAMADO]]-InformeTbHv[[#This Row],[HORAS DE OTRAS PARADA]]</f>
        <v>7.04</v>
      </c>
      <c r="H814" s="40">
        <f>InformeTbHv[[#This Row],[T PROGRAMADO]]-SUM(InformeTbHv[[#This Row],[T PARADAS MEC]]+InformeTbHv[[#This Row],[ALISTAMIENTO]]+InformeTbHv[[#This Row],[Mantenimiento periódico]])</f>
        <v>7.4399999999999995</v>
      </c>
      <c r="I814" s="40">
        <f>InformeTbHv[[#This Row],[T PARADAS MEC]]+InformeTbHv[[#This Row],[ALISTAMIENTO]]+InformeTbHv[[#This Row],[Mantenimiento periódico]]</f>
        <v>0.56000000000000005</v>
      </c>
      <c r="J814" s="40">
        <f>SUMIF(InformeTbHv[[#This Row],[MOTIVO 1]],"Mantenimiento periódico",InformeTbHv[[#This Row],[T OTRA PARADA 1]])</f>
        <v>0</v>
      </c>
      <c r="K814" s="120">
        <f>InformeTbHv[[#This Row],[Mantenimiento periódico]]+InformeTbHv[[#This Row],[ALISTAMIENTO]]</f>
        <v>0.23</v>
      </c>
      <c r="L814" s="120">
        <f>SUM(InformeTbHv[[#This Row],[T OTRA PARADA 1]:[T OTRA PARADA 5]])</f>
        <v>0</v>
      </c>
      <c r="M814" s="116" t="s">
        <v>72</v>
      </c>
      <c r="N814" s="116" t="s">
        <v>1418</v>
      </c>
      <c r="O814" s="246" t="s">
        <v>75</v>
      </c>
      <c r="P814" s="38">
        <v>1114481552</v>
      </c>
      <c r="Q814" s="38" t="s">
        <v>43</v>
      </c>
      <c r="R814" s="38" t="s">
        <v>74</v>
      </c>
      <c r="S814" s="41">
        <v>46030</v>
      </c>
      <c r="T814" s="38" t="s">
        <v>102</v>
      </c>
      <c r="U814" s="38"/>
      <c r="V814" s="38"/>
      <c r="W814" s="38"/>
      <c r="X814" s="38"/>
      <c r="Y814" s="38"/>
      <c r="Z814" s="38"/>
      <c r="AA814" s="38"/>
      <c r="AB814" s="38"/>
      <c r="AC814" s="38" t="s">
        <v>1425</v>
      </c>
      <c r="AD814" s="38" t="s">
        <v>1470</v>
      </c>
      <c r="AE814" s="38" t="s">
        <v>1514</v>
      </c>
      <c r="AF814" s="38">
        <v>18.81028029942162</v>
      </c>
      <c r="AG814" s="251" t="s">
        <v>205</v>
      </c>
      <c r="AH814" s="207">
        <v>1</v>
      </c>
      <c r="AI814" s="25" t="s">
        <v>47</v>
      </c>
      <c r="AJ814" s="422">
        <f>VLOOKUP(InformeTbHv[[#This Row],[TURNO]],[1]INFORMEHV!AI$2:AK$184,2,0)</f>
        <v>0.25</v>
      </c>
      <c r="AK814" s="422">
        <f>VLOOKUP(InformeTbHv[[#This Row],[TURNO]],[1]INFORMEHV!AI$2:AK$184,3,0)</f>
        <v>0.58333333333333337</v>
      </c>
      <c r="AL814" s="116">
        <v>25</v>
      </c>
      <c r="AM814" s="38">
        <v>233</v>
      </c>
      <c r="AN814" s="38">
        <v>120</v>
      </c>
      <c r="AO814" s="38">
        <v>16.399999999999999</v>
      </c>
      <c r="AP814" s="38">
        <v>35</v>
      </c>
      <c r="AQ814" s="40">
        <v>21</v>
      </c>
      <c r="AR814" s="116">
        <v>8</v>
      </c>
      <c r="AS814" s="38">
        <v>0.33</v>
      </c>
      <c r="AT814" s="30" t="s">
        <v>328</v>
      </c>
      <c r="AU814" s="49" t="s">
        <v>243</v>
      </c>
      <c r="AV814" s="38">
        <v>0.23</v>
      </c>
      <c r="AW814" s="38"/>
      <c r="AX814" s="38">
        <v>0.4</v>
      </c>
      <c r="AY814" s="38">
        <v>7</v>
      </c>
      <c r="AZ814" s="42" t="s">
        <v>166</v>
      </c>
      <c r="BA814" s="38" t="s">
        <v>48</v>
      </c>
      <c r="BB81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0.96000000000000008</v>
      </c>
      <c r="BC814" s="40"/>
      <c r="BD814" s="40"/>
      <c r="BE814" s="40"/>
      <c r="BF814" s="40"/>
      <c r="BG814" s="43"/>
      <c r="BH814" s="44"/>
      <c r="BI814" s="45"/>
      <c r="BJ814" s="45"/>
      <c r="BK814" s="46"/>
      <c r="BL814" s="47"/>
    </row>
    <row r="815" spans="1:64" ht="18" customHeight="1" x14ac:dyDescent="0.3">
      <c r="A815" s="79">
        <f>IFERROR(InformeTbHv[[#This Row],[T EFECTIVO]]/InformeTbHv[[#This Row],[Horas disponibles]],0)</f>
        <v>0.97510980966325034</v>
      </c>
      <c r="B815" s="79">
        <f>((InformeTbHv[[#This Row],[T PROGRAMADO]]-InformeTbHv[[#This Row],[HORAS DE OTRAS PARADA]]))/InformeTbHv[[#This Row],[T PROGRAMADO]]</f>
        <v>0.83250000000000002</v>
      </c>
      <c r="C815" s="218">
        <f>IFERROR(((InformeTbHv[[#This Row],[T PROGRAMADO]]-InformeTbHv[[#This Row],[Ttal P. mec]])/InformeTbHv[[#This Row],[T PROGRAMADO]]),0)</f>
        <v>0.85375000000000001</v>
      </c>
      <c r="D815" s="80">
        <f>IFERROR(ROUND(InformeTbHv[[#This Row],[TOTAL DE ARBOLES]]/InformeTbHv[[#This Row],[T EFECTIVO]],2),"")</f>
        <v>31.98</v>
      </c>
      <c r="E815" s="80">
        <f>(IFERROR(ROUND(InformeTbHv[[#This Row],[M3]]/InformeTbHv[[#This Row],[TOTAL DE ARBOLES]],2),""))</f>
        <v>0.57999999999999996</v>
      </c>
      <c r="F815" s="39">
        <f>IFERROR(ROUND(InformeTbHv[[#This Row],[M3]]/InformeTbHv[[#This Row],[T EFECTIVO]],2),"")</f>
        <v>18.5</v>
      </c>
      <c r="G815" s="81">
        <f>InformeTbHv[[#This Row],[T PROGRAMADO]]-InformeTbHv[[#This Row],[HORAS DE OTRAS PARADA]]</f>
        <v>6.66</v>
      </c>
      <c r="H815" s="81">
        <f>InformeTbHv[[#This Row],[T PROGRAMADO]]-SUM(InformeTbHv[[#This Row],[T PARADAS MEC]]+InformeTbHv[[#This Row],[ALISTAMIENTO]]+InformeTbHv[[#This Row],[Mantenimiento periódico]])</f>
        <v>6.83</v>
      </c>
      <c r="I815" s="81">
        <f>InformeTbHv[[#This Row],[T PARADAS MEC]]+InformeTbHv[[#This Row],[ALISTAMIENTO]]+InformeTbHv[[#This Row],[Mantenimiento periódico]]</f>
        <v>1.17</v>
      </c>
      <c r="J815" s="81">
        <f>SUMIF(InformeTbHv[[#This Row],[MOTIVO 1]],"Mantenimiento periódico",InformeTbHv[[#This Row],[T OTRA PARADA 1]])</f>
        <v>0</v>
      </c>
      <c r="K815" s="81">
        <f>InformeTbHv[[#This Row],[Mantenimiento periódico]]+InformeTbHv[[#This Row],[ALISTAMIENTO]]</f>
        <v>0.17</v>
      </c>
      <c r="L815" s="81">
        <f>SUM(InformeTbHv[[#This Row],[T OTRA PARADA 1]:[T OTRA PARADA 5]])</f>
        <v>0</v>
      </c>
      <c r="M815" s="80" t="s">
        <v>68</v>
      </c>
      <c r="N815" s="80" t="s">
        <v>1417</v>
      </c>
      <c r="O815" s="80" t="s">
        <v>82</v>
      </c>
      <c r="P815" s="80">
        <v>94266396</v>
      </c>
      <c r="Q815" s="80" t="s">
        <v>65</v>
      </c>
      <c r="R815" s="80" t="s">
        <v>44</v>
      </c>
      <c r="S815" s="82">
        <v>46047</v>
      </c>
      <c r="T815" s="80" t="s">
        <v>164</v>
      </c>
      <c r="U815" s="80"/>
      <c r="V815" s="80"/>
      <c r="W815" s="80"/>
      <c r="X815" s="80"/>
      <c r="Y815" s="80"/>
      <c r="Z815" s="80"/>
      <c r="AA815" s="80"/>
      <c r="AB815" s="80"/>
      <c r="AC815" s="80" t="s">
        <v>1426</v>
      </c>
      <c r="AD815" s="80" t="s">
        <v>1471</v>
      </c>
      <c r="AE815" s="80" t="s">
        <v>1512</v>
      </c>
      <c r="AF815" s="80">
        <v>26.520279887958782</v>
      </c>
      <c r="AG815" s="25" t="s">
        <v>207</v>
      </c>
      <c r="AH815" s="261">
        <v>6</v>
      </c>
      <c r="AI815" s="211" t="s">
        <v>47</v>
      </c>
      <c r="AJ815" s="425">
        <f>VLOOKUP(InformeTbHv[[#This Row],[TURNO]],[1]INFORMEHV!AI$2:AK$184,2,0)</f>
        <v>0.25</v>
      </c>
      <c r="AK815" s="425">
        <f>VLOOKUP(InformeTbHv[[#This Row],[TURNO]],[1]INFORMEHV!AI$2:AK$184,3,0)</f>
        <v>0.58333333333333337</v>
      </c>
      <c r="AL815" s="211">
        <v>26</v>
      </c>
      <c r="AM815" s="80">
        <v>213</v>
      </c>
      <c r="AN815" s="80">
        <v>123.2</v>
      </c>
      <c r="AO815" s="80">
        <v>22.49</v>
      </c>
      <c r="AP815" s="80"/>
      <c r="AQ815" s="81"/>
      <c r="AR815" s="80">
        <v>8</v>
      </c>
      <c r="AS815" s="80">
        <v>1</v>
      </c>
      <c r="AT815" s="30" t="s">
        <v>327</v>
      </c>
      <c r="AU815" s="30" t="s">
        <v>243</v>
      </c>
      <c r="AV815" s="80">
        <v>0.17</v>
      </c>
      <c r="AW815" s="80"/>
      <c r="AX815" s="80">
        <v>0.17</v>
      </c>
      <c r="AY815" s="80">
        <v>1.1000000000000001</v>
      </c>
      <c r="AZ815" s="84" t="s">
        <v>439</v>
      </c>
      <c r="BA815" s="80" t="s">
        <v>48</v>
      </c>
      <c r="BB81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1.3399999999999999</v>
      </c>
      <c r="BC815" s="81"/>
      <c r="BD815" s="81"/>
      <c r="BE815" s="81"/>
      <c r="BF815" s="81"/>
      <c r="BG815" s="85"/>
      <c r="BH815" s="74"/>
      <c r="BI815" s="75"/>
      <c r="BJ815" s="45"/>
      <c r="BK815" s="46"/>
      <c r="BL815" s="86"/>
    </row>
    <row r="816" spans="1:64" s="196" customFormat="1" ht="18" customHeight="1" x14ac:dyDescent="0.3">
      <c r="A816" s="186">
        <f>IFERROR(InformeTbHv[[#This Row],[T EFECTIVO]]/InformeTbHv[[#This Row],[Horas disponibles]],0)</f>
        <v>0.937952430196484</v>
      </c>
      <c r="B816" s="186">
        <f>((InformeTbHv[[#This Row],[T PROGRAMADO]]-InformeTbHv[[#This Row],[HORAS DE OTRAS PARADA]]))/InformeTbHv[[#This Row],[T PROGRAMADO]]</f>
        <v>0.75583333333333336</v>
      </c>
      <c r="C816" s="230">
        <f>IFERROR(((InformeTbHv[[#This Row],[T PROGRAMADO]]-InformeTbHv[[#This Row],[Ttal P. mec]])/InformeTbHv[[#This Row],[T PROGRAMADO]]),0)</f>
        <v>0.80583333333333329</v>
      </c>
      <c r="D816" s="187">
        <f>IFERROR(ROUND(InformeTbHv[[#This Row],[TOTAL DE ARBOLES]]/InformeTbHv[[#This Row],[T EFECTIVO]],2),"")</f>
        <v>24.26</v>
      </c>
      <c r="E816" s="187">
        <f>(IFERROR(ROUND(InformeTbHv[[#This Row],[M3]]/InformeTbHv[[#This Row],[TOTAL DE ARBOLES]],2),""))</f>
        <v>0.35</v>
      </c>
      <c r="F816" s="188">
        <f>IFERROR(ROUND(InformeTbHv[[#This Row],[M3]]/InformeTbHv[[#This Row],[T EFECTIVO]],2),"")</f>
        <v>8.6</v>
      </c>
      <c r="G816" s="189">
        <f>InformeTbHv[[#This Row],[T PROGRAMADO]]-InformeTbHv[[#This Row],[HORAS DE OTRAS PARADA]]</f>
        <v>9.07</v>
      </c>
      <c r="H816" s="189">
        <f>InformeTbHv[[#This Row],[T PROGRAMADO]]-SUM(InformeTbHv[[#This Row],[T PARADAS MEC]]+InformeTbHv[[#This Row],[ALISTAMIENTO]]+InformeTbHv[[#This Row],[Mantenimiento periódico]])</f>
        <v>9.67</v>
      </c>
      <c r="I816" s="189">
        <f>InformeTbHv[[#This Row],[T PARADAS MEC]]+InformeTbHv[[#This Row],[ALISTAMIENTO]]+InformeTbHv[[#This Row],[Mantenimiento periódico]]</f>
        <v>2.33</v>
      </c>
      <c r="J816" s="189">
        <f>SUMIF(InformeTbHv[[#This Row],[MOTIVO 1]],"Mantenimiento periódico",InformeTbHv[[#This Row],[T OTRA PARADA 1]])</f>
        <v>0</v>
      </c>
      <c r="K816" s="189">
        <f>InformeTbHv[[#This Row],[Mantenimiento periódico]]+InformeTbHv[[#This Row],[ALISTAMIENTO]]</f>
        <v>0.33</v>
      </c>
      <c r="L816" s="189">
        <f>SUM(InformeTbHv[[#This Row],[T OTRA PARADA 1]:[T OTRA PARADA 5]])</f>
        <v>0</v>
      </c>
      <c r="M816" s="187" t="s">
        <v>79</v>
      </c>
      <c r="N816" s="187" t="s">
        <v>1417</v>
      </c>
      <c r="O816" s="187" t="s">
        <v>84</v>
      </c>
      <c r="P816" s="187">
        <v>1085247991</v>
      </c>
      <c r="Q816" s="187" t="s">
        <v>43</v>
      </c>
      <c r="R816" s="187" t="s">
        <v>49</v>
      </c>
      <c r="S816" s="231">
        <v>46094</v>
      </c>
      <c r="T816" s="187" t="s">
        <v>62</v>
      </c>
      <c r="U816" s="187"/>
      <c r="V816" s="187"/>
      <c r="W816" s="187"/>
      <c r="X816" s="187"/>
      <c r="Y816" s="187"/>
      <c r="Z816" s="187"/>
      <c r="AA816" s="187"/>
      <c r="AB816" s="187"/>
      <c r="AC816" s="187" t="s">
        <v>1445</v>
      </c>
      <c r="AD816" s="187" t="s">
        <v>1490</v>
      </c>
      <c r="AE816" s="187" t="s">
        <v>1518</v>
      </c>
      <c r="AF816" s="187">
        <v>19.828868083208551</v>
      </c>
      <c r="AG816" s="49" t="s">
        <v>208</v>
      </c>
      <c r="AH816" s="232">
        <v>5</v>
      </c>
      <c r="AI816" s="214" t="s">
        <v>47</v>
      </c>
      <c r="AJ816" s="430">
        <f>VLOOKUP(InformeTbHv[[#This Row],[TURNO]],[1]INFORMEHV!AI$2:AK$184,2,0)</f>
        <v>0.25</v>
      </c>
      <c r="AK816" s="430">
        <f>VLOOKUP(InformeTbHv[[#This Row],[TURNO]],[1]INFORMEHV!AI$2:AK$184,3,0)</f>
        <v>0.58333333333333337</v>
      </c>
      <c r="AL816" s="214">
        <v>30</v>
      </c>
      <c r="AM816" s="187">
        <v>220</v>
      </c>
      <c r="AN816" s="187">
        <v>78</v>
      </c>
      <c r="AO816" s="187">
        <v>10.199999999999999</v>
      </c>
      <c r="AP816" s="187"/>
      <c r="AQ816" s="189">
        <v>61.7</v>
      </c>
      <c r="AR816" s="187">
        <v>12</v>
      </c>
      <c r="AS816" s="187">
        <v>2</v>
      </c>
      <c r="AT816" s="30" t="s">
        <v>327</v>
      </c>
      <c r="AU816" s="187" t="s">
        <v>939</v>
      </c>
      <c r="AV816" s="187">
        <v>0.33</v>
      </c>
      <c r="AW816" s="187">
        <v>0.27</v>
      </c>
      <c r="AX816" s="187">
        <v>0.33</v>
      </c>
      <c r="AY816" s="187"/>
      <c r="AZ816" s="190" t="s">
        <v>940</v>
      </c>
      <c r="BA816" s="187" t="s">
        <v>46</v>
      </c>
      <c r="BB81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2.93</v>
      </c>
      <c r="BC816" s="189"/>
      <c r="BD816" s="189"/>
      <c r="BE816" s="189"/>
      <c r="BF816" s="189"/>
      <c r="BG816" s="191"/>
      <c r="BH816" s="192"/>
      <c r="BI816" s="193"/>
      <c r="BJ816" s="193"/>
      <c r="BK816" s="194"/>
      <c r="BL816" s="195"/>
    </row>
    <row r="817" spans="1:64" ht="18" customHeight="1" x14ac:dyDescent="0.3">
      <c r="A817" s="87">
        <f>IFERROR(InformeTbHv[[#This Row],[T EFECTIVO]]/InformeTbHv[[#This Row],[Horas disponibles]],0)</f>
        <v>0</v>
      </c>
      <c r="B817" s="87">
        <f>((InformeTbHv[[#This Row],[T PROGRAMADO]]-InformeTbHv[[#This Row],[HORAS DE OTRAS PARADA]]))/InformeTbHv[[#This Row],[T PROGRAMADO]]</f>
        <v>0</v>
      </c>
      <c r="C817" s="216">
        <f>IFERROR(((InformeTbHv[[#This Row],[T PROGRAMADO]]-InformeTbHv[[#This Row],[Ttal P. mec]])/InformeTbHv[[#This Row],[T PROGRAMADO]]),0)</f>
        <v>0</v>
      </c>
      <c r="D817" s="88" t="str">
        <f>IFERROR(ROUND(InformeTbHv[[#This Row],[TOTAL DE ARBOLES]]/InformeTbHv[[#This Row],[T EFECTIVO]],2),"")</f>
        <v/>
      </c>
      <c r="E817" s="88" t="str">
        <f>(IFERROR(ROUND(InformeTbHv[[#This Row],[M3]]/InformeTbHv[[#This Row],[TOTAL DE ARBOLES]],2),""))</f>
        <v/>
      </c>
      <c r="F817" s="39" t="str">
        <f>IFERROR(ROUND(InformeTbHv[[#This Row],[M3]]/InformeTbHv[[#This Row],[T EFECTIVO]],2),"")</f>
        <v/>
      </c>
      <c r="G817" s="89">
        <f>InformeTbHv[[#This Row],[T PROGRAMADO]]-InformeTbHv[[#This Row],[HORAS DE OTRAS PARADA]]</f>
        <v>0</v>
      </c>
      <c r="H817" s="89">
        <f>InformeTbHv[[#This Row],[T PROGRAMADO]]-SUM(InformeTbHv[[#This Row],[T PARADAS MEC]]+InformeTbHv[[#This Row],[ALISTAMIENTO]]+InformeTbHv[[#This Row],[Mantenimiento periódico]])</f>
        <v>0</v>
      </c>
      <c r="I817" s="89">
        <f>InformeTbHv[[#This Row],[T PARADAS MEC]]+InformeTbHv[[#This Row],[ALISTAMIENTO]]+InformeTbHv[[#This Row],[Mantenimiento periódico]]</f>
        <v>8</v>
      </c>
      <c r="J817" s="89">
        <f>SUMIF(InformeTbHv[[#This Row],[MOTIVO 1]],"Mantenimiento periódico",InformeTbHv[[#This Row],[T OTRA PARADA 1]])</f>
        <v>0</v>
      </c>
      <c r="K817" s="89">
        <f>InformeTbHv[[#This Row],[Mantenimiento periódico]]+InformeTbHv[[#This Row],[ALISTAMIENTO]]</f>
        <v>0</v>
      </c>
      <c r="L817" s="89">
        <f>SUM(InformeTbHv[[#This Row],[T OTRA PARADA 1]:[T OTRA PARADA 5]])</f>
        <v>0</v>
      </c>
      <c r="M817" s="88" t="s">
        <v>55</v>
      </c>
      <c r="N817" s="88" t="s">
        <v>1418</v>
      </c>
      <c r="O817" s="88" t="s">
        <v>60</v>
      </c>
      <c r="P817" s="88">
        <v>1061791033</v>
      </c>
      <c r="Q817" s="88" t="s">
        <v>43</v>
      </c>
      <c r="R817" s="88" t="s">
        <v>49</v>
      </c>
      <c r="S817" s="90">
        <v>46059</v>
      </c>
      <c r="T817" s="88" t="s">
        <v>62</v>
      </c>
      <c r="U817" s="88"/>
      <c r="V817" s="88"/>
      <c r="W817" s="88"/>
      <c r="X817" s="88"/>
      <c r="Y817" s="88"/>
      <c r="Z817" s="88"/>
      <c r="AA817" s="88"/>
      <c r="AB817" s="88"/>
      <c r="AC817" s="88" t="s">
        <v>1445</v>
      </c>
      <c r="AD817" s="88" t="s">
        <v>1490</v>
      </c>
      <c r="AE817" s="88" t="s">
        <v>1518</v>
      </c>
      <c r="AF817" s="88">
        <v>19.828868083208551</v>
      </c>
      <c r="AG817" s="88" t="s">
        <v>208</v>
      </c>
      <c r="AH817" s="206">
        <v>5</v>
      </c>
      <c r="AI817" s="88" t="s">
        <v>47</v>
      </c>
      <c r="AJ817" s="419">
        <f>VLOOKUP(InformeTbHv[[#This Row],[TURNO]],[1]INFORMEHV!AI$2:AK$184,2,0)</f>
        <v>0.25</v>
      </c>
      <c r="AK817" s="419">
        <f>VLOOKUP(InformeTbHv[[#This Row],[TURNO]],[1]INFORMEHV!AI$2:AK$184,3,0)</f>
        <v>0.58333333333333337</v>
      </c>
      <c r="AL817" s="205"/>
      <c r="AM817" s="88"/>
      <c r="AN817" s="88"/>
      <c r="AO817" s="88"/>
      <c r="AP817" s="88"/>
      <c r="AQ817" s="198"/>
      <c r="AR817" s="88">
        <v>8</v>
      </c>
      <c r="AS817" s="88">
        <v>8</v>
      </c>
      <c r="AT817" s="88"/>
      <c r="AU817" s="88" t="s">
        <v>594</v>
      </c>
      <c r="AV817" s="88"/>
      <c r="AW817" s="88"/>
      <c r="AX817" s="88"/>
      <c r="AY817" s="88"/>
      <c r="AZ817" s="92" t="s">
        <v>595</v>
      </c>
      <c r="BA817" s="88" t="s">
        <v>46</v>
      </c>
      <c r="BB81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817" s="89"/>
      <c r="BD817" s="89"/>
      <c r="BE817" s="89"/>
      <c r="BF817" s="89"/>
      <c r="BG817" s="93"/>
      <c r="BH817" s="44"/>
      <c r="BI817" s="45"/>
      <c r="BJ817" s="45"/>
      <c r="BK817" s="46"/>
      <c r="BL817" s="94"/>
    </row>
    <row r="818" spans="1:64" ht="18" customHeight="1" x14ac:dyDescent="0.3">
      <c r="A818" s="20">
        <f>IFERROR(InformeTbHv[[#This Row],[T EFECTIVO]]/InformeTbHv[[#This Row],[Horas disponibles]],0)</f>
        <v>0</v>
      </c>
      <c r="B818" s="20">
        <f>((InformeTbHv[[#This Row],[T PROGRAMADO]]-InformeTbHv[[#This Row],[HORAS DE OTRAS PARADA]]))/InformeTbHv[[#This Row],[T PROGRAMADO]]</f>
        <v>0</v>
      </c>
      <c r="C818" s="21">
        <f>IFERROR(((InformeTbHv[[#This Row],[T PROGRAMADO]]-InformeTbHv[[#This Row],[Ttal P. mec]])/InformeTbHv[[#This Row],[T PROGRAMADO]]),0)</f>
        <v>1</v>
      </c>
      <c r="D818" s="22" t="str">
        <f>IFERROR(ROUND(InformeTbHv[[#This Row],[TOTAL DE ARBOLES]]/InformeTbHv[[#This Row],[T EFECTIVO]],2),"")</f>
        <v/>
      </c>
      <c r="E818" s="22" t="str">
        <f>(IFERROR(ROUND(InformeTbHv[[#This Row],[M3]]/InformeTbHv[[#This Row],[TOTAL DE ARBOLES]],2),""))</f>
        <v/>
      </c>
      <c r="F818" s="13" t="str">
        <f>IFERROR(ROUND(InformeTbHv[[#This Row],[M3]]/InformeTbHv[[#This Row],[T EFECTIVO]],2),"")</f>
        <v/>
      </c>
      <c r="G818" s="23">
        <f>InformeTbHv[[#This Row],[T PROGRAMADO]]-InformeTbHv[[#This Row],[HORAS DE OTRAS PARADA]]</f>
        <v>0</v>
      </c>
      <c r="H818" s="24">
        <f>InformeTbHv[[#This Row],[T PROGRAMADO]]-SUM(InformeTbHv[[#This Row],[T PARADAS MEC]]+InformeTbHv[[#This Row],[ALISTAMIENTO]]+InformeTbHv[[#This Row],[Mantenimiento periódico]])</f>
        <v>8</v>
      </c>
      <c r="I818" s="24">
        <f>InformeTbHv[[#This Row],[T PARADAS MEC]]+InformeTbHv[[#This Row],[ALISTAMIENTO]]+InformeTbHv[[#This Row],[Mantenimiento periódico]]</f>
        <v>0</v>
      </c>
      <c r="J818" s="24">
        <f>SUMIF(InformeTbHv[[#This Row],[MOTIVO 1]],"Mantenimiento periódico",InformeTbHv[[#This Row],[T OTRA PARADA 1]])</f>
        <v>0</v>
      </c>
      <c r="K818" s="24">
        <f>InformeTbHv[[#This Row],[Mantenimiento periódico]]+InformeTbHv[[#This Row],[ALISTAMIENTO]]</f>
        <v>0</v>
      </c>
      <c r="L818" s="24">
        <f>SUM(InformeTbHv[[#This Row],[T OTRA PARADA 1]:[T OTRA PARADA 5]])</f>
        <v>8</v>
      </c>
      <c r="M818" s="25" t="s">
        <v>63</v>
      </c>
      <c r="N818" s="25" t="s">
        <v>1417</v>
      </c>
      <c r="O818" s="29" t="s">
        <v>85</v>
      </c>
      <c r="P818" s="25">
        <v>15961194</v>
      </c>
      <c r="Q818" s="25" t="s">
        <v>65</v>
      </c>
      <c r="R818" s="25" t="s">
        <v>44</v>
      </c>
      <c r="S818" s="26">
        <v>46023</v>
      </c>
      <c r="T818" s="25" t="s">
        <v>66</v>
      </c>
      <c r="U818" s="25"/>
      <c r="V818" s="25"/>
      <c r="W818" s="25"/>
      <c r="X818" s="25"/>
      <c r="Y818" s="25"/>
      <c r="Z818" s="25"/>
      <c r="AA818" s="25"/>
      <c r="AB818" s="25"/>
      <c r="AC818" s="25" t="s">
        <v>1443</v>
      </c>
      <c r="AD818" s="25" t="s">
        <v>1488</v>
      </c>
      <c r="AE818" s="25" t="s">
        <v>1512</v>
      </c>
      <c r="AF818" s="25">
        <v>29.074793843043448</v>
      </c>
      <c r="AG818" s="251" t="s">
        <v>205</v>
      </c>
      <c r="AH818" s="260">
        <v>15</v>
      </c>
      <c r="AI818" s="25" t="s">
        <v>47</v>
      </c>
      <c r="AJ818" s="422">
        <f>VLOOKUP(InformeTbHv[[#This Row],[TURNO]],[1]INFORMEHV!AI$2:AK$184,2,0)</f>
        <v>0.25</v>
      </c>
      <c r="AK818" s="422">
        <f>VLOOKUP(InformeTbHv[[#This Row],[TURNO]],[1]INFORMEHV!AI$2:AK$184,3,0)</f>
        <v>0.58333333333333337</v>
      </c>
      <c r="AL818" s="25"/>
      <c r="AM818" s="25"/>
      <c r="AN818" s="25"/>
      <c r="AO818" s="25"/>
      <c r="AP818" s="25"/>
      <c r="AQ818" s="24"/>
      <c r="AR818" s="25">
        <v>8</v>
      </c>
      <c r="AS818" s="25"/>
      <c r="AT818" s="25"/>
      <c r="AU818" s="25"/>
      <c r="AV818" s="25"/>
      <c r="AW818" s="25"/>
      <c r="AX818" s="25"/>
      <c r="AY818" s="25"/>
      <c r="AZ818" s="25" t="s">
        <v>104</v>
      </c>
      <c r="BA818" s="25" t="s">
        <v>48</v>
      </c>
      <c r="BB81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818" s="24">
        <v>8</v>
      </c>
      <c r="BD818" s="24"/>
      <c r="BE818" s="23"/>
      <c r="BF818" s="23"/>
      <c r="BG818" s="27"/>
      <c r="BH818" s="14" t="s">
        <v>695</v>
      </c>
      <c r="BI818" s="15"/>
      <c r="BJ818" s="15"/>
      <c r="BK818" s="16"/>
      <c r="BL818" s="28"/>
    </row>
    <row r="819" spans="1:64" ht="18" customHeight="1" x14ac:dyDescent="0.3">
      <c r="A819" s="20">
        <f>IFERROR(InformeTbHv[[#This Row],[T EFECTIVO]]/InformeTbHv[[#This Row],[Horas disponibles]],0)</f>
        <v>0</v>
      </c>
      <c r="B819" s="20">
        <f>((InformeTbHv[[#This Row],[T PROGRAMADO]]-InformeTbHv[[#This Row],[HORAS DE OTRAS PARADA]]))/InformeTbHv[[#This Row],[T PROGRAMADO]]</f>
        <v>0</v>
      </c>
      <c r="C819" s="21">
        <f>IFERROR(((InformeTbHv[[#This Row],[T PROGRAMADO]]-InformeTbHv[[#This Row],[Ttal P. mec]])/InformeTbHv[[#This Row],[T PROGRAMADO]]),0)</f>
        <v>1</v>
      </c>
      <c r="D819" s="22" t="str">
        <f>IFERROR(ROUND(InformeTbHv[[#This Row],[TOTAL DE ARBOLES]]/InformeTbHv[[#This Row],[T EFECTIVO]],2),"")</f>
        <v/>
      </c>
      <c r="E819" s="22" t="str">
        <f>(IFERROR(ROUND(InformeTbHv[[#This Row],[M3]]/InformeTbHv[[#This Row],[TOTAL DE ARBOLES]],2),""))</f>
        <v/>
      </c>
      <c r="F819" s="13" t="str">
        <f>IFERROR(ROUND(InformeTbHv[[#This Row],[M3]]/InformeTbHv[[#This Row],[T EFECTIVO]],2),"")</f>
        <v/>
      </c>
      <c r="G819" s="23">
        <f>InformeTbHv[[#This Row],[T PROGRAMADO]]-InformeTbHv[[#This Row],[HORAS DE OTRAS PARADA]]</f>
        <v>0</v>
      </c>
      <c r="H819" s="24">
        <f>InformeTbHv[[#This Row],[T PROGRAMADO]]-SUM(InformeTbHv[[#This Row],[T PARADAS MEC]]+InformeTbHv[[#This Row],[ALISTAMIENTO]]+InformeTbHv[[#This Row],[Mantenimiento periódico]])</f>
        <v>7</v>
      </c>
      <c r="I819" s="24">
        <f>InformeTbHv[[#This Row],[T PARADAS MEC]]+InformeTbHv[[#This Row],[ALISTAMIENTO]]+InformeTbHv[[#This Row],[Mantenimiento periódico]]</f>
        <v>0</v>
      </c>
      <c r="J819" s="24">
        <f>SUMIF(InformeTbHv[[#This Row],[MOTIVO 1]],"Mantenimiento periódico",InformeTbHv[[#This Row],[T OTRA PARADA 1]])</f>
        <v>0</v>
      </c>
      <c r="K819" s="24">
        <f>InformeTbHv[[#This Row],[Mantenimiento periódico]]+InformeTbHv[[#This Row],[ALISTAMIENTO]]</f>
        <v>0</v>
      </c>
      <c r="L819" s="24">
        <f>SUM(InformeTbHv[[#This Row],[T OTRA PARADA 1]:[T OTRA PARADA 5]])</f>
        <v>7</v>
      </c>
      <c r="M819" s="25" t="s">
        <v>63</v>
      </c>
      <c r="N819" s="25" t="s">
        <v>1417</v>
      </c>
      <c r="O819" s="25" t="s">
        <v>64</v>
      </c>
      <c r="P819" s="25">
        <v>94282613</v>
      </c>
      <c r="Q819" s="25" t="s">
        <v>65</v>
      </c>
      <c r="R819" s="25" t="s">
        <v>44</v>
      </c>
      <c r="S819" s="26">
        <v>46023</v>
      </c>
      <c r="T819" s="25" t="s">
        <v>66</v>
      </c>
      <c r="U819" s="25"/>
      <c r="V819" s="25"/>
      <c r="W819" s="25"/>
      <c r="X819" s="25"/>
      <c r="Y819" s="25"/>
      <c r="Z819" s="25"/>
      <c r="AA819" s="25"/>
      <c r="AB819" s="25"/>
      <c r="AC819" s="25" t="s">
        <v>1443</v>
      </c>
      <c r="AD819" s="25" t="s">
        <v>1488</v>
      </c>
      <c r="AE819" s="25" t="s">
        <v>1512</v>
      </c>
      <c r="AF819" s="25">
        <v>29.074793843043448</v>
      </c>
      <c r="AG819" s="251" t="s">
        <v>205</v>
      </c>
      <c r="AH819" s="260">
        <v>15</v>
      </c>
      <c r="AI819" s="125" t="s">
        <v>45</v>
      </c>
      <c r="AJ819" s="418">
        <f>VLOOKUP(InformeTbHv[[#This Row],[TURNO]],[1]INFORMEHV!AI$2:AK$184,2,0)</f>
        <v>0.58333333333333337</v>
      </c>
      <c r="AK819" s="418">
        <f>VLOOKUP(InformeTbHv[[#This Row],[TURNO]],[1]INFORMEHV!AI$2:AK$184,3,0)</f>
        <v>0.91666666666666663</v>
      </c>
      <c r="AL819" s="25"/>
      <c r="AM819" s="25"/>
      <c r="AN819" s="25"/>
      <c r="AO819" s="25"/>
      <c r="AP819" s="25"/>
      <c r="AQ819" s="24"/>
      <c r="AR819" s="25">
        <v>7</v>
      </c>
      <c r="AS819" s="25"/>
      <c r="AT819" s="25"/>
      <c r="AU819" s="25"/>
      <c r="AV819" s="25"/>
      <c r="AW819" s="25"/>
      <c r="AX819" s="25"/>
      <c r="AY819" s="25"/>
      <c r="AZ819" s="25" t="s">
        <v>104</v>
      </c>
      <c r="BA819" s="25" t="s">
        <v>48</v>
      </c>
      <c r="BB81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7</v>
      </c>
      <c r="BC819" s="24">
        <v>7</v>
      </c>
      <c r="BD819" s="24"/>
      <c r="BE819" s="23"/>
      <c r="BF819" s="23"/>
      <c r="BG819" s="27"/>
      <c r="BH819" s="14" t="s">
        <v>695</v>
      </c>
      <c r="BI819" s="15"/>
      <c r="BJ819" s="15"/>
      <c r="BK819" s="16"/>
      <c r="BL819" s="28"/>
    </row>
    <row r="820" spans="1:64" ht="18" customHeight="1" x14ac:dyDescent="0.3">
      <c r="A820" s="20">
        <f>IFERROR(InformeTbHv[[#This Row],[T EFECTIVO]]/InformeTbHv[[#This Row],[Horas disponibles]],0)</f>
        <v>0</v>
      </c>
      <c r="B820" s="20">
        <f>((InformeTbHv[[#This Row],[T PROGRAMADO]]-InformeTbHv[[#This Row],[HORAS DE OTRAS PARADA]]))/InformeTbHv[[#This Row],[T PROGRAMADO]]</f>
        <v>0</v>
      </c>
      <c r="C820" s="21">
        <f>IFERROR(((InformeTbHv[[#This Row],[T PROGRAMADO]]-InformeTbHv[[#This Row],[Ttal P. mec]])/InformeTbHv[[#This Row],[T PROGRAMADO]]),0)</f>
        <v>1</v>
      </c>
      <c r="D820" s="22" t="str">
        <f>IFERROR(ROUND(InformeTbHv[[#This Row],[TOTAL DE ARBOLES]]/InformeTbHv[[#This Row],[T EFECTIVO]],2),"")</f>
        <v/>
      </c>
      <c r="E820" s="22" t="str">
        <f>(IFERROR(ROUND(InformeTbHv[[#This Row],[M3]]/InformeTbHv[[#This Row],[TOTAL DE ARBOLES]],2),""))</f>
        <v/>
      </c>
      <c r="F820" s="13" t="str">
        <f>IFERROR(ROUND(InformeTbHv[[#This Row],[M3]]/InformeTbHv[[#This Row],[T EFECTIVO]],2),"")</f>
        <v/>
      </c>
      <c r="G820" s="23">
        <f>InformeTbHv[[#This Row],[T PROGRAMADO]]-InformeTbHv[[#This Row],[HORAS DE OTRAS PARADA]]</f>
        <v>0</v>
      </c>
      <c r="H820" s="24">
        <f>InformeTbHv[[#This Row],[T PROGRAMADO]]-SUM(InformeTbHv[[#This Row],[T PARADAS MEC]]+InformeTbHv[[#This Row],[ALISTAMIENTO]]+InformeTbHv[[#This Row],[Mantenimiento periódico]])</f>
        <v>8</v>
      </c>
      <c r="I820" s="24">
        <f>InformeTbHv[[#This Row],[T PARADAS MEC]]+InformeTbHv[[#This Row],[ALISTAMIENTO]]+InformeTbHv[[#This Row],[Mantenimiento periódico]]</f>
        <v>0</v>
      </c>
      <c r="J820" s="24">
        <f>SUMIF(InformeTbHv[[#This Row],[MOTIVO 1]],"Mantenimiento periódico",InformeTbHv[[#This Row],[T OTRA PARADA 1]])</f>
        <v>0</v>
      </c>
      <c r="K820" s="24">
        <f>InformeTbHv[[#This Row],[Mantenimiento periódico]]+InformeTbHv[[#This Row],[ALISTAMIENTO]]</f>
        <v>0</v>
      </c>
      <c r="L820" s="24">
        <f>SUM(InformeTbHv[[#This Row],[T OTRA PARADA 1]:[T OTRA PARADA 5]])</f>
        <v>8</v>
      </c>
      <c r="M820" s="25" t="s">
        <v>68</v>
      </c>
      <c r="N820" s="25" t="s">
        <v>1417</v>
      </c>
      <c r="O820" s="29" t="s">
        <v>82</v>
      </c>
      <c r="P820" s="25">
        <v>94266396</v>
      </c>
      <c r="Q820" s="25" t="s">
        <v>65</v>
      </c>
      <c r="R820" s="25" t="s">
        <v>44</v>
      </c>
      <c r="S820" s="26">
        <v>46023</v>
      </c>
      <c r="T820" s="25" t="s">
        <v>70</v>
      </c>
      <c r="U820" s="25"/>
      <c r="V820" s="25"/>
      <c r="W820" s="25"/>
      <c r="X820" s="25"/>
      <c r="Y820" s="25"/>
      <c r="Z820" s="25"/>
      <c r="AA820" s="25"/>
      <c r="AB820" s="25"/>
      <c r="AC820" s="25" t="s">
        <v>1440</v>
      </c>
      <c r="AD820" s="25" t="s">
        <v>1485</v>
      </c>
      <c r="AE820" s="25" t="s">
        <v>1512</v>
      </c>
      <c r="AF820" s="25">
        <v>35.031496222898902</v>
      </c>
      <c r="AG820" s="25" t="s">
        <v>207</v>
      </c>
      <c r="AH820" s="260">
        <v>8</v>
      </c>
      <c r="AI820" s="25" t="s">
        <v>47</v>
      </c>
      <c r="AJ820" s="422">
        <f>VLOOKUP(InformeTbHv[[#This Row],[TURNO]],[1]INFORMEHV!AI$2:AK$184,2,0)</f>
        <v>0.25</v>
      </c>
      <c r="AK820" s="422">
        <f>VLOOKUP(InformeTbHv[[#This Row],[TURNO]],[1]INFORMEHV!AI$2:AK$184,3,0)</f>
        <v>0.58333333333333337</v>
      </c>
      <c r="AL820" s="25"/>
      <c r="AM820" s="25"/>
      <c r="AN820" s="25"/>
      <c r="AO820" s="25"/>
      <c r="AP820" s="25"/>
      <c r="AQ820" s="24"/>
      <c r="AR820" s="25">
        <v>8</v>
      </c>
      <c r="AS820" s="25"/>
      <c r="AT820" s="25"/>
      <c r="AU820" s="25"/>
      <c r="AV820" s="25"/>
      <c r="AW820" s="25"/>
      <c r="AX820" s="25"/>
      <c r="AY820" s="25"/>
      <c r="AZ820" s="25" t="s">
        <v>105</v>
      </c>
      <c r="BA820" s="25" t="s">
        <v>48</v>
      </c>
      <c r="BB82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820" s="24">
        <v>8</v>
      </c>
      <c r="BD820" s="24"/>
      <c r="BE820" s="23"/>
      <c r="BF820" s="23"/>
      <c r="BG820" s="27"/>
      <c r="BH820" s="14" t="s">
        <v>695</v>
      </c>
      <c r="BI820" s="15"/>
      <c r="BJ820" s="15"/>
      <c r="BK820" s="16"/>
      <c r="BL820" s="28"/>
    </row>
    <row r="821" spans="1:64" ht="18" customHeight="1" x14ac:dyDescent="0.3">
      <c r="A821" s="20">
        <f>IFERROR(InformeTbHv[[#This Row],[T EFECTIVO]]/InformeTbHv[[#This Row],[Horas disponibles]],0)</f>
        <v>0</v>
      </c>
      <c r="B821" s="20">
        <f>((InformeTbHv[[#This Row],[T PROGRAMADO]]-InformeTbHv[[#This Row],[HORAS DE OTRAS PARADA]]))/InformeTbHv[[#This Row],[T PROGRAMADO]]</f>
        <v>0</v>
      </c>
      <c r="C821" s="21">
        <f>IFERROR(((InformeTbHv[[#This Row],[T PROGRAMADO]]-InformeTbHv[[#This Row],[Ttal P. mec]])/InformeTbHv[[#This Row],[T PROGRAMADO]]),0)</f>
        <v>1</v>
      </c>
      <c r="D821" s="22" t="str">
        <f>IFERROR(ROUND(InformeTbHv[[#This Row],[TOTAL DE ARBOLES]]/InformeTbHv[[#This Row],[T EFECTIVO]],2),"")</f>
        <v/>
      </c>
      <c r="E821" s="22" t="str">
        <f>(IFERROR(ROUND(InformeTbHv[[#This Row],[M3]]/InformeTbHv[[#This Row],[TOTAL DE ARBOLES]],2),""))</f>
        <v/>
      </c>
      <c r="F821" s="13" t="str">
        <f>IFERROR(ROUND(InformeTbHv[[#This Row],[M3]]/InformeTbHv[[#This Row],[T EFECTIVO]],2),"")</f>
        <v/>
      </c>
      <c r="G821" s="23">
        <f>InformeTbHv[[#This Row],[T PROGRAMADO]]-InformeTbHv[[#This Row],[HORAS DE OTRAS PARADA]]</f>
        <v>0</v>
      </c>
      <c r="H821" s="24">
        <f>InformeTbHv[[#This Row],[T PROGRAMADO]]-SUM(InformeTbHv[[#This Row],[T PARADAS MEC]]+InformeTbHv[[#This Row],[ALISTAMIENTO]]+InformeTbHv[[#This Row],[Mantenimiento periódico]])</f>
        <v>7</v>
      </c>
      <c r="I821" s="24">
        <f>InformeTbHv[[#This Row],[T PARADAS MEC]]+InformeTbHv[[#This Row],[ALISTAMIENTO]]+InformeTbHv[[#This Row],[Mantenimiento periódico]]</f>
        <v>0</v>
      </c>
      <c r="J821" s="24">
        <f>SUMIF(InformeTbHv[[#This Row],[MOTIVO 1]],"Mantenimiento periódico",InformeTbHv[[#This Row],[T OTRA PARADA 1]])</f>
        <v>0</v>
      </c>
      <c r="K821" s="24">
        <f>InformeTbHv[[#This Row],[Mantenimiento periódico]]+InformeTbHv[[#This Row],[ALISTAMIENTO]]</f>
        <v>0</v>
      </c>
      <c r="L821" s="24">
        <f>SUM(InformeTbHv[[#This Row],[T OTRA PARADA 1]:[T OTRA PARADA 5]])</f>
        <v>7</v>
      </c>
      <c r="M821" s="25" t="s">
        <v>68</v>
      </c>
      <c r="N821" s="25" t="s">
        <v>1417</v>
      </c>
      <c r="O821" s="25" t="s">
        <v>69</v>
      </c>
      <c r="P821" s="25">
        <v>1059706760</v>
      </c>
      <c r="Q821" s="25" t="s">
        <v>65</v>
      </c>
      <c r="R821" s="25" t="s">
        <v>44</v>
      </c>
      <c r="S821" s="26">
        <v>46023</v>
      </c>
      <c r="T821" s="25" t="s">
        <v>70</v>
      </c>
      <c r="U821" s="25"/>
      <c r="V821" s="25"/>
      <c r="W821" s="25"/>
      <c r="X821" s="25"/>
      <c r="Y821" s="25"/>
      <c r="Z821" s="25"/>
      <c r="AA821" s="25"/>
      <c r="AB821" s="25"/>
      <c r="AC821" s="25" t="s">
        <v>1440</v>
      </c>
      <c r="AD821" s="25" t="s">
        <v>1485</v>
      </c>
      <c r="AE821" s="25" t="s">
        <v>1512</v>
      </c>
      <c r="AF821" s="25">
        <v>35.031496222898902</v>
      </c>
      <c r="AG821" s="25" t="s">
        <v>207</v>
      </c>
      <c r="AH821" s="260">
        <v>8</v>
      </c>
      <c r="AI821" s="125" t="s">
        <v>45</v>
      </c>
      <c r="AJ821" s="418">
        <f>VLOOKUP(InformeTbHv[[#This Row],[TURNO]],[1]INFORMEHV!AI$2:AK$184,2,0)</f>
        <v>0.58333333333333337</v>
      </c>
      <c r="AK821" s="418">
        <f>VLOOKUP(InformeTbHv[[#This Row],[TURNO]],[1]INFORMEHV!AI$2:AK$184,3,0)</f>
        <v>0.91666666666666663</v>
      </c>
      <c r="AL821" s="25"/>
      <c r="AM821" s="25"/>
      <c r="AN821" s="25"/>
      <c r="AO821" s="25"/>
      <c r="AP821" s="25"/>
      <c r="AQ821" s="24"/>
      <c r="AR821" s="25">
        <v>7</v>
      </c>
      <c r="AS821" s="25"/>
      <c r="AT821" s="25"/>
      <c r="AU821" s="25"/>
      <c r="AV821" s="25"/>
      <c r="AW821" s="25"/>
      <c r="AX821" s="25"/>
      <c r="AY821" s="25"/>
      <c r="AZ821" s="25" t="s">
        <v>105</v>
      </c>
      <c r="BA821" s="25" t="s">
        <v>48</v>
      </c>
      <c r="BB82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7</v>
      </c>
      <c r="BC821" s="24">
        <v>7</v>
      </c>
      <c r="BD821" s="24"/>
      <c r="BE821" s="23"/>
      <c r="BF821" s="23"/>
      <c r="BG821" s="27"/>
      <c r="BH821" s="14" t="s">
        <v>695</v>
      </c>
      <c r="BI821" s="15"/>
      <c r="BJ821" s="15"/>
      <c r="BK821" s="16"/>
      <c r="BL821" s="28"/>
    </row>
    <row r="822" spans="1:64" ht="18" customHeight="1" x14ac:dyDescent="0.3">
      <c r="A822" s="20">
        <f>IFERROR(InformeTbHv[[#This Row],[T EFECTIVO]]/InformeTbHv[[#This Row],[Horas disponibles]],0)</f>
        <v>0</v>
      </c>
      <c r="B822" s="20">
        <f>((InformeTbHv[[#This Row],[T PROGRAMADO]]-InformeTbHv[[#This Row],[HORAS DE OTRAS PARADA]]))/InformeTbHv[[#This Row],[T PROGRAMADO]]</f>
        <v>0</v>
      </c>
      <c r="C822" s="21">
        <f>IFERROR(((InformeTbHv[[#This Row],[T PROGRAMADO]]-InformeTbHv[[#This Row],[Ttal P. mec]])/InformeTbHv[[#This Row],[T PROGRAMADO]]),0)</f>
        <v>0</v>
      </c>
      <c r="D822" s="22" t="str">
        <f>IFERROR(ROUND(InformeTbHv[[#This Row],[TOTAL DE ARBOLES]]/InformeTbHv[[#This Row],[T EFECTIVO]],2),"")</f>
        <v/>
      </c>
      <c r="E822" s="22" t="str">
        <f>(IFERROR(ROUND(InformeTbHv[[#This Row],[M3]]/InformeTbHv[[#This Row],[TOTAL DE ARBOLES]],2),""))</f>
        <v/>
      </c>
      <c r="F822" s="13" t="str">
        <f>IFERROR(ROUND(InformeTbHv[[#This Row],[M3]]/InformeTbHv[[#This Row],[T EFECTIVO]],2),"")</f>
        <v/>
      </c>
      <c r="G822" s="23">
        <f>InformeTbHv[[#This Row],[T PROGRAMADO]]-InformeTbHv[[#This Row],[HORAS DE OTRAS PARADA]]</f>
        <v>0</v>
      </c>
      <c r="H822" s="24">
        <f>InformeTbHv[[#This Row],[T PROGRAMADO]]-SUM(InformeTbHv[[#This Row],[T PARADAS MEC]]+InformeTbHv[[#This Row],[ALISTAMIENTO]]+InformeTbHv[[#This Row],[Mantenimiento periódico]])</f>
        <v>0</v>
      </c>
      <c r="I822" s="24">
        <f>InformeTbHv[[#This Row],[T PARADAS MEC]]+InformeTbHv[[#This Row],[ALISTAMIENTO]]+InformeTbHv[[#This Row],[Mantenimiento periódico]]</f>
        <v>8</v>
      </c>
      <c r="J822" s="24">
        <f>SUMIF(InformeTbHv[[#This Row],[MOTIVO 1]],"Mantenimiento periódico",InformeTbHv[[#This Row],[T OTRA PARADA 1]])</f>
        <v>0</v>
      </c>
      <c r="K822" s="24">
        <f>InformeTbHv[[#This Row],[Mantenimiento periódico]]+InformeTbHv[[#This Row],[ALISTAMIENTO]]</f>
        <v>0</v>
      </c>
      <c r="L822" s="24">
        <f>SUM(InformeTbHv[[#This Row],[T OTRA PARADA 1]:[T OTRA PARADA 5]])</f>
        <v>0</v>
      </c>
      <c r="M822" s="25" t="s">
        <v>63</v>
      </c>
      <c r="N822" s="25" t="s">
        <v>1417</v>
      </c>
      <c r="O822" s="29" t="s">
        <v>85</v>
      </c>
      <c r="P822" s="25">
        <v>15961194</v>
      </c>
      <c r="Q822" s="25" t="s">
        <v>65</v>
      </c>
      <c r="R822" s="25" t="s">
        <v>44</v>
      </c>
      <c r="S822" s="26">
        <v>46024</v>
      </c>
      <c r="T822" s="25" t="s">
        <v>66</v>
      </c>
      <c r="U822" s="25"/>
      <c r="V822" s="25"/>
      <c r="W822" s="25"/>
      <c r="X822" s="25"/>
      <c r="Y822" s="25"/>
      <c r="Z822" s="25"/>
      <c r="AA822" s="25"/>
      <c r="AB822" s="25"/>
      <c r="AC822" s="25" t="s">
        <v>1443</v>
      </c>
      <c r="AD822" s="25" t="s">
        <v>1488</v>
      </c>
      <c r="AE822" s="25" t="s">
        <v>1512</v>
      </c>
      <c r="AF822" s="25">
        <v>29.074793843043448</v>
      </c>
      <c r="AG822" s="251" t="s">
        <v>205</v>
      </c>
      <c r="AH822" s="260">
        <v>15</v>
      </c>
      <c r="AI822" s="25" t="s">
        <v>47</v>
      </c>
      <c r="AJ822" s="422">
        <f>VLOOKUP(InformeTbHv[[#This Row],[TURNO]],[1]INFORMEHV!AI$2:AK$184,2,0)</f>
        <v>0.25</v>
      </c>
      <c r="AK822" s="422">
        <f>VLOOKUP(InformeTbHv[[#This Row],[TURNO]],[1]INFORMEHV!AI$2:AK$184,3,0)</f>
        <v>0.58333333333333337</v>
      </c>
      <c r="AL822" s="25"/>
      <c r="AM822" s="25"/>
      <c r="AN822" s="25"/>
      <c r="AO822" s="25"/>
      <c r="AP822" s="25"/>
      <c r="AQ822" s="24"/>
      <c r="AR822" s="25">
        <v>8</v>
      </c>
      <c r="AS822" s="25">
        <v>8</v>
      </c>
      <c r="AT822" s="25"/>
      <c r="AU822" s="25"/>
      <c r="AV822" s="25"/>
      <c r="AW822" s="25"/>
      <c r="AX822" s="25"/>
      <c r="AY822" s="25"/>
      <c r="AZ822" s="25" t="s">
        <v>106</v>
      </c>
      <c r="BA822" s="25" t="s">
        <v>48</v>
      </c>
      <c r="BB82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822" s="24"/>
      <c r="BD822" s="24"/>
      <c r="BE822" s="23"/>
      <c r="BF822" s="23"/>
      <c r="BG822" s="27"/>
      <c r="BH822" s="14"/>
      <c r="BI822" s="15"/>
      <c r="BJ822" s="15"/>
      <c r="BK822" s="16"/>
      <c r="BL822" s="28"/>
    </row>
    <row r="823" spans="1:64" ht="18" customHeight="1" x14ac:dyDescent="0.3">
      <c r="A823" s="20">
        <f>IFERROR(InformeTbHv[[#This Row],[T EFECTIVO]]/InformeTbHv[[#This Row],[Horas disponibles]],0)</f>
        <v>0</v>
      </c>
      <c r="B823" s="20">
        <f>((InformeTbHv[[#This Row],[T PROGRAMADO]]-InformeTbHv[[#This Row],[HORAS DE OTRAS PARADA]]))/InformeTbHv[[#This Row],[T PROGRAMADO]]</f>
        <v>0</v>
      </c>
      <c r="C823" s="21">
        <f>IFERROR(((InformeTbHv[[#This Row],[T PROGRAMADO]]-InformeTbHv[[#This Row],[Ttal P. mec]])/InformeTbHv[[#This Row],[T PROGRAMADO]]),0)</f>
        <v>0</v>
      </c>
      <c r="D823" s="22" t="str">
        <f>IFERROR(ROUND(InformeTbHv[[#This Row],[TOTAL DE ARBOLES]]/InformeTbHv[[#This Row],[T EFECTIVO]],2),"")</f>
        <v/>
      </c>
      <c r="E823" s="22" t="str">
        <f>(IFERROR(ROUND(InformeTbHv[[#This Row],[M3]]/InformeTbHv[[#This Row],[TOTAL DE ARBOLES]],2),""))</f>
        <v/>
      </c>
      <c r="F823" s="13" t="str">
        <f>IFERROR(ROUND(InformeTbHv[[#This Row],[M3]]/InformeTbHv[[#This Row],[T EFECTIVO]],2),"")</f>
        <v/>
      </c>
      <c r="G823" s="23">
        <f>InformeTbHv[[#This Row],[T PROGRAMADO]]-InformeTbHv[[#This Row],[HORAS DE OTRAS PARADA]]</f>
        <v>0</v>
      </c>
      <c r="H823" s="24">
        <f>InformeTbHv[[#This Row],[T PROGRAMADO]]-SUM(InformeTbHv[[#This Row],[T PARADAS MEC]]+InformeTbHv[[#This Row],[ALISTAMIENTO]]+InformeTbHv[[#This Row],[Mantenimiento periódico]])</f>
        <v>0</v>
      </c>
      <c r="I823" s="24">
        <f>InformeTbHv[[#This Row],[T PARADAS MEC]]+InformeTbHv[[#This Row],[ALISTAMIENTO]]+InformeTbHv[[#This Row],[Mantenimiento periódico]]</f>
        <v>7</v>
      </c>
      <c r="J823" s="24">
        <f>SUMIF(InformeTbHv[[#This Row],[MOTIVO 1]],"Mantenimiento periódico",InformeTbHv[[#This Row],[T OTRA PARADA 1]])</f>
        <v>0</v>
      </c>
      <c r="K823" s="24">
        <f>InformeTbHv[[#This Row],[Mantenimiento periódico]]+InformeTbHv[[#This Row],[ALISTAMIENTO]]</f>
        <v>0</v>
      </c>
      <c r="L823" s="24">
        <f>SUM(InformeTbHv[[#This Row],[T OTRA PARADA 1]:[T OTRA PARADA 5]])</f>
        <v>0</v>
      </c>
      <c r="M823" s="25" t="s">
        <v>63</v>
      </c>
      <c r="N823" s="25" t="s">
        <v>1417</v>
      </c>
      <c r="O823" s="25" t="s">
        <v>64</v>
      </c>
      <c r="P823" s="25">
        <v>94282613</v>
      </c>
      <c r="Q823" s="25" t="s">
        <v>65</v>
      </c>
      <c r="R823" s="25" t="s">
        <v>44</v>
      </c>
      <c r="S823" s="26">
        <v>46024</v>
      </c>
      <c r="T823" s="25" t="s">
        <v>66</v>
      </c>
      <c r="U823" s="25"/>
      <c r="V823" s="25"/>
      <c r="W823" s="25"/>
      <c r="X823" s="25"/>
      <c r="Y823" s="25"/>
      <c r="Z823" s="25"/>
      <c r="AA823" s="25"/>
      <c r="AB823" s="25"/>
      <c r="AC823" s="25" t="s">
        <v>1443</v>
      </c>
      <c r="AD823" s="25" t="s">
        <v>1488</v>
      </c>
      <c r="AE823" s="25" t="s">
        <v>1512</v>
      </c>
      <c r="AF823" s="25">
        <v>29.074793843043448</v>
      </c>
      <c r="AG823" s="251" t="s">
        <v>205</v>
      </c>
      <c r="AH823" s="260">
        <v>15</v>
      </c>
      <c r="AI823" s="125" t="s">
        <v>45</v>
      </c>
      <c r="AJ823" s="418">
        <f>VLOOKUP(InformeTbHv[[#This Row],[TURNO]],[1]INFORMEHV!AI$2:AK$184,2,0)</f>
        <v>0.58333333333333337</v>
      </c>
      <c r="AK823" s="418">
        <f>VLOOKUP(InformeTbHv[[#This Row],[TURNO]],[1]INFORMEHV!AI$2:AK$184,3,0)</f>
        <v>0.91666666666666663</v>
      </c>
      <c r="AL823" s="25"/>
      <c r="AM823" s="25"/>
      <c r="AN823" s="25"/>
      <c r="AO823" s="25"/>
      <c r="AP823" s="25"/>
      <c r="AQ823" s="24"/>
      <c r="AR823" s="25">
        <v>7</v>
      </c>
      <c r="AS823" s="25">
        <v>7</v>
      </c>
      <c r="AT823" s="25"/>
      <c r="AU823" s="25"/>
      <c r="AV823" s="25"/>
      <c r="AW823" s="25"/>
      <c r="AX823" s="25"/>
      <c r="AY823" s="25"/>
      <c r="AZ823" s="25" t="s">
        <v>106</v>
      </c>
      <c r="BA823" s="25" t="s">
        <v>48</v>
      </c>
      <c r="BB82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7</v>
      </c>
      <c r="BC823" s="24"/>
      <c r="BD823" s="24"/>
      <c r="BE823" s="23"/>
      <c r="BF823" s="23"/>
      <c r="BG823" s="27"/>
      <c r="BH823" s="14"/>
      <c r="BI823" s="15"/>
      <c r="BJ823" s="15"/>
      <c r="BK823" s="16"/>
      <c r="BL823" s="28"/>
    </row>
    <row r="824" spans="1:64" ht="18" customHeight="1" x14ac:dyDescent="0.3">
      <c r="A824" s="20">
        <f>IFERROR(InformeTbHv[[#This Row],[T EFECTIVO]]/InformeTbHv[[#This Row],[Horas disponibles]],0)</f>
        <v>0.1303780964797914</v>
      </c>
      <c r="B824" s="20">
        <f>((InformeTbHv[[#This Row],[T PROGRAMADO]]-InformeTbHv[[#This Row],[HORAS DE OTRAS PARADA]]))/InformeTbHv[[#This Row],[T PROGRAMADO]]</f>
        <v>0.125</v>
      </c>
      <c r="C824" s="21">
        <f>IFERROR(((InformeTbHv[[#This Row],[T PROGRAMADO]]-InformeTbHv[[#This Row],[Ttal P. mec]])/InformeTbHv[[#This Row],[T PROGRAMADO]]),0)</f>
        <v>0.95874999999999999</v>
      </c>
      <c r="D824" s="22">
        <f>IFERROR(ROUND(InformeTbHv[[#This Row],[TOTAL DE ARBOLES]]/InformeTbHv[[#This Row],[T EFECTIVO]],2),"")</f>
        <v>12</v>
      </c>
      <c r="E824" s="22">
        <f>(IFERROR(ROUND(InformeTbHv[[#This Row],[M3]]/InformeTbHv[[#This Row],[TOTAL DE ARBOLES]],2),""))</f>
        <v>0.79</v>
      </c>
      <c r="F824" s="13">
        <f>IFERROR(ROUND(InformeTbHv[[#This Row],[M3]]/InformeTbHv[[#This Row],[T EFECTIVO]],2),"")</f>
        <v>9.5</v>
      </c>
      <c r="G824" s="23">
        <f>InformeTbHv[[#This Row],[T PROGRAMADO]]-InformeTbHv[[#This Row],[HORAS DE OTRAS PARADA]]</f>
        <v>1</v>
      </c>
      <c r="H824" s="24">
        <f>InformeTbHv[[#This Row],[T PROGRAMADO]]-SUM(InformeTbHv[[#This Row],[T PARADAS MEC]]+InformeTbHv[[#This Row],[ALISTAMIENTO]]+InformeTbHv[[#This Row],[Mantenimiento periódico]])</f>
        <v>7.67</v>
      </c>
      <c r="I824" s="24">
        <f>InformeTbHv[[#This Row],[T PARADAS MEC]]+InformeTbHv[[#This Row],[ALISTAMIENTO]]+InformeTbHv[[#This Row],[Mantenimiento periódico]]</f>
        <v>0.33</v>
      </c>
      <c r="J824" s="24">
        <f>SUMIF(InformeTbHv[[#This Row],[MOTIVO 1]],"Mantenimiento periódico",InformeTbHv[[#This Row],[T OTRA PARADA 1]])</f>
        <v>0</v>
      </c>
      <c r="K824" s="24">
        <f>InformeTbHv[[#This Row],[Mantenimiento periódico]]+InformeTbHv[[#This Row],[ALISTAMIENTO]]</f>
        <v>0.33</v>
      </c>
      <c r="L824" s="24">
        <f>SUM(InformeTbHv[[#This Row],[T OTRA PARADA 1]:[T OTRA PARADA 5]])</f>
        <v>6.5</v>
      </c>
      <c r="M824" s="25" t="s">
        <v>68</v>
      </c>
      <c r="N824" s="25" t="s">
        <v>1417</v>
      </c>
      <c r="O824" s="29" t="s">
        <v>82</v>
      </c>
      <c r="P824" s="25">
        <v>94266396</v>
      </c>
      <c r="Q824" s="25" t="s">
        <v>65</v>
      </c>
      <c r="R824" s="25" t="s">
        <v>44</v>
      </c>
      <c r="S824" s="26">
        <v>46024</v>
      </c>
      <c r="T824" s="25" t="s">
        <v>70</v>
      </c>
      <c r="U824" s="25"/>
      <c r="V824" s="25"/>
      <c r="W824" s="25"/>
      <c r="X824" s="25"/>
      <c r="Y824" s="25"/>
      <c r="Z824" s="25"/>
      <c r="AA824" s="25"/>
      <c r="AB824" s="25"/>
      <c r="AC824" s="25" t="s">
        <v>1440</v>
      </c>
      <c r="AD824" s="25" t="s">
        <v>1485</v>
      </c>
      <c r="AE824" s="25" t="s">
        <v>1512</v>
      </c>
      <c r="AF824" s="25">
        <v>35.031496222898902</v>
      </c>
      <c r="AG824" s="25" t="s">
        <v>207</v>
      </c>
      <c r="AH824" s="260">
        <v>8</v>
      </c>
      <c r="AI824" s="25" t="s">
        <v>47</v>
      </c>
      <c r="AJ824" s="422">
        <f>VLOOKUP(InformeTbHv[[#This Row],[TURNO]],[1]INFORMEHV!AI$2:AK$184,2,0)</f>
        <v>0.25</v>
      </c>
      <c r="AK824" s="422">
        <f>VLOOKUP(InformeTbHv[[#This Row],[TURNO]],[1]INFORMEHV!AI$2:AK$184,3,0)</f>
        <v>0.58333333333333337</v>
      </c>
      <c r="AL824" s="25">
        <v>23</v>
      </c>
      <c r="AM824" s="25">
        <v>12</v>
      </c>
      <c r="AN824" s="25">
        <v>9.5</v>
      </c>
      <c r="AO824" s="25">
        <v>18.899999999999999</v>
      </c>
      <c r="AP824" s="25"/>
      <c r="AQ824" s="24"/>
      <c r="AR824" s="25">
        <v>8</v>
      </c>
      <c r="AS824" s="25"/>
      <c r="AT824" s="25"/>
      <c r="AU824" s="25"/>
      <c r="AV824" s="25">
        <v>0.33</v>
      </c>
      <c r="AW824" s="25"/>
      <c r="AX824" s="25">
        <v>0.17</v>
      </c>
      <c r="AY824" s="25"/>
      <c r="AZ824" s="25" t="s">
        <v>107</v>
      </c>
      <c r="BA824" s="25" t="s">
        <v>48</v>
      </c>
      <c r="BB82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7</v>
      </c>
      <c r="BC824" s="24">
        <v>6.5</v>
      </c>
      <c r="BD824" s="24"/>
      <c r="BE824" s="23"/>
      <c r="BF824" s="23"/>
      <c r="BG824" s="27"/>
      <c r="BH824" s="14" t="s">
        <v>239</v>
      </c>
      <c r="BI824" s="15"/>
      <c r="BJ824" s="15"/>
      <c r="BK824" s="16"/>
      <c r="BL824" s="28"/>
    </row>
    <row r="825" spans="1:64" ht="18" customHeight="1" x14ac:dyDescent="0.3">
      <c r="A825" s="20">
        <f>IFERROR(InformeTbHv[[#This Row],[T EFECTIVO]]/InformeTbHv[[#This Row],[Horas disponibles]],0)</f>
        <v>1</v>
      </c>
      <c r="B825" s="20">
        <f>((InformeTbHv[[#This Row],[T PROGRAMADO]]-InformeTbHv[[#This Row],[HORAS DE OTRAS PARADA]]))/InformeTbHv[[#This Row],[T PROGRAMADO]]</f>
        <v>0.98583333333333334</v>
      </c>
      <c r="C825" s="21">
        <f>IFERROR(((InformeTbHv[[#This Row],[T PROGRAMADO]]-InformeTbHv[[#This Row],[Ttal P. mec]])/InformeTbHv[[#This Row],[T PROGRAMADO]]),0)</f>
        <v>0.98583333333333334</v>
      </c>
      <c r="D825" s="22">
        <f>IFERROR(ROUND(InformeTbHv[[#This Row],[TOTAL DE ARBOLES]]/InformeTbHv[[#This Row],[T EFECTIVO]],2),"")</f>
        <v>0</v>
      </c>
      <c r="E825" s="22" t="str">
        <f>(IFERROR(ROUND(InformeTbHv[[#This Row],[M3]]/InformeTbHv[[#This Row],[TOTAL DE ARBOLES]],2),""))</f>
        <v/>
      </c>
      <c r="F825" s="13">
        <f>IFERROR(ROUND(InformeTbHv[[#This Row],[M3]]/InformeTbHv[[#This Row],[T EFECTIVO]],2),"")</f>
        <v>0</v>
      </c>
      <c r="G825" s="23">
        <f>InformeTbHv[[#This Row],[T PROGRAMADO]]-InformeTbHv[[#This Row],[HORAS DE OTRAS PARADA]]</f>
        <v>11.83</v>
      </c>
      <c r="H825" s="24">
        <f>InformeTbHv[[#This Row],[T PROGRAMADO]]-SUM(InformeTbHv[[#This Row],[T PARADAS MEC]]+InformeTbHv[[#This Row],[ALISTAMIENTO]]+InformeTbHv[[#This Row],[Mantenimiento periódico]])</f>
        <v>11.83</v>
      </c>
      <c r="I825" s="24">
        <f>InformeTbHv[[#This Row],[T PARADAS MEC]]+InformeTbHv[[#This Row],[ALISTAMIENTO]]+InformeTbHv[[#This Row],[Mantenimiento periódico]]</f>
        <v>0.17</v>
      </c>
      <c r="J825" s="24">
        <f>SUMIF(InformeTbHv[[#This Row],[MOTIVO 1]],"Mantenimiento periódico",InformeTbHv[[#This Row],[T OTRA PARADA 1]])</f>
        <v>0</v>
      </c>
      <c r="K825" s="24">
        <f>InformeTbHv[[#This Row],[Mantenimiento periódico]]+InformeTbHv[[#This Row],[ALISTAMIENTO]]</f>
        <v>0</v>
      </c>
      <c r="L825" s="24">
        <f>SUM(InformeTbHv[[#This Row],[T OTRA PARADA 1]:[T OTRA PARADA 5]])</f>
        <v>0</v>
      </c>
      <c r="M825" s="25" t="s">
        <v>79</v>
      </c>
      <c r="N825" s="25" t="s">
        <v>1417</v>
      </c>
      <c r="O825" s="29" t="s">
        <v>84</v>
      </c>
      <c r="P825" s="25">
        <v>1085247991</v>
      </c>
      <c r="Q825" s="25" t="s">
        <v>43</v>
      </c>
      <c r="R825" s="25" t="s">
        <v>49</v>
      </c>
      <c r="S825" s="26">
        <v>46024</v>
      </c>
      <c r="T825" s="25" t="s">
        <v>100</v>
      </c>
      <c r="U825" s="25"/>
      <c r="V825" s="25"/>
      <c r="W825" s="25"/>
      <c r="X825" s="25"/>
      <c r="Y825" s="25"/>
      <c r="Z825" s="25"/>
      <c r="AA825" s="25"/>
      <c r="AB825" s="25"/>
      <c r="AC825" s="25" t="s">
        <v>1447</v>
      </c>
      <c r="AD825" s="25" t="s">
        <v>1492</v>
      </c>
      <c r="AE825" s="25" t="s">
        <v>1509</v>
      </c>
      <c r="AF825" s="25">
        <v>22.377612303778299</v>
      </c>
      <c r="AG825" s="252" t="s">
        <v>206</v>
      </c>
      <c r="AH825" s="260">
        <v>7</v>
      </c>
      <c r="AI825" s="25" t="s">
        <v>47</v>
      </c>
      <c r="AJ825" s="422">
        <f>VLOOKUP(InformeTbHv[[#This Row],[TURNO]],[1]INFORMEHV!AI$2:AK$184,2,0)</f>
        <v>0.25</v>
      </c>
      <c r="AK825" s="422">
        <f>VLOOKUP(InformeTbHv[[#This Row],[TURNO]],[1]INFORMEHV!AI$2:AK$184,3,0)</f>
        <v>0.58333333333333337</v>
      </c>
      <c r="AL825" s="25"/>
      <c r="AM825" s="25"/>
      <c r="AN825" s="25"/>
      <c r="AO825" s="25"/>
      <c r="AP825" s="25"/>
      <c r="AQ825" s="24"/>
      <c r="AR825" s="25">
        <v>12</v>
      </c>
      <c r="AS825" s="25">
        <v>0.17</v>
      </c>
      <c r="AT825" s="25"/>
      <c r="AU825" s="25"/>
      <c r="AV825" s="25"/>
      <c r="AW825" s="25"/>
      <c r="AX825" s="25"/>
      <c r="AY825" s="25"/>
      <c r="AZ825" s="25" t="s">
        <v>110</v>
      </c>
      <c r="BA825" s="25" t="s">
        <v>48</v>
      </c>
      <c r="BB82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0.17</v>
      </c>
      <c r="BC825" s="24"/>
      <c r="BD825" s="24"/>
      <c r="BE825" s="23"/>
      <c r="BF825" s="23"/>
      <c r="BG825" s="27"/>
      <c r="BH825" s="14"/>
      <c r="BI825" s="15"/>
      <c r="BJ825" s="15"/>
      <c r="BK825" s="16"/>
      <c r="BL825" s="28"/>
    </row>
    <row r="826" spans="1:64" ht="18" customHeight="1" x14ac:dyDescent="0.3">
      <c r="A826" s="20">
        <f>IFERROR(InformeTbHv[[#This Row],[T EFECTIVO]]/InformeTbHv[[#This Row],[Horas disponibles]],0)</f>
        <v>0.93333333333333335</v>
      </c>
      <c r="B826" s="20">
        <f>((InformeTbHv[[#This Row],[T PROGRAMADO]]-InformeTbHv[[#This Row],[HORAS DE OTRAS PARADA]]))/InformeTbHv[[#This Row],[T PROGRAMADO]]</f>
        <v>0.875</v>
      </c>
      <c r="C826" s="21">
        <f>IFERROR(((InformeTbHv[[#This Row],[T PROGRAMADO]]-InformeTbHv[[#This Row],[Ttal P. mec]])/InformeTbHv[[#This Row],[T PROGRAMADO]]),0)</f>
        <v>0.9375</v>
      </c>
      <c r="D826" s="22">
        <f>IFERROR(ROUND(InformeTbHv[[#This Row],[TOTAL DE ARBOLES]]/InformeTbHv[[#This Row],[T EFECTIVO]],2),"")</f>
        <v>14</v>
      </c>
      <c r="E826" s="22">
        <f>(IFERROR(ROUND(InformeTbHv[[#This Row],[M3]]/InformeTbHv[[#This Row],[TOTAL DE ARBOLES]],2),""))</f>
        <v>0.32</v>
      </c>
      <c r="F826" s="13">
        <f>IFERROR(ROUND(InformeTbHv[[#This Row],[M3]]/InformeTbHv[[#This Row],[T EFECTIVO]],2),"")</f>
        <v>4.54</v>
      </c>
      <c r="G826" s="23">
        <f>InformeTbHv[[#This Row],[T PROGRAMADO]]-InformeTbHv[[#This Row],[HORAS DE OTRAS PARADA]]</f>
        <v>7</v>
      </c>
      <c r="H826" s="24">
        <f>InformeTbHv[[#This Row],[T PROGRAMADO]]-SUM(InformeTbHv[[#This Row],[T PARADAS MEC]]+InformeTbHv[[#This Row],[ALISTAMIENTO]]+InformeTbHv[[#This Row],[Mantenimiento periódico]])</f>
        <v>7.5</v>
      </c>
      <c r="I826" s="24">
        <f>InformeTbHv[[#This Row],[T PARADAS MEC]]+InformeTbHv[[#This Row],[ALISTAMIENTO]]+InformeTbHv[[#This Row],[Mantenimiento periódico]]</f>
        <v>0.5</v>
      </c>
      <c r="J826" s="24">
        <f>SUMIF(InformeTbHv[[#This Row],[MOTIVO 1]],"Mantenimiento periódico",InformeTbHv[[#This Row],[T OTRA PARADA 1]])</f>
        <v>0</v>
      </c>
      <c r="K826" s="24">
        <f>InformeTbHv[[#This Row],[Mantenimiento periódico]]+InformeTbHv[[#This Row],[ALISTAMIENTO]]</f>
        <v>0.5</v>
      </c>
      <c r="L826" s="24">
        <f>SUM(InformeTbHv[[#This Row],[T OTRA PARADA 1]:[T OTRA PARADA 5]])</f>
        <v>0</v>
      </c>
      <c r="M826" s="25" t="s">
        <v>55</v>
      </c>
      <c r="N826" s="25" t="s">
        <v>1418</v>
      </c>
      <c r="O826" s="29" t="s">
        <v>56</v>
      </c>
      <c r="P826" s="25">
        <v>1114480052</v>
      </c>
      <c r="Q826" s="25" t="s">
        <v>43</v>
      </c>
      <c r="R826" s="25" t="s">
        <v>49</v>
      </c>
      <c r="S826" s="26">
        <v>46024</v>
      </c>
      <c r="T826" s="25" t="s">
        <v>62</v>
      </c>
      <c r="U826" s="25"/>
      <c r="V826" s="25"/>
      <c r="W826" s="25"/>
      <c r="X826" s="25"/>
      <c r="Y826" s="25"/>
      <c r="Z826" s="25"/>
      <c r="AA826" s="25"/>
      <c r="AB826" s="25"/>
      <c r="AC826" s="25" t="s">
        <v>1445</v>
      </c>
      <c r="AD826" s="25" t="s">
        <v>1490</v>
      </c>
      <c r="AE826" s="25" t="s">
        <v>1518</v>
      </c>
      <c r="AF826" s="25">
        <v>19.828868083208551</v>
      </c>
      <c r="AG826" s="25" t="s">
        <v>208</v>
      </c>
      <c r="AH826" s="260">
        <v>2</v>
      </c>
      <c r="AI826" s="25" t="s">
        <v>47</v>
      </c>
      <c r="AJ826" s="422">
        <f>VLOOKUP(InformeTbHv[[#This Row],[TURNO]],[1]INFORMEHV!AI$2:AK$184,2,0)</f>
        <v>0.25</v>
      </c>
      <c r="AK826" s="422">
        <f>VLOOKUP(InformeTbHv[[#This Row],[TURNO]],[1]INFORMEHV!AI$2:AK$184,3,0)</f>
        <v>0.58333333333333337</v>
      </c>
      <c r="AL826" s="25">
        <v>28</v>
      </c>
      <c r="AM826" s="25">
        <v>98</v>
      </c>
      <c r="AN826" s="25">
        <v>31.8</v>
      </c>
      <c r="AO826" s="25">
        <v>15.96</v>
      </c>
      <c r="AP826" s="25"/>
      <c r="AQ826" s="24">
        <v>20</v>
      </c>
      <c r="AR826" s="25">
        <v>8</v>
      </c>
      <c r="AS826" s="25"/>
      <c r="AT826" s="25"/>
      <c r="AU826" s="25"/>
      <c r="AV826" s="25">
        <v>0.5</v>
      </c>
      <c r="AW826" s="25">
        <v>0.33</v>
      </c>
      <c r="AX826" s="25">
        <v>0.17</v>
      </c>
      <c r="AY826" s="25"/>
      <c r="AZ826" s="25"/>
      <c r="BA826" s="25" t="s">
        <v>46</v>
      </c>
      <c r="BB82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v>
      </c>
      <c r="BC826" s="24"/>
      <c r="BD826" s="24"/>
      <c r="BE826" s="23"/>
      <c r="BF826" s="23"/>
      <c r="BG826" s="27"/>
      <c r="BH826" s="14"/>
      <c r="BI826" s="15"/>
      <c r="BJ826" s="15"/>
      <c r="BK826" s="16"/>
      <c r="BL826" s="28"/>
    </row>
    <row r="827" spans="1:64" ht="18" customHeight="1" x14ac:dyDescent="0.3">
      <c r="A827" s="20">
        <f>IFERROR(InformeTbHv[[#This Row],[T EFECTIVO]]/InformeTbHv[[#This Row],[Horas disponibles]],0)</f>
        <v>0.97783572359843551</v>
      </c>
      <c r="B827" s="20">
        <f>((InformeTbHv[[#This Row],[T PROGRAMADO]]-InformeTbHv[[#This Row],[HORAS DE OTRAS PARADA]]))/InformeTbHv[[#This Row],[T PROGRAMADO]]</f>
        <v>0.9375</v>
      </c>
      <c r="C827" s="21">
        <f>IFERROR(((InformeTbHv[[#This Row],[T PROGRAMADO]]-InformeTbHv[[#This Row],[Ttal P. mec]])/InformeTbHv[[#This Row],[T PROGRAMADO]]),0)</f>
        <v>0.95874999999999999</v>
      </c>
      <c r="D827" s="22">
        <f>IFERROR(ROUND(InformeTbHv[[#This Row],[TOTAL DE ARBOLES]]/InformeTbHv[[#This Row],[T EFECTIVO]],2),"")</f>
        <v>35.33</v>
      </c>
      <c r="E827" s="22">
        <f>(IFERROR(ROUND(InformeTbHv[[#This Row],[M3]]/InformeTbHv[[#This Row],[TOTAL DE ARBOLES]],2),""))</f>
        <v>0.32</v>
      </c>
      <c r="F827" s="13">
        <f>IFERROR(ROUND(InformeTbHv[[#This Row],[M3]]/InformeTbHv[[#This Row],[T EFECTIVO]],2),"")</f>
        <v>11.2</v>
      </c>
      <c r="G827" s="23">
        <f>InformeTbHv[[#This Row],[T PROGRAMADO]]-InformeTbHv[[#This Row],[HORAS DE OTRAS PARADA]]</f>
        <v>7.5</v>
      </c>
      <c r="H827" s="24">
        <f>InformeTbHv[[#This Row],[T PROGRAMADO]]-SUM(InformeTbHv[[#This Row],[T PARADAS MEC]]+InformeTbHv[[#This Row],[ALISTAMIENTO]]+InformeTbHv[[#This Row],[Mantenimiento periódico]])</f>
        <v>7.67</v>
      </c>
      <c r="I827" s="24">
        <f>InformeTbHv[[#This Row],[T PARADAS MEC]]+InformeTbHv[[#This Row],[ALISTAMIENTO]]+InformeTbHv[[#This Row],[Mantenimiento periódico]]</f>
        <v>0.33</v>
      </c>
      <c r="J827" s="24">
        <f>SUMIF(InformeTbHv[[#This Row],[MOTIVO 1]],"Mantenimiento periódico",InformeTbHv[[#This Row],[T OTRA PARADA 1]])</f>
        <v>0</v>
      </c>
      <c r="K827" s="24">
        <f>InformeTbHv[[#This Row],[Mantenimiento periódico]]+InformeTbHv[[#This Row],[ALISTAMIENTO]]</f>
        <v>0.33</v>
      </c>
      <c r="L827" s="24">
        <f>SUM(InformeTbHv[[#This Row],[T OTRA PARADA 1]:[T OTRA PARADA 5]])</f>
        <v>0</v>
      </c>
      <c r="M827" s="25" t="s">
        <v>55</v>
      </c>
      <c r="N827" s="25" t="s">
        <v>1418</v>
      </c>
      <c r="O827" s="25" t="s">
        <v>60</v>
      </c>
      <c r="P827" s="25">
        <v>1061791033</v>
      </c>
      <c r="Q827" s="25" t="s">
        <v>43</v>
      </c>
      <c r="R827" s="25" t="s">
        <v>49</v>
      </c>
      <c r="S827" s="26">
        <v>46024</v>
      </c>
      <c r="T827" s="25" t="s">
        <v>62</v>
      </c>
      <c r="U827" s="25"/>
      <c r="V827" s="25"/>
      <c r="W827" s="25"/>
      <c r="X827" s="25"/>
      <c r="Y827" s="25"/>
      <c r="Z827" s="25"/>
      <c r="AA827" s="25"/>
      <c r="AB827" s="25"/>
      <c r="AC827" s="25" t="s">
        <v>1445</v>
      </c>
      <c r="AD827" s="25" t="s">
        <v>1490</v>
      </c>
      <c r="AE827" s="25" t="s">
        <v>1518</v>
      </c>
      <c r="AF827" s="25">
        <v>19.828868083208551</v>
      </c>
      <c r="AG827" s="25" t="s">
        <v>208</v>
      </c>
      <c r="AH827" s="260">
        <v>2</v>
      </c>
      <c r="AI827" s="125" t="s">
        <v>45</v>
      </c>
      <c r="AJ827" s="418">
        <f>VLOOKUP(InformeTbHv[[#This Row],[TURNO]],[1]INFORMEHV!AI$2:AK$184,2,0)</f>
        <v>0.58333333333333337</v>
      </c>
      <c r="AK827" s="418">
        <f>VLOOKUP(InformeTbHv[[#This Row],[TURNO]],[1]INFORMEHV!AI$2:AK$184,3,0)</f>
        <v>0.91666666666666663</v>
      </c>
      <c r="AL827" s="25">
        <v>27</v>
      </c>
      <c r="AM827" s="25">
        <v>265</v>
      </c>
      <c r="AN827" s="25">
        <v>83.99</v>
      </c>
      <c r="AO827" s="25">
        <v>19.11</v>
      </c>
      <c r="AP827" s="25"/>
      <c r="AQ827" s="24">
        <v>19.8</v>
      </c>
      <c r="AR827" s="25">
        <v>8</v>
      </c>
      <c r="AS827" s="25"/>
      <c r="AT827" s="25"/>
      <c r="AU827" s="25"/>
      <c r="AV827" s="25">
        <v>0.33</v>
      </c>
      <c r="AW827" s="25"/>
      <c r="AX827" s="25">
        <v>0.17</v>
      </c>
      <c r="AY827" s="25"/>
      <c r="AZ827" s="25"/>
      <c r="BA827" s="25" t="s">
        <v>46</v>
      </c>
      <c r="BB82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0.5</v>
      </c>
      <c r="BC827" s="24"/>
      <c r="BD827" s="24"/>
      <c r="BE827" s="23"/>
      <c r="BF827" s="23"/>
      <c r="BG827" s="27"/>
      <c r="BH827" s="14"/>
      <c r="BI827" s="15"/>
      <c r="BJ827" s="15"/>
      <c r="BK827" s="16"/>
      <c r="BL827" s="28"/>
    </row>
    <row r="828" spans="1:64" ht="18" customHeight="1" x14ac:dyDescent="0.3">
      <c r="A828" s="20">
        <f>IFERROR(InformeTbHv[[#This Row],[T EFECTIVO]]/InformeTbHv[[#This Row],[Horas disponibles]],0)</f>
        <v>0.93071895424836604</v>
      </c>
      <c r="B828" s="20">
        <f>((InformeTbHv[[#This Row],[T PROGRAMADO]]-InformeTbHv[[#This Row],[HORAS DE OTRAS PARADA]]))/InformeTbHv[[#This Row],[T PROGRAMADO]]</f>
        <v>0.89</v>
      </c>
      <c r="C828" s="21">
        <f>IFERROR(((InformeTbHv[[#This Row],[T PROGRAMADO]]-InformeTbHv[[#This Row],[Ttal P. mec]])/InformeTbHv[[#This Row],[T PROGRAMADO]]),0)</f>
        <v>0.95625000000000004</v>
      </c>
      <c r="D828" s="22">
        <f>IFERROR(ROUND(InformeTbHv[[#This Row],[TOTAL DE ARBOLES]]/InformeTbHv[[#This Row],[T EFECTIVO]],2),"")</f>
        <v>40.590000000000003</v>
      </c>
      <c r="E828" s="22">
        <f>(IFERROR(ROUND(InformeTbHv[[#This Row],[M3]]/InformeTbHv[[#This Row],[TOTAL DE ARBOLES]],2),""))</f>
        <v>0.28999999999999998</v>
      </c>
      <c r="F828" s="13">
        <f>IFERROR(ROUND(InformeTbHv[[#This Row],[M3]]/InformeTbHv[[#This Row],[T EFECTIVO]],2),"")</f>
        <v>11.69</v>
      </c>
      <c r="G828" s="23">
        <f>InformeTbHv[[#This Row],[T PROGRAMADO]]-InformeTbHv[[#This Row],[HORAS DE OTRAS PARADA]]</f>
        <v>7.12</v>
      </c>
      <c r="H828" s="24">
        <f>InformeTbHv[[#This Row],[T PROGRAMADO]]-SUM(InformeTbHv[[#This Row],[T PARADAS MEC]]+InformeTbHv[[#This Row],[ALISTAMIENTO]]+InformeTbHv[[#This Row],[Mantenimiento periódico]])</f>
        <v>7.65</v>
      </c>
      <c r="I828" s="24">
        <f>InformeTbHv[[#This Row],[T PARADAS MEC]]+InformeTbHv[[#This Row],[ALISTAMIENTO]]+InformeTbHv[[#This Row],[Mantenimiento periódico]]</f>
        <v>0.35</v>
      </c>
      <c r="J828" s="24">
        <f>SUMIF(InformeTbHv[[#This Row],[MOTIVO 1]],"Mantenimiento periódico",InformeTbHv[[#This Row],[T OTRA PARADA 1]])</f>
        <v>0</v>
      </c>
      <c r="K828" s="24">
        <f>InformeTbHv[[#This Row],[Mantenimiento periódico]]+InformeTbHv[[#This Row],[ALISTAMIENTO]]</f>
        <v>0.35</v>
      </c>
      <c r="L828" s="24">
        <f>SUM(InformeTbHv[[#This Row],[T OTRA PARADA 1]:[T OTRA PARADA 5]])</f>
        <v>0</v>
      </c>
      <c r="M828" s="25" t="s">
        <v>55</v>
      </c>
      <c r="N828" s="25" t="s">
        <v>1418</v>
      </c>
      <c r="O828" s="25" t="s">
        <v>60</v>
      </c>
      <c r="P828" s="25">
        <v>1061791033</v>
      </c>
      <c r="Q828" s="25" t="s">
        <v>43</v>
      </c>
      <c r="R828" s="25" t="s">
        <v>49</v>
      </c>
      <c r="S828" s="26">
        <v>46025</v>
      </c>
      <c r="T828" s="25" t="s">
        <v>62</v>
      </c>
      <c r="U828" s="25"/>
      <c r="V828" s="25"/>
      <c r="W828" s="25"/>
      <c r="X828" s="25"/>
      <c r="Y828" s="25"/>
      <c r="Z828" s="25"/>
      <c r="AA828" s="25"/>
      <c r="AB828" s="25"/>
      <c r="AC828" s="25" t="s">
        <v>1445</v>
      </c>
      <c r="AD828" s="25" t="s">
        <v>1490</v>
      </c>
      <c r="AE828" s="25" t="s">
        <v>1518</v>
      </c>
      <c r="AF828" s="25">
        <v>19.828868083208551</v>
      </c>
      <c r="AG828" s="25" t="s">
        <v>208</v>
      </c>
      <c r="AH828" s="260">
        <v>2</v>
      </c>
      <c r="AI828" s="125" t="s">
        <v>45</v>
      </c>
      <c r="AJ828" s="418">
        <f>VLOOKUP(InformeTbHv[[#This Row],[TURNO]],[1]INFORMEHV!AI$2:AK$184,2,0)</f>
        <v>0.58333333333333337</v>
      </c>
      <c r="AK828" s="418">
        <f>VLOOKUP(InformeTbHv[[#This Row],[TURNO]],[1]INFORMEHV!AI$2:AK$184,3,0)</f>
        <v>0.91666666666666663</v>
      </c>
      <c r="AL828" s="25">
        <v>27</v>
      </c>
      <c r="AM828" s="25">
        <v>289</v>
      </c>
      <c r="AN828" s="25">
        <v>83.21</v>
      </c>
      <c r="AO828" s="25">
        <v>15.6</v>
      </c>
      <c r="AP828" s="25"/>
      <c r="AQ828" s="24">
        <v>19.399999999999999</v>
      </c>
      <c r="AR828" s="25">
        <v>8</v>
      </c>
      <c r="AS828" s="25"/>
      <c r="AT828" s="25"/>
      <c r="AU828" s="25"/>
      <c r="AV828" s="25">
        <v>0.35</v>
      </c>
      <c r="AW828" s="25">
        <v>0.33</v>
      </c>
      <c r="AX828" s="25">
        <v>0.2</v>
      </c>
      <c r="AY828" s="25"/>
      <c r="AZ828" s="25"/>
      <c r="BA828" s="25" t="s">
        <v>46</v>
      </c>
      <c r="BB82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0.87999999999999989</v>
      </c>
      <c r="BC828" s="24"/>
      <c r="BD828" s="24"/>
      <c r="BE828" s="23"/>
      <c r="BF828" s="23"/>
      <c r="BG828" s="27"/>
      <c r="BH828" s="14"/>
      <c r="BI828" s="15"/>
      <c r="BJ828" s="15"/>
      <c r="BK828" s="16"/>
      <c r="BL828" s="28"/>
    </row>
    <row r="829" spans="1:64" ht="18" customHeight="1" x14ac:dyDescent="0.3">
      <c r="A829" s="20">
        <f>IFERROR(InformeTbHv[[#This Row],[T EFECTIVO]]/InformeTbHv[[#This Row],[Horas disponibles]],0)</f>
        <v>0.97792207792207797</v>
      </c>
      <c r="B829" s="20">
        <f>((InformeTbHv[[#This Row],[T PROGRAMADO]]-InformeTbHv[[#This Row],[HORAS DE OTRAS PARADA]]))/InformeTbHv[[#This Row],[T PROGRAMADO]]</f>
        <v>0.94125000000000003</v>
      </c>
      <c r="C829" s="21">
        <f>IFERROR(((InformeTbHv[[#This Row],[T PROGRAMADO]]-InformeTbHv[[#This Row],[Ttal P. mec]])/InformeTbHv[[#This Row],[T PROGRAMADO]]),0)</f>
        <v>0.96250000000000002</v>
      </c>
      <c r="D829" s="22">
        <f>IFERROR(ROUND(InformeTbHv[[#This Row],[TOTAL DE ARBOLES]]/InformeTbHv[[#This Row],[T EFECTIVO]],2),"")</f>
        <v>39.44</v>
      </c>
      <c r="E829" s="22">
        <f>(IFERROR(ROUND(InformeTbHv[[#This Row],[M3]]/InformeTbHv[[#This Row],[TOTAL DE ARBOLES]],2),""))</f>
        <v>0.3</v>
      </c>
      <c r="F829" s="13">
        <f>IFERROR(ROUND(InformeTbHv[[#This Row],[M3]]/InformeTbHv[[#This Row],[T EFECTIVO]],2),"")</f>
        <v>11.87</v>
      </c>
      <c r="G829" s="23">
        <f>InformeTbHv[[#This Row],[T PROGRAMADO]]-InformeTbHv[[#This Row],[HORAS DE OTRAS PARADA]]</f>
        <v>7.53</v>
      </c>
      <c r="H829" s="24">
        <f>InformeTbHv[[#This Row],[T PROGRAMADO]]-SUM(InformeTbHv[[#This Row],[T PARADAS MEC]]+InformeTbHv[[#This Row],[ALISTAMIENTO]]+InformeTbHv[[#This Row],[Mantenimiento periódico]])</f>
        <v>7.7</v>
      </c>
      <c r="I829" s="24">
        <f>InformeTbHv[[#This Row],[T PARADAS MEC]]+InformeTbHv[[#This Row],[ALISTAMIENTO]]+InformeTbHv[[#This Row],[Mantenimiento periódico]]</f>
        <v>0.3</v>
      </c>
      <c r="J829" s="24">
        <f>SUMIF(InformeTbHv[[#This Row],[MOTIVO 1]],"Mantenimiento periódico",InformeTbHv[[#This Row],[T OTRA PARADA 1]])</f>
        <v>0</v>
      </c>
      <c r="K829" s="24">
        <f>InformeTbHv[[#This Row],[Mantenimiento periódico]]+InformeTbHv[[#This Row],[ALISTAMIENTO]]</f>
        <v>0.3</v>
      </c>
      <c r="L829" s="24">
        <f>SUM(InformeTbHv[[#This Row],[T OTRA PARADA 1]:[T OTRA PARADA 5]])</f>
        <v>0</v>
      </c>
      <c r="M829" s="25" t="s">
        <v>55</v>
      </c>
      <c r="N829" s="25" t="s">
        <v>1418</v>
      </c>
      <c r="O829" s="29" t="s">
        <v>56</v>
      </c>
      <c r="P829" s="25">
        <v>1114480052</v>
      </c>
      <c r="Q829" s="25" t="s">
        <v>43</v>
      </c>
      <c r="R829" s="25" t="s">
        <v>49</v>
      </c>
      <c r="S829" s="26">
        <v>46025</v>
      </c>
      <c r="T829" s="25" t="s">
        <v>62</v>
      </c>
      <c r="U829" s="25"/>
      <c r="V829" s="25"/>
      <c r="W829" s="25"/>
      <c r="X829" s="25"/>
      <c r="Y829" s="25"/>
      <c r="Z829" s="25"/>
      <c r="AA829" s="25"/>
      <c r="AB829" s="25"/>
      <c r="AC829" s="25" t="s">
        <v>1445</v>
      </c>
      <c r="AD829" s="25" t="s">
        <v>1490</v>
      </c>
      <c r="AE829" s="25" t="s">
        <v>1518</v>
      </c>
      <c r="AF829" s="25">
        <v>19.828868083208551</v>
      </c>
      <c r="AG829" s="25" t="s">
        <v>208</v>
      </c>
      <c r="AH829" s="260">
        <v>2</v>
      </c>
      <c r="AI829" s="25" t="s">
        <v>47</v>
      </c>
      <c r="AJ829" s="422">
        <f>VLOOKUP(InformeTbHv[[#This Row],[TURNO]],[1]INFORMEHV!AI$2:AK$184,2,0)</f>
        <v>0.25</v>
      </c>
      <c r="AK829" s="422">
        <f>VLOOKUP(InformeTbHv[[#This Row],[TURNO]],[1]INFORMEHV!AI$2:AK$184,3,0)</f>
        <v>0.58333333333333337</v>
      </c>
      <c r="AL829" s="25">
        <v>28</v>
      </c>
      <c r="AM829" s="25">
        <v>297</v>
      </c>
      <c r="AN829" s="25">
        <v>89.35</v>
      </c>
      <c r="AO829" s="25">
        <v>18.46</v>
      </c>
      <c r="AP829" s="25"/>
      <c r="AQ829" s="24">
        <v>19.7</v>
      </c>
      <c r="AR829" s="25">
        <v>8</v>
      </c>
      <c r="AS829" s="25"/>
      <c r="AT829" s="25"/>
      <c r="AU829" s="25"/>
      <c r="AV829" s="25">
        <v>0.3</v>
      </c>
      <c r="AW829" s="25"/>
      <c r="AX829" s="25">
        <v>0.17</v>
      </c>
      <c r="AY829" s="25"/>
      <c r="AZ829" s="25"/>
      <c r="BA829" s="25" t="s">
        <v>46</v>
      </c>
      <c r="BB82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0.47</v>
      </c>
      <c r="BC829" s="24"/>
      <c r="BD829" s="24"/>
      <c r="BE829" s="23"/>
      <c r="BF829" s="23"/>
      <c r="BG829" s="27"/>
      <c r="BH829" s="14"/>
      <c r="BI829" s="15"/>
      <c r="BJ829" s="15"/>
      <c r="BK829" s="16"/>
      <c r="BL829" s="28"/>
    </row>
    <row r="830" spans="1:64" ht="18" customHeight="1" x14ac:dyDescent="0.3">
      <c r="A830" s="20">
        <f>IFERROR(InformeTbHv[[#This Row],[T EFECTIVO]]/InformeTbHv[[#This Row],[Horas disponibles]],0)</f>
        <v>0.9445910290237467</v>
      </c>
      <c r="B830" s="20">
        <f>((InformeTbHv[[#This Row],[T PROGRAMADO]]-InformeTbHv[[#This Row],[HORAS DE OTRAS PARADA]]))/InformeTbHv[[#This Row],[T PROGRAMADO]]</f>
        <v>0.89500000000000002</v>
      </c>
      <c r="C830" s="21">
        <f>IFERROR(((InformeTbHv[[#This Row],[T PROGRAMADO]]-InformeTbHv[[#This Row],[Ttal P. mec]])/InformeTbHv[[#This Row],[T PROGRAMADO]]),0)</f>
        <v>0.94750000000000001</v>
      </c>
      <c r="D830" s="22">
        <f>IFERROR(ROUND(InformeTbHv[[#This Row],[TOTAL DE ARBOLES]]/InformeTbHv[[#This Row],[T EFECTIVO]],2),"")</f>
        <v>72.349999999999994</v>
      </c>
      <c r="E830" s="22">
        <f>(IFERROR(ROUND(InformeTbHv[[#This Row],[M3]]/InformeTbHv[[#This Row],[TOTAL DE ARBOLES]],2),""))</f>
        <v>0.15</v>
      </c>
      <c r="F830" s="13">
        <f>IFERROR(ROUND(InformeTbHv[[#This Row],[M3]]/InformeTbHv[[#This Row],[T EFECTIVO]],2),"")</f>
        <v>10.8</v>
      </c>
      <c r="G830" s="23">
        <f>InformeTbHv[[#This Row],[T PROGRAMADO]]-InformeTbHv[[#This Row],[HORAS DE OTRAS PARADA]]</f>
        <v>7.16</v>
      </c>
      <c r="H830" s="24">
        <f>InformeTbHv[[#This Row],[T PROGRAMADO]]-SUM(InformeTbHv[[#This Row],[T PARADAS MEC]]+InformeTbHv[[#This Row],[ALISTAMIENTO]]+InformeTbHv[[#This Row],[Mantenimiento periódico]])</f>
        <v>7.58</v>
      </c>
      <c r="I830" s="24">
        <f>InformeTbHv[[#This Row],[T PARADAS MEC]]+InformeTbHv[[#This Row],[ALISTAMIENTO]]+InformeTbHv[[#This Row],[Mantenimiento periódico]]</f>
        <v>0.42</v>
      </c>
      <c r="J830" s="24">
        <f>SUMIF(InformeTbHv[[#This Row],[MOTIVO 1]],"Mantenimiento periódico",InformeTbHv[[#This Row],[T OTRA PARADA 1]])</f>
        <v>0</v>
      </c>
      <c r="K830" s="24">
        <f>InformeTbHv[[#This Row],[Mantenimiento periódico]]+InformeTbHv[[#This Row],[ALISTAMIENTO]]</f>
        <v>0.42</v>
      </c>
      <c r="L830" s="24">
        <f>SUM(InformeTbHv[[#This Row],[T OTRA PARADA 1]:[T OTRA PARADA 5]])</f>
        <v>0</v>
      </c>
      <c r="M830" s="25" t="s">
        <v>42</v>
      </c>
      <c r="N830" s="25" t="s">
        <v>1418</v>
      </c>
      <c r="O830" s="25" t="s">
        <v>59</v>
      </c>
      <c r="P830" s="25">
        <v>94269864</v>
      </c>
      <c r="Q830" s="25" t="s">
        <v>43</v>
      </c>
      <c r="R830" s="25" t="s">
        <v>44</v>
      </c>
      <c r="S830" s="26">
        <v>46025</v>
      </c>
      <c r="T830" s="25" t="s">
        <v>98</v>
      </c>
      <c r="U830" s="25"/>
      <c r="V830" s="25"/>
      <c r="W830" s="25"/>
      <c r="X830" s="25"/>
      <c r="Y830" s="25"/>
      <c r="Z830" s="25"/>
      <c r="AA830" s="25"/>
      <c r="AB830" s="25"/>
      <c r="AC830" s="25" t="s">
        <v>1441</v>
      </c>
      <c r="AD830" s="25" t="s">
        <v>1486</v>
      </c>
      <c r="AE830" s="25" t="s">
        <v>1515</v>
      </c>
      <c r="AF830" s="25">
        <v>15.119228228528785</v>
      </c>
      <c r="AG830" s="252" t="s">
        <v>206</v>
      </c>
      <c r="AH830" s="260">
        <v>18</v>
      </c>
      <c r="AI830" s="25" t="s">
        <v>61</v>
      </c>
      <c r="AJ830" s="422">
        <f>VLOOKUP(InformeTbHv[[#This Row],[TURNO]],[1]INFORMEHV!AI$2:AK$184,2,0)</f>
        <v>0.91666666666666663</v>
      </c>
      <c r="AK830" s="422">
        <f>VLOOKUP(InformeTbHv[[#This Row],[TURNO]],[1]INFORMEHV!AI$2:AK$184,3,0)</f>
        <v>0.25</v>
      </c>
      <c r="AL830" s="25">
        <v>20</v>
      </c>
      <c r="AM830" s="25">
        <v>518</v>
      </c>
      <c r="AN830" s="25">
        <v>77.34</v>
      </c>
      <c r="AO830" s="25">
        <v>11.75</v>
      </c>
      <c r="AP830" s="25"/>
      <c r="AQ830" s="24">
        <v>13</v>
      </c>
      <c r="AR830" s="25">
        <v>8</v>
      </c>
      <c r="AS830" s="25"/>
      <c r="AT830" s="25"/>
      <c r="AU830" s="25"/>
      <c r="AV830" s="25">
        <v>0.42</v>
      </c>
      <c r="AW830" s="25">
        <v>0.17</v>
      </c>
      <c r="AX830" s="25">
        <v>0.25</v>
      </c>
      <c r="AY830" s="25"/>
      <c r="AZ830" s="25" t="s">
        <v>92</v>
      </c>
      <c r="BA830" s="25" t="s">
        <v>48</v>
      </c>
      <c r="BB83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0.84</v>
      </c>
      <c r="BC830" s="24"/>
      <c r="BD830" s="24"/>
      <c r="BE830" s="23"/>
      <c r="BF830" s="23"/>
      <c r="BG830" s="27"/>
      <c r="BH830" s="14"/>
      <c r="BI830" s="15"/>
      <c r="BJ830" s="15"/>
      <c r="BK830" s="16"/>
      <c r="BL830" s="28"/>
    </row>
    <row r="831" spans="1:64" ht="18" customHeight="1" x14ac:dyDescent="0.3">
      <c r="A831" s="20">
        <f>IFERROR(InformeTbHv[[#This Row],[T EFECTIVO]]/InformeTbHv[[#This Row],[Horas disponibles]],0)</f>
        <v>0.83333333333333337</v>
      </c>
      <c r="B831" s="20">
        <f>((InformeTbHv[[#This Row],[T PROGRAMADO]]-InformeTbHv[[#This Row],[HORAS DE OTRAS PARADA]]))/InformeTbHv[[#This Row],[T PROGRAMADO]]</f>
        <v>0.78125</v>
      </c>
      <c r="C831" s="21">
        <f>IFERROR(((InformeTbHv[[#This Row],[T PROGRAMADO]]-InformeTbHv[[#This Row],[Ttal P. mec]])/InformeTbHv[[#This Row],[T PROGRAMADO]]),0)</f>
        <v>0.9375</v>
      </c>
      <c r="D831" s="22">
        <f>IFERROR(ROUND(InformeTbHv[[#This Row],[TOTAL DE ARBOLES]]/InformeTbHv[[#This Row],[T EFECTIVO]],2),"")</f>
        <v>44.8</v>
      </c>
      <c r="E831" s="22">
        <f>(IFERROR(ROUND(InformeTbHv[[#This Row],[M3]]/InformeTbHv[[#This Row],[TOTAL DE ARBOLES]],2),""))</f>
        <v>0.42</v>
      </c>
      <c r="F831" s="13">
        <f>IFERROR(ROUND(InformeTbHv[[#This Row],[M3]]/InformeTbHv[[#This Row],[T EFECTIVO]],2),"")</f>
        <v>18.66</v>
      </c>
      <c r="G831" s="23">
        <f>InformeTbHv[[#This Row],[T PROGRAMADO]]-InformeTbHv[[#This Row],[HORAS DE OTRAS PARADA]]</f>
        <v>6.25</v>
      </c>
      <c r="H831" s="24">
        <f>InformeTbHv[[#This Row],[T PROGRAMADO]]-SUM(InformeTbHv[[#This Row],[T PARADAS MEC]]+InformeTbHv[[#This Row],[ALISTAMIENTO]]+InformeTbHv[[#This Row],[Mantenimiento periódico]])</f>
        <v>7.5</v>
      </c>
      <c r="I831" s="24">
        <f>InformeTbHv[[#This Row],[T PARADAS MEC]]+InformeTbHv[[#This Row],[ALISTAMIENTO]]+InformeTbHv[[#This Row],[Mantenimiento periódico]]</f>
        <v>0.5</v>
      </c>
      <c r="J831" s="24">
        <f>SUMIF(InformeTbHv[[#This Row],[MOTIVO 1]],"Mantenimiento periódico",InformeTbHv[[#This Row],[T OTRA PARADA 1]])</f>
        <v>0</v>
      </c>
      <c r="K831" s="24">
        <f>InformeTbHv[[#This Row],[Mantenimiento periódico]]+InformeTbHv[[#This Row],[ALISTAMIENTO]]</f>
        <v>0.5</v>
      </c>
      <c r="L831" s="24">
        <f>SUM(InformeTbHv[[#This Row],[T OTRA PARADA 1]:[T OTRA PARADA 5]])</f>
        <v>0</v>
      </c>
      <c r="M831" s="25" t="s">
        <v>72</v>
      </c>
      <c r="N831" s="25" t="s">
        <v>1418</v>
      </c>
      <c r="O831" s="29" t="s">
        <v>93</v>
      </c>
      <c r="P831" s="25">
        <v>1112881624</v>
      </c>
      <c r="Q831" s="25" t="s">
        <v>43</v>
      </c>
      <c r="R831" s="25" t="s">
        <v>74</v>
      </c>
      <c r="S831" s="26">
        <v>46025</v>
      </c>
      <c r="T831" s="25" t="s">
        <v>102</v>
      </c>
      <c r="U831" s="25"/>
      <c r="V831" s="25"/>
      <c r="W831" s="25"/>
      <c r="X831" s="25"/>
      <c r="Y831" s="25"/>
      <c r="Z831" s="25"/>
      <c r="AA831" s="25"/>
      <c r="AB831" s="25"/>
      <c r="AC831" s="25" t="s">
        <v>1425</v>
      </c>
      <c r="AD831" s="25" t="s">
        <v>1470</v>
      </c>
      <c r="AE831" s="25" t="s">
        <v>1514</v>
      </c>
      <c r="AF831" s="25">
        <v>18.81028029942162</v>
      </c>
      <c r="AG831" s="251" t="s">
        <v>205</v>
      </c>
      <c r="AH831" s="260">
        <v>1</v>
      </c>
      <c r="AI831" s="25" t="s">
        <v>47</v>
      </c>
      <c r="AJ831" s="422">
        <f>VLOOKUP(InformeTbHv[[#This Row],[TURNO]],[1]INFORMEHV!AI$2:AK$184,2,0)</f>
        <v>0.25</v>
      </c>
      <c r="AK831" s="422">
        <f>VLOOKUP(InformeTbHv[[#This Row],[TURNO]],[1]INFORMEHV!AI$2:AK$184,3,0)</f>
        <v>0.58333333333333337</v>
      </c>
      <c r="AL831" s="25">
        <v>33</v>
      </c>
      <c r="AM831" s="25">
        <v>280</v>
      </c>
      <c r="AN831" s="25">
        <v>116.65</v>
      </c>
      <c r="AO831" s="25">
        <v>17.3</v>
      </c>
      <c r="AP831" s="25"/>
      <c r="AQ831" s="24">
        <v>20.5</v>
      </c>
      <c r="AR831" s="25">
        <v>8</v>
      </c>
      <c r="AS831" s="25"/>
      <c r="AT831" s="25"/>
      <c r="AU831" s="25"/>
      <c r="AV831" s="25">
        <v>0.5</v>
      </c>
      <c r="AW831" s="25">
        <v>0.5</v>
      </c>
      <c r="AX831" s="25">
        <v>0.75</v>
      </c>
      <c r="AY831" s="25">
        <v>8</v>
      </c>
      <c r="AZ831" s="25" t="s">
        <v>97</v>
      </c>
      <c r="BA831" s="25" t="s">
        <v>48</v>
      </c>
      <c r="BB83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1.75</v>
      </c>
      <c r="BC831" s="24"/>
      <c r="BD831" s="24"/>
      <c r="BE831" s="23"/>
      <c r="BF831" s="23"/>
      <c r="BG831" s="27"/>
      <c r="BH831" s="14"/>
      <c r="BI831" s="15"/>
      <c r="BJ831" s="15"/>
      <c r="BK831" s="16"/>
      <c r="BL831" s="28"/>
    </row>
    <row r="832" spans="1:64" ht="18" customHeight="1" x14ac:dyDescent="0.3">
      <c r="A832" s="20">
        <f>IFERROR(InformeTbHv[[#This Row],[T EFECTIVO]]/InformeTbHv[[#This Row],[Horas disponibles]],0)</f>
        <v>0.55599999999999994</v>
      </c>
      <c r="B832" s="20">
        <f>((InformeTbHv[[#This Row],[T PROGRAMADO]]-InformeTbHv[[#This Row],[HORAS DE OTRAS PARADA]]))/InformeTbHv[[#This Row],[T PROGRAMADO]]</f>
        <v>0.52124999999999999</v>
      </c>
      <c r="C832" s="21">
        <f>IFERROR(((InformeTbHv[[#This Row],[T PROGRAMADO]]-InformeTbHv[[#This Row],[Ttal P. mec]])/InformeTbHv[[#This Row],[T PROGRAMADO]]),0)</f>
        <v>0.9375</v>
      </c>
      <c r="D832" s="22">
        <f>IFERROR(ROUND(InformeTbHv[[#This Row],[TOTAL DE ARBOLES]]/InformeTbHv[[#This Row],[T EFECTIVO]],2),"")</f>
        <v>37.409999999999997</v>
      </c>
      <c r="E832" s="22">
        <f>(IFERROR(ROUND(InformeTbHv[[#This Row],[M3]]/InformeTbHv[[#This Row],[TOTAL DE ARBOLES]],2),""))</f>
        <v>0.44</v>
      </c>
      <c r="F832" s="13">
        <f>IFERROR(ROUND(InformeTbHv[[#This Row],[M3]]/InformeTbHv[[#This Row],[T EFECTIVO]],2),"")</f>
        <v>16.38</v>
      </c>
      <c r="G832" s="23">
        <f>InformeTbHv[[#This Row],[T PROGRAMADO]]-InformeTbHv[[#This Row],[HORAS DE OTRAS PARADA]]</f>
        <v>4.17</v>
      </c>
      <c r="H832" s="24">
        <f>InformeTbHv[[#This Row],[T PROGRAMADO]]-SUM(InformeTbHv[[#This Row],[T PARADAS MEC]]+InformeTbHv[[#This Row],[ALISTAMIENTO]]+InformeTbHv[[#This Row],[Mantenimiento periódico]])</f>
        <v>7.5</v>
      </c>
      <c r="I832" s="24">
        <f>InformeTbHv[[#This Row],[T PARADAS MEC]]+InformeTbHv[[#This Row],[ALISTAMIENTO]]+InformeTbHv[[#This Row],[Mantenimiento periódico]]</f>
        <v>0.5</v>
      </c>
      <c r="J832" s="24">
        <f>SUMIF(InformeTbHv[[#This Row],[MOTIVO 1]],"Mantenimiento periódico",InformeTbHv[[#This Row],[T OTRA PARADA 1]])</f>
        <v>0</v>
      </c>
      <c r="K832" s="24">
        <f>InformeTbHv[[#This Row],[Mantenimiento periódico]]+InformeTbHv[[#This Row],[ALISTAMIENTO]]</f>
        <v>0.5</v>
      </c>
      <c r="L832" s="24">
        <f>SUM(InformeTbHv[[#This Row],[T OTRA PARADA 1]:[T OTRA PARADA 5]])</f>
        <v>3</v>
      </c>
      <c r="M832" s="25" t="s">
        <v>72</v>
      </c>
      <c r="N832" s="25" t="s">
        <v>1418</v>
      </c>
      <c r="O832" s="25" t="s">
        <v>75</v>
      </c>
      <c r="P832" s="25">
        <v>1114481552</v>
      </c>
      <c r="Q832" s="25" t="s">
        <v>43</v>
      </c>
      <c r="R832" s="25" t="s">
        <v>74</v>
      </c>
      <c r="S832" s="26">
        <v>46025</v>
      </c>
      <c r="T832" s="25" t="s">
        <v>102</v>
      </c>
      <c r="U832" s="25"/>
      <c r="V832" s="25"/>
      <c r="W832" s="25"/>
      <c r="X832" s="25"/>
      <c r="Y832" s="25"/>
      <c r="Z832" s="25"/>
      <c r="AA832" s="25"/>
      <c r="AB832" s="25"/>
      <c r="AC832" s="25" t="s">
        <v>1425</v>
      </c>
      <c r="AD832" s="25" t="s">
        <v>1470</v>
      </c>
      <c r="AE832" s="25" t="s">
        <v>1514</v>
      </c>
      <c r="AF832" s="25">
        <v>18.81028029942162</v>
      </c>
      <c r="AG832" s="251" t="s">
        <v>205</v>
      </c>
      <c r="AH832" s="260">
        <v>2</v>
      </c>
      <c r="AI832" s="125" t="s">
        <v>45</v>
      </c>
      <c r="AJ832" s="418">
        <f>VLOOKUP(InformeTbHv[[#This Row],[TURNO]],[1]INFORMEHV!AI$2:AK$184,2,0)</f>
        <v>0.58333333333333337</v>
      </c>
      <c r="AK832" s="418">
        <f>VLOOKUP(InformeTbHv[[#This Row],[TURNO]],[1]INFORMEHV!AI$2:AK$184,3,0)</f>
        <v>0.91666666666666663</v>
      </c>
      <c r="AL832" s="25">
        <v>30</v>
      </c>
      <c r="AM832" s="25">
        <v>156</v>
      </c>
      <c r="AN832" s="25">
        <v>68.319999999999993</v>
      </c>
      <c r="AO832" s="25">
        <v>14.23</v>
      </c>
      <c r="AP832" s="25"/>
      <c r="AQ832" s="24">
        <v>21.4</v>
      </c>
      <c r="AR832" s="25">
        <v>8</v>
      </c>
      <c r="AS832" s="25"/>
      <c r="AT832" s="25"/>
      <c r="AU832" s="25"/>
      <c r="AV832" s="25">
        <v>0.5</v>
      </c>
      <c r="AW832" s="25"/>
      <c r="AX832" s="25">
        <v>0.33</v>
      </c>
      <c r="AY832" s="25">
        <v>5</v>
      </c>
      <c r="AZ832" s="25" t="s">
        <v>97</v>
      </c>
      <c r="BA832" s="25" t="s">
        <v>48</v>
      </c>
      <c r="BB83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3.83</v>
      </c>
      <c r="BC832" s="24">
        <v>3</v>
      </c>
      <c r="BD832" s="24"/>
      <c r="BE832" s="23"/>
      <c r="BF832" s="23"/>
      <c r="BG832" s="27"/>
      <c r="BH832" s="14" t="s">
        <v>236</v>
      </c>
      <c r="BI832" s="15"/>
      <c r="BJ832" s="15"/>
      <c r="BK832" s="16"/>
      <c r="BL832" s="28"/>
    </row>
    <row r="833" spans="1:64" ht="18" customHeight="1" x14ac:dyDescent="0.3">
      <c r="A833" s="20">
        <f>IFERROR(InformeTbHv[[#This Row],[T EFECTIVO]]/InformeTbHv[[#This Row],[Horas disponibles]],0)</f>
        <v>0.88227848101265816</v>
      </c>
      <c r="B833" s="20">
        <f>((InformeTbHv[[#This Row],[T PROGRAMADO]]-InformeTbHv[[#This Row],[HORAS DE OTRAS PARADA]]))/InformeTbHv[[#This Row],[T PROGRAMADO]]</f>
        <v>0.87124999999999997</v>
      </c>
      <c r="C833" s="21">
        <f>IFERROR(((InformeTbHv[[#This Row],[T PROGRAMADO]]-InformeTbHv[[#This Row],[Ttal P. mec]])/InformeTbHv[[#This Row],[T PROGRAMADO]]),0)</f>
        <v>0.98750000000000004</v>
      </c>
      <c r="D833" s="22">
        <f>IFERROR(ROUND(InformeTbHv[[#This Row],[TOTAL DE ARBOLES]]/InformeTbHv[[#This Row],[T EFECTIVO]],2),"")</f>
        <v>69.44</v>
      </c>
      <c r="E833" s="22">
        <f>(IFERROR(ROUND(InformeTbHv[[#This Row],[M3]]/InformeTbHv[[#This Row],[TOTAL DE ARBOLES]],2),""))</f>
        <v>0.1</v>
      </c>
      <c r="F833" s="13">
        <f>IFERROR(ROUND(InformeTbHv[[#This Row],[M3]]/InformeTbHv[[#This Row],[T EFECTIVO]],2),"")</f>
        <v>7.07</v>
      </c>
      <c r="G833" s="23">
        <f>InformeTbHv[[#This Row],[T PROGRAMADO]]-InformeTbHv[[#This Row],[HORAS DE OTRAS PARADA]]</f>
        <v>6.97</v>
      </c>
      <c r="H833" s="24">
        <f>InformeTbHv[[#This Row],[T PROGRAMADO]]-SUM(InformeTbHv[[#This Row],[T PARADAS MEC]]+InformeTbHv[[#This Row],[ALISTAMIENTO]]+InformeTbHv[[#This Row],[Mantenimiento periódico]])</f>
        <v>7.9</v>
      </c>
      <c r="I833" s="24">
        <f>InformeTbHv[[#This Row],[T PARADAS MEC]]+InformeTbHv[[#This Row],[ALISTAMIENTO]]+InformeTbHv[[#This Row],[Mantenimiento periódico]]</f>
        <v>0.1</v>
      </c>
      <c r="J833" s="24">
        <f>SUMIF(InformeTbHv[[#This Row],[MOTIVO 1]],"Mantenimiento periódico",InformeTbHv[[#This Row],[T OTRA PARADA 1]])</f>
        <v>0</v>
      </c>
      <c r="K833" s="24">
        <f>InformeTbHv[[#This Row],[Mantenimiento periódico]]+InformeTbHv[[#This Row],[ALISTAMIENTO]]</f>
        <v>0.1</v>
      </c>
      <c r="L833" s="24">
        <f>SUM(InformeTbHv[[#This Row],[T OTRA PARADA 1]:[T OTRA PARADA 5]])</f>
        <v>0</v>
      </c>
      <c r="M833" s="25" t="s">
        <v>86</v>
      </c>
      <c r="N833" s="25" t="s">
        <v>1418</v>
      </c>
      <c r="O833" s="29" t="s">
        <v>88</v>
      </c>
      <c r="P833" s="25">
        <v>94265708</v>
      </c>
      <c r="Q833" s="25" t="s">
        <v>43</v>
      </c>
      <c r="R833" s="25" t="s">
        <v>74</v>
      </c>
      <c r="S833" s="26">
        <v>46025</v>
      </c>
      <c r="T833" s="25" t="s">
        <v>102</v>
      </c>
      <c r="U833" s="25"/>
      <c r="V833" s="25"/>
      <c r="W833" s="25"/>
      <c r="X833" s="25"/>
      <c r="Y833" s="25"/>
      <c r="Z833" s="25"/>
      <c r="AA833" s="25"/>
      <c r="AB833" s="25"/>
      <c r="AC833" s="25" t="s">
        <v>1425</v>
      </c>
      <c r="AD833" s="25" t="s">
        <v>1470</v>
      </c>
      <c r="AE833" s="25" t="s">
        <v>1514</v>
      </c>
      <c r="AF833" s="25">
        <v>18.81028029942162</v>
      </c>
      <c r="AG833" s="251" t="s">
        <v>205</v>
      </c>
      <c r="AH833" s="260">
        <v>2</v>
      </c>
      <c r="AI833" s="25" t="s">
        <v>47</v>
      </c>
      <c r="AJ833" s="422">
        <f>VLOOKUP(InformeTbHv[[#This Row],[TURNO]],[1]INFORMEHV!AI$2:AK$184,2,0)</f>
        <v>0.25</v>
      </c>
      <c r="AK833" s="422">
        <f>VLOOKUP(InformeTbHv[[#This Row],[TURNO]],[1]INFORMEHV!AI$2:AK$184,3,0)</f>
        <v>0.58333333333333337</v>
      </c>
      <c r="AL833" s="25">
        <v>25</v>
      </c>
      <c r="AM833" s="25">
        <v>484</v>
      </c>
      <c r="AN833" s="25">
        <v>49.3</v>
      </c>
      <c r="AO833" s="25">
        <v>7.04</v>
      </c>
      <c r="AP833" s="25"/>
      <c r="AQ833" s="24">
        <v>13.7</v>
      </c>
      <c r="AR833" s="25">
        <v>8</v>
      </c>
      <c r="AS833" s="25"/>
      <c r="AT833" s="25"/>
      <c r="AU833" s="25"/>
      <c r="AV833" s="25">
        <v>0.1</v>
      </c>
      <c r="AW833" s="25">
        <v>0.53</v>
      </c>
      <c r="AX833" s="25">
        <v>0.4</v>
      </c>
      <c r="AY833" s="25">
        <v>7</v>
      </c>
      <c r="AZ833" s="25"/>
      <c r="BA833" s="25" t="s">
        <v>48</v>
      </c>
      <c r="BB83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1.03</v>
      </c>
      <c r="BC833" s="24"/>
      <c r="BD833" s="24"/>
      <c r="BE833" s="23"/>
      <c r="BF833" s="23"/>
      <c r="BG833" s="27"/>
      <c r="BH833" s="14"/>
      <c r="BI833" s="15"/>
      <c r="BJ833" s="15"/>
      <c r="BK833" s="16"/>
      <c r="BL833" s="28"/>
    </row>
    <row r="834" spans="1:64" ht="18" customHeight="1" x14ac:dyDescent="0.3">
      <c r="A834" s="20">
        <f>IFERROR(InformeTbHv[[#This Row],[T EFECTIVO]]/InformeTbHv[[#This Row],[Horas disponibles]],0)</f>
        <v>0</v>
      </c>
      <c r="B834" s="20">
        <f>((InformeTbHv[[#This Row],[T PROGRAMADO]]-InformeTbHv[[#This Row],[HORAS DE OTRAS PARADA]]))/InformeTbHv[[#This Row],[T PROGRAMADO]]</f>
        <v>0</v>
      </c>
      <c r="C834" s="21">
        <f>IFERROR(((InformeTbHv[[#This Row],[T PROGRAMADO]]-InformeTbHv[[#This Row],[Ttal P. mec]])/InformeTbHv[[#This Row],[T PROGRAMADO]]),0)</f>
        <v>0</v>
      </c>
      <c r="D834" s="22" t="str">
        <f>IFERROR(ROUND(InformeTbHv[[#This Row],[TOTAL DE ARBOLES]]/InformeTbHv[[#This Row],[T EFECTIVO]],2),"")</f>
        <v/>
      </c>
      <c r="E834" s="22" t="str">
        <f>(IFERROR(ROUND(InformeTbHv[[#This Row],[M3]]/InformeTbHv[[#This Row],[TOTAL DE ARBOLES]],2),""))</f>
        <v/>
      </c>
      <c r="F834" s="13" t="str">
        <f>IFERROR(ROUND(InformeTbHv[[#This Row],[M3]]/InformeTbHv[[#This Row],[T EFECTIVO]],2),"")</f>
        <v/>
      </c>
      <c r="G834" s="23">
        <f>InformeTbHv[[#This Row],[T PROGRAMADO]]-InformeTbHv[[#This Row],[HORAS DE OTRAS PARADA]]</f>
        <v>0</v>
      </c>
      <c r="H834" s="24">
        <f>InformeTbHv[[#This Row],[T PROGRAMADO]]-SUM(InformeTbHv[[#This Row],[T PARADAS MEC]]+InformeTbHv[[#This Row],[ALISTAMIENTO]]+InformeTbHv[[#This Row],[Mantenimiento periódico]])</f>
        <v>0</v>
      </c>
      <c r="I834" s="24">
        <f>InformeTbHv[[#This Row],[T PARADAS MEC]]+InformeTbHv[[#This Row],[ALISTAMIENTO]]+InformeTbHv[[#This Row],[Mantenimiento periódico]]</f>
        <v>8</v>
      </c>
      <c r="J834" s="24">
        <f>SUMIF(InformeTbHv[[#This Row],[MOTIVO 1]],"Mantenimiento periódico",InformeTbHv[[#This Row],[T OTRA PARADA 1]])</f>
        <v>0</v>
      </c>
      <c r="K834" s="24">
        <f>InformeTbHv[[#This Row],[Mantenimiento periódico]]+InformeTbHv[[#This Row],[ALISTAMIENTO]]</f>
        <v>0</v>
      </c>
      <c r="L834" s="24">
        <f>SUM(InformeTbHv[[#This Row],[T OTRA PARADA 1]:[T OTRA PARADA 5]])</f>
        <v>0</v>
      </c>
      <c r="M834" s="25" t="s">
        <v>63</v>
      </c>
      <c r="N834" s="25" t="s">
        <v>1417</v>
      </c>
      <c r="O834" s="29" t="s">
        <v>85</v>
      </c>
      <c r="P834" s="25">
        <v>15961194</v>
      </c>
      <c r="Q834" s="25" t="s">
        <v>65</v>
      </c>
      <c r="R834" s="25" t="s">
        <v>44</v>
      </c>
      <c r="S834" s="26">
        <v>46025</v>
      </c>
      <c r="T834" s="25" t="s">
        <v>66</v>
      </c>
      <c r="U834" s="25"/>
      <c r="V834" s="25"/>
      <c r="W834" s="25"/>
      <c r="X834" s="25"/>
      <c r="Y834" s="25"/>
      <c r="Z834" s="25"/>
      <c r="AA834" s="25"/>
      <c r="AB834" s="25"/>
      <c r="AC834" s="25" t="s">
        <v>1443</v>
      </c>
      <c r="AD834" s="25" t="s">
        <v>1488</v>
      </c>
      <c r="AE834" s="25" t="s">
        <v>1512</v>
      </c>
      <c r="AF834" s="25">
        <v>29.074793843043448</v>
      </c>
      <c r="AG834" s="251" t="s">
        <v>205</v>
      </c>
      <c r="AH834" s="260">
        <v>15</v>
      </c>
      <c r="AI834" s="25" t="s">
        <v>47</v>
      </c>
      <c r="AJ834" s="422">
        <f>VLOOKUP(InformeTbHv[[#This Row],[TURNO]],[1]INFORMEHV!AI$2:AK$184,2,0)</f>
        <v>0.25</v>
      </c>
      <c r="AK834" s="422">
        <f>VLOOKUP(InformeTbHv[[#This Row],[TURNO]],[1]INFORMEHV!AI$2:AK$184,3,0)</f>
        <v>0.58333333333333337</v>
      </c>
      <c r="AL834" s="25"/>
      <c r="AM834" s="25"/>
      <c r="AN834" s="25"/>
      <c r="AO834" s="25"/>
      <c r="AP834" s="25"/>
      <c r="AQ834" s="24"/>
      <c r="AR834" s="25">
        <v>8</v>
      </c>
      <c r="AS834" s="25">
        <v>8</v>
      </c>
      <c r="AT834" s="25"/>
      <c r="AU834" s="25"/>
      <c r="AV834" s="25"/>
      <c r="AW834" s="25"/>
      <c r="AX834" s="25"/>
      <c r="AY834" s="25"/>
      <c r="AZ834" s="25" t="s">
        <v>106</v>
      </c>
      <c r="BA834" s="25" t="s">
        <v>48</v>
      </c>
      <c r="BB83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834" s="24"/>
      <c r="BD834" s="24"/>
      <c r="BE834" s="23"/>
      <c r="BF834" s="23"/>
      <c r="BG834" s="27"/>
      <c r="BH834" s="14"/>
      <c r="BI834" s="15"/>
      <c r="BJ834" s="15"/>
      <c r="BK834" s="16"/>
      <c r="BL834" s="28"/>
    </row>
    <row r="835" spans="1:64" ht="18" customHeight="1" x14ac:dyDescent="0.3">
      <c r="A835" s="20">
        <f>IFERROR(InformeTbHv[[#This Row],[T EFECTIVO]]/InformeTbHv[[#This Row],[Horas disponibles]],0)</f>
        <v>0</v>
      </c>
      <c r="B835" s="20">
        <f>((InformeTbHv[[#This Row],[T PROGRAMADO]]-InformeTbHv[[#This Row],[HORAS DE OTRAS PARADA]]))/InformeTbHv[[#This Row],[T PROGRAMADO]]</f>
        <v>0</v>
      </c>
      <c r="C835" s="21">
        <f>IFERROR(((InformeTbHv[[#This Row],[T PROGRAMADO]]-InformeTbHv[[#This Row],[Ttal P. mec]])/InformeTbHv[[#This Row],[T PROGRAMADO]]),0)</f>
        <v>0</v>
      </c>
      <c r="D835" s="22" t="str">
        <f>IFERROR(ROUND(InformeTbHv[[#This Row],[TOTAL DE ARBOLES]]/InformeTbHv[[#This Row],[T EFECTIVO]],2),"")</f>
        <v/>
      </c>
      <c r="E835" s="22" t="str">
        <f>(IFERROR(ROUND(InformeTbHv[[#This Row],[M3]]/InformeTbHv[[#This Row],[TOTAL DE ARBOLES]],2),""))</f>
        <v/>
      </c>
      <c r="F835" s="13" t="str">
        <f>IFERROR(ROUND(InformeTbHv[[#This Row],[M3]]/InformeTbHv[[#This Row],[T EFECTIVO]],2),"")</f>
        <v/>
      </c>
      <c r="G835" s="23">
        <f>InformeTbHv[[#This Row],[T PROGRAMADO]]-InformeTbHv[[#This Row],[HORAS DE OTRAS PARADA]]</f>
        <v>0</v>
      </c>
      <c r="H835" s="24">
        <f>InformeTbHv[[#This Row],[T PROGRAMADO]]-SUM(InformeTbHv[[#This Row],[T PARADAS MEC]]+InformeTbHv[[#This Row],[ALISTAMIENTO]]+InformeTbHv[[#This Row],[Mantenimiento periódico]])</f>
        <v>0</v>
      </c>
      <c r="I835" s="24">
        <f>InformeTbHv[[#This Row],[T PARADAS MEC]]+InformeTbHv[[#This Row],[ALISTAMIENTO]]+InformeTbHv[[#This Row],[Mantenimiento periódico]]</f>
        <v>7</v>
      </c>
      <c r="J835" s="24">
        <f>SUMIF(InformeTbHv[[#This Row],[MOTIVO 1]],"Mantenimiento periódico",InformeTbHv[[#This Row],[T OTRA PARADA 1]])</f>
        <v>0</v>
      </c>
      <c r="K835" s="24">
        <f>InformeTbHv[[#This Row],[Mantenimiento periódico]]+InformeTbHv[[#This Row],[ALISTAMIENTO]]</f>
        <v>0</v>
      </c>
      <c r="L835" s="24">
        <f>SUM(InformeTbHv[[#This Row],[T OTRA PARADA 1]:[T OTRA PARADA 5]])</f>
        <v>0</v>
      </c>
      <c r="M835" s="25" t="s">
        <v>63</v>
      </c>
      <c r="N835" s="25" t="s">
        <v>1417</v>
      </c>
      <c r="O835" s="25" t="s">
        <v>64</v>
      </c>
      <c r="P835" s="25">
        <v>94282613</v>
      </c>
      <c r="Q835" s="25" t="s">
        <v>65</v>
      </c>
      <c r="R835" s="25" t="s">
        <v>44</v>
      </c>
      <c r="S835" s="26">
        <v>46025</v>
      </c>
      <c r="T835" s="25" t="s">
        <v>66</v>
      </c>
      <c r="U835" s="25"/>
      <c r="V835" s="25"/>
      <c r="W835" s="25"/>
      <c r="X835" s="25"/>
      <c r="Y835" s="25"/>
      <c r="Z835" s="25"/>
      <c r="AA835" s="25"/>
      <c r="AB835" s="25"/>
      <c r="AC835" s="25" t="s">
        <v>1443</v>
      </c>
      <c r="AD835" s="25" t="s">
        <v>1488</v>
      </c>
      <c r="AE835" s="25" t="s">
        <v>1512</v>
      </c>
      <c r="AF835" s="25">
        <v>29.074793843043448</v>
      </c>
      <c r="AG835" s="251" t="s">
        <v>205</v>
      </c>
      <c r="AH835" s="260">
        <v>15</v>
      </c>
      <c r="AI835" s="125" t="s">
        <v>45</v>
      </c>
      <c r="AJ835" s="418">
        <f>VLOOKUP(InformeTbHv[[#This Row],[TURNO]],[1]INFORMEHV!AI$2:AK$184,2,0)</f>
        <v>0.58333333333333337</v>
      </c>
      <c r="AK835" s="418">
        <f>VLOOKUP(InformeTbHv[[#This Row],[TURNO]],[1]INFORMEHV!AI$2:AK$184,3,0)</f>
        <v>0.91666666666666663</v>
      </c>
      <c r="AL835" s="25"/>
      <c r="AM835" s="25"/>
      <c r="AN835" s="25"/>
      <c r="AO835" s="25"/>
      <c r="AP835" s="25"/>
      <c r="AQ835" s="24"/>
      <c r="AR835" s="25">
        <v>7</v>
      </c>
      <c r="AS835" s="25">
        <v>7</v>
      </c>
      <c r="AT835" s="25"/>
      <c r="AU835" s="25"/>
      <c r="AV835" s="25"/>
      <c r="AW835" s="25"/>
      <c r="AX835" s="25"/>
      <c r="AY835" s="25"/>
      <c r="AZ835" s="25" t="s">
        <v>106</v>
      </c>
      <c r="BA835" s="25" t="s">
        <v>48</v>
      </c>
      <c r="BB83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7</v>
      </c>
      <c r="BC835" s="24"/>
      <c r="BD835" s="24"/>
      <c r="BE835" s="23"/>
      <c r="BF835" s="23"/>
      <c r="BG835" s="27"/>
      <c r="BH835" s="14"/>
      <c r="BI835" s="15"/>
      <c r="BJ835" s="15"/>
      <c r="BK835" s="16"/>
      <c r="BL835" s="28"/>
    </row>
    <row r="836" spans="1:64" ht="18" customHeight="1" x14ac:dyDescent="0.3">
      <c r="A836" s="20">
        <f>IFERROR(InformeTbHv[[#This Row],[T EFECTIVO]]/InformeTbHv[[#This Row],[Horas disponibles]],0)</f>
        <v>0.58467545143972766</v>
      </c>
      <c r="B836" s="20">
        <f>((InformeTbHv[[#This Row],[T PROGRAMADO]]-InformeTbHv[[#This Row],[HORAS DE OTRAS PARADA]]))/InformeTbHv[[#This Row],[T PROGRAMADO]]</f>
        <v>0.57047619047619147</v>
      </c>
      <c r="C836" s="21">
        <f>IFERROR(((InformeTbHv[[#This Row],[T PROGRAMADO]]-InformeTbHv[[#This Row],[Ttal P. mec]])/InformeTbHv[[#This Row],[T PROGRAMADO]]),0)</f>
        <v>0.97571428571428576</v>
      </c>
      <c r="D836" s="22">
        <f>IFERROR(ROUND(InformeTbHv[[#This Row],[TOTAL DE ARBOLES]]/InformeTbHv[[#This Row],[T EFECTIVO]],2),"")</f>
        <v>41.57</v>
      </c>
      <c r="E836" s="22">
        <f>(IFERROR(ROUND(InformeTbHv[[#This Row],[M3]]/InformeTbHv[[#This Row],[TOTAL DE ARBOLES]],2),""))</f>
        <v>0.45</v>
      </c>
      <c r="F836" s="13">
        <f>IFERROR(ROUND(InformeTbHv[[#This Row],[M3]]/InformeTbHv[[#This Row],[T EFECTIVO]],2),"")</f>
        <v>18.649999999999999</v>
      </c>
      <c r="G836" s="23">
        <f>InformeTbHv[[#This Row],[T PROGRAMADO]]-InformeTbHv[[#This Row],[HORAS DE OTRAS PARADA]]</f>
        <v>3.9933333333333403</v>
      </c>
      <c r="H836" s="24">
        <f>InformeTbHv[[#This Row],[T PROGRAMADO]]-SUM(InformeTbHv[[#This Row],[T PARADAS MEC]]+InformeTbHv[[#This Row],[ALISTAMIENTO]]+InformeTbHv[[#This Row],[Mantenimiento periódico]])</f>
        <v>6.83</v>
      </c>
      <c r="I836" s="24">
        <f>InformeTbHv[[#This Row],[T PARADAS MEC]]+InformeTbHv[[#This Row],[ALISTAMIENTO]]+InformeTbHv[[#This Row],[Mantenimiento periódico]]</f>
        <v>0.17</v>
      </c>
      <c r="J836" s="24">
        <f>SUMIF(InformeTbHv[[#This Row],[MOTIVO 1]],"Mantenimiento periódico",InformeTbHv[[#This Row],[T OTRA PARADA 1]])</f>
        <v>0</v>
      </c>
      <c r="K836" s="24">
        <f>InformeTbHv[[#This Row],[Mantenimiento periódico]]+InformeTbHv[[#This Row],[ALISTAMIENTO]]</f>
        <v>0.17</v>
      </c>
      <c r="L836" s="24">
        <f>SUM(InformeTbHv[[#This Row],[T OTRA PARADA 1]:[T OTRA PARADA 5]])</f>
        <v>2.6666666666666599</v>
      </c>
      <c r="M836" s="25" t="s">
        <v>68</v>
      </c>
      <c r="N836" s="25" t="s">
        <v>1417</v>
      </c>
      <c r="O836" s="25" t="s">
        <v>69</v>
      </c>
      <c r="P836" s="25">
        <v>1059706760</v>
      </c>
      <c r="Q836" s="25" t="s">
        <v>65</v>
      </c>
      <c r="R836" s="25" t="s">
        <v>44</v>
      </c>
      <c r="S836" s="26">
        <v>46025</v>
      </c>
      <c r="T836" s="25" t="s">
        <v>70</v>
      </c>
      <c r="U836" s="25"/>
      <c r="V836" s="25"/>
      <c r="W836" s="25"/>
      <c r="X836" s="25"/>
      <c r="Y836" s="25"/>
      <c r="Z836" s="25"/>
      <c r="AA836" s="25"/>
      <c r="AB836" s="25"/>
      <c r="AC836" s="25" t="s">
        <v>1440</v>
      </c>
      <c r="AD836" s="25" t="s">
        <v>1485</v>
      </c>
      <c r="AE836" s="25" t="s">
        <v>1512</v>
      </c>
      <c r="AF836" s="25">
        <v>35.031496222898902</v>
      </c>
      <c r="AG836" s="25" t="s">
        <v>207</v>
      </c>
      <c r="AH836" s="260">
        <v>8</v>
      </c>
      <c r="AI836" s="125" t="s">
        <v>45</v>
      </c>
      <c r="AJ836" s="418">
        <f>VLOOKUP(InformeTbHv[[#This Row],[TURNO]],[1]INFORMEHV!AI$2:AK$184,2,0)</f>
        <v>0.58333333333333337</v>
      </c>
      <c r="AK836" s="418">
        <f>VLOOKUP(InformeTbHv[[#This Row],[TURNO]],[1]INFORMEHV!AI$2:AK$184,3,0)</f>
        <v>0.91666666666666663</v>
      </c>
      <c r="AL836" s="25">
        <v>23</v>
      </c>
      <c r="AM836" s="25">
        <v>166</v>
      </c>
      <c r="AN836" s="25">
        <v>74.459999999999994</v>
      </c>
      <c r="AO836" s="25">
        <v>41.43</v>
      </c>
      <c r="AP836" s="25"/>
      <c r="AQ836" s="24"/>
      <c r="AR836" s="25">
        <v>7</v>
      </c>
      <c r="AS836" s="25"/>
      <c r="AT836" s="25"/>
      <c r="AU836" s="25"/>
      <c r="AV836" s="25">
        <v>0.17</v>
      </c>
      <c r="AW836" s="25"/>
      <c r="AX836" s="25">
        <v>0.17</v>
      </c>
      <c r="AY836" s="25"/>
      <c r="AZ836" s="25" t="s">
        <v>113</v>
      </c>
      <c r="BA836" s="25" t="s">
        <v>48</v>
      </c>
      <c r="BB83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3.0066666666666597</v>
      </c>
      <c r="BC836" s="24">
        <v>2.6666666666666599</v>
      </c>
      <c r="BD836" s="24"/>
      <c r="BE836" s="23"/>
      <c r="BF836" s="23"/>
      <c r="BG836" s="27"/>
      <c r="BH836" s="14" t="s">
        <v>236</v>
      </c>
      <c r="BI836" s="15"/>
      <c r="BJ836" s="15"/>
      <c r="BK836" s="16"/>
      <c r="BL836" s="28"/>
    </row>
    <row r="837" spans="1:64" ht="18" customHeight="1" x14ac:dyDescent="0.3">
      <c r="A837" s="20">
        <f>IFERROR(InformeTbHv[[#This Row],[T EFECTIVO]]/InformeTbHv[[#This Row],[Horas disponibles]],0)</f>
        <v>0.94385026737967914</v>
      </c>
      <c r="B837" s="20">
        <f>((InformeTbHv[[#This Row],[T PROGRAMADO]]-InformeTbHv[[#This Row],[HORAS DE OTRAS PARADA]]))/InformeTbHv[[#This Row],[T PROGRAMADO]]</f>
        <v>0.88250000000000006</v>
      </c>
      <c r="C837" s="21">
        <f>IFERROR(((InformeTbHv[[#This Row],[T PROGRAMADO]]-InformeTbHv[[#This Row],[Ttal P. mec]])/InformeTbHv[[#This Row],[T PROGRAMADO]]),0)</f>
        <v>0.93500000000000005</v>
      </c>
      <c r="D837" s="22">
        <f>IFERROR(ROUND(InformeTbHv[[#This Row],[TOTAL DE ARBOLES]]/InformeTbHv[[#This Row],[T EFECTIVO]],2),"")</f>
        <v>0</v>
      </c>
      <c r="E837" s="22" t="str">
        <f>(IFERROR(ROUND(InformeTbHv[[#This Row],[M3]]/InformeTbHv[[#This Row],[TOTAL DE ARBOLES]],2),""))</f>
        <v/>
      </c>
      <c r="F837" s="13">
        <f>IFERROR(ROUND(InformeTbHv[[#This Row],[M3]]/InformeTbHv[[#This Row],[T EFECTIVO]],2),"")</f>
        <v>14.16</v>
      </c>
      <c r="G837" s="23">
        <f>InformeTbHv[[#This Row],[T PROGRAMADO]]-InformeTbHv[[#This Row],[HORAS DE OTRAS PARADA]]</f>
        <v>7.0600000000000005</v>
      </c>
      <c r="H837" s="24">
        <f>InformeTbHv[[#This Row],[T PROGRAMADO]]-SUM(InformeTbHv[[#This Row],[T PARADAS MEC]]+InformeTbHv[[#This Row],[ALISTAMIENTO]]+InformeTbHv[[#This Row],[Mantenimiento periódico]])</f>
        <v>7.48</v>
      </c>
      <c r="I837" s="24">
        <f>InformeTbHv[[#This Row],[T PARADAS MEC]]+InformeTbHv[[#This Row],[ALISTAMIENTO]]+InformeTbHv[[#This Row],[Mantenimiento periódico]]</f>
        <v>0.52</v>
      </c>
      <c r="J837" s="24">
        <f>SUMIF(InformeTbHv[[#This Row],[MOTIVO 1]],"Mantenimiento periódico",InformeTbHv[[#This Row],[T OTRA PARADA 1]])</f>
        <v>0</v>
      </c>
      <c r="K837" s="24">
        <f>InformeTbHv[[#This Row],[Mantenimiento periódico]]+InformeTbHv[[#This Row],[ALISTAMIENTO]]</f>
        <v>0.5</v>
      </c>
      <c r="L837" s="24">
        <f>SUM(InformeTbHv[[#This Row],[T OTRA PARADA 1]:[T OTRA PARADA 5]])</f>
        <v>0</v>
      </c>
      <c r="M837" s="25" t="s">
        <v>76</v>
      </c>
      <c r="N837" s="25" t="s">
        <v>1418</v>
      </c>
      <c r="O837" s="29" t="s">
        <v>78</v>
      </c>
      <c r="P837" s="25">
        <v>1006316837</v>
      </c>
      <c r="Q837" s="25" t="s">
        <v>43</v>
      </c>
      <c r="R837" s="25" t="s">
        <v>49</v>
      </c>
      <c r="S837" s="26">
        <v>46025</v>
      </c>
      <c r="T837" s="25" t="s">
        <v>100</v>
      </c>
      <c r="U837" s="25"/>
      <c r="V837" s="25"/>
      <c r="W837" s="25"/>
      <c r="X837" s="25"/>
      <c r="Y837" s="25"/>
      <c r="Z837" s="25"/>
      <c r="AA837" s="25"/>
      <c r="AB837" s="25"/>
      <c r="AC837" s="25" t="s">
        <v>1447</v>
      </c>
      <c r="AD837" s="25" t="s">
        <v>1492</v>
      </c>
      <c r="AE837" s="25" t="s">
        <v>1509</v>
      </c>
      <c r="AF837" s="25">
        <v>22.377612303778299</v>
      </c>
      <c r="AG837" s="252" t="s">
        <v>206</v>
      </c>
      <c r="AH837" s="260">
        <v>7</v>
      </c>
      <c r="AI837" s="25" t="s">
        <v>47</v>
      </c>
      <c r="AJ837" s="422">
        <f>VLOOKUP(InformeTbHv[[#This Row],[TURNO]],[1]INFORMEHV!AI$2:AK$184,2,0)</f>
        <v>0.25</v>
      </c>
      <c r="AK837" s="422">
        <f>VLOOKUP(InformeTbHv[[#This Row],[TURNO]],[1]INFORMEHV!AI$2:AK$184,3,0)</f>
        <v>0.58333333333333337</v>
      </c>
      <c r="AL837" s="25"/>
      <c r="AM837" s="25"/>
      <c r="AN837" s="25">
        <v>100</v>
      </c>
      <c r="AO837" s="25"/>
      <c r="AP837" s="25"/>
      <c r="AQ837" s="24"/>
      <c r="AR837" s="25">
        <v>8</v>
      </c>
      <c r="AS837" s="25">
        <v>0.02</v>
      </c>
      <c r="AT837" s="30" t="s">
        <v>328</v>
      </c>
      <c r="AU837" s="25"/>
      <c r="AV837" s="25">
        <v>0.5</v>
      </c>
      <c r="AW837" s="25"/>
      <c r="AX837" s="25">
        <v>0.42</v>
      </c>
      <c r="AY837" s="25">
        <v>5</v>
      </c>
      <c r="AZ837" s="25"/>
      <c r="BA837" s="25" t="s">
        <v>48</v>
      </c>
      <c r="BB83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0.94</v>
      </c>
      <c r="BC837" s="24"/>
      <c r="BD837" s="24"/>
      <c r="BE837" s="23"/>
      <c r="BF837" s="23"/>
      <c r="BG837" s="27"/>
      <c r="BH837" s="14"/>
      <c r="BI837" s="15"/>
      <c r="BJ837" s="15"/>
      <c r="BK837" s="16"/>
      <c r="BL837" s="28"/>
    </row>
    <row r="838" spans="1:64" ht="18" customHeight="1" x14ac:dyDescent="0.3">
      <c r="A838" s="20">
        <f>IFERROR(InformeTbHv[[#This Row],[T EFECTIVO]]/InformeTbHv[[#This Row],[Horas disponibles]],0)</f>
        <v>0.72166666666666668</v>
      </c>
      <c r="B838" s="20">
        <f>((InformeTbHv[[#This Row],[T PROGRAMADO]]-InformeTbHv[[#This Row],[HORAS DE OTRAS PARADA]]))/InformeTbHv[[#This Row],[T PROGRAMADO]]</f>
        <v>0.72166666666666668</v>
      </c>
      <c r="C838" s="21">
        <f>IFERROR(((InformeTbHv[[#This Row],[T PROGRAMADO]]-InformeTbHv[[#This Row],[Ttal P. mec]])/InformeTbHv[[#This Row],[T PROGRAMADO]]),0)</f>
        <v>1</v>
      </c>
      <c r="D838" s="22">
        <f>IFERROR(ROUND(InformeTbHv[[#This Row],[TOTAL DE ARBOLES]]/InformeTbHv[[#This Row],[T EFECTIVO]],2),"")</f>
        <v>0</v>
      </c>
      <c r="E838" s="22" t="str">
        <f>(IFERROR(ROUND(InformeTbHv[[#This Row],[M3]]/InformeTbHv[[#This Row],[TOTAL DE ARBOLES]],2),""))</f>
        <v/>
      </c>
      <c r="F838" s="13">
        <f>IFERROR(ROUND(InformeTbHv[[#This Row],[M3]]/InformeTbHv[[#This Row],[T EFECTIVO]],2),"")</f>
        <v>9.24</v>
      </c>
      <c r="G838" s="23">
        <f>InformeTbHv[[#This Row],[T PROGRAMADO]]-InformeTbHv[[#This Row],[HORAS DE OTRAS PARADA]]</f>
        <v>4.33</v>
      </c>
      <c r="H838" s="24">
        <f>InformeTbHv[[#This Row],[T PROGRAMADO]]-SUM(InformeTbHv[[#This Row],[T PARADAS MEC]]+InformeTbHv[[#This Row],[ALISTAMIENTO]]+InformeTbHv[[#This Row],[Mantenimiento periódico]])</f>
        <v>6</v>
      </c>
      <c r="I838" s="24">
        <f>InformeTbHv[[#This Row],[T PARADAS MEC]]+InformeTbHv[[#This Row],[ALISTAMIENTO]]+InformeTbHv[[#This Row],[Mantenimiento periódico]]</f>
        <v>0</v>
      </c>
      <c r="J838" s="24">
        <f>SUMIF(InformeTbHv[[#This Row],[MOTIVO 1]],"Mantenimiento periódico",InformeTbHv[[#This Row],[T OTRA PARADA 1]])</f>
        <v>0</v>
      </c>
      <c r="K838" s="24">
        <f>InformeTbHv[[#This Row],[Mantenimiento periódico]]+InformeTbHv[[#This Row],[ALISTAMIENTO]]</f>
        <v>0</v>
      </c>
      <c r="L838" s="24">
        <f>SUM(InformeTbHv[[#This Row],[T OTRA PARADA 1]:[T OTRA PARADA 5]])</f>
        <v>1</v>
      </c>
      <c r="M838" s="25" t="s">
        <v>76</v>
      </c>
      <c r="N838" s="25" t="s">
        <v>1418</v>
      </c>
      <c r="O838" s="25" t="s">
        <v>83</v>
      </c>
      <c r="P838" s="25">
        <v>1116724602</v>
      </c>
      <c r="Q838" s="25" t="s">
        <v>43</v>
      </c>
      <c r="R838" s="25" t="s">
        <v>49</v>
      </c>
      <c r="S838" s="26">
        <v>46025</v>
      </c>
      <c r="T838" s="25" t="s">
        <v>100</v>
      </c>
      <c r="U838" s="25"/>
      <c r="V838" s="25"/>
      <c r="W838" s="25"/>
      <c r="X838" s="25"/>
      <c r="Y838" s="25"/>
      <c r="Z838" s="25"/>
      <c r="AA838" s="25"/>
      <c r="AB838" s="25"/>
      <c r="AC838" s="25" t="s">
        <v>1447</v>
      </c>
      <c r="AD838" s="25" t="s">
        <v>1492</v>
      </c>
      <c r="AE838" s="25" t="s">
        <v>1509</v>
      </c>
      <c r="AF838" s="25">
        <v>22.377612303778299</v>
      </c>
      <c r="AG838" s="252" t="s">
        <v>206</v>
      </c>
      <c r="AH838" s="260">
        <v>7</v>
      </c>
      <c r="AI838" s="125" t="s">
        <v>45</v>
      </c>
      <c r="AJ838" s="418">
        <f>VLOOKUP(InformeTbHv[[#This Row],[TURNO]],[1]INFORMEHV!AI$2:AK$184,2,0)</f>
        <v>0.58333333333333337</v>
      </c>
      <c r="AK838" s="418">
        <f>VLOOKUP(InformeTbHv[[#This Row],[TURNO]],[1]INFORMEHV!AI$2:AK$184,3,0)</f>
        <v>0.91666666666666663</v>
      </c>
      <c r="AL838" s="25"/>
      <c r="AM838" s="25"/>
      <c r="AN838" s="25">
        <v>40</v>
      </c>
      <c r="AO838" s="25"/>
      <c r="AP838" s="25"/>
      <c r="AQ838" s="24"/>
      <c r="AR838" s="25">
        <v>6</v>
      </c>
      <c r="AS838" s="25"/>
      <c r="AT838" s="25"/>
      <c r="AU838" s="25"/>
      <c r="AV838" s="25"/>
      <c r="AW838" s="25">
        <v>0.25</v>
      </c>
      <c r="AX838" s="25">
        <v>0.42</v>
      </c>
      <c r="AY838" s="25">
        <v>4</v>
      </c>
      <c r="AZ838" s="25" t="s">
        <v>109</v>
      </c>
      <c r="BA838" s="25" t="s">
        <v>48</v>
      </c>
      <c r="BB83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1.67</v>
      </c>
      <c r="BC838" s="24">
        <v>1</v>
      </c>
      <c r="BD838" s="24"/>
      <c r="BE838" s="23"/>
      <c r="BF838" s="23"/>
      <c r="BG838" s="27"/>
      <c r="BH838" s="14" t="s">
        <v>240</v>
      </c>
      <c r="BI838" s="15"/>
      <c r="BJ838" s="15"/>
      <c r="BK838" s="16"/>
      <c r="BL838" s="28"/>
    </row>
    <row r="839" spans="1:64" ht="18" customHeight="1" x14ac:dyDescent="0.3">
      <c r="A839" s="20">
        <f>IFERROR(InformeTbHv[[#This Row],[T EFECTIVO]]/InformeTbHv[[#This Row],[Horas disponibles]],0)</f>
        <v>0.85507246376811596</v>
      </c>
      <c r="B839" s="20">
        <f>((InformeTbHv[[#This Row],[T PROGRAMADO]]-InformeTbHv[[#This Row],[HORAS DE OTRAS PARADA]]))/InformeTbHv[[#This Row],[T PROGRAMADO]]</f>
        <v>0.81944444444444453</v>
      </c>
      <c r="C839" s="21">
        <f>IFERROR(((InformeTbHv[[#This Row],[T PROGRAMADO]]-InformeTbHv[[#This Row],[Ttal P. mec]])/InformeTbHv[[#This Row],[T PROGRAMADO]]),0)</f>
        <v>0.95833333333333337</v>
      </c>
      <c r="D839" s="22">
        <f>IFERROR(ROUND(InformeTbHv[[#This Row],[TOTAL DE ARBOLES]]/InformeTbHv[[#This Row],[T EFECTIVO]],2),"")</f>
        <v>26.03</v>
      </c>
      <c r="E839" s="22">
        <f>(IFERROR(ROUND(InformeTbHv[[#This Row],[M3]]/InformeTbHv[[#This Row],[TOTAL DE ARBOLES]],2),""))</f>
        <v>0.31</v>
      </c>
      <c r="F839" s="13">
        <f>IFERROR(ROUND(InformeTbHv[[#This Row],[M3]]/InformeTbHv[[#This Row],[T EFECTIVO]],2),"")</f>
        <v>8.19</v>
      </c>
      <c r="G839" s="23">
        <f>InformeTbHv[[#This Row],[T PROGRAMADO]]-InformeTbHv[[#This Row],[HORAS DE OTRAS PARADA]]</f>
        <v>9.8333333333333339</v>
      </c>
      <c r="H839" s="24">
        <f>InformeTbHv[[#This Row],[T PROGRAMADO]]-SUM(InformeTbHv[[#This Row],[T PARADAS MEC]]+InformeTbHv[[#This Row],[ALISTAMIENTO]]+InformeTbHv[[#This Row],[Mantenimiento periódico]])</f>
        <v>11.5</v>
      </c>
      <c r="I839" s="24">
        <f>InformeTbHv[[#This Row],[T PARADAS MEC]]+InformeTbHv[[#This Row],[ALISTAMIENTO]]+InformeTbHv[[#This Row],[Mantenimiento periódico]]</f>
        <v>0.5</v>
      </c>
      <c r="J839" s="24">
        <f>SUMIF(InformeTbHv[[#This Row],[MOTIVO 1]],"Mantenimiento periódico",InformeTbHv[[#This Row],[T OTRA PARADA 1]])</f>
        <v>0</v>
      </c>
      <c r="K839" s="24">
        <f>InformeTbHv[[#This Row],[Mantenimiento periódico]]+InformeTbHv[[#This Row],[ALISTAMIENTO]]</f>
        <v>0.5</v>
      </c>
      <c r="L839" s="24">
        <f>SUM(InformeTbHv[[#This Row],[T OTRA PARADA 1]:[T OTRA PARADA 5]])</f>
        <v>0.66666666666666596</v>
      </c>
      <c r="M839" s="25" t="s">
        <v>79</v>
      </c>
      <c r="N839" s="25" t="s">
        <v>1417</v>
      </c>
      <c r="O839" s="29" t="s">
        <v>84</v>
      </c>
      <c r="P839" s="25">
        <v>1085247991</v>
      </c>
      <c r="Q839" s="25" t="s">
        <v>43</v>
      </c>
      <c r="R839" s="25" t="s">
        <v>49</v>
      </c>
      <c r="S839" s="26">
        <v>46025</v>
      </c>
      <c r="T839" s="25" t="s">
        <v>114</v>
      </c>
      <c r="U839" s="25"/>
      <c r="V839" s="25"/>
      <c r="W839" s="25"/>
      <c r="X839" s="25"/>
      <c r="Y839" s="25"/>
      <c r="Z839" s="25"/>
      <c r="AA839" s="25"/>
      <c r="AB839" s="25"/>
      <c r="AC839" s="25" t="s">
        <v>1419</v>
      </c>
      <c r="AD839" s="25" t="s">
        <v>1464</v>
      </c>
      <c r="AE839" s="25" t="s">
        <v>1509</v>
      </c>
      <c r="AF839" s="25">
        <v>27.310852700038467</v>
      </c>
      <c r="AG839" s="251" t="s">
        <v>205</v>
      </c>
      <c r="AH839" s="260">
        <v>1</v>
      </c>
      <c r="AI839" s="25" t="s">
        <v>47</v>
      </c>
      <c r="AJ839" s="422">
        <f>VLOOKUP(InformeTbHv[[#This Row],[TURNO]],[1]INFORMEHV!AI$2:AK$184,2,0)</f>
        <v>0.25</v>
      </c>
      <c r="AK839" s="422">
        <f>VLOOKUP(InformeTbHv[[#This Row],[TURNO]],[1]INFORMEHV!AI$2:AK$184,3,0)</f>
        <v>0.58333333333333337</v>
      </c>
      <c r="AL839" s="25">
        <v>33</v>
      </c>
      <c r="AM839" s="25">
        <v>256</v>
      </c>
      <c r="AN839" s="25">
        <v>80.5</v>
      </c>
      <c r="AO839" s="25">
        <v>9.6</v>
      </c>
      <c r="AP839" s="25"/>
      <c r="AQ839" s="24">
        <v>20</v>
      </c>
      <c r="AR839" s="25">
        <v>12</v>
      </c>
      <c r="AS839" s="25"/>
      <c r="AT839" s="25"/>
      <c r="AU839" s="25"/>
      <c r="AV839" s="25">
        <v>0.5</v>
      </c>
      <c r="AW839" s="25">
        <v>0.25</v>
      </c>
      <c r="AX839" s="25">
        <v>0.75</v>
      </c>
      <c r="AY839" s="25">
        <v>5</v>
      </c>
      <c r="AZ839" s="25"/>
      <c r="BA839" s="25" t="s">
        <v>48</v>
      </c>
      <c r="BB83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2.1666666666666661</v>
      </c>
      <c r="BC839" s="24">
        <v>0.66666666666666596</v>
      </c>
      <c r="BD839" s="24"/>
      <c r="BE839" s="23"/>
      <c r="BF839" s="23"/>
      <c r="BG839" s="27"/>
      <c r="BH839" s="44" t="s">
        <v>238</v>
      </c>
      <c r="BI839" s="15"/>
      <c r="BJ839" s="15"/>
      <c r="BK839" s="16"/>
      <c r="BL839" s="28"/>
    </row>
    <row r="840" spans="1:64" ht="18" customHeight="1" x14ac:dyDescent="0.3">
      <c r="A840" s="20">
        <f>IFERROR(InformeTbHv[[#This Row],[T EFECTIVO]]/InformeTbHv[[#This Row],[Horas disponibles]],0)</f>
        <v>0.93116883116883109</v>
      </c>
      <c r="B840" s="20">
        <f>((InformeTbHv[[#This Row],[T PROGRAMADO]]-InformeTbHv[[#This Row],[HORAS DE OTRAS PARADA]]))/InformeTbHv[[#This Row],[T PROGRAMADO]]</f>
        <v>0.89624999999999999</v>
      </c>
      <c r="C840" s="21">
        <f>IFERROR(((InformeTbHv[[#This Row],[T PROGRAMADO]]-InformeTbHv[[#This Row],[Ttal P. mec]])/InformeTbHv[[#This Row],[T PROGRAMADO]]),0)</f>
        <v>0.96250000000000002</v>
      </c>
      <c r="D840" s="22">
        <f>IFERROR(ROUND(InformeTbHv[[#This Row],[TOTAL DE ARBOLES]]/InformeTbHv[[#This Row],[T EFECTIVO]],2),"")</f>
        <v>38.21</v>
      </c>
      <c r="E840" s="22">
        <f>(IFERROR(ROUND(InformeTbHv[[#This Row],[M3]]/InformeTbHv[[#This Row],[TOTAL DE ARBOLES]],2),""))</f>
        <v>0.3</v>
      </c>
      <c r="F840" s="13">
        <f>IFERROR(ROUND(InformeTbHv[[#This Row],[M3]]/InformeTbHv[[#This Row],[T EFECTIVO]],2),"")</f>
        <v>11.59</v>
      </c>
      <c r="G840" s="23">
        <f>InformeTbHv[[#This Row],[T PROGRAMADO]]-InformeTbHv[[#This Row],[HORAS DE OTRAS PARADA]]</f>
        <v>7.17</v>
      </c>
      <c r="H840" s="24">
        <f>InformeTbHv[[#This Row],[T PROGRAMADO]]-SUM(InformeTbHv[[#This Row],[T PARADAS MEC]]+InformeTbHv[[#This Row],[ALISTAMIENTO]]+InformeTbHv[[#This Row],[Mantenimiento periódico]])</f>
        <v>7.7</v>
      </c>
      <c r="I840" s="24">
        <f>InformeTbHv[[#This Row],[T PARADAS MEC]]+InformeTbHv[[#This Row],[ALISTAMIENTO]]+InformeTbHv[[#This Row],[Mantenimiento periódico]]</f>
        <v>0.3</v>
      </c>
      <c r="J840" s="24">
        <f>SUMIF(InformeTbHv[[#This Row],[MOTIVO 1]],"Mantenimiento periódico",InformeTbHv[[#This Row],[T OTRA PARADA 1]])</f>
        <v>0</v>
      </c>
      <c r="K840" s="24">
        <f>InformeTbHv[[#This Row],[Mantenimiento periódico]]+InformeTbHv[[#This Row],[ALISTAMIENTO]]</f>
        <v>0.3</v>
      </c>
      <c r="L840" s="24">
        <f>SUM(InformeTbHv[[#This Row],[T OTRA PARADA 1]:[T OTRA PARADA 5]])</f>
        <v>0</v>
      </c>
      <c r="M840" s="25" t="s">
        <v>55</v>
      </c>
      <c r="N840" s="25" t="s">
        <v>1418</v>
      </c>
      <c r="O840" s="25" t="s">
        <v>60</v>
      </c>
      <c r="P840" s="25">
        <v>1061791033</v>
      </c>
      <c r="Q840" s="25" t="s">
        <v>43</v>
      </c>
      <c r="R840" s="25" t="s">
        <v>49</v>
      </c>
      <c r="S840" s="26">
        <v>46026</v>
      </c>
      <c r="T840" s="25" t="s">
        <v>62</v>
      </c>
      <c r="U840" s="25"/>
      <c r="V840" s="25"/>
      <c r="W840" s="25"/>
      <c r="X840" s="25"/>
      <c r="Y840" s="25"/>
      <c r="Z840" s="25"/>
      <c r="AA840" s="25"/>
      <c r="AB840" s="25"/>
      <c r="AC840" s="25" t="s">
        <v>1445</v>
      </c>
      <c r="AD840" s="25" t="s">
        <v>1490</v>
      </c>
      <c r="AE840" s="25" t="s">
        <v>1518</v>
      </c>
      <c r="AF840" s="25">
        <v>19.828868083208551</v>
      </c>
      <c r="AG840" s="25" t="s">
        <v>208</v>
      </c>
      <c r="AH840" s="260">
        <v>2</v>
      </c>
      <c r="AI840" s="125" t="s">
        <v>45</v>
      </c>
      <c r="AJ840" s="418">
        <f>VLOOKUP(InformeTbHv[[#This Row],[TURNO]],[1]INFORMEHV!AI$2:AK$184,2,0)</f>
        <v>0.58333333333333337</v>
      </c>
      <c r="AK840" s="418">
        <f>VLOOKUP(InformeTbHv[[#This Row],[TURNO]],[1]INFORMEHV!AI$2:AK$184,3,0)</f>
        <v>0.91666666666666663</v>
      </c>
      <c r="AL840" s="25">
        <v>27</v>
      </c>
      <c r="AM840" s="25">
        <v>274</v>
      </c>
      <c r="AN840" s="25">
        <v>83.11</v>
      </c>
      <c r="AO840" s="25">
        <v>14.82</v>
      </c>
      <c r="AP840" s="25"/>
      <c r="AQ840" s="24">
        <v>20.399999999999999</v>
      </c>
      <c r="AR840" s="25">
        <v>8</v>
      </c>
      <c r="AS840" s="25"/>
      <c r="AT840" s="25"/>
      <c r="AU840" s="25"/>
      <c r="AV840" s="25">
        <v>0.3</v>
      </c>
      <c r="AW840" s="25">
        <v>0.33</v>
      </c>
      <c r="AX840" s="25">
        <v>0.2</v>
      </c>
      <c r="AY840" s="25"/>
      <c r="AZ840" s="25"/>
      <c r="BA840" s="25" t="s">
        <v>46</v>
      </c>
      <c r="BB84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0.83000000000000007</v>
      </c>
      <c r="BC840" s="24"/>
      <c r="BD840" s="24"/>
      <c r="BE840" s="23"/>
      <c r="BF840" s="23"/>
      <c r="BG840" s="27"/>
      <c r="BH840" s="14"/>
      <c r="BI840" s="15"/>
      <c r="BJ840" s="15"/>
      <c r="BK840" s="16"/>
      <c r="BL840" s="28"/>
    </row>
    <row r="841" spans="1:64" ht="18" customHeight="1" x14ac:dyDescent="0.3">
      <c r="A841" s="20">
        <f>IFERROR(InformeTbHv[[#This Row],[T EFECTIVO]]/InformeTbHv[[#This Row],[Horas disponibles]],0)</f>
        <v>0.9445910290237467</v>
      </c>
      <c r="B841" s="20">
        <f>((InformeTbHv[[#This Row],[T PROGRAMADO]]-InformeTbHv[[#This Row],[HORAS DE OTRAS PARADA]]))/InformeTbHv[[#This Row],[T PROGRAMADO]]</f>
        <v>0.89500000000000002</v>
      </c>
      <c r="C841" s="21">
        <f>IFERROR(((InformeTbHv[[#This Row],[T PROGRAMADO]]-InformeTbHv[[#This Row],[Ttal P. mec]])/InformeTbHv[[#This Row],[T PROGRAMADO]]),0)</f>
        <v>0.94750000000000001</v>
      </c>
      <c r="D841" s="22">
        <f>IFERROR(ROUND(InformeTbHv[[#This Row],[TOTAL DE ARBOLES]]/InformeTbHv[[#This Row],[T EFECTIVO]],2),"")</f>
        <v>72.069999999999993</v>
      </c>
      <c r="E841" s="22">
        <f>(IFERROR(ROUND(InformeTbHv[[#This Row],[M3]]/InformeTbHv[[#This Row],[TOTAL DE ARBOLES]],2),""))</f>
        <v>0.16</v>
      </c>
      <c r="F841" s="13">
        <f>IFERROR(ROUND(InformeTbHv[[#This Row],[M3]]/InformeTbHv[[#This Row],[T EFECTIVO]],2),"")</f>
        <v>11.54</v>
      </c>
      <c r="G841" s="23">
        <f>InformeTbHv[[#This Row],[T PROGRAMADO]]-InformeTbHv[[#This Row],[HORAS DE OTRAS PARADA]]</f>
        <v>7.16</v>
      </c>
      <c r="H841" s="24">
        <f>InformeTbHv[[#This Row],[T PROGRAMADO]]-SUM(InformeTbHv[[#This Row],[T PARADAS MEC]]+InformeTbHv[[#This Row],[ALISTAMIENTO]]+InformeTbHv[[#This Row],[Mantenimiento periódico]])</f>
        <v>7.58</v>
      </c>
      <c r="I841" s="24">
        <f>InformeTbHv[[#This Row],[T PARADAS MEC]]+InformeTbHv[[#This Row],[ALISTAMIENTO]]+InformeTbHv[[#This Row],[Mantenimiento periódico]]</f>
        <v>0.42</v>
      </c>
      <c r="J841" s="24">
        <f>SUMIF(InformeTbHv[[#This Row],[MOTIVO 1]],"Mantenimiento periódico",InformeTbHv[[#This Row],[T OTRA PARADA 1]])</f>
        <v>0</v>
      </c>
      <c r="K841" s="24">
        <f>InformeTbHv[[#This Row],[Mantenimiento periódico]]+InformeTbHv[[#This Row],[ALISTAMIENTO]]</f>
        <v>0.42</v>
      </c>
      <c r="L841" s="24">
        <f>SUM(InformeTbHv[[#This Row],[T OTRA PARADA 1]:[T OTRA PARADA 5]])</f>
        <v>0</v>
      </c>
      <c r="M841" s="25" t="s">
        <v>42</v>
      </c>
      <c r="N841" s="25" t="s">
        <v>1418</v>
      </c>
      <c r="O841" s="25" t="s">
        <v>59</v>
      </c>
      <c r="P841" s="25">
        <v>94269864</v>
      </c>
      <c r="Q841" s="25" t="s">
        <v>43</v>
      </c>
      <c r="R841" s="25" t="s">
        <v>44</v>
      </c>
      <c r="S841" s="26">
        <v>46026</v>
      </c>
      <c r="T841" s="25" t="s">
        <v>98</v>
      </c>
      <c r="U841" s="25"/>
      <c r="V841" s="25"/>
      <c r="W841" s="25"/>
      <c r="X841" s="25"/>
      <c r="Y841" s="25"/>
      <c r="Z841" s="25"/>
      <c r="AA841" s="25"/>
      <c r="AB841" s="25"/>
      <c r="AC841" s="25" t="s">
        <v>1441</v>
      </c>
      <c r="AD841" s="25" t="s">
        <v>1486</v>
      </c>
      <c r="AE841" s="25" t="s">
        <v>1515</v>
      </c>
      <c r="AF841" s="25">
        <v>15.119228228528785</v>
      </c>
      <c r="AG841" s="252" t="s">
        <v>206</v>
      </c>
      <c r="AH841" s="260">
        <v>18</v>
      </c>
      <c r="AI841" s="125" t="s">
        <v>45</v>
      </c>
      <c r="AJ841" s="418">
        <f>VLOOKUP(InformeTbHv[[#This Row],[TURNO]],[1]INFORMEHV!AI$2:AK$184,2,0)</f>
        <v>0.58333333333333337</v>
      </c>
      <c r="AK841" s="418">
        <f>VLOOKUP(InformeTbHv[[#This Row],[TURNO]],[1]INFORMEHV!AI$2:AK$184,3,0)</f>
        <v>0.91666666666666663</v>
      </c>
      <c r="AL841" s="25">
        <v>15</v>
      </c>
      <c r="AM841" s="25">
        <v>516</v>
      </c>
      <c r="AN841" s="25">
        <v>82.62</v>
      </c>
      <c r="AO841" s="25">
        <v>10.64</v>
      </c>
      <c r="AP841" s="25"/>
      <c r="AQ841" s="24">
        <v>14</v>
      </c>
      <c r="AR841" s="25">
        <v>8</v>
      </c>
      <c r="AS841" s="25"/>
      <c r="AT841" s="25"/>
      <c r="AU841" s="25"/>
      <c r="AV841" s="25">
        <v>0.42</v>
      </c>
      <c r="AW841" s="25">
        <v>0.17</v>
      </c>
      <c r="AX841" s="25">
        <v>0.25</v>
      </c>
      <c r="AY841" s="25"/>
      <c r="AZ841" s="25" t="s">
        <v>92</v>
      </c>
      <c r="BA841" s="25" t="s">
        <v>48</v>
      </c>
      <c r="BB84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0.84</v>
      </c>
      <c r="BC841" s="24"/>
      <c r="BD841" s="24"/>
      <c r="BE841" s="23"/>
      <c r="BF841" s="23"/>
      <c r="BG841" s="27"/>
      <c r="BH841" s="14"/>
      <c r="BI841" s="15"/>
      <c r="BJ841" s="15"/>
      <c r="BK841" s="16"/>
      <c r="BL841" s="28"/>
    </row>
    <row r="842" spans="1:64" ht="18" customHeight="1" x14ac:dyDescent="0.3">
      <c r="A842" s="20">
        <f>IFERROR(InformeTbHv[[#This Row],[T EFECTIVO]]/InformeTbHv[[#This Row],[Horas disponibles]],0)</f>
        <v>0.95514511873350927</v>
      </c>
      <c r="B842" s="20">
        <f>((InformeTbHv[[#This Row],[T PROGRAMADO]]-InformeTbHv[[#This Row],[HORAS DE OTRAS PARADA]]))/InformeTbHv[[#This Row],[T PROGRAMADO]]</f>
        <v>0.90500000000000003</v>
      </c>
      <c r="C842" s="21">
        <f>IFERROR(((InformeTbHv[[#This Row],[T PROGRAMADO]]-InformeTbHv[[#This Row],[Ttal P. mec]])/InformeTbHv[[#This Row],[T PROGRAMADO]]),0)</f>
        <v>0.94750000000000001</v>
      </c>
      <c r="D842" s="22">
        <f>IFERROR(ROUND(InformeTbHv[[#This Row],[TOTAL DE ARBOLES]]/InformeTbHv[[#This Row],[T EFECTIVO]],2),"")</f>
        <v>60.64</v>
      </c>
      <c r="E842" s="22">
        <f>(IFERROR(ROUND(InformeTbHv[[#This Row],[M3]]/InformeTbHv[[#This Row],[TOTAL DE ARBOLES]],2),""))</f>
        <v>0.16</v>
      </c>
      <c r="F842" s="13">
        <f>IFERROR(ROUND(InformeTbHv[[#This Row],[M3]]/InformeTbHv[[#This Row],[T EFECTIVO]],2),"")</f>
        <v>9.58</v>
      </c>
      <c r="G842" s="23">
        <f>InformeTbHv[[#This Row],[T PROGRAMADO]]-InformeTbHv[[#This Row],[HORAS DE OTRAS PARADA]]</f>
        <v>7.24</v>
      </c>
      <c r="H842" s="24">
        <f>InformeTbHv[[#This Row],[T PROGRAMADO]]-SUM(InformeTbHv[[#This Row],[T PARADAS MEC]]+InformeTbHv[[#This Row],[ALISTAMIENTO]]+InformeTbHv[[#This Row],[Mantenimiento periódico]])</f>
        <v>7.58</v>
      </c>
      <c r="I842" s="24">
        <f>InformeTbHv[[#This Row],[T PARADAS MEC]]+InformeTbHv[[#This Row],[ALISTAMIENTO]]+InformeTbHv[[#This Row],[Mantenimiento periódico]]</f>
        <v>0.42</v>
      </c>
      <c r="J842" s="24">
        <f>SUMIF(InformeTbHv[[#This Row],[MOTIVO 1]],"Mantenimiento periódico",InformeTbHv[[#This Row],[T OTRA PARADA 1]])</f>
        <v>0</v>
      </c>
      <c r="K842" s="24">
        <f>InformeTbHv[[#This Row],[Mantenimiento periódico]]+InformeTbHv[[#This Row],[ALISTAMIENTO]]</f>
        <v>0.42</v>
      </c>
      <c r="L842" s="24">
        <f>SUM(InformeTbHv[[#This Row],[T OTRA PARADA 1]:[T OTRA PARADA 5]])</f>
        <v>0</v>
      </c>
      <c r="M842" s="25" t="s">
        <v>42</v>
      </c>
      <c r="N842" s="25" t="s">
        <v>1418</v>
      </c>
      <c r="O842" s="25" t="s">
        <v>80</v>
      </c>
      <c r="P842" s="25">
        <v>94270446</v>
      </c>
      <c r="Q842" s="25" t="s">
        <v>43</v>
      </c>
      <c r="R842" s="25" t="s">
        <v>44</v>
      </c>
      <c r="S842" s="26">
        <v>46026</v>
      </c>
      <c r="T842" s="25" t="s">
        <v>98</v>
      </c>
      <c r="U842" s="25"/>
      <c r="V842" s="25"/>
      <c r="W842" s="25"/>
      <c r="X842" s="25"/>
      <c r="Y842" s="25"/>
      <c r="Z842" s="25"/>
      <c r="AA842" s="25"/>
      <c r="AB842" s="25"/>
      <c r="AC842" s="25" t="s">
        <v>1441</v>
      </c>
      <c r="AD842" s="25" t="s">
        <v>1486</v>
      </c>
      <c r="AE842" s="25" t="s">
        <v>1515</v>
      </c>
      <c r="AF842" s="25">
        <v>15.119228228528785</v>
      </c>
      <c r="AG842" s="252" t="s">
        <v>206</v>
      </c>
      <c r="AH842" s="260">
        <v>18</v>
      </c>
      <c r="AI842" s="25" t="s">
        <v>61</v>
      </c>
      <c r="AJ842" s="422">
        <f>VLOOKUP(InformeTbHv[[#This Row],[TURNO]],[1]INFORMEHV!AI$2:AK$184,2,0)</f>
        <v>0.91666666666666663</v>
      </c>
      <c r="AK842" s="422">
        <f>VLOOKUP(InformeTbHv[[#This Row],[TURNO]],[1]INFORMEHV!AI$2:AK$184,3,0)</f>
        <v>0.25</v>
      </c>
      <c r="AL842" s="25">
        <v>15</v>
      </c>
      <c r="AM842" s="25">
        <v>439</v>
      </c>
      <c r="AN842" s="25">
        <v>69.36</v>
      </c>
      <c r="AO842" s="25">
        <v>9.5</v>
      </c>
      <c r="AP842" s="25"/>
      <c r="AQ842" s="24">
        <v>13</v>
      </c>
      <c r="AR842" s="25">
        <v>8</v>
      </c>
      <c r="AS842" s="25"/>
      <c r="AT842" s="25"/>
      <c r="AU842" s="25"/>
      <c r="AV842" s="25">
        <v>0.42</v>
      </c>
      <c r="AW842" s="25">
        <v>0.17</v>
      </c>
      <c r="AX842" s="25">
        <v>0.17</v>
      </c>
      <c r="AY842" s="25"/>
      <c r="AZ842" s="25" t="s">
        <v>92</v>
      </c>
      <c r="BA842" s="25" t="s">
        <v>48</v>
      </c>
      <c r="BB84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0.76</v>
      </c>
      <c r="BC842" s="24"/>
      <c r="BD842" s="24"/>
      <c r="BE842" s="23"/>
      <c r="BF842" s="23"/>
      <c r="BG842" s="27"/>
      <c r="BH842" s="14"/>
      <c r="BI842" s="15"/>
      <c r="BJ842" s="15"/>
      <c r="BK842" s="16"/>
      <c r="BL842" s="28"/>
    </row>
    <row r="843" spans="1:64" ht="18" customHeight="1" x14ac:dyDescent="0.3">
      <c r="A843" s="20">
        <f>IFERROR(InformeTbHv[[#This Row],[T EFECTIVO]]/InformeTbHv[[#This Row],[Horas disponibles]],0)</f>
        <v>0.94580645161290322</v>
      </c>
      <c r="B843" s="20">
        <f>((InformeTbHv[[#This Row],[T PROGRAMADO]]-InformeTbHv[[#This Row],[HORAS DE OTRAS PARADA]]))/InformeTbHv[[#This Row],[T PROGRAMADO]]</f>
        <v>0.91625000000000001</v>
      </c>
      <c r="C843" s="21">
        <f>IFERROR(((InformeTbHv[[#This Row],[T PROGRAMADO]]-InformeTbHv[[#This Row],[Ttal P. mec]])/InformeTbHv[[#This Row],[T PROGRAMADO]]),0)</f>
        <v>0.96875</v>
      </c>
      <c r="D843" s="22">
        <f>IFERROR(ROUND(InformeTbHv[[#This Row],[TOTAL DE ARBOLES]]/InformeTbHv[[#This Row],[T EFECTIVO]],2),"")</f>
        <v>69.709999999999994</v>
      </c>
      <c r="E843" s="22">
        <f>(IFERROR(ROUND(InformeTbHv[[#This Row],[M3]]/InformeTbHv[[#This Row],[TOTAL DE ARBOLES]],2),""))</f>
        <v>0.18</v>
      </c>
      <c r="F843" s="13">
        <f>IFERROR(ROUND(InformeTbHv[[#This Row],[M3]]/InformeTbHv[[#This Row],[T EFECTIVO]],2),"")</f>
        <v>12.34</v>
      </c>
      <c r="G843" s="23">
        <f>InformeTbHv[[#This Row],[T PROGRAMADO]]-InformeTbHv[[#This Row],[HORAS DE OTRAS PARADA]]</f>
        <v>7.33</v>
      </c>
      <c r="H843" s="24">
        <f>InformeTbHv[[#This Row],[T PROGRAMADO]]-SUM(InformeTbHv[[#This Row],[T PARADAS MEC]]+InformeTbHv[[#This Row],[ALISTAMIENTO]]+InformeTbHv[[#This Row],[Mantenimiento periódico]])</f>
        <v>7.75</v>
      </c>
      <c r="I843" s="24">
        <f>InformeTbHv[[#This Row],[T PARADAS MEC]]+InformeTbHv[[#This Row],[ALISTAMIENTO]]+InformeTbHv[[#This Row],[Mantenimiento periódico]]</f>
        <v>0.25</v>
      </c>
      <c r="J843" s="24">
        <f>SUMIF(InformeTbHv[[#This Row],[MOTIVO 1]],"Mantenimiento periódico",InformeTbHv[[#This Row],[T OTRA PARADA 1]])</f>
        <v>0</v>
      </c>
      <c r="K843" s="24">
        <f>InformeTbHv[[#This Row],[Mantenimiento periódico]]+InformeTbHv[[#This Row],[ALISTAMIENTO]]</f>
        <v>0.25</v>
      </c>
      <c r="L843" s="24">
        <f>SUM(InformeTbHv[[#This Row],[T OTRA PARADA 1]:[T OTRA PARADA 5]])</f>
        <v>0</v>
      </c>
      <c r="M843" s="25" t="s">
        <v>42</v>
      </c>
      <c r="N843" s="25" t="s">
        <v>1418</v>
      </c>
      <c r="O843" s="29" t="s">
        <v>58</v>
      </c>
      <c r="P843" s="25">
        <v>6343935</v>
      </c>
      <c r="Q843" s="25" t="s">
        <v>43</v>
      </c>
      <c r="R843" s="25" t="s">
        <v>44</v>
      </c>
      <c r="S843" s="26">
        <v>46026</v>
      </c>
      <c r="T843" s="25" t="s">
        <v>98</v>
      </c>
      <c r="U843" s="25"/>
      <c r="V843" s="25"/>
      <c r="W843" s="25"/>
      <c r="X843" s="25"/>
      <c r="Y843" s="25"/>
      <c r="Z843" s="25"/>
      <c r="AA843" s="25"/>
      <c r="AB843" s="25"/>
      <c r="AC843" s="25" t="s">
        <v>1441</v>
      </c>
      <c r="AD843" s="25" t="s">
        <v>1486</v>
      </c>
      <c r="AE843" s="25" t="s">
        <v>1515</v>
      </c>
      <c r="AF843" s="25">
        <v>15.119228228528785</v>
      </c>
      <c r="AG843" s="252" t="s">
        <v>206</v>
      </c>
      <c r="AH843" s="260">
        <v>18</v>
      </c>
      <c r="AI843" s="25" t="s">
        <v>47</v>
      </c>
      <c r="AJ843" s="422">
        <f>VLOOKUP(InformeTbHv[[#This Row],[TURNO]],[1]INFORMEHV!AI$2:AK$184,2,0)</f>
        <v>0.25</v>
      </c>
      <c r="AK843" s="422">
        <f>VLOOKUP(InformeTbHv[[#This Row],[TURNO]],[1]INFORMEHV!AI$2:AK$184,3,0)</f>
        <v>0.58333333333333337</v>
      </c>
      <c r="AL843" s="25">
        <v>15</v>
      </c>
      <c r="AM843" s="25">
        <v>511</v>
      </c>
      <c r="AN843" s="25">
        <v>90.48</v>
      </c>
      <c r="AO843" s="25">
        <v>10.1</v>
      </c>
      <c r="AP843" s="25"/>
      <c r="AQ843" s="24">
        <v>15</v>
      </c>
      <c r="AR843" s="25">
        <v>8</v>
      </c>
      <c r="AS843" s="25"/>
      <c r="AT843" s="25"/>
      <c r="AU843" s="25"/>
      <c r="AV843" s="25">
        <v>0.25</v>
      </c>
      <c r="AW843" s="25">
        <v>0.17</v>
      </c>
      <c r="AX843" s="25">
        <v>0.25</v>
      </c>
      <c r="AY843" s="25"/>
      <c r="AZ843" s="25" t="s">
        <v>116</v>
      </c>
      <c r="BA843" s="25" t="s">
        <v>46</v>
      </c>
      <c r="BB84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0.67</v>
      </c>
      <c r="BC843" s="24"/>
      <c r="BD843" s="24"/>
      <c r="BE843" s="23"/>
      <c r="BF843" s="23"/>
      <c r="BG843" s="27"/>
      <c r="BH843" s="14"/>
      <c r="BI843" s="15"/>
      <c r="BJ843" s="15"/>
      <c r="BK843" s="16"/>
      <c r="BL843" s="28"/>
    </row>
    <row r="844" spans="1:64" ht="18" customHeight="1" x14ac:dyDescent="0.3">
      <c r="A844" s="20">
        <f>IFERROR(InformeTbHv[[#This Row],[T EFECTIVO]]/InformeTbHv[[#This Row],[Horas disponibles]],0)</f>
        <v>0.93872229465449808</v>
      </c>
      <c r="B844" s="20">
        <f>((InformeTbHv[[#This Row],[T PROGRAMADO]]-InformeTbHv[[#This Row],[HORAS DE OTRAS PARADA]]))/InformeTbHv[[#This Row],[T PROGRAMADO]]</f>
        <v>0.9</v>
      </c>
      <c r="C844" s="21">
        <f>IFERROR(((InformeTbHv[[#This Row],[T PROGRAMADO]]-InformeTbHv[[#This Row],[Ttal P. mec]])/InformeTbHv[[#This Row],[T PROGRAMADO]]),0)</f>
        <v>0.95874999999999999</v>
      </c>
      <c r="D844" s="22">
        <f>IFERROR(ROUND(InformeTbHv[[#This Row],[TOTAL DE ARBOLES]]/InformeTbHv[[#This Row],[T EFECTIVO]],2),"")</f>
        <v>42.92</v>
      </c>
      <c r="E844" s="22">
        <f>(IFERROR(ROUND(InformeTbHv[[#This Row],[M3]]/InformeTbHv[[#This Row],[TOTAL DE ARBOLES]],2),""))</f>
        <v>0.3</v>
      </c>
      <c r="F844" s="13">
        <f>IFERROR(ROUND(InformeTbHv[[#This Row],[M3]]/InformeTbHv[[#This Row],[T EFECTIVO]],2),"")</f>
        <v>12.71</v>
      </c>
      <c r="G844" s="23">
        <f>InformeTbHv[[#This Row],[T PROGRAMADO]]-InformeTbHv[[#This Row],[HORAS DE OTRAS PARADA]]</f>
        <v>7.2</v>
      </c>
      <c r="H844" s="24">
        <f>InformeTbHv[[#This Row],[T PROGRAMADO]]-SUM(InformeTbHv[[#This Row],[T PARADAS MEC]]+InformeTbHv[[#This Row],[ALISTAMIENTO]]+InformeTbHv[[#This Row],[Mantenimiento periódico]])</f>
        <v>7.67</v>
      </c>
      <c r="I844" s="24">
        <f>InformeTbHv[[#This Row],[T PARADAS MEC]]+InformeTbHv[[#This Row],[ALISTAMIENTO]]+InformeTbHv[[#This Row],[Mantenimiento periódico]]</f>
        <v>0.33</v>
      </c>
      <c r="J844" s="24">
        <f>SUMIF(InformeTbHv[[#This Row],[MOTIVO 1]],"Mantenimiento periódico",InformeTbHv[[#This Row],[T OTRA PARADA 1]])</f>
        <v>0</v>
      </c>
      <c r="K844" s="24">
        <f>InformeTbHv[[#This Row],[Mantenimiento periódico]]+InformeTbHv[[#This Row],[ALISTAMIENTO]]</f>
        <v>0.33</v>
      </c>
      <c r="L844" s="24">
        <f>SUM(InformeTbHv[[#This Row],[T OTRA PARADA 1]:[T OTRA PARADA 5]])</f>
        <v>0</v>
      </c>
      <c r="M844" s="25" t="s">
        <v>55</v>
      </c>
      <c r="N844" s="25" t="s">
        <v>1418</v>
      </c>
      <c r="O844" s="29" t="s">
        <v>56</v>
      </c>
      <c r="P844" s="25">
        <v>1114480052</v>
      </c>
      <c r="Q844" s="25" t="s">
        <v>43</v>
      </c>
      <c r="R844" s="25" t="s">
        <v>49</v>
      </c>
      <c r="S844" s="26">
        <v>46026</v>
      </c>
      <c r="T844" s="25" t="s">
        <v>62</v>
      </c>
      <c r="U844" s="25"/>
      <c r="V844" s="25"/>
      <c r="W844" s="25"/>
      <c r="X844" s="25"/>
      <c r="Y844" s="25"/>
      <c r="Z844" s="25"/>
      <c r="AA844" s="25"/>
      <c r="AB844" s="25"/>
      <c r="AC844" s="25" t="s">
        <v>1445</v>
      </c>
      <c r="AD844" s="25" t="s">
        <v>1490</v>
      </c>
      <c r="AE844" s="25" t="s">
        <v>1518</v>
      </c>
      <c r="AF844" s="25">
        <v>19.828868083208551</v>
      </c>
      <c r="AG844" s="25" t="s">
        <v>208</v>
      </c>
      <c r="AH844" s="260">
        <v>2</v>
      </c>
      <c r="AI844" s="25" t="s">
        <v>47</v>
      </c>
      <c r="AJ844" s="422">
        <f>VLOOKUP(InformeTbHv[[#This Row],[TURNO]],[1]INFORMEHV!AI$2:AK$184,2,0)</f>
        <v>0.25</v>
      </c>
      <c r="AK844" s="422">
        <f>VLOOKUP(InformeTbHv[[#This Row],[TURNO]],[1]INFORMEHV!AI$2:AK$184,3,0)</f>
        <v>0.58333333333333337</v>
      </c>
      <c r="AL844" s="25">
        <v>27</v>
      </c>
      <c r="AM844" s="25">
        <v>309</v>
      </c>
      <c r="AN844" s="25">
        <v>91.51</v>
      </c>
      <c r="AO844" s="25">
        <v>16.53</v>
      </c>
      <c r="AP844" s="25"/>
      <c r="AQ844" s="24">
        <v>19.3</v>
      </c>
      <c r="AR844" s="25">
        <v>8</v>
      </c>
      <c r="AS844" s="25"/>
      <c r="AT844" s="25"/>
      <c r="AU844" s="25"/>
      <c r="AV844" s="25">
        <v>0.33</v>
      </c>
      <c r="AW844" s="25">
        <v>0.3</v>
      </c>
      <c r="AX844" s="25">
        <v>0.17</v>
      </c>
      <c r="AY844" s="25"/>
      <c r="AZ844" s="25"/>
      <c r="BA844" s="25" t="s">
        <v>46</v>
      </c>
      <c r="BB84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0.8</v>
      </c>
      <c r="BC844" s="24"/>
      <c r="BD844" s="24"/>
      <c r="BE844" s="23"/>
      <c r="BF844" s="23"/>
      <c r="BG844" s="27"/>
      <c r="BH844" s="14"/>
      <c r="BI844" s="15"/>
      <c r="BJ844" s="15"/>
      <c r="BK844" s="16"/>
      <c r="BL844" s="28"/>
    </row>
    <row r="845" spans="1:64" ht="18" customHeight="1" x14ac:dyDescent="0.3">
      <c r="A845" s="20">
        <f>IFERROR(InformeTbHv[[#This Row],[T EFECTIVO]]/InformeTbHv[[#This Row],[Horas disponibles]],0)</f>
        <v>0.95021961932650079</v>
      </c>
      <c r="B845" s="20">
        <f>((InformeTbHv[[#This Row],[T PROGRAMADO]]-InformeTbHv[[#This Row],[HORAS DE OTRAS PARADA]]))/InformeTbHv[[#This Row],[T PROGRAMADO]]</f>
        <v>0.92714285714285716</v>
      </c>
      <c r="C845" s="21">
        <f>IFERROR(((InformeTbHv[[#This Row],[T PROGRAMADO]]-InformeTbHv[[#This Row],[Ttal P. mec]])/InformeTbHv[[#This Row],[T PROGRAMADO]]),0)</f>
        <v>0.97571428571428576</v>
      </c>
      <c r="D845" s="22">
        <f>IFERROR(ROUND(InformeTbHv[[#This Row],[TOTAL DE ARBOLES]]/InformeTbHv[[#This Row],[T EFECTIVO]],2),"")</f>
        <v>37.6</v>
      </c>
      <c r="E845" s="22">
        <f>(IFERROR(ROUND(InformeTbHv[[#This Row],[M3]]/InformeTbHv[[#This Row],[TOTAL DE ARBOLES]],2),""))</f>
        <v>0.41</v>
      </c>
      <c r="F845" s="13">
        <f>IFERROR(ROUND(InformeTbHv[[#This Row],[M3]]/InformeTbHv[[#This Row],[T EFECTIVO]],2),"")</f>
        <v>15.55</v>
      </c>
      <c r="G845" s="23">
        <f>InformeTbHv[[#This Row],[T PROGRAMADO]]-InformeTbHv[[#This Row],[HORAS DE OTRAS PARADA]]</f>
        <v>6.49</v>
      </c>
      <c r="H845" s="24">
        <f>InformeTbHv[[#This Row],[T PROGRAMADO]]-SUM(InformeTbHv[[#This Row],[T PARADAS MEC]]+InformeTbHv[[#This Row],[ALISTAMIENTO]]+InformeTbHv[[#This Row],[Mantenimiento periódico]])</f>
        <v>6.83</v>
      </c>
      <c r="I845" s="24">
        <f>InformeTbHv[[#This Row],[T PARADAS MEC]]+InformeTbHv[[#This Row],[ALISTAMIENTO]]+InformeTbHv[[#This Row],[Mantenimiento periódico]]</f>
        <v>0.17</v>
      </c>
      <c r="J845" s="24">
        <f>SUMIF(InformeTbHv[[#This Row],[MOTIVO 1]],"Mantenimiento periódico",InformeTbHv[[#This Row],[T OTRA PARADA 1]])</f>
        <v>0</v>
      </c>
      <c r="K845" s="24">
        <f>InformeTbHv[[#This Row],[Mantenimiento periódico]]+InformeTbHv[[#This Row],[ALISTAMIENTO]]</f>
        <v>0.17</v>
      </c>
      <c r="L845" s="24">
        <f>SUM(InformeTbHv[[#This Row],[T OTRA PARADA 1]:[T OTRA PARADA 5]])</f>
        <v>0</v>
      </c>
      <c r="M845" s="25" t="s">
        <v>68</v>
      </c>
      <c r="N845" s="25" t="s">
        <v>1417</v>
      </c>
      <c r="O845" s="25" t="s">
        <v>69</v>
      </c>
      <c r="P845" s="25">
        <v>1059706760</v>
      </c>
      <c r="Q845" s="25" t="s">
        <v>65</v>
      </c>
      <c r="R845" s="25" t="s">
        <v>44</v>
      </c>
      <c r="S845" s="26">
        <v>46026</v>
      </c>
      <c r="T845" s="25" t="s">
        <v>70</v>
      </c>
      <c r="U845" s="25"/>
      <c r="V845" s="25"/>
      <c r="W845" s="25"/>
      <c r="X845" s="25"/>
      <c r="Y845" s="25"/>
      <c r="Z845" s="25"/>
      <c r="AA845" s="25"/>
      <c r="AB845" s="25"/>
      <c r="AC845" s="25" t="s">
        <v>1440</v>
      </c>
      <c r="AD845" s="25" t="s">
        <v>1485</v>
      </c>
      <c r="AE845" s="25" t="s">
        <v>1512</v>
      </c>
      <c r="AF845" s="25">
        <v>35.031496222898902</v>
      </c>
      <c r="AG845" s="25" t="s">
        <v>207</v>
      </c>
      <c r="AH845" s="260">
        <v>8</v>
      </c>
      <c r="AI845" s="125" t="s">
        <v>45</v>
      </c>
      <c r="AJ845" s="418">
        <f>VLOOKUP(InformeTbHv[[#This Row],[TURNO]],[1]INFORMEHV!AI$2:AK$184,2,0)</f>
        <v>0.58333333333333337</v>
      </c>
      <c r="AK845" s="418">
        <f>VLOOKUP(InformeTbHv[[#This Row],[TURNO]],[1]INFORMEHV!AI$2:AK$184,3,0)</f>
        <v>0.91666666666666663</v>
      </c>
      <c r="AL845" s="25">
        <v>27</v>
      </c>
      <c r="AM845" s="25">
        <v>244</v>
      </c>
      <c r="AN845" s="25">
        <v>100.89</v>
      </c>
      <c r="AO845" s="25">
        <v>45.1</v>
      </c>
      <c r="AP845" s="25"/>
      <c r="AQ845" s="24"/>
      <c r="AR845" s="25">
        <v>7</v>
      </c>
      <c r="AS845" s="25"/>
      <c r="AT845" s="25"/>
      <c r="AU845" s="25"/>
      <c r="AV845" s="25">
        <v>0.17</v>
      </c>
      <c r="AW845" s="25">
        <v>0.17</v>
      </c>
      <c r="AX845" s="25">
        <v>0.17</v>
      </c>
      <c r="AY845" s="25">
        <v>1</v>
      </c>
      <c r="AZ845" s="25" t="s">
        <v>101</v>
      </c>
      <c r="BA845" s="25" t="s">
        <v>48</v>
      </c>
      <c r="BB84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0.51</v>
      </c>
      <c r="BC845" s="24"/>
      <c r="BD845" s="24"/>
      <c r="BE845" s="23"/>
      <c r="BF845" s="23"/>
      <c r="BG845" s="27"/>
      <c r="BH845" s="14"/>
      <c r="BI845" s="15"/>
      <c r="BJ845" s="15"/>
      <c r="BK845" s="16"/>
      <c r="BL845" s="28"/>
    </row>
    <row r="846" spans="1:64" ht="18" customHeight="1" x14ac:dyDescent="0.3">
      <c r="A846" s="20">
        <f>IFERROR(InformeTbHv[[#This Row],[T EFECTIVO]]/InformeTbHv[[#This Row],[Horas disponibles]],0)</f>
        <v>0</v>
      </c>
      <c r="B846" s="20">
        <f>((InformeTbHv[[#This Row],[T PROGRAMADO]]-InformeTbHv[[#This Row],[HORAS DE OTRAS PARADA]]))/InformeTbHv[[#This Row],[T PROGRAMADO]]</f>
        <v>0</v>
      </c>
      <c r="C846" s="21">
        <f>IFERROR(((InformeTbHv[[#This Row],[T PROGRAMADO]]-InformeTbHv[[#This Row],[Ttal P. mec]])/InformeTbHv[[#This Row],[T PROGRAMADO]]),0)</f>
        <v>0</v>
      </c>
      <c r="D846" s="22" t="str">
        <f>IFERROR(ROUND(InformeTbHv[[#This Row],[TOTAL DE ARBOLES]]/InformeTbHv[[#This Row],[T EFECTIVO]],2),"")</f>
        <v/>
      </c>
      <c r="E846" s="22" t="str">
        <f>(IFERROR(ROUND(InformeTbHv[[#This Row],[M3]]/InformeTbHv[[#This Row],[TOTAL DE ARBOLES]],2),""))</f>
        <v/>
      </c>
      <c r="F846" s="13" t="str">
        <f>IFERROR(ROUND(InformeTbHv[[#This Row],[M3]]/InformeTbHv[[#This Row],[T EFECTIVO]],2),"")</f>
        <v/>
      </c>
      <c r="G846" s="23">
        <f>InformeTbHv[[#This Row],[T PROGRAMADO]]-InformeTbHv[[#This Row],[HORAS DE OTRAS PARADA]]</f>
        <v>0</v>
      </c>
      <c r="H846" s="24">
        <f>InformeTbHv[[#This Row],[T PROGRAMADO]]-SUM(InformeTbHv[[#This Row],[T PARADAS MEC]]+InformeTbHv[[#This Row],[ALISTAMIENTO]]+InformeTbHv[[#This Row],[Mantenimiento periódico]])</f>
        <v>0</v>
      </c>
      <c r="I846" s="24">
        <f>InformeTbHv[[#This Row],[T PARADAS MEC]]+InformeTbHv[[#This Row],[ALISTAMIENTO]]+InformeTbHv[[#This Row],[Mantenimiento periódico]]</f>
        <v>8</v>
      </c>
      <c r="J846" s="24">
        <f>SUMIF(InformeTbHv[[#This Row],[MOTIVO 1]],"Mantenimiento periódico",InformeTbHv[[#This Row],[T OTRA PARADA 1]])</f>
        <v>0</v>
      </c>
      <c r="K846" s="24">
        <f>InformeTbHv[[#This Row],[Mantenimiento periódico]]+InformeTbHv[[#This Row],[ALISTAMIENTO]]</f>
        <v>0</v>
      </c>
      <c r="L846" s="24">
        <f>SUM(InformeTbHv[[#This Row],[T OTRA PARADA 1]:[T OTRA PARADA 5]])</f>
        <v>0</v>
      </c>
      <c r="M846" s="25" t="s">
        <v>63</v>
      </c>
      <c r="N846" s="25" t="s">
        <v>1417</v>
      </c>
      <c r="O846" s="29" t="s">
        <v>85</v>
      </c>
      <c r="P846" s="25">
        <v>15961194</v>
      </c>
      <c r="Q846" s="25" t="s">
        <v>65</v>
      </c>
      <c r="R846" s="25" t="s">
        <v>44</v>
      </c>
      <c r="S846" s="26">
        <v>46026</v>
      </c>
      <c r="T846" s="25" t="s">
        <v>66</v>
      </c>
      <c r="U846" s="25"/>
      <c r="V846" s="25"/>
      <c r="W846" s="25"/>
      <c r="X846" s="25"/>
      <c r="Y846" s="25"/>
      <c r="Z846" s="25"/>
      <c r="AA846" s="25"/>
      <c r="AB846" s="25"/>
      <c r="AC846" s="25" t="s">
        <v>1443</v>
      </c>
      <c r="AD846" s="25" t="s">
        <v>1488</v>
      </c>
      <c r="AE846" s="25" t="s">
        <v>1512</v>
      </c>
      <c r="AF846" s="25">
        <v>29.074793843043448</v>
      </c>
      <c r="AG846" s="251" t="s">
        <v>205</v>
      </c>
      <c r="AH846" s="260">
        <v>15</v>
      </c>
      <c r="AI846" s="25" t="s">
        <v>47</v>
      </c>
      <c r="AJ846" s="422">
        <f>VLOOKUP(InformeTbHv[[#This Row],[TURNO]],[1]INFORMEHV!AI$2:AK$184,2,0)</f>
        <v>0.25</v>
      </c>
      <c r="AK846" s="422">
        <f>VLOOKUP(InformeTbHv[[#This Row],[TURNO]],[1]INFORMEHV!AI$2:AK$184,3,0)</f>
        <v>0.58333333333333337</v>
      </c>
      <c r="AL846" s="25"/>
      <c r="AM846" s="25"/>
      <c r="AN846" s="25"/>
      <c r="AO846" s="25"/>
      <c r="AP846" s="25"/>
      <c r="AQ846" s="24"/>
      <c r="AR846" s="25">
        <v>8</v>
      </c>
      <c r="AS846" s="25">
        <v>8</v>
      </c>
      <c r="AT846" s="25"/>
      <c r="AU846" s="25"/>
      <c r="AV846" s="25"/>
      <c r="AW846" s="25"/>
      <c r="AX846" s="25"/>
      <c r="AY846" s="25"/>
      <c r="AZ846" s="25" t="s">
        <v>106</v>
      </c>
      <c r="BA846" s="25" t="s">
        <v>48</v>
      </c>
      <c r="BB84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846" s="24"/>
      <c r="BD846" s="24"/>
      <c r="BE846" s="23"/>
      <c r="BF846" s="23"/>
      <c r="BG846" s="27"/>
      <c r="BH846" s="14"/>
      <c r="BI846" s="15"/>
      <c r="BJ846" s="15"/>
      <c r="BK846" s="16"/>
      <c r="BL846" s="28"/>
    </row>
    <row r="847" spans="1:64" ht="18" customHeight="1" x14ac:dyDescent="0.3">
      <c r="A847" s="20">
        <f>IFERROR(InformeTbHv[[#This Row],[T EFECTIVO]]/InformeTbHv[[#This Row],[Horas disponibles]],0)</f>
        <v>0</v>
      </c>
      <c r="B847" s="20">
        <f>((InformeTbHv[[#This Row],[T PROGRAMADO]]-InformeTbHv[[#This Row],[HORAS DE OTRAS PARADA]]))/InformeTbHv[[#This Row],[T PROGRAMADO]]</f>
        <v>0</v>
      </c>
      <c r="C847" s="21">
        <f>IFERROR(((InformeTbHv[[#This Row],[T PROGRAMADO]]-InformeTbHv[[#This Row],[Ttal P. mec]])/InformeTbHv[[#This Row],[T PROGRAMADO]]),0)</f>
        <v>0</v>
      </c>
      <c r="D847" s="22" t="str">
        <f>IFERROR(ROUND(InformeTbHv[[#This Row],[TOTAL DE ARBOLES]]/InformeTbHv[[#This Row],[T EFECTIVO]],2),"")</f>
        <v/>
      </c>
      <c r="E847" s="22" t="str">
        <f>(IFERROR(ROUND(InformeTbHv[[#This Row],[M3]]/InformeTbHv[[#This Row],[TOTAL DE ARBOLES]],2),""))</f>
        <v/>
      </c>
      <c r="F847" s="13" t="str">
        <f>IFERROR(ROUND(InformeTbHv[[#This Row],[M3]]/InformeTbHv[[#This Row],[T EFECTIVO]],2),"")</f>
        <v/>
      </c>
      <c r="G847" s="23">
        <f>InformeTbHv[[#This Row],[T PROGRAMADO]]-InformeTbHv[[#This Row],[HORAS DE OTRAS PARADA]]</f>
        <v>0</v>
      </c>
      <c r="H847" s="24">
        <f>InformeTbHv[[#This Row],[T PROGRAMADO]]-SUM(InformeTbHv[[#This Row],[T PARADAS MEC]]+InformeTbHv[[#This Row],[ALISTAMIENTO]]+InformeTbHv[[#This Row],[Mantenimiento periódico]])</f>
        <v>0</v>
      </c>
      <c r="I847" s="24">
        <f>InformeTbHv[[#This Row],[T PARADAS MEC]]+InformeTbHv[[#This Row],[ALISTAMIENTO]]+InformeTbHv[[#This Row],[Mantenimiento periódico]]</f>
        <v>7</v>
      </c>
      <c r="J847" s="24">
        <f>SUMIF(InformeTbHv[[#This Row],[MOTIVO 1]],"Mantenimiento periódico",InformeTbHv[[#This Row],[T OTRA PARADA 1]])</f>
        <v>0</v>
      </c>
      <c r="K847" s="24">
        <f>InformeTbHv[[#This Row],[Mantenimiento periódico]]+InformeTbHv[[#This Row],[ALISTAMIENTO]]</f>
        <v>0</v>
      </c>
      <c r="L847" s="24">
        <f>SUM(InformeTbHv[[#This Row],[T OTRA PARADA 1]:[T OTRA PARADA 5]])</f>
        <v>0</v>
      </c>
      <c r="M847" s="25" t="s">
        <v>63</v>
      </c>
      <c r="N847" s="25" t="s">
        <v>1417</v>
      </c>
      <c r="O847" s="25" t="s">
        <v>64</v>
      </c>
      <c r="P847" s="25">
        <v>94282613</v>
      </c>
      <c r="Q847" s="25" t="s">
        <v>65</v>
      </c>
      <c r="R847" s="25" t="s">
        <v>44</v>
      </c>
      <c r="S847" s="26">
        <v>46026</v>
      </c>
      <c r="T847" s="25" t="s">
        <v>66</v>
      </c>
      <c r="U847" s="25"/>
      <c r="V847" s="25"/>
      <c r="W847" s="25"/>
      <c r="X847" s="25"/>
      <c r="Y847" s="25"/>
      <c r="Z847" s="25"/>
      <c r="AA847" s="25"/>
      <c r="AB847" s="25"/>
      <c r="AC847" s="25" t="s">
        <v>1443</v>
      </c>
      <c r="AD847" s="25" t="s">
        <v>1488</v>
      </c>
      <c r="AE847" s="25" t="s">
        <v>1512</v>
      </c>
      <c r="AF847" s="25">
        <v>29.074793843043448</v>
      </c>
      <c r="AG847" s="251" t="s">
        <v>205</v>
      </c>
      <c r="AH847" s="260">
        <v>15</v>
      </c>
      <c r="AI847" s="125" t="s">
        <v>45</v>
      </c>
      <c r="AJ847" s="418">
        <f>VLOOKUP(InformeTbHv[[#This Row],[TURNO]],[1]INFORMEHV!AI$2:AK$184,2,0)</f>
        <v>0.58333333333333337</v>
      </c>
      <c r="AK847" s="418">
        <f>VLOOKUP(InformeTbHv[[#This Row],[TURNO]],[1]INFORMEHV!AI$2:AK$184,3,0)</f>
        <v>0.91666666666666663</v>
      </c>
      <c r="AL847" s="25"/>
      <c r="AM847" s="25"/>
      <c r="AN847" s="25"/>
      <c r="AO847" s="25"/>
      <c r="AP847" s="25"/>
      <c r="AQ847" s="24"/>
      <c r="AR847" s="25">
        <v>7</v>
      </c>
      <c r="AS847" s="25">
        <v>7</v>
      </c>
      <c r="AT847" s="25"/>
      <c r="AU847" s="25"/>
      <c r="AV847" s="25"/>
      <c r="AW847" s="25"/>
      <c r="AX847" s="25"/>
      <c r="AY847" s="25"/>
      <c r="AZ847" s="25" t="s">
        <v>106</v>
      </c>
      <c r="BA847" s="25" t="s">
        <v>48</v>
      </c>
      <c r="BB84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7</v>
      </c>
      <c r="BC847" s="24"/>
      <c r="BD847" s="24"/>
      <c r="BE847" s="23"/>
      <c r="BF847" s="23"/>
      <c r="BG847" s="27"/>
      <c r="BH847" s="14"/>
      <c r="BI847" s="15"/>
      <c r="BJ847" s="15"/>
      <c r="BK847" s="16"/>
      <c r="BL847" s="28"/>
    </row>
    <row r="848" spans="1:64" ht="18" customHeight="1" x14ac:dyDescent="0.3">
      <c r="A848" s="20">
        <f>IFERROR(InformeTbHv[[#This Row],[T EFECTIVO]]/InformeTbHv[[#This Row],[Horas disponibles]],0)</f>
        <v>0.94400000000000006</v>
      </c>
      <c r="B848" s="20">
        <f>((InformeTbHv[[#This Row],[T PROGRAMADO]]-InformeTbHv[[#This Row],[HORAS DE OTRAS PARADA]]))/InformeTbHv[[#This Row],[T PROGRAMADO]]</f>
        <v>0.88500000000000001</v>
      </c>
      <c r="C848" s="21">
        <f>IFERROR(((InformeTbHv[[#This Row],[T PROGRAMADO]]-InformeTbHv[[#This Row],[Ttal P. mec]])/InformeTbHv[[#This Row],[T PROGRAMADO]]),0)</f>
        <v>0.9375</v>
      </c>
      <c r="D848" s="22">
        <f>IFERROR(ROUND(InformeTbHv[[#This Row],[TOTAL DE ARBOLES]]/InformeTbHv[[#This Row],[T EFECTIVO]],2),"")</f>
        <v>0</v>
      </c>
      <c r="E848" s="22" t="str">
        <f>(IFERROR(ROUND(InformeTbHv[[#This Row],[M3]]/InformeTbHv[[#This Row],[TOTAL DE ARBOLES]],2),""))</f>
        <v/>
      </c>
      <c r="F848" s="13">
        <f>IFERROR(ROUND(InformeTbHv[[#This Row],[M3]]/InformeTbHv[[#This Row],[T EFECTIVO]],2),"")</f>
        <v>8.4700000000000006</v>
      </c>
      <c r="G848" s="23">
        <f>InformeTbHv[[#This Row],[T PROGRAMADO]]-InformeTbHv[[#This Row],[HORAS DE OTRAS PARADA]]</f>
        <v>7.08</v>
      </c>
      <c r="H848" s="24">
        <f>InformeTbHv[[#This Row],[T PROGRAMADO]]-SUM(InformeTbHv[[#This Row],[T PARADAS MEC]]+InformeTbHv[[#This Row],[ALISTAMIENTO]]+InformeTbHv[[#This Row],[Mantenimiento periódico]])</f>
        <v>7.5</v>
      </c>
      <c r="I848" s="24">
        <f>InformeTbHv[[#This Row],[T PARADAS MEC]]+InformeTbHv[[#This Row],[ALISTAMIENTO]]+InformeTbHv[[#This Row],[Mantenimiento periódico]]</f>
        <v>0.5</v>
      </c>
      <c r="J848" s="24">
        <f>SUMIF(InformeTbHv[[#This Row],[MOTIVO 1]],"Mantenimiento periódico",InformeTbHv[[#This Row],[T OTRA PARADA 1]])</f>
        <v>0</v>
      </c>
      <c r="K848" s="24">
        <f>InformeTbHv[[#This Row],[Mantenimiento periódico]]+InformeTbHv[[#This Row],[ALISTAMIENTO]]</f>
        <v>0.5</v>
      </c>
      <c r="L848" s="24">
        <f>SUM(InformeTbHv[[#This Row],[T OTRA PARADA 1]:[T OTRA PARADA 5]])</f>
        <v>0</v>
      </c>
      <c r="M848" s="25" t="s">
        <v>76</v>
      </c>
      <c r="N848" s="25" t="s">
        <v>1418</v>
      </c>
      <c r="O848" s="29" t="s">
        <v>78</v>
      </c>
      <c r="P848" s="25">
        <v>1006316837</v>
      </c>
      <c r="Q848" s="25" t="s">
        <v>43</v>
      </c>
      <c r="R848" s="25" t="s">
        <v>49</v>
      </c>
      <c r="S848" s="26">
        <v>46026</v>
      </c>
      <c r="T848" s="25" t="s">
        <v>100</v>
      </c>
      <c r="U848" s="25"/>
      <c r="V848" s="25"/>
      <c r="W848" s="25"/>
      <c r="X848" s="25"/>
      <c r="Y848" s="25"/>
      <c r="Z848" s="25"/>
      <c r="AA848" s="25"/>
      <c r="AB848" s="25"/>
      <c r="AC848" s="25" t="s">
        <v>1447</v>
      </c>
      <c r="AD848" s="25" t="s">
        <v>1492</v>
      </c>
      <c r="AE848" s="25" t="s">
        <v>1509</v>
      </c>
      <c r="AF848" s="25">
        <v>22.377612303778299</v>
      </c>
      <c r="AG848" s="252" t="s">
        <v>206</v>
      </c>
      <c r="AH848" s="260">
        <v>7</v>
      </c>
      <c r="AI848" s="25" t="s">
        <v>47</v>
      </c>
      <c r="AJ848" s="422">
        <f>VLOOKUP(InformeTbHv[[#This Row],[TURNO]],[1]INFORMEHV!AI$2:AK$184,2,0)</f>
        <v>0.25</v>
      </c>
      <c r="AK848" s="422">
        <f>VLOOKUP(InformeTbHv[[#This Row],[TURNO]],[1]INFORMEHV!AI$2:AK$184,3,0)</f>
        <v>0.58333333333333337</v>
      </c>
      <c r="AL848" s="25">
        <v>35</v>
      </c>
      <c r="AM848" s="25"/>
      <c r="AN848" s="25">
        <v>60</v>
      </c>
      <c r="AO848" s="25"/>
      <c r="AP848" s="25"/>
      <c r="AQ848" s="24">
        <v>20</v>
      </c>
      <c r="AR848" s="25">
        <v>8</v>
      </c>
      <c r="AS848" s="25"/>
      <c r="AT848" s="25"/>
      <c r="AU848" s="25"/>
      <c r="AV848" s="25">
        <v>0.5</v>
      </c>
      <c r="AW848" s="25"/>
      <c r="AX848" s="25">
        <v>0.42</v>
      </c>
      <c r="AY848" s="25">
        <v>6</v>
      </c>
      <c r="AZ848" s="25" t="s">
        <v>117</v>
      </c>
      <c r="BA848" s="25" t="s">
        <v>48</v>
      </c>
      <c r="BB84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0.91999999999999993</v>
      </c>
      <c r="BC848" s="24"/>
      <c r="BD848" s="24"/>
      <c r="BE848" s="23"/>
      <c r="BF848" s="23"/>
      <c r="BG848" s="27"/>
      <c r="BH848" s="14"/>
      <c r="BI848" s="15"/>
      <c r="BJ848" s="15"/>
      <c r="BK848" s="16"/>
      <c r="BL848" s="28"/>
    </row>
    <row r="849" spans="1:64" ht="18" customHeight="1" x14ac:dyDescent="0.3">
      <c r="A849" s="20">
        <f>IFERROR(InformeTbHv[[#This Row],[T EFECTIVO]]/InformeTbHv[[#This Row],[Horas disponibles]],0)</f>
        <v>0.88833333333333331</v>
      </c>
      <c r="B849" s="20">
        <f>((InformeTbHv[[#This Row],[T PROGRAMADO]]-InformeTbHv[[#This Row],[HORAS DE OTRAS PARADA]]))/InformeTbHv[[#This Row],[T PROGRAMADO]]</f>
        <v>0.88833333333333331</v>
      </c>
      <c r="C849" s="21">
        <f>IFERROR(((InformeTbHv[[#This Row],[T PROGRAMADO]]-InformeTbHv[[#This Row],[Ttal P. mec]])/InformeTbHv[[#This Row],[T PROGRAMADO]]),0)</f>
        <v>1</v>
      </c>
      <c r="D849" s="22">
        <f>IFERROR(ROUND(InformeTbHv[[#This Row],[TOTAL DE ARBOLES]]/InformeTbHv[[#This Row],[T EFECTIVO]],2),"")</f>
        <v>0</v>
      </c>
      <c r="E849" s="22" t="str">
        <f>(IFERROR(ROUND(InformeTbHv[[#This Row],[M3]]/InformeTbHv[[#This Row],[TOTAL DE ARBOLES]],2),""))</f>
        <v/>
      </c>
      <c r="F849" s="13">
        <f>IFERROR(ROUND(InformeTbHv[[#This Row],[M3]]/InformeTbHv[[#This Row],[T EFECTIVO]],2),"")</f>
        <v>9.3800000000000008</v>
      </c>
      <c r="G849" s="23">
        <f>InformeTbHv[[#This Row],[T PROGRAMADO]]-InformeTbHv[[#This Row],[HORAS DE OTRAS PARADA]]</f>
        <v>5.33</v>
      </c>
      <c r="H849" s="24">
        <f>InformeTbHv[[#This Row],[T PROGRAMADO]]-SUM(InformeTbHv[[#This Row],[T PARADAS MEC]]+InformeTbHv[[#This Row],[ALISTAMIENTO]]+InformeTbHv[[#This Row],[Mantenimiento periódico]])</f>
        <v>6</v>
      </c>
      <c r="I849" s="24">
        <f>InformeTbHv[[#This Row],[T PARADAS MEC]]+InformeTbHv[[#This Row],[ALISTAMIENTO]]+InformeTbHv[[#This Row],[Mantenimiento periódico]]</f>
        <v>0</v>
      </c>
      <c r="J849" s="24">
        <f>SUMIF(InformeTbHv[[#This Row],[MOTIVO 1]],"Mantenimiento periódico",InformeTbHv[[#This Row],[T OTRA PARADA 1]])</f>
        <v>0</v>
      </c>
      <c r="K849" s="24">
        <f>InformeTbHv[[#This Row],[Mantenimiento periódico]]+InformeTbHv[[#This Row],[ALISTAMIENTO]]</f>
        <v>0</v>
      </c>
      <c r="L849" s="24">
        <f>SUM(InformeTbHv[[#This Row],[T OTRA PARADA 1]:[T OTRA PARADA 5]])</f>
        <v>0</v>
      </c>
      <c r="M849" s="25" t="s">
        <v>76</v>
      </c>
      <c r="N849" s="25" t="s">
        <v>1418</v>
      </c>
      <c r="O849" s="25" t="s">
        <v>83</v>
      </c>
      <c r="P849" s="25">
        <v>1116724602</v>
      </c>
      <c r="Q849" s="25" t="s">
        <v>43</v>
      </c>
      <c r="R849" s="25" t="s">
        <v>49</v>
      </c>
      <c r="S849" s="26">
        <v>46026</v>
      </c>
      <c r="T849" s="25" t="s">
        <v>100</v>
      </c>
      <c r="U849" s="25"/>
      <c r="V849" s="25"/>
      <c r="W849" s="25"/>
      <c r="X849" s="25"/>
      <c r="Y849" s="25"/>
      <c r="Z849" s="25"/>
      <c r="AA849" s="25"/>
      <c r="AB849" s="25"/>
      <c r="AC849" s="25" t="s">
        <v>1447</v>
      </c>
      <c r="AD849" s="25" t="s">
        <v>1492</v>
      </c>
      <c r="AE849" s="25" t="s">
        <v>1509</v>
      </c>
      <c r="AF849" s="25">
        <v>22.377612303778299</v>
      </c>
      <c r="AG849" s="252" t="s">
        <v>206</v>
      </c>
      <c r="AH849" s="260">
        <v>7</v>
      </c>
      <c r="AI849" s="125" t="s">
        <v>45</v>
      </c>
      <c r="AJ849" s="418">
        <f>VLOOKUP(InformeTbHv[[#This Row],[TURNO]],[1]INFORMEHV!AI$2:AK$184,2,0)</f>
        <v>0.58333333333333337</v>
      </c>
      <c r="AK849" s="418">
        <f>VLOOKUP(InformeTbHv[[#This Row],[TURNO]],[1]INFORMEHV!AI$2:AK$184,3,0)</f>
        <v>0.91666666666666663</v>
      </c>
      <c r="AL849" s="25"/>
      <c r="AM849" s="25"/>
      <c r="AN849" s="25">
        <v>50</v>
      </c>
      <c r="AO849" s="25"/>
      <c r="AP849" s="25"/>
      <c r="AQ849" s="24">
        <v>20</v>
      </c>
      <c r="AR849" s="25">
        <v>6</v>
      </c>
      <c r="AS849" s="25"/>
      <c r="AT849" s="25"/>
      <c r="AU849" s="25"/>
      <c r="AV849" s="25"/>
      <c r="AW849" s="25">
        <v>0.25</v>
      </c>
      <c r="AX849" s="25">
        <v>0.42</v>
      </c>
      <c r="AY849" s="25">
        <v>4</v>
      </c>
      <c r="AZ849" s="25" t="s">
        <v>118</v>
      </c>
      <c r="BA849" s="25" t="s">
        <v>48</v>
      </c>
      <c r="BB84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0.66999999999999993</v>
      </c>
      <c r="BC849" s="24"/>
      <c r="BD849" s="24"/>
      <c r="BE849" s="23"/>
      <c r="BF849" s="23"/>
      <c r="BG849" s="27"/>
      <c r="BH849" s="14"/>
      <c r="BI849" s="15"/>
      <c r="BJ849" s="15"/>
      <c r="BK849" s="16"/>
      <c r="BL849" s="28"/>
    </row>
    <row r="850" spans="1:64" ht="18" customHeight="1" x14ac:dyDescent="0.3">
      <c r="A850" s="20">
        <f>IFERROR(InformeTbHv[[#This Row],[T EFECTIVO]]/InformeTbHv[[#This Row],[Horas disponibles]],0)</f>
        <v>0.91304347826086951</v>
      </c>
      <c r="B850" s="20">
        <f>((InformeTbHv[[#This Row],[T PROGRAMADO]]-InformeTbHv[[#This Row],[HORAS DE OTRAS PARADA]]))/InformeTbHv[[#This Row],[T PROGRAMADO]]</f>
        <v>0.875</v>
      </c>
      <c r="C850" s="21">
        <f>IFERROR(((InformeTbHv[[#This Row],[T PROGRAMADO]]-InformeTbHv[[#This Row],[Ttal P. mec]])/InformeTbHv[[#This Row],[T PROGRAMADO]]),0)</f>
        <v>0.95833333333333337</v>
      </c>
      <c r="D850" s="22">
        <f>IFERROR(ROUND(InformeTbHv[[#This Row],[TOTAL DE ARBOLES]]/InformeTbHv[[#This Row],[T EFECTIVO]],2),"")</f>
        <v>27.43</v>
      </c>
      <c r="E850" s="22">
        <f>(IFERROR(ROUND(InformeTbHv[[#This Row],[M3]]/InformeTbHv[[#This Row],[TOTAL DE ARBOLES]],2),""))</f>
        <v>0.28999999999999998</v>
      </c>
      <c r="F850" s="13">
        <f>IFERROR(ROUND(InformeTbHv[[#This Row],[M3]]/InformeTbHv[[#This Row],[T EFECTIVO]],2),"")</f>
        <v>7.86</v>
      </c>
      <c r="G850" s="23">
        <f>InformeTbHv[[#This Row],[T PROGRAMADO]]-InformeTbHv[[#This Row],[HORAS DE OTRAS PARADA]]</f>
        <v>10.5</v>
      </c>
      <c r="H850" s="24">
        <f>InformeTbHv[[#This Row],[T PROGRAMADO]]-SUM(InformeTbHv[[#This Row],[T PARADAS MEC]]+InformeTbHv[[#This Row],[ALISTAMIENTO]]+InformeTbHv[[#This Row],[Mantenimiento periódico]])</f>
        <v>11.5</v>
      </c>
      <c r="I850" s="24">
        <f>InformeTbHv[[#This Row],[T PARADAS MEC]]+InformeTbHv[[#This Row],[ALISTAMIENTO]]+InformeTbHv[[#This Row],[Mantenimiento periódico]]</f>
        <v>0.5</v>
      </c>
      <c r="J850" s="24">
        <f>SUMIF(InformeTbHv[[#This Row],[MOTIVO 1]],"Mantenimiento periódico",InformeTbHv[[#This Row],[T OTRA PARADA 1]])</f>
        <v>0</v>
      </c>
      <c r="K850" s="24">
        <f>InformeTbHv[[#This Row],[Mantenimiento periódico]]+InformeTbHv[[#This Row],[ALISTAMIENTO]]</f>
        <v>0.5</v>
      </c>
      <c r="L850" s="24">
        <f>SUM(InformeTbHv[[#This Row],[T OTRA PARADA 1]:[T OTRA PARADA 5]])</f>
        <v>0</v>
      </c>
      <c r="M850" s="25" t="s">
        <v>79</v>
      </c>
      <c r="N850" s="25" t="s">
        <v>1417</v>
      </c>
      <c r="O850" s="29" t="s">
        <v>84</v>
      </c>
      <c r="P850" s="25">
        <v>1085247991</v>
      </c>
      <c r="Q850" s="25" t="s">
        <v>43</v>
      </c>
      <c r="R850" s="25" t="s">
        <v>49</v>
      </c>
      <c r="S850" s="26">
        <v>46026</v>
      </c>
      <c r="T850" s="25" t="s">
        <v>114</v>
      </c>
      <c r="U850" s="25"/>
      <c r="V850" s="25"/>
      <c r="W850" s="25"/>
      <c r="X850" s="25"/>
      <c r="Y850" s="25"/>
      <c r="Z850" s="25"/>
      <c r="AA850" s="25"/>
      <c r="AB850" s="25"/>
      <c r="AC850" s="25" t="s">
        <v>1419</v>
      </c>
      <c r="AD850" s="25" t="s">
        <v>1464</v>
      </c>
      <c r="AE850" s="25" t="s">
        <v>1509</v>
      </c>
      <c r="AF850" s="25">
        <v>27.310852700038467</v>
      </c>
      <c r="AG850" s="251" t="s">
        <v>205</v>
      </c>
      <c r="AH850" s="260">
        <v>1</v>
      </c>
      <c r="AI850" s="25" t="s">
        <v>47</v>
      </c>
      <c r="AJ850" s="422">
        <f>VLOOKUP(InformeTbHv[[#This Row],[TURNO]],[1]INFORMEHV!AI$2:AK$184,2,0)</f>
        <v>0.25</v>
      </c>
      <c r="AK850" s="422">
        <f>VLOOKUP(InformeTbHv[[#This Row],[TURNO]],[1]INFORMEHV!AI$2:AK$184,3,0)</f>
        <v>0.58333333333333337</v>
      </c>
      <c r="AL850" s="25">
        <v>30</v>
      </c>
      <c r="AM850" s="25">
        <v>288</v>
      </c>
      <c r="AN850" s="25">
        <v>82.5</v>
      </c>
      <c r="AO850" s="25">
        <v>9.5</v>
      </c>
      <c r="AP850" s="25"/>
      <c r="AQ850" s="24">
        <v>18</v>
      </c>
      <c r="AR850" s="25">
        <v>12</v>
      </c>
      <c r="AS850" s="25"/>
      <c r="AT850" s="25"/>
      <c r="AU850" s="25"/>
      <c r="AV850" s="25">
        <v>0.5</v>
      </c>
      <c r="AW850" s="25">
        <v>0.25</v>
      </c>
      <c r="AX850" s="25">
        <v>0.75</v>
      </c>
      <c r="AY850" s="25">
        <v>3</v>
      </c>
      <c r="AZ850" s="25"/>
      <c r="BA850" s="25" t="s">
        <v>48</v>
      </c>
      <c r="BB85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1.5</v>
      </c>
      <c r="BC850" s="24"/>
      <c r="BD850" s="24"/>
      <c r="BE850" s="23"/>
      <c r="BF850" s="23"/>
      <c r="BG850" s="27"/>
      <c r="BH850" s="14"/>
      <c r="BI850" s="15"/>
      <c r="BJ850" s="15"/>
      <c r="BK850" s="16"/>
      <c r="BL850" s="28"/>
    </row>
    <row r="851" spans="1:64" ht="18" customHeight="1" x14ac:dyDescent="0.3">
      <c r="A851" s="20">
        <f>IFERROR(InformeTbHv[[#This Row],[T EFECTIVO]]/InformeTbHv[[#This Row],[Horas disponibles]],0)</f>
        <v>0.67741935483870963</v>
      </c>
      <c r="B851" s="20">
        <f>((InformeTbHv[[#This Row],[T PROGRAMADO]]-InformeTbHv[[#This Row],[HORAS DE OTRAS PARADA]]))/InformeTbHv[[#This Row],[T PROGRAMADO]]</f>
        <v>0.65625</v>
      </c>
      <c r="C851" s="21">
        <f>IFERROR(((InformeTbHv[[#This Row],[T PROGRAMADO]]-InformeTbHv[[#This Row],[Ttal P. mec]])/InformeTbHv[[#This Row],[T PROGRAMADO]]),0)</f>
        <v>0.96875</v>
      </c>
      <c r="D851" s="22">
        <f>IFERROR(ROUND(InformeTbHv[[#This Row],[TOTAL DE ARBOLES]]/InformeTbHv[[#This Row],[T EFECTIVO]],2),"")</f>
        <v>60.38</v>
      </c>
      <c r="E851" s="22">
        <f>(IFERROR(ROUND(InformeTbHv[[#This Row],[M3]]/InformeTbHv[[#This Row],[TOTAL DE ARBOLES]],2),""))</f>
        <v>0.27</v>
      </c>
      <c r="F851" s="13">
        <f>IFERROR(ROUND(InformeTbHv[[#This Row],[M3]]/InformeTbHv[[#This Row],[T EFECTIVO]],2),"")</f>
        <v>16.29</v>
      </c>
      <c r="G851" s="23">
        <f>InformeTbHv[[#This Row],[T PROGRAMADO]]-InformeTbHv[[#This Row],[HORAS DE OTRAS PARADA]]</f>
        <v>5.25</v>
      </c>
      <c r="H851" s="24">
        <f>InformeTbHv[[#This Row],[T PROGRAMADO]]-SUM(InformeTbHv[[#This Row],[T PARADAS MEC]]+InformeTbHv[[#This Row],[ALISTAMIENTO]]+InformeTbHv[[#This Row],[Mantenimiento periódico]])</f>
        <v>7.75</v>
      </c>
      <c r="I851" s="24">
        <f>InformeTbHv[[#This Row],[T PARADAS MEC]]+InformeTbHv[[#This Row],[ALISTAMIENTO]]+InformeTbHv[[#This Row],[Mantenimiento periódico]]</f>
        <v>0.25</v>
      </c>
      <c r="J851" s="24">
        <f>SUMIF(InformeTbHv[[#This Row],[MOTIVO 1]],"Mantenimiento periódico",InformeTbHv[[#This Row],[T OTRA PARADA 1]])</f>
        <v>0</v>
      </c>
      <c r="K851" s="24">
        <f>InformeTbHv[[#This Row],[Mantenimiento periódico]]+InformeTbHv[[#This Row],[ALISTAMIENTO]]</f>
        <v>0.25</v>
      </c>
      <c r="L851" s="24">
        <f>SUM(InformeTbHv[[#This Row],[T OTRA PARADA 1]:[T OTRA PARADA 5]])</f>
        <v>2</v>
      </c>
      <c r="M851" s="25" t="s">
        <v>55</v>
      </c>
      <c r="N851" s="25" t="s">
        <v>1418</v>
      </c>
      <c r="O851" s="29" t="s">
        <v>60</v>
      </c>
      <c r="P851" s="25">
        <v>1061791033</v>
      </c>
      <c r="Q851" s="25" t="s">
        <v>43</v>
      </c>
      <c r="R851" s="25" t="s">
        <v>49</v>
      </c>
      <c r="S851" s="26">
        <v>46027</v>
      </c>
      <c r="T851" s="25" t="s">
        <v>62</v>
      </c>
      <c r="U851" s="25"/>
      <c r="V851" s="25"/>
      <c r="W851" s="25"/>
      <c r="X851" s="25"/>
      <c r="Y851" s="25"/>
      <c r="Z851" s="25"/>
      <c r="AA851" s="25"/>
      <c r="AB851" s="25"/>
      <c r="AC851" s="25" t="s">
        <v>1445</v>
      </c>
      <c r="AD851" s="25" t="s">
        <v>1490</v>
      </c>
      <c r="AE851" s="25" t="s">
        <v>1518</v>
      </c>
      <c r="AF851" s="25">
        <v>19.828868083208551</v>
      </c>
      <c r="AG851" s="25" t="s">
        <v>208</v>
      </c>
      <c r="AH851" s="260">
        <v>2</v>
      </c>
      <c r="AI851" s="25" t="s">
        <v>47</v>
      </c>
      <c r="AJ851" s="422">
        <f>VLOOKUP(InformeTbHv[[#This Row],[TURNO]],[1]INFORMEHV!AI$2:AK$184,2,0)</f>
        <v>0.25</v>
      </c>
      <c r="AK851" s="422">
        <f>VLOOKUP(InformeTbHv[[#This Row],[TURNO]],[1]INFORMEHV!AI$2:AK$184,3,0)</f>
        <v>0.58333333333333337</v>
      </c>
      <c r="AL851" s="25">
        <v>28</v>
      </c>
      <c r="AM851" s="25">
        <v>317</v>
      </c>
      <c r="AN851" s="25">
        <v>85.51</v>
      </c>
      <c r="AO851" s="25">
        <v>20.38</v>
      </c>
      <c r="AP851" s="25"/>
      <c r="AQ851" s="24">
        <v>18.8</v>
      </c>
      <c r="AR851" s="25">
        <v>8</v>
      </c>
      <c r="AS851" s="25"/>
      <c r="AT851" s="25"/>
      <c r="AU851" s="25"/>
      <c r="AV851" s="25">
        <v>0.25</v>
      </c>
      <c r="AW851" s="25">
        <v>0.33</v>
      </c>
      <c r="AX851" s="25">
        <v>0.17</v>
      </c>
      <c r="AY851" s="25"/>
      <c r="AZ851" s="25"/>
      <c r="BA851" s="25" t="s">
        <v>46</v>
      </c>
      <c r="BB85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2.75</v>
      </c>
      <c r="BC851" s="24">
        <v>2</v>
      </c>
      <c r="BD851" s="24"/>
      <c r="BE851" s="23"/>
      <c r="BF851" s="23"/>
      <c r="BG851" s="27"/>
      <c r="BH851" s="44" t="s">
        <v>841</v>
      </c>
      <c r="BI851" s="15"/>
      <c r="BJ851" s="15"/>
      <c r="BK851" s="16"/>
      <c r="BL851" s="28"/>
    </row>
    <row r="852" spans="1:64" ht="18" customHeight="1" x14ac:dyDescent="0.3">
      <c r="A852" s="20">
        <f>IFERROR(InformeTbHv[[#This Row],[T EFECTIVO]]/InformeTbHv[[#This Row],[Horas disponibles]],0)</f>
        <v>0.9393548387096774</v>
      </c>
      <c r="B852" s="20">
        <f>((InformeTbHv[[#This Row],[T PROGRAMADO]]-InformeTbHv[[#This Row],[HORAS DE OTRAS PARADA]]))/InformeTbHv[[#This Row],[T PROGRAMADO]]</f>
        <v>0.91</v>
      </c>
      <c r="C852" s="21">
        <f>IFERROR(((InformeTbHv[[#This Row],[T PROGRAMADO]]-InformeTbHv[[#This Row],[Ttal P. mec]])/InformeTbHv[[#This Row],[T PROGRAMADO]]),0)</f>
        <v>0.96875</v>
      </c>
      <c r="D852" s="22">
        <f>IFERROR(ROUND(InformeTbHv[[#This Row],[TOTAL DE ARBOLES]]/InformeTbHv[[#This Row],[T EFECTIVO]],2),"")</f>
        <v>42.72</v>
      </c>
      <c r="E852" s="22">
        <f>(IFERROR(ROUND(InformeTbHv[[#This Row],[M3]]/InformeTbHv[[#This Row],[TOTAL DE ARBOLES]],2),""))</f>
        <v>0.26</v>
      </c>
      <c r="F852" s="13">
        <f>IFERROR(ROUND(InformeTbHv[[#This Row],[M3]]/InformeTbHv[[#This Row],[T EFECTIVO]],2),"")</f>
        <v>11.21</v>
      </c>
      <c r="G852" s="23">
        <f>InformeTbHv[[#This Row],[T PROGRAMADO]]-InformeTbHv[[#This Row],[HORAS DE OTRAS PARADA]]</f>
        <v>7.28</v>
      </c>
      <c r="H852" s="24">
        <f>InformeTbHv[[#This Row],[T PROGRAMADO]]-SUM(InformeTbHv[[#This Row],[T PARADAS MEC]]+InformeTbHv[[#This Row],[ALISTAMIENTO]]+InformeTbHv[[#This Row],[Mantenimiento periódico]])</f>
        <v>7.75</v>
      </c>
      <c r="I852" s="24">
        <f>InformeTbHv[[#This Row],[T PARADAS MEC]]+InformeTbHv[[#This Row],[ALISTAMIENTO]]+InformeTbHv[[#This Row],[Mantenimiento periódico]]</f>
        <v>0.25</v>
      </c>
      <c r="J852" s="24">
        <f>SUMIF(InformeTbHv[[#This Row],[MOTIVO 1]],"Mantenimiento periódico",InformeTbHv[[#This Row],[T OTRA PARADA 1]])</f>
        <v>0</v>
      </c>
      <c r="K852" s="24">
        <f>InformeTbHv[[#This Row],[Mantenimiento periódico]]+InformeTbHv[[#This Row],[ALISTAMIENTO]]</f>
        <v>0.25</v>
      </c>
      <c r="L852" s="24">
        <f>SUM(InformeTbHv[[#This Row],[T OTRA PARADA 1]:[T OTRA PARADA 5]])</f>
        <v>0</v>
      </c>
      <c r="M852" s="25" t="s">
        <v>55</v>
      </c>
      <c r="N852" s="25" t="s">
        <v>1418</v>
      </c>
      <c r="O852" s="25" t="s">
        <v>94</v>
      </c>
      <c r="P852" s="25">
        <v>94269293</v>
      </c>
      <c r="Q852" s="25" t="s">
        <v>43</v>
      </c>
      <c r="R852" s="25" t="s">
        <v>49</v>
      </c>
      <c r="S852" s="26">
        <v>46027</v>
      </c>
      <c r="T852" s="25" t="s">
        <v>62</v>
      </c>
      <c r="U852" s="25"/>
      <c r="V852" s="25"/>
      <c r="W852" s="25"/>
      <c r="X852" s="25"/>
      <c r="Y852" s="25"/>
      <c r="Z852" s="25"/>
      <c r="AA852" s="25"/>
      <c r="AB852" s="25"/>
      <c r="AC852" s="25" t="s">
        <v>1445</v>
      </c>
      <c r="AD852" s="25" t="s">
        <v>1490</v>
      </c>
      <c r="AE852" s="25" t="s">
        <v>1518</v>
      </c>
      <c r="AF852" s="25">
        <v>19.828868083208551</v>
      </c>
      <c r="AG852" s="25" t="s">
        <v>208</v>
      </c>
      <c r="AH852" s="260">
        <v>2</v>
      </c>
      <c r="AI852" s="125" t="s">
        <v>45</v>
      </c>
      <c r="AJ852" s="418">
        <f>VLOOKUP(InformeTbHv[[#This Row],[TURNO]],[1]INFORMEHV!AI$2:AK$184,2,0)</f>
        <v>0.58333333333333337</v>
      </c>
      <c r="AK852" s="418">
        <f>VLOOKUP(InformeTbHv[[#This Row],[TURNO]],[1]INFORMEHV!AI$2:AK$184,3,0)</f>
        <v>0.91666666666666663</v>
      </c>
      <c r="AL852" s="25">
        <v>27</v>
      </c>
      <c r="AM852" s="25">
        <v>311</v>
      </c>
      <c r="AN852" s="25">
        <v>81.61</v>
      </c>
      <c r="AO852" s="25">
        <v>13.23</v>
      </c>
      <c r="AP852" s="25">
        <v>311</v>
      </c>
      <c r="AQ852" s="24">
        <v>19.2</v>
      </c>
      <c r="AR852" s="25">
        <v>8</v>
      </c>
      <c r="AS852" s="25"/>
      <c r="AT852" s="25"/>
      <c r="AU852" s="25"/>
      <c r="AV852" s="25">
        <v>0.25</v>
      </c>
      <c r="AW852" s="25">
        <v>0.3</v>
      </c>
      <c r="AX852" s="25">
        <v>0.17</v>
      </c>
      <c r="AY852" s="25"/>
      <c r="AZ852" s="25"/>
      <c r="BA852" s="25" t="s">
        <v>46</v>
      </c>
      <c r="BB85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0.72000000000000008</v>
      </c>
      <c r="BC852" s="24"/>
      <c r="BD852" s="24"/>
      <c r="BE852" s="23"/>
      <c r="BF852" s="23"/>
      <c r="BG852" s="27"/>
      <c r="BH852" s="14"/>
      <c r="BI852" s="15"/>
      <c r="BJ852" s="15"/>
      <c r="BK852" s="16"/>
      <c r="BL852" s="28"/>
    </row>
    <row r="853" spans="1:64" ht="18" customHeight="1" x14ac:dyDescent="0.3">
      <c r="A853" s="20">
        <f>IFERROR(InformeTbHv[[#This Row],[T EFECTIVO]]/InformeTbHv[[#This Row],[Horas disponibles]],0)</f>
        <v>0.96701846965699212</v>
      </c>
      <c r="B853" s="20">
        <f>((InformeTbHv[[#This Row],[T PROGRAMADO]]-InformeTbHv[[#This Row],[HORAS DE OTRAS PARADA]]))/InformeTbHv[[#This Row],[T PROGRAMADO]]</f>
        <v>0.91625000000000001</v>
      </c>
      <c r="C853" s="21">
        <f>IFERROR(((InformeTbHv[[#This Row],[T PROGRAMADO]]-InformeTbHv[[#This Row],[Ttal P. mec]])/InformeTbHv[[#This Row],[T PROGRAMADO]]),0)</f>
        <v>0.94750000000000001</v>
      </c>
      <c r="D853" s="22">
        <f>IFERROR(ROUND(InformeTbHv[[#This Row],[TOTAL DE ARBOLES]]/InformeTbHv[[#This Row],[T EFECTIVO]],2),"")</f>
        <v>81.45</v>
      </c>
      <c r="E853" s="22">
        <f>(IFERROR(ROUND(InformeTbHv[[#This Row],[M3]]/InformeTbHv[[#This Row],[TOTAL DE ARBOLES]],2),""))</f>
        <v>0.2</v>
      </c>
      <c r="F853" s="13">
        <f>IFERROR(ROUND(InformeTbHv[[#This Row],[M3]]/InformeTbHv[[#This Row],[T EFECTIVO]],2),"")</f>
        <v>16.559999999999999</v>
      </c>
      <c r="G853" s="23">
        <f>InformeTbHv[[#This Row],[T PROGRAMADO]]-InformeTbHv[[#This Row],[HORAS DE OTRAS PARADA]]</f>
        <v>7.33</v>
      </c>
      <c r="H853" s="24">
        <f>InformeTbHv[[#This Row],[T PROGRAMADO]]-SUM(InformeTbHv[[#This Row],[T PARADAS MEC]]+InformeTbHv[[#This Row],[ALISTAMIENTO]]+InformeTbHv[[#This Row],[Mantenimiento periódico]])</f>
        <v>7.58</v>
      </c>
      <c r="I853" s="24">
        <f>InformeTbHv[[#This Row],[T PARADAS MEC]]+InformeTbHv[[#This Row],[ALISTAMIENTO]]+InformeTbHv[[#This Row],[Mantenimiento periódico]]</f>
        <v>0.42</v>
      </c>
      <c r="J853" s="24">
        <f>SUMIF(InformeTbHv[[#This Row],[MOTIVO 1]],"Mantenimiento periódico",InformeTbHv[[#This Row],[T OTRA PARADA 1]])</f>
        <v>0</v>
      </c>
      <c r="K853" s="24">
        <f>InformeTbHv[[#This Row],[Mantenimiento periódico]]+InformeTbHv[[#This Row],[ALISTAMIENTO]]</f>
        <v>0.42</v>
      </c>
      <c r="L853" s="24">
        <f>SUM(InformeTbHv[[#This Row],[T OTRA PARADA 1]:[T OTRA PARADA 5]])</f>
        <v>0.25</v>
      </c>
      <c r="M853" s="25" t="s">
        <v>42</v>
      </c>
      <c r="N853" s="25" t="s">
        <v>1418</v>
      </c>
      <c r="O853" s="25" t="s">
        <v>80</v>
      </c>
      <c r="P853" s="25">
        <v>94270446</v>
      </c>
      <c r="Q853" s="25" t="s">
        <v>43</v>
      </c>
      <c r="R853" s="25" t="s">
        <v>44</v>
      </c>
      <c r="S853" s="26">
        <v>46027</v>
      </c>
      <c r="T853" s="25" t="s">
        <v>98</v>
      </c>
      <c r="U853" s="25"/>
      <c r="V853" s="25"/>
      <c r="W853" s="25"/>
      <c r="X853" s="25"/>
      <c r="Y853" s="25"/>
      <c r="Z853" s="25"/>
      <c r="AA853" s="25"/>
      <c r="AB853" s="25"/>
      <c r="AC853" s="25" t="s">
        <v>1441</v>
      </c>
      <c r="AD853" s="25" t="s">
        <v>1486</v>
      </c>
      <c r="AE853" s="25" t="s">
        <v>1515</v>
      </c>
      <c r="AF853" s="25">
        <v>15.119228228528785</v>
      </c>
      <c r="AG853" s="252" t="s">
        <v>206</v>
      </c>
      <c r="AH853" s="260">
        <v>18</v>
      </c>
      <c r="AI853" s="25" t="s">
        <v>61</v>
      </c>
      <c r="AJ853" s="422">
        <f>VLOOKUP(InformeTbHv[[#This Row],[TURNO]],[1]INFORMEHV!AI$2:AK$184,2,0)</f>
        <v>0.91666666666666663</v>
      </c>
      <c r="AK853" s="422">
        <f>VLOOKUP(InformeTbHv[[#This Row],[TURNO]],[1]INFORMEHV!AI$2:AK$184,3,0)</f>
        <v>0.25</v>
      </c>
      <c r="AL853" s="25">
        <v>20</v>
      </c>
      <c r="AM853" s="25">
        <v>597</v>
      </c>
      <c r="AN853" s="25">
        <v>121.35</v>
      </c>
      <c r="AO853" s="25">
        <v>14.36</v>
      </c>
      <c r="AP853" s="25"/>
      <c r="AQ853" s="24">
        <v>14</v>
      </c>
      <c r="AR853" s="25">
        <v>8</v>
      </c>
      <c r="AS853" s="25"/>
      <c r="AT853" s="25"/>
      <c r="AU853" s="25"/>
      <c r="AV853" s="25">
        <v>0.42</v>
      </c>
      <c r="AW853" s="25"/>
      <c r="AX853" s="25"/>
      <c r="AY853" s="25"/>
      <c r="AZ853" s="25" t="s">
        <v>92</v>
      </c>
      <c r="BA853" s="25" t="s">
        <v>48</v>
      </c>
      <c r="BB85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0.66999999999999993</v>
      </c>
      <c r="BC853" s="24">
        <v>0.25</v>
      </c>
      <c r="BD853" s="24"/>
      <c r="BE853" s="23"/>
      <c r="BF853" s="23"/>
      <c r="BG853" s="27"/>
      <c r="BH853" s="44" t="s">
        <v>712</v>
      </c>
      <c r="BI853" s="15"/>
      <c r="BJ853" s="15"/>
      <c r="BK853" s="16"/>
      <c r="BL853" s="28"/>
    </row>
    <row r="854" spans="1:64" s="185" customFormat="1" ht="18" customHeight="1" x14ac:dyDescent="0.3">
      <c r="A854" s="222">
        <f>IFERROR(InformeTbHv[[#This Row],[T EFECTIVO]]/InformeTbHv[[#This Row],[Horas disponibles]],0)</f>
        <v>0.86979166666666663</v>
      </c>
      <c r="B854" s="222">
        <f>((InformeTbHv[[#This Row],[T PROGRAMADO]]-InformeTbHv[[#This Row],[HORAS DE OTRAS PARADA]]))/InformeTbHv[[#This Row],[T PROGRAMADO]]</f>
        <v>0.20874999999999999</v>
      </c>
      <c r="C854" s="223">
        <f>IFERROR(((InformeTbHv[[#This Row],[T PROGRAMADO]]-InformeTbHv[[#This Row],[Ttal P. mec]])/InformeTbHv[[#This Row],[T PROGRAMADO]]),0)</f>
        <v>0.24</v>
      </c>
      <c r="D854" s="178">
        <f>IFERROR(ROUND(InformeTbHv[[#This Row],[TOTAL DE ARBOLES]]/InformeTbHv[[#This Row],[T EFECTIVO]],2),"")</f>
        <v>259.88</v>
      </c>
      <c r="E854" s="178">
        <f>(IFERROR(ROUND(InformeTbHv[[#This Row],[M3]]/InformeTbHv[[#This Row],[TOTAL DE ARBOLES]],2),""))</f>
        <v>0.18</v>
      </c>
      <c r="F854" s="178"/>
      <c r="G854" s="182">
        <f>InformeTbHv[[#This Row],[T PROGRAMADO]]-InformeTbHv[[#This Row],[HORAS DE OTRAS PARADA]]</f>
        <v>1.67</v>
      </c>
      <c r="H854" s="182">
        <f>InformeTbHv[[#This Row],[T PROGRAMADO]]-SUM(InformeTbHv[[#This Row],[T PARADAS MEC]]+InformeTbHv[[#This Row],[ALISTAMIENTO]]+InformeTbHv[[#This Row],[Mantenimiento periódico]])</f>
        <v>1.92</v>
      </c>
      <c r="I854" s="182">
        <f>InformeTbHv[[#This Row],[T PARADAS MEC]]+InformeTbHv[[#This Row],[ALISTAMIENTO]]+InformeTbHv[[#This Row],[Mantenimiento periódico]]</f>
        <v>6.08</v>
      </c>
      <c r="J854" s="182">
        <f>SUMIF(InformeTbHv[[#This Row],[MOTIVO 1]],"Mantenimiento periódico",InformeTbHv[[#This Row],[T OTRA PARADA 1]])</f>
        <v>0</v>
      </c>
      <c r="K854" s="51">
        <f>InformeTbHv[[#This Row],[Mantenimiento periódico]]+InformeTbHv[[#This Row],[ALISTAMIENTO]]</f>
        <v>0.25</v>
      </c>
      <c r="L854" s="51">
        <f>SUM(InformeTbHv[[#This Row],[T OTRA PARADA 1]:[T OTRA PARADA 5]])</f>
        <v>0</v>
      </c>
      <c r="M854" s="30" t="s">
        <v>42</v>
      </c>
      <c r="N854" s="30" t="s">
        <v>1418</v>
      </c>
      <c r="O854" s="48" t="s">
        <v>58</v>
      </c>
      <c r="P854" s="178">
        <v>6343935</v>
      </c>
      <c r="Q854" s="178" t="s">
        <v>43</v>
      </c>
      <c r="R854" s="178" t="s">
        <v>44</v>
      </c>
      <c r="S854" s="183">
        <v>46027</v>
      </c>
      <c r="T854" s="178" t="s">
        <v>98</v>
      </c>
      <c r="U854" s="178"/>
      <c r="V854" s="178"/>
      <c r="W854" s="178"/>
      <c r="X854" s="178"/>
      <c r="Y854" s="178"/>
      <c r="Z854" s="178"/>
      <c r="AA854" s="178"/>
      <c r="AB854" s="178"/>
      <c r="AC854" s="178" t="s">
        <v>1441</v>
      </c>
      <c r="AD854" s="178" t="s">
        <v>1486</v>
      </c>
      <c r="AE854" s="178" t="s">
        <v>1515</v>
      </c>
      <c r="AF854" s="178">
        <v>15.119228228528785</v>
      </c>
      <c r="AG854" s="252" t="s">
        <v>206</v>
      </c>
      <c r="AH854" s="266">
        <v>18</v>
      </c>
      <c r="AI854" s="25" t="s">
        <v>47</v>
      </c>
      <c r="AJ854" s="422">
        <f>VLOOKUP(InformeTbHv[[#This Row],[TURNO]],[1]INFORMEHV!AI$2:AK$184,2,0)</f>
        <v>0.25</v>
      </c>
      <c r="AK854" s="422">
        <f>VLOOKUP(InformeTbHv[[#This Row],[TURNO]],[1]INFORMEHV!AI$2:AK$184,3,0)</f>
        <v>0.58333333333333337</v>
      </c>
      <c r="AL854" s="30">
        <v>15</v>
      </c>
      <c r="AM854" s="178">
        <v>434</v>
      </c>
      <c r="AN854" s="178">
        <v>76.59</v>
      </c>
      <c r="AO854" s="178">
        <v>8.9</v>
      </c>
      <c r="AP854" s="178"/>
      <c r="AQ854" s="182">
        <v>14</v>
      </c>
      <c r="AR854" s="30">
        <v>8</v>
      </c>
      <c r="AS854" s="178">
        <v>5.83</v>
      </c>
      <c r="AT854" s="30" t="s">
        <v>328</v>
      </c>
      <c r="AU854" s="178"/>
      <c r="AV854" s="178">
        <v>0.25</v>
      </c>
      <c r="AW854" s="178"/>
      <c r="AX854" s="178">
        <v>0.25</v>
      </c>
      <c r="AY854" s="178"/>
      <c r="AZ854" s="178" t="s">
        <v>120</v>
      </c>
      <c r="BA854" s="178" t="s">
        <v>48</v>
      </c>
      <c r="BB85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6.33</v>
      </c>
      <c r="BC854" s="182"/>
      <c r="BD854" s="182"/>
      <c r="BE854" s="182"/>
      <c r="BF854" s="182"/>
      <c r="BG854" s="184"/>
      <c r="BH854" s="179"/>
      <c r="BI854" s="180"/>
      <c r="BJ854" s="180"/>
      <c r="BK854" s="181"/>
      <c r="BL854" s="180"/>
    </row>
    <row r="855" spans="1:64" ht="18" customHeight="1" x14ac:dyDescent="0.3">
      <c r="A855" s="20">
        <f>IFERROR(InformeTbHv[[#This Row],[T EFECTIVO]]/InformeTbHv[[#This Row],[Horas disponibles]],0)</f>
        <v>0.89272030651340994</v>
      </c>
      <c r="B855" s="20">
        <f>((InformeTbHv[[#This Row],[T PROGRAMADO]]-InformeTbHv[[#This Row],[HORAS DE OTRAS PARADA]]))/InformeTbHv[[#This Row],[T PROGRAMADO]]</f>
        <v>0.87375000000000003</v>
      </c>
      <c r="C855" s="21">
        <f>IFERROR(((InformeTbHv[[#This Row],[T PROGRAMADO]]-InformeTbHv[[#This Row],[Ttal P. mec]])/InformeTbHv[[#This Row],[T PROGRAMADO]]),0)</f>
        <v>0.97875000000000001</v>
      </c>
      <c r="D855" s="22">
        <f>IFERROR(ROUND(InformeTbHv[[#This Row],[TOTAL DE ARBOLES]]/InformeTbHv[[#This Row],[T EFECTIVO]],2),"")</f>
        <v>38.049999999999997</v>
      </c>
      <c r="E855" s="22">
        <f>(IFERROR(ROUND(InformeTbHv[[#This Row],[M3]]/InformeTbHv[[#This Row],[TOTAL DE ARBOLES]],2),""))</f>
        <v>0.36</v>
      </c>
      <c r="F855" s="13">
        <f>IFERROR(ROUND(InformeTbHv[[#This Row],[M3]]/InformeTbHv[[#This Row],[T EFECTIVO]],2),"")</f>
        <v>13.87</v>
      </c>
      <c r="G855" s="23">
        <f>InformeTbHv[[#This Row],[T PROGRAMADO]]-InformeTbHv[[#This Row],[HORAS DE OTRAS PARADA]]</f>
        <v>6.99</v>
      </c>
      <c r="H855" s="24">
        <f>InformeTbHv[[#This Row],[T PROGRAMADO]]-SUM(InformeTbHv[[#This Row],[T PARADAS MEC]]+InformeTbHv[[#This Row],[ALISTAMIENTO]]+InformeTbHv[[#This Row],[Mantenimiento periódico]])</f>
        <v>7.83</v>
      </c>
      <c r="I855" s="24">
        <f>InformeTbHv[[#This Row],[T PARADAS MEC]]+InformeTbHv[[#This Row],[ALISTAMIENTO]]+InformeTbHv[[#This Row],[Mantenimiento periódico]]</f>
        <v>0.17</v>
      </c>
      <c r="J855" s="24">
        <f>SUMIF(InformeTbHv[[#This Row],[MOTIVO 1]],"Mantenimiento periódico",InformeTbHv[[#This Row],[T OTRA PARADA 1]])</f>
        <v>0</v>
      </c>
      <c r="K855" s="24">
        <f>InformeTbHv[[#This Row],[Mantenimiento periódico]]+InformeTbHv[[#This Row],[ALISTAMIENTO]]</f>
        <v>0.17</v>
      </c>
      <c r="L855" s="24">
        <f>SUM(InformeTbHv[[#This Row],[T OTRA PARADA 1]:[T OTRA PARADA 5]])</f>
        <v>0.5</v>
      </c>
      <c r="M855" s="25" t="s">
        <v>68</v>
      </c>
      <c r="N855" s="25" t="s">
        <v>1417</v>
      </c>
      <c r="O855" s="29" t="s">
        <v>69</v>
      </c>
      <c r="P855" s="25">
        <v>1059706760</v>
      </c>
      <c r="Q855" s="25" t="s">
        <v>65</v>
      </c>
      <c r="R855" s="25" t="s">
        <v>44</v>
      </c>
      <c r="S855" s="26">
        <v>46027</v>
      </c>
      <c r="T855" s="25" t="s">
        <v>70</v>
      </c>
      <c r="U855" s="25"/>
      <c r="V855" s="25"/>
      <c r="W855" s="25"/>
      <c r="X855" s="25"/>
      <c r="Y855" s="25"/>
      <c r="Z855" s="25"/>
      <c r="AA855" s="25"/>
      <c r="AB855" s="25"/>
      <c r="AC855" s="25" t="s">
        <v>1440</v>
      </c>
      <c r="AD855" s="25" t="s">
        <v>1485</v>
      </c>
      <c r="AE855" s="25" t="s">
        <v>1512</v>
      </c>
      <c r="AF855" s="25">
        <v>35.031496222898902</v>
      </c>
      <c r="AG855" s="25" t="s">
        <v>207</v>
      </c>
      <c r="AH855" s="260">
        <v>8</v>
      </c>
      <c r="AI855" s="25" t="s">
        <v>47</v>
      </c>
      <c r="AJ855" s="422">
        <f>VLOOKUP(InformeTbHv[[#This Row],[TURNO]],[1]INFORMEHV!AI$2:AK$184,2,0)</f>
        <v>0.25</v>
      </c>
      <c r="AK855" s="422">
        <f>VLOOKUP(InformeTbHv[[#This Row],[TURNO]],[1]INFORMEHV!AI$2:AK$184,3,0)</f>
        <v>0.58333333333333337</v>
      </c>
      <c r="AL855" s="25">
        <v>27</v>
      </c>
      <c r="AM855" s="25">
        <v>266</v>
      </c>
      <c r="AN855" s="25">
        <v>96.94</v>
      </c>
      <c r="AO855" s="25">
        <v>44.3</v>
      </c>
      <c r="AP855" s="25"/>
      <c r="AQ855" s="24"/>
      <c r="AR855" s="25">
        <v>8</v>
      </c>
      <c r="AS855" s="25"/>
      <c r="AT855" s="25"/>
      <c r="AU855" s="25"/>
      <c r="AV855" s="25">
        <v>0.17</v>
      </c>
      <c r="AW855" s="25">
        <v>0.17</v>
      </c>
      <c r="AX855" s="25">
        <v>0.17</v>
      </c>
      <c r="AY855" s="25">
        <v>1</v>
      </c>
      <c r="AZ855" s="25" t="s">
        <v>123</v>
      </c>
      <c r="BA855" s="25" t="s">
        <v>48</v>
      </c>
      <c r="BB85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1.01</v>
      </c>
      <c r="BC855" s="24">
        <v>0.5</v>
      </c>
      <c r="BD855" s="24"/>
      <c r="BE855" s="23"/>
      <c r="BF855" s="23"/>
      <c r="BG855" s="27"/>
      <c r="BH855" s="44" t="s">
        <v>238</v>
      </c>
      <c r="BI855" s="15"/>
      <c r="BJ855" s="15"/>
      <c r="BK855" s="16"/>
      <c r="BL855" s="28"/>
    </row>
    <row r="856" spans="1:64" ht="18" customHeight="1" x14ac:dyDescent="0.3">
      <c r="A856" s="20">
        <f>IFERROR(InformeTbHv[[#This Row],[T EFECTIVO]]/InformeTbHv[[#This Row],[Horas disponibles]],0)</f>
        <v>0.76086956521739135</v>
      </c>
      <c r="B856" s="20">
        <f>((InformeTbHv[[#This Row],[T PROGRAMADO]]-InformeTbHv[[#This Row],[HORAS DE OTRAS PARADA]]))/InformeTbHv[[#This Row],[T PROGRAMADO]]</f>
        <v>0.72916666666666663</v>
      </c>
      <c r="C856" s="21">
        <f>IFERROR(((InformeTbHv[[#This Row],[T PROGRAMADO]]-InformeTbHv[[#This Row],[Ttal P. mec]])/InformeTbHv[[#This Row],[T PROGRAMADO]]),0)</f>
        <v>0.95833333333333337</v>
      </c>
      <c r="D856" s="22">
        <f>IFERROR(ROUND(InformeTbHv[[#This Row],[TOTAL DE ARBOLES]]/InformeTbHv[[#This Row],[T EFECTIVO]],2),"")</f>
        <v>28.23</v>
      </c>
      <c r="E856" s="22">
        <f>(IFERROR(ROUND(InformeTbHv[[#This Row],[M3]]/InformeTbHv[[#This Row],[TOTAL DE ARBOLES]],2),""))</f>
        <v>0.81</v>
      </c>
      <c r="F856" s="13">
        <f>IFERROR(ROUND(InformeTbHv[[#This Row],[M3]]/InformeTbHv[[#This Row],[T EFECTIVO]],2),"")</f>
        <v>22.86</v>
      </c>
      <c r="G856" s="23">
        <f>InformeTbHv[[#This Row],[T PROGRAMADO]]-InformeTbHv[[#This Row],[HORAS DE OTRAS PARADA]]</f>
        <v>8.75</v>
      </c>
      <c r="H856" s="24">
        <f>InformeTbHv[[#This Row],[T PROGRAMADO]]-SUM(InformeTbHv[[#This Row],[T PARADAS MEC]]+InformeTbHv[[#This Row],[ALISTAMIENTO]]+InformeTbHv[[#This Row],[Mantenimiento periódico]])</f>
        <v>11.5</v>
      </c>
      <c r="I856" s="24">
        <f>InformeTbHv[[#This Row],[T PARADAS MEC]]+InformeTbHv[[#This Row],[ALISTAMIENTO]]+InformeTbHv[[#This Row],[Mantenimiento periódico]]</f>
        <v>0.5</v>
      </c>
      <c r="J856" s="24">
        <f>SUMIF(InformeTbHv[[#This Row],[MOTIVO 1]],"Mantenimiento periódico",InformeTbHv[[#This Row],[T OTRA PARADA 1]])</f>
        <v>0</v>
      </c>
      <c r="K856" s="24">
        <f>InformeTbHv[[#This Row],[Mantenimiento periódico]]+InformeTbHv[[#This Row],[ALISTAMIENTO]]</f>
        <v>0.5</v>
      </c>
      <c r="L856" s="24">
        <f>SUM(InformeTbHv[[#This Row],[T OTRA PARADA 1]:[T OTRA PARADA 5]])</f>
        <v>2</v>
      </c>
      <c r="M856" s="25" t="s">
        <v>79</v>
      </c>
      <c r="N856" s="25" t="s">
        <v>1417</v>
      </c>
      <c r="O856" s="29" t="s">
        <v>84</v>
      </c>
      <c r="P856" s="25">
        <v>1085247991</v>
      </c>
      <c r="Q856" s="25" t="s">
        <v>43</v>
      </c>
      <c r="R856" s="25" t="s">
        <v>49</v>
      </c>
      <c r="S856" s="26">
        <v>46027</v>
      </c>
      <c r="T856" s="25" t="s">
        <v>114</v>
      </c>
      <c r="U856" s="25"/>
      <c r="V856" s="25"/>
      <c r="W856" s="25"/>
      <c r="X856" s="25"/>
      <c r="Y856" s="25"/>
      <c r="Z856" s="25"/>
      <c r="AA856" s="25"/>
      <c r="AB856" s="25"/>
      <c r="AC856" s="25" t="s">
        <v>1419</v>
      </c>
      <c r="AD856" s="25" t="s">
        <v>1464</v>
      </c>
      <c r="AE856" s="25" t="s">
        <v>1509</v>
      </c>
      <c r="AF856" s="25">
        <v>27.310852700038467</v>
      </c>
      <c r="AG856" s="251" t="s">
        <v>205</v>
      </c>
      <c r="AH856" s="260">
        <v>1</v>
      </c>
      <c r="AI856" s="25" t="s">
        <v>47</v>
      </c>
      <c r="AJ856" s="422">
        <f>VLOOKUP(InformeTbHv[[#This Row],[TURNO]],[1]INFORMEHV!AI$2:AK$184,2,0)</f>
        <v>0.25</v>
      </c>
      <c r="AK856" s="422">
        <f>VLOOKUP(InformeTbHv[[#This Row],[TURNO]],[1]INFORMEHV!AI$2:AK$184,3,0)</f>
        <v>0.58333333333333337</v>
      </c>
      <c r="AL856" s="25">
        <v>20</v>
      </c>
      <c r="AM856" s="25">
        <v>247</v>
      </c>
      <c r="AN856" s="25">
        <v>200</v>
      </c>
      <c r="AO856" s="25">
        <v>13.6</v>
      </c>
      <c r="AP856" s="25"/>
      <c r="AQ856" s="24">
        <v>20</v>
      </c>
      <c r="AR856" s="25">
        <v>12</v>
      </c>
      <c r="AS856" s="25"/>
      <c r="AT856" s="25"/>
      <c r="AU856" s="25"/>
      <c r="AV856" s="25">
        <v>0.5</v>
      </c>
      <c r="AW856" s="25"/>
      <c r="AX856" s="25">
        <v>0.75</v>
      </c>
      <c r="AY856" s="25"/>
      <c r="AZ856" s="25"/>
      <c r="BA856" s="25" t="s">
        <v>48</v>
      </c>
      <c r="BB85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3.25</v>
      </c>
      <c r="BC856" s="24">
        <v>2</v>
      </c>
      <c r="BD856" s="24"/>
      <c r="BE856" s="23"/>
      <c r="BF856" s="23"/>
      <c r="BG856" s="27"/>
      <c r="BH856" s="14" t="s">
        <v>250</v>
      </c>
      <c r="BI856" s="15"/>
      <c r="BJ856" s="15"/>
      <c r="BK856" s="16"/>
      <c r="BL856" s="28"/>
    </row>
    <row r="857" spans="1:64" ht="18" customHeight="1" x14ac:dyDescent="0.3">
      <c r="A857" s="20">
        <f>IFERROR(InformeTbHv[[#This Row],[T EFECTIVO]]/InformeTbHv[[#This Row],[Horas disponibles]],0)</f>
        <v>0.94580645161290322</v>
      </c>
      <c r="B857" s="20">
        <f>((InformeTbHv[[#This Row],[T PROGRAMADO]]-InformeTbHv[[#This Row],[HORAS DE OTRAS PARADA]]))/InformeTbHv[[#This Row],[T PROGRAMADO]]</f>
        <v>0.91625000000000001</v>
      </c>
      <c r="C857" s="21">
        <f>IFERROR(((InformeTbHv[[#This Row],[T PROGRAMADO]]-InformeTbHv[[#This Row],[Ttal P. mec]])/InformeTbHv[[#This Row],[T PROGRAMADO]]),0)</f>
        <v>0.96875</v>
      </c>
      <c r="D857" s="22">
        <f>IFERROR(ROUND(InformeTbHv[[#This Row],[TOTAL DE ARBOLES]]/InformeTbHv[[#This Row],[T EFECTIVO]],2),"")</f>
        <v>91.13</v>
      </c>
      <c r="E857" s="22">
        <f>(IFERROR(ROUND(InformeTbHv[[#This Row],[M3]]/InformeTbHv[[#This Row],[TOTAL DE ARBOLES]],2),""))</f>
        <v>0.19</v>
      </c>
      <c r="F857" s="13">
        <f>IFERROR(ROUND(InformeTbHv[[#This Row],[M3]]/InformeTbHv[[#This Row],[T EFECTIVO]],2),"")</f>
        <v>17.41</v>
      </c>
      <c r="G857" s="23">
        <f>InformeTbHv[[#This Row],[T PROGRAMADO]]-InformeTbHv[[#This Row],[HORAS DE OTRAS PARADA]]</f>
        <v>7.33</v>
      </c>
      <c r="H857" s="24">
        <f>InformeTbHv[[#This Row],[T PROGRAMADO]]-SUM(InformeTbHv[[#This Row],[T PARADAS MEC]]+InformeTbHv[[#This Row],[ALISTAMIENTO]]+InformeTbHv[[#This Row],[Mantenimiento periódico]])</f>
        <v>7.75</v>
      </c>
      <c r="I857" s="24">
        <f>InformeTbHv[[#This Row],[T PARADAS MEC]]+InformeTbHv[[#This Row],[ALISTAMIENTO]]+InformeTbHv[[#This Row],[Mantenimiento periódico]]</f>
        <v>0.25</v>
      </c>
      <c r="J857" s="24">
        <f>SUMIF(InformeTbHv[[#This Row],[MOTIVO 1]],"Mantenimiento periódico",InformeTbHv[[#This Row],[T OTRA PARADA 1]])</f>
        <v>0</v>
      </c>
      <c r="K857" s="24">
        <f>InformeTbHv[[#This Row],[Mantenimiento periódico]]+InformeTbHv[[#This Row],[ALISTAMIENTO]]</f>
        <v>0.25</v>
      </c>
      <c r="L857" s="24">
        <f>SUM(InformeTbHv[[#This Row],[T OTRA PARADA 1]:[T OTRA PARADA 5]])</f>
        <v>0</v>
      </c>
      <c r="M857" s="25" t="s">
        <v>42</v>
      </c>
      <c r="N857" s="25" t="s">
        <v>1418</v>
      </c>
      <c r="O857" s="25" t="s">
        <v>59</v>
      </c>
      <c r="P857" s="25">
        <v>94269864</v>
      </c>
      <c r="Q857" s="25" t="s">
        <v>43</v>
      </c>
      <c r="R857" s="25" t="s">
        <v>44</v>
      </c>
      <c r="S857" s="26">
        <v>46027</v>
      </c>
      <c r="T857" s="25" t="s">
        <v>98</v>
      </c>
      <c r="U857" s="25"/>
      <c r="V857" s="25"/>
      <c r="W857" s="25"/>
      <c r="X857" s="25"/>
      <c r="Y857" s="25"/>
      <c r="Z857" s="25"/>
      <c r="AA857" s="25"/>
      <c r="AB857" s="25"/>
      <c r="AC857" s="25" t="s">
        <v>1441</v>
      </c>
      <c r="AD857" s="25" t="s">
        <v>1486</v>
      </c>
      <c r="AE857" s="25" t="s">
        <v>1515</v>
      </c>
      <c r="AF857" s="25">
        <v>15.119228228528785</v>
      </c>
      <c r="AG857" s="252" t="s">
        <v>206</v>
      </c>
      <c r="AH857" s="260">
        <v>18</v>
      </c>
      <c r="AI857" s="125" t="s">
        <v>45</v>
      </c>
      <c r="AJ857" s="418">
        <f>VLOOKUP(InformeTbHv[[#This Row],[TURNO]],[1]INFORMEHV!AI$2:AK$184,2,0)</f>
        <v>0.58333333333333337</v>
      </c>
      <c r="AK857" s="418">
        <f>VLOOKUP(InformeTbHv[[#This Row],[TURNO]],[1]INFORMEHV!AI$2:AK$184,3,0)</f>
        <v>0.91666666666666663</v>
      </c>
      <c r="AL857" s="25">
        <v>15</v>
      </c>
      <c r="AM857" s="25">
        <v>668</v>
      </c>
      <c r="AN857" s="25">
        <v>127.65</v>
      </c>
      <c r="AO857" s="25">
        <v>17.89</v>
      </c>
      <c r="AP857" s="25"/>
      <c r="AQ857" s="24">
        <v>14</v>
      </c>
      <c r="AR857" s="25">
        <v>8</v>
      </c>
      <c r="AS857" s="25"/>
      <c r="AT857" s="25"/>
      <c r="AU857" s="25"/>
      <c r="AV857" s="25">
        <v>0.25</v>
      </c>
      <c r="AW857" s="25">
        <v>0.17</v>
      </c>
      <c r="AX857" s="25">
        <v>0.25</v>
      </c>
      <c r="AY857" s="25"/>
      <c r="AZ857" s="25" t="s">
        <v>92</v>
      </c>
      <c r="BA857" s="25" t="s">
        <v>48</v>
      </c>
      <c r="BB85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0.67</v>
      </c>
      <c r="BC857" s="24"/>
      <c r="BD857" s="24"/>
      <c r="BE857" s="23"/>
      <c r="BF857" s="23"/>
      <c r="BG857" s="27"/>
      <c r="BH857" s="14"/>
      <c r="BI857" s="15"/>
      <c r="BJ857" s="15"/>
      <c r="BK857" s="16"/>
      <c r="BL857" s="28"/>
    </row>
    <row r="858" spans="1:64" ht="18" customHeight="1" x14ac:dyDescent="0.3">
      <c r="A858" s="20">
        <f>IFERROR(InformeTbHv[[#This Row],[T EFECTIVO]]/InformeTbHv[[#This Row],[Horas disponibles]],0)</f>
        <v>0.90105540897097625</v>
      </c>
      <c r="B858" s="20">
        <f>((InformeTbHv[[#This Row],[T PROGRAMADO]]-InformeTbHv[[#This Row],[HORAS DE OTRAS PARADA]]))/InformeTbHv[[#This Row],[T PROGRAMADO]]</f>
        <v>0.85375000000000001</v>
      </c>
      <c r="C858" s="21">
        <f>IFERROR(((InformeTbHv[[#This Row],[T PROGRAMADO]]-InformeTbHv[[#This Row],[Ttal P. mec]])/InformeTbHv[[#This Row],[T PROGRAMADO]]),0)</f>
        <v>0.94750000000000001</v>
      </c>
      <c r="D858" s="22">
        <f>IFERROR(ROUND(InformeTbHv[[#This Row],[TOTAL DE ARBOLES]]/InformeTbHv[[#This Row],[T EFECTIVO]],2),"")</f>
        <v>50.51</v>
      </c>
      <c r="E858" s="22">
        <f>(IFERROR(ROUND(InformeTbHv[[#This Row],[M3]]/InformeTbHv[[#This Row],[TOTAL DE ARBOLES]],2),""))</f>
        <v>0.34</v>
      </c>
      <c r="F858" s="13">
        <f>IFERROR(ROUND(InformeTbHv[[#This Row],[M3]]/InformeTbHv[[#This Row],[T EFECTIVO]],2),"")</f>
        <v>17.420000000000002</v>
      </c>
      <c r="G858" s="23">
        <f>InformeTbHv[[#This Row],[T PROGRAMADO]]-InformeTbHv[[#This Row],[HORAS DE OTRAS PARADA]]</f>
        <v>6.83</v>
      </c>
      <c r="H858" s="24">
        <f>InformeTbHv[[#This Row],[T PROGRAMADO]]-SUM(InformeTbHv[[#This Row],[T PARADAS MEC]]+InformeTbHv[[#This Row],[ALISTAMIENTO]]+InformeTbHv[[#This Row],[Mantenimiento periódico]])</f>
        <v>7.58</v>
      </c>
      <c r="I858" s="24">
        <f>InformeTbHv[[#This Row],[T PARADAS MEC]]+InformeTbHv[[#This Row],[ALISTAMIENTO]]+InformeTbHv[[#This Row],[Mantenimiento periódico]]</f>
        <v>0.42</v>
      </c>
      <c r="J858" s="24">
        <f>SUMIF(InformeTbHv[[#This Row],[MOTIVO 1]],"Mantenimiento periódico",InformeTbHv[[#This Row],[T OTRA PARADA 1]])</f>
        <v>0</v>
      </c>
      <c r="K858" s="24">
        <f>InformeTbHv[[#This Row],[Mantenimiento periódico]]+InformeTbHv[[#This Row],[ALISTAMIENTO]]</f>
        <v>0.42</v>
      </c>
      <c r="L858" s="24">
        <f>SUM(InformeTbHv[[#This Row],[T OTRA PARADA 1]:[T OTRA PARADA 5]])</f>
        <v>0</v>
      </c>
      <c r="M858" s="25" t="s">
        <v>55</v>
      </c>
      <c r="N858" s="25" t="s">
        <v>1418</v>
      </c>
      <c r="O858" s="29" t="s">
        <v>60</v>
      </c>
      <c r="P858" s="25">
        <v>1061791033</v>
      </c>
      <c r="Q858" s="25" t="s">
        <v>43</v>
      </c>
      <c r="R858" s="25" t="s">
        <v>49</v>
      </c>
      <c r="S858" s="26">
        <v>46028</v>
      </c>
      <c r="T858" s="25" t="s">
        <v>62</v>
      </c>
      <c r="U858" s="25"/>
      <c r="V858" s="25"/>
      <c r="W858" s="25"/>
      <c r="X858" s="25"/>
      <c r="Y858" s="25"/>
      <c r="Z858" s="25"/>
      <c r="AA858" s="25"/>
      <c r="AB858" s="25"/>
      <c r="AC858" s="25" t="s">
        <v>1445</v>
      </c>
      <c r="AD858" s="25" t="s">
        <v>1490</v>
      </c>
      <c r="AE858" s="25" t="s">
        <v>1518</v>
      </c>
      <c r="AF858" s="25">
        <v>19.828868083208551</v>
      </c>
      <c r="AG858" s="251" t="s">
        <v>205</v>
      </c>
      <c r="AH858" s="260">
        <v>2</v>
      </c>
      <c r="AI858" s="25" t="s">
        <v>47</v>
      </c>
      <c r="AJ858" s="422">
        <f>VLOOKUP(InformeTbHv[[#This Row],[TURNO]],[1]INFORMEHV!AI$2:AK$184,2,0)</f>
        <v>0.25</v>
      </c>
      <c r="AK858" s="422">
        <f>VLOOKUP(InformeTbHv[[#This Row],[TURNO]],[1]INFORMEHV!AI$2:AK$184,3,0)</f>
        <v>0.58333333333333337</v>
      </c>
      <c r="AL858" s="25">
        <v>24</v>
      </c>
      <c r="AM858" s="25">
        <v>345</v>
      </c>
      <c r="AN858" s="25">
        <v>119</v>
      </c>
      <c r="AO858" s="25">
        <v>24.92</v>
      </c>
      <c r="AP858" s="25">
        <v>76</v>
      </c>
      <c r="AQ858" s="24">
        <v>26</v>
      </c>
      <c r="AR858" s="25">
        <v>8</v>
      </c>
      <c r="AS858" s="25"/>
      <c r="AT858" s="25"/>
      <c r="AU858" s="25"/>
      <c r="AV858" s="25">
        <v>0.42</v>
      </c>
      <c r="AW858" s="25">
        <v>0.42</v>
      </c>
      <c r="AX858" s="25">
        <v>0.33</v>
      </c>
      <c r="AY858" s="25"/>
      <c r="AZ858" s="25" t="s">
        <v>57</v>
      </c>
      <c r="BA858" s="25" t="s">
        <v>48</v>
      </c>
      <c r="BB85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1.17</v>
      </c>
      <c r="BC858" s="24"/>
      <c r="BD858" s="24"/>
      <c r="BE858" s="23"/>
      <c r="BF858" s="23"/>
      <c r="BG858" s="27"/>
      <c r="BH858" s="14"/>
      <c r="BI858" s="15"/>
      <c r="BJ858" s="15"/>
      <c r="BK858" s="16"/>
      <c r="BL858" s="28"/>
    </row>
    <row r="859" spans="1:64" ht="18" customHeight="1" x14ac:dyDescent="0.3">
      <c r="A859" s="20">
        <f>IFERROR(InformeTbHv[[#This Row],[T EFECTIVO]]/InformeTbHv[[#This Row],[Horas disponibles]],0)</f>
        <v>0.90105540897097625</v>
      </c>
      <c r="B859" s="20">
        <f>((InformeTbHv[[#This Row],[T PROGRAMADO]]-InformeTbHv[[#This Row],[HORAS DE OTRAS PARADA]]))/InformeTbHv[[#This Row],[T PROGRAMADO]]</f>
        <v>0.85375000000000001</v>
      </c>
      <c r="C859" s="21">
        <f>IFERROR(((InformeTbHv[[#This Row],[T PROGRAMADO]]-InformeTbHv[[#This Row],[Ttal P. mec]])/InformeTbHv[[#This Row],[T PROGRAMADO]]),0)</f>
        <v>0.94750000000000001</v>
      </c>
      <c r="D859" s="22">
        <f>IFERROR(ROUND(InformeTbHv[[#This Row],[TOTAL DE ARBOLES]]/InformeTbHv[[#This Row],[T EFECTIVO]],2),"")</f>
        <v>41.14</v>
      </c>
      <c r="E859" s="22">
        <f>(IFERROR(ROUND(InformeTbHv[[#This Row],[M3]]/InformeTbHv[[#This Row],[TOTAL DE ARBOLES]],2),""))</f>
        <v>0.39</v>
      </c>
      <c r="F859" s="13">
        <f>IFERROR(ROUND(InformeTbHv[[#This Row],[M3]]/InformeTbHv[[#This Row],[T EFECTIVO]],2),"")</f>
        <v>16.11</v>
      </c>
      <c r="G859" s="23">
        <f>InformeTbHv[[#This Row],[T PROGRAMADO]]-InformeTbHv[[#This Row],[HORAS DE OTRAS PARADA]]</f>
        <v>6.83</v>
      </c>
      <c r="H859" s="24">
        <f>InformeTbHv[[#This Row],[T PROGRAMADO]]-SUM(InformeTbHv[[#This Row],[T PARADAS MEC]]+InformeTbHv[[#This Row],[ALISTAMIENTO]]+InformeTbHv[[#This Row],[Mantenimiento periódico]])</f>
        <v>7.58</v>
      </c>
      <c r="I859" s="24">
        <f>InformeTbHv[[#This Row],[T PARADAS MEC]]+InformeTbHv[[#This Row],[ALISTAMIENTO]]+InformeTbHv[[#This Row],[Mantenimiento periódico]]</f>
        <v>0.42</v>
      </c>
      <c r="J859" s="24">
        <f>SUMIF(InformeTbHv[[#This Row],[MOTIVO 1]],"Mantenimiento periódico",InformeTbHv[[#This Row],[T OTRA PARADA 1]])</f>
        <v>0</v>
      </c>
      <c r="K859" s="24">
        <f>InformeTbHv[[#This Row],[Mantenimiento periódico]]+InformeTbHv[[#This Row],[ALISTAMIENTO]]</f>
        <v>0.42</v>
      </c>
      <c r="L859" s="24">
        <f>SUM(InformeTbHv[[#This Row],[T OTRA PARADA 1]:[T OTRA PARADA 5]])</f>
        <v>0</v>
      </c>
      <c r="M859" s="25" t="s">
        <v>55</v>
      </c>
      <c r="N859" s="25" t="s">
        <v>1418</v>
      </c>
      <c r="O859" s="25" t="s">
        <v>94</v>
      </c>
      <c r="P859" s="25">
        <v>94269293</v>
      </c>
      <c r="Q859" s="25" t="s">
        <v>43</v>
      </c>
      <c r="R859" s="25" t="s">
        <v>49</v>
      </c>
      <c r="S859" s="26">
        <v>46028</v>
      </c>
      <c r="T859" s="25" t="s">
        <v>62</v>
      </c>
      <c r="U859" s="25"/>
      <c r="V859" s="25"/>
      <c r="W859" s="25"/>
      <c r="X859" s="25"/>
      <c r="Y859" s="25"/>
      <c r="Z859" s="25"/>
      <c r="AA859" s="25"/>
      <c r="AB859" s="25"/>
      <c r="AC859" s="25" t="s">
        <v>1445</v>
      </c>
      <c r="AD859" s="25" t="s">
        <v>1490</v>
      </c>
      <c r="AE859" s="25" t="s">
        <v>1518</v>
      </c>
      <c r="AF859" s="25">
        <v>19.828868083208551</v>
      </c>
      <c r="AG859" s="25" t="s">
        <v>208</v>
      </c>
      <c r="AH859" s="260">
        <v>2</v>
      </c>
      <c r="AI859" s="125" t="s">
        <v>45</v>
      </c>
      <c r="AJ859" s="418">
        <f>VLOOKUP(InformeTbHv[[#This Row],[TURNO]],[1]INFORMEHV!AI$2:AK$184,2,0)</f>
        <v>0.58333333333333337</v>
      </c>
      <c r="AK859" s="418">
        <f>VLOOKUP(InformeTbHv[[#This Row],[TURNO]],[1]INFORMEHV!AI$2:AK$184,3,0)</f>
        <v>0.91666666666666663</v>
      </c>
      <c r="AL859" s="25">
        <v>24</v>
      </c>
      <c r="AM859" s="25">
        <v>281</v>
      </c>
      <c r="AN859" s="25">
        <v>110</v>
      </c>
      <c r="AO859" s="25">
        <v>20</v>
      </c>
      <c r="AP859" s="25">
        <v>65</v>
      </c>
      <c r="AQ859" s="24">
        <v>26</v>
      </c>
      <c r="AR859" s="25">
        <v>8</v>
      </c>
      <c r="AS859" s="25"/>
      <c r="AT859" s="25"/>
      <c r="AU859" s="25"/>
      <c r="AV859" s="25">
        <v>0.42</v>
      </c>
      <c r="AW859" s="25">
        <v>0.42</v>
      </c>
      <c r="AX859" s="25">
        <v>0.33</v>
      </c>
      <c r="AY859" s="25"/>
      <c r="AZ859" s="25" t="s">
        <v>57</v>
      </c>
      <c r="BA859" s="25" t="s">
        <v>48</v>
      </c>
      <c r="BB85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1.17</v>
      </c>
      <c r="BC859" s="24"/>
      <c r="BD859" s="24"/>
      <c r="BE859" s="23"/>
      <c r="BF859" s="23"/>
      <c r="BG859" s="27"/>
      <c r="BH859" s="14"/>
      <c r="BI859" s="15"/>
      <c r="BJ859" s="15"/>
      <c r="BK859" s="16"/>
      <c r="BL859" s="28"/>
    </row>
    <row r="860" spans="1:64" ht="18" customHeight="1" x14ac:dyDescent="0.3">
      <c r="A860" s="20">
        <f>IFERROR(InformeTbHv[[#This Row],[T EFECTIVO]]/InformeTbHv[[#This Row],[Horas disponibles]],0)</f>
        <v>0.90105540897097625</v>
      </c>
      <c r="B860" s="20">
        <f>((InformeTbHv[[#This Row],[T PROGRAMADO]]-InformeTbHv[[#This Row],[HORAS DE OTRAS PARADA]]))/InformeTbHv[[#This Row],[T PROGRAMADO]]</f>
        <v>0.85375000000000001</v>
      </c>
      <c r="C860" s="21">
        <f>IFERROR(((InformeTbHv[[#This Row],[T PROGRAMADO]]-InformeTbHv[[#This Row],[Ttal P. mec]])/InformeTbHv[[#This Row],[T PROGRAMADO]]),0)</f>
        <v>0.94750000000000001</v>
      </c>
      <c r="D860" s="22">
        <f>IFERROR(ROUND(InformeTbHv[[#This Row],[TOTAL DE ARBOLES]]/InformeTbHv[[#This Row],[T EFECTIVO]],2),"")</f>
        <v>35.14</v>
      </c>
      <c r="E860" s="22">
        <f>(IFERROR(ROUND(InformeTbHv[[#This Row],[M3]]/InformeTbHv[[#This Row],[TOTAL DE ARBOLES]],2),""))</f>
        <v>0.3</v>
      </c>
      <c r="F860" s="13">
        <f>IFERROR(ROUND(InformeTbHv[[#This Row],[M3]]/InformeTbHv[[#This Row],[T EFECTIVO]],2),"")</f>
        <v>10.4</v>
      </c>
      <c r="G860" s="23">
        <f>InformeTbHv[[#This Row],[T PROGRAMADO]]-InformeTbHv[[#This Row],[HORAS DE OTRAS PARADA]]</f>
        <v>6.83</v>
      </c>
      <c r="H860" s="24">
        <f>InformeTbHv[[#This Row],[T PROGRAMADO]]-SUM(InformeTbHv[[#This Row],[T PARADAS MEC]]+InformeTbHv[[#This Row],[ALISTAMIENTO]]+InformeTbHv[[#This Row],[Mantenimiento periódico]])</f>
        <v>7.58</v>
      </c>
      <c r="I860" s="24">
        <f>InformeTbHv[[#This Row],[T PARADAS MEC]]+InformeTbHv[[#This Row],[ALISTAMIENTO]]+InformeTbHv[[#This Row],[Mantenimiento periódico]]</f>
        <v>0.42</v>
      </c>
      <c r="J860" s="24">
        <f>SUMIF(InformeTbHv[[#This Row],[MOTIVO 1]],"Mantenimiento periódico",InformeTbHv[[#This Row],[T OTRA PARADA 1]])</f>
        <v>0</v>
      </c>
      <c r="K860" s="24">
        <f>InformeTbHv[[#This Row],[Mantenimiento periódico]]+InformeTbHv[[#This Row],[ALISTAMIENTO]]</f>
        <v>0.42</v>
      </c>
      <c r="L860" s="24">
        <f>SUM(InformeTbHv[[#This Row],[T OTRA PARADA 1]:[T OTRA PARADA 5]])</f>
        <v>0</v>
      </c>
      <c r="M860" s="25" t="s">
        <v>55</v>
      </c>
      <c r="N860" s="25" t="s">
        <v>1418</v>
      </c>
      <c r="O860" s="29" t="s">
        <v>60</v>
      </c>
      <c r="P860" s="25">
        <v>1061791033</v>
      </c>
      <c r="Q860" s="25" t="s">
        <v>43</v>
      </c>
      <c r="R860" s="25" t="s">
        <v>49</v>
      </c>
      <c r="S860" s="26">
        <v>46029</v>
      </c>
      <c r="T860" s="25" t="s">
        <v>62</v>
      </c>
      <c r="U860" s="25"/>
      <c r="V860" s="25"/>
      <c r="W860" s="25"/>
      <c r="X860" s="25"/>
      <c r="Y860" s="25"/>
      <c r="Z860" s="25"/>
      <c r="AA860" s="25"/>
      <c r="AB860" s="25"/>
      <c r="AC860" s="25" t="s">
        <v>1445</v>
      </c>
      <c r="AD860" s="25" t="s">
        <v>1490</v>
      </c>
      <c r="AE860" s="25" t="s">
        <v>1518</v>
      </c>
      <c r="AF860" s="25">
        <v>19.828868083208551</v>
      </c>
      <c r="AG860" s="25" t="s">
        <v>208</v>
      </c>
      <c r="AH860" s="260">
        <v>2</v>
      </c>
      <c r="AI860" s="25" t="s">
        <v>47</v>
      </c>
      <c r="AJ860" s="422">
        <f>VLOOKUP(InformeTbHv[[#This Row],[TURNO]],[1]INFORMEHV!AI$2:AK$184,2,0)</f>
        <v>0.25</v>
      </c>
      <c r="AK860" s="422">
        <f>VLOOKUP(InformeTbHv[[#This Row],[TURNO]],[1]INFORMEHV!AI$2:AK$184,3,0)</f>
        <v>0.58333333333333337</v>
      </c>
      <c r="AL860" s="25">
        <v>26</v>
      </c>
      <c r="AM860" s="25">
        <v>240</v>
      </c>
      <c r="AN860" s="25">
        <v>71</v>
      </c>
      <c r="AO860" s="25">
        <v>16.02</v>
      </c>
      <c r="AP860" s="25">
        <v>54</v>
      </c>
      <c r="AQ860" s="24">
        <v>26</v>
      </c>
      <c r="AR860" s="25">
        <v>8</v>
      </c>
      <c r="AS860" s="25"/>
      <c r="AT860" s="25"/>
      <c r="AU860" s="25"/>
      <c r="AV860" s="25">
        <v>0.42</v>
      </c>
      <c r="AW860" s="25">
        <v>0.42</v>
      </c>
      <c r="AX860" s="25">
        <v>0.33</v>
      </c>
      <c r="AY860" s="25"/>
      <c r="AZ860" s="25" t="s">
        <v>57</v>
      </c>
      <c r="BA860" s="25" t="s">
        <v>46</v>
      </c>
      <c r="BB86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1.17</v>
      </c>
      <c r="BC860" s="24"/>
      <c r="BD860" s="24"/>
      <c r="BE860" s="23"/>
      <c r="BF860" s="23"/>
      <c r="BG860" s="27"/>
      <c r="BH860" s="14"/>
      <c r="BI860" s="15"/>
      <c r="BJ860" s="15"/>
      <c r="BK860" s="16"/>
      <c r="BL860" s="28"/>
    </row>
    <row r="861" spans="1:64" ht="18" customHeight="1" x14ac:dyDescent="0.3">
      <c r="A861" s="20">
        <f>IFERROR(InformeTbHv[[#This Row],[T EFECTIVO]]/InformeTbHv[[#This Row],[Horas disponibles]],0)</f>
        <v>0.94636015325670497</v>
      </c>
      <c r="B861" s="20">
        <f>((InformeTbHv[[#This Row],[T PROGRAMADO]]-InformeTbHv[[#This Row],[HORAS DE OTRAS PARADA]]))/InformeTbHv[[#This Row],[T PROGRAMADO]]</f>
        <v>0.92625000000000002</v>
      </c>
      <c r="C861" s="21">
        <f>IFERROR(((InformeTbHv[[#This Row],[T PROGRAMADO]]-InformeTbHv[[#This Row],[Ttal P. mec]])/InformeTbHv[[#This Row],[T PROGRAMADO]]),0)</f>
        <v>0.97875000000000001</v>
      </c>
      <c r="D861" s="22">
        <f>IFERROR(ROUND(InformeTbHv[[#This Row],[TOTAL DE ARBOLES]]/InformeTbHv[[#This Row],[T EFECTIVO]],2),"")</f>
        <v>100.54</v>
      </c>
      <c r="E861" s="22">
        <f>(IFERROR(ROUND(InformeTbHv[[#This Row],[M3]]/InformeTbHv[[#This Row],[TOTAL DE ARBOLES]],2),""))</f>
        <v>0.2</v>
      </c>
      <c r="F861" s="13">
        <f>IFERROR(ROUND(InformeTbHv[[#This Row],[M3]]/InformeTbHv[[#This Row],[T EFECTIVO]],2),"")</f>
        <v>20.059999999999999</v>
      </c>
      <c r="G861" s="23">
        <f>InformeTbHv[[#This Row],[T PROGRAMADO]]-InformeTbHv[[#This Row],[HORAS DE OTRAS PARADA]]</f>
        <v>7.41</v>
      </c>
      <c r="H861" s="24">
        <f>InformeTbHv[[#This Row],[T PROGRAMADO]]-SUM(InformeTbHv[[#This Row],[T PARADAS MEC]]+InformeTbHv[[#This Row],[ALISTAMIENTO]]+InformeTbHv[[#This Row],[Mantenimiento periódico]])</f>
        <v>7.83</v>
      </c>
      <c r="I861" s="24">
        <f>InformeTbHv[[#This Row],[T PARADAS MEC]]+InformeTbHv[[#This Row],[ALISTAMIENTO]]+InformeTbHv[[#This Row],[Mantenimiento periódico]]</f>
        <v>0.17</v>
      </c>
      <c r="J861" s="24">
        <f>SUMIF(InformeTbHv[[#This Row],[MOTIVO 1]],"Mantenimiento periódico",InformeTbHv[[#This Row],[T OTRA PARADA 1]])</f>
        <v>0</v>
      </c>
      <c r="K861" s="24">
        <f>InformeTbHv[[#This Row],[Mantenimiento periódico]]+InformeTbHv[[#This Row],[ALISTAMIENTO]]</f>
        <v>0.17</v>
      </c>
      <c r="L861" s="24">
        <f>SUM(InformeTbHv[[#This Row],[T OTRA PARADA 1]:[T OTRA PARADA 5]])</f>
        <v>0</v>
      </c>
      <c r="M861" s="25" t="s">
        <v>42</v>
      </c>
      <c r="N861" s="25" t="s">
        <v>1418</v>
      </c>
      <c r="O861" s="25" t="s">
        <v>58</v>
      </c>
      <c r="P861" s="25">
        <v>6343935</v>
      </c>
      <c r="Q861" s="25" t="s">
        <v>43</v>
      </c>
      <c r="R861" s="25" t="s">
        <v>44</v>
      </c>
      <c r="S861" s="26">
        <v>46029</v>
      </c>
      <c r="T861" s="25" t="s">
        <v>98</v>
      </c>
      <c r="U861" s="25"/>
      <c r="V861" s="25"/>
      <c r="W861" s="25"/>
      <c r="X861" s="25"/>
      <c r="Y861" s="25"/>
      <c r="Z861" s="25"/>
      <c r="AA861" s="25"/>
      <c r="AB861" s="25"/>
      <c r="AC861" s="25" t="s">
        <v>1441</v>
      </c>
      <c r="AD861" s="25" t="s">
        <v>1486</v>
      </c>
      <c r="AE861" s="25" t="s">
        <v>1515</v>
      </c>
      <c r="AF861" s="25">
        <v>15.119228228528785</v>
      </c>
      <c r="AG861" s="252" t="s">
        <v>206</v>
      </c>
      <c r="AH861" s="260">
        <v>18</v>
      </c>
      <c r="AI861" s="25" t="s">
        <v>61</v>
      </c>
      <c r="AJ861" s="422">
        <f>VLOOKUP(InformeTbHv[[#This Row],[TURNO]],[1]INFORMEHV!AI$2:AK$184,2,0)</f>
        <v>0.91666666666666663</v>
      </c>
      <c r="AK861" s="422">
        <f>VLOOKUP(InformeTbHv[[#This Row],[TURNO]],[1]INFORMEHV!AI$2:AK$184,3,0)</f>
        <v>0.25</v>
      </c>
      <c r="AL861" s="25">
        <v>20</v>
      </c>
      <c r="AM861" s="25">
        <v>745</v>
      </c>
      <c r="AN861" s="25">
        <v>148.65</v>
      </c>
      <c r="AO861" s="25">
        <v>18.62</v>
      </c>
      <c r="AP861" s="25"/>
      <c r="AQ861" s="24">
        <v>15</v>
      </c>
      <c r="AR861" s="25">
        <v>8</v>
      </c>
      <c r="AS861" s="25"/>
      <c r="AT861" s="25"/>
      <c r="AU861" s="25"/>
      <c r="AV861" s="25">
        <v>0.17</v>
      </c>
      <c r="AW861" s="25">
        <v>0.17</v>
      </c>
      <c r="AX861" s="25">
        <v>0.25</v>
      </c>
      <c r="AY861" s="25"/>
      <c r="AZ861" s="25" t="s">
        <v>92</v>
      </c>
      <c r="BA861" s="25" t="s">
        <v>46</v>
      </c>
      <c r="BB86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0.59000000000000008</v>
      </c>
      <c r="BC861" s="24"/>
      <c r="BD861" s="24"/>
      <c r="BE861" s="23"/>
      <c r="BF861" s="23"/>
      <c r="BG861" s="27"/>
      <c r="BH861" s="14"/>
      <c r="BI861" s="15"/>
      <c r="BJ861" s="15"/>
      <c r="BK861" s="16"/>
      <c r="BL861" s="28"/>
    </row>
    <row r="862" spans="1:64" ht="18" customHeight="1" x14ac:dyDescent="0.3">
      <c r="A862" s="20">
        <f>IFERROR(InformeTbHv[[#This Row],[T EFECTIVO]]/InformeTbHv[[#This Row],[Horas disponibles]],0)</f>
        <v>0.967741935483871</v>
      </c>
      <c r="B862" s="20">
        <f>((InformeTbHv[[#This Row],[T PROGRAMADO]]-InformeTbHv[[#This Row],[HORAS DE OTRAS PARADA]]))/InformeTbHv[[#This Row],[T PROGRAMADO]]</f>
        <v>0.9375</v>
      </c>
      <c r="C862" s="21">
        <f>IFERROR(((InformeTbHv[[#This Row],[T PROGRAMADO]]-InformeTbHv[[#This Row],[Ttal P. mec]])/InformeTbHv[[#This Row],[T PROGRAMADO]]),0)</f>
        <v>0.96875</v>
      </c>
      <c r="D862" s="22">
        <f>IFERROR(ROUND(InformeTbHv[[#This Row],[TOTAL DE ARBOLES]]/InformeTbHv[[#This Row],[T EFECTIVO]],2),"")</f>
        <v>106.53</v>
      </c>
      <c r="E862" s="22">
        <f>(IFERROR(ROUND(InformeTbHv[[#This Row],[M3]]/InformeTbHv[[#This Row],[TOTAL DE ARBOLES]],2),""))</f>
        <v>0.19</v>
      </c>
      <c r="F862" s="13">
        <f>IFERROR(ROUND(InformeTbHv[[#This Row],[M3]]/InformeTbHv[[#This Row],[T EFECTIVO]],2),"")</f>
        <v>20.29</v>
      </c>
      <c r="G862" s="23">
        <f>InformeTbHv[[#This Row],[T PROGRAMADO]]-InformeTbHv[[#This Row],[HORAS DE OTRAS PARADA]]</f>
        <v>7.5</v>
      </c>
      <c r="H862" s="24">
        <f>InformeTbHv[[#This Row],[T PROGRAMADO]]-SUM(InformeTbHv[[#This Row],[T PARADAS MEC]]+InformeTbHv[[#This Row],[ALISTAMIENTO]]+InformeTbHv[[#This Row],[Mantenimiento periódico]])</f>
        <v>7.75</v>
      </c>
      <c r="I862" s="24">
        <f>InformeTbHv[[#This Row],[T PARADAS MEC]]+InformeTbHv[[#This Row],[ALISTAMIENTO]]+InformeTbHv[[#This Row],[Mantenimiento periódico]]</f>
        <v>0.25</v>
      </c>
      <c r="J862" s="24">
        <f>SUMIF(InformeTbHv[[#This Row],[MOTIVO 1]],"Mantenimiento periódico",InformeTbHv[[#This Row],[T OTRA PARADA 1]])</f>
        <v>0</v>
      </c>
      <c r="K862" s="24">
        <f>InformeTbHv[[#This Row],[Mantenimiento periódico]]+InformeTbHv[[#This Row],[ALISTAMIENTO]]</f>
        <v>0.25</v>
      </c>
      <c r="L862" s="24">
        <f>SUM(InformeTbHv[[#This Row],[T OTRA PARADA 1]:[T OTRA PARADA 5]])</f>
        <v>0</v>
      </c>
      <c r="M862" s="25" t="s">
        <v>42</v>
      </c>
      <c r="N862" s="25" t="s">
        <v>1418</v>
      </c>
      <c r="O862" s="29" t="s">
        <v>80</v>
      </c>
      <c r="P862" s="25">
        <v>94270446</v>
      </c>
      <c r="Q862" s="25" t="s">
        <v>43</v>
      </c>
      <c r="R862" s="25" t="s">
        <v>44</v>
      </c>
      <c r="S862" s="26">
        <v>46030</v>
      </c>
      <c r="T862" s="25" t="s">
        <v>98</v>
      </c>
      <c r="U862" s="25"/>
      <c r="V862" s="25"/>
      <c r="W862" s="25"/>
      <c r="X862" s="25"/>
      <c r="Y862" s="25"/>
      <c r="Z862" s="25"/>
      <c r="AA862" s="25"/>
      <c r="AB862" s="25"/>
      <c r="AC862" s="25" t="s">
        <v>1441</v>
      </c>
      <c r="AD862" s="25" t="s">
        <v>1486</v>
      </c>
      <c r="AE862" s="25" t="s">
        <v>1515</v>
      </c>
      <c r="AF862" s="25">
        <v>15.119228228528785</v>
      </c>
      <c r="AG862" s="252" t="s">
        <v>206</v>
      </c>
      <c r="AH862" s="260">
        <v>18</v>
      </c>
      <c r="AI862" s="25" t="s">
        <v>47</v>
      </c>
      <c r="AJ862" s="422">
        <f>VLOOKUP(InformeTbHv[[#This Row],[TURNO]],[1]INFORMEHV!AI$2:AK$184,2,0)</f>
        <v>0.25</v>
      </c>
      <c r="AK862" s="422">
        <f>VLOOKUP(InformeTbHv[[#This Row],[TURNO]],[1]INFORMEHV!AI$2:AK$184,3,0)</f>
        <v>0.58333333333333337</v>
      </c>
      <c r="AL862" s="25">
        <v>13</v>
      </c>
      <c r="AM862" s="25">
        <v>799</v>
      </c>
      <c r="AN862" s="25">
        <v>152.13999999999999</v>
      </c>
      <c r="AO862" s="25">
        <v>19.899999999999999</v>
      </c>
      <c r="AP862" s="25"/>
      <c r="AQ862" s="24">
        <v>15</v>
      </c>
      <c r="AR862" s="25">
        <v>8</v>
      </c>
      <c r="AS862" s="25"/>
      <c r="AT862" s="25"/>
      <c r="AU862" s="25"/>
      <c r="AV862" s="25">
        <v>0.25</v>
      </c>
      <c r="AW862" s="25"/>
      <c r="AX862" s="25">
        <v>0.25</v>
      </c>
      <c r="AY862" s="25"/>
      <c r="AZ862" s="25" t="s">
        <v>92</v>
      </c>
      <c r="BA862" s="25" t="s">
        <v>46</v>
      </c>
      <c r="BB86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0.5</v>
      </c>
      <c r="BC862" s="24"/>
      <c r="BD862" s="24"/>
      <c r="BE862" s="23"/>
      <c r="BF862" s="23"/>
      <c r="BG862" s="27"/>
      <c r="BH862" s="14"/>
      <c r="BI862" s="15"/>
      <c r="BJ862" s="15"/>
      <c r="BK862" s="16"/>
      <c r="BL862" s="28"/>
    </row>
    <row r="863" spans="1:64" ht="18" customHeight="1" x14ac:dyDescent="0.3">
      <c r="A863" s="20">
        <f>IFERROR(InformeTbHv[[#This Row],[T EFECTIVO]]/InformeTbHv[[#This Row],[Horas disponibles]],0)</f>
        <v>0.80422595946528674</v>
      </c>
      <c r="B863" s="20">
        <f>((InformeTbHv[[#This Row],[T PROGRAMADO]]-InformeTbHv[[#This Row],[HORAS DE OTRAS PARADA]]))/InformeTbHv[[#This Row],[T PROGRAMADO]]</f>
        <v>0.77708333333333335</v>
      </c>
      <c r="C863" s="21">
        <f>IFERROR(((InformeTbHv[[#This Row],[T PROGRAMADO]]-InformeTbHv[[#This Row],[Ttal P. mec]])/InformeTbHv[[#This Row],[T PROGRAMADO]]),0)</f>
        <v>0.96625000000000005</v>
      </c>
      <c r="D863" s="22">
        <f>IFERROR(ROUND(InformeTbHv[[#This Row],[TOTAL DE ARBOLES]]/InformeTbHv[[#This Row],[T EFECTIVO]],2),"")</f>
        <v>35.07</v>
      </c>
      <c r="E863" s="22">
        <f>(IFERROR(ROUND(InformeTbHv[[#This Row],[M3]]/InformeTbHv[[#This Row],[TOTAL DE ARBOLES]],2),""))</f>
        <v>0.12</v>
      </c>
      <c r="F863" s="13">
        <f>IFERROR(ROUND(InformeTbHv[[#This Row],[M3]]/InformeTbHv[[#This Row],[T EFECTIVO]],2),"")</f>
        <v>4.32</v>
      </c>
      <c r="G863" s="23">
        <f>InformeTbHv[[#This Row],[T PROGRAMADO]]-InformeTbHv[[#This Row],[HORAS DE OTRAS PARADA]]</f>
        <v>6.2166666666666668</v>
      </c>
      <c r="H863" s="24">
        <f>InformeTbHv[[#This Row],[T PROGRAMADO]]-SUM(InformeTbHv[[#This Row],[T PARADAS MEC]]+InformeTbHv[[#This Row],[ALISTAMIENTO]]+InformeTbHv[[#This Row],[Mantenimiento periódico]])</f>
        <v>7.73</v>
      </c>
      <c r="I863" s="24">
        <f>InformeTbHv[[#This Row],[T PARADAS MEC]]+InformeTbHv[[#This Row],[ALISTAMIENTO]]+InformeTbHv[[#This Row],[Mantenimiento periódico]]</f>
        <v>0.27</v>
      </c>
      <c r="J863" s="24">
        <f>SUMIF(InformeTbHv[[#This Row],[MOTIVO 1]],"Mantenimiento periódico",InformeTbHv[[#This Row],[T OTRA PARADA 1]])</f>
        <v>0</v>
      </c>
      <c r="K863" s="24">
        <f>InformeTbHv[[#This Row],[Mantenimiento periódico]]+InformeTbHv[[#This Row],[ALISTAMIENTO]]</f>
        <v>0.27</v>
      </c>
      <c r="L863" s="24">
        <f>SUM(InformeTbHv[[#This Row],[T OTRA PARADA 1]:[T OTRA PARADA 5]])</f>
        <v>0.9333333333333329</v>
      </c>
      <c r="M863" s="25" t="s">
        <v>86</v>
      </c>
      <c r="N863" s="25" t="s">
        <v>1418</v>
      </c>
      <c r="O863" s="29" t="s">
        <v>88</v>
      </c>
      <c r="P863" s="25">
        <v>94265708</v>
      </c>
      <c r="Q863" s="25" t="s">
        <v>43</v>
      </c>
      <c r="R863" s="25" t="s">
        <v>74</v>
      </c>
      <c r="S863" s="26">
        <v>46028</v>
      </c>
      <c r="T863" s="25" t="s">
        <v>102</v>
      </c>
      <c r="U863" s="25"/>
      <c r="V863" s="25"/>
      <c r="W863" s="25"/>
      <c r="X863" s="25"/>
      <c r="Y863" s="25"/>
      <c r="Z863" s="25"/>
      <c r="AA863" s="25"/>
      <c r="AB863" s="25"/>
      <c r="AC863" s="25" t="s">
        <v>1425</v>
      </c>
      <c r="AD863" s="25" t="s">
        <v>1470</v>
      </c>
      <c r="AE863" s="25" t="s">
        <v>1514</v>
      </c>
      <c r="AF863" s="25">
        <v>18.81028029942162</v>
      </c>
      <c r="AG863" s="251" t="s">
        <v>205</v>
      </c>
      <c r="AH863" s="260">
        <v>2</v>
      </c>
      <c r="AI863" s="25" t="s">
        <v>47</v>
      </c>
      <c r="AJ863" s="422">
        <f>VLOOKUP(InformeTbHv[[#This Row],[TURNO]],[1]INFORMEHV!AI$2:AK$184,2,0)</f>
        <v>0.25</v>
      </c>
      <c r="AK863" s="422">
        <f>VLOOKUP(InformeTbHv[[#This Row],[TURNO]],[1]INFORMEHV!AI$2:AK$184,3,0)</f>
        <v>0.58333333333333337</v>
      </c>
      <c r="AL863" s="25">
        <v>26</v>
      </c>
      <c r="AM863" s="25">
        <v>218</v>
      </c>
      <c r="AN863" s="25">
        <v>26.85</v>
      </c>
      <c r="AO863" s="25">
        <v>2.36</v>
      </c>
      <c r="AP863" s="25"/>
      <c r="AQ863" s="24">
        <v>12.3</v>
      </c>
      <c r="AR863" s="25">
        <v>8</v>
      </c>
      <c r="AS863" s="25"/>
      <c r="AT863" s="25"/>
      <c r="AU863" s="25"/>
      <c r="AV863" s="25">
        <v>0.27</v>
      </c>
      <c r="AW863" s="25">
        <v>0.3</v>
      </c>
      <c r="AX863" s="25">
        <v>0.28000000000000003</v>
      </c>
      <c r="AY863" s="25">
        <v>6.03</v>
      </c>
      <c r="AZ863" s="25" t="s">
        <v>129</v>
      </c>
      <c r="BA863" s="25" t="s">
        <v>48</v>
      </c>
      <c r="BB86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1.7833333333333332</v>
      </c>
      <c r="BC863" s="24">
        <v>0.3</v>
      </c>
      <c r="BD863" s="24">
        <v>0.63333333333333297</v>
      </c>
      <c r="BE863" s="23"/>
      <c r="BF863" s="23"/>
      <c r="BG863" s="27"/>
      <c r="BH863" s="14" t="s">
        <v>90</v>
      </c>
      <c r="BI863" s="15" t="s">
        <v>241</v>
      </c>
      <c r="BJ863" s="15"/>
      <c r="BK863" s="16"/>
      <c r="BL863" s="28"/>
    </row>
    <row r="864" spans="1:64" ht="18" customHeight="1" x14ac:dyDescent="0.3">
      <c r="A864" s="20">
        <f>IFERROR(InformeTbHv[[#This Row],[T EFECTIVO]]/InformeTbHv[[#This Row],[Horas disponibles]],0)</f>
        <v>0.93100474342388961</v>
      </c>
      <c r="B864" s="20">
        <f>((InformeTbHv[[#This Row],[T PROGRAMADO]]-InformeTbHv[[#This Row],[HORAS DE OTRAS PARADA]]))/InformeTbHv[[#This Row],[T PROGRAMADO]]</f>
        <v>0.8995833333333334</v>
      </c>
      <c r="C864" s="21">
        <f>IFERROR(((InformeTbHv[[#This Row],[T PROGRAMADO]]-InformeTbHv[[#This Row],[Ttal P. mec]])/InformeTbHv[[#This Row],[T PROGRAMADO]]),0)</f>
        <v>0.96625000000000005</v>
      </c>
      <c r="D864" s="22">
        <f>IFERROR(ROUND(InformeTbHv[[#This Row],[TOTAL DE ARBOLES]]/InformeTbHv[[#This Row],[T EFECTIVO]],2),"")</f>
        <v>35.71</v>
      </c>
      <c r="E864" s="22">
        <f>(IFERROR(ROUND(InformeTbHv[[#This Row],[M3]]/InformeTbHv[[#This Row],[TOTAL DE ARBOLES]],2),""))</f>
        <v>0.16</v>
      </c>
      <c r="F864" s="13">
        <f>IFERROR(ROUND(InformeTbHv[[#This Row],[M3]]/InformeTbHv[[#This Row],[T EFECTIVO]],2),"")</f>
        <v>5.79</v>
      </c>
      <c r="G864" s="23">
        <f>InformeTbHv[[#This Row],[T PROGRAMADO]]-InformeTbHv[[#This Row],[HORAS DE OTRAS PARADA]]</f>
        <v>7.1966666666666672</v>
      </c>
      <c r="H864" s="24">
        <f>InformeTbHv[[#This Row],[T PROGRAMADO]]-SUM(InformeTbHv[[#This Row],[T PARADAS MEC]]+InformeTbHv[[#This Row],[ALISTAMIENTO]]+InformeTbHv[[#This Row],[Mantenimiento periódico]])</f>
        <v>7.73</v>
      </c>
      <c r="I864" s="24">
        <f>InformeTbHv[[#This Row],[T PARADAS MEC]]+InformeTbHv[[#This Row],[ALISTAMIENTO]]+InformeTbHv[[#This Row],[Mantenimiento periódico]]</f>
        <v>0.27</v>
      </c>
      <c r="J864" s="24">
        <f>SUMIF(InformeTbHv[[#This Row],[MOTIVO 1]],"Mantenimiento periódico",InformeTbHv[[#This Row],[T OTRA PARADA 1]])</f>
        <v>0</v>
      </c>
      <c r="K864" s="24">
        <f>InformeTbHv[[#This Row],[Mantenimiento periódico]]+InformeTbHv[[#This Row],[ALISTAMIENTO]]</f>
        <v>0.27</v>
      </c>
      <c r="L864" s="24">
        <f>SUM(InformeTbHv[[#This Row],[T OTRA PARADA 1]:[T OTRA PARADA 5]])</f>
        <v>0.28333333333333299</v>
      </c>
      <c r="M864" s="25" t="s">
        <v>86</v>
      </c>
      <c r="N864" s="25" t="s">
        <v>1418</v>
      </c>
      <c r="O864" s="29" t="s">
        <v>88</v>
      </c>
      <c r="P864" s="25">
        <v>94265708</v>
      </c>
      <c r="Q864" s="25" t="s">
        <v>43</v>
      </c>
      <c r="R864" s="25" t="s">
        <v>74</v>
      </c>
      <c r="S864" s="26">
        <v>46029</v>
      </c>
      <c r="T864" s="25" t="s">
        <v>102</v>
      </c>
      <c r="U864" s="25"/>
      <c r="V864" s="25"/>
      <c r="W864" s="25"/>
      <c r="X864" s="25"/>
      <c r="Y864" s="25"/>
      <c r="Z864" s="25"/>
      <c r="AA864" s="25"/>
      <c r="AB864" s="25"/>
      <c r="AC864" s="25" t="s">
        <v>1425</v>
      </c>
      <c r="AD864" s="25" t="s">
        <v>1470</v>
      </c>
      <c r="AE864" s="25" t="s">
        <v>1514</v>
      </c>
      <c r="AF864" s="25">
        <v>18.81028029942162</v>
      </c>
      <c r="AG864" s="251" t="s">
        <v>205</v>
      </c>
      <c r="AH864" s="260">
        <v>1</v>
      </c>
      <c r="AI864" s="25" t="s">
        <v>47</v>
      </c>
      <c r="AJ864" s="422">
        <f>VLOOKUP(InformeTbHv[[#This Row],[TURNO]],[1]INFORMEHV!AI$2:AK$184,2,0)</f>
        <v>0.25</v>
      </c>
      <c r="AK864" s="422">
        <f>VLOOKUP(InformeTbHv[[#This Row],[TURNO]],[1]INFORMEHV!AI$2:AK$184,3,0)</f>
        <v>0.58333333333333337</v>
      </c>
      <c r="AL864" s="25">
        <v>19</v>
      </c>
      <c r="AM864" s="25">
        <v>257</v>
      </c>
      <c r="AN864" s="25">
        <v>41.64</v>
      </c>
      <c r="AO864" s="25">
        <v>4.37</v>
      </c>
      <c r="AP864" s="25"/>
      <c r="AQ864" s="24">
        <v>14.2</v>
      </c>
      <c r="AR864" s="25">
        <v>8</v>
      </c>
      <c r="AS864" s="25"/>
      <c r="AT864" s="25"/>
      <c r="AU864" s="30" t="s">
        <v>1322</v>
      </c>
      <c r="AV864" s="25">
        <v>0.27</v>
      </c>
      <c r="AW864" s="25"/>
      <c r="AX864" s="25">
        <v>0.25</v>
      </c>
      <c r="AY864" s="25"/>
      <c r="AZ864" s="25" t="s">
        <v>89</v>
      </c>
      <c r="BA864" s="25" t="s">
        <v>48</v>
      </c>
      <c r="BB86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0.80333333333333301</v>
      </c>
      <c r="BC864" s="24">
        <v>0.28333333333333299</v>
      </c>
      <c r="BD864" s="24"/>
      <c r="BE864" s="23"/>
      <c r="BF864" s="23"/>
      <c r="BG864" s="27"/>
      <c r="BH864" s="14" t="s">
        <v>90</v>
      </c>
      <c r="BI864" s="15"/>
      <c r="BJ864" s="15"/>
      <c r="BK864" s="16"/>
      <c r="BL864" s="28"/>
    </row>
    <row r="865" spans="1:64" ht="18" customHeight="1" x14ac:dyDescent="0.3">
      <c r="A865" s="20">
        <f>IFERROR(InformeTbHv[[#This Row],[T EFECTIVO]]/InformeTbHv[[#This Row],[Horas disponibles]],0)</f>
        <v>0.79946524064171121</v>
      </c>
      <c r="B865" s="20">
        <f>((InformeTbHv[[#This Row],[T PROGRAMADO]]-InformeTbHv[[#This Row],[HORAS DE OTRAS PARADA]]))/InformeTbHv[[#This Row],[T PROGRAMADO]]</f>
        <v>0.74750000000000005</v>
      </c>
      <c r="C865" s="21">
        <f>IFERROR(((InformeTbHv[[#This Row],[T PROGRAMADO]]-InformeTbHv[[#This Row],[Ttal P. mec]])/InformeTbHv[[#This Row],[T PROGRAMADO]]),0)</f>
        <v>0.93500000000000005</v>
      </c>
      <c r="D865" s="22">
        <f>IFERROR(ROUND(InformeTbHv[[#This Row],[TOTAL DE ARBOLES]]/InformeTbHv[[#This Row],[T EFECTIVO]],2),"")</f>
        <v>23.08</v>
      </c>
      <c r="E865" s="22">
        <f>(IFERROR(ROUND(InformeTbHv[[#This Row],[M3]]/InformeTbHv[[#This Row],[TOTAL DE ARBOLES]],2),""))</f>
        <v>0.25</v>
      </c>
      <c r="F865" s="13">
        <f>IFERROR(ROUND(InformeTbHv[[#This Row],[M3]]/InformeTbHv[[#This Row],[T EFECTIVO]],2),"")</f>
        <v>5.66</v>
      </c>
      <c r="G865" s="23">
        <f>InformeTbHv[[#This Row],[T PROGRAMADO]]-InformeTbHv[[#This Row],[HORAS DE OTRAS PARADA]]</f>
        <v>5.98</v>
      </c>
      <c r="H865" s="24">
        <f>InformeTbHv[[#This Row],[T PROGRAMADO]]-SUM(InformeTbHv[[#This Row],[T PARADAS MEC]]+InformeTbHv[[#This Row],[ALISTAMIENTO]]+InformeTbHv[[#This Row],[Mantenimiento periódico]])</f>
        <v>7.48</v>
      </c>
      <c r="I865" s="24">
        <f>InformeTbHv[[#This Row],[T PARADAS MEC]]+InformeTbHv[[#This Row],[ALISTAMIENTO]]+InformeTbHv[[#This Row],[Mantenimiento periódico]]</f>
        <v>0.52</v>
      </c>
      <c r="J865" s="24">
        <f>SUMIF(InformeTbHv[[#This Row],[MOTIVO 1]],"Mantenimiento periódico",InformeTbHv[[#This Row],[T OTRA PARADA 1]])</f>
        <v>0</v>
      </c>
      <c r="K865" s="24">
        <f>InformeTbHv[[#This Row],[Mantenimiento periódico]]+InformeTbHv[[#This Row],[ALISTAMIENTO]]</f>
        <v>0.52</v>
      </c>
      <c r="L865" s="24">
        <f>SUM(InformeTbHv[[#This Row],[T OTRA PARADA 1]:[T OTRA PARADA 5]])</f>
        <v>0.6</v>
      </c>
      <c r="M865" s="25" t="s">
        <v>86</v>
      </c>
      <c r="N865" s="25" t="s">
        <v>1418</v>
      </c>
      <c r="O865" s="25" t="s">
        <v>87</v>
      </c>
      <c r="P865" s="25">
        <v>1112300817</v>
      </c>
      <c r="Q865" s="25" t="s">
        <v>43</v>
      </c>
      <c r="R865" s="25" t="s">
        <v>74</v>
      </c>
      <c r="S865" s="26">
        <v>46029</v>
      </c>
      <c r="T865" s="25" t="s">
        <v>102</v>
      </c>
      <c r="U865" s="25"/>
      <c r="V865" s="25"/>
      <c r="W865" s="25"/>
      <c r="X865" s="25"/>
      <c r="Y865" s="25"/>
      <c r="Z865" s="25"/>
      <c r="AA865" s="25"/>
      <c r="AB865" s="25"/>
      <c r="AC865" s="25" t="s">
        <v>1425</v>
      </c>
      <c r="AD865" s="25" t="s">
        <v>1470</v>
      </c>
      <c r="AE865" s="25" t="s">
        <v>1514</v>
      </c>
      <c r="AF865" s="25">
        <v>18.81028029942162</v>
      </c>
      <c r="AG865" s="251" t="s">
        <v>205</v>
      </c>
      <c r="AH865" s="260">
        <v>1</v>
      </c>
      <c r="AI865" s="125" t="s">
        <v>45</v>
      </c>
      <c r="AJ865" s="418">
        <f>VLOOKUP(InformeTbHv[[#This Row],[TURNO]],[1]INFORMEHV!AI$2:AK$184,2,0)</f>
        <v>0.58333333333333337</v>
      </c>
      <c r="AK865" s="418">
        <f>VLOOKUP(InformeTbHv[[#This Row],[TURNO]],[1]INFORMEHV!AI$2:AK$184,3,0)</f>
        <v>0.91666666666666663</v>
      </c>
      <c r="AL865" s="25">
        <v>19</v>
      </c>
      <c r="AM865" s="25">
        <v>138</v>
      </c>
      <c r="AN865" s="25">
        <v>33.840000000000003</v>
      </c>
      <c r="AO865" s="25">
        <v>6.59</v>
      </c>
      <c r="AP865" s="25"/>
      <c r="AQ865" s="24">
        <v>17.3</v>
      </c>
      <c r="AR865" s="25">
        <v>8</v>
      </c>
      <c r="AS865" s="25"/>
      <c r="AT865" s="25"/>
      <c r="AU865" s="25"/>
      <c r="AV865" s="25">
        <v>0.52</v>
      </c>
      <c r="AW865" s="25">
        <v>0.25</v>
      </c>
      <c r="AX865" s="25">
        <v>0.65</v>
      </c>
      <c r="AY865" s="25"/>
      <c r="AZ865" s="25" t="s">
        <v>131</v>
      </c>
      <c r="BA865" s="25" t="s">
        <v>48</v>
      </c>
      <c r="BB86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2.02</v>
      </c>
      <c r="BC865" s="24">
        <v>0.6</v>
      </c>
      <c r="BD865" s="24"/>
      <c r="BE865" s="23"/>
      <c r="BF865" s="23"/>
      <c r="BG865" s="27"/>
      <c r="BH865" s="14" t="s">
        <v>237</v>
      </c>
      <c r="BI865" s="15"/>
      <c r="BJ865" s="15"/>
      <c r="BK865" s="16"/>
      <c r="BL865" s="28"/>
    </row>
    <row r="866" spans="1:64" ht="18" customHeight="1" x14ac:dyDescent="0.3">
      <c r="A866" s="37">
        <f>IFERROR(InformeTbHv[[#This Row],[T EFECTIVO]]/InformeTbHv[[#This Row],[Horas disponibles]],0)</f>
        <v>0.97333333333333327</v>
      </c>
      <c r="B866" s="37">
        <f>((InformeTbHv[[#This Row],[T PROGRAMADO]]-InformeTbHv[[#This Row],[HORAS DE OTRAS PARADA]]))/InformeTbHv[[#This Row],[T PROGRAMADO]]</f>
        <v>0.91249999999999998</v>
      </c>
      <c r="C866" s="113">
        <f>IFERROR(((InformeTbHv[[#This Row],[T PROGRAMADO]]-InformeTbHv[[#This Row],[Ttal P. mec]])/InformeTbHv[[#This Row],[T PROGRAMADO]]),0)</f>
        <v>0.9375</v>
      </c>
      <c r="D866" s="116">
        <f>IFERROR(ROUND(InformeTbHv[[#This Row],[TOTAL DE ARBOLES]]/InformeTbHv[[#This Row],[T EFECTIVO]],2),"")</f>
        <v>68.900000000000006</v>
      </c>
      <c r="E866" s="116">
        <f>(IFERROR(ROUND(InformeTbHv[[#This Row],[M3]]/InformeTbHv[[#This Row],[TOTAL DE ARBOLES]],2),""))</f>
        <v>0.17</v>
      </c>
      <c r="F866" s="118">
        <f>IFERROR(ROUND(InformeTbHv[[#This Row],[M3]]/InformeTbHv[[#This Row],[T EFECTIVO]],2),"")</f>
        <v>11.58</v>
      </c>
      <c r="G866" s="120">
        <f>InformeTbHv[[#This Row],[T PROGRAMADO]]-InformeTbHv[[#This Row],[HORAS DE OTRAS PARADA]]</f>
        <v>7.3</v>
      </c>
      <c r="H866" s="120">
        <f>InformeTbHv[[#This Row],[T PROGRAMADO]]-SUM(InformeTbHv[[#This Row],[T PARADAS MEC]]+InformeTbHv[[#This Row],[ALISTAMIENTO]]+InformeTbHv[[#This Row],[Mantenimiento periódico]])</f>
        <v>7.5</v>
      </c>
      <c r="I866" s="120">
        <f>InformeTbHv[[#This Row],[T PARADAS MEC]]+InformeTbHv[[#This Row],[ALISTAMIENTO]]+InformeTbHv[[#This Row],[Mantenimiento periódico]]</f>
        <v>0.5</v>
      </c>
      <c r="J866" s="120">
        <f>SUMIF(InformeTbHv[[#This Row],[MOTIVO 1]],"Mantenimiento periódico",InformeTbHv[[#This Row],[T OTRA PARADA 1]])</f>
        <v>0</v>
      </c>
      <c r="K866" s="120">
        <f>InformeTbHv[[#This Row],[Mantenimiento periódico]]+InformeTbHv[[#This Row],[ALISTAMIENTO]]</f>
        <v>0.5</v>
      </c>
      <c r="L866" s="120">
        <f>SUM(InformeTbHv[[#This Row],[T OTRA PARADA 1]:[T OTRA PARADA 5]])</f>
        <v>0</v>
      </c>
      <c r="M866" s="25" t="s">
        <v>42</v>
      </c>
      <c r="N866" s="25" t="s">
        <v>1418</v>
      </c>
      <c r="O866" s="29" t="s">
        <v>58</v>
      </c>
      <c r="P866" s="25">
        <v>6343935</v>
      </c>
      <c r="Q866" s="25" t="s">
        <v>43</v>
      </c>
      <c r="R866" s="25" t="s">
        <v>44</v>
      </c>
      <c r="S866" s="26">
        <v>46024</v>
      </c>
      <c r="T866" s="25" t="s">
        <v>98</v>
      </c>
      <c r="U866" s="25"/>
      <c r="V866" s="25"/>
      <c r="W866" s="25"/>
      <c r="X866" s="25"/>
      <c r="Y866" s="25"/>
      <c r="Z866" s="25"/>
      <c r="AA866" s="25"/>
      <c r="AB866" s="25"/>
      <c r="AC866" s="25" t="s">
        <v>1441</v>
      </c>
      <c r="AD866" s="25" t="s">
        <v>1486</v>
      </c>
      <c r="AE866" s="25" t="s">
        <v>1515</v>
      </c>
      <c r="AF866" s="25">
        <v>15.119228228528785</v>
      </c>
      <c r="AG866" s="252" t="s">
        <v>206</v>
      </c>
      <c r="AH866" s="260">
        <v>18</v>
      </c>
      <c r="AI866" s="25" t="s">
        <v>47</v>
      </c>
      <c r="AJ866" s="422">
        <f>VLOOKUP(InformeTbHv[[#This Row],[TURNO]],[1]INFORMEHV!AI$2:AK$184,2,0)</f>
        <v>0.25</v>
      </c>
      <c r="AK866" s="422">
        <f>VLOOKUP(InformeTbHv[[#This Row],[TURNO]],[1]INFORMEHV!AI$2:AK$184,3,0)</f>
        <v>0.58333333333333337</v>
      </c>
      <c r="AL866" s="116">
        <v>15</v>
      </c>
      <c r="AM866" s="116">
        <v>503</v>
      </c>
      <c r="AN866" s="116">
        <v>84.54</v>
      </c>
      <c r="AO866" s="116">
        <v>11.17</v>
      </c>
      <c r="AP866" s="116"/>
      <c r="AQ866" s="120">
        <v>14</v>
      </c>
      <c r="AR866" s="116">
        <v>8</v>
      </c>
      <c r="AS866" s="116"/>
      <c r="AT866" s="116"/>
      <c r="AU866" s="116"/>
      <c r="AV866" s="116">
        <v>0.5</v>
      </c>
      <c r="AW866" s="116"/>
      <c r="AX866" s="116">
        <v>0.2</v>
      </c>
      <c r="AY866" s="116"/>
      <c r="AZ866" s="127"/>
      <c r="BA866" s="25" t="s">
        <v>48</v>
      </c>
      <c r="BB86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0.7</v>
      </c>
      <c r="BC866" s="120"/>
      <c r="BD866" s="120"/>
      <c r="BE866" s="120"/>
      <c r="BF866" s="120"/>
      <c r="BG866" s="130"/>
      <c r="BH866" s="132"/>
      <c r="BI866" s="136"/>
      <c r="BJ866" s="136"/>
      <c r="BK866" s="139"/>
      <c r="BL866" s="142"/>
    </row>
    <row r="867" spans="1:64" ht="18" customHeight="1" x14ac:dyDescent="0.3">
      <c r="A867" s="37">
        <f>IFERROR(InformeTbHv[[#This Row],[T EFECTIVO]]/InformeTbHv[[#This Row],[Horas disponibles]],0)</f>
        <v>0.9673202614379085</v>
      </c>
      <c r="B867" s="37">
        <f>((InformeTbHv[[#This Row],[T PROGRAMADO]]-InformeTbHv[[#This Row],[HORAS DE OTRAS PARADA]]))/InformeTbHv[[#This Row],[T PROGRAMADO]]</f>
        <v>0.92500000000000004</v>
      </c>
      <c r="C867" s="113">
        <f>IFERROR(((InformeTbHv[[#This Row],[T PROGRAMADO]]-InformeTbHv[[#This Row],[Ttal P. mec]])/InformeTbHv[[#This Row],[T PROGRAMADO]]),0)</f>
        <v>0.95625000000000004</v>
      </c>
      <c r="D867" s="116">
        <f>IFERROR(ROUND(InformeTbHv[[#This Row],[TOTAL DE ARBOLES]]/InformeTbHv[[#This Row],[T EFECTIVO]],2),"")</f>
        <v>63.78</v>
      </c>
      <c r="E867" s="116">
        <f>(IFERROR(ROUND(InformeTbHv[[#This Row],[M3]]/InformeTbHv[[#This Row],[TOTAL DE ARBOLES]],2),""))</f>
        <v>0.21</v>
      </c>
      <c r="F867" s="118">
        <f>IFERROR(ROUND(InformeTbHv[[#This Row],[M3]]/InformeTbHv[[#This Row],[T EFECTIVO]],2),"")</f>
        <v>13.23</v>
      </c>
      <c r="G867" s="120">
        <f>InformeTbHv[[#This Row],[T PROGRAMADO]]-InformeTbHv[[#This Row],[HORAS DE OTRAS PARADA]]</f>
        <v>7.4</v>
      </c>
      <c r="H867" s="120">
        <f>InformeTbHv[[#This Row],[T PROGRAMADO]]-SUM(InformeTbHv[[#This Row],[T PARADAS MEC]]+InformeTbHv[[#This Row],[ALISTAMIENTO]]+InformeTbHv[[#This Row],[Mantenimiento periódico]])</f>
        <v>7.65</v>
      </c>
      <c r="I867" s="120">
        <f>InformeTbHv[[#This Row],[T PARADAS MEC]]+InformeTbHv[[#This Row],[ALISTAMIENTO]]+InformeTbHv[[#This Row],[Mantenimiento periódico]]</f>
        <v>0.35</v>
      </c>
      <c r="J867" s="120">
        <f>SUMIF(InformeTbHv[[#This Row],[MOTIVO 1]],"Mantenimiento periódico",InformeTbHv[[#This Row],[T OTRA PARADA 1]])</f>
        <v>0</v>
      </c>
      <c r="K867" s="120">
        <f>InformeTbHv[[#This Row],[Mantenimiento periódico]]+InformeTbHv[[#This Row],[ALISTAMIENTO]]</f>
        <v>0.35</v>
      </c>
      <c r="L867" s="120">
        <f>SUM(InformeTbHv[[#This Row],[T OTRA PARADA 1]:[T OTRA PARADA 5]])</f>
        <v>0</v>
      </c>
      <c r="M867" s="30" t="s">
        <v>42</v>
      </c>
      <c r="N867" s="30" t="s">
        <v>1418</v>
      </c>
      <c r="O867" s="116" t="s">
        <v>91</v>
      </c>
      <c r="P867" s="116">
        <v>1114338868</v>
      </c>
      <c r="Q867" s="116" t="s">
        <v>43</v>
      </c>
      <c r="R867" s="116" t="s">
        <v>44</v>
      </c>
      <c r="S867" s="123">
        <v>46024</v>
      </c>
      <c r="T867" s="25" t="s">
        <v>98</v>
      </c>
      <c r="U867" s="25"/>
      <c r="V867" s="25"/>
      <c r="W867" s="25"/>
      <c r="X867" s="25"/>
      <c r="Y867" s="25"/>
      <c r="Z867" s="25"/>
      <c r="AA867" s="25"/>
      <c r="AB867" s="25"/>
      <c r="AC867" s="25" t="s">
        <v>1441</v>
      </c>
      <c r="AD867" s="25" t="s">
        <v>1486</v>
      </c>
      <c r="AE867" s="25" t="s">
        <v>1515</v>
      </c>
      <c r="AF867" s="25">
        <v>15.119228228528785</v>
      </c>
      <c r="AG867" s="252" t="s">
        <v>206</v>
      </c>
      <c r="AH867" s="260">
        <v>19</v>
      </c>
      <c r="AI867" s="125" t="s">
        <v>45</v>
      </c>
      <c r="AJ867" s="418">
        <f>VLOOKUP(InformeTbHv[[#This Row],[TURNO]],[1]INFORMEHV!AI$2:AK$184,2,0)</f>
        <v>0.58333333333333337</v>
      </c>
      <c r="AK867" s="418">
        <f>VLOOKUP(InformeTbHv[[#This Row],[TURNO]],[1]INFORMEHV!AI$2:AK$184,3,0)</f>
        <v>0.91666666666666663</v>
      </c>
      <c r="AL867" s="116">
        <v>15</v>
      </c>
      <c r="AM867" s="116">
        <v>472</v>
      </c>
      <c r="AN867" s="116">
        <v>97.88</v>
      </c>
      <c r="AO867" s="116">
        <v>11.79</v>
      </c>
      <c r="AP867" s="116"/>
      <c r="AQ867" s="120">
        <v>16</v>
      </c>
      <c r="AR867" s="116">
        <v>8</v>
      </c>
      <c r="AS867" s="116"/>
      <c r="AT867" s="116"/>
      <c r="AU867" s="116"/>
      <c r="AV867" s="116">
        <v>0.35</v>
      </c>
      <c r="AW867" s="116"/>
      <c r="AX867" s="116">
        <v>0.25</v>
      </c>
      <c r="AY867" s="116"/>
      <c r="AZ867" s="127"/>
      <c r="BA867" s="25" t="s">
        <v>48</v>
      </c>
      <c r="BB86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0.6</v>
      </c>
      <c r="BC867" s="120"/>
      <c r="BD867" s="120"/>
      <c r="BE867" s="120"/>
      <c r="BF867" s="120"/>
      <c r="BG867" s="130"/>
      <c r="BH867" s="132"/>
      <c r="BI867" s="136"/>
      <c r="BJ867" s="136"/>
      <c r="BK867" s="139"/>
      <c r="BL867" s="142"/>
    </row>
    <row r="868" spans="1:64" ht="18" customHeight="1" x14ac:dyDescent="0.3">
      <c r="A868" s="37">
        <f>IFERROR(InformeTbHv[[#This Row],[T EFECTIVO]]/InformeTbHv[[#This Row],[Horas disponibles]],0)</f>
        <v>0.96000000000000008</v>
      </c>
      <c r="B868" s="37">
        <f>((InformeTbHv[[#This Row],[T PROGRAMADO]]-InformeTbHv[[#This Row],[HORAS DE OTRAS PARADA]]))/InformeTbHv[[#This Row],[T PROGRAMADO]]</f>
        <v>0.9</v>
      </c>
      <c r="C868" s="113">
        <f>IFERROR(((InformeTbHv[[#This Row],[T PROGRAMADO]]-InformeTbHv[[#This Row],[Ttal P. mec]])/InformeTbHv[[#This Row],[T PROGRAMADO]]),0)</f>
        <v>0.9375</v>
      </c>
      <c r="D868" s="116">
        <f>IFERROR(ROUND(InformeTbHv[[#This Row],[TOTAL DE ARBOLES]]/InformeTbHv[[#This Row],[T EFECTIVO]],2),"")</f>
        <v>76.94</v>
      </c>
      <c r="E868" s="116">
        <f>(IFERROR(ROUND(InformeTbHv[[#This Row],[M3]]/InformeTbHv[[#This Row],[TOTAL DE ARBOLES]],2),""))</f>
        <v>0.15</v>
      </c>
      <c r="F868" s="118">
        <f>IFERROR(ROUND(InformeTbHv[[#This Row],[M3]]/InformeTbHv[[#This Row],[T EFECTIVO]],2),"")</f>
        <v>11.47</v>
      </c>
      <c r="G868" s="120">
        <f>InformeTbHv[[#This Row],[T PROGRAMADO]]-InformeTbHv[[#This Row],[HORAS DE OTRAS PARADA]]</f>
        <v>7.2</v>
      </c>
      <c r="H868" s="120">
        <f>InformeTbHv[[#This Row],[T PROGRAMADO]]-SUM(InformeTbHv[[#This Row],[T PARADAS MEC]]+InformeTbHv[[#This Row],[ALISTAMIENTO]]+InformeTbHv[[#This Row],[Mantenimiento periódico]])</f>
        <v>7.5</v>
      </c>
      <c r="I868" s="120">
        <f>InformeTbHv[[#This Row],[T PARADAS MEC]]+InformeTbHv[[#This Row],[ALISTAMIENTO]]+InformeTbHv[[#This Row],[Mantenimiento periódico]]</f>
        <v>0.5</v>
      </c>
      <c r="J868" s="120">
        <f>SUMIF(InformeTbHv[[#This Row],[MOTIVO 1]],"Mantenimiento periódico",InformeTbHv[[#This Row],[T OTRA PARADA 1]])</f>
        <v>0</v>
      </c>
      <c r="K868" s="120">
        <f>InformeTbHv[[#This Row],[Mantenimiento periódico]]+InformeTbHv[[#This Row],[ALISTAMIENTO]]</f>
        <v>0.5</v>
      </c>
      <c r="L868" s="120">
        <f>SUM(InformeTbHv[[#This Row],[T OTRA PARADA 1]:[T OTRA PARADA 5]])</f>
        <v>0</v>
      </c>
      <c r="M868" s="25" t="s">
        <v>42</v>
      </c>
      <c r="N868" s="25" t="s">
        <v>1418</v>
      </c>
      <c r="O868" s="25" t="s">
        <v>59</v>
      </c>
      <c r="P868" s="25">
        <v>94269864</v>
      </c>
      <c r="Q868" s="25" t="s">
        <v>43</v>
      </c>
      <c r="R868" s="25" t="s">
        <v>44</v>
      </c>
      <c r="S868" s="124">
        <v>46024</v>
      </c>
      <c r="T868" s="25" t="s">
        <v>98</v>
      </c>
      <c r="U868" s="25"/>
      <c r="V868" s="25"/>
      <c r="W868" s="25"/>
      <c r="X868" s="25"/>
      <c r="Y868" s="25"/>
      <c r="Z868" s="25"/>
      <c r="AA868" s="25"/>
      <c r="AB868" s="25"/>
      <c r="AC868" s="25" t="s">
        <v>1441</v>
      </c>
      <c r="AD868" s="25" t="s">
        <v>1486</v>
      </c>
      <c r="AE868" s="25" t="s">
        <v>1515</v>
      </c>
      <c r="AF868" s="25">
        <v>15.119228228528785</v>
      </c>
      <c r="AG868" s="252" t="s">
        <v>206</v>
      </c>
      <c r="AH868" s="260">
        <v>18</v>
      </c>
      <c r="AI868" s="30" t="s">
        <v>61</v>
      </c>
      <c r="AJ868" s="431">
        <f>VLOOKUP(InformeTbHv[[#This Row],[TURNO]],[1]INFORMEHV!AI$2:AK$184,2,0)</f>
        <v>0.91666666666666663</v>
      </c>
      <c r="AK868" s="431">
        <f>VLOOKUP(InformeTbHv[[#This Row],[TURNO]],[1]INFORMEHV!AI$2:AK$184,3,0)</f>
        <v>0.25</v>
      </c>
      <c r="AL868" s="116">
        <v>15</v>
      </c>
      <c r="AM868" s="116">
        <v>554</v>
      </c>
      <c r="AN868" s="116">
        <v>82.6</v>
      </c>
      <c r="AO868" s="116">
        <v>11.25</v>
      </c>
      <c r="AP868" s="116"/>
      <c r="AQ868" s="120">
        <v>13</v>
      </c>
      <c r="AR868" s="116">
        <v>8</v>
      </c>
      <c r="AS868" s="116"/>
      <c r="AT868" s="116"/>
      <c r="AU868" s="116"/>
      <c r="AV868" s="116">
        <v>0.5</v>
      </c>
      <c r="AW868" s="116"/>
      <c r="AX868" s="116">
        <v>0.3</v>
      </c>
      <c r="AY868" s="116"/>
      <c r="AZ868" s="127"/>
      <c r="BA868" s="25" t="s">
        <v>48</v>
      </c>
      <c r="BB86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0.8</v>
      </c>
      <c r="BC868" s="120"/>
      <c r="BD868" s="120"/>
      <c r="BE868" s="120"/>
      <c r="BF868" s="120"/>
      <c r="BG868" s="130"/>
      <c r="BH868" s="132"/>
      <c r="BI868" s="136"/>
      <c r="BJ868" s="136"/>
      <c r="BK868" s="139"/>
      <c r="BL868" s="142"/>
    </row>
    <row r="869" spans="1:64" ht="18" customHeight="1" x14ac:dyDescent="0.3">
      <c r="A869" s="37">
        <f>IFERROR(InformeTbHv[[#This Row],[T EFECTIVO]]/InformeTbHv[[#This Row],[Horas disponibles]],0)</f>
        <v>0.96000000000000008</v>
      </c>
      <c r="B869" s="37">
        <f>((InformeTbHv[[#This Row],[T PROGRAMADO]]-InformeTbHv[[#This Row],[HORAS DE OTRAS PARADA]]))/InformeTbHv[[#This Row],[T PROGRAMADO]]</f>
        <v>0.9</v>
      </c>
      <c r="C869" s="113">
        <f>IFERROR(((InformeTbHv[[#This Row],[T PROGRAMADO]]-InformeTbHv[[#This Row],[Ttal P. mec]])/InformeTbHv[[#This Row],[T PROGRAMADO]]),0)</f>
        <v>0.9375</v>
      </c>
      <c r="D869" s="116">
        <f>IFERROR(ROUND(InformeTbHv[[#This Row],[TOTAL DE ARBOLES]]/InformeTbHv[[#This Row],[T EFECTIVO]],2),"")</f>
        <v>72.22</v>
      </c>
      <c r="E869" s="116">
        <f>(IFERROR(ROUND(InformeTbHv[[#This Row],[M3]]/InformeTbHv[[#This Row],[TOTAL DE ARBOLES]],2),""))</f>
        <v>0.13</v>
      </c>
      <c r="F869" s="118">
        <f>IFERROR(ROUND(InformeTbHv[[#This Row],[M3]]/InformeTbHv[[#This Row],[T EFECTIVO]],2),"")</f>
        <v>9.74</v>
      </c>
      <c r="G869" s="120">
        <f>InformeTbHv[[#This Row],[T PROGRAMADO]]-InformeTbHv[[#This Row],[HORAS DE OTRAS PARADA]]</f>
        <v>7.2</v>
      </c>
      <c r="H869" s="120">
        <f>InformeTbHv[[#This Row],[T PROGRAMADO]]-SUM(InformeTbHv[[#This Row],[T PARADAS MEC]]+InformeTbHv[[#This Row],[ALISTAMIENTO]]+InformeTbHv[[#This Row],[Mantenimiento periódico]])</f>
        <v>7.5</v>
      </c>
      <c r="I869" s="120">
        <f>InformeTbHv[[#This Row],[T PARADAS MEC]]+InformeTbHv[[#This Row],[ALISTAMIENTO]]+InformeTbHv[[#This Row],[Mantenimiento periódico]]</f>
        <v>0.5</v>
      </c>
      <c r="J869" s="120">
        <f>SUMIF(InformeTbHv[[#This Row],[MOTIVO 1]],"Mantenimiento periódico",InformeTbHv[[#This Row],[T OTRA PARADA 1]])</f>
        <v>0</v>
      </c>
      <c r="K869" s="120">
        <f>InformeTbHv[[#This Row],[Mantenimiento periódico]]+InformeTbHv[[#This Row],[ALISTAMIENTO]]</f>
        <v>0.5</v>
      </c>
      <c r="L869" s="120">
        <f>SUM(InformeTbHv[[#This Row],[T OTRA PARADA 1]:[T OTRA PARADA 5]])</f>
        <v>0</v>
      </c>
      <c r="M869" s="25" t="s">
        <v>42</v>
      </c>
      <c r="N869" s="25" t="s">
        <v>1418</v>
      </c>
      <c r="O869" s="116" t="s">
        <v>91</v>
      </c>
      <c r="P869" s="116">
        <v>1114338868</v>
      </c>
      <c r="Q869" s="116" t="s">
        <v>43</v>
      </c>
      <c r="R869" s="116" t="s">
        <v>44</v>
      </c>
      <c r="S869" s="123">
        <v>46025</v>
      </c>
      <c r="T869" s="25" t="s">
        <v>98</v>
      </c>
      <c r="U869" s="25"/>
      <c r="V869" s="25"/>
      <c r="W869" s="25"/>
      <c r="X869" s="25"/>
      <c r="Y869" s="25"/>
      <c r="Z869" s="25"/>
      <c r="AA869" s="25"/>
      <c r="AB869" s="25"/>
      <c r="AC869" s="25" t="s">
        <v>1441</v>
      </c>
      <c r="AD869" s="25" t="s">
        <v>1486</v>
      </c>
      <c r="AE869" s="25" t="s">
        <v>1515</v>
      </c>
      <c r="AF869" s="25">
        <v>15.119228228528785</v>
      </c>
      <c r="AG869" s="252" t="s">
        <v>206</v>
      </c>
      <c r="AH869" s="260">
        <v>19</v>
      </c>
      <c r="AI869" s="125" t="s">
        <v>45</v>
      </c>
      <c r="AJ869" s="418">
        <f>VLOOKUP(InformeTbHv[[#This Row],[TURNO]],[1]INFORMEHV!AI$2:AK$184,2,0)</f>
        <v>0.58333333333333337</v>
      </c>
      <c r="AK869" s="418">
        <f>VLOOKUP(InformeTbHv[[#This Row],[TURNO]],[1]INFORMEHV!AI$2:AK$184,3,0)</f>
        <v>0.91666666666666663</v>
      </c>
      <c r="AL869" s="116">
        <v>18</v>
      </c>
      <c r="AM869" s="116">
        <v>520</v>
      </c>
      <c r="AN869" s="116">
        <v>70.14</v>
      </c>
      <c r="AO869" s="116">
        <v>8.11</v>
      </c>
      <c r="AP869" s="116"/>
      <c r="AQ869" s="120">
        <v>13</v>
      </c>
      <c r="AR869" s="116">
        <v>8</v>
      </c>
      <c r="AS869" s="116"/>
      <c r="AT869" s="116"/>
      <c r="AU869" s="116"/>
      <c r="AV869" s="116">
        <v>0.5</v>
      </c>
      <c r="AW869" s="116"/>
      <c r="AX869" s="116">
        <v>0.3</v>
      </c>
      <c r="AY869" s="116"/>
      <c r="AZ869" s="127"/>
      <c r="BA869" s="25" t="s">
        <v>48</v>
      </c>
      <c r="BB86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0.8</v>
      </c>
      <c r="BC869" s="120"/>
      <c r="BD869" s="120"/>
      <c r="BE869" s="120"/>
      <c r="BF869" s="120"/>
      <c r="BG869" s="130"/>
      <c r="BH869" s="132"/>
      <c r="BI869" s="136"/>
      <c r="BJ869" s="136"/>
      <c r="BK869" s="139"/>
      <c r="BL869" s="142"/>
    </row>
    <row r="870" spans="1:64" ht="18" customHeight="1" x14ac:dyDescent="0.3">
      <c r="A870" s="37">
        <f>IFERROR(InformeTbHv[[#This Row],[T EFECTIVO]]/InformeTbHv[[#This Row],[Horas disponibles]],0)</f>
        <v>0.68228404099560758</v>
      </c>
      <c r="B870" s="37">
        <f>((InformeTbHv[[#This Row],[T PROGRAMADO]]-InformeTbHv[[#This Row],[HORAS DE OTRAS PARADA]]))/InformeTbHv[[#This Row],[T PROGRAMADO]]</f>
        <v>0.6657142857142857</v>
      </c>
      <c r="C870" s="113">
        <f>IFERROR(((InformeTbHv[[#This Row],[T PROGRAMADO]]-InformeTbHv[[#This Row],[Ttal P. mec]])/InformeTbHv[[#This Row],[T PROGRAMADO]]),0)</f>
        <v>0.97571428571428576</v>
      </c>
      <c r="D870" s="38">
        <f>IFERROR(ROUND(InformeTbHv[[#This Row],[TOTAL DE ARBOLES]]/InformeTbHv[[#This Row],[T EFECTIVO]],2),"")</f>
        <v>26.61</v>
      </c>
      <c r="E870" s="38">
        <f>(IFERROR(ROUND(InformeTbHv[[#This Row],[M3]]/InformeTbHv[[#This Row],[TOTAL DE ARBOLES]],2),""))</f>
        <v>0.42</v>
      </c>
      <c r="F870" s="39">
        <f>IFERROR(ROUND(InformeTbHv[[#This Row],[M3]]/InformeTbHv[[#This Row],[T EFECTIVO]],2),"")</f>
        <v>11.08</v>
      </c>
      <c r="G870" s="40">
        <f>InformeTbHv[[#This Row],[T PROGRAMADO]]-InformeTbHv[[#This Row],[HORAS DE OTRAS PARADA]]</f>
        <v>4.66</v>
      </c>
      <c r="H870" s="40">
        <f>InformeTbHv[[#This Row],[T PROGRAMADO]]-SUM(InformeTbHv[[#This Row],[T PARADAS MEC]]+InformeTbHv[[#This Row],[ALISTAMIENTO]]+InformeTbHv[[#This Row],[Mantenimiento periódico]])</f>
        <v>6.83</v>
      </c>
      <c r="I870" s="40">
        <f>InformeTbHv[[#This Row],[T PARADAS MEC]]+InformeTbHv[[#This Row],[ALISTAMIENTO]]+InformeTbHv[[#This Row],[Mantenimiento periódico]]</f>
        <v>0.17</v>
      </c>
      <c r="J870" s="40">
        <f>SUMIF(InformeTbHv[[#This Row],[MOTIVO 1]],"Mantenimiento periódico",InformeTbHv[[#This Row],[T OTRA PARADA 1]])</f>
        <v>0</v>
      </c>
      <c r="K870" s="40">
        <f>InformeTbHv[[#This Row],[Mantenimiento periódico]]+InformeTbHv[[#This Row],[ALISTAMIENTO]]</f>
        <v>0.17</v>
      </c>
      <c r="L870" s="40">
        <f>SUM(InformeTbHv[[#This Row],[T OTRA PARADA 1]:[T OTRA PARADA 5]])</f>
        <v>2</v>
      </c>
      <c r="M870" s="38" t="s">
        <v>68</v>
      </c>
      <c r="N870" s="38" t="s">
        <v>1417</v>
      </c>
      <c r="O870" s="38" t="s">
        <v>71</v>
      </c>
      <c r="P870" s="38">
        <v>1116723741</v>
      </c>
      <c r="Q870" s="38" t="s">
        <v>65</v>
      </c>
      <c r="R870" s="38" t="s">
        <v>44</v>
      </c>
      <c r="S870" s="41">
        <v>46028</v>
      </c>
      <c r="T870" s="38" t="s">
        <v>70</v>
      </c>
      <c r="U870" s="38"/>
      <c r="V870" s="38"/>
      <c r="W870" s="38"/>
      <c r="X870" s="38"/>
      <c r="Y870" s="38"/>
      <c r="Z870" s="38"/>
      <c r="AA870" s="38"/>
      <c r="AB870" s="38"/>
      <c r="AC870" s="38" t="s">
        <v>1440</v>
      </c>
      <c r="AD870" s="38" t="s">
        <v>1485</v>
      </c>
      <c r="AE870" s="38" t="s">
        <v>1512</v>
      </c>
      <c r="AF870" s="38">
        <v>35.031496222898902</v>
      </c>
      <c r="AG870" s="25" t="s">
        <v>207</v>
      </c>
      <c r="AH870" s="207">
        <v>15</v>
      </c>
      <c r="AI870" s="125" t="s">
        <v>45</v>
      </c>
      <c r="AJ870" s="418">
        <f>VLOOKUP(InformeTbHv[[#This Row],[TURNO]],[1]INFORMEHV!AI$2:AK$184,2,0)</f>
        <v>0.58333333333333337</v>
      </c>
      <c r="AK870" s="418">
        <f>VLOOKUP(InformeTbHv[[#This Row],[TURNO]],[1]INFORMEHV!AI$2:AK$184,3,0)</f>
        <v>0.91666666666666663</v>
      </c>
      <c r="AL870" s="116">
        <v>27</v>
      </c>
      <c r="AM870" s="38">
        <v>124</v>
      </c>
      <c r="AN870" s="38">
        <v>51.63</v>
      </c>
      <c r="AO870" s="38">
        <v>31.8</v>
      </c>
      <c r="AP870" s="38"/>
      <c r="AQ870" s="40"/>
      <c r="AR870" s="38">
        <v>7</v>
      </c>
      <c r="AS870" s="38"/>
      <c r="AT870" s="38"/>
      <c r="AU870" s="38"/>
      <c r="AV870" s="38">
        <v>0.17</v>
      </c>
      <c r="AW870" s="38"/>
      <c r="AX870" s="38">
        <v>0.17</v>
      </c>
      <c r="AY870" s="38">
        <v>0.7</v>
      </c>
      <c r="AZ870" s="42" t="s">
        <v>138</v>
      </c>
      <c r="BA870" s="38" t="s">
        <v>48</v>
      </c>
      <c r="BB87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2.34</v>
      </c>
      <c r="BC870" s="40">
        <v>2</v>
      </c>
      <c r="BD870" s="40"/>
      <c r="BE870" s="40"/>
      <c r="BF870" s="40"/>
      <c r="BG870" s="43"/>
      <c r="BH870" s="14" t="s">
        <v>236</v>
      </c>
      <c r="BI870" s="45"/>
      <c r="BJ870" s="45"/>
      <c r="BK870" s="46"/>
      <c r="BL870" s="47"/>
    </row>
    <row r="871" spans="1:64" ht="18" customHeight="1" x14ac:dyDescent="0.3">
      <c r="A871" s="37">
        <f>IFERROR(InformeTbHv[[#This Row],[T EFECTIVO]]/InformeTbHv[[#This Row],[Horas disponibles]],0)</f>
        <v>0.82886334610472545</v>
      </c>
      <c r="B871" s="37">
        <f>((InformeTbHv[[#This Row],[T PROGRAMADO]]-InformeTbHv[[#This Row],[HORAS DE OTRAS PARADA]]))/InformeTbHv[[#This Row],[T PROGRAMADO]]</f>
        <v>0.81125000000000003</v>
      </c>
      <c r="C871" s="113">
        <f>IFERROR(((InformeTbHv[[#This Row],[T PROGRAMADO]]-InformeTbHv[[#This Row],[Ttal P. mec]])/InformeTbHv[[#This Row],[T PROGRAMADO]]),0)</f>
        <v>0.97875000000000001</v>
      </c>
      <c r="D871" s="38">
        <f>IFERROR(ROUND(InformeTbHv[[#This Row],[TOTAL DE ARBOLES]]/InformeTbHv[[#This Row],[T EFECTIVO]],2),"")</f>
        <v>36.67</v>
      </c>
      <c r="E871" s="38">
        <f>(IFERROR(ROUND(InformeTbHv[[#This Row],[M3]]/InformeTbHv[[#This Row],[TOTAL DE ARBOLES]],2),""))</f>
        <v>0.45</v>
      </c>
      <c r="F871" s="39">
        <f>IFERROR(ROUND(InformeTbHv[[#This Row],[M3]]/InformeTbHv[[#This Row],[T EFECTIVO]],2),"")</f>
        <v>16.53</v>
      </c>
      <c r="G871" s="40">
        <f>InformeTbHv[[#This Row],[T PROGRAMADO]]-InformeTbHv[[#This Row],[HORAS DE OTRAS PARADA]]</f>
        <v>6.49</v>
      </c>
      <c r="H871" s="40">
        <f>InformeTbHv[[#This Row],[T PROGRAMADO]]-SUM(InformeTbHv[[#This Row],[T PARADAS MEC]]+InformeTbHv[[#This Row],[ALISTAMIENTO]]+InformeTbHv[[#This Row],[Mantenimiento periódico]])</f>
        <v>7.83</v>
      </c>
      <c r="I871" s="40">
        <f>InformeTbHv[[#This Row],[T PARADAS MEC]]+InformeTbHv[[#This Row],[ALISTAMIENTO]]+InformeTbHv[[#This Row],[Mantenimiento periódico]]</f>
        <v>0.17</v>
      </c>
      <c r="J871" s="40">
        <f>SUMIF(InformeTbHv[[#This Row],[MOTIVO 1]],"Mantenimiento periódico",InformeTbHv[[#This Row],[T OTRA PARADA 1]])</f>
        <v>0</v>
      </c>
      <c r="K871" s="120">
        <f>InformeTbHv[[#This Row],[Mantenimiento periódico]]+InformeTbHv[[#This Row],[ALISTAMIENTO]]</f>
        <v>0.17</v>
      </c>
      <c r="L871" s="120">
        <f>SUM(InformeTbHv[[#This Row],[T OTRA PARADA 1]:[T OTRA PARADA 5]])</f>
        <v>1</v>
      </c>
      <c r="M871" s="116" t="s">
        <v>68</v>
      </c>
      <c r="N871" s="116" t="s">
        <v>1417</v>
      </c>
      <c r="O871" s="246" t="s">
        <v>69</v>
      </c>
      <c r="P871" s="38">
        <v>1059706760</v>
      </c>
      <c r="Q871" s="38" t="s">
        <v>65</v>
      </c>
      <c r="R871" s="38" t="s">
        <v>44</v>
      </c>
      <c r="S871" s="41">
        <v>46029</v>
      </c>
      <c r="T871" s="38" t="s">
        <v>70</v>
      </c>
      <c r="U871" s="38"/>
      <c r="V871" s="38"/>
      <c r="W871" s="38"/>
      <c r="X871" s="38"/>
      <c r="Y871" s="38"/>
      <c r="Z871" s="38"/>
      <c r="AA871" s="38"/>
      <c r="AB871" s="38"/>
      <c r="AC871" s="38" t="s">
        <v>1440</v>
      </c>
      <c r="AD871" s="38" t="s">
        <v>1485</v>
      </c>
      <c r="AE871" s="38" t="s">
        <v>1512</v>
      </c>
      <c r="AF871" s="38">
        <v>35.031496222898902</v>
      </c>
      <c r="AG871" s="251" t="s">
        <v>205</v>
      </c>
      <c r="AH871" s="207">
        <v>8</v>
      </c>
      <c r="AI871" s="25" t="s">
        <v>47</v>
      </c>
      <c r="AJ871" s="422">
        <f>VLOOKUP(InformeTbHv[[#This Row],[TURNO]],[1]INFORMEHV!AI$2:AK$184,2,0)</f>
        <v>0.25</v>
      </c>
      <c r="AK871" s="422">
        <f>VLOOKUP(InformeTbHv[[#This Row],[TURNO]],[1]INFORMEHV!AI$2:AK$184,3,0)</f>
        <v>0.58333333333333337</v>
      </c>
      <c r="AL871" s="116">
        <v>25</v>
      </c>
      <c r="AM871" s="38">
        <v>238</v>
      </c>
      <c r="AN871" s="38">
        <v>107.26</v>
      </c>
      <c r="AO871" s="38">
        <v>47.9</v>
      </c>
      <c r="AP871" s="38"/>
      <c r="AQ871" s="40"/>
      <c r="AR871" s="38">
        <v>8</v>
      </c>
      <c r="AS871" s="38"/>
      <c r="AT871" s="38"/>
      <c r="AU871" s="38"/>
      <c r="AV871" s="38">
        <v>0.17</v>
      </c>
      <c r="AW871" s="38">
        <v>0.17</v>
      </c>
      <c r="AX871" s="38">
        <v>0.17</v>
      </c>
      <c r="AY871" s="38">
        <v>1.5</v>
      </c>
      <c r="AZ871" s="42" t="s">
        <v>139</v>
      </c>
      <c r="BA871" s="38" t="s">
        <v>48</v>
      </c>
      <c r="BB87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1.51</v>
      </c>
      <c r="BC871" s="40">
        <v>1</v>
      </c>
      <c r="BD871" s="40"/>
      <c r="BE871" s="40"/>
      <c r="BF871" s="40"/>
      <c r="BG871" s="43"/>
      <c r="BH871" s="14" t="s">
        <v>236</v>
      </c>
      <c r="BI871" s="45"/>
      <c r="BJ871" s="45"/>
      <c r="BK871" s="46"/>
      <c r="BL871" s="47"/>
    </row>
    <row r="872" spans="1:64" ht="18" customHeight="1" x14ac:dyDescent="0.3">
      <c r="A872" s="37">
        <f>IFERROR(InformeTbHv[[#This Row],[T EFECTIVO]]/InformeTbHv[[#This Row],[Horas disponibles]],0)</f>
        <v>1</v>
      </c>
      <c r="B872" s="37">
        <f>((InformeTbHv[[#This Row],[T PROGRAMADO]]-InformeTbHv[[#This Row],[HORAS DE OTRAS PARADA]]))/InformeTbHv[[#This Row],[T PROGRAMADO]]</f>
        <v>1</v>
      </c>
      <c r="C872" s="113">
        <f>IFERROR(((InformeTbHv[[#This Row],[T PROGRAMADO]]-InformeTbHv[[#This Row],[Ttal P. mec]])/InformeTbHv[[#This Row],[T PROGRAMADO]]),0)</f>
        <v>1</v>
      </c>
      <c r="D872" s="38">
        <f>IFERROR(ROUND(InformeTbHv[[#This Row],[TOTAL DE ARBOLES]]/InformeTbHv[[#This Row],[T EFECTIVO]],2),"")</f>
        <v>26.43</v>
      </c>
      <c r="E872" s="38">
        <f>(IFERROR(ROUND(InformeTbHv[[#This Row],[M3]]/InformeTbHv[[#This Row],[TOTAL DE ARBOLES]],2),""))</f>
        <v>0.56000000000000005</v>
      </c>
      <c r="F872" s="39">
        <f>IFERROR(ROUND(InformeTbHv[[#This Row],[M3]]/InformeTbHv[[#This Row],[T EFECTIVO]],2),"")</f>
        <v>14.8</v>
      </c>
      <c r="G872" s="40">
        <f>InformeTbHv[[#This Row],[T PROGRAMADO]]-InformeTbHv[[#This Row],[HORAS DE OTRAS PARADA]]</f>
        <v>7</v>
      </c>
      <c r="H872" s="40">
        <f>InformeTbHv[[#This Row],[T PROGRAMADO]]-SUM(InformeTbHv[[#This Row],[T PARADAS MEC]]+InformeTbHv[[#This Row],[ALISTAMIENTO]]+InformeTbHv[[#This Row],[Mantenimiento periódico]])</f>
        <v>7</v>
      </c>
      <c r="I872" s="40">
        <f>InformeTbHv[[#This Row],[T PARADAS MEC]]+InformeTbHv[[#This Row],[ALISTAMIENTO]]+InformeTbHv[[#This Row],[Mantenimiento periódico]]</f>
        <v>0</v>
      </c>
      <c r="J872" s="40">
        <f>SUMIF(InformeTbHv[[#This Row],[MOTIVO 1]],"Mantenimiento periódico",InformeTbHv[[#This Row],[T OTRA PARADA 1]])</f>
        <v>0</v>
      </c>
      <c r="K872" s="40">
        <f>InformeTbHv[[#This Row],[Mantenimiento periódico]]+InformeTbHv[[#This Row],[ALISTAMIENTO]]</f>
        <v>0</v>
      </c>
      <c r="L872" s="40">
        <f>SUM(InformeTbHv[[#This Row],[T OTRA PARADA 1]:[T OTRA PARADA 5]])</f>
        <v>0</v>
      </c>
      <c r="M872" s="38" t="s">
        <v>68</v>
      </c>
      <c r="N872" s="38" t="s">
        <v>1417</v>
      </c>
      <c r="O872" s="38" t="s">
        <v>71</v>
      </c>
      <c r="P872" s="38">
        <v>1116723741</v>
      </c>
      <c r="Q872" s="38" t="s">
        <v>65</v>
      </c>
      <c r="R872" s="38" t="s">
        <v>44</v>
      </c>
      <c r="S872" s="41">
        <v>46029</v>
      </c>
      <c r="T872" s="38" t="s">
        <v>70</v>
      </c>
      <c r="U872" s="38"/>
      <c r="V872" s="38"/>
      <c r="W872" s="38"/>
      <c r="X872" s="38"/>
      <c r="Y872" s="38"/>
      <c r="Z872" s="38"/>
      <c r="AA872" s="38"/>
      <c r="AB872" s="38"/>
      <c r="AC872" s="38" t="s">
        <v>1440</v>
      </c>
      <c r="AD872" s="38" t="s">
        <v>1485</v>
      </c>
      <c r="AE872" s="38" t="s">
        <v>1512</v>
      </c>
      <c r="AF872" s="38">
        <v>35.031496222898902</v>
      </c>
      <c r="AG872" s="25" t="s">
        <v>207</v>
      </c>
      <c r="AH872" s="207">
        <v>8</v>
      </c>
      <c r="AI872" s="125" t="s">
        <v>45</v>
      </c>
      <c r="AJ872" s="418">
        <f>VLOOKUP(InformeTbHv[[#This Row],[TURNO]],[1]INFORMEHV!AI$2:AK$184,2,0)</f>
        <v>0.58333333333333337</v>
      </c>
      <c r="AK872" s="418">
        <f>VLOOKUP(InformeTbHv[[#This Row],[TURNO]],[1]INFORMEHV!AI$2:AK$184,3,0)</f>
        <v>0.91666666666666663</v>
      </c>
      <c r="AL872" s="116">
        <v>25</v>
      </c>
      <c r="AM872" s="38">
        <v>185</v>
      </c>
      <c r="AN872" s="38">
        <v>103.61</v>
      </c>
      <c r="AO872" s="38">
        <v>27.6</v>
      </c>
      <c r="AP872" s="38"/>
      <c r="AQ872" s="40"/>
      <c r="AR872" s="38">
        <v>7</v>
      </c>
      <c r="AS872" s="38"/>
      <c r="AT872" s="38"/>
      <c r="AU872" s="38"/>
      <c r="AV872" s="38"/>
      <c r="AW872" s="38"/>
      <c r="AX872" s="38"/>
      <c r="AY872" s="38"/>
      <c r="AZ872" s="42" t="s">
        <v>141</v>
      </c>
      <c r="BA872" s="38" t="s">
        <v>48</v>
      </c>
      <c r="BB87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v>
      </c>
      <c r="BC872" s="40"/>
      <c r="BD872" s="40"/>
      <c r="BE872" s="40"/>
      <c r="BF872" s="40"/>
      <c r="BG872" s="43"/>
      <c r="BH872" s="44"/>
      <c r="BI872" s="45"/>
      <c r="BJ872" s="45"/>
      <c r="BK872" s="46"/>
      <c r="BL872" s="47"/>
    </row>
    <row r="873" spans="1:64" ht="18" customHeight="1" x14ac:dyDescent="0.3">
      <c r="A873" s="37">
        <f>IFERROR(InformeTbHv[[#This Row],[T EFECTIVO]]/InformeTbHv[[#This Row],[Horas disponibles]],0)</f>
        <v>0</v>
      </c>
      <c r="B873" s="37">
        <f>((InformeTbHv[[#This Row],[T PROGRAMADO]]-InformeTbHv[[#This Row],[HORAS DE OTRAS PARADA]]))/InformeTbHv[[#This Row],[T PROGRAMADO]]</f>
        <v>0</v>
      </c>
      <c r="C873" s="113">
        <f>IFERROR(((InformeTbHv[[#This Row],[T PROGRAMADO]]-InformeTbHv[[#This Row],[Ttal P. mec]])/InformeTbHv[[#This Row],[T PROGRAMADO]]),0)</f>
        <v>0</v>
      </c>
      <c r="D873" s="38" t="str">
        <f>IFERROR(ROUND(InformeTbHv[[#This Row],[TOTAL DE ARBOLES]]/InformeTbHv[[#This Row],[T EFECTIVO]],2),"")</f>
        <v/>
      </c>
      <c r="E873" s="38" t="str">
        <f>(IFERROR(ROUND(InformeTbHv[[#This Row],[M3]]/InformeTbHv[[#This Row],[TOTAL DE ARBOLES]],2),""))</f>
        <v/>
      </c>
      <c r="F873" s="39" t="str">
        <f>IFERROR(ROUND(InformeTbHv[[#This Row],[M3]]/InformeTbHv[[#This Row],[T EFECTIVO]],2),"")</f>
        <v/>
      </c>
      <c r="G873" s="40">
        <f>InformeTbHv[[#This Row],[T PROGRAMADO]]-InformeTbHv[[#This Row],[HORAS DE OTRAS PARADA]]</f>
        <v>0</v>
      </c>
      <c r="H873" s="40">
        <f>InformeTbHv[[#This Row],[T PROGRAMADO]]-SUM(InformeTbHv[[#This Row],[T PARADAS MEC]]+InformeTbHv[[#This Row],[ALISTAMIENTO]]+InformeTbHv[[#This Row],[Mantenimiento periódico]])</f>
        <v>0</v>
      </c>
      <c r="I873" s="40">
        <f>InformeTbHv[[#This Row],[T PARADAS MEC]]+InformeTbHv[[#This Row],[ALISTAMIENTO]]+InformeTbHv[[#This Row],[Mantenimiento periódico]]</f>
        <v>7</v>
      </c>
      <c r="J873" s="40">
        <f>SUMIF(InformeTbHv[[#This Row],[MOTIVO 1]],"Mantenimiento periódico",InformeTbHv[[#This Row],[T OTRA PARADA 1]])</f>
        <v>0</v>
      </c>
      <c r="K873" s="40">
        <f>InformeTbHv[[#This Row],[Mantenimiento periódico]]+InformeTbHv[[#This Row],[ALISTAMIENTO]]</f>
        <v>0</v>
      </c>
      <c r="L873" s="40">
        <f>SUM(InformeTbHv[[#This Row],[T OTRA PARADA 1]:[T OTRA PARADA 5]])</f>
        <v>0</v>
      </c>
      <c r="M873" s="38" t="s">
        <v>63</v>
      </c>
      <c r="N873" s="38" t="s">
        <v>1417</v>
      </c>
      <c r="O873" s="38" t="s">
        <v>67</v>
      </c>
      <c r="P873" s="38">
        <v>4516297</v>
      </c>
      <c r="Q873" s="38" t="s">
        <v>65</v>
      </c>
      <c r="R873" s="38" t="s">
        <v>44</v>
      </c>
      <c r="S873" s="41">
        <v>46030</v>
      </c>
      <c r="T873" s="38" t="s">
        <v>66</v>
      </c>
      <c r="U873" s="38"/>
      <c r="V873" s="38"/>
      <c r="W873" s="38"/>
      <c r="X873" s="38"/>
      <c r="Y873" s="38"/>
      <c r="Z873" s="38"/>
      <c r="AA873" s="38"/>
      <c r="AB873" s="38"/>
      <c r="AC873" s="38" t="s">
        <v>1443</v>
      </c>
      <c r="AD873" s="38" t="s">
        <v>1488</v>
      </c>
      <c r="AE873" s="38" t="s">
        <v>1512</v>
      </c>
      <c r="AF873" s="38">
        <v>29.074793843043448</v>
      </c>
      <c r="AG873" s="251" t="s">
        <v>205</v>
      </c>
      <c r="AH873" s="207">
        <v>15</v>
      </c>
      <c r="AI873" s="125" t="s">
        <v>45</v>
      </c>
      <c r="AJ873" s="418">
        <f>VLOOKUP(InformeTbHv[[#This Row],[TURNO]],[1]INFORMEHV!AI$2:AK$184,2,0)</f>
        <v>0.58333333333333337</v>
      </c>
      <c r="AK873" s="418">
        <f>VLOOKUP(InformeTbHv[[#This Row],[TURNO]],[1]INFORMEHV!AI$2:AK$184,3,0)</f>
        <v>0.91666666666666663</v>
      </c>
      <c r="AL873" s="116"/>
      <c r="AM873" s="38"/>
      <c r="AN873" s="38"/>
      <c r="AO873" s="38"/>
      <c r="AP873" s="38"/>
      <c r="AQ873" s="40"/>
      <c r="AR873" s="38">
        <v>7</v>
      </c>
      <c r="AS873" s="38">
        <v>7</v>
      </c>
      <c r="AT873" s="25"/>
      <c r="AU873" s="49" t="s">
        <v>1323</v>
      </c>
      <c r="AV873" s="38"/>
      <c r="AW873" s="38"/>
      <c r="AX873" s="38"/>
      <c r="AY873" s="38"/>
      <c r="AZ873" s="42" t="s">
        <v>143</v>
      </c>
      <c r="BA873" s="38" t="s">
        <v>48</v>
      </c>
      <c r="BB87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7</v>
      </c>
      <c r="BC873" s="40"/>
      <c r="BD873" s="40"/>
      <c r="BE873" s="40"/>
      <c r="BF873" s="40"/>
      <c r="BG873" s="43"/>
      <c r="BH873" s="44"/>
      <c r="BI873" s="45"/>
      <c r="BJ873" s="45"/>
      <c r="BK873" s="46"/>
      <c r="BL873" s="47"/>
    </row>
    <row r="874" spans="1:64" ht="18" customHeight="1" x14ac:dyDescent="0.3">
      <c r="A874" s="37">
        <f>IFERROR(InformeTbHv[[#This Row],[T EFECTIVO]]/InformeTbHv[[#This Row],[Horas disponibles]],0)</f>
        <v>1</v>
      </c>
      <c r="B874" s="37">
        <f>((InformeTbHv[[#This Row],[T PROGRAMADO]]-InformeTbHv[[#This Row],[HORAS DE OTRAS PARADA]]))/InformeTbHv[[#This Row],[T PROGRAMADO]]</f>
        <v>0.97571428571428576</v>
      </c>
      <c r="C874" s="113">
        <f>IFERROR(((InformeTbHv[[#This Row],[T PROGRAMADO]]-InformeTbHv[[#This Row],[Ttal P. mec]])/InformeTbHv[[#This Row],[T PROGRAMADO]]),0)</f>
        <v>0.97571428571428576</v>
      </c>
      <c r="D874" s="38">
        <f>IFERROR(ROUND(InformeTbHv[[#This Row],[TOTAL DE ARBOLES]]/InformeTbHv[[#This Row],[T EFECTIVO]],2),"")</f>
        <v>26.94</v>
      </c>
      <c r="E874" s="38">
        <f>(IFERROR(ROUND(InformeTbHv[[#This Row],[M3]]/InformeTbHv[[#This Row],[TOTAL DE ARBOLES]],2),""))</f>
        <v>0.47</v>
      </c>
      <c r="F874" s="39">
        <f>IFERROR(ROUND(InformeTbHv[[#This Row],[M3]]/InformeTbHv[[#This Row],[T EFECTIVO]],2),"")</f>
        <v>12.73</v>
      </c>
      <c r="G874" s="40">
        <f>InformeTbHv[[#This Row],[T PROGRAMADO]]-InformeTbHv[[#This Row],[HORAS DE OTRAS PARADA]]</f>
        <v>6.83</v>
      </c>
      <c r="H874" s="40">
        <f>InformeTbHv[[#This Row],[T PROGRAMADO]]-SUM(InformeTbHv[[#This Row],[T PARADAS MEC]]+InformeTbHv[[#This Row],[ALISTAMIENTO]]+InformeTbHv[[#This Row],[Mantenimiento periódico]])</f>
        <v>6.83</v>
      </c>
      <c r="I874" s="40">
        <f>InformeTbHv[[#This Row],[T PARADAS MEC]]+InformeTbHv[[#This Row],[ALISTAMIENTO]]+InformeTbHv[[#This Row],[Mantenimiento periódico]]</f>
        <v>0.17</v>
      </c>
      <c r="J874" s="40">
        <f>SUMIF(InformeTbHv[[#This Row],[MOTIVO 1]],"Mantenimiento periódico",InformeTbHv[[#This Row],[T OTRA PARADA 1]])</f>
        <v>0</v>
      </c>
      <c r="K874" s="40">
        <f>InformeTbHv[[#This Row],[Mantenimiento periódico]]+InformeTbHv[[#This Row],[ALISTAMIENTO]]</f>
        <v>0.17</v>
      </c>
      <c r="L874" s="40">
        <f>SUM(InformeTbHv[[#This Row],[T OTRA PARADA 1]:[T OTRA PARADA 5]])</f>
        <v>0</v>
      </c>
      <c r="M874" s="38" t="s">
        <v>68</v>
      </c>
      <c r="N874" s="38" t="s">
        <v>1417</v>
      </c>
      <c r="O874" s="38" t="s">
        <v>71</v>
      </c>
      <c r="P874" s="38">
        <v>1116723741</v>
      </c>
      <c r="Q874" s="38" t="s">
        <v>65</v>
      </c>
      <c r="R874" s="38" t="s">
        <v>44</v>
      </c>
      <c r="S874" s="41">
        <v>46030</v>
      </c>
      <c r="T874" s="38" t="s">
        <v>70</v>
      </c>
      <c r="U874" s="38"/>
      <c r="V874" s="38"/>
      <c r="W874" s="38"/>
      <c r="X874" s="38"/>
      <c r="Y874" s="38"/>
      <c r="Z874" s="38"/>
      <c r="AA874" s="38"/>
      <c r="AB874" s="38"/>
      <c r="AC874" s="38" t="s">
        <v>1440</v>
      </c>
      <c r="AD874" s="38" t="s">
        <v>1485</v>
      </c>
      <c r="AE874" s="38" t="s">
        <v>1512</v>
      </c>
      <c r="AF874" s="38">
        <v>35.031496222898902</v>
      </c>
      <c r="AG874" s="25" t="s">
        <v>207</v>
      </c>
      <c r="AH874" s="207">
        <v>8</v>
      </c>
      <c r="AI874" s="125" t="s">
        <v>45</v>
      </c>
      <c r="AJ874" s="418">
        <f>VLOOKUP(InformeTbHv[[#This Row],[TURNO]],[1]INFORMEHV!AI$2:AK$184,2,0)</f>
        <v>0.58333333333333337</v>
      </c>
      <c r="AK874" s="418">
        <f>VLOOKUP(InformeTbHv[[#This Row],[TURNO]],[1]INFORMEHV!AI$2:AK$184,3,0)</f>
        <v>0.91666666666666663</v>
      </c>
      <c r="AL874" s="116">
        <v>25</v>
      </c>
      <c r="AM874" s="38">
        <v>184</v>
      </c>
      <c r="AN874" s="38">
        <v>86.95</v>
      </c>
      <c r="AO874" s="38">
        <v>28.2</v>
      </c>
      <c r="AP874" s="38"/>
      <c r="AQ874" s="40"/>
      <c r="AR874" s="38">
        <v>7</v>
      </c>
      <c r="AS874" s="38"/>
      <c r="AT874" s="38"/>
      <c r="AU874" s="38"/>
      <c r="AV874" s="38">
        <v>0.17</v>
      </c>
      <c r="AW874" s="38"/>
      <c r="AX874" s="38"/>
      <c r="AY874" s="38">
        <v>0.3</v>
      </c>
      <c r="AZ874" s="42" t="s">
        <v>145</v>
      </c>
      <c r="BA874" s="38" t="s">
        <v>48</v>
      </c>
      <c r="BB87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0.17</v>
      </c>
      <c r="BC874" s="40"/>
      <c r="BD874" s="40"/>
      <c r="BE874" s="40"/>
      <c r="BF874" s="40"/>
      <c r="BG874" s="43"/>
      <c r="BH874" s="44"/>
      <c r="BI874" s="45"/>
      <c r="BJ874" s="45"/>
      <c r="BK874" s="46"/>
      <c r="BL874" s="47"/>
    </row>
    <row r="875" spans="1:64" ht="18" customHeight="1" x14ac:dyDescent="0.3">
      <c r="A875" s="37">
        <f>IFERROR(InformeTbHv[[#This Row],[T EFECTIVO]]/InformeTbHv[[#This Row],[Horas disponibles]],0)</f>
        <v>1</v>
      </c>
      <c r="B875" s="37">
        <f>((InformeTbHv[[#This Row],[T PROGRAMADO]]-InformeTbHv[[#This Row],[HORAS DE OTRAS PARADA]]))/InformeTbHv[[#This Row],[T PROGRAMADO]]</f>
        <v>0.9375</v>
      </c>
      <c r="C875" s="113">
        <f>IFERROR(((InformeTbHv[[#This Row],[T PROGRAMADO]]-InformeTbHv[[#This Row],[Ttal P. mec]])/InformeTbHv[[#This Row],[T PROGRAMADO]]),0)</f>
        <v>0.9375</v>
      </c>
      <c r="D875" s="38">
        <f>IFERROR(ROUND(InformeTbHv[[#This Row],[TOTAL DE ARBOLES]]/InformeTbHv[[#This Row],[T EFECTIVO]],2),"")</f>
        <v>20.27</v>
      </c>
      <c r="E875" s="38">
        <f>(IFERROR(ROUND(InformeTbHv[[#This Row],[M3]]/InformeTbHv[[#This Row],[TOTAL DE ARBOLES]],2),""))</f>
        <v>0.51</v>
      </c>
      <c r="F875" s="39">
        <f>IFERROR(ROUND(InformeTbHv[[#This Row],[M3]]/InformeTbHv[[#This Row],[T EFECTIVO]],2),"")</f>
        <v>10.28</v>
      </c>
      <c r="G875" s="40">
        <f>InformeTbHv[[#This Row],[T PROGRAMADO]]-InformeTbHv[[#This Row],[HORAS DE OTRAS PARADA]]</f>
        <v>7.5</v>
      </c>
      <c r="H875" s="40">
        <f>InformeTbHv[[#This Row],[T PROGRAMADO]]-SUM(InformeTbHv[[#This Row],[T PARADAS MEC]]+InformeTbHv[[#This Row],[ALISTAMIENTO]]+InformeTbHv[[#This Row],[Mantenimiento periódico]])</f>
        <v>7.5</v>
      </c>
      <c r="I875" s="40">
        <f>InformeTbHv[[#This Row],[T PARADAS MEC]]+InformeTbHv[[#This Row],[ALISTAMIENTO]]+InformeTbHv[[#This Row],[Mantenimiento periódico]]</f>
        <v>0.5</v>
      </c>
      <c r="J875" s="40">
        <f>SUMIF(InformeTbHv[[#This Row],[MOTIVO 1]],"Mantenimiento periódico",InformeTbHv[[#This Row],[T OTRA PARADA 1]])</f>
        <v>0</v>
      </c>
      <c r="K875" s="120">
        <f>InformeTbHv[[#This Row],[Mantenimiento periódico]]+InformeTbHv[[#This Row],[ALISTAMIENTO]]</f>
        <v>0.5</v>
      </c>
      <c r="L875" s="120">
        <f>SUM(InformeTbHv[[#This Row],[T OTRA PARADA 1]:[T OTRA PARADA 5]])</f>
        <v>0</v>
      </c>
      <c r="M875" s="116" t="s">
        <v>68</v>
      </c>
      <c r="N875" s="116" t="s">
        <v>1417</v>
      </c>
      <c r="O875" s="246" t="s">
        <v>71</v>
      </c>
      <c r="P875" s="38">
        <v>1116723741</v>
      </c>
      <c r="Q875" s="38" t="s">
        <v>65</v>
      </c>
      <c r="R875" s="38" t="s">
        <v>44</v>
      </c>
      <c r="S875" s="41">
        <v>46032</v>
      </c>
      <c r="T875" s="38" t="s">
        <v>70</v>
      </c>
      <c r="U875" s="38"/>
      <c r="V875" s="38"/>
      <c r="W875" s="38"/>
      <c r="X875" s="38"/>
      <c r="Y875" s="38"/>
      <c r="Z875" s="38"/>
      <c r="AA875" s="38"/>
      <c r="AB875" s="38"/>
      <c r="AC875" s="38" t="s">
        <v>1440</v>
      </c>
      <c r="AD875" s="38" t="s">
        <v>1485</v>
      </c>
      <c r="AE875" s="38" t="s">
        <v>1512</v>
      </c>
      <c r="AF875" s="38">
        <v>35.031496222898902</v>
      </c>
      <c r="AG875" s="25" t="s">
        <v>207</v>
      </c>
      <c r="AH875" s="207">
        <v>8</v>
      </c>
      <c r="AI875" s="25" t="s">
        <v>47</v>
      </c>
      <c r="AJ875" s="422">
        <f>VLOOKUP(InformeTbHv[[#This Row],[TURNO]],[1]INFORMEHV!AI$2:AK$184,2,0)</f>
        <v>0.25</v>
      </c>
      <c r="AK875" s="422">
        <f>VLOOKUP(InformeTbHv[[#This Row],[TURNO]],[1]INFORMEHV!AI$2:AK$184,3,0)</f>
        <v>0.58333333333333337</v>
      </c>
      <c r="AL875" s="116">
        <v>25</v>
      </c>
      <c r="AM875" s="38">
        <v>152</v>
      </c>
      <c r="AN875" s="38">
        <v>77.11</v>
      </c>
      <c r="AO875" s="38">
        <v>12.44</v>
      </c>
      <c r="AP875" s="38">
        <v>26</v>
      </c>
      <c r="AQ875" s="40"/>
      <c r="AR875" s="38">
        <v>8</v>
      </c>
      <c r="AS875" s="38"/>
      <c r="AT875" s="38"/>
      <c r="AU875" s="38"/>
      <c r="AV875" s="38">
        <v>0.5</v>
      </c>
      <c r="AW875" s="38"/>
      <c r="AX875" s="38"/>
      <c r="AY875" s="38">
        <v>0.5</v>
      </c>
      <c r="AZ875" s="42" t="s">
        <v>148</v>
      </c>
      <c r="BA875" s="38" t="s">
        <v>48</v>
      </c>
      <c r="BB87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0.5</v>
      </c>
      <c r="BC875" s="40"/>
      <c r="BD875" s="40"/>
      <c r="BE875" s="40"/>
      <c r="BF875" s="40"/>
      <c r="BG875" s="43"/>
      <c r="BH875" s="44"/>
      <c r="BI875" s="45"/>
      <c r="BJ875" s="45"/>
      <c r="BK875" s="46"/>
      <c r="BL875" s="47"/>
    </row>
    <row r="876" spans="1:64" ht="18" customHeight="1" x14ac:dyDescent="0.3">
      <c r="A876" s="37">
        <f>IFERROR(InformeTbHv[[#This Row],[T EFECTIVO]]/InformeTbHv[[#This Row],[Horas disponibles]],0)</f>
        <v>0.90104947526236878</v>
      </c>
      <c r="B876" s="37">
        <f>((InformeTbHv[[#This Row],[T PROGRAMADO]]-InformeTbHv[[#This Row],[HORAS DE OTRAS PARADA]]))/InformeTbHv[[#This Row],[T PROGRAMADO]]</f>
        <v>0.85857142857142854</v>
      </c>
      <c r="C876" s="113">
        <f>IFERROR(((InformeTbHv[[#This Row],[T PROGRAMADO]]-InformeTbHv[[#This Row],[Ttal P. mec]])/InformeTbHv[[#This Row],[T PROGRAMADO]]),0)</f>
        <v>0.95285714285714285</v>
      </c>
      <c r="D876" s="38">
        <f>IFERROR(ROUND(InformeTbHv[[#This Row],[TOTAL DE ARBOLES]]/InformeTbHv[[#This Row],[T EFECTIVO]],2),"")</f>
        <v>40.93</v>
      </c>
      <c r="E876" s="38">
        <f>(IFERROR(ROUND(InformeTbHv[[#This Row],[M3]]/InformeTbHv[[#This Row],[TOTAL DE ARBOLES]],2),""))</f>
        <v>0.52</v>
      </c>
      <c r="F876" s="39">
        <f>IFERROR(ROUND(InformeTbHv[[#This Row],[M3]]/InformeTbHv[[#This Row],[T EFECTIVO]],2),"")</f>
        <v>21.43</v>
      </c>
      <c r="G876" s="40">
        <f>InformeTbHv[[#This Row],[T PROGRAMADO]]-InformeTbHv[[#This Row],[HORAS DE OTRAS PARADA]]</f>
        <v>6.01</v>
      </c>
      <c r="H876" s="40">
        <f>InformeTbHv[[#This Row],[T PROGRAMADO]]-SUM(InformeTbHv[[#This Row],[T PARADAS MEC]]+InformeTbHv[[#This Row],[ALISTAMIENTO]]+InformeTbHv[[#This Row],[Mantenimiento periódico]])</f>
        <v>6.67</v>
      </c>
      <c r="I876" s="40">
        <f>InformeTbHv[[#This Row],[T PARADAS MEC]]+InformeTbHv[[#This Row],[ALISTAMIENTO]]+InformeTbHv[[#This Row],[Mantenimiento periódico]]</f>
        <v>0.33</v>
      </c>
      <c r="J876" s="40">
        <f>SUMIF(InformeTbHv[[#This Row],[MOTIVO 1]],"Mantenimiento periódico",InformeTbHv[[#This Row],[T OTRA PARADA 1]])</f>
        <v>0</v>
      </c>
      <c r="K876" s="40">
        <f>InformeTbHv[[#This Row],[Mantenimiento periódico]]+InformeTbHv[[#This Row],[ALISTAMIENTO]]</f>
        <v>0.33</v>
      </c>
      <c r="L876" s="40">
        <f>SUM(InformeTbHv[[#This Row],[T OTRA PARADA 1]:[T OTRA PARADA 5]])</f>
        <v>0</v>
      </c>
      <c r="M876" s="38" t="s">
        <v>68</v>
      </c>
      <c r="N876" s="38" t="s">
        <v>1417</v>
      </c>
      <c r="O876" s="38" t="s">
        <v>82</v>
      </c>
      <c r="P876" s="38">
        <v>94266396</v>
      </c>
      <c r="Q876" s="38" t="s">
        <v>65</v>
      </c>
      <c r="R876" s="38" t="s">
        <v>44</v>
      </c>
      <c r="S876" s="41">
        <v>46032</v>
      </c>
      <c r="T876" s="38" t="s">
        <v>70</v>
      </c>
      <c r="U876" s="38"/>
      <c r="V876" s="38"/>
      <c r="W876" s="38"/>
      <c r="X876" s="38"/>
      <c r="Y876" s="38"/>
      <c r="Z876" s="38"/>
      <c r="AA876" s="38"/>
      <c r="AB876" s="38"/>
      <c r="AC876" s="38" t="s">
        <v>1440</v>
      </c>
      <c r="AD876" s="38" t="s">
        <v>1485</v>
      </c>
      <c r="AE876" s="38" t="s">
        <v>1512</v>
      </c>
      <c r="AF876" s="38">
        <v>35.031496222898902</v>
      </c>
      <c r="AG876" s="25" t="s">
        <v>207</v>
      </c>
      <c r="AH876" s="207">
        <v>8</v>
      </c>
      <c r="AI876" s="125" t="s">
        <v>45</v>
      </c>
      <c r="AJ876" s="418">
        <f>VLOOKUP(InformeTbHv[[#This Row],[TURNO]],[1]INFORMEHV!AI$2:AK$184,2,0)</f>
        <v>0.58333333333333337</v>
      </c>
      <c r="AK876" s="418">
        <f>VLOOKUP(InformeTbHv[[#This Row],[TURNO]],[1]INFORMEHV!AI$2:AK$184,3,0)</f>
        <v>0.91666666666666663</v>
      </c>
      <c r="AL876" s="116">
        <v>25</v>
      </c>
      <c r="AM876" s="38">
        <v>246</v>
      </c>
      <c r="AN876" s="38">
        <v>128.81</v>
      </c>
      <c r="AO876" s="38">
        <v>25.42</v>
      </c>
      <c r="AP876" s="38">
        <v>48</v>
      </c>
      <c r="AQ876" s="40"/>
      <c r="AR876" s="38">
        <v>7</v>
      </c>
      <c r="AS876" s="38"/>
      <c r="AT876" s="38"/>
      <c r="AU876" s="38"/>
      <c r="AV876" s="38">
        <v>0.33</v>
      </c>
      <c r="AW876" s="38">
        <v>0.33</v>
      </c>
      <c r="AX876" s="38">
        <v>0.33</v>
      </c>
      <c r="AY876" s="38"/>
      <c r="AZ876" s="42" t="s">
        <v>149</v>
      </c>
      <c r="BA876" s="38" t="s">
        <v>48</v>
      </c>
      <c r="BB87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0.99</v>
      </c>
      <c r="BC876" s="40"/>
      <c r="BD876" s="40"/>
      <c r="BE876" s="40"/>
      <c r="BF876" s="40"/>
      <c r="BG876" s="43"/>
      <c r="BH876" s="44"/>
      <c r="BI876" s="45"/>
      <c r="BJ876" s="45"/>
      <c r="BK876" s="46"/>
      <c r="BL876" s="47"/>
    </row>
    <row r="877" spans="1:64" ht="18" customHeight="1" x14ac:dyDescent="0.3">
      <c r="A877" s="37">
        <f>IFERROR(InformeTbHv[[#This Row],[T EFECTIVO]]/InformeTbHv[[#This Row],[Horas disponibles]],0)</f>
        <v>1</v>
      </c>
      <c r="B877" s="37">
        <f>((InformeTbHv[[#This Row],[T PROGRAMADO]]-InformeTbHv[[#This Row],[HORAS DE OTRAS PARADA]]))/InformeTbHv[[#This Row],[T PROGRAMADO]]</f>
        <v>0.95285714285714285</v>
      </c>
      <c r="C877" s="113">
        <f>IFERROR(((InformeTbHv[[#This Row],[T PROGRAMADO]]-InformeTbHv[[#This Row],[Ttal P. mec]])/InformeTbHv[[#This Row],[T PROGRAMADO]]),0)</f>
        <v>0.95285714285714285</v>
      </c>
      <c r="D877" s="38">
        <f>IFERROR(ROUND(InformeTbHv[[#This Row],[TOTAL DE ARBOLES]]/InformeTbHv[[#This Row],[T EFECTIVO]],2),"")</f>
        <v>49.93</v>
      </c>
      <c r="E877" s="38">
        <f>(IFERROR(ROUND(InformeTbHv[[#This Row],[M3]]/InformeTbHv[[#This Row],[TOTAL DE ARBOLES]],2),""))</f>
        <v>0.21</v>
      </c>
      <c r="F877" s="39">
        <f>IFERROR(ROUND(InformeTbHv[[#This Row],[M3]]/InformeTbHv[[#This Row],[T EFECTIVO]],2),"")</f>
        <v>10.51</v>
      </c>
      <c r="G877" s="40">
        <f>InformeTbHv[[#This Row],[T PROGRAMADO]]-InformeTbHv[[#This Row],[HORAS DE OTRAS PARADA]]</f>
        <v>6.67</v>
      </c>
      <c r="H877" s="40">
        <f>InformeTbHv[[#This Row],[T PROGRAMADO]]-SUM(InformeTbHv[[#This Row],[T PARADAS MEC]]+InformeTbHv[[#This Row],[ALISTAMIENTO]]+InformeTbHv[[#This Row],[Mantenimiento periódico]])</f>
        <v>6.67</v>
      </c>
      <c r="I877" s="40">
        <f>InformeTbHv[[#This Row],[T PARADAS MEC]]+InformeTbHv[[#This Row],[ALISTAMIENTO]]+InformeTbHv[[#This Row],[Mantenimiento periódico]]</f>
        <v>0.33</v>
      </c>
      <c r="J877" s="40">
        <f>SUMIF(InformeTbHv[[#This Row],[MOTIVO 1]],"Mantenimiento periódico",InformeTbHv[[#This Row],[T OTRA PARADA 1]])</f>
        <v>0</v>
      </c>
      <c r="K877" s="40">
        <f>InformeTbHv[[#This Row],[Mantenimiento periódico]]+InformeTbHv[[#This Row],[ALISTAMIENTO]]</f>
        <v>0.33</v>
      </c>
      <c r="L877" s="40">
        <f>SUM(InformeTbHv[[#This Row],[T OTRA PARADA 1]:[T OTRA PARADA 5]])</f>
        <v>0</v>
      </c>
      <c r="M877" s="38" t="s">
        <v>63</v>
      </c>
      <c r="N877" s="38" t="s">
        <v>1417</v>
      </c>
      <c r="O877" s="38" t="s">
        <v>85</v>
      </c>
      <c r="P877" s="38">
        <v>15961194</v>
      </c>
      <c r="Q877" s="38" t="s">
        <v>65</v>
      </c>
      <c r="R877" s="38" t="s">
        <v>44</v>
      </c>
      <c r="S877" s="41">
        <v>46033</v>
      </c>
      <c r="T877" s="38" t="s">
        <v>150</v>
      </c>
      <c r="U877" s="38"/>
      <c r="V877" s="38"/>
      <c r="W877" s="38"/>
      <c r="X877" s="38"/>
      <c r="Y877" s="38"/>
      <c r="Z877" s="38"/>
      <c r="AA877" s="38"/>
      <c r="AB877" s="38"/>
      <c r="AC877" s="38" t="s">
        <v>1444</v>
      </c>
      <c r="AD877" s="38" t="s">
        <v>1489</v>
      </c>
      <c r="AE877" s="38" t="s">
        <v>1512</v>
      </c>
      <c r="AF877" s="38">
        <v>22.805263629590204</v>
      </c>
      <c r="AG877" s="251" t="s">
        <v>205</v>
      </c>
      <c r="AH877" s="207">
        <v>8</v>
      </c>
      <c r="AI877" s="125" t="s">
        <v>45</v>
      </c>
      <c r="AJ877" s="418">
        <f>VLOOKUP(InformeTbHv[[#This Row],[TURNO]],[1]INFORMEHV!AI$2:AK$184,2,0)</f>
        <v>0.58333333333333337</v>
      </c>
      <c r="AK877" s="418">
        <f>VLOOKUP(InformeTbHv[[#This Row],[TURNO]],[1]INFORMEHV!AI$2:AK$184,3,0)</f>
        <v>0.91666666666666663</v>
      </c>
      <c r="AL877" s="116">
        <v>25</v>
      </c>
      <c r="AM877" s="38">
        <v>333</v>
      </c>
      <c r="AN877" s="38">
        <v>70.11</v>
      </c>
      <c r="AO877" s="38">
        <v>13.55</v>
      </c>
      <c r="AP877" s="38">
        <v>64</v>
      </c>
      <c r="AQ877" s="40"/>
      <c r="AR877" s="38">
        <v>7</v>
      </c>
      <c r="AS877" s="38"/>
      <c r="AT877" s="38"/>
      <c r="AU877" s="38"/>
      <c r="AV877" s="38">
        <v>0.33</v>
      </c>
      <c r="AW877" s="38"/>
      <c r="AX877" s="38"/>
      <c r="AY877" s="38"/>
      <c r="AZ877" s="42" t="s">
        <v>152</v>
      </c>
      <c r="BA877" s="38" t="s">
        <v>48</v>
      </c>
      <c r="BB87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0.33</v>
      </c>
      <c r="BC877" s="40"/>
      <c r="BD877" s="40"/>
      <c r="BE877" s="40"/>
      <c r="BF877" s="40"/>
      <c r="BG877" s="43"/>
      <c r="BH877" s="44"/>
      <c r="BI877" s="45"/>
      <c r="BJ877" s="45"/>
      <c r="BK877" s="46"/>
      <c r="BL877" s="47"/>
    </row>
    <row r="878" spans="1:64" ht="18" customHeight="1" x14ac:dyDescent="0.3">
      <c r="A878" s="37">
        <f>IFERROR(InformeTbHv[[#This Row],[T EFECTIVO]]/InformeTbHv[[#This Row],[Horas disponibles]],0)</f>
        <v>0.91786179921773148</v>
      </c>
      <c r="B878" s="37">
        <f>((InformeTbHv[[#This Row],[T PROGRAMADO]]-InformeTbHv[[#This Row],[HORAS DE OTRAS PARADA]]))/InformeTbHv[[#This Row],[T PROGRAMADO]]</f>
        <v>0.88</v>
      </c>
      <c r="C878" s="113">
        <f>IFERROR(((InformeTbHv[[#This Row],[T PROGRAMADO]]-InformeTbHv[[#This Row],[Ttal P. mec]])/InformeTbHv[[#This Row],[T PROGRAMADO]]),0)</f>
        <v>0.95874999999999999</v>
      </c>
      <c r="D878" s="38">
        <f>IFERROR(ROUND(InformeTbHv[[#This Row],[TOTAL DE ARBOLES]]/InformeTbHv[[#This Row],[T EFECTIVO]],2),"")</f>
        <v>28.84</v>
      </c>
      <c r="E878" s="38">
        <f>(IFERROR(ROUND(InformeTbHv[[#This Row],[M3]]/InformeTbHv[[#This Row],[TOTAL DE ARBOLES]],2),""))</f>
        <v>0.43</v>
      </c>
      <c r="F878" s="39">
        <f>IFERROR(ROUND(InformeTbHv[[#This Row],[M3]]/InformeTbHv[[#This Row],[T EFECTIVO]],2),"")</f>
        <v>12.54</v>
      </c>
      <c r="G878" s="40">
        <f>InformeTbHv[[#This Row],[T PROGRAMADO]]-InformeTbHv[[#This Row],[HORAS DE OTRAS PARADA]]</f>
        <v>7.04</v>
      </c>
      <c r="H878" s="40">
        <f>InformeTbHv[[#This Row],[T PROGRAMADO]]-SUM(InformeTbHv[[#This Row],[T PARADAS MEC]]+InformeTbHv[[#This Row],[ALISTAMIENTO]]+InformeTbHv[[#This Row],[Mantenimiento periódico]])</f>
        <v>7.67</v>
      </c>
      <c r="I878" s="40">
        <f>InformeTbHv[[#This Row],[T PARADAS MEC]]+InformeTbHv[[#This Row],[ALISTAMIENTO]]+InformeTbHv[[#This Row],[Mantenimiento periódico]]</f>
        <v>0.33</v>
      </c>
      <c r="J878" s="40">
        <f>SUMIF(InformeTbHv[[#This Row],[MOTIVO 1]],"Mantenimiento periódico",InformeTbHv[[#This Row],[T OTRA PARADA 1]])</f>
        <v>0</v>
      </c>
      <c r="K878" s="40">
        <f>InformeTbHv[[#This Row],[Mantenimiento periódico]]+InformeTbHv[[#This Row],[ALISTAMIENTO]]</f>
        <v>0.33</v>
      </c>
      <c r="L878" s="40">
        <f>SUM(InformeTbHv[[#This Row],[T OTRA PARADA 1]:[T OTRA PARADA 5]])</f>
        <v>0</v>
      </c>
      <c r="M878" s="38" t="s">
        <v>68</v>
      </c>
      <c r="N878" s="38" t="s">
        <v>1417</v>
      </c>
      <c r="O878" s="38" t="s">
        <v>71</v>
      </c>
      <c r="P878" s="38">
        <v>1116723741</v>
      </c>
      <c r="Q878" s="38" t="s">
        <v>65</v>
      </c>
      <c r="R878" s="38" t="s">
        <v>44</v>
      </c>
      <c r="S878" s="41">
        <v>46033</v>
      </c>
      <c r="T878" s="38" t="s">
        <v>70</v>
      </c>
      <c r="U878" s="38"/>
      <c r="V878" s="38"/>
      <c r="W878" s="38"/>
      <c r="X878" s="38"/>
      <c r="Y878" s="38"/>
      <c r="Z878" s="38"/>
      <c r="AA878" s="38"/>
      <c r="AB878" s="38"/>
      <c r="AC878" s="38" t="s">
        <v>1440</v>
      </c>
      <c r="AD878" s="38" t="s">
        <v>1485</v>
      </c>
      <c r="AE878" s="38" t="s">
        <v>1512</v>
      </c>
      <c r="AF878" s="38">
        <v>35.031496222898902</v>
      </c>
      <c r="AG878" s="25" t="s">
        <v>207</v>
      </c>
      <c r="AH878" s="207">
        <v>8</v>
      </c>
      <c r="AI878" s="116" t="s">
        <v>47</v>
      </c>
      <c r="AJ878" s="415">
        <f>VLOOKUP(InformeTbHv[[#This Row],[TURNO]],[1]INFORMEHV!AI$2:AK$184,2,0)</f>
        <v>0.25</v>
      </c>
      <c r="AK878" s="415">
        <f>VLOOKUP(InformeTbHv[[#This Row],[TURNO]],[1]INFORMEHV!AI$2:AK$184,3,0)</f>
        <v>0.58333333333333337</v>
      </c>
      <c r="AL878" s="116">
        <v>27</v>
      </c>
      <c r="AM878" s="38">
        <v>203</v>
      </c>
      <c r="AN878" s="38">
        <v>88.27</v>
      </c>
      <c r="AO878" s="38">
        <v>14.63</v>
      </c>
      <c r="AP878" s="38">
        <v>34</v>
      </c>
      <c r="AQ878" s="40"/>
      <c r="AR878" s="38">
        <v>8</v>
      </c>
      <c r="AS878" s="38"/>
      <c r="AT878" s="38"/>
      <c r="AU878" s="38"/>
      <c r="AV878" s="38">
        <v>0.33</v>
      </c>
      <c r="AW878" s="38">
        <v>0.3</v>
      </c>
      <c r="AX878" s="38">
        <v>0.33</v>
      </c>
      <c r="AY878" s="38">
        <v>1</v>
      </c>
      <c r="AZ878" s="42"/>
      <c r="BA878" s="38" t="s">
        <v>46</v>
      </c>
      <c r="BB87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0.96</v>
      </c>
      <c r="BC878" s="40"/>
      <c r="BD878" s="40"/>
      <c r="BE878" s="40"/>
      <c r="BF878" s="40"/>
      <c r="BG878" s="43"/>
      <c r="BH878" s="44"/>
      <c r="BI878" s="45"/>
      <c r="BJ878" s="45"/>
      <c r="BK878" s="46"/>
      <c r="BL878" s="47"/>
    </row>
    <row r="879" spans="1:64" ht="18" customHeight="1" x14ac:dyDescent="0.3">
      <c r="A879" s="37">
        <f>IFERROR(InformeTbHv[[#This Row],[T EFECTIVO]]/InformeTbHv[[#This Row],[Horas disponibles]],0)</f>
        <v>1</v>
      </c>
      <c r="B879" s="37">
        <f>((InformeTbHv[[#This Row],[T PROGRAMADO]]-InformeTbHv[[#This Row],[HORAS DE OTRAS PARADA]]))/InformeTbHv[[#This Row],[T PROGRAMADO]]</f>
        <v>0.95285714285714285</v>
      </c>
      <c r="C879" s="113">
        <f>IFERROR(((InformeTbHv[[#This Row],[T PROGRAMADO]]-InformeTbHv[[#This Row],[Ttal P. mec]])/InformeTbHv[[#This Row],[T PROGRAMADO]]),0)</f>
        <v>0.95285714285714285</v>
      </c>
      <c r="D879" s="38">
        <f>IFERROR(ROUND(InformeTbHv[[#This Row],[TOTAL DE ARBOLES]]/InformeTbHv[[#This Row],[T EFECTIVO]],2),"")</f>
        <v>25.34</v>
      </c>
      <c r="E879" s="38">
        <f>(IFERROR(ROUND(InformeTbHv[[#This Row],[M3]]/InformeTbHv[[#This Row],[TOTAL DE ARBOLES]],2),""))</f>
        <v>0.49</v>
      </c>
      <c r="F879" s="39">
        <f>IFERROR(ROUND(InformeTbHv[[#This Row],[M3]]/InformeTbHv[[#This Row],[T EFECTIVO]],2),"")</f>
        <v>12.53</v>
      </c>
      <c r="G879" s="40">
        <f>InformeTbHv[[#This Row],[T PROGRAMADO]]-InformeTbHv[[#This Row],[HORAS DE OTRAS PARADA]]</f>
        <v>6.67</v>
      </c>
      <c r="H879" s="40">
        <f>InformeTbHv[[#This Row],[T PROGRAMADO]]-SUM(InformeTbHv[[#This Row],[T PARADAS MEC]]+InformeTbHv[[#This Row],[ALISTAMIENTO]]+InformeTbHv[[#This Row],[Mantenimiento periódico]])</f>
        <v>6.67</v>
      </c>
      <c r="I879" s="40">
        <f>InformeTbHv[[#This Row],[T PARADAS MEC]]+InformeTbHv[[#This Row],[ALISTAMIENTO]]+InformeTbHv[[#This Row],[Mantenimiento periódico]]</f>
        <v>0.33</v>
      </c>
      <c r="J879" s="40">
        <f>SUMIF(InformeTbHv[[#This Row],[MOTIVO 1]],"Mantenimiento periódico",InformeTbHv[[#This Row],[T OTRA PARADA 1]])</f>
        <v>0</v>
      </c>
      <c r="K879" s="40">
        <f>InformeTbHv[[#This Row],[Mantenimiento periódico]]+InformeTbHv[[#This Row],[ALISTAMIENTO]]</f>
        <v>0.33</v>
      </c>
      <c r="L879" s="40">
        <f>SUM(InformeTbHv[[#This Row],[T OTRA PARADA 1]:[T OTRA PARADA 5]])</f>
        <v>0</v>
      </c>
      <c r="M879" s="38" t="s">
        <v>68</v>
      </c>
      <c r="N879" s="38" t="s">
        <v>1417</v>
      </c>
      <c r="O879" s="38" t="s">
        <v>82</v>
      </c>
      <c r="P879" s="38">
        <v>94266396</v>
      </c>
      <c r="Q879" s="38" t="s">
        <v>65</v>
      </c>
      <c r="R879" s="38" t="s">
        <v>44</v>
      </c>
      <c r="S879" s="41">
        <v>46033</v>
      </c>
      <c r="T879" s="38" t="s">
        <v>70</v>
      </c>
      <c r="U879" s="38"/>
      <c r="V879" s="38"/>
      <c r="W879" s="38"/>
      <c r="X879" s="38"/>
      <c r="Y879" s="38"/>
      <c r="Z879" s="38"/>
      <c r="AA879" s="38"/>
      <c r="AB879" s="38"/>
      <c r="AC879" s="38" t="s">
        <v>1440</v>
      </c>
      <c r="AD879" s="38" t="s">
        <v>1485</v>
      </c>
      <c r="AE879" s="38" t="s">
        <v>1512</v>
      </c>
      <c r="AF879" s="38">
        <v>35.031496222898902</v>
      </c>
      <c r="AG879" s="25" t="s">
        <v>207</v>
      </c>
      <c r="AH879" s="207">
        <v>8</v>
      </c>
      <c r="AI879" s="125" t="s">
        <v>45</v>
      </c>
      <c r="AJ879" s="418">
        <f>VLOOKUP(InformeTbHv[[#This Row],[TURNO]],[1]INFORMEHV!AI$2:AK$184,2,0)</f>
        <v>0.58333333333333337</v>
      </c>
      <c r="AK879" s="418">
        <f>VLOOKUP(InformeTbHv[[#This Row],[TURNO]],[1]INFORMEHV!AI$2:AK$184,3,0)</f>
        <v>0.91666666666666663</v>
      </c>
      <c r="AL879" s="116">
        <v>27</v>
      </c>
      <c r="AM879" s="38">
        <v>169</v>
      </c>
      <c r="AN879" s="38">
        <v>83.55</v>
      </c>
      <c r="AO879" s="38">
        <v>21.81</v>
      </c>
      <c r="AP879" s="38">
        <v>44</v>
      </c>
      <c r="AQ879" s="40"/>
      <c r="AR879" s="38">
        <v>7</v>
      </c>
      <c r="AS879" s="38"/>
      <c r="AT879" s="38"/>
      <c r="AU879" s="38"/>
      <c r="AV879" s="38">
        <v>0.33</v>
      </c>
      <c r="AW879" s="38"/>
      <c r="AX879" s="38"/>
      <c r="AY879" s="38"/>
      <c r="AZ879" s="42" t="s">
        <v>153</v>
      </c>
      <c r="BA879" s="38" t="s">
        <v>48</v>
      </c>
      <c r="BB87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0.33</v>
      </c>
      <c r="BC879" s="40"/>
      <c r="BD879" s="40"/>
      <c r="BE879" s="40"/>
      <c r="BF879" s="40"/>
      <c r="BG879" s="43"/>
      <c r="BH879" s="44"/>
      <c r="BI879" s="45"/>
      <c r="BJ879" s="45"/>
      <c r="BK879" s="46"/>
      <c r="BL879" s="47"/>
    </row>
    <row r="880" spans="1:64" ht="18" customHeight="1" x14ac:dyDescent="0.3">
      <c r="A880" s="37">
        <f>IFERROR(InformeTbHv[[#This Row],[T EFECTIVO]]/InformeTbHv[[#This Row],[Horas disponibles]],0)</f>
        <v>0.91395045632333771</v>
      </c>
      <c r="B880" s="37">
        <f>((InformeTbHv[[#This Row],[T PROGRAMADO]]-InformeTbHv[[#This Row],[HORAS DE OTRAS PARADA]]))/InformeTbHv[[#This Row],[T PROGRAMADO]]</f>
        <v>0.87624999999999997</v>
      </c>
      <c r="C880" s="113">
        <f>IFERROR(((InformeTbHv[[#This Row],[T PROGRAMADO]]-InformeTbHv[[#This Row],[Ttal P. mec]])/InformeTbHv[[#This Row],[T PROGRAMADO]]),0)</f>
        <v>0.95874999999999999</v>
      </c>
      <c r="D880" s="38">
        <f>IFERROR(ROUND(InformeTbHv[[#This Row],[TOTAL DE ARBOLES]]/InformeTbHv[[#This Row],[T EFECTIVO]],2),"")</f>
        <v>41.8</v>
      </c>
      <c r="E880" s="38">
        <f>(IFERROR(ROUND(InformeTbHv[[#This Row],[M3]]/InformeTbHv[[#This Row],[TOTAL DE ARBOLES]],2),""))</f>
        <v>0.11</v>
      </c>
      <c r="F880" s="39">
        <f>IFERROR(ROUND(InformeTbHv[[#This Row],[M3]]/InformeTbHv[[#This Row],[T EFECTIVO]],2),"")</f>
        <v>4.43</v>
      </c>
      <c r="G880" s="40">
        <f>InformeTbHv[[#This Row],[T PROGRAMADO]]-InformeTbHv[[#This Row],[HORAS DE OTRAS PARADA]]</f>
        <v>7.01</v>
      </c>
      <c r="H880" s="40">
        <f>InformeTbHv[[#This Row],[T PROGRAMADO]]-SUM(InformeTbHv[[#This Row],[T PARADAS MEC]]+InformeTbHv[[#This Row],[ALISTAMIENTO]]+InformeTbHv[[#This Row],[Mantenimiento periódico]])</f>
        <v>7.67</v>
      </c>
      <c r="I880" s="40">
        <f>InformeTbHv[[#This Row],[T PARADAS MEC]]+InformeTbHv[[#This Row],[ALISTAMIENTO]]+InformeTbHv[[#This Row],[Mantenimiento periódico]]</f>
        <v>0.33</v>
      </c>
      <c r="J880" s="40">
        <f>SUMIF(InformeTbHv[[#This Row],[MOTIVO 1]],"Mantenimiento periódico",InformeTbHv[[#This Row],[T OTRA PARADA 1]])</f>
        <v>0</v>
      </c>
      <c r="K880" s="40">
        <f>InformeTbHv[[#This Row],[Mantenimiento periódico]]+InformeTbHv[[#This Row],[ALISTAMIENTO]]</f>
        <v>0.33</v>
      </c>
      <c r="L880" s="40">
        <f>SUM(InformeTbHv[[#This Row],[T OTRA PARADA 1]:[T OTRA PARADA 5]])</f>
        <v>0</v>
      </c>
      <c r="M880" s="38" t="s">
        <v>63</v>
      </c>
      <c r="N880" s="38" t="s">
        <v>1417</v>
      </c>
      <c r="O880" s="38" t="s">
        <v>67</v>
      </c>
      <c r="P880" s="38">
        <v>4516297</v>
      </c>
      <c r="Q880" s="38" t="s">
        <v>65</v>
      </c>
      <c r="R880" s="38" t="s">
        <v>44</v>
      </c>
      <c r="S880" s="41">
        <v>46034</v>
      </c>
      <c r="T880" s="38" t="s">
        <v>154</v>
      </c>
      <c r="U880" s="38"/>
      <c r="V880" s="38"/>
      <c r="W880" s="38"/>
      <c r="X880" s="38"/>
      <c r="Y880" s="38"/>
      <c r="Z880" s="38"/>
      <c r="AA880" s="38"/>
      <c r="AB880" s="38"/>
      <c r="AC880" s="38" t="s">
        <v>1457</v>
      </c>
      <c r="AD880" s="38" t="s">
        <v>1502</v>
      </c>
      <c r="AE880" s="38" t="s">
        <v>1512</v>
      </c>
      <c r="AF880" s="38">
        <v>30.973320129567696</v>
      </c>
      <c r="AG880" s="251" t="s">
        <v>205</v>
      </c>
      <c r="AH880" s="207">
        <v>8</v>
      </c>
      <c r="AI880" s="38" t="s">
        <v>47</v>
      </c>
      <c r="AJ880" s="421">
        <f>VLOOKUP(InformeTbHv[[#This Row],[TURNO]],[1]INFORMEHV!AI$2:AK$184,2,0)</f>
        <v>0.25</v>
      </c>
      <c r="AK880" s="421">
        <f>VLOOKUP(InformeTbHv[[#This Row],[TURNO]],[1]INFORMEHV!AI$2:AK$184,3,0)</f>
        <v>0.58333333333333337</v>
      </c>
      <c r="AL880" s="116">
        <v>26</v>
      </c>
      <c r="AM880" s="38">
        <v>293</v>
      </c>
      <c r="AN880" s="38">
        <v>31.05</v>
      </c>
      <c r="AO880" s="38">
        <v>5.1100000000000003</v>
      </c>
      <c r="AP880" s="38">
        <v>57</v>
      </c>
      <c r="AQ880" s="40"/>
      <c r="AR880" s="38">
        <v>8</v>
      </c>
      <c r="AS880" s="38"/>
      <c r="AT880" s="38"/>
      <c r="AU880" s="38"/>
      <c r="AV880" s="38">
        <v>0.33</v>
      </c>
      <c r="AW880" s="38">
        <v>0.33</v>
      </c>
      <c r="AX880" s="38">
        <v>0.33</v>
      </c>
      <c r="AY880" s="38"/>
      <c r="AZ880" s="42" t="s">
        <v>155</v>
      </c>
      <c r="BA880" s="38" t="s">
        <v>48</v>
      </c>
      <c r="BB88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0.99</v>
      </c>
      <c r="BC880" s="40"/>
      <c r="BD880" s="40"/>
      <c r="BE880" s="40"/>
      <c r="BF880" s="40"/>
      <c r="BG880" s="43"/>
      <c r="BH880" s="44"/>
      <c r="BI880" s="45"/>
      <c r="BJ880" s="45"/>
      <c r="BK880" s="46"/>
      <c r="BL880" s="47"/>
    </row>
    <row r="881" spans="1:64" ht="18" customHeight="1" x14ac:dyDescent="0.3">
      <c r="A881" s="37">
        <f>IFERROR(InformeTbHv[[#This Row],[T EFECTIVO]]/InformeTbHv[[#This Row],[Horas disponibles]],0)</f>
        <v>0</v>
      </c>
      <c r="B881" s="37">
        <f>((InformeTbHv[[#This Row],[T PROGRAMADO]]-InformeTbHv[[#This Row],[HORAS DE OTRAS PARADA]]))/InformeTbHv[[#This Row],[T PROGRAMADO]]</f>
        <v>0</v>
      </c>
      <c r="C881" s="113">
        <f>IFERROR(((InformeTbHv[[#This Row],[T PROGRAMADO]]-InformeTbHv[[#This Row],[Ttal P. mec]])/InformeTbHv[[#This Row],[T PROGRAMADO]]),0)</f>
        <v>0</v>
      </c>
      <c r="D881" s="38" t="str">
        <f>IFERROR(ROUND(InformeTbHv[[#This Row],[TOTAL DE ARBOLES]]/InformeTbHv[[#This Row],[T EFECTIVO]],2),"")</f>
        <v/>
      </c>
      <c r="E881" s="38" t="str">
        <f>(IFERROR(ROUND(InformeTbHv[[#This Row],[M3]]/InformeTbHv[[#This Row],[TOTAL DE ARBOLES]],2),""))</f>
        <v/>
      </c>
      <c r="F881" s="39" t="str">
        <f>IFERROR(ROUND(InformeTbHv[[#This Row],[M3]]/InformeTbHv[[#This Row],[T EFECTIVO]],2),"")</f>
        <v/>
      </c>
      <c r="G881" s="40">
        <f>InformeTbHv[[#This Row],[T PROGRAMADO]]-InformeTbHv[[#This Row],[HORAS DE OTRAS PARADA]]</f>
        <v>0</v>
      </c>
      <c r="H881" s="40">
        <f>InformeTbHv[[#This Row],[T PROGRAMADO]]-SUM(InformeTbHv[[#This Row],[T PARADAS MEC]]+InformeTbHv[[#This Row],[ALISTAMIENTO]]+InformeTbHv[[#This Row],[Mantenimiento periódico]])</f>
        <v>0</v>
      </c>
      <c r="I881" s="40">
        <f>InformeTbHv[[#This Row],[T PARADAS MEC]]+InformeTbHv[[#This Row],[ALISTAMIENTO]]+InformeTbHv[[#This Row],[Mantenimiento periódico]]</f>
        <v>8</v>
      </c>
      <c r="J881" s="40">
        <f>SUMIF(InformeTbHv[[#This Row],[MOTIVO 1]],"Mantenimiento periódico",InformeTbHv[[#This Row],[T OTRA PARADA 1]])</f>
        <v>0</v>
      </c>
      <c r="K881" s="40">
        <f>InformeTbHv[[#This Row],[Mantenimiento periódico]]+InformeTbHv[[#This Row],[ALISTAMIENTO]]</f>
        <v>0</v>
      </c>
      <c r="L881" s="40">
        <f>SUM(InformeTbHv[[#This Row],[T OTRA PARADA 1]:[T OTRA PARADA 5]])</f>
        <v>0</v>
      </c>
      <c r="M881" s="38" t="s">
        <v>68</v>
      </c>
      <c r="N881" s="38" t="s">
        <v>1417</v>
      </c>
      <c r="O881" s="38" t="s">
        <v>71</v>
      </c>
      <c r="P881" s="38">
        <v>1116723741</v>
      </c>
      <c r="Q881" s="38" t="s">
        <v>65</v>
      </c>
      <c r="R881" s="38" t="s">
        <v>44</v>
      </c>
      <c r="S881" s="41">
        <v>46034</v>
      </c>
      <c r="T881" s="38" t="s">
        <v>70</v>
      </c>
      <c r="U881" s="38"/>
      <c r="V881" s="38"/>
      <c r="W881" s="38"/>
      <c r="X881" s="38"/>
      <c r="Y881" s="38"/>
      <c r="Z881" s="38"/>
      <c r="AA881" s="38"/>
      <c r="AB881" s="38"/>
      <c r="AC881" s="38" t="s">
        <v>1440</v>
      </c>
      <c r="AD881" s="38" t="s">
        <v>1485</v>
      </c>
      <c r="AE881" s="38" t="s">
        <v>1512</v>
      </c>
      <c r="AF881" s="38">
        <v>35.031496222898902</v>
      </c>
      <c r="AG881" s="25" t="s">
        <v>207</v>
      </c>
      <c r="AH881" s="207">
        <v>8</v>
      </c>
      <c r="AI881" s="38" t="s">
        <v>47</v>
      </c>
      <c r="AJ881" s="421">
        <f>VLOOKUP(InformeTbHv[[#This Row],[TURNO]],[1]INFORMEHV!AI$2:AK$184,2,0)</f>
        <v>0.25</v>
      </c>
      <c r="AK881" s="421">
        <f>VLOOKUP(InformeTbHv[[#This Row],[TURNO]],[1]INFORMEHV!AI$2:AK$184,3,0)</f>
        <v>0.58333333333333337</v>
      </c>
      <c r="AL881" s="116"/>
      <c r="AM881" s="38"/>
      <c r="AN881" s="38"/>
      <c r="AO881" s="38"/>
      <c r="AP881" s="38"/>
      <c r="AQ881" s="40"/>
      <c r="AR881" s="38">
        <v>8</v>
      </c>
      <c r="AS881" s="38">
        <v>8</v>
      </c>
      <c r="AT881" s="30" t="s">
        <v>327</v>
      </c>
      <c r="AU881" s="38"/>
      <c r="AV881" s="38"/>
      <c r="AW881" s="38"/>
      <c r="AX881" s="38"/>
      <c r="AY881" s="38"/>
      <c r="AZ881" s="42" t="s">
        <v>156</v>
      </c>
      <c r="BA881" s="38" t="s">
        <v>48</v>
      </c>
      <c r="BB88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881" s="40"/>
      <c r="BD881" s="40"/>
      <c r="BE881" s="40"/>
      <c r="BF881" s="40"/>
      <c r="BG881" s="43"/>
      <c r="BH881" s="44"/>
      <c r="BI881" s="45"/>
      <c r="BJ881" s="45"/>
      <c r="BK881" s="46"/>
      <c r="BL881" s="47"/>
    </row>
    <row r="882" spans="1:64" ht="18" customHeight="1" x14ac:dyDescent="0.3">
      <c r="A882" s="37">
        <f>IFERROR(InformeTbHv[[#This Row],[T EFECTIVO]]/InformeTbHv[[#This Row],[Horas disponibles]],0)</f>
        <v>1</v>
      </c>
      <c r="B882" s="37">
        <f>((InformeTbHv[[#This Row],[T PROGRAMADO]]-InformeTbHv[[#This Row],[HORAS DE OTRAS PARADA]]))/InformeTbHv[[#This Row],[T PROGRAMADO]]</f>
        <v>0.95285714285714285</v>
      </c>
      <c r="C882" s="113">
        <f>IFERROR(((InformeTbHv[[#This Row],[T PROGRAMADO]]-InformeTbHv[[#This Row],[Ttal P. mec]])/InformeTbHv[[#This Row],[T PROGRAMADO]]),0)</f>
        <v>0.95285714285714285</v>
      </c>
      <c r="D882" s="38">
        <f>IFERROR(ROUND(InformeTbHv[[#This Row],[TOTAL DE ARBOLES]]/InformeTbHv[[#This Row],[T EFECTIVO]],2),"")</f>
        <v>34.93</v>
      </c>
      <c r="E882" s="38">
        <f>(IFERROR(ROUND(InformeTbHv[[#This Row],[M3]]/InformeTbHv[[#This Row],[TOTAL DE ARBOLES]],2),""))</f>
        <v>0.08</v>
      </c>
      <c r="F882" s="39">
        <f>IFERROR(ROUND(InformeTbHv[[#This Row],[M3]]/InformeTbHv[[#This Row],[T EFECTIVO]],2),"")</f>
        <v>2.89</v>
      </c>
      <c r="G882" s="40">
        <f>InformeTbHv[[#This Row],[T PROGRAMADO]]-InformeTbHv[[#This Row],[HORAS DE OTRAS PARADA]]</f>
        <v>6.67</v>
      </c>
      <c r="H882" s="40">
        <f>InformeTbHv[[#This Row],[T PROGRAMADO]]-SUM(InformeTbHv[[#This Row],[T PARADAS MEC]]+InformeTbHv[[#This Row],[ALISTAMIENTO]]+InformeTbHv[[#This Row],[Mantenimiento periódico]])</f>
        <v>6.67</v>
      </c>
      <c r="I882" s="40">
        <f>InformeTbHv[[#This Row],[T PARADAS MEC]]+InformeTbHv[[#This Row],[ALISTAMIENTO]]+InformeTbHv[[#This Row],[Mantenimiento periódico]]</f>
        <v>0.33</v>
      </c>
      <c r="J882" s="40">
        <f>SUMIF(InformeTbHv[[#This Row],[MOTIVO 1]],"Mantenimiento periódico",InformeTbHv[[#This Row],[T OTRA PARADA 1]])</f>
        <v>0</v>
      </c>
      <c r="K882" s="40">
        <f>InformeTbHv[[#This Row],[Mantenimiento periódico]]+InformeTbHv[[#This Row],[ALISTAMIENTO]]</f>
        <v>0.33</v>
      </c>
      <c r="L882" s="40">
        <f>SUM(InformeTbHv[[#This Row],[T OTRA PARADA 1]:[T OTRA PARADA 5]])</f>
        <v>0</v>
      </c>
      <c r="M882" s="38" t="s">
        <v>63</v>
      </c>
      <c r="N882" s="38" t="s">
        <v>1417</v>
      </c>
      <c r="O882" s="38" t="s">
        <v>85</v>
      </c>
      <c r="P882" s="38">
        <v>15961194</v>
      </c>
      <c r="Q882" s="38" t="s">
        <v>65</v>
      </c>
      <c r="R882" s="38" t="s">
        <v>44</v>
      </c>
      <c r="S882" s="41">
        <v>46034</v>
      </c>
      <c r="T882" s="38" t="s">
        <v>150</v>
      </c>
      <c r="U882" s="38"/>
      <c r="V882" s="38"/>
      <c r="W882" s="38"/>
      <c r="X882" s="38"/>
      <c r="Y882" s="38"/>
      <c r="Z882" s="38"/>
      <c r="AA882" s="38"/>
      <c r="AB882" s="38"/>
      <c r="AC882" s="38" t="s">
        <v>1444</v>
      </c>
      <c r="AD882" s="38" t="s">
        <v>1489</v>
      </c>
      <c r="AE882" s="38" t="s">
        <v>1512</v>
      </c>
      <c r="AF882" s="38">
        <v>22.805263629590204</v>
      </c>
      <c r="AG882" s="251" t="s">
        <v>205</v>
      </c>
      <c r="AH882" s="207">
        <v>8</v>
      </c>
      <c r="AI882" s="125" t="s">
        <v>45</v>
      </c>
      <c r="AJ882" s="418">
        <f>VLOOKUP(InformeTbHv[[#This Row],[TURNO]],[1]INFORMEHV!AI$2:AK$184,2,0)</f>
        <v>0.58333333333333337</v>
      </c>
      <c r="AK882" s="418">
        <f>VLOOKUP(InformeTbHv[[#This Row],[TURNO]],[1]INFORMEHV!AI$2:AK$184,3,0)</f>
        <v>0.91666666666666663</v>
      </c>
      <c r="AL882" s="116">
        <v>26</v>
      </c>
      <c r="AM882" s="38">
        <v>233</v>
      </c>
      <c r="AN882" s="38">
        <v>19.260000000000002</v>
      </c>
      <c r="AO882" s="38">
        <v>3.4</v>
      </c>
      <c r="AP882" s="38">
        <v>41</v>
      </c>
      <c r="AQ882" s="40"/>
      <c r="AR882" s="38">
        <v>7</v>
      </c>
      <c r="AS882" s="38"/>
      <c r="AT882" s="38"/>
      <c r="AU882" s="38"/>
      <c r="AV882" s="38">
        <v>0.33</v>
      </c>
      <c r="AW882" s="38"/>
      <c r="AX882" s="38"/>
      <c r="AY882" s="38"/>
      <c r="AZ882" s="42" t="s">
        <v>158</v>
      </c>
      <c r="BA882" s="38" t="s">
        <v>48</v>
      </c>
      <c r="BB88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0.33</v>
      </c>
      <c r="BC882" s="40"/>
      <c r="BD882" s="40"/>
      <c r="BE882" s="40"/>
      <c r="BF882" s="40"/>
      <c r="BG882" s="43"/>
      <c r="BH882" s="44"/>
      <c r="BI882" s="45"/>
      <c r="BJ882" s="45"/>
      <c r="BK882" s="46"/>
      <c r="BL882" s="47"/>
    </row>
    <row r="883" spans="1:64" ht="18" customHeight="1" x14ac:dyDescent="0.3">
      <c r="A883" s="37">
        <f>IFERROR(InformeTbHv[[#This Row],[T EFECTIVO]]/InformeTbHv[[#This Row],[Horas disponibles]],0)</f>
        <v>0.94263363754889173</v>
      </c>
      <c r="B883" s="37">
        <f>((InformeTbHv[[#This Row],[T PROGRAMADO]]-InformeTbHv[[#This Row],[HORAS DE OTRAS PARADA]]))/InformeTbHv[[#This Row],[T PROGRAMADO]]</f>
        <v>0.90374999999999994</v>
      </c>
      <c r="C883" s="113">
        <f>IFERROR(((InformeTbHv[[#This Row],[T PROGRAMADO]]-InformeTbHv[[#This Row],[Ttal P. mec]])/InformeTbHv[[#This Row],[T PROGRAMADO]]),0)</f>
        <v>0.95874999999999999</v>
      </c>
      <c r="D883" s="38">
        <f>IFERROR(ROUND(InformeTbHv[[#This Row],[TOTAL DE ARBOLES]]/InformeTbHv[[#This Row],[T EFECTIVO]],2),"")</f>
        <v>32.5</v>
      </c>
      <c r="E883" s="38">
        <f>(IFERROR(ROUND(InformeTbHv[[#This Row],[M3]]/InformeTbHv[[#This Row],[TOTAL DE ARBOLES]],2),""))</f>
        <v>0.08</v>
      </c>
      <c r="F883" s="39">
        <f>IFERROR(ROUND(InformeTbHv[[#This Row],[M3]]/InformeTbHv[[#This Row],[T EFECTIVO]],2),"")</f>
        <v>2.59</v>
      </c>
      <c r="G883" s="40">
        <f>InformeTbHv[[#This Row],[T PROGRAMADO]]-InformeTbHv[[#This Row],[HORAS DE OTRAS PARADA]]</f>
        <v>7.2299999999999995</v>
      </c>
      <c r="H883" s="40">
        <f>InformeTbHv[[#This Row],[T PROGRAMADO]]-SUM(InformeTbHv[[#This Row],[T PARADAS MEC]]+InformeTbHv[[#This Row],[ALISTAMIENTO]]+InformeTbHv[[#This Row],[Mantenimiento periódico]])</f>
        <v>7.67</v>
      </c>
      <c r="I883" s="40">
        <f>InformeTbHv[[#This Row],[T PARADAS MEC]]+InformeTbHv[[#This Row],[ALISTAMIENTO]]+InformeTbHv[[#This Row],[Mantenimiento periódico]]</f>
        <v>0.33</v>
      </c>
      <c r="J883" s="40">
        <f>SUMIF(InformeTbHv[[#This Row],[MOTIVO 1]],"Mantenimiento periódico",InformeTbHv[[#This Row],[T OTRA PARADA 1]])</f>
        <v>0</v>
      </c>
      <c r="K883" s="40">
        <f>InformeTbHv[[#This Row],[Mantenimiento periódico]]+InformeTbHv[[#This Row],[ALISTAMIENTO]]</f>
        <v>0.33</v>
      </c>
      <c r="L883" s="40">
        <f>SUM(InformeTbHv[[#This Row],[T OTRA PARADA 1]:[T OTRA PARADA 5]])</f>
        <v>0</v>
      </c>
      <c r="M883" s="38" t="s">
        <v>63</v>
      </c>
      <c r="N883" s="38" t="s">
        <v>1417</v>
      </c>
      <c r="O883" s="38" t="s">
        <v>85</v>
      </c>
      <c r="P883" s="38">
        <v>15961194</v>
      </c>
      <c r="Q883" s="38" t="s">
        <v>65</v>
      </c>
      <c r="R883" s="38" t="s">
        <v>44</v>
      </c>
      <c r="S883" s="41">
        <v>46036</v>
      </c>
      <c r="T883" s="38" t="s">
        <v>150</v>
      </c>
      <c r="U883" s="38"/>
      <c r="V883" s="38"/>
      <c r="W883" s="38"/>
      <c r="X883" s="38"/>
      <c r="Y883" s="38"/>
      <c r="Z883" s="38"/>
      <c r="AA883" s="38"/>
      <c r="AB883" s="38"/>
      <c r="AC883" s="38" t="s">
        <v>1444</v>
      </c>
      <c r="AD883" s="38" t="s">
        <v>1489</v>
      </c>
      <c r="AE883" s="38" t="s">
        <v>1512</v>
      </c>
      <c r="AF883" s="38">
        <v>22.805263629590204</v>
      </c>
      <c r="AG883" s="251" t="s">
        <v>205</v>
      </c>
      <c r="AH883" s="207">
        <v>8</v>
      </c>
      <c r="AI883" s="38" t="s">
        <v>47</v>
      </c>
      <c r="AJ883" s="421">
        <f>VLOOKUP(InformeTbHv[[#This Row],[TURNO]],[1]INFORMEHV!AI$2:AK$184,2,0)</f>
        <v>0.25</v>
      </c>
      <c r="AK883" s="421">
        <f>VLOOKUP(InformeTbHv[[#This Row],[TURNO]],[1]INFORMEHV!AI$2:AK$184,3,0)</f>
        <v>0.58333333333333337</v>
      </c>
      <c r="AL883" s="116">
        <v>24</v>
      </c>
      <c r="AM883" s="38">
        <v>235</v>
      </c>
      <c r="AN883" s="38">
        <v>18.73</v>
      </c>
      <c r="AO883" s="38">
        <v>3</v>
      </c>
      <c r="AP883" s="38">
        <v>37</v>
      </c>
      <c r="AQ883" s="40"/>
      <c r="AR883" s="38">
        <v>8</v>
      </c>
      <c r="AS883" s="38"/>
      <c r="AT883" s="38"/>
      <c r="AU883" s="38"/>
      <c r="AV883" s="38">
        <v>0.33</v>
      </c>
      <c r="AW883" s="38">
        <v>0.27</v>
      </c>
      <c r="AX883" s="38">
        <v>0.17</v>
      </c>
      <c r="AY883" s="38">
        <v>1</v>
      </c>
      <c r="AZ883" s="42" t="s">
        <v>159</v>
      </c>
      <c r="BA883" s="38" t="s">
        <v>48</v>
      </c>
      <c r="BB88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0.77000000000000013</v>
      </c>
      <c r="BC883" s="40"/>
      <c r="BD883" s="40"/>
      <c r="BE883" s="40"/>
      <c r="BF883" s="40"/>
      <c r="BG883" s="43"/>
      <c r="BH883" s="44"/>
      <c r="BI883" s="45"/>
      <c r="BJ883" s="45"/>
      <c r="BK883" s="46"/>
      <c r="BL883" s="47"/>
    </row>
    <row r="884" spans="1:64" ht="18" customHeight="1" x14ac:dyDescent="0.3">
      <c r="A884" s="37">
        <f>IFERROR(InformeTbHv[[#This Row],[T EFECTIVO]]/InformeTbHv[[#This Row],[Horas disponibles]],0)</f>
        <v>0.91851851851851851</v>
      </c>
      <c r="B884" s="37">
        <f>((InformeTbHv[[#This Row],[T PROGRAMADO]]-InformeTbHv[[#This Row],[HORAS DE OTRAS PARADA]]))/InformeTbHv[[#This Row],[T PROGRAMADO]]</f>
        <v>0.88571428571428579</v>
      </c>
      <c r="C884" s="113">
        <f>IFERROR(((InformeTbHv[[#This Row],[T PROGRAMADO]]-InformeTbHv[[#This Row],[Ttal P. mec]])/InformeTbHv[[#This Row],[T PROGRAMADO]]),0)</f>
        <v>0.9642857142857143</v>
      </c>
      <c r="D884" s="38">
        <f>IFERROR(ROUND(InformeTbHv[[#This Row],[TOTAL DE ARBOLES]]/InformeTbHv[[#This Row],[T EFECTIVO]],2),"")</f>
        <v>12.9</v>
      </c>
      <c r="E884" s="38">
        <f>(IFERROR(ROUND(InformeTbHv[[#This Row],[M3]]/InformeTbHv[[#This Row],[TOTAL DE ARBOLES]],2),""))</f>
        <v>0.73</v>
      </c>
      <c r="F884" s="39">
        <f>IFERROR(ROUND(InformeTbHv[[#This Row],[M3]]/InformeTbHv[[#This Row],[T EFECTIVO]],2),"")</f>
        <v>9.4</v>
      </c>
      <c r="G884" s="40">
        <f>InformeTbHv[[#This Row],[T PROGRAMADO]]-InformeTbHv[[#This Row],[HORAS DE OTRAS PARADA]]</f>
        <v>6.2</v>
      </c>
      <c r="H884" s="40">
        <f>InformeTbHv[[#This Row],[T PROGRAMADO]]-SUM(InformeTbHv[[#This Row],[T PARADAS MEC]]+InformeTbHv[[#This Row],[ALISTAMIENTO]]+InformeTbHv[[#This Row],[Mantenimiento periódico]])</f>
        <v>6.75</v>
      </c>
      <c r="I884" s="40">
        <f>InformeTbHv[[#This Row],[T PARADAS MEC]]+InformeTbHv[[#This Row],[ALISTAMIENTO]]+InformeTbHv[[#This Row],[Mantenimiento periódico]]</f>
        <v>0.25</v>
      </c>
      <c r="J884" s="40">
        <f>SUMIF(InformeTbHv[[#This Row],[MOTIVO 1]],"Mantenimiento periódico",InformeTbHv[[#This Row],[T OTRA PARADA 1]])</f>
        <v>0</v>
      </c>
      <c r="K884" s="40">
        <f>InformeTbHv[[#This Row],[Mantenimiento periódico]]+InformeTbHv[[#This Row],[ALISTAMIENTO]]</f>
        <v>0.25</v>
      </c>
      <c r="L884" s="40">
        <f>SUM(InformeTbHv[[#This Row],[T OTRA PARADA 1]:[T OTRA PARADA 5]])</f>
        <v>0</v>
      </c>
      <c r="M884" s="38" t="s">
        <v>63</v>
      </c>
      <c r="N884" s="38" t="s">
        <v>1417</v>
      </c>
      <c r="O884" s="38" t="s">
        <v>64</v>
      </c>
      <c r="P884" s="38">
        <v>94282613</v>
      </c>
      <c r="Q884" s="38" t="s">
        <v>65</v>
      </c>
      <c r="R884" s="38" t="s">
        <v>44</v>
      </c>
      <c r="S884" s="41">
        <v>46036</v>
      </c>
      <c r="T884" s="38" t="s">
        <v>150</v>
      </c>
      <c r="U884" s="38"/>
      <c r="V884" s="38"/>
      <c r="W884" s="38"/>
      <c r="X884" s="38"/>
      <c r="Y884" s="38"/>
      <c r="Z884" s="38"/>
      <c r="AA884" s="38"/>
      <c r="AB884" s="38"/>
      <c r="AC884" s="38" t="s">
        <v>1444</v>
      </c>
      <c r="AD884" s="38" t="s">
        <v>1489</v>
      </c>
      <c r="AE884" s="38" t="s">
        <v>1512</v>
      </c>
      <c r="AF884" s="38">
        <v>22.805263629590204</v>
      </c>
      <c r="AG884" s="251" t="s">
        <v>205</v>
      </c>
      <c r="AH884" s="207">
        <v>8</v>
      </c>
      <c r="AI884" s="125" t="s">
        <v>45</v>
      </c>
      <c r="AJ884" s="418">
        <f>VLOOKUP(InformeTbHv[[#This Row],[TURNO]],[1]INFORMEHV!AI$2:AK$184,2,0)</f>
        <v>0.58333333333333337</v>
      </c>
      <c r="AK884" s="418">
        <f>VLOOKUP(InformeTbHv[[#This Row],[TURNO]],[1]INFORMEHV!AI$2:AK$184,3,0)</f>
        <v>0.91666666666666663</v>
      </c>
      <c r="AL884" s="116">
        <v>24</v>
      </c>
      <c r="AM884" s="38">
        <v>80</v>
      </c>
      <c r="AN884" s="38">
        <v>58.25</v>
      </c>
      <c r="AO884" s="38">
        <v>10.86</v>
      </c>
      <c r="AP884" s="38">
        <v>15</v>
      </c>
      <c r="AQ884" s="40"/>
      <c r="AR884" s="38">
        <v>7</v>
      </c>
      <c r="AS884" s="38"/>
      <c r="AT884" s="38"/>
      <c r="AU884" s="38"/>
      <c r="AV884" s="38">
        <v>0.25</v>
      </c>
      <c r="AW884" s="38">
        <v>0.22</v>
      </c>
      <c r="AX884" s="38">
        <v>0.33</v>
      </c>
      <c r="AY884" s="38">
        <v>0.5</v>
      </c>
      <c r="AZ884" s="42" t="s">
        <v>160</v>
      </c>
      <c r="BA884" s="38" t="s">
        <v>48</v>
      </c>
      <c r="BB88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0.8</v>
      </c>
      <c r="BC884" s="40"/>
      <c r="BD884" s="40"/>
      <c r="BE884" s="40"/>
      <c r="BF884" s="40"/>
      <c r="BG884" s="43"/>
      <c r="BH884" s="44"/>
      <c r="BI884" s="45"/>
      <c r="BJ884" s="45"/>
      <c r="BK884" s="46"/>
      <c r="BL884" s="47"/>
    </row>
    <row r="885" spans="1:64" ht="18" customHeight="1" x14ac:dyDescent="0.3">
      <c r="A885" s="37">
        <f>IFERROR(InformeTbHv[[#This Row],[T EFECTIVO]]/InformeTbHv[[#This Row],[Horas disponibles]],0)</f>
        <v>0.93333333333333335</v>
      </c>
      <c r="B885" s="37">
        <f>((InformeTbHv[[#This Row],[T PROGRAMADO]]-InformeTbHv[[#This Row],[HORAS DE OTRAS PARADA]]))/InformeTbHv[[#This Row],[T PROGRAMADO]]</f>
        <v>0.9</v>
      </c>
      <c r="C885" s="113">
        <f>IFERROR(((InformeTbHv[[#This Row],[T PROGRAMADO]]-InformeTbHv[[#This Row],[Ttal P. mec]])/InformeTbHv[[#This Row],[T PROGRAMADO]]),0)</f>
        <v>0.9642857142857143</v>
      </c>
      <c r="D885" s="38">
        <f>IFERROR(ROUND(InformeTbHv[[#This Row],[TOTAL DE ARBOLES]]/InformeTbHv[[#This Row],[T EFECTIVO]],2),"")</f>
        <v>43.33</v>
      </c>
      <c r="E885" s="38">
        <f>(IFERROR(ROUND(InformeTbHv[[#This Row],[M3]]/InformeTbHv[[#This Row],[TOTAL DE ARBOLES]],2),""))</f>
        <v>0.4</v>
      </c>
      <c r="F885" s="39">
        <f>IFERROR(ROUND(InformeTbHv[[#This Row],[M3]]/InformeTbHv[[#This Row],[T EFECTIVO]],2),"")</f>
        <v>17.489999999999998</v>
      </c>
      <c r="G885" s="40">
        <f>InformeTbHv[[#This Row],[T PROGRAMADO]]-InformeTbHv[[#This Row],[HORAS DE OTRAS PARADA]]</f>
        <v>6.3</v>
      </c>
      <c r="H885" s="40">
        <f>InformeTbHv[[#This Row],[T PROGRAMADO]]-SUM(InformeTbHv[[#This Row],[T PARADAS MEC]]+InformeTbHv[[#This Row],[ALISTAMIENTO]]+InformeTbHv[[#This Row],[Mantenimiento periódico]])</f>
        <v>6.75</v>
      </c>
      <c r="I885" s="40">
        <f>InformeTbHv[[#This Row],[T PARADAS MEC]]+InformeTbHv[[#This Row],[ALISTAMIENTO]]+InformeTbHv[[#This Row],[Mantenimiento periódico]]</f>
        <v>0.25</v>
      </c>
      <c r="J885" s="40">
        <f>SUMIF(InformeTbHv[[#This Row],[MOTIVO 1]],"Mantenimiento periódico",InformeTbHv[[#This Row],[T OTRA PARADA 1]])</f>
        <v>0</v>
      </c>
      <c r="K885" s="40">
        <f>InformeTbHv[[#This Row],[Mantenimiento periódico]]+InformeTbHv[[#This Row],[ALISTAMIENTO]]</f>
        <v>0.25</v>
      </c>
      <c r="L885" s="40">
        <f>SUM(InformeTbHv[[#This Row],[T OTRA PARADA 1]:[T OTRA PARADA 5]])</f>
        <v>0</v>
      </c>
      <c r="M885" s="38" t="s">
        <v>68</v>
      </c>
      <c r="N885" s="38" t="s">
        <v>1417</v>
      </c>
      <c r="O885" s="38" t="s">
        <v>69</v>
      </c>
      <c r="P885" s="38">
        <v>1059706760</v>
      </c>
      <c r="Q885" s="38" t="s">
        <v>65</v>
      </c>
      <c r="R885" s="38" t="s">
        <v>44</v>
      </c>
      <c r="S885" s="41">
        <v>46036</v>
      </c>
      <c r="T885" s="38" t="s">
        <v>70</v>
      </c>
      <c r="U885" s="38"/>
      <c r="V885" s="38"/>
      <c r="W885" s="38"/>
      <c r="X885" s="38"/>
      <c r="Y885" s="38"/>
      <c r="Z885" s="38"/>
      <c r="AA885" s="38"/>
      <c r="AB885" s="38"/>
      <c r="AC885" s="38" t="s">
        <v>1440</v>
      </c>
      <c r="AD885" s="38" t="s">
        <v>1485</v>
      </c>
      <c r="AE885" s="38" t="s">
        <v>1512</v>
      </c>
      <c r="AF885" s="38">
        <v>35.031496222898902</v>
      </c>
      <c r="AG885" s="25" t="s">
        <v>207</v>
      </c>
      <c r="AH885" s="207">
        <v>8</v>
      </c>
      <c r="AI885" s="125" t="s">
        <v>45</v>
      </c>
      <c r="AJ885" s="418">
        <f>VLOOKUP(InformeTbHv[[#This Row],[TURNO]],[1]INFORMEHV!AI$2:AK$184,2,0)</f>
        <v>0.58333333333333337</v>
      </c>
      <c r="AK885" s="418">
        <f>VLOOKUP(InformeTbHv[[#This Row],[TURNO]],[1]INFORMEHV!AI$2:AK$184,3,0)</f>
        <v>0.91666666666666663</v>
      </c>
      <c r="AL885" s="116">
        <v>26</v>
      </c>
      <c r="AM885" s="38">
        <v>273</v>
      </c>
      <c r="AN885" s="38">
        <v>110.18</v>
      </c>
      <c r="AO885" s="38">
        <v>20.78</v>
      </c>
      <c r="AP885" s="38">
        <v>51</v>
      </c>
      <c r="AQ885" s="40"/>
      <c r="AR885" s="38">
        <v>7</v>
      </c>
      <c r="AS885" s="38"/>
      <c r="AT885" s="38"/>
      <c r="AU885" s="38"/>
      <c r="AV885" s="38">
        <v>0.25</v>
      </c>
      <c r="AW885" s="38">
        <v>0.2</v>
      </c>
      <c r="AX885" s="38">
        <v>0.25</v>
      </c>
      <c r="AY885" s="38">
        <v>1</v>
      </c>
      <c r="AZ885" s="42"/>
      <c r="BA885" s="38" t="s">
        <v>48</v>
      </c>
      <c r="BB88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0.7</v>
      </c>
      <c r="BC885" s="40"/>
      <c r="BD885" s="40"/>
      <c r="BE885" s="40"/>
      <c r="BF885" s="40"/>
      <c r="BG885" s="43"/>
      <c r="BH885" s="44"/>
      <c r="BI885" s="45"/>
      <c r="BJ885" s="45"/>
      <c r="BK885" s="46"/>
      <c r="BL885" s="47"/>
    </row>
    <row r="886" spans="1:64" ht="18" customHeight="1" x14ac:dyDescent="0.3">
      <c r="A886" s="37">
        <f>IFERROR(InformeTbHv[[#This Row],[T EFECTIVO]]/InformeTbHv[[#This Row],[Horas disponibles]],0)</f>
        <v>0.95646437994722955</v>
      </c>
      <c r="B886" s="37">
        <f>((InformeTbHv[[#This Row],[T PROGRAMADO]]-InformeTbHv[[#This Row],[HORAS DE OTRAS PARADA]]))/InformeTbHv[[#This Row],[T PROGRAMADO]]</f>
        <v>0.90625</v>
      </c>
      <c r="C886" s="113">
        <f>IFERROR(((InformeTbHv[[#This Row],[T PROGRAMADO]]-InformeTbHv[[#This Row],[Ttal P. mec]])/InformeTbHv[[#This Row],[T PROGRAMADO]]),0)</f>
        <v>0.94750000000000001</v>
      </c>
      <c r="D886" s="38">
        <f>IFERROR(ROUND(InformeTbHv[[#This Row],[TOTAL DE ARBOLES]]/InformeTbHv[[#This Row],[T EFECTIVO]],2),"")</f>
        <v>22.34</v>
      </c>
      <c r="E886" s="38">
        <f>(IFERROR(ROUND(InformeTbHv[[#This Row],[M3]]/InformeTbHv[[#This Row],[TOTAL DE ARBOLES]],2),""))</f>
        <v>0.3</v>
      </c>
      <c r="F886" s="39">
        <f>IFERROR(ROUND(InformeTbHv[[#This Row],[M3]]/InformeTbHv[[#This Row],[T EFECTIVO]],2),"")</f>
        <v>6.78</v>
      </c>
      <c r="G886" s="40">
        <f>InformeTbHv[[#This Row],[T PROGRAMADO]]-InformeTbHv[[#This Row],[HORAS DE OTRAS PARADA]]</f>
        <v>7.25</v>
      </c>
      <c r="H886" s="40">
        <f>InformeTbHv[[#This Row],[T PROGRAMADO]]-SUM(InformeTbHv[[#This Row],[T PARADAS MEC]]+InformeTbHv[[#This Row],[ALISTAMIENTO]]+InformeTbHv[[#This Row],[Mantenimiento periódico]])</f>
        <v>7.58</v>
      </c>
      <c r="I886" s="40">
        <f>InformeTbHv[[#This Row],[T PARADAS MEC]]+InformeTbHv[[#This Row],[ALISTAMIENTO]]+InformeTbHv[[#This Row],[Mantenimiento periódico]]</f>
        <v>0.42</v>
      </c>
      <c r="J886" s="40">
        <f>SUMIF(InformeTbHv[[#This Row],[MOTIVO 1]],"Mantenimiento periódico",InformeTbHv[[#This Row],[T OTRA PARADA 1]])</f>
        <v>0</v>
      </c>
      <c r="K886" s="40">
        <f>InformeTbHv[[#This Row],[Mantenimiento periódico]]+InformeTbHv[[#This Row],[ALISTAMIENTO]]</f>
        <v>0.42</v>
      </c>
      <c r="L886" s="40">
        <f>SUM(InformeTbHv[[#This Row],[T OTRA PARADA 1]:[T OTRA PARADA 5]])</f>
        <v>0</v>
      </c>
      <c r="M886" s="38" t="s">
        <v>63</v>
      </c>
      <c r="N886" s="38" t="s">
        <v>1417</v>
      </c>
      <c r="O886" s="38" t="s">
        <v>85</v>
      </c>
      <c r="P886" s="38">
        <v>15961194</v>
      </c>
      <c r="Q886" s="38" t="s">
        <v>65</v>
      </c>
      <c r="R886" s="38" t="s">
        <v>44</v>
      </c>
      <c r="S886" s="41">
        <v>46037</v>
      </c>
      <c r="T886" s="38" t="s">
        <v>150</v>
      </c>
      <c r="U886" s="38"/>
      <c r="V886" s="38"/>
      <c r="W886" s="38"/>
      <c r="X886" s="38"/>
      <c r="Y886" s="38"/>
      <c r="Z886" s="38"/>
      <c r="AA886" s="38"/>
      <c r="AB886" s="38"/>
      <c r="AC886" s="38" t="s">
        <v>1444</v>
      </c>
      <c r="AD886" s="38" t="s">
        <v>1489</v>
      </c>
      <c r="AE886" s="38" t="s">
        <v>1512</v>
      </c>
      <c r="AF886" s="38">
        <v>22.805263629590204</v>
      </c>
      <c r="AG886" s="251" t="s">
        <v>205</v>
      </c>
      <c r="AH886" s="207">
        <v>8</v>
      </c>
      <c r="AI886" s="116" t="s">
        <v>47</v>
      </c>
      <c r="AJ886" s="415">
        <f>VLOOKUP(InformeTbHv[[#This Row],[TURNO]],[1]INFORMEHV!AI$2:AK$184,2,0)</f>
        <v>0.25</v>
      </c>
      <c r="AK886" s="415">
        <f>VLOOKUP(InformeTbHv[[#This Row],[TURNO]],[1]INFORMEHV!AI$2:AK$184,3,0)</f>
        <v>0.58333333333333337</v>
      </c>
      <c r="AL886" s="116">
        <v>24</v>
      </c>
      <c r="AM886" s="38">
        <v>162</v>
      </c>
      <c r="AN886" s="38">
        <v>49.18</v>
      </c>
      <c r="AO886" s="38">
        <v>5.7</v>
      </c>
      <c r="AP886" s="38">
        <v>24</v>
      </c>
      <c r="AQ886" s="40"/>
      <c r="AR886" s="38">
        <v>8</v>
      </c>
      <c r="AS886" s="38"/>
      <c r="AT886" s="38"/>
      <c r="AU886" s="38"/>
      <c r="AV886" s="38">
        <v>0.42</v>
      </c>
      <c r="AW886" s="38"/>
      <c r="AX886" s="38">
        <v>0.33</v>
      </c>
      <c r="AY886" s="38">
        <v>1</v>
      </c>
      <c r="AZ886" s="42"/>
      <c r="BA886" s="38" t="s">
        <v>48</v>
      </c>
      <c r="BB88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0.75</v>
      </c>
      <c r="BC886" s="40"/>
      <c r="BD886" s="40"/>
      <c r="BE886" s="40"/>
      <c r="BF886" s="40"/>
      <c r="BG886" s="43"/>
      <c r="BH886" s="44"/>
      <c r="BI886" s="45"/>
      <c r="BJ886" s="45"/>
      <c r="BK886" s="46"/>
      <c r="BL886" s="47"/>
    </row>
    <row r="887" spans="1:64" ht="18" customHeight="1" x14ac:dyDescent="0.3">
      <c r="A887" s="37">
        <f>IFERROR(InformeTbHv[[#This Row],[T EFECTIVO]]/InformeTbHv[[#This Row],[Horas disponibles]],0)</f>
        <v>0.90104947526236878</v>
      </c>
      <c r="B887" s="37">
        <f>((InformeTbHv[[#This Row],[T PROGRAMADO]]-InformeTbHv[[#This Row],[HORAS DE OTRAS PARADA]]))/InformeTbHv[[#This Row],[T PROGRAMADO]]</f>
        <v>0.85857142857142854</v>
      </c>
      <c r="C887" s="113">
        <f>IFERROR(((InformeTbHv[[#This Row],[T PROGRAMADO]]-InformeTbHv[[#This Row],[Ttal P. mec]])/InformeTbHv[[#This Row],[T PROGRAMADO]]),0)</f>
        <v>0.95285714285714285</v>
      </c>
      <c r="D887" s="38">
        <f>IFERROR(ROUND(InformeTbHv[[#This Row],[TOTAL DE ARBOLES]]/InformeTbHv[[#This Row],[T EFECTIVO]],2),"")</f>
        <v>23.63</v>
      </c>
      <c r="E887" s="38">
        <f>(IFERROR(ROUND(InformeTbHv[[#This Row],[M3]]/InformeTbHv[[#This Row],[TOTAL DE ARBOLES]],2),""))</f>
        <v>0.32</v>
      </c>
      <c r="F887" s="39">
        <f>IFERROR(ROUND(InformeTbHv[[#This Row],[M3]]/InformeTbHv[[#This Row],[T EFECTIVO]],2),"")</f>
        <v>7.57</v>
      </c>
      <c r="G887" s="40">
        <f>InformeTbHv[[#This Row],[T PROGRAMADO]]-InformeTbHv[[#This Row],[HORAS DE OTRAS PARADA]]</f>
        <v>6.01</v>
      </c>
      <c r="H887" s="40">
        <f>InformeTbHv[[#This Row],[T PROGRAMADO]]-SUM(InformeTbHv[[#This Row],[T PARADAS MEC]]+InformeTbHv[[#This Row],[ALISTAMIENTO]]+InformeTbHv[[#This Row],[Mantenimiento periódico]])</f>
        <v>6.67</v>
      </c>
      <c r="I887" s="40">
        <f>InformeTbHv[[#This Row],[T PARADAS MEC]]+InformeTbHv[[#This Row],[ALISTAMIENTO]]+InformeTbHv[[#This Row],[Mantenimiento periódico]]</f>
        <v>0.33</v>
      </c>
      <c r="J887" s="40">
        <f>SUMIF(InformeTbHv[[#This Row],[MOTIVO 1]],"Mantenimiento periódico",InformeTbHv[[#This Row],[T OTRA PARADA 1]])</f>
        <v>0</v>
      </c>
      <c r="K887" s="40">
        <f>InformeTbHv[[#This Row],[Mantenimiento periódico]]+InformeTbHv[[#This Row],[ALISTAMIENTO]]</f>
        <v>0.33</v>
      </c>
      <c r="L887" s="40">
        <f>SUM(InformeTbHv[[#This Row],[T OTRA PARADA 1]:[T OTRA PARADA 5]])</f>
        <v>0</v>
      </c>
      <c r="M887" s="38" t="s">
        <v>63</v>
      </c>
      <c r="N887" s="38" t="s">
        <v>1417</v>
      </c>
      <c r="O887" s="38" t="s">
        <v>64</v>
      </c>
      <c r="P887" s="38">
        <v>94282613</v>
      </c>
      <c r="Q887" s="38" t="s">
        <v>65</v>
      </c>
      <c r="R887" s="38" t="s">
        <v>44</v>
      </c>
      <c r="S887" s="41">
        <v>46037</v>
      </c>
      <c r="T887" s="38" t="s">
        <v>150</v>
      </c>
      <c r="U887" s="38"/>
      <c r="V887" s="38"/>
      <c r="W887" s="38"/>
      <c r="X887" s="38"/>
      <c r="Y887" s="38"/>
      <c r="Z887" s="38"/>
      <c r="AA887" s="38"/>
      <c r="AB887" s="38"/>
      <c r="AC887" s="38" t="s">
        <v>1444</v>
      </c>
      <c r="AD887" s="38" t="s">
        <v>1489</v>
      </c>
      <c r="AE887" s="38" t="s">
        <v>1512</v>
      </c>
      <c r="AF887" s="38">
        <v>22.805263629590204</v>
      </c>
      <c r="AG887" s="251" t="s">
        <v>205</v>
      </c>
      <c r="AH887" s="207">
        <v>8</v>
      </c>
      <c r="AI887" s="125" t="s">
        <v>45</v>
      </c>
      <c r="AJ887" s="418">
        <f>VLOOKUP(InformeTbHv[[#This Row],[TURNO]],[1]INFORMEHV!AI$2:AK$184,2,0)</f>
        <v>0.58333333333333337</v>
      </c>
      <c r="AK887" s="418">
        <f>VLOOKUP(InformeTbHv[[#This Row],[TURNO]],[1]INFORMEHV!AI$2:AK$184,3,0)</f>
        <v>0.91666666666666663</v>
      </c>
      <c r="AL887" s="116">
        <v>24</v>
      </c>
      <c r="AM887" s="38">
        <v>142</v>
      </c>
      <c r="AN887" s="38">
        <v>45.48</v>
      </c>
      <c r="AO887" s="38">
        <v>7.57</v>
      </c>
      <c r="AP887" s="38">
        <v>23</v>
      </c>
      <c r="AQ887" s="40"/>
      <c r="AR887" s="38">
        <v>7</v>
      </c>
      <c r="AS887" s="38"/>
      <c r="AT887" s="38"/>
      <c r="AU887" s="38"/>
      <c r="AV887" s="38">
        <v>0.33</v>
      </c>
      <c r="AW887" s="38">
        <v>0.33</v>
      </c>
      <c r="AX887" s="38">
        <v>0.33</v>
      </c>
      <c r="AY887" s="38"/>
      <c r="AZ887" s="42" t="s">
        <v>159</v>
      </c>
      <c r="BA887" s="38" t="s">
        <v>48</v>
      </c>
      <c r="BB88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0.99</v>
      </c>
      <c r="BC887" s="40"/>
      <c r="BD887" s="40"/>
      <c r="BE887" s="40"/>
      <c r="BF887" s="40"/>
      <c r="BG887" s="43"/>
      <c r="BH887" s="44"/>
      <c r="BI887" s="45"/>
      <c r="BJ887" s="45"/>
      <c r="BK887" s="46"/>
      <c r="BL887" s="47"/>
    </row>
    <row r="888" spans="1:64" ht="18" customHeight="1" x14ac:dyDescent="0.3">
      <c r="A888" s="37">
        <f>IFERROR(InformeTbHv[[#This Row],[T EFECTIVO]]/InformeTbHv[[#This Row],[Horas disponibles]],0)</f>
        <v>0.95</v>
      </c>
      <c r="B888" s="37">
        <f>((InformeTbHv[[#This Row],[T PROGRAMADO]]-InformeTbHv[[#This Row],[HORAS DE OTRAS PARADA]]))/InformeTbHv[[#This Row],[T PROGRAMADO]]</f>
        <v>0.89571428571428569</v>
      </c>
      <c r="C888" s="113">
        <f>IFERROR(((InformeTbHv[[#This Row],[T PROGRAMADO]]-InformeTbHv[[#This Row],[Ttal P. mec]])/InformeTbHv[[#This Row],[T PROGRAMADO]]),0)</f>
        <v>0.94285714285714284</v>
      </c>
      <c r="D888" s="38">
        <f>IFERROR(ROUND(InformeTbHv[[#This Row],[TOTAL DE ARBOLES]]/InformeTbHv[[#This Row],[T EFECTIVO]],2),"")</f>
        <v>41.63</v>
      </c>
      <c r="E888" s="38">
        <f>(IFERROR(ROUND(InformeTbHv[[#This Row],[M3]]/InformeTbHv[[#This Row],[TOTAL DE ARBOLES]],2),""))</f>
        <v>0.45</v>
      </c>
      <c r="F888" s="39">
        <f>IFERROR(ROUND(InformeTbHv[[#This Row],[M3]]/InformeTbHv[[#This Row],[T EFECTIVO]],2),"")</f>
        <v>18.53</v>
      </c>
      <c r="G888" s="40">
        <f>InformeTbHv[[#This Row],[T PROGRAMADO]]-InformeTbHv[[#This Row],[HORAS DE OTRAS PARADA]]</f>
        <v>6.27</v>
      </c>
      <c r="H888" s="40">
        <f>InformeTbHv[[#This Row],[T PROGRAMADO]]-SUM(InformeTbHv[[#This Row],[T PARADAS MEC]]+InformeTbHv[[#This Row],[ALISTAMIENTO]]+InformeTbHv[[#This Row],[Mantenimiento periódico]])</f>
        <v>6.6</v>
      </c>
      <c r="I888" s="40">
        <f>InformeTbHv[[#This Row],[T PARADAS MEC]]+InformeTbHv[[#This Row],[ALISTAMIENTO]]+InformeTbHv[[#This Row],[Mantenimiento periódico]]</f>
        <v>0.4</v>
      </c>
      <c r="J888" s="40">
        <f>SUMIF(InformeTbHv[[#This Row],[MOTIVO 1]],"Mantenimiento periódico",InformeTbHv[[#This Row],[T OTRA PARADA 1]])</f>
        <v>0</v>
      </c>
      <c r="K888" s="40">
        <f>InformeTbHv[[#This Row],[Mantenimiento periódico]]+InformeTbHv[[#This Row],[ALISTAMIENTO]]</f>
        <v>0.4</v>
      </c>
      <c r="L888" s="40">
        <f>SUM(InformeTbHv[[#This Row],[T OTRA PARADA 1]:[T OTRA PARADA 5]])</f>
        <v>0</v>
      </c>
      <c r="M888" s="38" t="s">
        <v>68</v>
      </c>
      <c r="N888" s="38" t="s">
        <v>1417</v>
      </c>
      <c r="O888" s="38" t="s">
        <v>69</v>
      </c>
      <c r="P888" s="38">
        <v>1059706760</v>
      </c>
      <c r="Q888" s="38" t="s">
        <v>65</v>
      </c>
      <c r="R888" s="38" t="s">
        <v>44</v>
      </c>
      <c r="S888" s="41">
        <v>46037</v>
      </c>
      <c r="T888" s="38" t="s">
        <v>70</v>
      </c>
      <c r="U888" s="38"/>
      <c r="V888" s="38"/>
      <c r="W888" s="38"/>
      <c r="X888" s="38"/>
      <c r="Y888" s="38"/>
      <c r="Z888" s="38"/>
      <c r="AA888" s="38"/>
      <c r="AB888" s="38"/>
      <c r="AC888" s="38" t="s">
        <v>1440</v>
      </c>
      <c r="AD888" s="38" t="s">
        <v>1485</v>
      </c>
      <c r="AE888" s="38" t="s">
        <v>1512</v>
      </c>
      <c r="AF888" s="38">
        <v>35.031496222898902</v>
      </c>
      <c r="AG888" s="25" t="s">
        <v>207</v>
      </c>
      <c r="AH888" s="207">
        <v>8</v>
      </c>
      <c r="AI888" s="125" t="s">
        <v>45</v>
      </c>
      <c r="AJ888" s="418">
        <f>VLOOKUP(InformeTbHv[[#This Row],[TURNO]],[1]INFORMEHV!AI$2:AK$184,2,0)</f>
        <v>0.58333333333333337</v>
      </c>
      <c r="AK888" s="418">
        <f>VLOOKUP(InformeTbHv[[#This Row],[TURNO]],[1]INFORMEHV!AI$2:AK$184,3,0)</f>
        <v>0.91666666666666663</v>
      </c>
      <c r="AL888" s="116">
        <v>26</v>
      </c>
      <c r="AM888" s="38">
        <v>261</v>
      </c>
      <c r="AN888" s="38">
        <v>116.2</v>
      </c>
      <c r="AO888" s="38">
        <v>22.03</v>
      </c>
      <c r="AP888" s="38">
        <v>49</v>
      </c>
      <c r="AQ888" s="40"/>
      <c r="AR888" s="38">
        <v>7</v>
      </c>
      <c r="AS888" s="38"/>
      <c r="AT888" s="38"/>
      <c r="AU888" s="38"/>
      <c r="AV888" s="38">
        <v>0.4</v>
      </c>
      <c r="AW888" s="38"/>
      <c r="AX888" s="38">
        <v>0.33</v>
      </c>
      <c r="AY888" s="38">
        <v>1</v>
      </c>
      <c r="AZ888" s="42"/>
      <c r="BA888" s="38" t="s">
        <v>48</v>
      </c>
      <c r="BB88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0.73</v>
      </c>
      <c r="BC888" s="40"/>
      <c r="BD888" s="40"/>
      <c r="BE888" s="40"/>
      <c r="BF888" s="40"/>
      <c r="BG888" s="43"/>
      <c r="BH888" s="44"/>
      <c r="BI888" s="45"/>
      <c r="BJ888" s="45"/>
      <c r="BK888" s="46"/>
      <c r="BL888" s="47"/>
    </row>
    <row r="889" spans="1:64" ht="18" customHeight="1" x14ac:dyDescent="0.3">
      <c r="A889" s="37">
        <f>IFERROR(InformeTbHv[[#This Row],[T EFECTIVO]]/InformeTbHv[[#This Row],[Horas disponibles]],0)</f>
        <v>0.96296296296296291</v>
      </c>
      <c r="B889" s="37">
        <f>((InformeTbHv[[#This Row],[T PROGRAMADO]]-InformeTbHv[[#This Row],[HORAS DE OTRAS PARADA]]))/InformeTbHv[[#This Row],[T PROGRAMADO]]</f>
        <v>0.9285714285714286</v>
      </c>
      <c r="C889" s="113">
        <f>IFERROR(((InformeTbHv[[#This Row],[T PROGRAMADO]]-InformeTbHv[[#This Row],[Ttal P. mec]])/InformeTbHv[[#This Row],[T PROGRAMADO]]),0)</f>
        <v>0.9642857142857143</v>
      </c>
      <c r="D889" s="38">
        <f>IFERROR(ROUND(InformeTbHv[[#This Row],[TOTAL DE ARBOLES]]/InformeTbHv[[#This Row],[T EFECTIVO]],2),"")</f>
        <v>30.15</v>
      </c>
      <c r="E889" s="38">
        <f>(IFERROR(ROUND(InformeTbHv[[#This Row],[M3]]/InformeTbHv[[#This Row],[TOTAL DE ARBOLES]],2),""))</f>
        <v>0.28000000000000003</v>
      </c>
      <c r="F889" s="39">
        <f>IFERROR(ROUND(InformeTbHv[[#This Row],[M3]]/InformeTbHv[[#This Row],[T EFECTIVO]],2),"")</f>
        <v>8.4600000000000009</v>
      </c>
      <c r="G889" s="40">
        <f>InformeTbHv[[#This Row],[T PROGRAMADO]]-InformeTbHv[[#This Row],[HORAS DE OTRAS PARADA]]</f>
        <v>6.5</v>
      </c>
      <c r="H889" s="40">
        <f>InformeTbHv[[#This Row],[T PROGRAMADO]]-SUM(InformeTbHv[[#This Row],[T PARADAS MEC]]+InformeTbHv[[#This Row],[ALISTAMIENTO]]+InformeTbHv[[#This Row],[Mantenimiento periódico]])</f>
        <v>6.75</v>
      </c>
      <c r="I889" s="40">
        <f>InformeTbHv[[#This Row],[T PARADAS MEC]]+InformeTbHv[[#This Row],[ALISTAMIENTO]]+InformeTbHv[[#This Row],[Mantenimiento periódico]]</f>
        <v>0.25</v>
      </c>
      <c r="J889" s="40">
        <f>SUMIF(InformeTbHv[[#This Row],[MOTIVO 1]],"Mantenimiento periódico",InformeTbHv[[#This Row],[T OTRA PARADA 1]])</f>
        <v>0</v>
      </c>
      <c r="K889" s="40">
        <f>InformeTbHv[[#This Row],[Mantenimiento periódico]]+InformeTbHv[[#This Row],[ALISTAMIENTO]]</f>
        <v>0.25</v>
      </c>
      <c r="L889" s="40">
        <f>SUM(InformeTbHv[[#This Row],[T OTRA PARADA 1]:[T OTRA PARADA 5]])</f>
        <v>0</v>
      </c>
      <c r="M889" s="38" t="s">
        <v>63</v>
      </c>
      <c r="N889" s="38" t="s">
        <v>1417</v>
      </c>
      <c r="O889" s="38" t="s">
        <v>64</v>
      </c>
      <c r="P889" s="38">
        <v>94282613</v>
      </c>
      <c r="Q889" s="38" t="s">
        <v>65</v>
      </c>
      <c r="R889" s="38" t="s">
        <v>44</v>
      </c>
      <c r="S889" s="41">
        <v>46037</v>
      </c>
      <c r="T889" s="38" t="s">
        <v>150</v>
      </c>
      <c r="U889" s="38"/>
      <c r="V889" s="38"/>
      <c r="W889" s="38"/>
      <c r="X889" s="38"/>
      <c r="Y889" s="38"/>
      <c r="Z889" s="38"/>
      <c r="AA889" s="38"/>
      <c r="AB889" s="38"/>
      <c r="AC889" s="38" t="s">
        <v>1444</v>
      </c>
      <c r="AD889" s="38" t="s">
        <v>1489</v>
      </c>
      <c r="AE889" s="38" t="s">
        <v>1512</v>
      </c>
      <c r="AF889" s="38">
        <v>22.805263629590204</v>
      </c>
      <c r="AG889" s="251" t="s">
        <v>205</v>
      </c>
      <c r="AH889" s="207">
        <v>8</v>
      </c>
      <c r="AI889" s="125" t="s">
        <v>45</v>
      </c>
      <c r="AJ889" s="418">
        <f>VLOOKUP(InformeTbHv[[#This Row],[TURNO]],[1]INFORMEHV!AI$2:AK$184,2,0)</f>
        <v>0.58333333333333337</v>
      </c>
      <c r="AK889" s="418">
        <f>VLOOKUP(InformeTbHv[[#This Row],[TURNO]],[1]INFORMEHV!AI$2:AK$184,3,0)</f>
        <v>0.91666666666666663</v>
      </c>
      <c r="AL889" s="116">
        <v>20</v>
      </c>
      <c r="AM889" s="38">
        <v>196</v>
      </c>
      <c r="AN889" s="38">
        <v>55</v>
      </c>
      <c r="AO889" s="38">
        <v>9.17</v>
      </c>
      <c r="AP889" s="38"/>
      <c r="AQ889" s="40"/>
      <c r="AR889" s="38">
        <v>7</v>
      </c>
      <c r="AS889" s="38"/>
      <c r="AT889" s="38"/>
      <c r="AU889" s="38"/>
      <c r="AV889" s="38">
        <v>0.25</v>
      </c>
      <c r="AW889" s="38"/>
      <c r="AX889" s="38">
        <v>0.25</v>
      </c>
      <c r="AY889" s="38"/>
      <c r="AZ889" s="42" t="s">
        <v>141</v>
      </c>
      <c r="BA889" s="38" t="s">
        <v>48</v>
      </c>
      <c r="BB88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0.5</v>
      </c>
      <c r="BC889" s="40"/>
      <c r="BD889" s="40"/>
      <c r="BE889" s="40"/>
      <c r="BF889" s="40"/>
      <c r="BG889" s="43"/>
      <c r="BH889" s="44"/>
      <c r="BI889" s="45"/>
      <c r="BJ889" s="45"/>
      <c r="BK889" s="46"/>
      <c r="BL889" s="47"/>
    </row>
    <row r="890" spans="1:64" ht="18" customHeight="1" x14ac:dyDescent="0.3">
      <c r="A890" s="37">
        <f>IFERROR(InformeTbHv[[#This Row],[T EFECTIVO]]/InformeTbHv[[#This Row],[Horas disponibles]],0)</f>
        <v>0.8464516129032259</v>
      </c>
      <c r="B890" s="37">
        <f>((InformeTbHv[[#This Row],[T PROGRAMADO]]-InformeTbHv[[#This Row],[HORAS DE OTRAS PARADA]]))/InformeTbHv[[#This Row],[T PROGRAMADO]]</f>
        <v>0.82000000000000006</v>
      </c>
      <c r="C890" s="113">
        <f>IFERROR(((InformeTbHv[[#This Row],[T PROGRAMADO]]-InformeTbHv[[#This Row],[Ttal P. mec]])/InformeTbHv[[#This Row],[T PROGRAMADO]]),0)</f>
        <v>0.96875</v>
      </c>
      <c r="D890" s="38">
        <f>IFERROR(ROUND(InformeTbHv[[#This Row],[TOTAL DE ARBOLES]]/InformeTbHv[[#This Row],[T EFECTIVO]],2),"")</f>
        <v>46.49</v>
      </c>
      <c r="E890" s="38">
        <f>(IFERROR(ROUND(InformeTbHv[[#This Row],[M3]]/InformeTbHv[[#This Row],[TOTAL DE ARBOLES]],2),""))</f>
        <v>0.25</v>
      </c>
      <c r="F890" s="39">
        <f>IFERROR(ROUND(InformeTbHv[[#This Row],[M3]]/InformeTbHv[[#This Row],[T EFECTIVO]],2),"")</f>
        <v>11.43</v>
      </c>
      <c r="G890" s="40">
        <f>InformeTbHv[[#This Row],[T PROGRAMADO]]-InformeTbHv[[#This Row],[HORAS DE OTRAS PARADA]]</f>
        <v>6.5600000000000005</v>
      </c>
      <c r="H890" s="40">
        <f>InformeTbHv[[#This Row],[T PROGRAMADO]]-SUM(InformeTbHv[[#This Row],[T PARADAS MEC]]+InformeTbHv[[#This Row],[ALISTAMIENTO]]+InformeTbHv[[#This Row],[Mantenimiento periódico]])</f>
        <v>7.75</v>
      </c>
      <c r="I890" s="40">
        <f>InformeTbHv[[#This Row],[T PARADAS MEC]]+InformeTbHv[[#This Row],[ALISTAMIENTO]]+InformeTbHv[[#This Row],[Mantenimiento periódico]]</f>
        <v>0.25</v>
      </c>
      <c r="J890" s="40">
        <f>SUMIF(InformeTbHv[[#This Row],[MOTIVO 1]],"Mantenimiento periódico",InformeTbHv[[#This Row],[T OTRA PARADA 1]])</f>
        <v>0</v>
      </c>
      <c r="K890" s="40">
        <f>InformeTbHv[[#This Row],[Mantenimiento periódico]]+InformeTbHv[[#This Row],[ALISTAMIENTO]]</f>
        <v>0.25</v>
      </c>
      <c r="L890" s="40">
        <f>SUM(InformeTbHv[[#This Row],[T OTRA PARADA 1]:[T OTRA PARADA 5]])</f>
        <v>0.5</v>
      </c>
      <c r="M890" s="38" t="s">
        <v>72</v>
      </c>
      <c r="N890" s="38" t="s">
        <v>1418</v>
      </c>
      <c r="O890" s="38" t="s">
        <v>73</v>
      </c>
      <c r="P890" s="38">
        <v>1116724403</v>
      </c>
      <c r="Q890" s="38" t="s">
        <v>43</v>
      </c>
      <c r="R890" s="38" t="s">
        <v>74</v>
      </c>
      <c r="S890" s="41">
        <v>46033</v>
      </c>
      <c r="T890" s="38" t="s">
        <v>102</v>
      </c>
      <c r="U890" s="38"/>
      <c r="V890" s="38"/>
      <c r="W890" s="38"/>
      <c r="X890" s="38"/>
      <c r="Y890" s="38"/>
      <c r="Z890" s="38"/>
      <c r="AA890" s="38"/>
      <c r="AB890" s="38"/>
      <c r="AC890" s="38" t="s">
        <v>1425</v>
      </c>
      <c r="AD890" s="38" t="s">
        <v>1470</v>
      </c>
      <c r="AE890" s="38" t="s">
        <v>1514</v>
      </c>
      <c r="AF890" s="38">
        <v>18.81028029942162</v>
      </c>
      <c r="AG890" s="251" t="s">
        <v>205</v>
      </c>
      <c r="AH890" s="207">
        <v>2</v>
      </c>
      <c r="AI890" s="116" t="s">
        <v>47</v>
      </c>
      <c r="AJ890" s="415">
        <f>VLOOKUP(InformeTbHv[[#This Row],[TURNO]],[1]INFORMEHV!AI$2:AK$184,2,0)</f>
        <v>0.25</v>
      </c>
      <c r="AK890" s="415">
        <f>VLOOKUP(InformeTbHv[[#This Row],[TURNO]],[1]INFORMEHV!AI$2:AK$184,3,0)</f>
        <v>0.58333333333333337</v>
      </c>
      <c r="AL890" s="116">
        <v>31</v>
      </c>
      <c r="AM890" s="38">
        <v>305</v>
      </c>
      <c r="AN890" s="38">
        <v>75</v>
      </c>
      <c r="AO890" s="38">
        <v>12.5</v>
      </c>
      <c r="AP890" s="38">
        <v>51</v>
      </c>
      <c r="AQ890" s="40">
        <v>23</v>
      </c>
      <c r="AR890" s="38">
        <v>8</v>
      </c>
      <c r="AS890" s="38"/>
      <c r="AT890" s="38"/>
      <c r="AU890" s="38"/>
      <c r="AV890" s="38">
        <v>0.25</v>
      </c>
      <c r="AW890" s="38">
        <v>0.42</v>
      </c>
      <c r="AX890" s="38">
        <v>0.27</v>
      </c>
      <c r="AY890" s="38"/>
      <c r="AZ890" s="42" t="s">
        <v>171</v>
      </c>
      <c r="BA890" s="38" t="s">
        <v>48</v>
      </c>
      <c r="BB89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1.44</v>
      </c>
      <c r="BC890" s="40">
        <v>0.5</v>
      </c>
      <c r="BD890" s="40"/>
      <c r="BE890" s="40"/>
      <c r="BF890" s="40"/>
      <c r="BG890" s="43"/>
      <c r="BH890" s="44" t="s">
        <v>711</v>
      </c>
      <c r="BI890" s="45"/>
      <c r="BJ890" s="45"/>
      <c r="BK890" s="46"/>
      <c r="BL890" s="47"/>
    </row>
    <row r="891" spans="1:64" ht="18" customHeight="1" x14ac:dyDescent="0.3">
      <c r="A891" s="37">
        <f>IFERROR(InformeTbHv[[#This Row],[T EFECTIVO]]/InformeTbHv[[#This Row],[Horas disponibles]],0)</f>
        <v>0.88505747126436773</v>
      </c>
      <c r="B891" s="37">
        <f>((InformeTbHv[[#This Row],[T PROGRAMADO]]-InformeTbHv[[#This Row],[HORAS DE OTRAS PARADA]]))/InformeTbHv[[#This Row],[T PROGRAMADO]]</f>
        <v>0.86624999999999996</v>
      </c>
      <c r="C891" s="113">
        <f>IFERROR(((InformeTbHv[[#This Row],[T PROGRAMADO]]-InformeTbHv[[#This Row],[Ttal P. mec]])/InformeTbHv[[#This Row],[T PROGRAMADO]]),0)</f>
        <v>0.97875000000000001</v>
      </c>
      <c r="D891" s="38">
        <f>IFERROR(ROUND(InformeTbHv[[#This Row],[TOTAL DE ARBOLES]]/InformeTbHv[[#This Row],[T EFECTIVO]],2),"")</f>
        <v>0</v>
      </c>
      <c r="E891" s="38" t="str">
        <f>(IFERROR(ROUND(InformeTbHv[[#This Row],[M3]]/InformeTbHv[[#This Row],[TOTAL DE ARBOLES]],2),""))</f>
        <v/>
      </c>
      <c r="F891" s="39">
        <f>IFERROR(ROUND(InformeTbHv[[#This Row],[M3]]/InformeTbHv[[#This Row],[T EFECTIVO]],2),"")</f>
        <v>2.89</v>
      </c>
      <c r="G891" s="40">
        <f>InformeTbHv[[#This Row],[T PROGRAMADO]]-InformeTbHv[[#This Row],[HORAS DE OTRAS PARADA]]</f>
        <v>6.93</v>
      </c>
      <c r="H891" s="40">
        <f>InformeTbHv[[#This Row],[T PROGRAMADO]]-SUM(InformeTbHv[[#This Row],[T PARADAS MEC]]+InformeTbHv[[#This Row],[ALISTAMIENTO]]+InformeTbHv[[#This Row],[Mantenimiento periódico]])</f>
        <v>7.83</v>
      </c>
      <c r="I891" s="40">
        <f>InformeTbHv[[#This Row],[T PARADAS MEC]]+InformeTbHv[[#This Row],[ALISTAMIENTO]]+InformeTbHv[[#This Row],[Mantenimiento periódico]]</f>
        <v>0.17</v>
      </c>
      <c r="J891" s="40">
        <f>SUMIF(InformeTbHv[[#This Row],[MOTIVO 1]],"Mantenimiento periódico",InformeTbHv[[#This Row],[T OTRA PARADA 1]])</f>
        <v>0</v>
      </c>
      <c r="K891" s="40">
        <f>InformeTbHv[[#This Row],[Mantenimiento periódico]]+InformeTbHv[[#This Row],[ALISTAMIENTO]]</f>
        <v>0.17</v>
      </c>
      <c r="L891" s="40">
        <f>SUM(InformeTbHv[[#This Row],[T OTRA PARADA 1]:[T OTRA PARADA 5]])</f>
        <v>0.35</v>
      </c>
      <c r="M891" s="38" t="s">
        <v>86</v>
      </c>
      <c r="N891" s="38" t="s">
        <v>1418</v>
      </c>
      <c r="O891" s="38" t="s">
        <v>95</v>
      </c>
      <c r="P891" s="38">
        <v>6135776</v>
      </c>
      <c r="Q891" s="38" t="s">
        <v>43</v>
      </c>
      <c r="R891" s="38" t="s">
        <v>74</v>
      </c>
      <c r="S891" s="41">
        <v>46034</v>
      </c>
      <c r="T891" s="38" t="s">
        <v>102</v>
      </c>
      <c r="U891" s="38"/>
      <c r="V891" s="38"/>
      <c r="W891" s="38"/>
      <c r="X891" s="38"/>
      <c r="Y891" s="38"/>
      <c r="Z891" s="38"/>
      <c r="AA891" s="38"/>
      <c r="AB891" s="38"/>
      <c r="AC891" s="38" t="s">
        <v>1425</v>
      </c>
      <c r="AD891" s="38" t="s">
        <v>1470</v>
      </c>
      <c r="AE891" s="38" t="s">
        <v>1514</v>
      </c>
      <c r="AF891" s="38">
        <v>18.81028029942162</v>
      </c>
      <c r="AG891" s="251" t="s">
        <v>205</v>
      </c>
      <c r="AH891" s="207">
        <v>1</v>
      </c>
      <c r="AI891" s="125" t="s">
        <v>45</v>
      </c>
      <c r="AJ891" s="418">
        <f>VLOOKUP(InformeTbHv[[#This Row],[TURNO]],[1]INFORMEHV!AI$2:AK$184,2,0)</f>
        <v>0.58333333333333337</v>
      </c>
      <c r="AK891" s="418">
        <f>VLOOKUP(InformeTbHv[[#This Row],[TURNO]],[1]INFORMEHV!AI$2:AK$184,3,0)</f>
        <v>0.91666666666666663</v>
      </c>
      <c r="AL891" s="116"/>
      <c r="AM891" s="38"/>
      <c r="AN891" s="38">
        <v>20</v>
      </c>
      <c r="AO891" s="38"/>
      <c r="AP891" s="38"/>
      <c r="AQ891" s="40"/>
      <c r="AR891" s="116">
        <v>8</v>
      </c>
      <c r="AS891" s="38"/>
      <c r="AT891" s="30" t="s">
        <v>328</v>
      </c>
      <c r="AU891" s="38"/>
      <c r="AV891" s="38">
        <v>0.17</v>
      </c>
      <c r="AW891" s="38">
        <v>0.25</v>
      </c>
      <c r="AX891" s="38">
        <v>0.3</v>
      </c>
      <c r="AY891" s="38">
        <v>4</v>
      </c>
      <c r="AZ891" s="42" t="s">
        <v>172</v>
      </c>
      <c r="BA891" s="38" t="s">
        <v>48</v>
      </c>
      <c r="BB89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1.0699999999999998</v>
      </c>
      <c r="BC891" s="40">
        <v>0.35</v>
      </c>
      <c r="BD891" s="40"/>
      <c r="BE891" s="40"/>
      <c r="BF891" s="40"/>
      <c r="BG891" s="43"/>
      <c r="BH891" s="44" t="s">
        <v>841</v>
      </c>
      <c r="BI891" s="45"/>
      <c r="BJ891" s="45"/>
      <c r="BK891" s="46"/>
      <c r="BL891" s="47"/>
    </row>
    <row r="892" spans="1:64" ht="18" customHeight="1" x14ac:dyDescent="0.3">
      <c r="A892" s="37">
        <f>IFERROR(InformeTbHv[[#This Row],[T EFECTIVO]]/InformeTbHv[[#This Row],[Horas disponibles]],0)</f>
        <v>0.88466579292267367</v>
      </c>
      <c r="B892" s="37">
        <f>((InformeTbHv[[#This Row],[T PROGRAMADO]]-InformeTbHv[[#This Row],[HORAS DE OTRAS PARADA]]))/InformeTbHv[[#This Row],[T PROGRAMADO]]</f>
        <v>0.84375</v>
      </c>
      <c r="C892" s="113">
        <f>IFERROR(((InformeTbHv[[#This Row],[T PROGRAMADO]]-InformeTbHv[[#This Row],[Ttal P. mec]])/InformeTbHv[[#This Row],[T PROGRAMADO]]),0)</f>
        <v>0.95374999999999999</v>
      </c>
      <c r="D892" s="38">
        <f>IFERROR(ROUND(InformeTbHv[[#This Row],[TOTAL DE ARBOLES]]/InformeTbHv[[#This Row],[T EFECTIVO]],2),"")</f>
        <v>40.15</v>
      </c>
      <c r="E892" s="38">
        <f>(IFERROR(ROUND(InformeTbHv[[#This Row],[M3]]/InformeTbHv[[#This Row],[TOTAL DE ARBOLES]],2),""))</f>
        <v>0.28999999999999998</v>
      </c>
      <c r="F892" s="39">
        <f>IFERROR(ROUND(InformeTbHv[[#This Row],[M3]]/InformeTbHv[[#This Row],[T EFECTIVO]],2),"")</f>
        <v>11.7</v>
      </c>
      <c r="G892" s="40">
        <f>InformeTbHv[[#This Row],[T PROGRAMADO]]-InformeTbHv[[#This Row],[HORAS DE OTRAS PARADA]]</f>
        <v>6.75</v>
      </c>
      <c r="H892" s="40">
        <f>InformeTbHv[[#This Row],[T PROGRAMADO]]-SUM(InformeTbHv[[#This Row],[T PARADAS MEC]]+InformeTbHv[[#This Row],[ALISTAMIENTO]]+InformeTbHv[[#This Row],[Mantenimiento periódico]])</f>
        <v>7.63</v>
      </c>
      <c r="I892" s="40">
        <f>InformeTbHv[[#This Row],[T PARADAS MEC]]+InformeTbHv[[#This Row],[ALISTAMIENTO]]+InformeTbHv[[#This Row],[Mantenimiento periódico]]</f>
        <v>0.37</v>
      </c>
      <c r="J892" s="40">
        <f>SUMIF(InformeTbHv[[#This Row],[MOTIVO 1]],"Mantenimiento periódico",InformeTbHv[[#This Row],[T OTRA PARADA 1]])</f>
        <v>0</v>
      </c>
      <c r="K892" s="40">
        <f>InformeTbHv[[#This Row],[Mantenimiento periódico]]+InformeTbHv[[#This Row],[ALISTAMIENTO]]</f>
        <v>0.37</v>
      </c>
      <c r="L892" s="40">
        <f>SUM(InformeTbHv[[#This Row],[T OTRA PARADA 1]:[T OTRA PARADA 5]])</f>
        <v>0.5</v>
      </c>
      <c r="M892" s="38" t="s">
        <v>72</v>
      </c>
      <c r="N892" s="38" t="s">
        <v>1418</v>
      </c>
      <c r="O892" s="38" t="s">
        <v>73</v>
      </c>
      <c r="P892" s="38">
        <v>1116724403</v>
      </c>
      <c r="Q892" s="38" t="s">
        <v>43</v>
      </c>
      <c r="R892" s="38" t="s">
        <v>74</v>
      </c>
      <c r="S892" s="41">
        <v>46034</v>
      </c>
      <c r="T892" s="38" t="s">
        <v>102</v>
      </c>
      <c r="U892" s="38"/>
      <c r="V892" s="38"/>
      <c r="W892" s="38"/>
      <c r="X892" s="38"/>
      <c r="Y892" s="38"/>
      <c r="Z892" s="38"/>
      <c r="AA892" s="38"/>
      <c r="AB892" s="38"/>
      <c r="AC892" s="38" t="s">
        <v>1425</v>
      </c>
      <c r="AD892" s="38" t="s">
        <v>1470</v>
      </c>
      <c r="AE892" s="38" t="s">
        <v>1514</v>
      </c>
      <c r="AF892" s="38">
        <v>18.81028029942162</v>
      </c>
      <c r="AG892" s="251" t="s">
        <v>205</v>
      </c>
      <c r="AH892" s="207">
        <v>2</v>
      </c>
      <c r="AI892" s="38" t="s">
        <v>47</v>
      </c>
      <c r="AJ892" s="421">
        <f>VLOOKUP(InformeTbHv[[#This Row],[TURNO]],[1]INFORMEHV!AI$2:AK$184,2,0)</f>
        <v>0.25</v>
      </c>
      <c r="AK892" s="421">
        <f>VLOOKUP(InformeTbHv[[#This Row],[TURNO]],[1]INFORMEHV!AI$2:AK$184,3,0)</f>
        <v>0.58333333333333337</v>
      </c>
      <c r="AL892" s="116">
        <v>31</v>
      </c>
      <c r="AM892" s="38">
        <v>271</v>
      </c>
      <c r="AN892" s="38">
        <v>79</v>
      </c>
      <c r="AO892" s="38">
        <v>13.1</v>
      </c>
      <c r="AP892" s="38"/>
      <c r="AQ892" s="40">
        <v>24</v>
      </c>
      <c r="AR892" s="38">
        <v>8</v>
      </c>
      <c r="AS892" s="38"/>
      <c r="AT892" s="38"/>
      <c r="AU892" s="38"/>
      <c r="AV892" s="38">
        <v>0.37</v>
      </c>
      <c r="AW892" s="38"/>
      <c r="AX892" s="38">
        <v>0.38</v>
      </c>
      <c r="AY892" s="38">
        <v>6</v>
      </c>
      <c r="AZ892" s="42" t="s">
        <v>173</v>
      </c>
      <c r="BA892" s="38" t="s">
        <v>48</v>
      </c>
      <c r="BB89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1.25</v>
      </c>
      <c r="BC892" s="40">
        <v>0.5</v>
      </c>
      <c r="BD892" s="40"/>
      <c r="BE892" s="40"/>
      <c r="BF892" s="40"/>
      <c r="BG892" s="43"/>
      <c r="BH892" s="44" t="s">
        <v>711</v>
      </c>
      <c r="BI892" s="45"/>
      <c r="BJ892" s="45"/>
      <c r="BK892" s="46"/>
      <c r="BL892" s="47"/>
    </row>
    <row r="893" spans="1:64" ht="18" customHeight="1" x14ac:dyDescent="0.3">
      <c r="A893" s="37">
        <f>IFERROR(InformeTbHv[[#This Row],[T EFECTIVO]]/InformeTbHv[[#This Row],[Horas disponibles]],0)</f>
        <v>0.47905982905982947</v>
      </c>
      <c r="B893" s="37">
        <f>((InformeTbHv[[#This Row],[T PROGRAMADO]]-InformeTbHv[[#This Row],[HORAS DE OTRAS PARADA]]))/InformeTbHv[[#This Row],[T PROGRAMADO]]</f>
        <v>0.46708333333333374</v>
      </c>
      <c r="C893" s="113">
        <f>IFERROR(((InformeTbHv[[#This Row],[T PROGRAMADO]]-InformeTbHv[[#This Row],[Ttal P. mec]])/InformeTbHv[[#This Row],[T PROGRAMADO]]),0)</f>
        <v>0.97499999999999998</v>
      </c>
      <c r="D893" s="38">
        <f>IFERROR(ROUND(InformeTbHv[[#This Row],[TOTAL DE ARBOLES]]/InformeTbHv[[#This Row],[T EFECTIVO]],2),"")</f>
        <v>66.900000000000006</v>
      </c>
      <c r="E893" s="38">
        <f>(IFERROR(ROUND(InformeTbHv[[#This Row],[M3]]/InformeTbHv[[#This Row],[TOTAL DE ARBOLES]],2),""))</f>
        <v>0.24</v>
      </c>
      <c r="F893" s="39">
        <f>IFERROR(ROUND(InformeTbHv[[#This Row],[M3]]/InformeTbHv[[#This Row],[T EFECTIVO]],2),"")</f>
        <v>15.79</v>
      </c>
      <c r="G893" s="40">
        <f>InformeTbHv[[#This Row],[T PROGRAMADO]]-InformeTbHv[[#This Row],[HORAS DE OTRAS PARADA]]</f>
        <v>3.7366666666666699</v>
      </c>
      <c r="H893" s="40">
        <f>InformeTbHv[[#This Row],[T PROGRAMADO]]-SUM(InformeTbHv[[#This Row],[T PARADAS MEC]]+InformeTbHv[[#This Row],[ALISTAMIENTO]]+InformeTbHv[[#This Row],[Mantenimiento periódico]])</f>
        <v>7.8</v>
      </c>
      <c r="I893" s="40">
        <f>InformeTbHv[[#This Row],[T PARADAS MEC]]+InformeTbHv[[#This Row],[ALISTAMIENTO]]+InformeTbHv[[#This Row],[Mantenimiento periódico]]</f>
        <v>0.2</v>
      </c>
      <c r="J893" s="40">
        <f>SUMIF(InformeTbHv[[#This Row],[MOTIVO 1]],"Mantenimiento periódico",InformeTbHv[[#This Row],[T OTRA PARADA 1]])</f>
        <v>0</v>
      </c>
      <c r="K893" s="40">
        <f>InformeTbHv[[#This Row],[Mantenimiento periódico]]+InformeTbHv[[#This Row],[ALISTAMIENTO]]</f>
        <v>0.2</v>
      </c>
      <c r="L893" s="40">
        <f>SUM(InformeTbHv[[#This Row],[T OTRA PARADA 1]:[T OTRA PARADA 5]])</f>
        <v>3.8333333333333299</v>
      </c>
      <c r="M893" s="38" t="s">
        <v>72</v>
      </c>
      <c r="N893" s="38" t="s">
        <v>1418</v>
      </c>
      <c r="O893" s="38" t="s">
        <v>93</v>
      </c>
      <c r="P893" s="38">
        <v>1112881624</v>
      </c>
      <c r="Q893" s="38" t="s">
        <v>43</v>
      </c>
      <c r="R893" s="38" t="s">
        <v>74</v>
      </c>
      <c r="S893" s="41">
        <v>46034</v>
      </c>
      <c r="T893" s="38" t="s">
        <v>102</v>
      </c>
      <c r="U893" s="38"/>
      <c r="V893" s="38"/>
      <c r="W893" s="38"/>
      <c r="X893" s="38"/>
      <c r="Y893" s="38"/>
      <c r="Z893" s="38"/>
      <c r="AA893" s="38"/>
      <c r="AB893" s="38"/>
      <c r="AC893" s="38" t="s">
        <v>1425</v>
      </c>
      <c r="AD893" s="38" t="s">
        <v>1470</v>
      </c>
      <c r="AE893" s="38" t="s">
        <v>1514</v>
      </c>
      <c r="AF893" s="38">
        <v>18.81028029942162</v>
      </c>
      <c r="AG893" s="251" t="s">
        <v>205</v>
      </c>
      <c r="AH893" s="207">
        <v>2</v>
      </c>
      <c r="AI893" s="125" t="s">
        <v>45</v>
      </c>
      <c r="AJ893" s="418">
        <f>VLOOKUP(InformeTbHv[[#This Row],[TURNO]],[1]INFORMEHV!AI$2:AK$184,2,0)</f>
        <v>0.58333333333333337</v>
      </c>
      <c r="AK893" s="418">
        <f>VLOOKUP(InformeTbHv[[#This Row],[TURNO]],[1]INFORMEHV!AI$2:AK$184,3,0)</f>
        <v>0.91666666666666663</v>
      </c>
      <c r="AL893" s="116">
        <v>31</v>
      </c>
      <c r="AM893" s="38">
        <v>250</v>
      </c>
      <c r="AN893" s="38">
        <v>59</v>
      </c>
      <c r="AO893" s="38">
        <v>13.1</v>
      </c>
      <c r="AP893" s="38">
        <v>55</v>
      </c>
      <c r="AQ893" s="40">
        <v>22</v>
      </c>
      <c r="AR893" s="38">
        <v>8</v>
      </c>
      <c r="AS893" s="38"/>
      <c r="AT893" s="38"/>
      <c r="AU893" s="38"/>
      <c r="AV893" s="38">
        <v>0.2</v>
      </c>
      <c r="AW893" s="38"/>
      <c r="AX893" s="38">
        <v>0.23</v>
      </c>
      <c r="AY893" s="38"/>
      <c r="AZ893" s="42" t="s">
        <v>173</v>
      </c>
      <c r="BA893" s="38" t="s">
        <v>48</v>
      </c>
      <c r="BB89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4.2633333333333301</v>
      </c>
      <c r="BC893" s="40">
        <v>3.8333333333333299</v>
      </c>
      <c r="BD893" s="40"/>
      <c r="BE893" s="40"/>
      <c r="BF893" s="40"/>
      <c r="BG893" s="43"/>
      <c r="BH893" s="14" t="s">
        <v>236</v>
      </c>
      <c r="BI893" s="45"/>
      <c r="BJ893" s="45"/>
      <c r="BK893" s="46"/>
      <c r="BL893" s="47"/>
    </row>
    <row r="894" spans="1:64" ht="18" customHeight="1" x14ac:dyDescent="0.3">
      <c r="A894" s="37">
        <f>IFERROR(InformeTbHv[[#This Row],[T EFECTIVO]]/InformeTbHv[[#This Row],[Horas disponibles]],0)</f>
        <v>0</v>
      </c>
      <c r="B894" s="37">
        <f>((InformeTbHv[[#This Row],[T PROGRAMADO]]-InformeTbHv[[#This Row],[HORAS DE OTRAS PARADA]]))/InformeTbHv[[#This Row],[T PROGRAMADO]]</f>
        <v>0</v>
      </c>
      <c r="C894" s="113">
        <f>IFERROR(((InformeTbHv[[#This Row],[T PROGRAMADO]]-InformeTbHv[[#This Row],[Ttal P. mec]])/InformeTbHv[[#This Row],[T PROGRAMADO]]),0)</f>
        <v>1</v>
      </c>
      <c r="D894" s="38" t="str">
        <f>IFERROR(ROUND(InformeTbHv[[#This Row],[TOTAL DE ARBOLES]]/InformeTbHv[[#This Row],[T EFECTIVO]],2),"")</f>
        <v/>
      </c>
      <c r="E894" s="38" t="str">
        <f>(IFERROR(ROUND(InformeTbHv[[#This Row],[M3]]/InformeTbHv[[#This Row],[TOTAL DE ARBOLES]],2),""))</f>
        <v/>
      </c>
      <c r="F894" s="39" t="str">
        <f>IFERROR(ROUND(InformeTbHv[[#This Row],[M3]]/InformeTbHv[[#This Row],[T EFECTIVO]],2),"")</f>
        <v/>
      </c>
      <c r="G894" s="40">
        <f>InformeTbHv[[#This Row],[T PROGRAMADO]]-InformeTbHv[[#This Row],[HORAS DE OTRAS PARADA]]</f>
        <v>0</v>
      </c>
      <c r="H894" s="40">
        <f>InformeTbHv[[#This Row],[T PROGRAMADO]]-SUM(InformeTbHv[[#This Row],[T PARADAS MEC]]+InformeTbHv[[#This Row],[ALISTAMIENTO]]+InformeTbHv[[#This Row],[Mantenimiento periódico]])</f>
        <v>8</v>
      </c>
      <c r="I894" s="40">
        <f>InformeTbHv[[#This Row],[T PARADAS MEC]]+InformeTbHv[[#This Row],[ALISTAMIENTO]]+InformeTbHv[[#This Row],[Mantenimiento periódico]]</f>
        <v>0</v>
      </c>
      <c r="J894" s="40">
        <f>SUMIF(InformeTbHv[[#This Row],[MOTIVO 1]],"Mantenimiento periódico",InformeTbHv[[#This Row],[T OTRA PARADA 1]])</f>
        <v>0</v>
      </c>
      <c r="K894" s="40">
        <f>InformeTbHv[[#This Row],[Mantenimiento periódico]]+InformeTbHv[[#This Row],[ALISTAMIENTO]]</f>
        <v>0</v>
      </c>
      <c r="L894" s="40">
        <f>SUM(InformeTbHv[[#This Row],[T OTRA PARADA 1]:[T OTRA PARADA 5]])</f>
        <v>8</v>
      </c>
      <c r="M894" s="38" t="s">
        <v>86</v>
      </c>
      <c r="N894" s="38" t="s">
        <v>1418</v>
      </c>
      <c r="O894" s="38" t="s">
        <v>87</v>
      </c>
      <c r="P894" s="38">
        <v>1112300817</v>
      </c>
      <c r="Q894" s="38" t="s">
        <v>43</v>
      </c>
      <c r="R894" s="38" t="s">
        <v>74</v>
      </c>
      <c r="S894" s="41">
        <v>46035</v>
      </c>
      <c r="T894" s="38" t="s">
        <v>102</v>
      </c>
      <c r="U894" s="38"/>
      <c r="V894" s="38"/>
      <c r="W894" s="38"/>
      <c r="X894" s="38"/>
      <c r="Y894" s="38"/>
      <c r="Z894" s="38"/>
      <c r="AA894" s="38"/>
      <c r="AB894" s="38"/>
      <c r="AC894" s="38" t="s">
        <v>1425</v>
      </c>
      <c r="AD894" s="38" t="s">
        <v>1470</v>
      </c>
      <c r="AE894" s="38" t="s">
        <v>1514</v>
      </c>
      <c r="AF894" s="38">
        <v>18.81028029942162</v>
      </c>
      <c r="AG894" s="251" t="s">
        <v>205</v>
      </c>
      <c r="AH894" s="207">
        <v>1</v>
      </c>
      <c r="AI894" s="116" t="s">
        <v>47</v>
      </c>
      <c r="AJ894" s="415">
        <f>VLOOKUP(InformeTbHv[[#This Row],[TURNO]],[1]INFORMEHV!AI$2:AK$184,2,0)</f>
        <v>0.25</v>
      </c>
      <c r="AK894" s="415">
        <f>VLOOKUP(InformeTbHv[[#This Row],[TURNO]],[1]INFORMEHV!AI$2:AK$184,3,0)</f>
        <v>0.58333333333333337</v>
      </c>
      <c r="AL894" s="116"/>
      <c r="AM894" s="38"/>
      <c r="AN894" s="38"/>
      <c r="AO894" s="38"/>
      <c r="AP894" s="38"/>
      <c r="AQ894" s="40"/>
      <c r="AR894" s="116">
        <v>8</v>
      </c>
      <c r="AS894" s="38"/>
      <c r="AT894" s="30" t="s">
        <v>328</v>
      </c>
      <c r="AU894" s="38"/>
      <c r="AV894" s="38"/>
      <c r="AW894" s="38"/>
      <c r="AX894" s="38"/>
      <c r="AY894" s="38"/>
      <c r="AZ894" s="42" t="s">
        <v>174</v>
      </c>
      <c r="BA894" s="38" t="s">
        <v>48</v>
      </c>
      <c r="BB89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894" s="40">
        <v>1</v>
      </c>
      <c r="BD894" s="40">
        <v>7</v>
      </c>
      <c r="BE894" s="40"/>
      <c r="BF894" s="40"/>
      <c r="BG894" s="43"/>
      <c r="BH894" s="44" t="s">
        <v>841</v>
      </c>
      <c r="BI894" s="45" t="s">
        <v>236</v>
      </c>
      <c r="BJ894" s="45"/>
      <c r="BK894" s="46"/>
      <c r="BL894" s="47"/>
    </row>
    <row r="895" spans="1:64" ht="18" customHeight="1" x14ac:dyDescent="0.3">
      <c r="A895" s="37">
        <f>IFERROR(InformeTbHv[[#This Row],[T EFECTIVO]]/InformeTbHv[[#This Row],[Horas disponibles]],0)</f>
        <v>0.41634738186462322</v>
      </c>
      <c r="B895" s="37">
        <f>((InformeTbHv[[#This Row],[T PROGRAMADO]]-InformeTbHv[[#This Row],[HORAS DE OTRAS PARADA]]))/InformeTbHv[[#This Row],[T PROGRAMADO]]</f>
        <v>0.40749999999999997</v>
      </c>
      <c r="C895" s="113">
        <f>IFERROR(((InformeTbHv[[#This Row],[T PROGRAMADO]]-InformeTbHv[[#This Row],[Ttal P. mec]])/InformeTbHv[[#This Row],[T PROGRAMADO]]),0)</f>
        <v>0.97875000000000001</v>
      </c>
      <c r="D895" s="38">
        <f>IFERROR(ROUND(InformeTbHv[[#This Row],[TOTAL DE ARBOLES]]/InformeTbHv[[#This Row],[T EFECTIVO]],2),"")</f>
        <v>0</v>
      </c>
      <c r="E895" s="38" t="str">
        <f>(IFERROR(ROUND(InformeTbHv[[#This Row],[M3]]/InformeTbHv[[#This Row],[TOTAL DE ARBOLES]],2),""))</f>
        <v/>
      </c>
      <c r="F895" s="39">
        <f>IFERROR(ROUND(InformeTbHv[[#This Row],[M3]]/InformeTbHv[[#This Row],[T EFECTIVO]],2),"")</f>
        <v>4.5999999999999996</v>
      </c>
      <c r="G895" s="40">
        <f>InformeTbHv[[#This Row],[T PROGRAMADO]]-InformeTbHv[[#This Row],[HORAS DE OTRAS PARADA]]</f>
        <v>3.26</v>
      </c>
      <c r="H895" s="40">
        <f>InformeTbHv[[#This Row],[T PROGRAMADO]]-SUM(InformeTbHv[[#This Row],[T PARADAS MEC]]+InformeTbHv[[#This Row],[ALISTAMIENTO]]+InformeTbHv[[#This Row],[Mantenimiento periódico]])</f>
        <v>7.83</v>
      </c>
      <c r="I895" s="40">
        <f>InformeTbHv[[#This Row],[T PARADAS MEC]]+InformeTbHv[[#This Row],[ALISTAMIENTO]]+InformeTbHv[[#This Row],[Mantenimiento periódico]]</f>
        <v>0.17</v>
      </c>
      <c r="J895" s="40">
        <f>SUMIF(InformeTbHv[[#This Row],[MOTIVO 1]],"Mantenimiento periódico",InformeTbHv[[#This Row],[T OTRA PARADA 1]])</f>
        <v>0</v>
      </c>
      <c r="K895" s="40">
        <f>InformeTbHv[[#This Row],[Mantenimiento periódico]]+InformeTbHv[[#This Row],[ALISTAMIENTO]]</f>
        <v>0.17</v>
      </c>
      <c r="L895" s="40">
        <f>SUM(InformeTbHv[[#This Row],[T OTRA PARADA 1]:[T OTRA PARADA 5]])</f>
        <v>4</v>
      </c>
      <c r="M895" s="38" t="s">
        <v>86</v>
      </c>
      <c r="N895" s="38" t="s">
        <v>1418</v>
      </c>
      <c r="O895" s="38" t="s">
        <v>95</v>
      </c>
      <c r="P895" s="38">
        <v>6135776</v>
      </c>
      <c r="Q895" s="38" t="s">
        <v>43</v>
      </c>
      <c r="R895" s="38" t="s">
        <v>74</v>
      </c>
      <c r="S895" s="41">
        <v>46035</v>
      </c>
      <c r="T895" s="38" t="s">
        <v>102</v>
      </c>
      <c r="U895" s="38"/>
      <c r="V895" s="38"/>
      <c r="W895" s="38"/>
      <c r="X895" s="38"/>
      <c r="Y895" s="38"/>
      <c r="Z895" s="38"/>
      <c r="AA895" s="38"/>
      <c r="AB895" s="38"/>
      <c r="AC895" s="38" t="s">
        <v>1425</v>
      </c>
      <c r="AD895" s="38" t="s">
        <v>1470</v>
      </c>
      <c r="AE895" s="38" t="s">
        <v>1514</v>
      </c>
      <c r="AF895" s="38">
        <v>18.81028029942162</v>
      </c>
      <c r="AG895" s="251" t="s">
        <v>205</v>
      </c>
      <c r="AH895" s="207">
        <v>1</v>
      </c>
      <c r="AI895" s="125" t="s">
        <v>45</v>
      </c>
      <c r="AJ895" s="418">
        <f>VLOOKUP(InformeTbHv[[#This Row],[TURNO]],[1]INFORMEHV!AI$2:AK$184,2,0)</f>
        <v>0.58333333333333337</v>
      </c>
      <c r="AK895" s="418">
        <f>VLOOKUP(InformeTbHv[[#This Row],[TURNO]],[1]INFORMEHV!AI$2:AK$184,3,0)</f>
        <v>0.91666666666666663</v>
      </c>
      <c r="AL895" s="116"/>
      <c r="AM895" s="38"/>
      <c r="AN895" s="38">
        <v>15</v>
      </c>
      <c r="AO895" s="38"/>
      <c r="AP895" s="38"/>
      <c r="AQ895" s="40"/>
      <c r="AR895" s="38">
        <v>8</v>
      </c>
      <c r="AS895" s="38"/>
      <c r="AT895" s="38"/>
      <c r="AU895" s="38"/>
      <c r="AV895" s="38">
        <v>0.17</v>
      </c>
      <c r="AW895" s="38">
        <v>0.17</v>
      </c>
      <c r="AX895" s="38">
        <v>0.4</v>
      </c>
      <c r="AY895" s="38">
        <v>4</v>
      </c>
      <c r="AZ895" s="42" t="s">
        <v>175</v>
      </c>
      <c r="BA895" s="38" t="s">
        <v>48</v>
      </c>
      <c r="BB89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4.74</v>
      </c>
      <c r="BC895" s="40">
        <v>2</v>
      </c>
      <c r="BD895" s="40">
        <v>2</v>
      </c>
      <c r="BE895" s="40"/>
      <c r="BF895" s="40"/>
      <c r="BG895" s="43"/>
      <c r="BH895" s="74" t="s">
        <v>252</v>
      </c>
      <c r="BI895" s="45" t="s">
        <v>236</v>
      </c>
      <c r="BJ895" s="45"/>
      <c r="BK895" s="46"/>
      <c r="BL895" s="47"/>
    </row>
    <row r="896" spans="1:64" ht="18" customHeight="1" x14ac:dyDescent="0.3">
      <c r="A896" s="37">
        <f>IFERROR(InformeTbHv[[#This Row],[T EFECTIVO]]/InformeTbHv[[#This Row],[Horas disponibles]],0)</f>
        <v>7.69230769230769E-2</v>
      </c>
      <c r="B896" s="37">
        <f>((InformeTbHv[[#This Row],[T PROGRAMADO]]-InformeTbHv[[#This Row],[HORAS DE OTRAS PARADA]]))/InformeTbHv[[#This Row],[T PROGRAMADO]]</f>
        <v>7.3749999999999982E-2</v>
      </c>
      <c r="C896" s="113">
        <f>IFERROR(((InformeTbHv[[#This Row],[T PROGRAMADO]]-InformeTbHv[[#This Row],[Ttal P. mec]])/InformeTbHv[[#This Row],[T PROGRAMADO]]),0)</f>
        <v>0.95874999999999999</v>
      </c>
      <c r="D896" s="38">
        <f>IFERROR(ROUND(InformeTbHv[[#This Row],[TOTAL DE ARBOLES]]/InformeTbHv[[#This Row],[T EFECTIVO]],2),"")</f>
        <v>38.979999999999997</v>
      </c>
      <c r="E896" s="38">
        <f>(IFERROR(ROUND(InformeTbHv[[#This Row],[M3]]/InformeTbHv[[#This Row],[TOTAL DE ARBOLES]],2),""))</f>
        <v>0.45</v>
      </c>
      <c r="F896" s="39">
        <f>IFERROR(ROUND(InformeTbHv[[#This Row],[M3]]/InformeTbHv[[#This Row],[T EFECTIVO]],2),"")</f>
        <v>17.71</v>
      </c>
      <c r="G896" s="40">
        <f>InformeTbHv[[#This Row],[T PROGRAMADO]]-InformeTbHv[[#This Row],[HORAS DE OTRAS PARADA]]</f>
        <v>0.58999999999999986</v>
      </c>
      <c r="H896" s="40">
        <f>InformeTbHv[[#This Row],[T PROGRAMADO]]-SUM(InformeTbHv[[#This Row],[T PARADAS MEC]]+InformeTbHv[[#This Row],[ALISTAMIENTO]]+InformeTbHv[[#This Row],[Mantenimiento periódico]])</f>
        <v>7.67</v>
      </c>
      <c r="I896" s="40">
        <f>InformeTbHv[[#This Row],[T PARADAS MEC]]+InformeTbHv[[#This Row],[ALISTAMIENTO]]+InformeTbHv[[#This Row],[Mantenimiento periódico]]</f>
        <v>0.33</v>
      </c>
      <c r="J896" s="40">
        <f>SUMIF(InformeTbHv[[#This Row],[MOTIVO 1]],"Mantenimiento periódico",InformeTbHv[[#This Row],[T OTRA PARADA 1]])</f>
        <v>0</v>
      </c>
      <c r="K896" s="40">
        <f>InformeTbHv[[#This Row],[Mantenimiento periódico]]+InformeTbHv[[#This Row],[ALISTAMIENTO]]</f>
        <v>0.33</v>
      </c>
      <c r="L896" s="40">
        <f>SUM(InformeTbHv[[#This Row],[T OTRA PARADA 1]:[T OTRA PARADA 5]])</f>
        <v>6</v>
      </c>
      <c r="M896" s="38" t="s">
        <v>72</v>
      </c>
      <c r="N896" s="38" t="s">
        <v>1418</v>
      </c>
      <c r="O896" s="38" t="s">
        <v>73</v>
      </c>
      <c r="P896" s="38">
        <v>1116724403</v>
      </c>
      <c r="Q896" s="38" t="s">
        <v>43</v>
      </c>
      <c r="R896" s="38" t="s">
        <v>74</v>
      </c>
      <c r="S896" s="41">
        <v>46035</v>
      </c>
      <c r="T896" s="38" t="s">
        <v>102</v>
      </c>
      <c r="U896" s="38"/>
      <c r="V896" s="38"/>
      <c r="W896" s="38"/>
      <c r="X896" s="38"/>
      <c r="Y896" s="38"/>
      <c r="Z896" s="38"/>
      <c r="AA896" s="38"/>
      <c r="AB896" s="38"/>
      <c r="AC896" s="38" t="s">
        <v>1425</v>
      </c>
      <c r="AD896" s="38" t="s">
        <v>1470</v>
      </c>
      <c r="AE896" s="38" t="s">
        <v>1514</v>
      </c>
      <c r="AF896" s="38">
        <v>18.81028029942162</v>
      </c>
      <c r="AG896" s="251" t="s">
        <v>205</v>
      </c>
      <c r="AH896" s="207">
        <v>2</v>
      </c>
      <c r="AI896" s="116" t="s">
        <v>47</v>
      </c>
      <c r="AJ896" s="415">
        <f>VLOOKUP(InformeTbHv[[#This Row],[TURNO]],[1]INFORMEHV!AI$2:AK$184,2,0)</f>
        <v>0.25</v>
      </c>
      <c r="AK896" s="415">
        <f>VLOOKUP(InformeTbHv[[#This Row],[TURNO]],[1]INFORMEHV!AI$2:AK$184,3,0)</f>
        <v>0.58333333333333337</v>
      </c>
      <c r="AL896" s="116">
        <v>32</v>
      </c>
      <c r="AM896" s="38">
        <v>23</v>
      </c>
      <c r="AN896" s="38">
        <v>10.45</v>
      </c>
      <c r="AO896" s="38">
        <v>9.26</v>
      </c>
      <c r="AP896" s="38"/>
      <c r="AQ896" s="40">
        <v>21.5</v>
      </c>
      <c r="AR896" s="38">
        <v>8</v>
      </c>
      <c r="AS896" s="38"/>
      <c r="AT896" s="38"/>
      <c r="AU896" s="38"/>
      <c r="AV896" s="38">
        <v>0.33</v>
      </c>
      <c r="AW896" s="38">
        <v>0.33</v>
      </c>
      <c r="AX896" s="38">
        <v>0.75</v>
      </c>
      <c r="AY896" s="38">
        <v>1</v>
      </c>
      <c r="AZ896" s="42" t="s">
        <v>176</v>
      </c>
      <c r="BA896" s="38" t="s">
        <v>48</v>
      </c>
      <c r="BB89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7.41</v>
      </c>
      <c r="BC896" s="40">
        <v>6</v>
      </c>
      <c r="BD896" s="40"/>
      <c r="BE896" s="40"/>
      <c r="BF896" s="40"/>
      <c r="BG896" s="43"/>
      <c r="BH896" s="14" t="s">
        <v>236</v>
      </c>
      <c r="BI896" s="45"/>
      <c r="BJ896" s="45"/>
      <c r="BK896" s="46"/>
      <c r="BL896" s="47"/>
    </row>
    <row r="897" spans="1:64" ht="18" customHeight="1" x14ac:dyDescent="0.3">
      <c r="A897" s="37">
        <f>IFERROR(InformeTbHv[[#This Row],[T EFECTIVO]]/InformeTbHv[[#This Row],[Horas disponibles]],0)</f>
        <v>0</v>
      </c>
      <c r="B897" s="37">
        <f>((InformeTbHv[[#This Row],[T PROGRAMADO]]-InformeTbHv[[#This Row],[HORAS DE OTRAS PARADA]]))/InformeTbHv[[#This Row],[T PROGRAMADO]]</f>
        <v>0</v>
      </c>
      <c r="C897" s="113">
        <f>IFERROR(((InformeTbHv[[#This Row],[T PROGRAMADO]]-InformeTbHv[[#This Row],[Ttal P. mec]])/InformeTbHv[[#This Row],[T PROGRAMADO]]),0)</f>
        <v>1</v>
      </c>
      <c r="D897" s="38" t="str">
        <f>IFERROR(ROUND(InformeTbHv[[#This Row],[TOTAL DE ARBOLES]]/InformeTbHv[[#This Row],[T EFECTIVO]],2),"")</f>
        <v/>
      </c>
      <c r="E897" s="38" t="str">
        <f>(IFERROR(ROUND(InformeTbHv[[#This Row],[M3]]/InformeTbHv[[#This Row],[TOTAL DE ARBOLES]],2),""))</f>
        <v/>
      </c>
      <c r="F897" s="39" t="str">
        <f>IFERROR(ROUND(InformeTbHv[[#This Row],[M3]]/InformeTbHv[[#This Row],[T EFECTIVO]],2),"")</f>
        <v/>
      </c>
      <c r="G897" s="40">
        <f>InformeTbHv[[#This Row],[T PROGRAMADO]]-InformeTbHv[[#This Row],[HORAS DE OTRAS PARADA]]</f>
        <v>0</v>
      </c>
      <c r="H897" s="40">
        <f>InformeTbHv[[#This Row],[T PROGRAMADO]]-SUM(InformeTbHv[[#This Row],[T PARADAS MEC]]+InformeTbHv[[#This Row],[ALISTAMIENTO]]+InformeTbHv[[#This Row],[Mantenimiento periódico]])</f>
        <v>8</v>
      </c>
      <c r="I897" s="40">
        <f>InformeTbHv[[#This Row],[T PARADAS MEC]]+InformeTbHv[[#This Row],[ALISTAMIENTO]]+InformeTbHv[[#This Row],[Mantenimiento periódico]]</f>
        <v>0</v>
      </c>
      <c r="J897" s="40">
        <f>SUMIF(InformeTbHv[[#This Row],[MOTIVO 1]],"Mantenimiento periódico",InformeTbHv[[#This Row],[T OTRA PARADA 1]])</f>
        <v>0</v>
      </c>
      <c r="K897" s="40">
        <f>InformeTbHv[[#This Row],[Mantenimiento periódico]]+InformeTbHv[[#This Row],[ALISTAMIENTO]]</f>
        <v>0</v>
      </c>
      <c r="L897" s="40">
        <f>SUM(InformeTbHv[[#This Row],[T OTRA PARADA 1]:[T OTRA PARADA 5]])</f>
        <v>8</v>
      </c>
      <c r="M897" s="38" t="s">
        <v>86</v>
      </c>
      <c r="N897" s="38" t="s">
        <v>1418</v>
      </c>
      <c r="O897" s="38" t="s">
        <v>95</v>
      </c>
      <c r="P897" s="38">
        <v>6135776</v>
      </c>
      <c r="Q897" s="38" t="s">
        <v>43</v>
      </c>
      <c r="R897" s="38" t="s">
        <v>74</v>
      </c>
      <c r="S897" s="41">
        <v>46036</v>
      </c>
      <c r="T897" s="38" t="s">
        <v>102</v>
      </c>
      <c r="U897" s="38"/>
      <c r="V897" s="38"/>
      <c r="W897" s="38"/>
      <c r="X897" s="38"/>
      <c r="Y897" s="38"/>
      <c r="Z897" s="38"/>
      <c r="AA897" s="38"/>
      <c r="AB897" s="38"/>
      <c r="AC897" s="38" t="s">
        <v>1425</v>
      </c>
      <c r="AD897" s="38" t="s">
        <v>1470</v>
      </c>
      <c r="AE897" s="38" t="s">
        <v>1514</v>
      </c>
      <c r="AF897" s="38">
        <v>18.81028029942162</v>
      </c>
      <c r="AG897" s="251" t="s">
        <v>205</v>
      </c>
      <c r="AH897" s="207">
        <v>1</v>
      </c>
      <c r="AI897" s="38" t="s">
        <v>47</v>
      </c>
      <c r="AJ897" s="421">
        <f>VLOOKUP(InformeTbHv[[#This Row],[TURNO]],[1]INFORMEHV!AI$2:AK$184,2,0)</f>
        <v>0.25</v>
      </c>
      <c r="AK897" s="421">
        <f>VLOOKUP(InformeTbHv[[#This Row],[TURNO]],[1]INFORMEHV!AI$2:AK$184,3,0)</f>
        <v>0.58333333333333337</v>
      </c>
      <c r="AL897" s="116"/>
      <c r="AM897" s="38"/>
      <c r="AN897" s="38"/>
      <c r="AO897" s="38"/>
      <c r="AP897" s="38"/>
      <c r="AQ897" s="40"/>
      <c r="AR897" s="38">
        <v>8</v>
      </c>
      <c r="AS897" s="38"/>
      <c r="AT897" s="25"/>
      <c r="AU897" s="38"/>
      <c r="AV897" s="38"/>
      <c r="AW897" s="38"/>
      <c r="AX897" s="38"/>
      <c r="AY897" s="38"/>
      <c r="AZ897" s="42" t="s">
        <v>137</v>
      </c>
      <c r="BA897" s="38" t="s">
        <v>48</v>
      </c>
      <c r="BB89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897" s="40">
        <v>8</v>
      </c>
      <c r="BD897" s="40"/>
      <c r="BE897" s="40"/>
      <c r="BF897" s="40"/>
      <c r="BG897" s="43"/>
      <c r="BH897" s="14" t="s">
        <v>236</v>
      </c>
      <c r="BI897" s="45"/>
      <c r="BJ897" s="45"/>
      <c r="BK897" s="46"/>
      <c r="BL897" s="47"/>
    </row>
    <row r="898" spans="1:64" ht="18" customHeight="1" x14ac:dyDescent="0.3">
      <c r="A898" s="37">
        <f>IFERROR(InformeTbHv[[#This Row],[T EFECTIVO]]/InformeTbHv[[#This Row],[Horas disponibles]],0)</f>
        <v>0.96875</v>
      </c>
      <c r="B898" s="37">
        <f>((InformeTbHv[[#This Row],[T PROGRAMADO]]-InformeTbHv[[#This Row],[HORAS DE OTRAS PARADA]]))/InformeTbHv[[#This Row],[T PROGRAMADO]]</f>
        <v>0.96875</v>
      </c>
      <c r="C898" s="113">
        <f>IFERROR(((InformeTbHv[[#This Row],[T PROGRAMADO]]-InformeTbHv[[#This Row],[Ttal P. mec]])/InformeTbHv[[#This Row],[T PROGRAMADO]]),0)</f>
        <v>1</v>
      </c>
      <c r="D898" s="38">
        <f>IFERROR(ROUND(InformeTbHv[[#This Row],[TOTAL DE ARBOLES]]/InformeTbHv[[#This Row],[T EFECTIVO]],2),"")</f>
        <v>7.48</v>
      </c>
      <c r="E898" s="38">
        <f>(IFERROR(ROUND(InformeTbHv[[#This Row],[M3]]/InformeTbHv[[#This Row],[TOTAL DE ARBOLES]],2),""))</f>
        <v>0.37</v>
      </c>
      <c r="F898" s="39">
        <f>IFERROR(ROUND(InformeTbHv[[#This Row],[M3]]/InformeTbHv[[#This Row],[T EFECTIVO]],2),"")</f>
        <v>2.73</v>
      </c>
      <c r="G898" s="40">
        <f>InformeTbHv[[#This Row],[T PROGRAMADO]]-InformeTbHv[[#This Row],[HORAS DE OTRAS PARADA]]</f>
        <v>7.75</v>
      </c>
      <c r="H898" s="40">
        <f>InformeTbHv[[#This Row],[T PROGRAMADO]]-SUM(InformeTbHv[[#This Row],[T PARADAS MEC]]+InformeTbHv[[#This Row],[ALISTAMIENTO]]+InformeTbHv[[#This Row],[Mantenimiento periódico]])</f>
        <v>8</v>
      </c>
      <c r="I898" s="40">
        <f>InformeTbHv[[#This Row],[T PARADAS MEC]]+InformeTbHv[[#This Row],[ALISTAMIENTO]]+InformeTbHv[[#This Row],[Mantenimiento periódico]]</f>
        <v>0</v>
      </c>
      <c r="J898" s="40">
        <f>SUMIF(InformeTbHv[[#This Row],[MOTIVO 1]],"Mantenimiento periódico",InformeTbHv[[#This Row],[T OTRA PARADA 1]])</f>
        <v>0</v>
      </c>
      <c r="K898" s="40">
        <f>InformeTbHv[[#This Row],[Mantenimiento periódico]]+InformeTbHv[[#This Row],[ALISTAMIENTO]]</f>
        <v>0</v>
      </c>
      <c r="L898" s="40">
        <f>SUM(InformeTbHv[[#This Row],[T OTRA PARADA 1]:[T OTRA PARADA 5]])</f>
        <v>0</v>
      </c>
      <c r="M898" s="38" t="s">
        <v>72</v>
      </c>
      <c r="N898" s="38" t="s">
        <v>1418</v>
      </c>
      <c r="O898" s="38" t="s">
        <v>93</v>
      </c>
      <c r="P898" s="38">
        <v>1112881624</v>
      </c>
      <c r="Q898" s="38" t="s">
        <v>43</v>
      </c>
      <c r="R898" s="38" t="s">
        <v>74</v>
      </c>
      <c r="S898" s="41">
        <v>46036</v>
      </c>
      <c r="T898" s="38" t="s">
        <v>102</v>
      </c>
      <c r="U898" s="38"/>
      <c r="V898" s="38"/>
      <c r="W898" s="38"/>
      <c r="X898" s="38"/>
      <c r="Y898" s="38"/>
      <c r="Z898" s="38"/>
      <c r="AA898" s="38"/>
      <c r="AB898" s="38"/>
      <c r="AC898" s="38" t="s">
        <v>1425</v>
      </c>
      <c r="AD898" s="38" t="s">
        <v>1470</v>
      </c>
      <c r="AE898" s="38" t="s">
        <v>1514</v>
      </c>
      <c r="AF898" s="38">
        <v>18.81028029942162</v>
      </c>
      <c r="AG898" s="251" t="s">
        <v>205</v>
      </c>
      <c r="AH898" s="207">
        <v>1</v>
      </c>
      <c r="AI898" s="125" t="s">
        <v>45</v>
      </c>
      <c r="AJ898" s="418">
        <f>VLOOKUP(InformeTbHv[[#This Row],[TURNO]],[1]INFORMEHV!AI$2:AK$184,2,0)</f>
        <v>0.58333333333333337</v>
      </c>
      <c r="AK898" s="418">
        <f>VLOOKUP(InformeTbHv[[#This Row],[TURNO]],[1]INFORMEHV!AI$2:AK$184,3,0)</f>
        <v>0.91666666666666663</v>
      </c>
      <c r="AL898" s="116">
        <v>29</v>
      </c>
      <c r="AM898" s="38">
        <v>58</v>
      </c>
      <c r="AN898" s="38">
        <v>21.18</v>
      </c>
      <c r="AO898" s="38">
        <v>18.350000000000001</v>
      </c>
      <c r="AP898" s="38"/>
      <c r="AQ898" s="40">
        <v>21.7</v>
      </c>
      <c r="AR898" s="38">
        <v>8</v>
      </c>
      <c r="AS898" s="38"/>
      <c r="AT898" s="38"/>
      <c r="AU898" s="38"/>
      <c r="AV898" s="38"/>
      <c r="AW898" s="38"/>
      <c r="AX898" s="38">
        <v>0.25</v>
      </c>
      <c r="AY898" s="38">
        <v>1</v>
      </c>
      <c r="AZ898" s="42" t="s">
        <v>177</v>
      </c>
      <c r="BA898" s="38" t="s">
        <v>48</v>
      </c>
      <c r="BB89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0.25</v>
      </c>
      <c r="BC898" s="40"/>
      <c r="BD898" s="40"/>
      <c r="BE898" s="40"/>
      <c r="BF898" s="40"/>
      <c r="BG898" s="43"/>
      <c r="BH898" s="44"/>
      <c r="BI898" s="45"/>
      <c r="BJ898" s="45"/>
      <c r="BK898" s="46"/>
      <c r="BL898" s="47"/>
    </row>
    <row r="899" spans="1:64" ht="18" customHeight="1" x14ac:dyDescent="0.3">
      <c r="A899" s="37">
        <f>IFERROR(InformeTbHv[[#This Row],[T EFECTIVO]]/InformeTbHv[[#This Row],[Horas disponibles]],0)</f>
        <v>0.92348284960422167</v>
      </c>
      <c r="B899" s="37">
        <f>((InformeTbHv[[#This Row],[T PROGRAMADO]]-InformeTbHv[[#This Row],[HORAS DE OTRAS PARADA]]))/InformeTbHv[[#This Row],[T PROGRAMADO]]</f>
        <v>0.875</v>
      </c>
      <c r="C899" s="113">
        <f>IFERROR(((InformeTbHv[[#This Row],[T PROGRAMADO]]-InformeTbHv[[#This Row],[Ttal P. mec]])/InformeTbHv[[#This Row],[T PROGRAMADO]]),0)</f>
        <v>0.94750000000000001</v>
      </c>
      <c r="D899" s="38">
        <f>IFERROR(ROUND(InformeTbHv[[#This Row],[TOTAL DE ARBOLES]]/InformeTbHv[[#This Row],[T EFECTIVO]],2),"")</f>
        <v>0</v>
      </c>
      <c r="E899" s="38" t="str">
        <f>(IFERROR(ROUND(InformeTbHv[[#This Row],[M3]]/InformeTbHv[[#This Row],[TOTAL DE ARBOLES]],2),""))</f>
        <v/>
      </c>
      <c r="F899" s="39">
        <f>IFERROR(ROUND(InformeTbHv[[#This Row],[M3]]/InformeTbHv[[#This Row],[T EFECTIVO]],2),"")</f>
        <v>0</v>
      </c>
      <c r="G899" s="40">
        <f>InformeTbHv[[#This Row],[T PROGRAMADO]]-InformeTbHv[[#This Row],[HORAS DE OTRAS PARADA]]</f>
        <v>7</v>
      </c>
      <c r="H899" s="40">
        <f>InformeTbHv[[#This Row],[T PROGRAMADO]]-SUM(InformeTbHv[[#This Row],[T PARADAS MEC]]+InformeTbHv[[#This Row],[ALISTAMIENTO]]+InformeTbHv[[#This Row],[Mantenimiento periódico]])</f>
        <v>7.58</v>
      </c>
      <c r="I899" s="40">
        <f>InformeTbHv[[#This Row],[T PARADAS MEC]]+InformeTbHv[[#This Row],[ALISTAMIENTO]]+InformeTbHv[[#This Row],[Mantenimiento periódico]]</f>
        <v>0.42</v>
      </c>
      <c r="J899" s="40">
        <f>SUMIF(InformeTbHv[[#This Row],[MOTIVO 1]],"Mantenimiento periódico",InformeTbHv[[#This Row],[T OTRA PARADA 1]])</f>
        <v>0</v>
      </c>
      <c r="K899" s="40">
        <f>InformeTbHv[[#This Row],[Mantenimiento periódico]]+InformeTbHv[[#This Row],[ALISTAMIENTO]]</f>
        <v>0.42</v>
      </c>
      <c r="L899" s="40">
        <f>SUM(InformeTbHv[[#This Row],[T OTRA PARADA 1]:[T OTRA PARADA 5]])</f>
        <v>0</v>
      </c>
      <c r="M899" s="38" t="s">
        <v>72</v>
      </c>
      <c r="N899" s="38" t="s">
        <v>1418</v>
      </c>
      <c r="O899" s="38" t="s">
        <v>93</v>
      </c>
      <c r="P899" s="38">
        <v>1112881624</v>
      </c>
      <c r="Q899" s="38" t="s">
        <v>43</v>
      </c>
      <c r="R899" s="38" t="s">
        <v>74</v>
      </c>
      <c r="S899" s="41">
        <v>46036</v>
      </c>
      <c r="T899" s="38" t="s">
        <v>102</v>
      </c>
      <c r="U899" s="38"/>
      <c r="V899" s="38"/>
      <c r="W899" s="38"/>
      <c r="X899" s="38"/>
      <c r="Y899" s="38"/>
      <c r="Z899" s="38"/>
      <c r="AA899" s="38"/>
      <c r="AB899" s="38"/>
      <c r="AC899" s="38" t="s">
        <v>1425</v>
      </c>
      <c r="AD899" s="38" t="s">
        <v>1470</v>
      </c>
      <c r="AE899" s="38" t="s">
        <v>1514</v>
      </c>
      <c r="AF899" s="38">
        <v>18.81028029942162</v>
      </c>
      <c r="AG899" s="251" t="s">
        <v>205</v>
      </c>
      <c r="AH899" s="207">
        <v>1</v>
      </c>
      <c r="AI899" s="38" t="s">
        <v>47</v>
      </c>
      <c r="AJ899" s="421">
        <f>VLOOKUP(InformeTbHv[[#This Row],[TURNO]],[1]INFORMEHV!AI$2:AK$184,2,0)</f>
        <v>0.25</v>
      </c>
      <c r="AK899" s="421">
        <f>VLOOKUP(InformeTbHv[[#This Row],[TURNO]],[1]INFORMEHV!AI$2:AK$184,3,0)</f>
        <v>0.58333333333333337</v>
      </c>
      <c r="AL899" s="116"/>
      <c r="AM899" s="38"/>
      <c r="AN899" s="38"/>
      <c r="AO899" s="38"/>
      <c r="AP899" s="38"/>
      <c r="AQ899" s="40"/>
      <c r="AR899" s="38">
        <v>8</v>
      </c>
      <c r="AS899" s="38"/>
      <c r="AT899" s="38"/>
      <c r="AU899" s="38"/>
      <c r="AV899" s="38">
        <v>0.42</v>
      </c>
      <c r="AW899" s="38"/>
      <c r="AX899" s="38">
        <v>0.57999999999999996</v>
      </c>
      <c r="AY899" s="38"/>
      <c r="AZ899" s="42" t="s">
        <v>178</v>
      </c>
      <c r="BA899" s="38" t="s">
        <v>48</v>
      </c>
      <c r="BB89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v>
      </c>
      <c r="BC899" s="40"/>
      <c r="BD899" s="40"/>
      <c r="BE899" s="40"/>
      <c r="BF899" s="40"/>
      <c r="BG899" s="43"/>
      <c r="BH899" s="44"/>
      <c r="BI899" s="45"/>
      <c r="BJ899" s="45"/>
      <c r="BK899" s="46"/>
      <c r="BL899" s="47"/>
    </row>
    <row r="900" spans="1:64" ht="18" customHeight="1" x14ac:dyDescent="0.3">
      <c r="A900" s="37">
        <f>IFERROR(InformeTbHv[[#This Row],[T EFECTIVO]]/InformeTbHv[[#This Row],[Horas disponibles]],0)</f>
        <v>0.96875</v>
      </c>
      <c r="B900" s="37">
        <f>((InformeTbHv[[#This Row],[T PROGRAMADO]]-InformeTbHv[[#This Row],[HORAS DE OTRAS PARADA]]))/InformeTbHv[[#This Row],[T PROGRAMADO]]</f>
        <v>0.96875</v>
      </c>
      <c r="C900" s="113">
        <f>IFERROR(((InformeTbHv[[#This Row],[T PROGRAMADO]]-InformeTbHv[[#This Row],[Ttal P. mec]])/InformeTbHv[[#This Row],[T PROGRAMADO]]),0)</f>
        <v>1</v>
      </c>
      <c r="D900" s="38">
        <f>IFERROR(ROUND(InformeTbHv[[#This Row],[TOTAL DE ARBOLES]]/InformeTbHv[[#This Row],[T EFECTIVO]],2),"")</f>
        <v>0</v>
      </c>
      <c r="E900" s="38" t="str">
        <f>(IFERROR(ROUND(InformeTbHv[[#This Row],[M3]]/InformeTbHv[[#This Row],[TOTAL DE ARBOLES]],2),""))</f>
        <v/>
      </c>
      <c r="F900" s="39">
        <f>IFERROR(ROUND(InformeTbHv[[#This Row],[M3]]/InformeTbHv[[#This Row],[T EFECTIVO]],2),"")</f>
        <v>0</v>
      </c>
      <c r="G900" s="40">
        <f>InformeTbHv[[#This Row],[T PROGRAMADO]]-InformeTbHv[[#This Row],[HORAS DE OTRAS PARADA]]</f>
        <v>7.75</v>
      </c>
      <c r="H900" s="40">
        <f>InformeTbHv[[#This Row],[T PROGRAMADO]]-SUM(InformeTbHv[[#This Row],[T PARADAS MEC]]+InformeTbHv[[#This Row],[ALISTAMIENTO]]+InformeTbHv[[#This Row],[Mantenimiento periódico]])</f>
        <v>8</v>
      </c>
      <c r="I900" s="40">
        <f>InformeTbHv[[#This Row],[T PARADAS MEC]]+InformeTbHv[[#This Row],[ALISTAMIENTO]]+InformeTbHv[[#This Row],[Mantenimiento periódico]]</f>
        <v>0</v>
      </c>
      <c r="J900" s="40">
        <f>SUMIF(InformeTbHv[[#This Row],[MOTIVO 1]],"Mantenimiento periódico",InformeTbHv[[#This Row],[T OTRA PARADA 1]])</f>
        <v>0</v>
      </c>
      <c r="K900" s="40">
        <f>InformeTbHv[[#This Row],[Mantenimiento periódico]]+InformeTbHv[[#This Row],[ALISTAMIENTO]]</f>
        <v>0</v>
      </c>
      <c r="L900" s="40">
        <f>SUM(InformeTbHv[[#This Row],[T OTRA PARADA 1]:[T OTRA PARADA 5]])</f>
        <v>0</v>
      </c>
      <c r="M900" s="38" t="s">
        <v>72</v>
      </c>
      <c r="N900" s="38" t="s">
        <v>1418</v>
      </c>
      <c r="O900" s="38" t="s">
        <v>75</v>
      </c>
      <c r="P900" s="38">
        <v>1114481552</v>
      </c>
      <c r="Q900" s="38" t="s">
        <v>43</v>
      </c>
      <c r="R900" s="38" t="s">
        <v>74</v>
      </c>
      <c r="S900" s="41">
        <v>46036</v>
      </c>
      <c r="T900" s="38" t="s">
        <v>102</v>
      </c>
      <c r="U900" s="38"/>
      <c r="V900" s="38"/>
      <c r="W900" s="38"/>
      <c r="X900" s="38"/>
      <c r="Y900" s="38"/>
      <c r="Z900" s="38"/>
      <c r="AA900" s="38"/>
      <c r="AB900" s="38"/>
      <c r="AC900" s="38" t="s">
        <v>1425</v>
      </c>
      <c r="AD900" s="38" t="s">
        <v>1470</v>
      </c>
      <c r="AE900" s="38" t="s">
        <v>1514</v>
      </c>
      <c r="AF900" s="38">
        <v>18.81028029942162</v>
      </c>
      <c r="AG900" s="251" t="s">
        <v>205</v>
      </c>
      <c r="AH900" s="207">
        <v>1</v>
      </c>
      <c r="AI900" s="125" t="s">
        <v>45</v>
      </c>
      <c r="AJ900" s="418">
        <f>VLOOKUP(InformeTbHv[[#This Row],[TURNO]],[1]INFORMEHV!AI$2:AK$184,2,0)</f>
        <v>0.58333333333333337</v>
      </c>
      <c r="AK900" s="418">
        <f>VLOOKUP(InformeTbHv[[#This Row],[TURNO]],[1]INFORMEHV!AI$2:AK$184,3,0)</f>
        <v>0.91666666666666663</v>
      </c>
      <c r="AL900" s="116"/>
      <c r="AM900" s="38"/>
      <c r="AN900" s="38"/>
      <c r="AO900" s="38"/>
      <c r="AP900" s="38"/>
      <c r="AQ900" s="40"/>
      <c r="AR900" s="38">
        <v>8</v>
      </c>
      <c r="AS900" s="38"/>
      <c r="AT900" s="38"/>
      <c r="AU900" s="38"/>
      <c r="AV900" s="38"/>
      <c r="AW900" s="38"/>
      <c r="AX900" s="38">
        <v>0.25</v>
      </c>
      <c r="AY900" s="38"/>
      <c r="AZ900" s="42" t="s">
        <v>179</v>
      </c>
      <c r="BA900" s="38" t="s">
        <v>48</v>
      </c>
      <c r="BB90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0.25</v>
      </c>
      <c r="BC900" s="40"/>
      <c r="BD900" s="40"/>
      <c r="BE900" s="40"/>
      <c r="BF900" s="40"/>
      <c r="BG900" s="43"/>
      <c r="BH900" s="44"/>
      <c r="BI900" s="45"/>
      <c r="BJ900" s="45"/>
      <c r="BK900" s="46"/>
      <c r="BL900" s="47"/>
    </row>
    <row r="901" spans="1:64" ht="18" customHeight="1" x14ac:dyDescent="0.3">
      <c r="A901" s="37">
        <f>IFERROR(InformeTbHv[[#This Row],[T EFECTIVO]]/InformeTbHv[[#This Row],[Horas disponibles]],0)</f>
        <v>0</v>
      </c>
      <c r="B901" s="37">
        <f>((InformeTbHv[[#This Row],[T PROGRAMADO]]-InformeTbHv[[#This Row],[HORAS DE OTRAS PARADA]]))/InformeTbHv[[#This Row],[T PROGRAMADO]]</f>
        <v>0</v>
      </c>
      <c r="C901" s="113">
        <f>IFERROR(((InformeTbHv[[#This Row],[T PROGRAMADO]]-InformeTbHv[[#This Row],[Ttal P. mec]])/InformeTbHv[[#This Row],[T PROGRAMADO]]),0)</f>
        <v>1</v>
      </c>
      <c r="D901" s="38" t="str">
        <f>IFERROR(ROUND(InformeTbHv[[#This Row],[TOTAL DE ARBOLES]]/InformeTbHv[[#This Row],[T EFECTIVO]],2),"")</f>
        <v/>
      </c>
      <c r="E901" s="38" t="str">
        <f>(IFERROR(ROUND(InformeTbHv[[#This Row],[M3]]/InformeTbHv[[#This Row],[TOTAL DE ARBOLES]],2),""))</f>
        <v/>
      </c>
      <c r="F901" s="39" t="str">
        <f>IFERROR(ROUND(InformeTbHv[[#This Row],[M3]]/InformeTbHv[[#This Row],[T EFECTIVO]],2),"")</f>
        <v/>
      </c>
      <c r="G901" s="40">
        <f>InformeTbHv[[#This Row],[T PROGRAMADO]]-InformeTbHv[[#This Row],[HORAS DE OTRAS PARADA]]</f>
        <v>0</v>
      </c>
      <c r="H901" s="40">
        <f>InformeTbHv[[#This Row],[T PROGRAMADO]]-SUM(InformeTbHv[[#This Row],[T PARADAS MEC]]+InformeTbHv[[#This Row],[ALISTAMIENTO]]+InformeTbHv[[#This Row],[Mantenimiento periódico]])</f>
        <v>8</v>
      </c>
      <c r="I901" s="40">
        <f>InformeTbHv[[#This Row],[T PARADAS MEC]]+InformeTbHv[[#This Row],[ALISTAMIENTO]]+InformeTbHv[[#This Row],[Mantenimiento periódico]]</f>
        <v>0</v>
      </c>
      <c r="J901" s="40">
        <f>SUMIF(InformeTbHv[[#This Row],[MOTIVO 1]],"Mantenimiento periódico",InformeTbHv[[#This Row],[T OTRA PARADA 1]])</f>
        <v>0</v>
      </c>
      <c r="K901" s="40">
        <f>InformeTbHv[[#This Row],[Mantenimiento periódico]]+InformeTbHv[[#This Row],[ALISTAMIENTO]]</f>
        <v>0</v>
      </c>
      <c r="L901" s="40">
        <f>SUM(InformeTbHv[[#This Row],[T OTRA PARADA 1]:[T OTRA PARADA 5]])</f>
        <v>8</v>
      </c>
      <c r="M901" s="38" t="s">
        <v>86</v>
      </c>
      <c r="N901" s="38" t="s">
        <v>1418</v>
      </c>
      <c r="O901" s="38" t="s">
        <v>88</v>
      </c>
      <c r="P901" s="38">
        <v>94265708</v>
      </c>
      <c r="Q901" s="38" t="s">
        <v>43</v>
      </c>
      <c r="R901" s="38" t="s">
        <v>74</v>
      </c>
      <c r="S901" s="41">
        <v>46036</v>
      </c>
      <c r="T901" s="38" t="s">
        <v>102</v>
      </c>
      <c r="U901" s="38"/>
      <c r="V901" s="38"/>
      <c r="W901" s="38"/>
      <c r="X901" s="38"/>
      <c r="Y901" s="38"/>
      <c r="Z901" s="38"/>
      <c r="AA901" s="38"/>
      <c r="AB901" s="38"/>
      <c r="AC901" s="38" t="s">
        <v>1425</v>
      </c>
      <c r="AD901" s="38" t="s">
        <v>1470</v>
      </c>
      <c r="AE901" s="38" t="s">
        <v>1514</v>
      </c>
      <c r="AF901" s="38">
        <v>18.81028029942162</v>
      </c>
      <c r="AG901" s="251" t="s">
        <v>205</v>
      </c>
      <c r="AH901" s="207">
        <v>1</v>
      </c>
      <c r="AI901" s="125" t="s">
        <v>45</v>
      </c>
      <c r="AJ901" s="418">
        <f>VLOOKUP(InformeTbHv[[#This Row],[TURNO]],[1]INFORMEHV!AI$2:AK$184,2,0)</f>
        <v>0.58333333333333337</v>
      </c>
      <c r="AK901" s="418">
        <f>VLOOKUP(InformeTbHv[[#This Row],[TURNO]],[1]INFORMEHV!AI$2:AK$184,3,0)</f>
        <v>0.91666666666666663</v>
      </c>
      <c r="AL901" s="116"/>
      <c r="AM901" s="38"/>
      <c r="AN901" s="38"/>
      <c r="AO901" s="38"/>
      <c r="AP901" s="38"/>
      <c r="AQ901" s="40"/>
      <c r="AR901" s="38">
        <v>8</v>
      </c>
      <c r="AS901" s="38"/>
      <c r="AT901" s="25"/>
      <c r="AU901" s="38"/>
      <c r="AV901" s="38"/>
      <c r="AW901" s="38"/>
      <c r="AX901" s="38"/>
      <c r="AY901" s="38"/>
      <c r="AZ901" s="42" t="s">
        <v>180</v>
      </c>
      <c r="BA901" s="38" t="s">
        <v>48</v>
      </c>
      <c r="BB90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901" s="40">
        <v>8</v>
      </c>
      <c r="BD901" s="40"/>
      <c r="BE901" s="40"/>
      <c r="BF901" s="40"/>
      <c r="BG901" s="43"/>
      <c r="BH901" s="14" t="s">
        <v>236</v>
      </c>
      <c r="BI901" s="45"/>
      <c r="BJ901" s="45"/>
      <c r="BK901" s="46"/>
      <c r="BL901" s="47"/>
    </row>
    <row r="902" spans="1:64" ht="18" customHeight="1" x14ac:dyDescent="0.3">
      <c r="A902" s="37">
        <f>IFERROR(InformeTbHv[[#This Row],[T EFECTIVO]]/InformeTbHv[[#This Row],[Horas disponibles]],0)</f>
        <v>0.69304229195088674</v>
      </c>
      <c r="B902" s="37">
        <f>((InformeTbHv[[#This Row],[T PROGRAMADO]]-InformeTbHv[[#This Row],[HORAS DE OTRAS PARADA]]))/InformeTbHv[[#This Row],[T PROGRAMADO]]</f>
        <v>0.63500000000000001</v>
      </c>
      <c r="C902" s="113">
        <f>IFERROR(((InformeTbHv[[#This Row],[T PROGRAMADO]]-InformeTbHv[[#This Row],[Ttal P. mec]])/InformeTbHv[[#This Row],[T PROGRAMADO]]),0)</f>
        <v>0.91625000000000001</v>
      </c>
      <c r="D902" s="38">
        <f>IFERROR(ROUND(InformeTbHv[[#This Row],[TOTAL DE ARBOLES]]/InformeTbHv[[#This Row],[T EFECTIVO]],2),"")</f>
        <v>10.43</v>
      </c>
      <c r="E902" s="38">
        <f>(IFERROR(ROUND(InformeTbHv[[#This Row],[M3]]/InformeTbHv[[#This Row],[TOTAL DE ARBOLES]],2),""))</f>
        <v>2.11</v>
      </c>
      <c r="F902" s="39">
        <f>IFERROR(ROUND(InformeTbHv[[#This Row],[M3]]/InformeTbHv[[#This Row],[T EFECTIVO]],2),"")</f>
        <v>22.01</v>
      </c>
      <c r="G902" s="40">
        <f>InformeTbHv[[#This Row],[T PROGRAMADO]]-InformeTbHv[[#This Row],[HORAS DE OTRAS PARADA]]</f>
        <v>5.08</v>
      </c>
      <c r="H902" s="40">
        <f>InformeTbHv[[#This Row],[T PROGRAMADO]]-SUM(InformeTbHv[[#This Row],[T PARADAS MEC]]+InformeTbHv[[#This Row],[ALISTAMIENTO]]+InformeTbHv[[#This Row],[Mantenimiento periódico]])</f>
        <v>7.33</v>
      </c>
      <c r="I902" s="40">
        <f>InformeTbHv[[#This Row],[T PARADAS MEC]]+InformeTbHv[[#This Row],[ALISTAMIENTO]]+InformeTbHv[[#This Row],[Mantenimiento periódico]]</f>
        <v>0.67</v>
      </c>
      <c r="J902" s="40">
        <f>SUMIF(InformeTbHv[[#This Row],[MOTIVO 1]],"Mantenimiento periódico",InformeTbHv[[#This Row],[T OTRA PARADA 1]])</f>
        <v>0</v>
      </c>
      <c r="K902" s="40">
        <f>InformeTbHv[[#This Row],[Mantenimiento periódico]]+InformeTbHv[[#This Row],[ALISTAMIENTO]]</f>
        <v>0.67</v>
      </c>
      <c r="L902" s="40">
        <f>SUM(InformeTbHv[[#This Row],[T OTRA PARADA 1]:[T OTRA PARADA 5]])</f>
        <v>1.5</v>
      </c>
      <c r="M902" s="38" t="s">
        <v>72</v>
      </c>
      <c r="N902" s="38" t="s">
        <v>1418</v>
      </c>
      <c r="O902" s="38" t="s">
        <v>93</v>
      </c>
      <c r="P902" s="38">
        <v>1112881624</v>
      </c>
      <c r="Q902" s="38" t="s">
        <v>43</v>
      </c>
      <c r="R902" s="38" t="s">
        <v>74</v>
      </c>
      <c r="S902" s="123">
        <v>46037</v>
      </c>
      <c r="T902" s="38" t="s">
        <v>102</v>
      </c>
      <c r="U902" s="38"/>
      <c r="V902" s="38"/>
      <c r="W902" s="38"/>
      <c r="X902" s="38"/>
      <c r="Y902" s="38"/>
      <c r="Z902" s="38"/>
      <c r="AA902" s="38"/>
      <c r="AB902" s="38"/>
      <c r="AC902" s="38" t="s">
        <v>1425</v>
      </c>
      <c r="AD902" s="38" t="s">
        <v>1470</v>
      </c>
      <c r="AE902" s="38" t="s">
        <v>1514</v>
      </c>
      <c r="AF902" s="38">
        <v>18.81028029942162</v>
      </c>
      <c r="AG902" s="251" t="s">
        <v>205</v>
      </c>
      <c r="AH902" s="207">
        <v>1</v>
      </c>
      <c r="AI902" s="116" t="s">
        <v>47</v>
      </c>
      <c r="AJ902" s="415">
        <f>VLOOKUP(InformeTbHv[[#This Row],[TURNO]],[1]INFORMEHV!AI$2:AK$184,2,0)</f>
        <v>0.25</v>
      </c>
      <c r="AK902" s="415">
        <f>VLOOKUP(InformeTbHv[[#This Row],[TURNO]],[1]INFORMEHV!AI$2:AK$184,3,0)</f>
        <v>0.58333333333333337</v>
      </c>
      <c r="AL902" s="116">
        <v>26</v>
      </c>
      <c r="AM902" s="38">
        <v>53</v>
      </c>
      <c r="AN902" s="38">
        <v>111.83</v>
      </c>
      <c r="AO902" s="38">
        <v>9.64</v>
      </c>
      <c r="AP902" s="38"/>
      <c r="AQ902" s="40">
        <v>48.6</v>
      </c>
      <c r="AR902" s="38">
        <v>8</v>
      </c>
      <c r="AS902" s="38"/>
      <c r="AT902" s="38"/>
      <c r="AU902" s="38"/>
      <c r="AV902" s="38">
        <v>0.67</v>
      </c>
      <c r="AW902" s="38"/>
      <c r="AX902" s="38">
        <v>0.75</v>
      </c>
      <c r="AY902" s="38"/>
      <c r="AZ902" s="42" t="s">
        <v>181</v>
      </c>
      <c r="BA902" s="38" t="s">
        <v>48</v>
      </c>
      <c r="BB90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2.92</v>
      </c>
      <c r="BC902" s="40">
        <v>1.5</v>
      </c>
      <c r="BD902" s="40"/>
      <c r="BE902" s="40"/>
      <c r="BF902" s="40"/>
      <c r="BG902" s="43"/>
      <c r="BH902" s="44" t="s">
        <v>858</v>
      </c>
      <c r="BI902" s="45"/>
      <c r="BJ902" s="45"/>
      <c r="BK902" s="46"/>
      <c r="BL902" s="47"/>
    </row>
    <row r="903" spans="1:64" ht="18" customHeight="1" x14ac:dyDescent="0.3">
      <c r="A903" s="37">
        <f>IFERROR(InformeTbHv[[#This Row],[T EFECTIVO]]/InformeTbHv[[#This Row],[Horas disponibles]],0)</f>
        <v>0.59375</v>
      </c>
      <c r="B903" s="37">
        <f>((InformeTbHv[[#This Row],[T PROGRAMADO]]-InformeTbHv[[#This Row],[HORAS DE OTRAS PARADA]]))/InformeTbHv[[#This Row],[T PROGRAMADO]]</f>
        <v>0.59375</v>
      </c>
      <c r="C903" s="113">
        <f>IFERROR(((InformeTbHv[[#This Row],[T PROGRAMADO]]-InformeTbHv[[#This Row],[Ttal P. mec]])/InformeTbHv[[#This Row],[T PROGRAMADO]]),0)</f>
        <v>1</v>
      </c>
      <c r="D903" s="38">
        <f>IFERROR(ROUND(InformeTbHv[[#This Row],[TOTAL DE ARBOLES]]/InformeTbHv[[#This Row],[T EFECTIVO]],2),"")</f>
        <v>6.95</v>
      </c>
      <c r="E903" s="38">
        <f>(IFERROR(ROUND(InformeTbHv[[#This Row],[M3]]/InformeTbHv[[#This Row],[TOTAL DE ARBOLES]],2),""))</f>
        <v>1.72</v>
      </c>
      <c r="F903" s="39">
        <f>IFERROR(ROUND(InformeTbHv[[#This Row],[M3]]/InformeTbHv[[#This Row],[T EFECTIVO]],2),"")</f>
        <v>11.93</v>
      </c>
      <c r="G903" s="40">
        <f>InformeTbHv[[#This Row],[T PROGRAMADO]]-InformeTbHv[[#This Row],[HORAS DE OTRAS PARADA]]</f>
        <v>4.75</v>
      </c>
      <c r="H903" s="40">
        <f>InformeTbHv[[#This Row],[T PROGRAMADO]]-SUM(InformeTbHv[[#This Row],[T PARADAS MEC]]+InformeTbHv[[#This Row],[ALISTAMIENTO]]+InformeTbHv[[#This Row],[Mantenimiento periódico]])</f>
        <v>8</v>
      </c>
      <c r="I903" s="40">
        <f>InformeTbHv[[#This Row],[T PARADAS MEC]]+InformeTbHv[[#This Row],[ALISTAMIENTO]]+InformeTbHv[[#This Row],[Mantenimiento periódico]]</f>
        <v>0</v>
      </c>
      <c r="J903" s="40">
        <f>SUMIF(InformeTbHv[[#This Row],[MOTIVO 1]],"Mantenimiento periódico",InformeTbHv[[#This Row],[T OTRA PARADA 1]])</f>
        <v>0</v>
      </c>
      <c r="K903" s="40">
        <f>InformeTbHv[[#This Row],[Mantenimiento periódico]]+InformeTbHv[[#This Row],[ALISTAMIENTO]]</f>
        <v>0</v>
      </c>
      <c r="L903" s="40">
        <f>SUM(InformeTbHv[[#This Row],[T OTRA PARADA 1]:[T OTRA PARADA 5]])</f>
        <v>3</v>
      </c>
      <c r="M903" s="38" t="s">
        <v>72</v>
      </c>
      <c r="N903" s="38" t="s">
        <v>1418</v>
      </c>
      <c r="O903" s="38" t="s">
        <v>75</v>
      </c>
      <c r="P903" s="38">
        <v>1114481552</v>
      </c>
      <c r="Q903" s="38" t="s">
        <v>43</v>
      </c>
      <c r="R903" s="38" t="s">
        <v>74</v>
      </c>
      <c r="S903" s="123">
        <v>46037</v>
      </c>
      <c r="T903" s="38" t="s">
        <v>182</v>
      </c>
      <c r="U903" s="38"/>
      <c r="V903" s="38"/>
      <c r="W903" s="38"/>
      <c r="X903" s="38"/>
      <c r="Y903" s="38"/>
      <c r="Z903" s="38"/>
      <c r="AA903" s="38"/>
      <c r="AB903" s="38"/>
      <c r="AC903" s="38" t="s">
        <v>1432</v>
      </c>
      <c r="AD903" s="38" t="s">
        <v>1477</v>
      </c>
      <c r="AE903" s="38" t="s">
        <v>1514</v>
      </c>
      <c r="AF903" s="38">
        <v>14.532512839160525</v>
      </c>
      <c r="AG903" s="25" t="s">
        <v>208</v>
      </c>
      <c r="AH903" s="207">
        <v>9</v>
      </c>
      <c r="AI903" s="125" t="s">
        <v>45</v>
      </c>
      <c r="AJ903" s="418">
        <f>VLOOKUP(InformeTbHv[[#This Row],[TURNO]],[1]INFORMEHV!AI$2:AK$184,2,0)</f>
        <v>0.58333333333333337</v>
      </c>
      <c r="AK903" s="418">
        <f>VLOOKUP(InformeTbHv[[#This Row],[TURNO]],[1]INFORMEHV!AI$2:AK$184,3,0)</f>
        <v>0.91666666666666663</v>
      </c>
      <c r="AL903" s="116">
        <v>27</v>
      </c>
      <c r="AM903" s="38">
        <v>33</v>
      </c>
      <c r="AN903" s="38">
        <v>56.67</v>
      </c>
      <c r="AO903" s="38">
        <v>14.86</v>
      </c>
      <c r="AP903" s="38"/>
      <c r="AQ903" s="40">
        <v>42.1</v>
      </c>
      <c r="AR903" s="38">
        <v>8</v>
      </c>
      <c r="AS903" s="38"/>
      <c r="AT903" s="38"/>
      <c r="AU903" s="38"/>
      <c r="AV903" s="38"/>
      <c r="AW903" s="38"/>
      <c r="AX903" s="38">
        <v>0.25</v>
      </c>
      <c r="AY903" s="38">
        <v>4</v>
      </c>
      <c r="AZ903" s="42" t="s">
        <v>97</v>
      </c>
      <c r="BA903" s="38" t="s">
        <v>48</v>
      </c>
      <c r="BB90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3.25</v>
      </c>
      <c r="BC903" s="40">
        <v>1</v>
      </c>
      <c r="BD903" s="40">
        <v>2</v>
      </c>
      <c r="BE903" s="40"/>
      <c r="BF903" s="40"/>
      <c r="BG903" s="43"/>
      <c r="BH903" s="14" t="s">
        <v>236</v>
      </c>
      <c r="BI903" s="45" t="s">
        <v>236</v>
      </c>
      <c r="BJ903" s="45"/>
      <c r="BK903" s="46"/>
      <c r="BL903" s="47"/>
    </row>
    <row r="904" spans="1:64" ht="18" customHeight="1" x14ac:dyDescent="0.3">
      <c r="A904" s="37">
        <f>IFERROR(InformeTbHv[[#This Row],[T EFECTIVO]]/InformeTbHv[[#This Row],[Horas disponibles]],0)</f>
        <v>0.75</v>
      </c>
      <c r="B904" s="37">
        <f>((InformeTbHv[[#This Row],[T PROGRAMADO]]-InformeTbHv[[#This Row],[HORAS DE OTRAS PARADA]]))/InformeTbHv[[#This Row],[T PROGRAMADO]]</f>
        <v>0.75</v>
      </c>
      <c r="C904" s="113">
        <f>IFERROR(((InformeTbHv[[#This Row],[T PROGRAMADO]]-InformeTbHv[[#This Row],[Ttal P. mec]])/InformeTbHv[[#This Row],[T PROGRAMADO]]),0)</f>
        <v>1</v>
      </c>
      <c r="D904" s="38">
        <f>IFERROR(ROUND(InformeTbHv[[#This Row],[TOTAL DE ARBOLES]]/InformeTbHv[[#This Row],[T EFECTIVO]],2),"")</f>
        <v>0</v>
      </c>
      <c r="E904" s="38" t="str">
        <f>(IFERROR(ROUND(InformeTbHv[[#This Row],[M3]]/InformeTbHv[[#This Row],[TOTAL DE ARBOLES]],2),""))</f>
        <v/>
      </c>
      <c r="F904" s="39">
        <f>IFERROR(ROUND(InformeTbHv[[#This Row],[M3]]/InformeTbHv[[#This Row],[T EFECTIVO]],2),"")</f>
        <v>0</v>
      </c>
      <c r="G904" s="40">
        <f>InformeTbHv[[#This Row],[T PROGRAMADO]]-InformeTbHv[[#This Row],[HORAS DE OTRAS PARADA]]</f>
        <v>6</v>
      </c>
      <c r="H904" s="40">
        <f>InformeTbHv[[#This Row],[T PROGRAMADO]]-SUM(InformeTbHv[[#This Row],[T PARADAS MEC]]+InformeTbHv[[#This Row],[ALISTAMIENTO]]+InformeTbHv[[#This Row],[Mantenimiento periódico]])</f>
        <v>8</v>
      </c>
      <c r="I904" s="40">
        <f>InformeTbHv[[#This Row],[T PARADAS MEC]]+InformeTbHv[[#This Row],[ALISTAMIENTO]]+InformeTbHv[[#This Row],[Mantenimiento periódico]]</f>
        <v>0</v>
      </c>
      <c r="J904" s="40">
        <f>SUMIF(InformeTbHv[[#This Row],[MOTIVO 1]],"Mantenimiento periódico",InformeTbHv[[#This Row],[T OTRA PARADA 1]])</f>
        <v>0</v>
      </c>
      <c r="K904" s="40">
        <f>InformeTbHv[[#This Row],[Mantenimiento periódico]]+InformeTbHv[[#This Row],[ALISTAMIENTO]]</f>
        <v>0</v>
      </c>
      <c r="L904" s="40">
        <f>SUM(InformeTbHv[[#This Row],[T OTRA PARADA 1]:[T OTRA PARADA 5]])</f>
        <v>2</v>
      </c>
      <c r="M904" s="38" t="s">
        <v>86</v>
      </c>
      <c r="N904" s="38" t="s">
        <v>1418</v>
      </c>
      <c r="O904" s="38" t="s">
        <v>95</v>
      </c>
      <c r="P904" s="38">
        <v>6135776</v>
      </c>
      <c r="Q904" s="38" t="s">
        <v>43</v>
      </c>
      <c r="R904" s="38" t="s">
        <v>74</v>
      </c>
      <c r="S904" s="41">
        <v>46037</v>
      </c>
      <c r="T904" s="38" t="s">
        <v>102</v>
      </c>
      <c r="U904" s="38"/>
      <c r="V904" s="38"/>
      <c r="W904" s="38"/>
      <c r="X904" s="38"/>
      <c r="Y904" s="38"/>
      <c r="Z904" s="38"/>
      <c r="AA904" s="38"/>
      <c r="AB904" s="38"/>
      <c r="AC904" s="38" t="s">
        <v>1425</v>
      </c>
      <c r="AD904" s="38" t="s">
        <v>1470</v>
      </c>
      <c r="AE904" s="38" t="s">
        <v>1514</v>
      </c>
      <c r="AF904" s="38">
        <v>18.81028029942162</v>
      </c>
      <c r="AG904" s="251" t="s">
        <v>205</v>
      </c>
      <c r="AH904" s="207">
        <v>2</v>
      </c>
      <c r="AI904" s="116" t="s">
        <v>47</v>
      </c>
      <c r="AJ904" s="415">
        <f>VLOOKUP(InformeTbHv[[#This Row],[TURNO]],[1]INFORMEHV!AI$2:AK$184,2,0)</f>
        <v>0.25</v>
      </c>
      <c r="AK904" s="415">
        <f>VLOOKUP(InformeTbHv[[#This Row],[TURNO]],[1]INFORMEHV!AI$2:AK$184,3,0)</f>
        <v>0.58333333333333337</v>
      </c>
      <c r="AL904" s="116"/>
      <c r="AM904" s="38"/>
      <c r="AN904" s="38"/>
      <c r="AO904" s="38"/>
      <c r="AP904" s="38"/>
      <c r="AQ904" s="40"/>
      <c r="AR904" s="38">
        <v>8</v>
      </c>
      <c r="AS904" s="38"/>
      <c r="AT904" s="25"/>
      <c r="AU904" s="38"/>
      <c r="AV904" s="38"/>
      <c r="AW904" s="38"/>
      <c r="AX904" s="38"/>
      <c r="AY904" s="38"/>
      <c r="AZ904" s="42" t="s">
        <v>183</v>
      </c>
      <c r="BA904" s="38" t="s">
        <v>48</v>
      </c>
      <c r="BB90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v>
      </c>
      <c r="BC904" s="40">
        <v>2</v>
      </c>
      <c r="BD904" s="40"/>
      <c r="BE904" s="40"/>
      <c r="BF904" s="40"/>
      <c r="BG904" s="43"/>
      <c r="BH904" s="44" t="s">
        <v>841</v>
      </c>
      <c r="BI904" s="45"/>
      <c r="BJ904" s="45"/>
      <c r="BK904" s="46"/>
      <c r="BL904" s="47"/>
    </row>
    <row r="905" spans="1:64" ht="18" customHeight="1" x14ac:dyDescent="0.3">
      <c r="A905" s="32">
        <f>IFERROR(InformeTbHv[[#This Row],[T EFECTIVO]]/InformeTbHv[[#This Row],[Horas disponibles]],0)</f>
        <v>0</v>
      </c>
      <c r="B905" s="32">
        <f>((InformeTbHv[[#This Row],[T PROGRAMADO]]-InformeTbHv[[#This Row],[HORAS DE OTRAS PARADA]]))/InformeTbHv[[#This Row],[T PROGRAMADO]]</f>
        <v>0</v>
      </c>
      <c r="C905" s="224">
        <f>IFERROR(((InformeTbHv[[#This Row],[T PROGRAMADO]]-InformeTbHv[[#This Row],[Ttal P. mec]])/InformeTbHv[[#This Row],[T PROGRAMADO]]),0)</f>
        <v>1</v>
      </c>
      <c r="D905" s="52" t="str">
        <f>IFERROR(ROUND(InformeTbHv[[#This Row],[TOTAL DE ARBOLES]]/InformeTbHv[[#This Row],[T EFECTIVO]],2),"")</f>
        <v/>
      </c>
      <c r="E905" s="52" t="str">
        <f>(IFERROR(ROUND(InformeTbHv[[#This Row],[M3]]/InformeTbHv[[#This Row],[TOTAL DE ARBOLES]],2),""))</f>
        <v/>
      </c>
      <c r="F905" s="53" t="str">
        <f>IFERROR(ROUND(InformeTbHv[[#This Row],[M3]]/InformeTbHv[[#This Row],[T EFECTIVO]],2),"")</f>
        <v/>
      </c>
      <c r="G905" s="54">
        <f>InformeTbHv[[#This Row],[T PROGRAMADO]]-InformeTbHv[[#This Row],[HORAS DE OTRAS PARADA]]</f>
        <v>0</v>
      </c>
      <c r="H905" s="54">
        <f>InformeTbHv[[#This Row],[T PROGRAMADO]]-SUM(InformeTbHv[[#This Row],[T PARADAS MEC]]+InformeTbHv[[#This Row],[ALISTAMIENTO]]+InformeTbHv[[#This Row],[Mantenimiento periódico]])</f>
        <v>8</v>
      </c>
      <c r="I905" s="54">
        <f>InformeTbHv[[#This Row],[T PARADAS MEC]]+InformeTbHv[[#This Row],[ALISTAMIENTO]]+InformeTbHv[[#This Row],[Mantenimiento periódico]]</f>
        <v>0</v>
      </c>
      <c r="J905" s="54">
        <f>SUMIF(InformeTbHv[[#This Row],[MOTIVO 1]],"Mantenimiento periódico",InformeTbHv[[#This Row],[T OTRA PARADA 1]])</f>
        <v>0</v>
      </c>
      <c r="K905" s="54">
        <f>InformeTbHv[[#This Row],[Mantenimiento periódico]]+InformeTbHv[[#This Row],[ALISTAMIENTO]]</f>
        <v>0</v>
      </c>
      <c r="L905" s="54">
        <f>SUM(InformeTbHv[[#This Row],[T OTRA PARADA 1]:[T OTRA PARADA 5]])</f>
        <v>8</v>
      </c>
      <c r="M905" s="52" t="s">
        <v>86</v>
      </c>
      <c r="N905" s="52" t="s">
        <v>1418</v>
      </c>
      <c r="O905" s="52" t="s">
        <v>88</v>
      </c>
      <c r="P905" s="52">
        <v>94265708</v>
      </c>
      <c r="Q905" s="52" t="s">
        <v>43</v>
      </c>
      <c r="R905" s="52" t="s">
        <v>74</v>
      </c>
      <c r="S905" s="55">
        <v>46037</v>
      </c>
      <c r="T905" s="52" t="s">
        <v>102</v>
      </c>
      <c r="U905" s="52"/>
      <c r="V905" s="52"/>
      <c r="W905" s="52"/>
      <c r="X905" s="52"/>
      <c r="Y905" s="52"/>
      <c r="Z905" s="52"/>
      <c r="AA905" s="52"/>
      <c r="AB905" s="52"/>
      <c r="AC905" s="52" t="s">
        <v>1425</v>
      </c>
      <c r="AD905" s="52" t="s">
        <v>1470</v>
      </c>
      <c r="AE905" s="52" t="s">
        <v>1514</v>
      </c>
      <c r="AF905" s="52">
        <v>18.81028029942162</v>
      </c>
      <c r="AG905" s="251" t="s">
        <v>205</v>
      </c>
      <c r="AH905" s="267">
        <v>1</v>
      </c>
      <c r="AI905" s="125" t="s">
        <v>45</v>
      </c>
      <c r="AJ905" s="424">
        <f>VLOOKUP(InformeTbHv[[#This Row],[TURNO]],[1]INFORMEHV!AI$2:AK$184,2,0)</f>
        <v>0.58333333333333337</v>
      </c>
      <c r="AK905" s="424">
        <f>VLOOKUP(InformeTbHv[[#This Row],[TURNO]],[1]INFORMEHV!AI$2:AK$184,3,0)</f>
        <v>0.91666666666666663</v>
      </c>
      <c r="AL905" s="254"/>
      <c r="AM905" s="52"/>
      <c r="AN905" s="52"/>
      <c r="AO905" s="52"/>
      <c r="AP905" s="52"/>
      <c r="AQ905" s="54"/>
      <c r="AR905" s="52">
        <v>8</v>
      </c>
      <c r="AS905" s="52"/>
      <c r="AT905" s="33"/>
      <c r="AU905" s="52"/>
      <c r="AV905" s="52"/>
      <c r="AW905" s="52"/>
      <c r="AX905" s="52"/>
      <c r="AY905" s="52"/>
      <c r="AZ905" s="56" t="s">
        <v>184</v>
      </c>
      <c r="BA905" s="52" t="s">
        <v>48</v>
      </c>
      <c r="BB90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905" s="54">
        <v>8</v>
      </c>
      <c r="BD905" s="54"/>
      <c r="BE905" s="54"/>
      <c r="BF905" s="54"/>
      <c r="BG905" s="57"/>
      <c r="BH905" s="14" t="s">
        <v>236</v>
      </c>
      <c r="BI905" s="59"/>
      <c r="BJ905" s="59"/>
      <c r="BK905" s="60"/>
      <c r="BL905" s="61"/>
    </row>
    <row r="906" spans="1:64" ht="18" customHeight="1" x14ac:dyDescent="0.3">
      <c r="A906" s="37">
        <f>IFERROR(InformeTbHv[[#This Row],[T EFECTIVO]]/InformeTbHv[[#This Row],[Horas disponibles]],0)</f>
        <v>0.58583333333333343</v>
      </c>
      <c r="B906" s="37">
        <f>((InformeTbHv[[#This Row],[T PROGRAMADO]]-InformeTbHv[[#This Row],[HORAS DE OTRAS PARADA]]))/InformeTbHv[[#This Row],[T PROGRAMADO]]</f>
        <v>0.58583333333333343</v>
      </c>
      <c r="C906" s="113">
        <f>IFERROR(((InformeTbHv[[#This Row],[T PROGRAMADO]]-InformeTbHv[[#This Row],[Ttal P. mec]])/InformeTbHv[[#This Row],[T PROGRAMADO]]),0)</f>
        <v>1</v>
      </c>
      <c r="D906" s="38">
        <f>IFERROR(ROUND(InformeTbHv[[#This Row],[TOTAL DE ARBOLES]]/InformeTbHv[[#This Row],[T EFECTIVO]],2),"")</f>
        <v>29.45</v>
      </c>
      <c r="E906" s="38">
        <f>(IFERROR(ROUND(InformeTbHv[[#This Row],[M3]]/InformeTbHv[[#This Row],[TOTAL DE ARBOLES]],2),""))</f>
        <v>0.28000000000000003</v>
      </c>
      <c r="F906" s="39">
        <f>IFERROR(ROUND(InformeTbHv[[#This Row],[M3]]/InformeTbHv[[#This Row],[T EFECTIVO]],2),"")</f>
        <v>8.11</v>
      </c>
      <c r="G906" s="40">
        <f>InformeTbHv[[#This Row],[T PROGRAMADO]]-InformeTbHv[[#This Row],[HORAS DE OTRAS PARADA]]</f>
        <v>4.6866666666666674</v>
      </c>
      <c r="H906" s="40">
        <f>InformeTbHv[[#This Row],[T PROGRAMADO]]-SUM(InformeTbHv[[#This Row],[T PARADAS MEC]]+InformeTbHv[[#This Row],[ALISTAMIENTO]]+InformeTbHv[[#This Row],[Mantenimiento periódico]])</f>
        <v>8</v>
      </c>
      <c r="I906" s="40">
        <f>InformeTbHv[[#This Row],[T PARADAS MEC]]+InformeTbHv[[#This Row],[ALISTAMIENTO]]+InformeTbHv[[#This Row],[Mantenimiento periódico]]</f>
        <v>0</v>
      </c>
      <c r="J906" s="40">
        <f>SUMIF(InformeTbHv[[#This Row],[MOTIVO 1]],"Mantenimiento periódico",InformeTbHv[[#This Row],[T OTRA PARADA 1]])</f>
        <v>0</v>
      </c>
      <c r="K906" s="40">
        <f>InformeTbHv[[#This Row],[Mantenimiento periódico]]+InformeTbHv[[#This Row],[ALISTAMIENTO]]</f>
        <v>0</v>
      </c>
      <c r="L906" s="40">
        <f>SUM(InformeTbHv[[#This Row],[T OTRA PARADA 1]:[T OTRA PARADA 5]])</f>
        <v>2.583333333333333</v>
      </c>
      <c r="M906" s="38" t="s">
        <v>86</v>
      </c>
      <c r="N906" s="38" t="s">
        <v>1418</v>
      </c>
      <c r="O906" s="38" t="s">
        <v>87</v>
      </c>
      <c r="P906" s="38">
        <v>1112300817</v>
      </c>
      <c r="Q906" s="38" t="s">
        <v>43</v>
      </c>
      <c r="R906" s="38" t="s">
        <v>74</v>
      </c>
      <c r="S906" s="41">
        <v>46034</v>
      </c>
      <c r="T906" s="38" t="s">
        <v>102</v>
      </c>
      <c r="U906" s="38"/>
      <c r="V906" s="38"/>
      <c r="W906" s="38"/>
      <c r="X906" s="38"/>
      <c r="Y906" s="38"/>
      <c r="Z906" s="38"/>
      <c r="AA906" s="38"/>
      <c r="AB906" s="38"/>
      <c r="AC906" s="38" t="s">
        <v>1425</v>
      </c>
      <c r="AD906" s="38" t="s">
        <v>1470</v>
      </c>
      <c r="AE906" s="38" t="s">
        <v>1514</v>
      </c>
      <c r="AF906" s="38">
        <v>18.81028029942162</v>
      </c>
      <c r="AG906" s="251" t="s">
        <v>205</v>
      </c>
      <c r="AH906" s="207">
        <v>1</v>
      </c>
      <c r="AI906" s="38" t="s">
        <v>47</v>
      </c>
      <c r="AJ906" s="421">
        <f>VLOOKUP(InformeTbHv[[#This Row],[TURNO]],[1]INFORMEHV!AI$2:AK$184,2,0)</f>
        <v>0.25</v>
      </c>
      <c r="AK906" s="421">
        <f>VLOOKUP(InformeTbHv[[#This Row],[TURNO]],[1]INFORMEHV!AI$2:AK$184,3,0)</f>
        <v>0.58333333333333337</v>
      </c>
      <c r="AL906" s="116">
        <v>25</v>
      </c>
      <c r="AM906" s="38">
        <v>138</v>
      </c>
      <c r="AN906" s="38">
        <v>38</v>
      </c>
      <c r="AO906" s="38">
        <v>8.61</v>
      </c>
      <c r="AP906" s="38"/>
      <c r="AQ906" s="40">
        <v>12.7</v>
      </c>
      <c r="AR906" s="38">
        <v>8</v>
      </c>
      <c r="AS906" s="38"/>
      <c r="AT906" s="38"/>
      <c r="AU906" s="38"/>
      <c r="AV906" s="38"/>
      <c r="AW906" s="38">
        <v>0.43</v>
      </c>
      <c r="AX906" s="38">
        <v>0.3</v>
      </c>
      <c r="AY906" s="38"/>
      <c r="AZ906" s="42" t="s">
        <v>185</v>
      </c>
      <c r="BA906" s="38" t="s">
        <v>48</v>
      </c>
      <c r="BB90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3.3133333333333326</v>
      </c>
      <c r="BC906" s="40">
        <v>0.28333333333333299</v>
      </c>
      <c r="BD906" s="40">
        <v>2.2999999999999998</v>
      </c>
      <c r="BE906" s="40"/>
      <c r="BF906" s="40"/>
      <c r="BG906" s="43"/>
      <c r="BH906" s="44" t="s">
        <v>90</v>
      </c>
      <c r="BI906" s="45" t="s">
        <v>236</v>
      </c>
      <c r="BJ906" s="45"/>
      <c r="BK906" s="46"/>
      <c r="BL906" s="47"/>
    </row>
    <row r="907" spans="1:64" ht="18" customHeight="1" x14ac:dyDescent="0.3">
      <c r="A907" s="37">
        <f>IFERROR(InformeTbHv[[#This Row],[T EFECTIVO]]/InformeTbHv[[#This Row],[Horas disponibles]],0)</f>
        <v>0.63720316622691298</v>
      </c>
      <c r="B907" s="37">
        <f>((InformeTbHv[[#This Row],[T PROGRAMADO]]-InformeTbHv[[#This Row],[HORAS DE OTRAS PARADA]]))/InformeTbHv[[#This Row],[T PROGRAMADO]]</f>
        <v>0.60375000000000001</v>
      </c>
      <c r="C907" s="113">
        <f>IFERROR(((InformeTbHv[[#This Row],[T PROGRAMADO]]-InformeTbHv[[#This Row],[Ttal P. mec]])/InformeTbHv[[#This Row],[T PROGRAMADO]]),0)</f>
        <v>0.94750000000000001</v>
      </c>
      <c r="D907" s="38">
        <f>IFERROR(ROUND(InformeTbHv[[#This Row],[TOTAL DE ARBOLES]]/InformeTbHv[[#This Row],[T EFECTIVO]],2),"")</f>
        <v>55.9</v>
      </c>
      <c r="E907" s="38">
        <f>(IFERROR(ROUND(InformeTbHv[[#This Row],[M3]]/InformeTbHv[[#This Row],[TOTAL DE ARBOLES]],2),""))</f>
        <v>0.35</v>
      </c>
      <c r="F907" s="39">
        <f>IFERROR(ROUND(InformeTbHv[[#This Row],[M3]]/InformeTbHv[[#This Row],[T EFECTIVO]],2),"")</f>
        <v>19.71</v>
      </c>
      <c r="G907" s="40">
        <f>InformeTbHv[[#This Row],[T PROGRAMADO]]-InformeTbHv[[#This Row],[HORAS DE OTRAS PARADA]]</f>
        <v>4.83</v>
      </c>
      <c r="H907" s="40">
        <f>InformeTbHv[[#This Row],[T PROGRAMADO]]-SUM(InformeTbHv[[#This Row],[T PARADAS MEC]]+InformeTbHv[[#This Row],[ALISTAMIENTO]]+InformeTbHv[[#This Row],[Mantenimiento periódico]])</f>
        <v>7.58</v>
      </c>
      <c r="I907" s="40">
        <f>InformeTbHv[[#This Row],[T PARADAS MEC]]+InformeTbHv[[#This Row],[ALISTAMIENTO]]+InformeTbHv[[#This Row],[Mantenimiento periódico]]</f>
        <v>0.42</v>
      </c>
      <c r="J907" s="40">
        <f>SUMIF(InformeTbHv[[#This Row],[MOTIVO 1]],"Mantenimiento periódico",InformeTbHv[[#This Row],[T OTRA PARADA 1]])</f>
        <v>0</v>
      </c>
      <c r="K907" s="120">
        <f>InformeTbHv[[#This Row],[Mantenimiento periódico]]+InformeTbHv[[#This Row],[ALISTAMIENTO]]</f>
        <v>0.42</v>
      </c>
      <c r="L907" s="120">
        <f>SUM(InformeTbHv[[#This Row],[T OTRA PARADA 1]:[T OTRA PARADA 5]])</f>
        <v>2</v>
      </c>
      <c r="M907" s="116" t="s">
        <v>55</v>
      </c>
      <c r="N907" s="116" t="s">
        <v>1418</v>
      </c>
      <c r="O907" s="246" t="s">
        <v>60</v>
      </c>
      <c r="P907" s="38">
        <v>1061791033</v>
      </c>
      <c r="Q907" s="38" t="s">
        <v>43</v>
      </c>
      <c r="R907" s="38" t="s">
        <v>49</v>
      </c>
      <c r="S907" s="41">
        <v>46030</v>
      </c>
      <c r="T907" s="38" t="s">
        <v>62</v>
      </c>
      <c r="U907" s="38"/>
      <c r="V907" s="38"/>
      <c r="W907" s="38"/>
      <c r="X907" s="38"/>
      <c r="Y907" s="38"/>
      <c r="Z907" s="38"/>
      <c r="AA907" s="38"/>
      <c r="AB907" s="38"/>
      <c r="AC907" s="38" t="s">
        <v>1445</v>
      </c>
      <c r="AD907" s="38" t="s">
        <v>1490</v>
      </c>
      <c r="AE907" s="38" t="s">
        <v>1518</v>
      </c>
      <c r="AF907" s="38">
        <v>19.828868083208551</v>
      </c>
      <c r="AG907" s="25" t="s">
        <v>208</v>
      </c>
      <c r="AH907" s="207">
        <v>2</v>
      </c>
      <c r="AI907" s="25" t="s">
        <v>47</v>
      </c>
      <c r="AJ907" s="422">
        <f>VLOOKUP(InformeTbHv[[#This Row],[TURNO]],[1]INFORMEHV!AI$2:AK$184,2,0)</f>
        <v>0.25</v>
      </c>
      <c r="AK907" s="422">
        <f>VLOOKUP(InformeTbHv[[#This Row],[TURNO]],[1]INFORMEHV!AI$2:AK$184,3,0)</f>
        <v>0.58333333333333337</v>
      </c>
      <c r="AL907" s="116">
        <v>26</v>
      </c>
      <c r="AM907" s="38">
        <v>270</v>
      </c>
      <c r="AN907" s="38">
        <v>95.21</v>
      </c>
      <c r="AO907" s="38">
        <v>20.41</v>
      </c>
      <c r="AP907" s="38">
        <v>20</v>
      </c>
      <c r="AQ907" s="120">
        <v>26</v>
      </c>
      <c r="AR907" s="116">
        <v>8</v>
      </c>
      <c r="AS907" s="38"/>
      <c r="AT907" s="30" t="s">
        <v>328</v>
      </c>
      <c r="AU907" s="38"/>
      <c r="AV907" s="38">
        <v>0.42</v>
      </c>
      <c r="AW907" s="38">
        <v>0.42</v>
      </c>
      <c r="AX907" s="38">
        <v>0.33</v>
      </c>
      <c r="AY907" s="38"/>
      <c r="AZ907" s="42" t="s">
        <v>186</v>
      </c>
      <c r="BA907" s="38" t="s">
        <v>46</v>
      </c>
      <c r="BB90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3.17</v>
      </c>
      <c r="BC907" s="40">
        <v>2</v>
      </c>
      <c r="BD907" s="40"/>
      <c r="BE907" s="40"/>
      <c r="BF907" s="40"/>
      <c r="BG907" s="43"/>
      <c r="BH907" s="44" t="s">
        <v>841</v>
      </c>
      <c r="BI907" s="45"/>
      <c r="BJ907" s="45"/>
      <c r="BK907" s="46"/>
      <c r="BL907" s="47"/>
    </row>
    <row r="908" spans="1:64" ht="18" customHeight="1" x14ac:dyDescent="0.3">
      <c r="A908" s="37">
        <f>IFERROR(InformeTbHv[[#This Row],[T EFECTIVO]]/InformeTbHv[[#This Row],[Horas disponibles]],0)</f>
        <v>0.8891820580474934</v>
      </c>
      <c r="B908" s="37">
        <f>((InformeTbHv[[#This Row],[T PROGRAMADO]]-InformeTbHv[[#This Row],[HORAS DE OTRAS PARADA]]))/InformeTbHv[[#This Row],[T PROGRAMADO]]</f>
        <v>0.84250000000000003</v>
      </c>
      <c r="C908" s="113">
        <f>IFERROR(((InformeTbHv[[#This Row],[T PROGRAMADO]]-InformeTbHv[[#This Row],[Ttal P. mec]])/InformeTbHv[[#This Row],[T PROGRAMADO]]),0)</f>
        <v>0.94750000000000001</v>
      </c>
      <c r="D908" s="38">
        <f>IFERROR(ROUND(InformeTbHv[[#This Row],[TOTAL DE ARBOLES]]/InformeTbHv[[#This Row],[T EFECTIVO]],2),"")</f>
        <v>43.03</v>
      </c>
      <c r="E908" s="38">
        <f>(IFERROR(ROUND(InformeTbHv[[#This Row],[M3]]/InformeTbHv[[#This Row],[TOTAL DE ARBOLES]],2),""))</f>
        <v>0.38</v>
      </c>
      <c r="F908" s="39">
        <f>IFERROR(ROUND(InformeTbHv[[#This Row],[M3]]/InformeTbHv[[#This Row],[T EFECTIVO]],2),"")</f>
        <v>16.32</v>
      </c>
      <c r="G908" s="40">
        <f>InformeTbHv[[#This Row],[T PROGRAMADO]]-InformeTbHv[[#This Row],[HORAS DE OTRAS PARADA]]</f>
        <v>6.74</v>
      </c>
      <c r="H908" s="40">
        <f>InformeTbHv[[#This Row],[T PROGRAMADO]]-SUM(InformeTbHv[[#This Row],[T PARADAS MEC]]+InformeTbHv[[#This Row],[ALISTAMIENTO]]+InformeTbHv[[#This Row],[Mantenimiento periódico]])</f>
        <v>7.58</v>
      </c>
      <c r="I908" s="40">
        <f>InformeTbHv[[#This Row],[T PARADAS MEC]]+InformeTbHv[[#This Row],[ALISTAMIENTO]]+InformeTbHv[[#This Row],[Mantenimiento periódico]]</f>
        <v>0.42</v>
      </c>
      <c r="J908" s="40">
        <f>SUMIF(InformeTbHv[[#This Row],[MOTIVO 1]],"Mantenimiento periódico",InformeTbHv[[#This Row],[T OTRA PARADA 1]])</f>
        <v>0</v>
      </c>
      <c r="K908" s="40">
        <f>InformeTbHv[[#This Row],[Mantenimiento periódico]]+InformeTbHv[[#This Row],[ALISTAMIENTO]]</f>
        <v>0.42</v>
      </c>
      <c r="L908" s="40">
        <f>SUM(InformeTbHv[[#This Row],[T OTRA PARADA 1]:[T OTRA PARADA 5]])</f>
        <v>0</v>
      </c>
      <c r="M908" s="38" t="s">
        <v>55</v>
      </c>
      <c r="N908" s="38" t="s">
        <v>1418</v>
      </c>
      <c r="O908" s="38" t="s">
        <v>94</v>
      </c>
      <c r="P908" s="38">
        <v>94269293</v>
      </c>
      <c r="Q908" s="38" t="s">
        <v>43</v>
      </c>
      <c r="R908" s="38" t="s">
        <v>49</v>
      </c>
      <c r="S908" s="41">
        <v>46030</v>
      </c>
      <c r="T908" s="38" t="s">
        <v>62</v>
      </c>
      <c r="U908" s="38"/>
      <c r="V908" s="38"/>
      <c r="W908" s="38"/>
      <c r="X908" s="38"/>
      <c r="Y908" s="38"/>
      <c r="Z908" s="38"/>
      <c r="AA908" s="38"/>
      <c r="AB908" s="38"/>
      <c r="AC908" s="38" t="s">
        <v>1445</v>
      </c>
      <c r="AD908" s="38" t="s">
        <v>1490</v>
      </c>
      <c r="AE908" s="38" t="s">
        <v>1518</v>
      </c>
      <c r="AF908" s="38">
        <v>19.828868083208551</v>
      </c>
      <c r="AG908" s="25" t="s">
        <v>208</v>
      </c>
      <c r="AH908" s="207">
        <v>2</v>
      </c>
      <c r="AI908" s="125" t="s">
        <v>45</v>
      </c>
      <c r="AJ908" s="418">
        <f>VLOOKUP(InformeTbHv[[#This Row],[TURNO]],[1]INFORMEHV!AI$2:AK$184,2,0)</f>
        <v>0.58333333333333337</v>
      </c>
      <c r="AK908" s="418">
        <f>VLOOKUP(InformeTbHv[[#This Row],[TURNO]],[1]INFORMEHV!AI$2:AK$184,3,0)</f>
        <v>0.91666666666666663</v>
      </c>
      <c r="AL908" s="116">
        <v>27</v>
      </c>
      <c r="AM908" s="38">
        <v>290</v>
      </c>
      <c r="AN908" s="38">
        <v>110</v>
      </c>
      <c r="AO908" s="38">
        <v>15.31</v>
      </c>
      <c r="AP908" s="38">
        <v>48</v>
      </c>
      <c r="AQ908" s="120">
        <v>27</v>
      </c>
      <c r="AR908" s="38">
        <v>8</v>
      </c>
      <c r="AS908" s="38"/>
      <c r="AT908" s="38"/>
      <c r="AU908" s="38"/>
      <c r="AV908" s="38">
        <v>0.42</v>
      </c>
      <c r="AW908" s="38">
        <v>0.42</v>
      </c>
      <c r="AX908" s="38">
        <v>0.42</v>
      </c>
      <c r="AY908" s="38"/>
      <c r="AZ908" s="42" t="s">
        <v>186</v>
      </c>
      <c r="BA908" s="38" t="s">
        <v>46</v>
      </c>
      <c r="BB90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1.26</v>
      </c>
      <c r="BC908" s="40"/>
      <c r="BD908" s="40"/>
      <c r="BE908" s="40"/>
      <c r="BF908" s="40"/>
      <c r="BG908" s="43"/>
      <c r="BH908" s="44"/>
      <c r="BI908" s="45"/>
      <c r="BJ908" s="45"/>
      <c r="BK908" s="46"/>
      <c r="BL908" s="47"/>
    </row>
    <row r="909" spans="1:64" ht="18" customHeight="1" x14ac:dyDescent="0.3">
      <c r="A909" s="37">
        <f>IFERROR(InformeTbHv[[#This Row],[T EFECTIVO]]/InformeTbHv[[#This Row],[Horas disponibles]],0)</f>
        <v>0.90105540897097625</v>
      </c>
      <c r="B909" s="37">
        <f>((InformeTbHv[[#This Row],[T PROGRAMADO]]-InformeTbHv[[#This Row],[HORAS DE OTRAS PARADA]]))/InformeTbHv[[#This Row],[T PROGRAMADO]]</f>
        <v>0.85375000000000001</v>
      </c>
      <c r="C909" s="113">
        <f>IFERROR(((InformeTbHv[[#This Row],[T PROGRAMADO]]-InformeTbHv[[#This Row],[Ttal P. mec]])/InformeTbHv[[#This Row],[T PROGRAMADO]]),0)</f>
        <v>0.94750000000000001</v>
      </c>
      <c r="D909" s="38">
        <f>IFERROR(ROUND(InformeTbHv[[#This Row],[TOTAL DE ARBOLES]]/InformeTbHv[[#This Row],[T EFECTIVO]],2),"")</f>
        <v>44.51</v>
      </c>
      <c r="E909" s="38">
        <f>(IFERROR(ROUND(InformeTbHv[[#This Row],[M3]]/InformeTbHv[[#This Row],[TOTAL DE ARBOLES]],2),""))</f>
        <v>0.4</v>
      </c>
      <c r="F909" s="39">
        <f>IFERROR(ROUND(InformeTbHv[[#This Row],[M3]]/InformeTbHv[[#This Row],[T EFECTIVO]],2),"")</f>
        <v>17.86</v>
      </c>
      <c r="G909" s="40">
        <f>InformeTbHv[[#This Row],[T PROGRAMADO]]-InformeTbHv[[#This Row],[HORAS DE OTRAS PARADA]]</f>
        <v>6.83</v>
      </c>
      <c r="H909" s="40">
        <f>InformeTbHv[[#This Row],[T PROGRAMADO]]-SUM(InformeTbHv[[#This Row],[T PARADAS MEC]]+InformeTbHv[[#This Row],[ALISTAMIENTO]]+InformeTbHv[[#This Row],[Mantenimiento periódico]])</f>
        <v>7.58</v>
      </c>
      <c r="I909" s="40">
        <f>InformeTbHv[[#This Row],[T PARADAS MEC]]+InformeTbHv[[#This Row],[ALISTAMIENTO]]+InformeTbHv[[#This Row],[Mantenimiento periódico]]</f>
        <v>0.42</v>
      </c>
      <c r="J909" s="40">
        <f>SUMIF(InformeTbHv[[#This Row],[MOTIVO 1]],"Mantenimiento periódico",InformeTbHv[[#This Row],[T OTRA PARADA 1]])</f>
        <v>0</v>
      </c>
      <c r="K909" s="40">
        <f>InformeTbHv[[#This Row],[Mantenimiento periódico]]+InformeTbHv[[#This Row],[ALISTAMIENTO]]</f>
        <v>0.42</v>
      </c>
      <c r="L909" s="40">
        <f>SUM(InformeTbHv[[#This Row],[T OTRA PARADA 1]:[T OTRA PARADA 5]])</f>
        <v>0</v>
      </c>
      <c r="M909" s="38" t="s">
        <v>55</v>
      </c>
      <c r="N909" s="38" t="s">
        <v>1418</v>
      </c>
      <c r="O909" s="38" t="s">
        <v>56</v>
      </c>
      <c r="P909" s="38">
        <v>1114480052</v>
      </c>
      <c r="Q909" s="38" t="s">
        <v>43</v>
      </c>
      <c r="R909" s="38" t="s">
        <v>49</v>
      </c>
      <c r="S909" s="41">
        <v>46032</v>
      </c>
      <c r="T909" s="38" t="s">
        <v>62</v>
      </c>
      <c r="U909" s="38"/>
      <c r="V909" s="38"/>
      <c r="W909" s="38"/>
      <c r="X909" s="38"/>
      <c r="Y909" s="38"/>
      <c r="Z909" s="38"/>
      <c r="AA909" s="38"/>
      <c r="AB909" s="38"/>
      <c r="AC909" s="38" t="s">
        <v>1445</v>
      </c>
      <c r="AD909" s="38" t="s">
        <v>1490</v>
      </c>
      <c r="AE909" s="38" t="s">
        <v>1518</v>
      </c>
      <c r="AF909" s="38">
        <v>19.828868083208551</v>
      </c>
      <c r="AG909" s="25" t="s">
        <v>208</v>
      </c>
      <c r="AH909" s="207">
        <v>2</v>
      </c>
      <c r="AI909" s="125" t="s">
        <v>45</v>
      </c>
      <c r="AJ909" s="418">
        <f>VLOOKUP(InformeTbHv[[#This Row],[TURNO]],[1]INFORMEHV!AI$2:AK$184,2,0)</f>
        <v>0.58333333333333337</v>
      </c>
      <c r="AK909" s="418">
        <f>VLOOKUP(InformeTbHv[[#This Row],[TURNO]],[1]INFORMEHV!AI$2:AK$184,3,0)</f>
        <v>0.91666666666666663</v>
      </c>
      <c r="AL909" s="116">
        <v>26</v>
      </c>
      <c r="AM909" s="38">
        <v>304</v>
      </c>
      <c r="AN909" s="38">
        <v>122</v>
      </c>
      <c r="AO909" s="38">
        <v>28.02</v>
      </c>
      <c r="AP909" s="38"/>
      <c r="AQ909" s="120">
        <v>26</v>
      </c>
      <c r="AR909" s="38">
        <v>8</v>
      </c>
      <c r="AS909" s="38"/>
      <c r="AT909" s="38"/>
      <c r="AU909" s="38"/>
      <c r="AV909" s="38">
        <v>0.42</v>
      </c>
      <c r="AW909" s="38">
        <v>0.42</v>
      </c>
      <c r="AX909" s="38">
        <v>0.33</v>
      </c>
      <c r="AY909" s="38"/>
      <c r="AZ909" s="42" t="s">
        <v>57</v>
      </c>
      <c r="BA909" s="38" t="s">
        <v>46</v>
      </c>
      <c r="BB90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1.17</v>
      </c>
      <c r="BC909" s="40"/>
      <c r="BD909" s="40"/>
      <c r="BE909" s="40"/>
      <c r="BF909" s="40"/>
      <c r="BG909" s="43"/>
      <c r="BH909" s="44"/>
      <c r="BI909" s="45"/>
      <c r="BJ909" s="45"/>
      <c r="BK909" s="46"/>
      <c r="BL909" s="47"/>
    </row>
    <row r="910" spans="1:64" ht="18" customHeight="1" x14ac:dyDescent="0.3">
      <c r="A910" s="37">
        <f>IFERROR(InformeTbHv[[#This Row],[T EFECTIVO]]/InformeTbHv[[#This Row],[Horas disponibles]],0)</f>
        <v>0.90105540897097625</v>
      </c>
      <c r="B910" s="37">
        <f>((InformeTbHv[[#This Row],[T PROGRAMADO]]-InformeTbHv[[#This Row],[HORAS DE OTRAS PARADA]]))/InformeTbHv[[#This Row],[T PROGRAMADO]]</f>
        <v>0.85375000000000001</v>
      </c>
      <c r="C910" s="113">
        <f>IFERROR(((InformeTbHv[[#This Row],[T PROGRAMADO]]-InformeTbHv[[#This Row],[Ttal P. mec]])/InformeTbHv[[#This Row],[T PROGRAMADO]]),0)</f>
        <v>0.94750000000000001</v>
      </c>
      <c r="D910" s="38">
        <f>IFERROR(ROUND(InformeTbHv[[#This Row],[TOTAL DE ARBOLES]]/InformeTbHv[[#This Row],[T EFECTIVO]],2),"")</f>
        <v>58.57</v>
      </c>
      <c r="E910" s="38">
        <f>(IFERROR(ROUND(InformeTbHv[[#This Row],[M3]]/InformeTbHv[[#This Row],[TOTAL DE ARBOLES]],2),""))</f>
        <v>0.39</v>
      </c>
      <c r="F910" s="39">
        <f>IFERROR(ROUND(InformeTbHv[[#This Row],[M3]]/InformeTbHv[[#This Row],[T EFECTIVO]],2),"")</f>
        <v>22.69</v>
      </c>
      <c r="G910" s="40">
        <f>InformeTbHv[[#This Row],[T PROGRAMADO]]-InformeTbHv[[#This Row],[HORAS DE OTRAS PARADA]]</f>
        <v>6.83</v>
      </c>
      <c r="H910" s="40">
        <f>InformeTbHv[[#This Row],[T PROGRAMADO]]-SUM(InformeTbHv[[#This Row],[T PARADAS MEC]]+InformeTbHv[[#This Row],[ALISTAMIENTO]]+InformeTbHv[[#This Row],[Mantenimiento periódico]])</f>
        <v>7.58</v>
      </c>
      <c r="I910" s="40">
        <f>InformeTbHv[[#This Row],[T PARADAS MEC]]+InformeTbHv[[#This Row],[ALISTAMIENTO]]+InformeTbHv[[#This Row],[Mantenimiento periódico]]</f>
        <v>0.42</v>
      </c>
      <c r="J910" s="40">
        <f>SUMIF(InformeTbHv[[#This Row],[MOTIVO 1]],"Mantenimiento periódico",InformeTbHv[[#This Row],[T OTRA PARADA 1]])</f>
        <v>0</v>
      </c>
      <c r="K910" s="40">
        <f>InformeTbHv[[#This Row],[Mantenimiento periódico]]+InformeTbHv[[#This Row],[ALISTAMIENTO]]</f>
        <v>0.42</v>
      </c>
      <c r="L910" s="40">
        <f>SUM(InformeTbHv[[#This Row],[T OTRA PARADA 1]:[T OTRA PARADA 5]])</f>
        <v>0</v>
      </c>
      <c r="M910" s="38" t="s">
        <v>55</v>
      </c>
      <c r="N910" s="38" t="s">
        <v>1418</v>
      </c>
      <c r="O910" s="38" t="s">
        <v>94</v>
      </c>
      <c r="P910" s="38">
        <v>94269293</v>
      </c>
      <c r="Q910" s="38" t="s">
        <v>43</v>
      </c>
      <c r="R910" s="38" t="s">
        <v>49</v>
      </c>
      <c r="S910" s="41">
        <v>46033</v>
      </c>
      <c r="T910" s="38" t="s">
        <v>62</v>
      </c>
      <c r="U910" s="38"/>
      <c r="V910" s="38"/>
      <c r="W910" s="38"/>
      <c r="X910" s="38"/>
      <c r="Y910" s="38"/>
      <c r="Z910" s="38"/>
      <c r="AA910" s="38"/>
      <c r="AB910" s="38"/>
      <c r="AC910" s="38" t="s">
        <v>1445</v>
      </c>
      <c r="AD910" s="38" t="s">
        <v>1490</v>
      </c>
      <c r="AE910" s="38" t="s">
        <v>1518</v>
      </c>
      <c r="AF910" s="38">
        <v>19.828868083208551</v>
      </c>
      <c r="AG910" s="25" t="s">
        <v>208</v>
      </c>
      <c r="AH910" s="207">
        <v>2</v>
      </c>
      <c r="AI910" s="116" t="s">
        <v>47</v>
      </c>
      <c r="AJ910" s="415">
        <f>VLOOKUP(InformeTbHv[[#This Row],[TURNO]],[1]INFORMEHV!AI$2:AK$184,2,0)</f>
        <v>0.25</v>
      </c>
      <c r="AK910" s="415">
        <f>VLOOKUP(InformeTbHv[[#This Row],[TURNO]],[1]INFORMEHV!AI$2:AK$184,3,0)</f>
        <v>0.58333333333333337</v>
      </c>
      <c r="AL910" s="116">
        <v>26</v>
      </c>
      <c r="AM910" s="38">
        <v>400</v>
      </c>
      <c r="AN910" s="38">
        <v>155</v>
      </c>
      <c r="AO910" s="38">
        <v>22.66</v>
      </c>
      <c r="AP910" s="38">
        <v>63</v>
      </c>
      <c r="AQ910" s="120">
        <v>27</v>
      </c>
      <c r="AR910" s="38">
        <v>8</v>
      </c>
      <c r="AS910" s="38"/>
      <c r="AT910" s="38"/>
      <c r="AU910" s="38"/>
      <c r="AV910" s="38">
        <v>0.42</v>
      </c>
      <c r="AW910" s="38">
        <v>0.42</v>
      </c>
      <c r="AX910" s="38">
        <v>0.33</v>
      </c>
      <c r="AY910" s="38"/>
      <c r="AZ910" s="42" t="s">
        <v>57</v>
      </c>
      <c r="BA910" s="38" t="s">
        <v>46</v>
      </c>
      <c r="BB91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1.17</v>
      </c>
      <c r="BC910" s="40"/>
      <c r="BD910" s="40"/>
      <c r="BE910" s="40"/>
      <c r="BF910" s="40"/>
      <c r="BG910" s="43"/>
      <c r="BH910" s="44"/>
      <c r="BI910" s="45"/>
      <c r="BJ910" s="45"/>
      <c r="BK910" s="46"/>
      <c r="BL910" s="47"/>
    </row>
    <row r="911" spans="1:64" ht="18" customHeight="1" x14ac:dyDescent="0.3">
      <c r="A911" s="37">
        <f>IFERROR(InformeTbHv[[#This Row],[T EFECTIVO]]/InformeTbHv[[#This Row],[Horas disponibles]],0)</f>
        <v>0.90105540897097625</v>
      </c>
      <c r="B911" s="37">
        <f>((InformeTbHv[[#This Row],[T PROGRAMADO]]-InformeTbHv[[#This Row],[HORAS DE OTRAS PARADA]]))/InformeTbHv[[#This Row],[T PROGRAMADO]]</f>
        <v>0.85375000000000001</v>
      </c>
      <c r="C911" s="113">
        <f>IFERROR(((InformeTbHv[[#This Row],[T PROGRAMADO]]-InformeTbHv[[#This Row],[Ttal P. mec]])/InformeTbHv[[#This Row],[T PROGRAMADO]]),0)</f>
        <v>0.94750000000000001</v>
      </c>
      <c r="D911" s="38">
        <f>IFERROR(ROUND(InformeTbHv[[#This Row],[TOTAL DE ARBOLES]]/InformeTbHv[[#This Row],[T EFECTIVO]],2),"")</f>
        <v>36.159999999999997</v>
      </c>
      <c r="E911" s="38">
        <f>(IFERROR(ROUND(InformeTbHv[[#This Row],[M3]]/InformeTbHv[[#This Row],[TOTAL DE ARBOLES]],2),""))</f>
        <v>0.4</v>
      </c>
      <c r="F911" s="39">
        <f>IFERROR(ROUND(InformeTbHv[[#This Row],[M3]]/InformeTbHv[[#This Row],[T EFECTIVO]],2),"")</f>
        <v>14.64</v>
      </c>
      <c r="G911" s="40">
        <f>InformeTbHv[[#This Row],[T PROGRAMADO]]-InformeTbHv[[#This Row],[HORAS DE OTRAS PARADA]]</f>
        <v>6.83</v>
      </c>
      <c r="H911" s="40">
        <f>InformeTbHv[[#This Row],[T PROGRAMADO]]-SUM(InformeTbHv[[#This Row],[T PARADAS MEC]]+InformeTbHv[[#This Row],[ALISTAMIENTO]]+InformeTbHv[[#This Row],[Mantenimiento periódico]])</f>
        <v>7.58</v>
      </c>
      <c r="I911" s="40">
        <f>InformeTbHv[[#This Row],[T PARADAS MEC]]+InformeTbHv[[#This Row],[ALISTAMIENTO]]+InformeTbHv[[#This Row],[Mantenimiento periódico]]</f>
        <v>0.42</v>
      </c>
      <c r="J911" s="40">
        <f>SUMIF(InformeTbHv[[#This Row],[MOTIVO 1]],"Mantenimiento periódico",InformeTbHv[[#This Row],[T OTRA PARADA 1]])</f>
        <v>0</v>
      </c>
      <c r="K911" s="40">
        <f>InformeTbHv[[#This Row],[Mantenimiento periódico]]+InformeTbHv[[#This Row],[ALISTAMIENTO]]</f>
        <v>0.42</v>
      </c>
      <c r="L911" s="40">
        <f>SUM(InformeTbHv[[#This Row],[T OTRA PARADA 1]:[T OTRA PARADA 5]])</f>
        <v>0</v>
      </c>
      <c r="M911" s="38" t="s">
        <v>55</v>
      </c>
      <c r="N911" s="38" t="s">
        <v>1418</v>
      </c>
      <c r="O911" s="38" t="s">
        <v>56</v>
      </c>
      <c r="P911" s="38">
        <v>1114480052</v>
      </c>
      <c r="Q911" s="38" t="s">
        <v>43</v>
      </c>
      <c r="R911" s="38" t="s">
        <v>49</v>
      </c>
      <c r="S911" s="41">
        <v>46033</v>
      </c>
      <c r="T911" s="38" t="s">
        <v>62</v>
      </c>
      <c r="U911" s="38"/>
      <c r="V911" s="38"/>
      <c r="W911" s="38"/>
      <c r="X911" s="38"/>
      <c r="Y911" s="38"/>
      <c r="Z911" s="38"/>
      <c r="AA911" s="38"/>
      <c r="AB911" s="38"/>
      <c r="AC911" s="38" t="s">
        <v>1445</v>
      </c>
      <c r="AD911" s="38" t="s">
        <v>1490</v>
      </c>
      <c r="AE911" s="38" t="s">
        <v>1518</v>
      </c>
      <c r="AF911" s="38">
        <v>19.828868083208551</v>
      </c>
      <c r="AG911" s="25" t="s">
        <v>208</v>
      </c>
      <c r="AH911" s="207">
        <v>2</v>
      </c>
      <c r="AI911" s="125" t="s">
        <v>45</v>
      </c>
      <c r="AJ911" s="418">
        <f>VLOOKUP(InformeTbHv[[#This Row],[TURNO]],[1]INFORMEHV!AI$2:AK$184,2,0)</f>
        <v>0.58333333333333337</v>
      </c>
      <c r="AK911" s="418">
        <f>VLOOKUP(InformeTbHv[[#This Row],[TURNO]],[1]INFORMEHV!AI$2:AK$184,3,0)</f>
        <v>0.91666666666666663</v>
      </c>
      <c r="AL911" s="116">
        <v>26</v>
      </c>
      <c r="AM911" s="38">
        <v>247</v>
      </c>
      <c r="AN911" s="38">
        <v>100</v>
      </c>
      <c r="AO911" s="38">
        <v>29</v>
      </c>
      <c r="AP911" s="38">
        <v>75</v>
      </c>
      <c r="AQ911" s="120">
        <v>26</v>
      </c>
      <c r="AR911" s="38">
        <v>8</v>
      </c>
      <c r="AS911" s="38"/>
      <c r="AT911" s="38"/>
      <c r="AU911" s="38"/>
      <c r="AV911" s="38">
        <v>0.42</v>
      </c>
      <c r="AW911" s="38">
        <v>0.42</v>
      </c>
      <c r="AX911" s="38">
        <v>0.33</v>
      </c>
      <c r="AY911" s="38"/>
      <c r="AZ911" s="42" t="s">
        <v>187</v>
      </c>
      <c r="BA911" s="38" t="s">
        <v>48</v>
      </c>
      <c r="BB91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1.17</v>
      </c>
      <c r="BC911" s="40"/>
      <c r="BD911" s="40"/>
      <c r="BE911" s="40"/>
      <c r="BF911" s="40"/>
      <c r="BG911" s="43"/>
      <c r="BH911" s="44"/>
      <c r="BI911" s="45"/>
      <c r="BJ911" s="45"/>
      <c r="BK911" s="46"/>
      <c r="BL911" s="47"/>
    </row>
    <row r="912" spans="1:64" ht="18" customHeight="1" x14ac:dyDescent="0.3">
      <c r="A912" s="37">
        <f>IFERROR(InformeTbHv[[#This Row],[T EFECTIVO]]/InformeTbHv[[#This Row],[Horas disponibles]],0)</f>
        <v>0.50527704485488123</v>
      </c>
      <c r="B912" s="37">
        <f>((InformeTbHv[[#This Row],[T PROGRAMADO]]-InformeTbHv[[#This Row],[HORAS DE OTRAS PARADA]]))/InformeTbHv[[#This Row],[T PROGRAMADO]]</f>
        <v>0.47875000000000001</v>
      </c>
      <c r="C912" s="113">
        <f>IFERROR(((InformeTbHv[[#This Row],[T PROGRAMADO]]-InformeTbHv[[#This Row],[Ttal P. mec]])/InformeTbHv[[#This Row],[T PROGRAMADO]]),0)</f>
        <v>0.94750000000000001</v>
      </c>
      <c r="D912" s="38">
        <f>IFERROR(ROUND(InformeTbHv[[#This Row],[TOTAL DE ARBOLES]]/InformeTbHv[[#This Row],[T EFECTIVO]],2),"")</f>
        <v>61.1</v>
      </c>
      <c r="E912" s="38">
        <f>(IFERROR(ROUND(InformeTbHv[[#This Row],[M3]]/InformeTbHv[[#This Row],[TOTAL DE ARBOLES]],2),""))</f>
        <v>0.35</v>
      </c>
      <c r="F912" s="39">
        <f>IFERROR(ROUND(InformeTbHv[[#This Row],[M3]]/InformeTbHv[[#This Row],[T EFECTIVO]],2),"")</f>
        <v>21.67</v>
      </c>
      <c r="G912" s="40">
        <f>InformeTbHv[[#This Row],[T PROGRAMADO]]-InformeTbHv[[#This Row],[HORAS DE OTRAS PARADA]]</f>
        <v>3.83</v>
      </c>
      <c r="H912" s="40">
        <f>InformeTbHv[[#This Row],[T PROGRAMADO]]-SUM(InformeTbHv[[#This Row],[T PARADAS MEC]]+InformeTbHv[[#This Row],[ALISTAMIENTO]]+InformeTbHv[[#This Row],[Mantenimiento periódico]])</f>
        <v>7.58</v>
      </c>
      <c r="I912" s="40">
        <f>InformeTbHv[[#This Row],[T PARADAS MEC]]+InformeTbHv[[#This Row],[ALISTAMIENTO]]+InformeTbHv[[#This Row],[Mantenimiento periódico]]</f>
        <v>0.42</v>
      </c>
      <c r="J912" s="40">
        <f>SUMIF(InformeTbHv[[#This Row],[MOTIVO 1]],"Mantenimiento periódico",InformeTbHv[[#This Row],[T OTRA PARADA 1]])</f>
        <v>0</v>
      </c>
      <c r="K912" s="40">
        <f>InformeTbHv[[#This Row],[Mantenimiento periódico]]+InformeTbHv[[#This Row],[ALISTAMIENTO]]</f>
        <v>0.42</v>
      </c>
      <c r="L912" s="40">
        <f>SUM(InformeTbHv[[#This Row],[T OTRA PARADA 1]:[T OTRA PARADA 5]])</f>
        <v>3</v>
      </c>
      <c r="M912" s="38" t="s">
        <v>55</v>
      </c>
      <c r="N912" s="38" t="s">
        <v>1418</v>
      </c>
      <c r="O912" s="38" t="s">
        <v>94</v>
      </c>
      <c r="P912" s="38">
        <v>94269293</v>
      </c>
      <c r="Q912" s="38" t="s">
        <v>43</v>
      </c>
      <c r="R912" s="38" t="s">
        <v>49</v>
      </c>
      <c r="S912" s="41">
        <v>46034</v>
      </c>
      <c r="T912" s="38" t="s">
        <v>62</v>
      </c>
      <c r="U912" s="38"/>
      <c r="V912" s="38"/>
      <c r="W912" s="38"/>
      <c r="X912" s="38"/>
      <c r="Y912" s="38"/>
      <c r="Z912" s="38"/>
      <c r="AA912" s="38"/>
      <c r="AB912" s="38"/>
      <c r="AC912" s="38" t="s">
        <v>1445</v>
      </c>
      <c r="AD912" s="38" t="s">
        <v>1490</v>
      </c>
      <c r="AE912" s="38" t="s">
        <v>1518</v>
      </c>
      <c r="AF912" s="38">
        <v>19.828868083208551</v>
      </c>
      <c r="AG912" s="25" t="s">
        <v>208</v>
      </c>
      <c r="AH912" s="207">
        <v>2</v>
      </c>
      <c r="AI912" s="38" t="s">
        <v>47</v>
      </c>
      <c r="AJ912" s="421">
        <f>VLOOKUP(InformeTbHv[[#This Row],[TURNO]],[1]INFORMEHV!AI$2:AK$184,2,0)</f>
        <v>0.25</v>
      </c>
      <c r="AK912" s="421">
        <f>VLOOKUP(InformeTbHv[[#This Row],[TURNO]],[1]INFORMEHV!AI$2:AK$184,3,0)</f>
        <v>0.58333333333333337</v>
      </c>
      <c r="AL912" s="116">
        <v>26</v>
      </c>
      <c r="AM912" s="38">
        <v>234</v>
      </c>
      <c r="AN912" s="38">
        <v>83</v>
      </c>
      <c r="AO912" s="38">
        <v>17.63</v>
      </c>
      <c r="AP912" s="38"/>
      <c r="AQ912" s="120">
        <v>26</v>
      </c>
      <c r="AR912" s="38">
        <v>8</v>
      </c>
      <c r="AS912" s="38"/>
      <c r="AT912" s="38"/>
      <c r="AU912" s="38"/>
      <c r="AV912" s="38">
        <v>0.42</v>
      </c>
      <c r="AW912" s="38">
        <v>0.42</v>
      </c>
      <c r="AX912" s="38">
        <v>0.33</v>
      </c>
      <c r="AY912" s="38">
        <v>1</v>
      </c>
      <c r="AZ912" s="42" t="s">
        <v>57</v>
      </c>
      <c r="BA912" s="38" t="s">
        <v>48</v>
      </c>
      <c r="BB91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4.17</v>
      </c>
      <c r="BC912" s="40">
        <v>3</v>
      </c>
      <c r="BD912" s="40"/>
      <c r="BE912" s="40"/>
      <c r="BF912" s="40"/>
      <c r="BG912" s="43"/>
      <c r="BH912" s="14" t="s">
        <v>236</v>
      </c>
      <c r="BI912" s="45"/>
      <c r="BJ912" s="45"/>
      <c r="BK912" s="46"/>
      <c r="BL912" s="47"/>
    </row>
    <row r="913" spans="1:64" ht="18" customHeight="1" x14ac:dyDescent="0.3">
      <c r="A913" s="37">
        <f>IFERROR(InformeTbHv[[#This Row],[T EFECTIVO]]/InformeTbHv[[#This Row],[Horas disponibles]],0)</f>
        <v>0.90105540897097625</v>
      </c>
      <c r="B913" s="37">
        <f>((InformeTbHv[[#This Row],[T PROGRAMADO]]-InformeTbHv[[#This Row],[HORAS DE OTRAS PARADA]]))/InformeTbHv[[#This Row],[T PROGRAMADO]]</f>
        <v>0.85375000000000001</v>
      </c>
      <c r="C913" s="113">
        <f>IFERROR(((InformeTbHv[[#This Row],[T PROGRAMADO]]-InformeTbHv[[#This Row],[Ttal P. mec]])/InformeTbHv[[#This Row],[T PROGRAMADO]]),0)</f>
        <v>0.94750000000000001</v>
      </c>
      <c r="D913" s="38">
        <f>IFERROR(ROUND(InformeTbHv[[#This Row],[TOTAL DE ARBOLES]]/InformeTbHv[[#This Row],[T EFECTIVO]],2),"")</f>
        <v>45.53</v>
      </c>
      <c r="E913" s="38">
        <f>(IFERROR(ROUND(InformeTbHv[[#This Row],[M3]]/InformeTbHv[[#This Row],[TOTAL DE ARBOLES]],2),""))</f>
        <v>0.34</v>
      </c>
      <c r="F913" s="39">
        <f>IFERROR(ROUND(InformeTbHv[[#This Row],[M3]]/InformeTbHv[[#This Row],[T EFECTIVO]],2),"")</f>
        <v>15.37</v>
      </c>
      <c r="G913" s="40">
        <f>InformeTbHv[[#This Row],[T PROGRAMADO]]-InformeTbHv[[#This Row],[HORAS DE OTRAS PARADA]]</f>
        <v>6.83</v>
      </c>
      <c r="H913" s="40">
        <f>InformeTbHv[[#This Row],[T PROGRAMADO]]-SUM(InformeTbHv[[#This Row],[T PARADAS MEC]]+InformeTbHv[[#This Row],[ALISTAMIENTO]]+InformeTbHv[[#This Row],[Mantenimiento periódico]])</f>
        <v>7.58</v>
      </c>
      <c r="I913" s="40">
        <f>InformeTbHv[[#This Row],[T PARADAS MEC]]+InformeTbHv[[#This Row],[ALISTAMIENTO]]+InformeTbHv[[#This Row],[Mantenimiento periódico]]</f>
        <v>0.42</v>
      </c>
      <c r="J913" s="40">
        <f>SUMIF(InformeTbHv[[#This Row],[MOTIVO 1]],"Mantenimiento periódico",InformeTbHv[[#This Row],[T OTRA PARADA 1]])</f>
        <v>0</v>
      </c>
      <c r="K913" s="40">
        <f>InformeTbHv[[#This Row],[Mantenimiento periódico]]+InformeTbHv[[#This Row],[ALISTAMIENTO]]</f>
        <v>0.42</v>
      </c>
      <c r="L913" s="40">
        <f>SUM(InformeTbHv[[#This Row],[T OTRA PARADA 1]:[T OTRA PARADA 5]])</f>
        <v>0</v>
      </c>
      <c r="M913" s="38" t="s">
        <v>55</v>
      </c>
      <c r="N913" s="38" t="s">
        <v>1418</v>
      </c>
      <c r="O913" s="38" t="s">
        <v>56</v>
      </c>
      <c r="P913" s="38">
        <v>1114480052</v>
      </c>
      <c r="Q913" s="38" t="s">
        <v>43</v>
      </c>
      <c r="R913" s="38" t="s">
        <v>49</v>
      </c>
      <c r="S913" s="41">
        <v>46034</v>
      </c>
      <c r="T913" s="38" t="s">
        <v>62</v>
      </c>
      <c r="U913" s="38"/>
      <c r="V913" s="38"/>
      <c r="W913" s="38"/>
      <c r="X913" s="38"/>
      <c r="Y913" s="38"/>
      <c r="Z913" s="38"/>
      <c r="AA913" s="38"/>
      <c r="AB913" s="38"/>
      <c r="AC913" s="38" t="s">
        <v>1445</v>
      </c>
      <c r="AD913" s="38" t="s">
        <v>1490</v>
      </c>
      <c r="AE913" s="38" t="s">
        <v>1518</v>
      </c>
      <c r="AF913" s="38">
        <v>19.828868083208551</v>
      </c>
      <c r="AG913" s="25" t="s">
        <v>208</v>
      </c>
      <c r="AH913" s="207">
        <v>2</v>
      </c>
      <c r="AI913" s="125" t="s">
        <v>45</v>
      </c>
      <c r="AJ913" s="418">
        <f>VLOOKUP(InformeTbHv[[#This Row],[TURNO]],[1]INFORMEHV!AI$2:AK$184,2,0)</f>
        <v>0.58333333333333337</v>
      </c>
      <c r="AK913" s="418">
        <f>VLOOKUP(InformeTbHv[[#This Row],[TURNO]],[1]INFORMEHV!AI$2:AK$184,3,0)</f>
        <v>0.91666666666666663</v>
      </c>
      <c r="AL913" s="116">
        <v>26</v>
      </c>
      <c r="AM913" s="38">
        <v>311</v>
      </c>
      <c r="AN913" s="38">
        <v>105</v>
      </c>
      <c r="AO913" s="38">
        <v>22.34</v>
      </c>
      <c r="AP913" s="38"/>
      <c r="AQ913" s="120">
        <v>26</v>
      </c>
      <c r="AR913" s="38">
        <v>8</v>
      </c>
      <c r="AS913" s="38"/>
      <c r="AT913" s="38"/>
      <c r="AU913" s="38"/>
      <c r="AV913" s="38">
        <v>0.42</v>
      </c>
      <c r="AW913" s="38">
        <v>0.42</v>
      </c>
      <c r="AX913" s="38">
        <v>0.33</v>
      </c>
      <c r="AY913" s="38">
        <v>1</v>
      </c>
      <c r="AZ913" s="42" t="s">
        <v>188</v>
      </c>
      <c r="BA913" s="38" t="s">
        <v>48</v>
      </c>
      <c r="BB91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1.17</v>
      </c>
      <c r="BC913" s="40"/>
      <c r="BD913" s="40"/>
      <c r="BE913" s="40"/>
      <c r="BF913" s="40"/>
      <c r="BG913" s="43"/>
      <c r="BH913" s="44"/>
      <c r="BI913" s="45"/>
      <c r="BJ913" s="45"/>
      <c r="BK913" s="46"/>
      <c r="BL913" s="47"/>
    </row>
    <row r="914" spans="1:64" ht="18" customHeight="1" x14ac:dyDescent="0.3">
      <c r="A914" s="37">
        <f>IFERROR(InformeTbHv[[#This Row],[T EFECTIVO]]/InformeTbHv[[#This Row],[Horas disponibles]],0)</f>
        <v>0.91066666666666662</v>
      </c>
      <c r="B914" s="37">
        <f>((InformeTbHv[[#This Row],[T PROGRAMADO]]-InformeTbHv[[#This Row],[HORAS DE OTRAS PARADA]]))/InformeTbHv[[#This Row],[T PROGRAMADO]]</f>
        <v>0.85375000000000001</v>
      </c>
      <c r="C914" s="113">
        <f>IFERROR(((InformeTbHv[[#This Row],[T PROGRAMADO]]-InformeTbHv[[#This Row],[Ttal P. mec]])/InformeTbHv[[#This Row],[T PROGRAMADO]]),0)</f>
        <v>0.9375</v>
      </c>
      <c r="D914" s="38">
        <f>IFERROR(ROUND(InformeTbHv[[#This Row],[TOTAL DE ARBOLES]]/InformeTbHv[[#This Row],[T EFECTIVO]],2),"")</f>
        <v>0</v>
      </c>
      <c r="E914" s="38" t="str">
        <f>(IFERROR(ROUND(InformeTbHv[[#This Row],[M3]]/InformeTbHv[[#This Row],[TOTAL DE ARBOLES]],2),""))</f>
        <v/>
      </c>
      <c r="F914" s="39">
        <f>IFERROR(ROUND(InformeTbHv[[#This Row],[M3]]/InformeTbHv[[#This Row],[T EFECTIVO]],2),"")</f>
        <v>5.86</v>
      </c>
      <c r="G914" s="40">
        <f>InformeTbHv[[#This Row],[T PROGRAMADO]]-InformeTbHv[[#This Row],[HORAS DE OTRAS PARADA]]</f>
        <v>6.83</v>
      </c>
      <c r="H914" s="40">
        <f>InformeTbHv[[#This Row],[T PROGRAMADO]]-SUM(InformeTbHv[[#This Row],[T PARADAS MEC]]+InformeTbHv[[#This Row],[ALISTAMIENTO]]+InformeTbHv[[#This Row],[Mantenimiento periódico]])</f>
        <v>7.5</v>
      </c>
      <c r="I914" s="40">
        <f>InformeTbHv[[#This Row],[T PARADAS MEC]]+InformeTbHv[[#This Row],[ALISTAMIENTO]]+InformeTbHv[[#This Row],[Mantenimiento periódico]]</f>
        <v>0.5</v>
      </c>
      <c r="J914" s="40">
        <f>SUMIF(InformeTbHv[[#This Row],[MOTIVO 1]],"Mantenimiento periódico",InformeTbHv[[#This Row],[T OTRA PARADA 1]])</f>
        <v>0</v>
      </c>
      <c r="K914" s="40">
        <f>InformeTbHv[[#This Row],[Mantenimiento periódico]]+InformeTbHv[[#This Row],[ALISTAMIENTO]]</f>
        <v>0.5</v>
      </c>
      <c r="L914" s="40">
        <f>SUM(InformeTbHv[[#This Row],[T OTRA PARADA 1]:[T OTRA PARADA 5]])</f>
        <v>0</v>
      </c>
      <c r="M914" s="38" t="s">
        <v>76</v>
      </c>
      <c r="N914" s="38" t="s">
        <v>1418</v>
      </c>
      <c r="O914" s="38" t="s">
        <v>77</v>
      </c>
      <c r="P914" s="38">
        <v>1010092842</v>
      </c>
      <c r="Q914" s="38" t="s">
        <v>43</v>
      </c>
      <c r="R914" s="38" t="s">
        <v>49</v>
      </c>
      <c r="S914" s="41">
        <v>46035</v>
      </c>
      <c r="T914" s="38" t="s">
        <v>191</v>
      </c>
      <c r="U914" s="38"/>
      <c r="V914" s="38"/>
      <c r="W914" s="38"/>
      <c r="X914" s="38"/>
      <c r="Y914" s="38"/>
      <c r="Z914" s="38"/>
      <c r="AA914" s="38"/>
      <c r="AB914" s="38"/>
      <c r="AC914" s="38" t="s">
        <v>1449</v>
      </c>
      <c r="AD914" s="38" t="s">
        <v>1494</v>
      </c>
      <c r="AE914" s="38" t="s">
        <v>1509</v>
      </c>
      <c r="AF914" s="38">
        <v>44.025076459199035</v>
      </c>
      <c r="AG914" s="252" t="s">
        <v>206</v>
      </c>
      <c r="AH914" s="207">
        <v>2</v>
      </c>
      <c r="AI914" s="116" t="s">
        <v>47</v>
      </c>
      <c r="AJ914" s="415">
        <f>VLOOKUP(InformeTbHv[[#This Row],[TURNO]],[1]INFORMEHV!AI$2:AK$184,2,0)</f>
        <v>0.25</v>
      </c>
      <c r="AK914" s="415">
        <f>VLOOKUP(InformeTbHv[[#This Row],[TURNO]],[1]INFORMEHV!AI$2:AK$184,3,0)</f>
        <v>0.58333333333333337</v>
      </c>
      <c r="AL914" s="116">
        <v>30</v>
      </c>
      <c r="AM914" s="38"/>
      <c r="AN914" s="38">
        <v>40</v>
      </c>
      <c r="AO914" s="38"/>
      <c r="AP914" s="38"/>
      <c r="AQ914" s="40">
        <v>20</v>
      </c>
      <c r="AR914" s="38">
        <v>8</v>
      </c>
      <c r="AS914" s="38"/>
      <c r="AT914" s="38"/>
      <c r="AU914" s="38"/>
      <c r="AV914" s="38">
        <v>0.5</v>
      </c>
      <c r="AW914" s="38">
        <v>0.25</v>
      </c>
      <c r="AX914" s="38">
        <v>0.42</v>
      </c>
      <c r="AY914" s="38">
        <v>6</v>
      </c>
      <c r="AZ914" s="42"/>
      <c r="BA914" s="38" t="s">
        <v>48</v>
      </c>
      <c r="BB91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1.17</v>
      </c>
      <c r="BC914" s="40"/>
      <c r="BD914" s="40"/>
      <c r="BE914" s="40"/>
      <c r="BF914" s="40"/>
      <c r="BG914" s="43"/>
      <c r="BH914" s="44"/>
      <c r="BI914" s="45"/>
      <c r="BJ914" s="45"/>
      <c r="BK914" s="46"/>
      <c r="BL914" s="47"/>
    </row>
    <row r="915" spans="1:64" ht="18" customHeight="1" x14ac:dyDescent="0.3">
      <c r="A915" s="37">
        <f>IFERROR(InformeTbHv[[#This Row],[T EFECTIVO]]/InformeTbHv[[#This Row],[Horas disponibles]],0)</f>
        <v>1</v>
      </c>
      <c r="B915" s="37">
        <f>((InformeTbHv[[#This Row],[T PROGRAMADO]]-InformeTbHv[[#This Row],[HORAS DE OTRAS PARADA]]))/InformeTbHv[[#This Row],[T PROGRAMADO]]</f>
        <v>1</v>
      </c>
      <c r="C915" s="113">
        <f>IFERROR(((InformeTbHv[[#This Row],[T PROGRAMADO]]-InformeTbHv[[#This Row],[Ttal P. mec]])/InformeTbHv[[#This Row],[T PROGRAMADO]]),0)</f>
        <v>1</v>
      </c>
      <c r="D915" s="38">
        <f>IFERROR(ROUND(InformeTbHv[[#This Row],[TOTAL DE ARBOLES]]/InformeTbHv[[#This Row],[T EFECTIVO]],2),"")</f>
        <v>0</v>
      </c>
      <c r="E915" s="38" t="str">
        <f>(IFERROR(ROUND(InformeTbHv[[#This Row],[M3]]/InformeTbHv[[#This Row],[TOTAL DE ARBOLES]],2),""))</f>
        <v/>
      </c>
      <c r="F915" s="39">
        <f>IFERROR(ROUND(InformeTbHv[[#This Row],[M3]]/InformeTbHv[[#This Row],[T EFECTIVO]],2),"")</f>
        <v>0</v>
      </c>
      <c r="G915" s="40">
        <f>InformeTbHv[[#This Row],[T PROGRAMADO]]-InformeTbHv[[#This Row],[HORAS DE OTRAS PARADA]]</f>
        <v>12</v>
      </c>
      <c r="H915" s="40">
        <f>InformeTbHv[[#This Row],[T PROGRAMADO]]-SUM(InformeTbHv[[#This Row],[T PARADAS MEC]]+InformeTbHv[[#This Row],[ALISTAMIENTO]]+InformeTbHv[[#This Row],[Mantenimiento periódico]])</f>
        <v>12</v>
      </c>
      <c r="I915" s="40">
        <f>InformeTbHv[[#This Row],[T PARADAS MEC]]+InformeTbHv[[#This Row],[ALISTAMIENTO]]+InformeTbHv[[#This Row],[Mantenimiento periódico]]</f>
        <v>0</v>
      </c>
      <c r="J915" s="40">
        <f>SUMIF(InformeTbHv[[#This Row],[MOTIVO 1]],"Mantenimiento periódico",InformeTbHv[[#This Row],[T OTRA PARADA 1]])</f>
        <v>0</v>
      </c>
      <c r="K915" s="40">
        <f>InformeTbHv[[#This Row],[Mantenimiento periódico]]+InformeTbHv[[#This Row],[ALISTAMIENTO]]</f>
        <v>0</v>
      </c>
      <c r="L915" s="40">
        <f>SUM(InformeTbHv[[#This Row],[T OTRA PARADA 1]:[T OTRA PARADA 5]])</f>
        <v>0</v>
      </c>
      <c r="M915" s="38" t="s">
        <v>79</v>
      </c>
      <c r="N915" s="38" t="s">
        <v>1417</v>
      </c>
      <c r="O915" s="38" t="s">
        <v>190</v>
      </c>
      <c r="P915" s="38">
        <v>4582961</v>
      </c>
      <c r="Q915" s="38" t="s">
        <v>43</v>
      </c>
      <c r="R915" s="38" t="s">
        <v>49</v>
      </c>
      <c r="S915" s="41">
        <v>46036</v>
      </c>
      <c r="T915" s="38" t="s">
        <v>114</v>
      </c>
      <c r="U915" s="38"/>
      <c r="V915" s="38"/>
      <c r="W915" s="38"/>
      <c r="X915" s="38"/>
      <c r="Y915" s="38"/>
      <c r="Z915" s="38"/>
      <c r="AA915" s="38"/>
      <c r="AB915" s="38"/>
      <c r="AC915" s="38" t="s">
        <v>1419</v>
      </c>
      <c r="AD915" s="38" t="s">
        <v>1464</v>
      </c>
      <c r="AE915" s="38" t="s">
        <v>1509</v>
      </c>
      <c r="AF915" s="38">
        <v>27.310852700038467</v>
      </c>
      <c r="AG915" s="251" t="s">
        <v>205</v>
      </c>
      <c r="AH915" s="207">
        <v>1</v>
      </c>
      <c r="AI915" s="38" t="s">
        <v>47</v>
      </c>
      <c r="AJ915" s="421">
        <f>VLOOKUP(InformeTbHv[[#This Row],[TURNO]],[1]INFORMEHV!AI$2:AK$184,2,0)</f>
        <v>0.25</v>
      </c>
      <c r="AK915" s="421">
        <f>VLOOKUP(InformeTbHv[[#This Row],[TURNO]],[1]INFORMEHV!AI$2:AK$184,3,0)</f>
        <v>0.58333333333333337</v>
      </c>
      <c r="AL915" s="116"/>
      <c r="AM915" s="38"/>
      <c r="AN915" s="38"/>
      <c r="AO915" s="38"/>
      <c r="AP915" s="38"/>
      <c r="AQ915" s="40"/>
      <c r="AR915" s="38">
        <v>12</v>
      </c>
      <c r="AS915" s="38"/>
      <c r="AT915" s="25"/>
      <c r="AU915" s="38"/>
      <c r="AV915" s="38"/>
      <c r="AW915" s="38"/>
      <c r="AX915" s="38"/>
      <c r="AY915" s="38"/>
      <c r="AZ915" s="42" t="s">
        <v>192</v>
      </c>
      <c r="BA915" s="38" t="s">
        <v>48</v>
      </c>
      <c r="BB91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v>
      </c>
      <c r="BC915" s="40"/>
      <c r="BD915" s="40"/>
      <c r="BE915" s="40"/>
      <c r="BF915" s="40"/>
      <c r="BG915" s="43"/>
      <c r="BH915" s="44"/>
      <c r="BI915" s="45"/>
      <c r="BJ915" s="45"/>
      <c r="BK915" s="46"/>
      <c r="BL915" s="47"/>
    </row>
    <row r="916" spans="1:64" ht="18" customHeight="1" x14ac:dyDescent="0.3">
      <c r="A916" s="37">
        <f>IFERROR(InformeTbHv[[#This Row],[T EFECTIVO]]/InformeTbHv[[#This Row],[Horas disponibles]],0)</f>
        <v>0.77733333333333332</v>
      </c>
      <c r="B916" s="37">
        <f>((InformeTbHv[[#This Row],[T PROGRAMADO]]-InformeTbHv[[#This Row],[HORAS DE OTRAS PARADA]]))/InformeTbHv[[#This Row],[T PROGRAMADO]]</f>
        <v>0.72875000000000001</v>
      </c>
      <c r="C916" s="113">
        <f>IFERROR(((InformeTbHv[[#This Row],[T PROGRAMADO]]-InformeTbHv[[#This Row],[Ttal P. mec]])/InformeTbHv[[#This Row],[T PROGRAMADO]]),0)</f>
        <v>0.9375</v>
      </c>
      <c r="D916" s="38">
        <f>IFERROR(ROUND(InformeTbHv[[#This Row],[TOTAL DE ARBOLES]]/InformeTbHv[[#This Row],[T EFECTIVO]],2),"")</f>
        <v>0</v>
      </c>
      <c r="E916" s="38" t="str">
        <f>(IFERROR(ROUND(InformeTbHv[[#This Row],[M3]]/InformeTbHv[[#This Row],[TOTAL DE ARBOLES]],2),""))</f>
        <v/>
      </c>
      <c r="F916" s="39">
        <f>IFERROR(ROUND(InformeTbHv[[#This Row],[M3]]/InformeTbHv[[#This Row],[T EFECTIVO]],2),"")</f>
        <v>8.58</v>
      </c>
      <c r="G916" s="40">
        <f>InformeTbHv[[#This Row],[T PROGRAMADO]]-InformeTbHv[[#This Row],[HORAS DE OTRAS PARADA]]</f>
        <v>5.83</v>
      </c>
      <c r="H916" s="40">
        <f>InformeTbHv[[#This Row],[T PROGRAMADO]]-SUM(InformeTbHv[[#This Row],[T PARADAS MEC]]+InformeTbHv[[#This Row],[ALISTAMIENTO]]+InformeTbHv[[#This Row],[Mantenimiento periódico]])</f>
        <v>7.5</v>
      </c>
      <c r="I916" s="40">
        <f>InformeTbHv[[#This Row],[T PARADAS MEC]]+InformeTbHv[[#This Row],[ALISTAMIENTO]]+InformeTbHv[[#This Row],[Mantenimiento periódico]]</f>
        <v>0.5</v>
      </c>
      <c r="J916" s="40">
        <f>SUMIF(InformeTbHv[[#This Row],[MOTIVO 1]],"Mantenimiento periódico",InformeTbHv[[#This Row],[T OTRA PARADA 1]])</f>
        <v>0</v>
      </c>
      <c r="K916" s="40">
        <f>InformeTbHv[[#This Row],[Mantenimiento periódico]]+InformeTbHv[[#This Row],[ALISTAMIENTO]]</f>
        <v>0.5</v>
      </c>
      <c r="L916" s="40">
        <f>SUM(InformeTbHv[[#This Row],[T OTRA PARADA 1]:[T OTRA PARADA 5]])</f>
        <v>1</v>
      </c>
      <c r="M916" s="38" t="s">
        <v>76</v>
      </c>
      <c r="N916" s="38" t="s">
        <v>1418</v>
      </c>
      <c r="O916" s="38" t="s">
        <v>77</v>
      </c>
      <c r="P916" s="38">
        <v>1010092842</v>
      </c>
      <c r="Q916" s="38" t="s">
        <v>43</v>
      </c>
      <c r="R916" s="38" t="s">
        <v>49</v>
      </c>
      <c r="S916" s="41">
        <v>46036</v>
      </c>
      <c r="T916" s="38" t="s">
        <v>191</v>
      </c>
      <c r="U916" s="38"/>
      <c r="V916" s="38"/>
      <c r="W916" s="38"/>
      <c r="X916" s="38"/>
      <c r="Y916" s="38"/>
      <c r="Z916" s="38"/>
      <c r="AA916" s="38"/>
      <c r="AB916" s="38"/>
      <c r="AC916" s="38" t="s">
        <v>1449</v>
      </c>
      <c r="AD916" s="38" t="s">
        <v>1494</v>
      </c>
      <c r="AE916" s="38" t="s">
        <v>1509</v>
      </c>
      <c r="AF916" s="38">
        <v>44.025076459199035</v>
      </c>
      <c r="AG916" s="252" t="s">
        <v>206</v>
      </c>
      <c r="AH916" s="207">
        <v>2</v>
      </c>
      <c r="AI916" s="38" t="s">
        <v>47</v>
      </c>
      <c r="AJ916" s="421">
        <f>VLOOKUP(InformeTbHv[[#This Row],[TURNO]],[1]INFORMEHV!AI$2:AK$184,2,0)</f>
        <v>0.25</v>
      </c>
      <c r="AK916" s="421">
        <f>VLOOKUP(InformeTbHv[[#This Row],[TURNO]],[1]INFORMEHV!AI$2:AK$184,3,0)</f>
        <v>0.58333333333333337</v>
      </c>
      <c r="AL916" s="116"/>
      <c r="AM916" s="38"/>
      <c r="AN916" s="38">
        <v>50</v>
      </c>
      <c r="AO916" s="38"/>
      <c r="AP916" s="38"/>
      <c r="AQ916" s="40"/>
      <c r="AR916" s="38">
        <v>8</v>
      </c>
      <c r="AS916" s="38"/>
      <c r="AT916" s="38"/>
      <c r="AU916" s="38"/>
      <c r="AV916" s="38">
        <v>0.5</v>
      </c>
      <c r="AW916" s="38">
        <v>0.25</v>
      </c>
      <c r="AX916" s="38">
        <v>0.42</v>
      </c>
      <c r="AY916" s="38">
        <v>2</v>
      </c>
      <c r="AZ916" s="42"/>
      <c r="BA916" s="38" t="s">
        <v>48</v>
      </c>
      <c r="BB91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2.17</v>
      </c>
      <c r="BC916" s="40">
        <v>1</v>
      </c>
      <c r="BD916" s="40"/>
      <c r="BE916" s="40"/>
      <c r="BF916" s="40"/>
      <c r="BG916" s="43"/>
      <c r="BH916" s="44" t="s">
        <v>246</v>
      </c>
      <c r="BI916" s="45"/>
      <c r="BJ916" s="45"/>
      <c r="BK916" s="46"/>
      <c r="BL916" s="47"/>
    </row>
    <row r="917" spans="1:64" ht="18" customHeight="1" x14ac:dyDescent="0.3">
      <c r="A917" s="37">
        <f>IFERROR(InformeTbHv[[#This Row],[T EFECTIVO]]/InformeTbHv[[#This Row],[Horas disponibles]],0)</f>
        <v>0</v>
      </c>
      <c r="B917" s="37">
        <f>((InformeTbHv[[#This Row],[T PROGRAMADO]]-InformeTbHv[[#This Row],[HORAS DE OTRAS PARADA]]))/InformeTbHv[[#This Row],[T PROGRAMADO]]</f>
        <v>0</v>
      </c>
      <c r="C917" s="113">
        <f>IFERROR(((InformeTbHv[[#This Row],[T PROGRAMADO]]-InformeTbHv[[#This Row],[Ttal P. mec]])/InformeTbHv[[#This Row],[T PROGRAMADO]]),0)</f>
        <v>0</v>
      </c>
      <c r="D917" s="38" t="str">
        <f>IFERROR(ROUND(InformeTbHv[[#This Row],[TOTAL DE ARBOLES]]/InformeTbHv[[#This Row],[T EFECTIVO]],2),"")</f>
        <v/>
      </c>
      <c r="E917" s="38" t="str">
        <f>(IFERROR(ROUND(InformeTbHv[[#This Row],[M3]]/InformeTbHv[[#This Row],[TOTAL DE ARBOLES]],2),""))</f>
        <v/>
      </c>
      <c r="F917" s="39" t="str">
        <f>IFERROR(ROUND(InformeTbHv[[#This Row],[M3]]/InformeTbHv[[#This Row],[T EFECTIVO]],2),"")</f>
        <v/>
      </c>
      <c r="G917" s="40">
        <f>InformeTbHv[[#This Row],[T PROGRAMADO]]-InformeTbHv[[#This Row],[HORAS DE OTRAS PARADA]]</f>
        <v>0</v>
      </c>
      <c r="H917" s="40">
        <f>InformeTbHv[[#This Row],[T PROGRAMADO]]-SUM(InformeTbHv[[#This Row],[T PARADAS MEC]]+InformeTbHv[[#This Row],[ALISTAMIENTO]]+InformeTbHv[[#This Row],[Mantenimiento periódico]])</f>
        <v>0</v>
      </c>
      <c r="I917" s="40">
        <f>InformeTbHv[[#This Row],[T PARADAS MEC]]+InformeTbHv[[#This Row],[ALISTAMIENTO]]+InformeTbHv[[#This Row],[Mantenimiento periódico]]</f>
        <v>8</v>
      </c>
      <c r="J917" s="40">
        <f>SUMIF(InformeTbHv[[#This Row],[MOTIVO 1]],"Mantenimiento periódico",InformeTbHv[[#This Row],[T OTRA PARADA 1]])</f>
        <v>0</v>
      </c>
      <c r="K917" s="40">
        <f>InformeTbHv[[#This Row],[Mantenimiento periódico]]+InformeTbHv[[#This Row],[ALISTAMIENTO]]</f>
        <v>0</v>
      </c>
      <c r="L917" s="40">
        <f>SUM(InformeTbHv[[#This Row],[T OTRA PARADA 1]:[T OTRA PARADA 5]])</f>
        <v>0</v>
      </c>
      <c r="M917" s="38" t="s">
        <v>55</v>
      </c>
      <c r="N917" s="38" t="s">
        <v>1418</v>
      </c>
      <c r="O917" s="38" t="s">
        <v>56</v>
      </c>
      <c r="P917" s="38">
        <v>1114480052</v>
      </c>
      <c r="Q917" s="38" t="s">
        <v>43</v>
      </c>
      <c r="R917" s="38" t="s">
        <v>49</v>
      </c>
      <c r="S917" s="41">
        <v>46037</v>
      </c>
      <c r="T917" s="38" t="s">
        <v>62</v>
      </c>
      <c r="U917" s="38"/>
      <c r="V917" s="38"/>
      <c r="W917" s="38"/>
      <c r="X917" s="38"/>
      <c r="Y917" s="38"/>
      <c r="Z917" s="38"/>
      <c r="AA917" s="38"/>
      <c r="AB917" s="38"/>
      <c r="AC917" s="38" t="s">
        <v>1445</v>
      </c>
      <c r="AD917" s="38" t="s">
        <v>1490</v>
      </c>
      <c r="AE917" s="38" t="s">
        <v>1518</v>
      </c>
      <c r="AF917" s="38">
        <v>19.828868083208551</v>
      </c>
      <c r="AG917" s="25" t="s">
        <v>208</v>
      </c>
      <c r="AH917" s="207">
        <v>2</v>
      </c>
      <c r="AI917" s="116" t="s">
        <v>47</v>
      </c>
      <c r="AJ917" s="415">
        <f>VLOOKUP(InformeTbHv[[#This Row],[TURNO]],[1]INFORMEHV!AI$2:AK$184,2,0)</f>
        <v>0.25</v>
      </c>
      <c r="AK917" s="415">
        <f>VLOOKUP(InformeTbHv[[#This Row],[TURNO]],[1]INFORMEHV!AI$2:AK$184,3,0)</f>
        <v>0.58333333333333337</v>
      </c>
      <c r="AL917" s="116"/>
      <c r="AM917" s="38"/>
      <c r="AN917" s="38"/>
      <c r="AO917" s="38"/>
      <c r="AP917" s="38"/>
      <c r="AQ917" s="120"/>
      <c r="AR917" s="38">
        <v>8</v>
      </c>
      <c r="AS917" s="38">
        <v>8</v>
      </c>
      <c r="AT917" s="25"/>
      <c r="AU917" s="38"/>
      <c r="AV917" s="38"/>
      <c r="AW917" s="38"/>
      <c r="AX917" s="38"/>
      <c r="AY917" s="38"/>
      <c r="AZ917" s="42"/>
      <c r="BA917" s="38" t="s">
        <v>48</v>
      </c>
      <c r="BB91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917" s="40"/>
      <c r="BD917" s="40"/>
      <c r="BE917" s="40"/>
      <c r="BF917" s="40"/>
      <c r="BG917" s="43"/>
      <c r="BH917" s="44"/>
      <c r="BI917" s="45"/>
      <c r="BJ917" s="45"/>
      <c r="BK917" s="46"/>
      <c r="BL917" s="47"/>
    </row>
    <row r="918" spans="1:64" ht="18" customHeight="1" x14ac:dyDescent="0.3">
      <c r="A918" s="37">
        <f>IFERROR(InformeTbHv[[#This Row],[T EFECTIVO]]/InformeTbHv[[#This Row],[Horas disponibles]],0)</f>
        <v>0.8773333333333333</v>
      </c>
      <c r="B918" s="37">
        <f>((InformeTbHv[[#This Row],[T PROGRAMADO]]-InformeTbHv[[#This Row],[HORAS DE OTRAS PARADA]]))/InformeTbHv[[#This Row],[T PROGRAMADO]]</f>
        <v>0.82250000000000001</v>
      </c>
      <c r="C918" s="113">
        <f>IFERROR(((InformeTbHv[[#This Row],[T PROGRAMADO]]-InformeTbHv[[#This Row],[Ttal P. mec]])/InformeTbHv[[#This Row],[T PROGRAMADO]]),0)</f>
        <v>0.9375</v>
      </c>
      <c r="D918" s="38">
        <f>IFERROR(ROUND(InformeTbHv[[#This Row],[TOTAL DE ARBOLES]]/InformeTbHv[[#This Row],[T EFECTIVO]],2),"")</f>
        <v>65.5</v>
      </c>
      <c r="E918" s="38">
        <f>(IFERROR(ROUND(InformeTbHv[[#This Row],[M3]]/InformeTbHv[[#This Row],[TOTAL DE ARBOLES]],2),""))</f>
        <v>0.36</v>
      </c>
      <c r="F918" s="39">
        <f>IFERROR(ROUND(InformeTbHv[[#This Row],[M3]]/InformeTbHv[[#This Row],[T EFECTIVO]],2),"")</f>
        <v>23.76</v>
      </c>
      <c r="G918" s="40">
        <f>InformeTbHv[[#This Row],[T PROGRAMADO]]-InformeTbHv[[#This Row],[HORAS DE OTRAS PARADA]]</f>
        <v>6.58</v>
      </c>
      <c r="H918" s="40">
        <f>InformeTbHv[[#This Row],[T PROGRAMADO]]-SUM(InformeTbHv[[#This Row],[T PARADAS MEC]]+InformeTbHv[[#This Row],[ALISTAMIENTO]]+InformeTbHv[[#This Row],[Mantenimiento periódico]])</f>
        <v>7.5</v>
      </c>
      <c r="I918" s="40">
        <f>InformeTbHv[[#This Row],[T PARADAS MEC]]+InformeTbHv[[#This Row],[ALISTAMIENTO]]+InformeTbHv[[#This Row],[Mantenimiento periódico]]</f>
        <v>0.5</v>
      </c>
      <c r="J918" s="40">
        <f>SUMIF(InformeTbHv[[#This Row],[MOTIVO 1]],"Mantenimiento periódico",InformeTbHv[[#This Row],[T OTRA PARADA 1]])</f>
        <v>0</v>
      </c>
      <c r="K918" s="40">
        <f>InformeTbHv[[#This Row],[Mantenimiento periódico]]+InformeTbHv[[#This Row],[ALISTAMIENTO]]</f>
        <v>0.5</v>
      </c>
      <c r="L918" s="40">
        <f>SUM(InformeTbHv[[#This Row],[T OTRA PARADA 1]:[T OTRA PARADA 5]])</f>
        <v>0.5</v>
      </c>
      <c r="M918" s="38" t="s">
        <v>42</v>
      </c>
      <c r="N918" s="38" t="s">
        <v>1418</v>
      </c>
      <c r="O918" s="38" t="s">
        <v>58</v>
      </c>
      <c r="P918" s="38">
        <v>6343935</v>
      </c>
      <c r="Q918" s="38" t="s">
        <v>43</v>
      </c>
      <c r="R918" s="38" t="s">
        <v>44</v>
      </c>
      <c r="S918" s="41">
        <v>46030</v>
      </c>
      <c r="T918" s="38" t="s">
        <v>98</v>
      </c>
      <c r="U918" s="38"/>
      <c r="V918" s="38"/>
      <c r="W918" s="38"/>
      <c r="X918" s="38"/>
      <c r="Y918" s="38"/>
      <c r="Z918" s="38"/>
      <c r="AA918" s="38"/>
      <c r="AB918" s="38"/>
      <c r="AC918" s="38" t="s">
        <v>1441</v>
      </c>
      <c r="AD918" s="38" t="s">
        <v>1486</v>
      </c>
      <c r="AE918" s="38" t="s">
        <v>1515</v>
      </c>
      <c r="AF918" s="38">
        <v>15.119228228528785</v>
      </c>
      <c r="AG918" s="252" t="s">
        <v>206</v>
      </c>
      <c r="AH918" s="207">
        <v>18</v>
      </c>
      <c r="AI918" s="125" t="s">
        <v>45</v>
      </c>
      <c r="AJ918" s="418">
        <f>VLOOKUP(InformeTbHv[[#This Row],[TURNO]],[1]INFORMEHV!AI$2:AK$184,2,0)</f>
        <v>0.58333333333333337</v>
      </c>
      <c r="AK918" s="418">
        <f>VLOOKUP(InformeTbHv[[#This Row],[TURNO]],[1]INFORMEHV!AI$2:AK$184,3,0)</f>
        <v>0.91666666666666663</v>
      </c>
      <c r="AL918" s="116">
        <v>20</v>
      </c>
      <c r="AM918" s="38">
        <v>431</v>
      </c>
      <c r="AN918" s="38">
        <v>156.35</v>
      </c>
      <c r="AO918" s="38">
        <v>21.21</v>
      </c>
      <c r="AP918" s="38"/>
      <c r="AQ918" s="40">
        <v>18</v>
      </c>
      <c r="AR918" s="38">
        <v>8</v>
      </c>
      <c r="AS918" s="38"/>
      <c r="AT918" s="38"/>
      <c r="AU918" s="38"/>
      <c r="AV918" s="38">
        <v>0.5</v>
      </c>
      <c r="AW918" s="38">
        <v>0.17</v>
      </c>
      <c r="AX918" s="38">
        <v>0.25</v>
      </c>
      <c r="AY918" s="38"/>
      <c r="AZ918" s="42" t="s">
        <v>92</v>
      </c>
      <c r="BA918" s="38" t="s">
        <v>46</v>
      </c>
      <c r="BB91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1.42</v>
      </c>
      <c r="BC918" s="40">
        <v>0.5</v>
      </c>
      <c r="BD918" s="40"/>
      <c r="BE918" s="40"/>
      <c r="BF918" s="40"/>
      <c r="BG918" s="43"/>
      <c r="BH918" s="44" t="s">
        <v>255</v>
      </c>
      <c r="BI918" s="45"/>
      <c r="BJ918" s="45"/>
      <c r="BK918" s="46"/>
      <c r="BL918" s="47"/>
    </row>
    <row r="919" spans="1:64" ht="18" customHeight="1" x14ac:dyDescent="0.3">
      <c r="A919" s="37">
        <f>IFERROR(InformeTbHv[[#This Row],[T EFECTIVO]]/InformeTbHv[[#This Row],[Horas disponibles]],0)</f>
        <v>0.97806451612903222</v>
      </c>
      <c r="B919" s="37">
        <f>((InformeTbHv[[#This Row],[T PROGRAMADO]]-InformeTbHv[[#This Row],[HORAS DE OTRAS PARADA]]))/InformeTbHv[[#This Row],[T PROGRAMADO]]</f>
        <v>0.94750000000000001</v>
      </c>
      <c r="C919" s="113">
        <f>IFERROR(((InformeTbHv[[#This Row],[T PROGRAMADO]]-InformeTbHv[[#This Row],[Ttal P. mec]])/InformeTbHv[[#This Row],[T PROGRAMADO]]),0)</f>
        <v>0.96875</v>
      </c>
      <c r="D919" s="38">
        <f>IFERROR(ROUND(InformeTbHv[[#This Row],[TOTAL DE ARBOLES]]/InformeTbHv[[#This Row],[T EFECTIVO]],2),"")</f>
        <v>61.21</v>
      </c>
      <c r="E919" s="38">
        <f>(IFERROR(ROUND(InformeTbHv[[#This Row],[M3]]/InformeTbHv[[#This Row],[TOTAL DE ARBOLES]],2),""))</f>
        <v>0.49</v>
      </c>
      <c r="F919" s="39"/>
      <c r="G919" s="40">
        <f>InformeTbHv[[#This Row],[T PROGRAMADO]]-InformeTbHv[[#This Row],[HORAS DE OTRAS PARADA]]</f>
        <v>7.58</v>
      </c>
      <c r="H919" s="40">
        <f>InformeTbHv[[#This Row],[T PROGRAMADO]]-SUM(InformeTbHv[[#This Row],[T PARADAS MEC]]+InformeTbHv[[#This Row],[ALISTAMIENTO]]+InformeTbHv[[#This Row],[Mantenimiento periódico]])</f>
        <v>7.75</v>
      </c>
      <c r="I919" s="40">
        <f>InformeTbHv[[#This Row],[T PARADAS MEC]]+InformeTbHv[[#This Row],[ALISTAMIENTO]]+InformeTbHv[[#This Row],[Mantenimiento periódico]]</f>
        <v>0.25</v>
      </c>
      <c r="J919" s="40">
        <f>SUMIF(InformeTbHv[[#This Row],[MOTIVO 1]],"Mantenimiento periódico",InformeTbHv[[#This Row],[T OTRA PARADA 1]])</f>
        <v>0</v>
      </c>
      <c r="K919" s="40">
        <f>InformeTbHv[[#This Row],[Mantenimiento periódico]]+InformeTbHv[[#This Row],[ALISTAMIENTO]]</f>
        <v>0.25</v>
      </c>
      <c r="L919" s="40">
        <f>SUM(InformeTbHv[[#This Row],[T OTRA PARADA 1]:[T OTRA PARADA 5]])</f>
        <v>0</v>
      </c>
      <c r="M919" s="38" t="s">
        <v>42</v>
      </c>
      <c r="N919" s="38" t="s">
        <v>1418</v>
      </c>
      <c r="O919" s="38" t="s">
        <v>80</v>
      </c>
      <c r="P919" s="38">
        <v>94270446</v>
      </c>
      <c r="Q919" s="38" t="s">
        <v>43</v>
      </c>
      <c r="R919" s="38" t="s">
        <v>44</v>
      </c>
      <c r="S919" s="41">
        <v>46030</v>
      </c>
      <c r="T919" s="38" t="s">
        <v>98</v>
      </c>
      <c r="U919" s="38"/>
      <c r="V919" s="38"/>
      <c r="W919" s="38"/>
      <c r="X919" s="38"/>
      <c r="Y919" s="38"/>
      <c r="Z919" s="38"/>
      <c r="AA919" s="38"/>
      <c r="AB919" s="38"/>
      <c r="AC919" s="38" t="s">
        <v>1441</v>
      </c>
      <c r="AD919" s="38" t="s">
        <v>1486</v>
      </c>
      <c r="AE919" s="38" t="s">
        <v>1515</v>
      </c>
      <c r="AF919" s="38">
        <v>15.119228228528785</v>
      </c>
      <c r="AG919" s="252" t="s">
        <v>206</v>
      </c>
      <c r="AH919" s="207">
        <v>23</v>
      </c>
      <c r="AI919" s="38" t="s">
        <v>61</v>
      </c>
      <c r="AJ919" s="421">
        <f>VLOOKUP(InformeTbHv[[#This Row],[TURNO]],[1]INFORMEHV!AI$2:AK$184,2,0)</f>
        <v>0.91666666666666663</v>
      </c>
      <c r="AK919" s="421">
        <f>VLOOKUP(InformeTbHv[[#This Row],[TURNO]],[1]INFORMEHV!AI$2:AK$184,3,0)</f>
        <v>0.25</v>
      </c>
      <c r="AL919" s="116">
        <v>15</v>
      </c>
      <c r="AM919" s="38">
        <v>464</v>
      </c>
      <c r="AN919" s="38">
        <v>229.3</v>
      </c>
      <c r="AO919" s="38">
        <v>31.7</v>
      </c>
      <c r="AP919" s="38"/>
      <c r="AQ919" s="40">
        <v>19</v>
      </c>
      <c r="AR919" s="38">
        <v>8</v>
      </c>
      <c r="AS919" s="38"/>
      <c r="AT919" s="38"/>
      <c r="AU919" s="38"/>
      <c r="AV919" s="38">
        <v>0.25</v>
      </c>
      <c r="AW919" s="38">
        <v>0.17</v>
      </c>
      <c r="AX919" s="38"/>
      <c r="AY919" s="38"/>
      <c r="AZ919" s="42" t="s">
        <v>195</v>
      </c>
      <c r="BA919" s="38" t="s">
        <v>46</v>
      </c>
      <c r="BB91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0.42000000000000004</v>
      </c>
      <c r="BC919" s="40"/>
      <c r="BD919" s="40"/>
      <c r="BE919" s="40"/>
      <c r="BF919" s="40"/>
      <c r="BG919" s="43"/>
      <c r="BH919" s="44"/>
      <c r="BI919" s="45"/>
      <c r="BJ919" s="45"/>
      <c r="BK919" s="46"/>
      <c r="BL919" s="47"/>
    </row>
    <row r="920" spans="1:64" ht="18" customHeight="1" x14ac:dyDescent="0.3">
      <c r="A920" s="37">
        <f>IFERROR(InformeTbHv[[#This Row],[T EFECTIVO]]/InformeTbHv[[#This Row],[Horas disponibles]],0)</f>
        <v>0.94524119947848761</v>
      </c>
      <c r="B920" s="37">
        <f>((InformeTbHv[[#This Row],[T PROGRAMADO]]-InformeTbHv[[#This Row],[HORAS DE OTRAS PARADA]]))/InformeTbHv[[#This Row],[T PROGRAMADO]]</f>
        <v>0.90625</v>
      </c>
      <c r="C920" s="113">
        <f>IFERROR(((InformeTbHv[[#This Row],[T PROGRAMADO]]-InformeTbHv[[#This Row],[Ttal P. mec]])/InformeTbHv[[#This Row],[T PROGRAMADO]]),0)</f>
        <v>0.95874999999999999</v>
      </c>
      <c r="D920" s="38">
        <f>IFERROR(ROUND(InformeTbHv[[#This Row],[TOTAL DE ARBOLES]]/InformeTbHv[[#This Row],[T EFECTIVO]],2),"")</f>
        <v>110.48</v>
      </c>
      <c r="E920" s="38">
        <f>(IFERROR(ROUND(InformeTbHv[[#This Row],[M3]]/InformeTbHv[[#This Row],[TOTAL DE ARBOLES]],2),""))</f>
        <v>0.23</v>
      </c>
      <c r="F920" s="39">
        <f>IFERROR(ROUND(InformeTbHv[[#This Row],[M3]]/InformeTbHv[[#This Row],[T EFECTIVO]],2),"")</f>
        <v>25.18</v>
      </c>
      <c r="G920" s="40">
        <f>InformeTbHv[[#This Row],[T PROGRAMADO]]-InformeTbHv[[#This Row],[HORAS DE OTRAS PARADA]]</f>
        <v>7.25</v>
      </c>
      <c r="H920" s="40">
        <f>InformeTbHv[[#This Row],[T PROGRAMADO]]-SUM(InformeTbHv[[#This Row],[T PARADAS MEC]]+InformeTbHv[[#This Row],[ALISTAMIENTO]]+InformeTbHv[[#This Row],[Mantenimiento periódico]])</f>
        <v>7.67</v>
      </c>
      <c r="I920" s="40">
        <f>InformeTbHv[[#This Row],[T PARADAS MEC]]+InformeTbHv[[#This Row],[ALISTAMIENTO]]+InformeTbHv[[#This Row],[Mantenimiento periódico]]</f>
        <v>0.33</v>
      </c>
      <c r="J920" s="40">
        <f>SUMIF(InformeTbHv[[#This Row],[MOTIVO 1]],"Mantenimiento periódico",InformeTbHv[[#This Row],[T OTRA PARADA 1]])</f>
        <v>0</v>
      </c>
      <c r="K920" s="40">
        <f>InformeTbHv[[#This Row],[Mantenimiento periódico]]+InformeTbHv[[#This Row],[ALISTAMIENTO]]</f>
        <v>0.33</v>
      </c>
      <c r="L920" s="40">
        <f>SUM(InformeTbHv[[#This Row],[T OTRA PARADA 1]:[T OTRA PARADA 5]])</f>
        <v>0</v>
      </c>
      <c r="M920" s="38" t="s">
        <v>42</v>
      </c>
      <c r="N920" s="38" t="s">
        <v>1418</v>
      </c>
      <c r="O920" s="38" t="s">
        <v>80</v>
      </c>
      <c r="P920" s="38">
        <v>94270446</v>
      </c>
      <c r="Q920" s="38" t="s">
        <v>43</v>
      </c>
      <c r="R920" s="38" t="s">
        <v>44</v>
      </c>
      <c r="S920" s="41">
        <v>46036</v>
      </c>
      <c r="T920" s="38" t="s">
        <v>196</v>
      </c>
      <c r="U920" s="38"/>
      <c r="V920" s="38"/>
      <c r="W920" s="38"/>
      <c r="X920" s="38"/>
      <c r="Y920" s="38"/>
      <c r="Z920" s="38"/>
      <c r="AA920" s="38"/>
      <c r="AB920" s="38"/>
      <c r="AC920" s="38" t="s">
        <v>1428</v>
      </c>
      <c r="AD920" s="38" t="s">
        <v>1473</v>
      </c>
      <c r="AE920" s="38" t="s">
        <v>1516</v>
      </c>
      <c r="AF920" s="38">
        <v>15.805091929583492</v>
      </c>
      <c r="AG920" s="251" t="s">
        <v>205</v>
      </c>
      <c r="AH920" s="207">
        <v>2</v>
      </c>
      <c r="AI920" s="38" t="s">
        <v>47</v>
      </c>
      <c r="AJ920" s="421">
        <f>VLOOKUP(InformeTbHv[[#This Row],[TURNO]],[1]INFORMEHV!AI$2:AK$184,2,0)</f>
        <v>0.25</v>
      </c>
      <c r="AK920" s="421">
        <f>VLOOKUP(InformeTbHv[[#This Row],[TURNO]],[1]INFORMEHV!AI$2:AK$184,3,0)</f>
        <v>0.58333333333333337</v>
      </c>
      <c r="AL920" s="116">
        <v>18</v>
      </c>
      <c r="AM920" s="38">
        <v>801</v>
      </c>
      <c r="AN920" s="38">
        <v>182.52</v>
      </c>
      <c r="AO920" s="38">
        <v>20.78</v>
      </c>
      <c r="AP920" s="38"/>
      <c r="AQ920" s="40">
        <v>14</v>
      </c>
      <c r="AR920" s="38">
        <v>8</v>
      </c>
      <c r="AS920" s="38"/>
      <c r="AT920" s="38"/>
      <c r="AU920" s="38"/>
      <c r="AV920" s="38">
        <v>0.33</v>
      </c>
      <c r="AW920" s="38">
        <v>0.17</v>
      </c>
      <c r="AX920" s="38">
        <v>0.25</v>
      </c>
      <c r="AY920" s="38"/>
      <c r="AZ920" s="42" t="s">
        <v>92</v>
      </c>
      <c r="BA920" s="38" t="s">
        <v>48</v>
      </c>
      <c r="BB92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0.75</v>
      </c>
      <c r="BC920" s="40"/>
      <c r="BD920" s="40"/>
      <c r="BE920" s="40"/>
      <c r="BF920" s="40"/>
      <c r="BG920" s="43"/>
      <c r="BH920" s="44"/>
      <c r="BI920" s="45"/>
      <c r="BJ920" s="45"/>
      <c r="BK920" s="46"/>
      <c r="BL920" s="47"/>
    </row>
    <row r="921" spans="1:64" ht="18" customHeight="1" x14ac:dyDescent="0.3">
      <c r="A921" s="37">
        <f>IFERROR(InformeTbHv[[#This Row],[T EFECTIVO]]/InformeTbHv[[#This Row],[Horas disponibles]],0)</f>
        <v>0.63500000000000001</v>
      </c>
      <c r="B921" s="37">
        <f>((InformeTbHv[[#This Row],[T PROGRAMADO]]-InformeTbHv[[#This Row],[HORAS DE OTRAS PARADA]]))/InformeTbHv[[#This Row],[T PROGRAMADO]]</f>
        <v>0.63500000000000001</v>
      </c>
      <c r="C921" s="113">
        <f>IFERROR(((InformeTbHv[[#This Row],[T PROGRAMADO]]-InformeTbHv[[#This Row],[Ttal P. mec]])/InformeTbHv[[#This Row],[T PROGRAMADO]]),0)</f>
        <v>1</v>
      </c>
      <c r="D921" s="38">
        <f>IFERROR(ROUND(InformeTbHv[[#This Row],[TOTAL DE ARBOLES]]/InformeTbHv[[#This Row],[T EFECTIVO]],2),"")</f>
        <v>139.76</v>
      </c>
      <c r="E921" s="38">
        <f>(IFERROR(ROUND(InformeTbHv[[#This Row],[M3]]/InformeTbHv[[#This Row],[TOTAL DE ARBOLES]],2),""))</f>
        <v>0.28999999999999998</v>
      </c>
      <c r="F921" s="39"/>
      <c r="G921" s="40">
        <f>InformeTbHv[[#This Row],[T PROGRAMADO]]-InformeTbHv[[#This Row],[HORAS DE OTRAS PARADA]]</f>
        <v>5.08</v>
      </c>
      <c r="H921" s="40">
        <f>InformeTbHv[[#This Row],[T PROGRAMADO]]-SUM(InformeTbHv[[#This Row],[T PARADAS MEC]]+InformeTbHv[[#This Row],[ALISTAMIENTO]]+InformeTbHv[[#This Row],[Mantenimiento periódico]])</f>
        <v>8</v>
      </c>
      <c r="I921" s="40">
        <f>InformeTbHv[[#This Row],[T PARADAS MEC]]+InformeTbHv[[#This Row],[ALISTAMIENTO]]+InformeTbHv[[#This Row],[Mantenimiento periódico]]</f>
        <v>0</v>
      </c>
      <c r="J921" s="40">
        <f>SUMIF(InformeTbHv[[#This Row],[MOTIVO 1]],"Mantenimiento periódico",InformeTbHv[[#This Row],[T OTRA PARADA 1]])</f>
        <v>0</v>
      </c>
      <c r="K921" s="40">
        <f>InformeTbHv[[#This Row],[Mantenimiento periódico]]+InformeTbHv[[#This Row],[ALISTAMIENTO]]</f>
        <v>0</v>
      </c>
      <c r="L921" s="40">
        <f>SUM(InformeTbHv[[#This Row],[T OTRA PARADA 1]:[T OTRA PARADA 5]])</f>
        <v>2.5</v>
      </c>
      <c r="M921" s="38" t="s">
        <v>42</v>
      </c>
      <c r="N921" s="38" t="s">
        <v>1418</v>
      </c>
      <c r="O921" s="38" t="s">
        <v>58</v>
      </c>
      <c r="P921" s="38">
        <v>6343935</v>
      </c>
      <c r="Q921" s="38" t="s">
        <v>43</v>
      </c>
      <c r="R921" s="38" t="s">
        <v>44</v>
      </c>
      <c r="S921" s="41">
        <v>46037</v>
      </c>
      <c r="T921" s="38" t="s">
        <v>196</v>
      </c>
      <c r="U921" s="38"/>
      <c r="V921" s="38"/>
      <c r="W921" s="38"/>
      <c r="X921" s="38"/>
      <c r="Y921" s="38"/>
      <c r="Z921" s="38"/>
      <c r="AA921" s="38"/>
      <c r="AB921" s="38"/>
      <c r="AC921" s="38" t="s">
        <v>1428</v>
      </c>
      <c r="AD921" s="38" t="s">
        <v>1473</v>
      </c>
      <c r="AE921" s="38" t="s">
        <v>1516</v>
      </c>
      <c r="AF921" s="38">
        <v>15.805091929583492</v>
      </c>
      <c r="AG921" s="251" t="s">
        <v>205</v>
      </c>
      <c r="AH921" s="207">
        <v>2</v>
      </c>
      <c r="AI921" s="125" t="s">
        <v>45</v>
      </c>
      <c r="AJ921" s="418">
        <f>VLOOKUP(InformeTbHv[[#This Row],[TURNO]],[1]INFORMEHV!AI$2:AK$184,2,0)</f>
        <v>0.58333333333333337</v>
      </c>
      <c r="AK921" s="418">
        <f>VLOOKUP(InformeTbHv[[#This Row],[TURNO]],[1]INFORMEHV!AI$2:AK$184,3,0)</f>
        <v>0.91666666666666663</v>
      </c>
      <c r="AL921" s="116">
        <v>15</v>
      </c>
      <c r="AM921" s="38">
        <v>710</v>
      </c>
      <c r="AN921" s="38">
        <v>206.34</v>
      </c>
      <c r="AO921" s="38">
        <v>34.86</v>
      </c>
      <c r="AP921" s="38"/>
      <c r="AQ921" s="40">
        <v>16</v>
      </c>
      <c r="AR921" s="38">
        <v>8</v>
      </c>
      <c r="AS921" s="38"/>
      <c r="AT921" s="30"/>
      <c r="AU921" s="38"/>
      <c r="AV921" s="38"/>
      <c r="AW921" s="38">
        <v>0.17</v>
      </c>
      <c r="AX921" s="38">
        <v>0.25</v>
      </c>
      <c r="AY921" s="38"/>
      <c r="AZ921" s="42" t="s">
        <v>92</v>
      </c>
      <c r="BA921" s="38" t="s">
        <v>46</v>
      </c>
      <c r="BB92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2.92</v>
      </c>
      <c r="BC921" s="40">
        <v>2.5</v>
      </c>
      <c r="BD921" s="40"/>
      <c r="BE921" s="40"/>
      <c r="BF921" s="40"/>
      <c r="BG921" s="43"/>
      <c r="BH921" s="44" t="s">
        <v>841</v>
      </c>
      <c r="BI921" s="45"/>
      <c r="BJ921" s="45"/>
      <c r="BK921" s="46"/>
      <c r="BL921" s="47"/>
    </row>
    <row r="922" spans="1:64" ht="18" customHeight="1" x14ac:dyDescent="0.3">
      <c r="A922" s="37">
        <f>IFERROR(InformeTbHv[[#This Row],[T EFECTIVO]]/InformeTbHv[[#This Row],[Horas disponibles]],0)</f>
        <v>0.125</v>
      </c>
      <c r="B922" s="37">
        <f>((InformeTbHv[[#This Row],[T PROGRAMADO]]-InformeTbHv[[#This Row],[HORAS DE OTRAS PARADA]]))/InformeTbHv[[#This Row],[T PROGRAMADO]]</f>
        <v>0.125</v>
      </c>
      <c r="C922" s="113">
        <f>IFERROR(((InformeTbHv[[#This Row],[T PROGRAMADO]]-InformeTbHv[[#This Row],[Ttal P. mec]])/InformeTbHv[[#This Row],[T PROGRAMADO]]),0)</f>
        <v>1</v>
      </c>
      <c r="D922" s="38">
        <f>IFERROR(ROUND(InformeTbHv[[#This Row],[TOTAL DE ARBOLES]]/InformeTbHv[[#This Row],[T EFECTIVO]],2),"")</f>
        <v>26</v>
      </c>
      <c r="E922" s="38">
        <f>(IFERROR(ROUND(InformeTbHv[[#This Row],[M3]]/InformeTbHv[[#This Row],[TOTAL DE ARBOLES]],2),""))</f>
        <v>0.2</v>
      </c>
      <c r="F922" s="39">
        <f>IFERROR(ROUND(InformeTbHv[[#This Row],[M3]]/InformeTbHv[[#This Row],[T EFECTIVO]],2),"")</f>
        <v>5.2</v>
      </c>
      <c r="G922" s="40">
        <f>InformeTbHv[[#This Row],[T PROGRAMADO]]-InformeTbHv[[#This Row],[HORAS DE OTRAS PARADA]]</f>
        <v>1</v>
      </c>
      <c r="H922" s="40">
        <f>InformeTbHv[[#This Row],[T PROGRAMADO]]-SUM(InformeTbHv[[#This Row],[T PARADAS MEC]]+InformeTbHv[[#This Row],[ALISTAMIENTO]]+InformeTbHv[[#This Row],[Mantenimiento periódico]])</f>
        <v>8</v>
      </c>
      <c r="I922" s="40">
        <f>InformeTbHv[[#This Row],[T PARADAS MEC]]+InformeTbHv[[#This Row],[ALISTAMIENTO]]+InformeTbHv[[#This Row],[Mantenimiento periódico]]</f>
        <v>0</v>
      </c>
      <c r="J922" s="40">
        <f>SUMIF(InformeTbHv[[#This Row],[MOTIVO 1]],"Mantenimiento periódico",InformeTbHv[[#This Row],[T OTRA PARADA 1]])</f>
        <v>0</v>
      </c>
      <c r="K922" s="120">
        <f>InformeTbHv[[#This Row],[Mantenimiento periódico]]+InformeTbHv[[#This Row],[ALISTAMIENTO]]</f>
        <v>0</v>
      </c>
      <c r="L922" s="120">
        <f>SUM(InformeTbHv[[#This Row],[T OTRA PARADA 1]:[T OTRA PARADA 5]])</f>
        <v>7</v>
      </c>
      <c r="M922" s="116" t="s">
        <v>134</v>
      </c>
      <c r="N922" s="116" t="s">
        <v>1417</v>
      </c>
      <c r="O922" s="246" t="s">
        <v>260</v>
      </c>
      <c r="P922" s="38">
        <v>1113312568</v>
      </c>
      <c r="Q922" s="38" t="s">
        <v>257</v>
      </c>
      <c r="R922" s="38" t="s">
        <v>49</v>
      </c>
      <c r="S922" s="41">
        <v>46024</v>
      </c>
      <c r="T922" s="38" t="s">
        <v>261</v>
      </c>
      <c r="U922" s="38"/>
      <c r="V922" s="38"/>
      <c r="W922" s="38"/>
      <c r="X922" s="38"/>
      <c r="Y922" s="38"/>
      <c r="Z922" s="38"/>
      <c r="AA922" s="38"/>
      <c r="AB922" s="38"/>
      <c r="AC922" s="38" t="s">
        <v>1420</v>
      </c>
      <c r="AD922" s="38" t="s">
        <v>1465</v>
      </c>
      <c r="AE922" s="38" t="s">
        <v>1510</v>
      </c>
      <c r="AF922" s="38">
        <v>17.427517820498927</v>
      </c>
      <c r="AG922" s="251" t="s">
        <v>205</v>
      </c>
      <c r="AH922" s="207">
        <v>2</v>
      </c>
      <c r="AI922" s="25" t="s">
        <v>47</v>
      </c>
      <c r="AJ922" s="422">
        <f>VLOOKUP(InformeTbHv[[#This Row],[TURNO]],[1]INFORMEHV!AI$2:AK$184,2,0)</f>
        <v>0.25</v>
      </c>
      <c r="AK922" s="422">
        <f>VLOOKUP(InformeTbHv[[#This Row],[TURNO]],[1]INFORMEHV!AI$2:AK$184,3,0)</f>
        <v>0.58333333333333337</v>
      </c>
      <c r="AL922" s="116">
        <v>20</v>
      </c>
      <c r="AM922" s="38">
        <v>26</v>
      </c>
      <c r="AN922" s="38">
        <v>5.2</v>
      </c>
      <c r="AO922" s="38">
        <v>1.9</v>
      </c>
      <c r="AP922" s="38">
        <v>9.9</v>
      </c>
      <c r="AQ922" s="40">
        <v>19</v>
      </c>
      <c r="AR922" s="38">
        <v>8</v>
      </c>
      <c r="AS922" s="38">
        <v>0</v>
      </c>
      <c r="AT922" s="38"/>
      <c r="AU922" s="38"/>
      <c r="AV922" s="38"/>
      <c r="AW922" s="38"/>
      <c r="AX922" s="38"/>
      <c r="AY922" s="38">
        <v>1</v>
      </c>
      <c r="AZ922" s="42" t="s">
        <v>262</v>
      </c>
      <c r="BA922" s="38" t="s">
        <v>259</v>
      </c>
      <c r="BB92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7</v>
      </c>
      <c r="BC922" s="40">
        <v>7</v>
      </c>
      <c r="BD922" s="40">
        <v>0</v>
      </c>
      <c r="BE922" s="40">
        <v>0</v>
      </c>
      <c r="BF922" s="40">
        <v>0</v>
      </c>
      <c r="BG922" s="43">
        <v>0</v>
      </c>
      <c r="BH922" s="44" t="s">
        <v>263</v>
      </c>
      <c r="BI922" s="45"/>
      <c r="BJ922" s="45"/>
      <c r="BK922" s="46"/>
      <c r="BL922" s="47"/>
    </row>
    <row r="923" spans="1:64" ht="18" customHeight="1" x14ac:dyDescent="0.3">
      <c r="A923" s="37">
        <f>IFERROR(InformeTbHv[[#This Row],[T EFECTIVO]]/InformeTbHv[[#This Row],[Horas disponibles]],0)</f>
        <v>0.53246753246753242</v>
      </c>
      <c r="B923" s="37">
        <f>((InformeTbHv[[#This Row],[T PROGRAMADO]]-InformeTbHv[[#This Row],[HORAS DE OTRAS PARADA]]))/InformeTbHv[[#This Row],[T PROGRAMADO]]</f>
        <v>0.51249999999999996</v>
      </c>
      <c r="C923" s="113">
        <f>IFERROR(((InformeTbHv[[#This Row],[T PROGRAMADO]]-InformeTbHv[[#This Row],[Ttal P. mec]])/InformeTbHv[[#This Row],[T PROGRAMADO]]),0)</f>
        <v>0.96250000000000002</v>
      </c>
      <c r="D923" s="38">
        <f>IFERROR(ROUND(InformeTbHv[[#This Row],[TOTAL DE ARBOLES]]/InformeTbHv[[#This Row],[T EFECTIVO]],2),"")</f>
        <v>11.71</v>
      </c>
      <c r="E923" s="38">
        <f>(IFERROR(ROUND(InformeTbHv[[#This Row],[M3]]/InformeTbHv[[#This Row],[TOTAL DE ARBOLES]],2),""))</f>
        <v>0.08</v>
      </c>
      <c r="F923" s="39">
        <f>IFERROR(ROUND(InformeTbHv[[#This Row],[M3]]/InformeTbHv[[#This Row],[T EFECTIVO]],2),"")</f>
        <v>0.98</v>
      </c>
      <c r="G923" s="40">
        <f>InformeTbHv[[#This Row],[T PROGRAMADO]]-InformeTbHv[[#This Row],[HORAS DE OTRAS PARADA]]</f>
        <v>4.0999999999999996</v>
      </c>
      <c r="H923" s="40">
        <f>InformeTbHv[[#This Row],[T PROGRAMADO]]-SUM(InformeTbHv[[#This Row],[T PARADAS MEC]]+InformeTbHv[[#This Row],[ALISTAMIENTO]]+InformeTbHv[[#This Row],[Mantenimiento periódico]])</f>
        <v>7.7</v>
      </c>
      <c r="I923" s="40">
        <f>InformeTbHv[[#This Row],[T PARADAS MEC]]+InformeTbHv[[#This Row],[ALISTAMIENTO]]+InformeTbHv[[#This Row],[Mantenimiento periódico]]</f>
        <v>0.3</v>
      </c>
      <c r="J923" s="40">
        <f>SUMIF(InformeTbHv[[#This Row],[MOTIVO 1]],"Mantenimiento periódico",InformeTbHv[[#This Row],[T OTRA PARADA 1]])</f>
        <v>0</v>
      </c>
      <c r="K923" s="120">
        <f>InformeTbHv[[#This Row],[Mantenimiento periódico]]+InformeTbHv[[#This Row],[ALISTAMIENTO]]</f>
        <v>0.3</v>
      </c>
      <c r="L923" s="120">
        <f>SUM(InformeTbHv[[#This Row],[T OTRA PARADA 1]:[T OTRA PARADA 5]])</f>
        <v>3</v>
      </c>
      <c r="M923" s="116" t="s">
        <v>134</v>
      </c>
      <c r="N923" s="116" t="s">
        <v>1417</v>
      </c>
      <c r="O923" s="246" t="s">
        <v>267</v>
      </c>
      <c r="P923" s="38">
        <v>1022124531</v>
      </c>
      <c r="Q923" s="38" t="s">
        <v>257</v>
      </c>
      <c r="R923" s="38" t="s">
        <v>49</v>
      </c>
      <c r="S923" s="41">
        <v>46025</v>
      </c>
      <c r="T923" s="38" t="s">
        <v>261</v>
      </c>
      <c r="U923" s="38"/>
      <c r="V923" s="38"/>
      <c r="W923" s="38"/>
      <c r="X923" s="38"/>
      <c r="Y923" s="38"/>
      <c r="Z923" s="38"/>
      <c r="AA923" s="38"/>
      <c r="AB923" s="38"/>
      <c r="AC923" s="38" t="s">
        <v>1420</v>
      </c>
      <c r="AD923" s="38" t="s">
        <v>1465</v>
      </c>
      <c r="AE923" s="38" t="s">
        <v>1510</v>
      </c>
      <c r="AF923" s="38">
        <v>17.427517820498927</v>
      </c>
      <c r="AG923" s="251" t="s">
        <v>205</v>
      </c>
      <c r="AH923" s="207">
        <v>2</v>
      </c>
      <c r="AI923" s="25" t="s">
        <v>47</v>
      </c>
      <c r="AJ923" s="422">
        <f>VLOOKUP(InformeTbHv[[#This Row],[TURNO]],[1]INFORMEHV!AI$2:AK$184,2,0)</f>
        <v>0.25</v>
      </c>
      <c r="AK923" s="422">
        <f>VLOOKUP(InformeTbHv[[#This Row],[TURNO]],[1]INFORMEHV!AI$2:AK$184,3,0)</f>
        <v>0.58333333333333337</v>
      </c>
      <c r="AL923" s="116">
        <v>28</v>
      </c>
      <c r="AM923" s="38">
        <v>48</v>
      </c>
      <c r="AN923" s="38">
        <v>4</v>
      </c>
      <c r="AO923" s="38">
        <v>1.1599999999999999</v>
      </c>
      <c r="AP923" s="38">
        <v>9</v>
      </c>
      <c r="AQ923" s="40">
        <v>16</v>
      </c>
      <c r="AR923" s="38">
        <v>8</v>
      </c>
      <c r="AS923" s="38">
        <v>0</v>
      </c>
      <c r="AT923" s="38"/>
      <c r="AU923" s="38"/>
      <c r="AV923" s="38">
        <v>0.3</v>
      </c>
      <c r="AW923" s="38">
        <v>0.3</v>
      </c>
      <c r="AX923" s="38">
        <v>0.3</v>
      </c>
      <c r="AY923" s="38">
        <v>0</v>
      </c>
      <c r="AZ923" s="42" t="s">
        <v>270</v>
      </c>
      <c r="BA923" s="38" t="s">
        <v>259</v>
      </c>
      <c r="BB92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3.9</v>
      </c>
      <c r="BC923" s="40">
        <v>3</v>
      </c>
      <c r="BD923" s="40">
        <v>0</v>
      </c>
      <c r="BE923" s="40">
        <v>0</v>
      </c>
      <c r="BF923" s="40">
        <v>0</v>
      </c>
      <c r="BG923" s="43">
        <v>0</v>
      </c>
      <c r="BH923" s="44" t="s">
        <v>237</v>
      </c>
      <c r="BI923" s="45"/>
      <c r="BJ923" s="45"/>
      <c r="BK923" s="46"/>
      <c r="BL923" s="47"/>
    </row>
    <row r="924" spans="1:64" ht="18" customHeight="1" x14ac:dyDescent="0.3">
      <c r="A924" s="37">
        <f>IFERROR(InformeTbHv[[#This Row],[T EFECTIVO]]/InformeTbHv[[#This Row],[Horas disponibles]],0)</f>
        <v>0.24137931034482757</v>
      </c>
      <c r="B924" s="37">
        <f>((InformeTbHv[[#This Row],[T PROGRAMADO]]-InformeTbHv[[#This Row],[HORAS DE OTRAS PARADA]]))/InformeTbHv[[#This Row],[T PROGRAMADO]]</f>
        <v>0.23333333333333328</v>
      </c>
      <c r="C924" s="113">
        <f>IFERROR(((InformeTbHv[[#This Row],[T PROGRAMADO]]-InformeTbHv[[#This Row],[Ttal P. mec]])/InformeTbHv[[#This Row],[T PROGRAMADO]]),0)</f>
        <v>0.96666666666666656</v>
      </c>
      <c r="D924" s="38">
        <f>IFERROR(ROUND(InformeTbHv[[#This Row],[TOTAL DE ARBOLES]]/InformeTbHv[[#This Row],[T EFECTIVO]],2),"")</f>
        <v>81.900000000000006</v>
      </c>
      <c r="E924" s="38">
        <f>(IFERROR(ROUND(InformeTbHv[[#This Row],[M3]]/InformeTbHv[[#This Row],[TOTAL DE ARBOLES]],2),""))</f>
        <v>0.27</v>
      </c>
      <c r="F924" s="39">
        <f>IFERROR(ROUND(InformeTbHv[[#This Row],[M3]]/InformeTbHv[[#This Row],[T EFECTIVO]],2),"")</f>
        <v>22.38</v>
      </c>
      <c r="G924" s="40">
        <f>InformeTbHv[[#This Row],[T PROGRAMADO]]-InformeTbHv[[#This Row],[HORAS DE OTRAS PARADA]]</f>
        <v>2.0999999999999996</v>
      </c>
      <c r="H924" s="40">
        <f>InformeTbHv[[#This Row],[T PROGRAMADO]]-SUM(InformeTbHv[[#This Row],[T PARADAS MEC]]+InformeTbHv[[#This Row],[ALISTAMIENTO]]+InformeTbHv[[#This Row],[Mantenimiento periódico]])</f>
        <v>8.6999999999999993</v>
      </c>
      <c r="I924" s="40">
        <f>InformeTbHv[[#This Row],[T PARADAS MEC]]+InformeTbHv[[#This Row],[ALISTAMIENTO]]+InformeTbHv[[#This Row],[Mantenimiento periódico]]</f>
        <v>0.3</v>
      </c>
      <c r="J924" s="40">
        <f>SUMIF(InformeTbHv[[#This Row],[MOTIVO 1]],"Mantenimiento periódico",InformeTbHv[[#This Row],[T OTRA PARADA 1]])</f>
        <v>0</v>
      </c>
      <c r="K924" s="120">
        <f>InformeTbHv[[#This Row],[Mantenimiento periódico]]+InformeTbHv[[#This Row],[ALISTAMIENTO]]</f>
        <v>0.3</v>
      </c>
      <c r="L924" s="120">
        <f>SUM(InformeTbHv[[#This Row],[T OTRA PARADA 1]:[T OTRA PARADA 5]])</f>
        <v>6</v>
      </c>
      <c r="M924" s="116" t="s">
        <v>134</v>
      </c>
      <c r="N924" s="116" t="s">
        <v>1417</v>
      </c>
      <c r="O924" s="246" t="s">
        <v>264</v>
      </c>
      <c r="P924" s="38">
        <v>1022124225</v>
      </c>
      <c r="Q924" s="38" t="s">
        <v>257</v>
      </c>
      <c r="R924" s="38" t="s">
        <v>49</v>
      </c>
      <c r="S924" s="41">
        <v>46027</v>
      </c>
      <c r="T924" s="38" t="s">
        <v>135</v>
      </c>
      <c r="U924" s="38"/>
      <c r="V924" s="38"/>
      <c r="W924" s="38"/>
      <c r="X924" s="38"/>
      <c r="Y924" s="38"/>
      <c r="Z924" s="38"/>
      <c r="AA924" s="38"/>
      <c r="AB924" s="38"/>
      <c r="AC924" s="38" t="s">
        <v>1421</v>
      </c>
      <c r="AD924" s="38" t="s">
        <v>1466</v>
      </c>
      <c r="AE924" s="38" t="s">
        <v>1510</v>
      </c>
      <c r="AF924" s="38">
        <v>17.432111584245501</v>
      </c>
      <c r="AG924" s="251" t="s">
        <v>205</v>
      </c>
      <c r="AH924" s="207">
        <v>8</v>
      </c>
      <c r="AI924" s="25" t="s">
        <v>47</v>
      </c>
      <c r="AJ924" s="422">
        <f>VLOOKUP(InformeTbHv[[#This Row],[TURNO]],[1]INFORMEHV!AI$2:AK$184,2,0)</f>
        <v>0.25</v>
      </c>
      <c r="AK924" s="422">
        <f>VLOOKUP(InformeTbHv[[#This Row],[TURNO]],[1]INFORMEHV!AI$2:AK$184,3,0)</f>
        <v>0.58333333333333337</v>
      </c>
      <c r="AL924" s="116">
        <v>12</v>
      </c>
      <c r="AM924" s="38">
        <v>172</v>
      </c>
      <c r="AN924" s="38">
        <v>47</v>
      </c>
      <c r="AO924" s="38">
        <v>8.6</v>
      </c>
      <c r="AP924" s="38">
        <v>31.8</v>
      </c>
      <c r="AQ924" s="40">
        <v>23</v>
      </c>
      <c r="AR924" s="38">
        <v>9</v>
      </c>
      <c r="AS924" s="38">
        <v>0</v>
      </c>
      <c r="AT924" s="38"/>
      <c r="AU924" s="38"/>
      <c r="AV924" s="38">
        <v>0.3</v>
      </c>
      <c r="AW924" s="38">
        <v>0.3</v>
      </c>
      <c r="AX924" s="38">
        <v>0.3</v>
      </c>
      <c r="AY924" s="38">
        <v>0</v>
      </c>
      <c r="AZ924" s="42" t="s">
        <v>276</v>
      </c>
      <c r="BA924" s="38" t="s">
        <v>259</v>
      </c>
      <c r="BB92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6.9</v>
      </c>
      <c r="BC924" s="40">
        <v>6</v>
      </c>
      <c r="BD924" s="40">
        <v>0</v>
      </c>
      <c r="BE924" s="40">
        <v>0</v>
      </c>
      <c r="BF924" s="40">
        <v>0</v>
      </c>
      <c r="BG924" s="43">
        <v>0</v>
      </c>
      <c r="BH924" s="44" t="s">
        <v>237</v>
      </c>
      <c r="BI924" s="45"/>
      <c r="BJ924" s="45"/>
      <c r="BK924" s="46"/>
      <c r="BL924" s="47"/>
    </row>
    <row r="925" spans="1:64" s="196" customFormat="1" ht="18" customHeight="1" x14ac:dyDescent="0.3">
      <c r="A925" s="235">
        <f>IFERROR(InformeTbHv[[#This Row],[T EFECTIVO]]/InformeTbHv[[#This Row],[Horas disponibles]],0)</f>
        <v>0</v>
      </c>
      <c r="B925" s="235" t="e">
        <f>((InformeTbHv[[#This Row],[T PROGRAMADO]]-InformeTbHv[[#This Row],[HORAS DE OTRAS PARADA]]))/InformeTbHv[[#This Row],[T PROGRAMADO]]</f>
        <v>#DIV/0!</v>
      </c>
      <c r="C925" s="236">
        <f>IFERROR(((InformeTbHv[[#This Row],[T PROGRAMADO]]-InformeTbHv[[#This Row],[Ttal P. mec]])/InformeTbHv[[#This Row],[T PROGRAMADO]]),0)</f>
        <v>0</v>
      </c>
      <c r="D925" s="237" t="str">
        <f>IFERROR(ROUND(InformeTbHv[[#This Row],[TOTAL DE ARBOLES]]/InformeTbHv[[#This Row],[T EFECTIVO]],2),"")</f>
        <v/>
      </c>
      <c r="E925" s="237" t="str">
        <f>(IFERROR(ROUND(InformeTbHv[[#This Row],[M3]]/InformeTbHv[[#This Row],[TOTAL DE ARBOLES]],2),""))</f>
        <v/>
      </c>
      <c r="F925" s="188" t="str">
        <f>IFERROR(ROUND(InformeTbHv[[#This Row],[M3]]/InformeTbHv[[#This Row],[T EFECTIVO]],2),"")</f>
        <v/>
      </c>
      <c r="G925" s="238">
        <f>InformeTbHv[[#This Row],[T PROGRAMADO]]-InformeTbHv[[#This Row],[HORAS DE OTRAS PARADA]]</f>
        <v>0</v>
      </c>
      <c r="H925" s="238">
        <f>InformeTbHv[[#This Row],[T PROGRAMADO]]-SUM(InformeTbHv[[#This Row],[T PARADAS MEC]]+InformeTbHv[[#This Row],[ALISTAMIENTO]]+InformeTbHv[[#This Row],[Mantenimiento periódico]])</f>
        <v>0</v>
      </c>
      <c r="I925" s="238">
        <f>InformeTbHv[[#This Row],[T PARADAS MEC]]+InformeTbHv[[#This Row],[ALISTAMIENTO]]+InformeTbHv[[#This Row],[Mantenimiento periódico]]</f>
        <v>0</v>
      </c>
      <c r="J925" s="238">
        <f>SUMIF(InformeTbHv[[#This Row],[MOTIVO 1]],"Mantenimiento periódico",InformeTbHv[[#This Row],[T OTRA PARADA 1]])</f>
        <v>0</v>
      </c>
      <c r="K925" s="240">
        <f>InformeTbHv[[#This Row],[Mantenimiento periódico]]+InformeTbHv[[#This Row],[ALISTAMIENTO]]</f>
        <v>0</v>
      </c>
      <c r="L925" s="240">
        <f>SUM(InformeTbHv[[#This Row],[T OTRA PARADA 1]:[T OTRA PARADA 5]])</f>
        <v>0</v>
      </c>
      <c r="M925" s="241" t="s">
        <v>134</v>
      </c>
      <c r="N925" s="241" t="s">
        <v>1417</v>
      </c>
      <c r="O925" s="247" t="s">
        <v>267</v>
      </c>
      <c r="P925" s="237">
        <v>1022124531</v>
      </c>
      <c r="Q925" s="237" t="s">
        <v>257</v>
      </c>
      <c r="R925" s="237" t="s">
        <v>49</v>
      </c>
      <c r="S925" s="239">
        <v>46027</v>
      </c>
      <c r="T925" s="237" t="s">
        <v>135</v>
      </c>
      <c r="U925" s="237"/>
      <c r="V925" s="237"/>
      <c r="W925" s="237"/>
      <c r="X925" s="237"/>
      <c r="Y925" s="237"/>
      <c r="Z925" s="237"/>
      <c r="AA925" s="237"/>
      <c r="AB925" s="237"/>
      <c r="AC925" s="237" t="s">
        <v>1421</v>
      </c>
      <c r="AD925" s="237" t="s">
        <v>1466</v>
      </c>
      <c r="AE925" s="237" t="s">
        <v>1510</v>
      </c>
      <c r="AF925" s="237">
        <v>17.432111584245501</v>
      </c>
      <c r="AG925" s="251" t="s">
        <v>205</v>
      </c>
      <c r="AH925" s="268"/>
      <c r="AI925" s="241"/>
      <c r="AJ925" s="432" t="e">
        <f>VLOOKUP(InformeTbHv[[#This Row],[TURNO]],[1]INFORMEHV!AI$2:AK$184,2,0)</f>
        <v>#N/A</v>
      </c>
      <c r="AK925" s="432" t="e">
        <f>VLOOKUP(InformeTbHv[[#This Row],[TURNO]],[1]INFORMEHV!AI$2:AK$184,3,0)</f>
        <v>#N/A</v>
      </c>
      <c r="AL925" s="241"/>
      <c r="AM925" s="237"/>
      <c r="AN925" s="237"/>
      <c r="AO925" s="237"/>
      <c r="AP925" s="237"/>
      <c r="AQ925" s="238"/>
      <c r="AR925" s="237"/>
      <c r="AS925" s="237"/>
      <c r="AT925" s="237"/>
      <c r="AU925" s="237"/>
      <c r="AV925" s="237"/>
      <c r="AW925" s="237"/>
      <c r="AX925" s="237"/>
      <c r="AY925" s="237"/>
      <c r="AZ925" s="242"/>
      <c r="BA925" s="237"/>
      <c r="BB92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v>
      </c>
      <c r="BC925" s="238"/>
      <c r="BD925" s="238"/>
      <c r="BE925" s="238"/>
      <c r="BF925" s="238"/>
      <c r="BG925" s="243"/>
      <c r="BH925" s="192"/>
      <c r="BI925" s="193"/>
      <c r="BJ925" s="193"/>
      <c r="BK925" s="194"/>
      <c r="BL925" s="244"/>
    </row>
    <row r="926" spans="1:64" ht="18" customHeight="1" x14ac:dyDescent="0.3">
      <c r="A926" s="37">
        <f>IFERROR(InformeTbHv[[#This Row],[T EFECTIVO]]/InformeTbHv[[#This Row],[Horas disponibles]],0)</f>
        <v>0.66233766233766223</v>
      </c>
      <c r="B926" s="37">
        <f>((InformeTbHv[[#This Row],[T PROGRAMADO]]-InformeTbHv[[#This Row],[HORAS DE OTRAS PARADA]]))/InformeTbHv[[#This Row],[T PROGRAMADO]]</f>
        <v>0.63749999999999996</v>
      </c>
      <c r="C926" s="113">
        <f>IFERROR(((InformeTbHv[[#This Row],[T PROGRAMADO]]-InformeTbHv[[#This Row],[Ttal P. mec]])/InformeTbHv[[#This Row],[T PROGRAMADO]]),0)</f>
        <v>0.96250000000000002</v>
      </c>
      <c r="D926" s="38">
        <f>IFERROR(ROUND(InformeTbHv[[#This Row],[TOTAL DE ARBOLES]]/InformeTbHv[[#This Row],[T EFECTIVO]],2),"")</f>
        <v>66.08</v>
      </c>
      <c r="E926" s="38">
        <f>(IFERROR(ROUND(InformeTbHv[[#This Row],[M3]]/InformeTbHv[[#This Row],[TOTAL DE ARBOLES]],2),""))</f>
        <v>0.16</v>
      </c>
      <c r="F926" s="39">
        <f>IFERROR(ROUND(InformeTbHv[[#This Row],[M3]]/InformeTbHv[[#This Row],[T EFECTIVO]],2),"")</f>
        <v>10.78</v>
      </c>
      <c r="G926" s="40">
        <f>InformeTbHv[[#This Row],[T PROGRAMADO]]-InformeTbHv[[#This Row],[HORAS DE OTRAS PARADA]]</f>
        <v>5.0999999999999996</v>
      </c>
      <c r="H926" s="40">
        <f>InformeTbHv[[#This Row],[T PROGRAMADO]]-SUM(InformeTbHv[[#This Row],[T PARADAS MEC]]+InformeTbHv[[#This Row],[ALISTAMIENTO]]+InformeTbHv[[#This Row],[Mantenimiento periódico]])</f>
        <v>7.7</v>
      </c>
      <c r="I926" s="40">
        <f>InformeTbHv[[#This Row],[T PARADAS MEC]]+InformeTbHv[[#This Row],[ALISTAMIENTO]]+InformeTbHv[[#This Row],[Mantenimiento periódico]]</f>
        <v>0.3</v>
      </c>
      <c r="J926" s="40">
        <f>SUMIF(InformeTbHv[[#This Row],[MOTIVO 1]],"Mantenimiento periódico",InformeTbHv[[#This Row],[T OTRA PARADA 1]])</f>
        <v>0</v>
      </c>
      <c r="K926" s="40">
        <f>InformeTbHv[[#This Row],[Mantenimiento periódico]]+InformeTbHv[[#This Row],[ALISTAMIENTO]]</f>
        <v>0.3</v>
      </c>
      <c r="L926" s="40">
        <f>SUM(InformeTbHv[[#This Row],[T OTRA PARADA 1]:[T OTRA PARADA 5]])</f>
        <v>2</v>
      </c>
      <c r="M926" s="38" t="s">
        <v>136</v>
      </c>
      <c r="N926" s="38" t="s">
        <v>1417</v>
      </c>
      <c r="O926" s="38" t="s">
        <v>260</v>
      </c>
      <c r="P926" s="38">
        <v>1113312568</v>
      </c>
      <c r="Q926" s="38" t="s">
        <v>257</v>
      </c>
      <c r="R926" s="38" t="s">
        <v>49</v>
      </c>
      <c r="S926" s="41">
        <v>46028</v>
      </c>
      <c r="T926" s="38" t="s">
        <v>135</v>
      </c>
      <c r="U926" s="38"/>
      <c r="V926" s="38"/>
      <c r="W926" s="38"/>
      <c r="X926" s="38"/>
      <c r="Y926" s="38"/>
      <c r="Z926" s="38"/>
      <c r="AA926" s="38"/>
      <c r="AB926" s="38"/>
      <c r="AC926" s="38" t="s">
        <v>1421</v>
      </c>
      <c r="AD926" s="38" t="s">
        <v>1466</v>
      </c>
      <c r="AE926" s="38" t="s">
        <v>1510</v>
      </c>
      <c r="AF926" s="38">
        <v>17.432111584245501</v>
      </c>
      <c r="AG926" s="251" t="s">
        <v>205</v>
      </c>
      <c r="AH926" s="207">
        <v>7</v>
      </c>
      <c r="AI926" s="49" t="s">
        <v>338</v>
      </c>
      <c r="AJ926" s="420">
        <f>VLOOKUP(InformeTbHv[[#This Row],[TURNO]],[1]INFORMEHV!AI$2:AK$184,2,0)</f>
        <v>0.58333333333333337</v>
      </c>
      <c r="AK926" s="420">
        <f>VLOOKUP(InformeTbHv[[#This Row],[TURNO]],[1]INFORMEHV!AI$2:AK$184,3,0)</f>
        <v>0.91666666666666663</v>
      </c>
      <c r="AL926" s="116">
        <v>25</v>
      </c>
      <c r="AM926" s="38">
        <v>337</v>
      </c>
      <c r="AN926" s="38">
        <v>55</v>
      </c>
      <c r="AO926" s="38">
        <v>9</v>
      </c>
      <c r="AP926" s="38">
        <v>55</v>
      </c>
      <c r="AQ926" s="40">
        <v>25</v>
      </c>
      <c r="AR926" s="38">
        <v>8</v>
      </c>
      <c r="AS926" s="38">
        <v>0</v>
      </c>
      <c r="AT926" s="38"/>
      <c r="AU926" s="38"/>
      <c r="AV926" s="38">
        <v>0.3</v>
      </c>
      <c r="AW926" s="38">
        <v>0.3</v>
      </c>
      <c r="AX926" s="38">
        <v>0.3</v>
      </c>
      <c r="AY926" s="38">
        <v>0</v>
      </c>
      <c r="AZ926" s="42" t="s">
        <v>278</v>
      </c>
      <c r="BA926" s="38" t="s">
        <v>259</v>
      </c>
      <c r="BB92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2.9</v>
      </c>
      <c r="BC926" s="40">
        <v>2</v>
      </c>
      <c r="BD926" s="40">
        <v>0</v>
      </c>
      <c r="BE926" s="40">
        <v>0</v>
      </c>
      <c r="BF926" s="40">
        <v>0</v>
      </c>
      <c r="BG926" s="43">
        <v>0</v>
      </c>
      <c r="BH926" s="14" t="s">
        <v>236</v>
      </c>
      <c r="BI926" s="45"/>
      <c r="BJ926" s="45"/>
      <c r="BK926" s="46"/>
      <c r="BL926" s="47"/>
    </row>
    <row r="927" spans="1:64" ht="18" customHeight="1" x14ac:dyDescent="0.3">
      <c r="A927" s="37">
        <f>IFERROR(InformeTbHv[[#This Row],[T EFECTIVO]]/InformeTbHv[[#This Row],[Horas disponibles]],0)</f>
        <v>0.72467532467532469</v>
      </c>
      <c r="B927" s="37">
        <f>((InformeTbHv[[#This Row],[T PROGRAMADO]]-InformeTbHv[[#This Row],[HORAS DE OTRAS PARADA]]))/InformeTbHv[[#This Row],[T PROGRAMADO]]</f>
        <v>0.69750000000000001</v>
      </c>
      <c r="C927" s="113">
        <f>IFERROR(((InformeTbHv[[#This Row],[T PROGRAMADO]]-InformeTbHv[[#This Row],[Ttal P. mec]])/InformeTbHv[[#This Row],[T PROGRAMADO]]),0)</f>
        <v>0.96250000000000002</v>
      </c>
      <c r="D927" s="38">
        <f>IFERROR(ROUND(InformeTbHv[[#This Row],[TOTAL DE ARBOLES]]/InformeTbHv[[#This Row],[T EFECTIVO]],2),"")</f>
        <v>34.950000000000003</v>
      </c>
      <c r="E927" s="38">
        <f>(IFERROR(ROUND(InformeTbHv[[#This Row],[M3]]/InformeTbHv[[#This Row],[TOTAL DE ARBOLES]],2),""))</f>
        <v>0.26</v>
      </c>
      <c r="F927" s="39">
        <f>IFERROR(ROUND(InformeTbHv[[#This Row],[M3]]/InformeTbHv[[#This Row],[T EFECTIVO]],2),"")</f>
        <v>8.9600000000000009</v>
      </c>
      <c r="G927" s="40">
        <f>InformeTbHv[[#This Row],[T PROGRAMADO]]-InformeTbHv[[#This Row],[HORAS DE OTRAS PARADA]]</f>
        <v>5.58</v>
      </c>
      <c r="H927" s="40">
        <f>InformeTbHv[[#This Row],[T PROGRAMADO]]-SUM(InformeTbHv[[#This Row],[T PARADAS MEC]]+InformeTbHv[[#This Row],[ALISTAMIENTO]]+InformeTbHv[[#This Row],[Mantenimiento periódico]])</f>
        <v>7.7</v>
      </c>
      <c r="I927" s="40">
        <f>InformeTbHv[[#This Row],[T PARADAS MEC]]+InformeTbHv[[#This Row],[ALISTAMIENTO]]+InformeTbHv[[#This Row],[Mantenimiento periódico]]</f>
        <v>0.3</v>
      </c>
      <c r="J927" s="40">
        <f>SUMIF(InformeTbHv[[#This Row],[MOTIVO 1]],"Mantenimiento periódico",InformeTbHv[[#This Row],[T OTRA PARADA 1]])</f>
        <v>0</v>
      </c>
      <c r="K927" s="120">
        <f>InformeTbHv[[#This Row],[Mantenimiento periódico]]+InformeTbHv[[#This Row],[ALISTAMIENTO]]</f>
        <v>0.3</v>
      </c>
      <c r="L927" s="120">
        <f>SUM(InformeTbHv[[#This Row],[T OTRA PARADA 1]:[T OTRA PARADA 5]])</f>
        <v>1.52</v>
      </c>
      <c r="M927" s="116" t="s">
        <v>134</v>
      </c>
      <c r="N927" s="116" t="s">
        <v>1417</v>
      </c>
      <c r="O927" s="246" t="s">
        <v>267</v>
      </c>
      <c r="P927" s="38">
        <v>1022124531</v>
      </c>
      <c r="Q927" s="38" t="s">
        <v>257</v>
      </c>
      <c r="R927" s="38" t="s">
        <v>49</v>
      </c>
      <c r="S927" s="41">
        <v>46028</v>
      </c>
      <c r="T927" s="38" t="s">
        <v>135</v>
      </c>
      <c r="U927" s="38"/>
      <c r="V927" s="38"/>
      <c r="W927" s="38"/>
      <c r="X927" s="38"/>
      <c r="Y927" s="38"/>
      <c r="Z927" s="38"/>
      <c r="AA927" s="38"/>
      <c r="AB927" s="38"/>
      <c r="AC927" s="38" t="s">
        <v>1421</v>
      </c>
      <c r="AD927" s="38" t="s">
        <v>1466</v>
      </c>
      <c r="AE927" s="38" t="s">
        <v>1510</v>
      </c>
      <c r="AF927" s="38">
        <v>17.432111584245501</v>
      </c>
      <c r="AG927" s="251" t="s">
        <v>205</v>
      </c>
      <c r="AH927" s="207">
        <v>8</v>
      </c>
      <c r="AI927" s="25" t="s">
        <v>47</v>
      </c>
      <c r="AJ927" s="422">
        <f>VLOOKUP(InformeTbHv[[#This Row],[TURNO]],[1]INFORMEHV!AI$2:AK$184,2,0)</f>
        <v>0.25</v>
      </c>
      <c r="AK927" s="422">
        <f>VLOOKUP(InformeTbHv[[#This Row],[TURNO]],[1]INFORMEHV!AI$2:AK$184,3,0)</f>
        <v>0.58333333333333337</v>
      </c>
      <c r="AL927" s="116">
        <v>6</v>
      </c>
      <c r="AM927" s="38">
        <v>195</v>
      </c>
      <c r="AN927" s="38">
        <v>50</v>
      </c>
      <c r="AO927" s="38">
        <v>12.5</v>
      </c>
      <c r="AP927" s="38">
        <v>48.7</v>
      </c>
      <c r="AQ927" s="40">
        <v>23</v>
      </c>
      <c r="AR927" s="38">
        <v>8</v>
      </c>
      <c r="AS927" s="38">
        <v>0</v>
      </c>
      <c r="AT927" s="38"/>
      <c r="AU927" s="38"/>
      <c r="AV927" s="38">
        <v>0.3</v>
      </c>
      <c r="AW927" s="38">
        <v>0.3</v>
      </c>
      <c r="AX927" s="38">
        <v>0.3</v>
      </c>
      <c r="AY927" s="38">
        <v>0</v>
      </c>
      <c r="AZ927" s="42" t="s">
        <v>281</v>
      </c>
      <c r="BA927" s="38" t="s">
        <v>259</v>
      </c>
      <c r="BB92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2.42</v>
      </c>
      <c r="BC927" s="40">
        <v>1.52</v>
      </c>
      <c r="BD927" s="40">
        <v>0</v>
      </c>
      <c r="BE927" s="40">
        <v>0</v>
      </c>
      <c r="BF927" s="40">
        <v>0</v>
      </c>
      <c r="BG927" s="43">
        <v>0</v>
      </c>
      <c r="BH927" s="44" t="s">
        <v>237</v>
      </c>
      <c r="BI927" s="45"/>
      <c r="BJ927" s="45"/>
      <c r="BK927" s="46"/>
      <c r="BL927" s="47"/>
    </row>
    <row r="928" spans="1:64" ht="18" customHeight="1" x14ac:dyDescent="0.3">
      <c r="A928" s="37">
        <f>IFERROR(InformeTbHv[[#This Row],[T EFECTIVO]]/InformeTbHv[[#This Row],[Horas disponibles]],0)</f>
        <v>0.92207792207792205</v>
      </c>
      <c r="B928" s="37">
        <f>((InformeTbHv[[#This Row],[T PROGRAMADO]]-InformeTbHv[[#This Row],[HORAS DE OTRAS PARADA]]))/InformeTbHv[[#This Row],[T PROGRAMADO]]</f>
        <v>0.88749999999999996</v>
      </c>
      <c r="C928" s="113">
        <f>IFERROR(((InformeTbHv[[#This Row],[T PROGRAMADO]]-InformeTbHv[[#This Row],[Ttal P. mec]])/InformeTbHv[[#This Row],[T PROGRAMADO]]),0)</f>
        <v>0.96250000000000002</v>
      </c>
      <c r="D928" s="38">
        <f>IFERROR(ROUND(InformeTbHv[[#This Row],[TOTAL DE ARBOLES]]/InformeTbHv[[#This Row],[T EFECTIVO]],2),"")</f>
        <v>29.01</v>
      </c>
      <c r="E928" s="38">
        <f>(IFERROR(ROUND(InformeTbHv[[#This Row],[M3]]/InformeTbHv[[#This Row],[TOTAL DE ARBOLES]],2),""))</f>
        <v>0.28000000000000003</v>
      </c>
      <c r="F928" s="39">
        <f>IFERROR(ROUND(InformeTbHv[[#This Row],[M3]]/InformeTbHv[[#This Row],[T EFECTIVO]],2),"")</f>
        <v>8.0299999999999994</v>
      </c>
      <c r="G928" s="40">
        <f>InformeTbHv[[#This Row],[T PROGRAMADO]]-InformeTbHv[[#This Row],[HORAS DE OTRAS PARADA]]</f>
        <v>7.1</v>
      </c>
      <c r="H928" s="40">
        <f>InformeTbHv[[#This Row],[T PROGRAMADO]]-SUM(InformeTbHv[[#This Row],[T PARADAS MEC]]+InformeTbHv[[#This Row],[ALISTAMIENTO]]+InformeTbHv[[#This Row],[Mantenimiento periódico]])</f>
        <v>7.7</v>
      </c>
      <c r="I928" s="40">
        <f>InformeTbHv[[#This Row],[T PARADAS MEC]]+InformeTbHv[[#This Row],[ALISTAMIENTO]]+InformeTbHv[[#This Row],[Mantenimiento periódico]]</f>
        <v>0.3</v>
      </c>
      <c r="J928" s="40">
        <f>SUMIF(InformeTbHv[[#This Row],[MOTIVO 1]],"Mantenimiento periódico",InformeTbHv[[#This Row],[T OTRA PARADA 1]])</f>
        <v>0</v>
      </c>
      <c r="K928" s="40">
        <f>InformeTbHv[[#This Row],[Mantenimiento periódico]]+InformeTbHv[[#This Row],[ALISTAMIENTO]]</f>
        <v>0.3</v>
      </c>
      <c r="L928" s="40">
        <f>SUM(InformeTbHv[[#This Row],[T OTRA PARADA 1]:[T OTRA PARADA 5]])</f>
        <v>0</v>
      </c>
      <c r="M928" s="38" t="s">
        <v>134</v>
      </c>
      <c r="N928" s="38" t="s">
        <v>1417</v>
      </c>
      <c r="O928" s="38" t="s">
        <v>264</v>
      </c>
      <c r="P928" s="38">
        <v>1022124225</v>
      </c>
      <c r="Q928" s="38" t="s">
        <v>257</v>
      </c>
      <c r="R928" s="38" t="s">
        <v>49</v>
      </c>
      <c r="S928" s="41">
        <v>46029</v>
      </c>
      <c r="T928" s="38" t="s">
        <v>135</v>
      </c>
      <c r="U928" s="38"/>
      <c r="V928" s="38"/>
      <c r="W928" s="38"/>
      <c r="X928" s="38"/>
      <c r="Y928" s="38"/>
      <c r="Z928" s="38"/>
      <c r="AA928" s="38"/>
      <c r="AB928" s="38"/>
      <c r="AC928" s="38" t="s">
        <v>1421</v>
      </c>
      <c r="AD928" s="38" t="s">
        <v>1466</v>
      </c>
      <c r="AE928" s="38" t="s">
        <v>1510</v>
      </c>
      <c r="AF928" s="38">
        <v>17.432111584245501</v>
      </c>
      <c r="AG928" s="251" t="s">
        <v>205</v>
      </c>
      <c r="AH928" s="207">
        <v>8</v>
      </c>
      <c r="AI928" s="49" t="s">
        <v>338</v>
      </c>
      <c r="AJ928" s="420">
        <f>VLOOKUP(InformeTbHv[[#This Row],[TURNO]],[1]INFORMEHV!AI$2:AK$184,2,0)</f>
        <v>0.58333333333333337</v>
      </c>
      <c r="AK928" s="420">
        <f>VLOOKUP(InformeTbHv[[#This Row],[TURNO]],[1]INFORMEHV!AI$2:AK$184,3,0)</f>
        <v>0.91666666666666663</v>
      </c>
      <c r="AL928" s="116">
        <v>7</v>
      </c>
      <c r="AM928" s="38">
        <v>206</v>
      </c>
      <c r="AN928" s="38">
        <v>57</v>
      </c>
      <c r="AO928" s="38">
        <v>8.5</v>
      </c>
      <c r="AP928" s="38">
        <v>32</v>
      </c>
      <c r="AQ928" s="40">
        <v>35</v>
      </c>
      <c r="AR928" s="38">
        <v>8</v>
      </c>
      <c r="AS928" s="38">
        <v>0</v>
      </c>
      <c r="AT928" s="38"/>
      <c r="AU928" s="38"/>
      <c r="AV928" s="38">
        <v>0.3</v>
      </c>
      <c r="AW928" s="38">
        <v>0.3</v>
      </c>
      <c r="AX928" s="38">
        <v>0.3</v>
      </c>
      <c r="AY928" s="38">
        <v>0</v>
      </c>
      <c r="AZ928" s="42" t="s">
        <v>284</v>
      </c>
      <c r="BA928" s="38" t="s">
        <v>259</v>
      </c>
      <c r="BB92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0.89999999999999991</v>
      </c>
      <c r="BC928" s="40"/>
      <c r="BD928" s="40"/>
      <c r="BE928" s="40"/>
      <c r="BF928" s="40"/>
      <c r="BG928" s="43"/>
      <c r="BH928" s="44"/>
      <c r="BI928" s="45"/>
      <c r="BJ928" s="45"/>
      <c r="BK928" s="46"/>
      <c r="BL928" s="47"/>
    </row>
    <row r="929" spans="1:64" ht="18" customHeight="1" x14ac:dyDescent="0.3">
      <c r="A929" s="37">
        <f>IFERROR(InformeTbHv[[#This Row],[T EFECTIVO]]/InformeTbHv[[#This Row],[Horas disponibles]],0)</f>
        <v>0.92207792207792205</v>
      </c>
      <c r="B929" s="37">
        <f>((InformeTbHv[[#This Row],[T PROGRAMADO]]-InformeTbHv[[#This Row],[HORAS DE OTRAS PARADA]]))/InformeTbHv[[#This Row],[T PROGRAMADO]]</f>
        <v>0.88749999999999996</v>
      </c>
      <c r="C929" s="113">
        <f>IFERROR(((InformeTbHv[[#This Row],[T PROGRAMADO]]-InformeTbHv[[#This Row],[Ttal P. mec]])/InformeTbHv[[#This Row],[T PROGRAMADO]]),0)</f>
        <v>0.96250000000000002</v>
      </c>
      <c r="D929" s="38">
        <f>IFERROR(ROUND(InformeTbHv[[#This Row],[TOTAL DE ARBOLES]]/InformeTbHv[[#This Row],[T EFECTIVO]],2),"")</f>
        <v>42.25</v>
      </c>
      <c r="E929" s="38">
        <f>(IFERROR(ROUND(InformeTbHv[[#This Row],[M3]]/InformeTbHv[[#This Row],[TOTAL DE ARBOLES]],2),""))</f>
        <v>0.28000000000000003</v>
      </c>
      <c r="F929" s="39">
        <f>IFERROR(ROUND(InformeTbHv[[#This Row],[M3]]/InformeTbHv[[#This Row],[T EFECTIVO]],2),"")</f>
        <v>11.97</v>
      </c>
      <c r="G929" s="40">
        <f>InformeTbHv[[#This Row],[T PROGRAMADO]]-InformeTbHv[[#This Row],[HORAS DE OTRAS PARADA]]</f>
        <v>7.1</v>
      </c>
      <c r="H929" s="40">
        <f>InformeTbHv[[#This Row],[T PROGRAMADO]]-SUM(InformeTbHv[[#This Row],[T PARADAS MEC]]+InformeTbHv[[#This Row],[ALISTAMIENTO]]+InformeTbHv[[#This Row],[Mantenimiento periódico]])</f>
        <v>7.7</v>
      </c>
      <c r="I929" s="40">
        <f>InformeTbHv[[#This Row],[T PARADAS MEC]]+InformeTbHv[[#This Row],[ALISTAMIENTO]]+InformeTbHv[[#This Row],[Mantenimiento periódico]]</f>
        <v>0.3</v>
      </c>
      <c r="J929" s="40">
        <f>SUMIF(InformeTbHv[[#This Row],[MOTIVO 1]],"Mantenimiento periódico",InformeTbHv[[#This Row],[T OTRA PARADA 1]])</f>
        <v>0</v>
      </c>
      <c r="K929" s="120">
        <f>InformeTbHv[[#This Row],[Mantenimiento periódico]]+InformeTbHv[[#This Row],[ALISTAMIENTO]]</f>
        <v>0.3</v>
      </c>
      <c r="L929" s="120">
        <f>SUM(InformeTbHv[[#This Row],[T OTRA PARADA 1]:[T OTRA PARADA 5]])</f>
        <v>0</v>
      </c>
      <c r="M929" s="116" t="s">
        <v>134</v>
      </c>
      <c r="N929" s="116" t="s">
        <v>1417</v>
      </c>
      <c r="O929" s="246" t="s">
        <v>267</v>
      </c>
      <c r="P929" s="38">
        <v>1022124531</v>
      </c>
      <c r="Q929" s="38" t="s">
        <v>257</v>
      </c>
      <c r="R929" s="38" t="s">
        <v>49</v>
      </c>
      <c r="S929" s="41">
        <v>46029</v>
      </c>
      <c r="T929" s="38" t="s">
        <v>135</v>
      </c>
      <c r="U929" s="38"/>
      <c r="V929" s="38"/>
      <c r="W929" s="38"/>
      <c r="X929" s="38"/>
      <c r="Y929" s="38"/>
      <c r="Z929" s="38"/>
      <c r="AA929" s="38"/>
      <c r="AB929" s="38"/>
      <c r="AC929" s="38" t="s">
        <v>1421</v>
      </c>
      <c r="AD929" s="38" t="s">
        <v>1466</v>
      </c>
      <c r="AE929" s="38" t="s">
        <v>1510</v>
      </c>
      <c r="AF929" s="38">
        <v>17.432111584245501</v>
      </c>
      <c r="AG929" s="251" t="s">
        <v>205</v>
      </c>
      <c r="AH929" s="207">
        <v>8</v>
      </c>
      <c r="AI929" s="25" t="s">
        <v>47</v>
      </c>
      <c r="AJ929" s="422">
        <f>VLOOKUP(InformeTbHv[[#This Row],[TURNO]],[1]INFORMEHV!AI$2:AK$184,2,0)</f>
        <v>0.25</v>
      </c>
      <c r="AK929" s="422">
        <f>VLOOKUP(InformeTbHv[[#This Row],[TURNO]],[1]INFORMEHV!AI$2:AK$184,3,0)</f>
        <v>0.58333333333333337</v>
      </c>
      <c r="AL929" s="116">
        <v>25</v>
      </c>
      <c r="AM929" s="38">
        <v>300</v>
      </c>
      <c r="AN929" s="38">
        <v>85</v>
      </c>
      <c r="AO929" s="38">
        <v>11</v>
      </c>
      <c r="AP929" s="38">
        <v>38</v>
      </c>
      <c r="AQ929" s="40">
        <v>33</v>
      </c>
      <c r="AR929" s="38">
        <v>8</v>
      </c>
      <c r="AS929" s="38">
        <v>0</v>
      </c>
      <c r="AT929" s="38"/>
      <c r="AU929" s="38"/>
      <c r="AV929" s="38">
        <v>0.3</v>
      </c>
      <c r="AW929" s="38">
        <v>0.3</v>
      </c>
      <c r="AX929" s="38">
        <v>0.3</v>
      </c>
      <c r="AY929" s="38">
        <v>0</v>
      </c>
      <c r="AZ929" s="42" t="s">
        <v>285</v>
      </c>
      <c r="BA929" s="38" t="s">
        <v>259</v>
      </c>
      <c r="BB92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0.89999999999999991</v>
      </c>
      <c r="BC929" s="40"/>
      <c r="BD929" s="40"/>
      <c r="BE929" s="40"/>
      <c r="BF929" s="40"/>
      <c r="BG929" s="43"/>
      <c r="BH929" s="44"/>
      <c r="BI929" s="45"/>
      <c r="BJ929" s="45"/>
      <c r="BK929" s="46"/>
      <c r="BL929" s="47"/>
    </row>
    <row r="930" spans="1:64" ht="18" customHeight="1" x14ac:dyDescent="0.3">
      <c r="A930" s="37">
        <f>IFERROR(InformeTbHv[[#This Row],[T EFECTIVO]]/InformeTbHv[[#This Row],[Horas disponibles]],0)</f>
        <v>0.72727272727272718</v>
      </c>
      <c r="B930" s="37">
        <f>((InformeTbHv[[#This Row],[T PROGRAMADO]]-InformeTbHv[[#This Row],[HORAS DE OTRAS PARADA]]))/InformeTbHv[[#This Row],[T PROGRAMADO]]</f>
        <v>0.7</v>
      </c>
      <c r="C930" s="113">
        <f>IFERROR(((InformeTbHv[[#This Row],[T PROGRAMADO]]-InformeTbHv[[#This Row],[Ttal P. mec]])/InformeTbHv[[#This Row],[T PROGRAMADO]]),0)</f>
        <v>0.96250000000000002</v>
      </c>
      <c r="D930" s="38">
        <f>IFERROR(ROUND(InformeTbHv[[#This Row],[TOTAL DE ARBOLES]]/InformeTbHv[[#This Row],[T EFECTIVO]],2),"")</f>
        <v>19.82</v>
      </c>
      <c r="E930" s="38">
        <f>(IFERROR(ROUND(InformeTbHv[[#This Row],[M3]]/InformeTbHv[[#This Row],[TOTAL DE ARBOLES]],2),""))</f>
        <v>0.28000000000000003</v>
      </c>
      <c r="F930" s="39">
        <f>IFERROR(ROUND(InformeTbHv[[#This Row],[M3]]/InformeTbHv[[#This Row],[T EFECTIVO]],2),"")</f>
        <v>5.54</v>
      </c>
      <c r="G930" s="40">
        <f>InformeTbHv[[#This Row],[T PROGRAMADO]]-InformeTbHv[[#This Row],[HORAS DE OTRAS PARADA]]</f>
        <v>5.6</v>
      </c>
      <c r="H930" s="40">
        <f>InformeTbHv[[#This Row],[T PROGRAMADO]]-SUM(InformeTbHv[[#This Row],[T PARADAS MEC]]+InformeTbHv[[#This Row],[ALISTAMIENTO]]+InformeTbHv[[#This Row],[Mantenimiento periódico]])</f>
        <v>7.7</v>
      </c>
      <c r="I930" s="40">
        <f>InformeTbHv[[#This Row],[T PARADAS MEC]]+InformeTbHv[[#This Row],[ALISTAMIENTO]]+InformeTbHv[[#This Row],[Mantenimiento periódico]]</f>
        <v>0.3</v>
      </c>
      <c r="J930" s="40">
        <f>SUMIF(InformeTbHv[[#This Row],[MOTIVO 1]],"Mantenimiento periódico",InformeTbHv[[#This Row],[T OTRA PARADA 1]])</f>
        <v>0</v>
      </c>
      <c r="K930" s="40">
        <f>InformeTbHv[[#This Row],[Mantenimiento periódico]]+InformeTbHv[[#This Row],[ALISTAMIENTO]]</f>
        <v>0.3</v>
      </c>
      <c r="L930" s="40">
        <f>SUM(InformeTbHv[[#This Row],[T OTRA PARADA 1]:[T OTRA PARADA 5]])</f>
        <v>1.5</v>
      </c>
      <c r="M930" s="38" t="s">
        <v>134</v>
      </c>
      <c r="N930" s="38" t="s">
        <v>1417</v>
      </c>
      <c r="O930" s="38" t="s">
        <v>264</v>
      </c>
      <c r="P930" s="38">
        <v>1022124225</v>
      </c>
      <c r="Q930" s="38" t="s">
        <v>257</v>
      </c>
      <c r="R930" s="38" t="s">
        <v>49</v>
      </c>
      <c r="S930" s="41">
        <v>46030</v>
      </c>
      <c r="T930" s="38" t="s">
        <v>135</v>
      </c>
      <c r="U930" s="38"/>
      <c r="V930" s="38"/>
      <c r="W930" s="38"/>
      <c r="X930" s="38"/>
      <c r="Y930" s="38"/>
      <c r="Z930" s="38"/>
      <c r="AA930" s="38"/>
      <c r="AB930" s="38"/>
      <c r="AC930" s="38" t="s">
        <v>1421</v>
      </c>
      <c r="AD930" s="38" t="s">
        <v>1466</v>
      </c>
      <c r="AE930" s="38" t="s">
        <v>1510</v>
      </c>
      <c r="AF930" s="38">
        <v>17.432111584245501</v>
      </c>
      <c r="AG930" s="251" t="s">
        <v>205</v>
      </c>
      <c r="AH930" s="207">
        <v>8</v>
      </c>
      <c r="AI930" s="49" t="s">
        <v>338</v>
      </c>
      <c r="AJ930" s="420">
        <f>VLOOKUP(InformeTbHv[[#This Row],[TURNO]],[1]INFORMEHV!AI$2:AK$184,2,0)</f>
        <v>0.58333333333333337</v>
      </c>
      <c r="AK930" s="420">
        <f>VLOOKUP(InformeTbHv[[#This Row],[TURNO]],[1]INFORMEHV!AI$2:AK$184,3,0)</f>
        <v>0.91666666666666663</v>
      </c>
      <c r="AL930" s="116">
        <v>30</v>
      </c>
      <c r="AM930" s="38">
        <v>111</v>
      </c>
      <c r="AN930" s="38">
        <v>31</v>
      </c>
      <c r="AO930" s="38">
        <v>7.5</v>
      </c>
      <c r="AP930" s="38" t="s">
        <v>287</v>
      </c>
      <c r="AQ930" s="40">
        <v>23</v>
      </c>
      <c r="AR930" s="38">
        <v>8</v>
      </c>
      <c r="AS930" s="38">
        <v>0</v>
      </c>
      <c r="AT930" s="38"/>
      <c r="AU930" s="38"/>
      <c r="AV930" s="38">
        <v>0.3</v>
      </c>
      <c r="AW930" s="38">
        <v>0.3</v>
      </c>
      <c r="AX930" s="38">
        <v>0.3</v>
      </c>
      <c r="AY930" s="38">
        <v>0</v>
      </c>
      <c r="AZ930" s="42" t="s">
        <v>288</v>
      </c>
      <c r="BA930" s="38" t="s">
        <v>259</v>
      </c>
      <c r="BB93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2.4</v>
      </c>
      <c r="BC930" s="40">
        <v>1.5</v>
      </c>
      <c r="BD930" s="40">
        <v>0</v>
      </c>
      <c r="BE930" s="40">
        <v>0</v>
      </c>
      <c r="BF930" s="40">
        <v>0</v>
      </c>
      <c r="BG930" s="43">
        <v>0</v>
      </c>
      <c r="BH930" s="14" t="s">
        <v>236</v>
      </c>
      <c r="BI930" s="45"/>
      <c r="BJ930" s="45"/>
      <c r="BK930" s="46"/>
      <c r="BL930" s="47"/>
    </row>
    <row r="931" spans="1:64" s="196" customFormat="1" ht="18" customHeight="1" x14ac:dyDescent="0.3">
      <c r="A931" s="235">
        <f>IFERROR(InformeTbHv[[#This Row],[T EFECTIVO]]/InformeTbHv[[#This Row],[Horas disponibles]],0)</f>
        <v>0</v>
      </c>
      <c r="B931" s="235" t="e">
        <f>((InformeTbHv[[#This Row],[T PROGRAMADO]]-InformeTbHv[[#This Row],[HORAS DE OTRAS PARADA]]))/InformeTbHv[[#This Row],[T PROGRAMADO]]</f>
        <v>#DIV/0!</v>
      </c>
      <c r="C931" s="236">
        <f>IFERROR(((InformeTbHv[[#This Row],[T PROGRAMADO]]-InformeTbHv[[#This Row],[Ttal P. mec]])/InformeTbHv[[#This Row],[T PROGRAMADO]]),0)</f>
        <v>0</v>
      </c>
      <c r="D931" s="237" t="str">
        <f>IFERROR(ROUND(InformeTbHv[[#This Row],[TOTAL DE ARBOLES]]/InformeTbHv[[#This Row],[T EFECTIVO]],2),"")</f>
        <v/>
      </c>
      <c r="E931" s="237" t="str">
        <f>(IFERROR(ROUND(InformeTbHv[[#This Row],[M3]]/InformeTbHv[[#This Row],[TOTAL DE ARBOLES]],2),""))</f>
        <v/>
      </c>
      <c r="F931" s="188" t="str">
        <f>IFERROR(ROUND(InformeTbHv[[#This Row],[M3]]/InformeTbHv[[#This Row],[T EFECTIVO]],2),"")</f>
        <v/>
      </c>
      <c r="G931" s="238">
        <f>InformeTbHv[[#This Row],[T PROGRAMADO]]-InformeTbHv[[#This Row],[HORAS DE OTRAS PARADA]]</f>
        <v>0</v>
      </c>
      <c r="H931" s="238">
        <f>InformeTbHv[[#This Row],[T PROGRAMADO]]-SUM(InformeTbHv[[#This Row],[T PARADAS MEC]]+InformeTbHv[[#This Row],[ALISTAMIENTO]]+InformeTbHv[[#This Row],[Mantenimiento periódico]])</f>
        <v>0</v>
      </c>
      <c r="I931" s="238">
        <f>InformeTbHv[[#This Row],[T PARADAS MEC]]+InformeTbHv[[#This Row],[ALISTAMIENTO]]+InformeTbHv[[#This Row],[Mantenimiento periódico]]</f>
        <v>0</v>
      </c>
      <c r="J931" s="238">
        <f>SUMIF(InformeTbHv[[#This Row],[MOTIVO 1]],"Mantenimiento periódico",InformeTbHv[[#This Row],[T OTRA PARADA 1]])</f>
        <v>0</v>
      </c>
      <c r="K931" s="240">
        <f>InformeTbHv[[#This Row],[Mantenimiento periódico]]+InformeTbHv[[#This Row],[ALISTAMIENTO]]</f>
        <v>0</v>
      </c>
      <c r="L931" s="240">
        <f>SUM(InformeTbHv[[#This Row],[T OTRA PARADA 1]:[T OTRA PARADA 5]])</f>
        <v>0</v>
      </c>
      <c r="M931" s="241" t="s">
        <v>134</v>
      </c>
      <c r="N931" s="241" t="s">
        <v>1417</v>
      </c>
      <c r="O931" s="247" t="s">
        <v>267</v>
      </c>
      <c r="P931" s="237">
        <v>1022124531</v>
      </c>
      <c r="Q931" s="237" t="s">
        <v>65</v>
      </c>
      <c r="R931" s="237" t="s">
        <v>49</v>
      </c>
      <c r="S931" s="239">
        <v>46030</v>
      </c>
      <c r="T931" s="237" t="s">
        <v>135</v>
      </c>
      <c r="U931" s="237"/>
      <c r="V931" s="237"/>
      <c r="W931" s="237"/>
      <c r="X931" s="237"/>
      <c r="Y931" s="237"/>
      <c r="Z931" s="237"/>
      <c r="AA931" s="237"/>
      <c r="AB931" s="237"/>
      <c r="AC931" s="237" t="s">
        <v>1421</v>
      </c>
      <c r="AD931" s="237" t="s">
        <v>1466</v>
      </c>
      <c r="AE931" s="237" t="s">
        <v>1510</v>
      </c>
      <c r="AF931" s="237">
        <v>17.432111584245501</v>
      </c>
      <c r="AG931" s="251" t="s">
        <v>205</v>
      </c>
      <c r="AH931" s="268"/>
      <c r="AI931" s="241"/>
      <c r="AJ931" s="432" t="e">
        <f>VLOOKUP(InformeTbHv[[#This Row],[TURNO]],[1]INFORMEHV!AI$2:AK$184,2,0)</f>
        <v>#N/A</v>
      </c>
      <c r="AK931" s="432" t="e">
        <f>VLOOKUP(InformeTbHv[[#This Row],[TURNO]],[1]INFORMEHV!AI$2:AK$184,3,0)</f>
        <v>#N/A</v>
      </c>
      <c r="AL931" s="241"/>
      <c r="AM931" s="237"/>
      <c r="AN931" s="237"/>
      <c r="AO931" s="237"/>
      <c r="AP931" s="237"/>
      <c r="AQ931" s="238"/>
      <c r="AR931" s="237"/>
      <c r="AS931" s="237"/>
      <c r="AT931" s="237"/>
      <c r="AU931" s="237"/>
      <c r="AV931" s="237"/>
      <c r="AW931" s="237"/>
      <c r="AX931" s="237"/>
      <c r="AY931" s="237"/>
      <c r="AZ931" s="242"/>
      <c r="BA931" s="237"/>
      <c r="BB93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v>
      </c>
      <c r="BC931" s="238"/>
      <c r="BD931" s="238"/>
      <c r="BE931" s="238"/>
      <c r="BF931" s="238"/>
      <c r="BG931" s="243"/>
      <c r="BH931" s="192"/>
      <c r="BI931" s="193"/>
      <c r="BJ931" s="193"/>
      <c r="BK931" s="194"/>
      <c r="BL931" s="244"/>
    </row>
    <row r="932" spans="1:64" ht="18" customHeight="1" x14ac:dyDescent="0.3">
      <c r="A932" s="37">
        <f>IFERROR(InformeTbHv[[#This Row],[T EFECTIVO]]/InformeTbHv[[#This Row],[Horas disponibles]],0)</f>
        <v>0.79220779220779214</v>
      </c>
      <c r="B932" s="37">
        <f>((InformeTbHv[[#This Row],[T PROGRAMADO]]-InformeTbHv[[#This Row],[HORAS DE OTRAS PARADA]]))/InformeTbHv[[#This Row],[T PROGRAMADO]]</f>
        <v>0.76249999999999996</v>
      </c>
      <c r="C932" s="113">
        <f>IFERROR(((InformeTbHv[[#This Row],[T PROGRAMADO]]-InformeTbHv[[#This Row],[Ttal P. mec]])/InformeTbHv[[#This Row],[T PROGRAMADO]]),0)</f>
        <v>0.96250000000000002</v>
      </c>
      <c r="D932" s="38">
        <f>IFERROR(ROUND(InformeTbHv[[#This Row],[TOTAL DE ARBOLES]]/InformeTbHv[[#This Row],[T EFECTIVO]],2),"")</f>
        <v>33.11</v>
      </c>
      <c r="E932" s="38">
        <f>(IFERROR(ROUND(InformeTbHv[[#This Row],[M3]]/InformeTbHv[[#This Row],[TOTAL DE ARBOLES]],2),""))</f>
        <v>0.25</v>
      </c>
      <c r="F932" s="39">
        <f>IFERROR(ROUND(InformeTbHv[[#This Row],[M3]]/InformeTbHv[[#This Row],[T EFECTIVO]],2),"")</f>
        <v>8.3000000000000007</v>
      </c>
      <c r="G932" s="40">
        <f>InformeTbHv[[#This Row],[T PROGRAMADO]]-InformeTbHv[[#This Row],[HORAS DE OTRAS PARADA]]</f>
        <v>6.1</v>
      </c>
      <c r="H932" s="40">
        <f>InformeTbHv[[#This Row],[T PROGRAMADO]]-SUM(InformeTbHv[[#This Row],[T PARADAS MEC]]+InformeTbHv[[#This Row],[ALISTAMIENTO]]+InformeTbHv[[#This Row],[Mantenimiento periódico]])</f>
        <v>7.7</v>
      </c>
      <c r="I932" s="40">
        <f>InformeTbHv[[#This Row],[T PARADAS MEC]]+InformeTbHv[[#This Row],[ALISTAMIENTO]]+InformeTbHv[[#This Row],[Mantenimiento periódico]]</f>
        <v>0.3</v>
      </c>
      <c r="J932" s="40">
        <f>SUMIF(InformeTbHv[[#This Row],[MOTIVO 1]],"Mantenimiento periódico",InformeTbHv[[#This Row],[T OTRA PARADA 1]])</f>
        <v>0</v>
      </c>
      <c r="K932" s="40">
        <f>InformeTbHv[[#This Row],[Mantenimiento periódico]]+InformeTbHv[[#This Row],[ALISTAMIENTO]]</f>
        <v>0.3</v>
      </c>
      <c r="L932" s="40">
        <f>SUM(InformeTbHv[[#This Row],[T OTRA PARADA 1]:[T OTRA PARADA 5]])</f>
        <v>1</v>
      </c>
      <c r="M932" s="38" t="s">
        <v>134</v>
      </c>
      <c r="N932" s="38" t="s">
        <v>1417</v>
      </c>
      <c r="O932" s="38" t="s">
        <v>264</v>
      </c>
      <c r="P932" s="38">
        <v>1022124225</v>
      </c>
      <c r="Q932" s="38" t="s">
        <v>257</v>
      </c>
      <c r="R932" s="38" t="s">
        <v>49</v>
      </c>
      <c r="S932" s="41">
        <v>46031</v>
      </c>
      <c r="T932" s="38" t="s">
        <v>135</v>
      </c>
      <c r="U932" s="38"/>
      <c r="V932" s="38"/>
      <c r="W932" s="38"/>
      <c r="X932" s="38"/>
      <c r="Y932" s="38"/>
      <c r="Z932" s="38"/>
      <c r="AA932" s="38"/>
      <c r="AB932" s="38"/>
      <c r="AC932" s="38" t="s">
        <v>1421</v>
      </c>
      <c r="AD932" s="38" t="s">
        <v>1466</v>
      </c>
      <c r="AE932" s="38" t="s">
        <v>1510</v>
      </c>
      <c r="AF932" s="38">
        <v>17.432111584245501</v>
      </c>
      <c r="AG932" s="251" t="s">
        <v>205</v>
      </c>
      <c r="AH932" s="207">
        <v>8</v>
      </c>
      <c r="AI932" s="49" t="s">
        <v>338</v>
      </c>
      <c r="AJ932" s="420">
        <f>VLOOKUP(InformeTbHv[[#This Row],[TURNO]],[1]INFORMEHV!AI$2:AK$184,2,0)</f>
        <v>0.58333333333333337</v>
      </c>
      <c r="AK932" s="420">
        <f>VLOOKUP(InformeTbHv[[#This Row],[TURNO]],[1]INFORMEHV!AI$2:AK$184,3,0)</f>
        <v>0.91666666666666663</v>
      </c>
      <c r="AL932" s="116">
        <v>25</v>
      </c>
      <c r="AM932" s="38">
        <v>202</v>
      </c>
      <c r="AN932" s="38">
        <v>50.6</v>
      </c>
      <c r="AO932" s="38">
        <v>8.4</v>
      </c>
      <c r="AP932" s="38">
        <v>34.799999999999997</v>
      </c>
      <c r="AQ932" s="40">
        <v>24</v>
      </c>
      <c r="AR932" s="38">
        <v>8</v>
      </c>
      <c r="AS932" s="38">
        <v>0</v>
      </c>
      <c r="AT932" s="38"/>
      <c r="AU932" s="38"/>
      <c r="AV932" s="38">
        <v>0.3</v>
      </c>
      <c r="AW932" s="38">
        <v>0.3</v>
      </c>
      <c r="AX932" s="38">
        <v>0.3</v>
      </c>
      <c r="AY932" s="38">
        <v>7</v>
      </c>
      <c r="AZ932" s="42" t="s">
        <v>292</v>
      </c>
      <c r="BA932" s="38" t="s">
        <v>259</v>
      </c>
      <c r="BB93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1.9</v>
      </c>
      <c r="BC932" s="40">
        <v>1</v>
      </c>
      <c r="BD932" s="40">
        <v>0</v>
      </c>
      <c r="BE932" s="40">
        <v>0</v>
      </c>
      <c r="BF932" s="40">
        <v>0</v>
      </c>
      <c r="BG932" s="43">
        <v>0</v>
      </c>
      <c r="BH932" s="14" t="s">
        <v>236</v>
      </c>
      <c r="BI932" s="45"/>
      <c r="BJ932" s="45"/>
      <c r="BK932" s="46"/>
      <c r="BL932" s="47"/>
    </row>
    <row r="933" spans="1:64" ht="18" customHeight="1" x14ac:dyDescent="0.3">
      <c r="A933" s="37">
        <f>IFERROR(InformeTbHv[[#This Row],[T EFECTIVO]]/InformeTbHv[[#This Row],[Horas disponibles]],0)</f>
        <v>0.79220779220779214</v>
      </c>
      <c r="B933" s="37">
        <f>((InformeTbHv[[#This Row],[T PROGRAMADO]]-InformeTbHv[[#This Row],[HORAS DE OTRAS PARADA]]))/InformeTbHv[[#This Row],[T PROGRAMADO]]</f>
        <v>0.76249999999999996</v>
      </c>
      <c r="C933" s="113">
        <f>IFERROR(((InformeTbHv[[#This Row],[T PROGRAMADO]]-InformeTbHv[[#This Row],[Ttal P. mec]])/InformeTbHv[[#This Row],[T PROGRAMADO]]),0)</f>
        <v>0.96250000000000002</v>
      </c>
      <c r="D933" s="38">
        <f>IFERROR(ROUND(InformeTbHv[[#This Row],[TOTAL DE ARBOLES]]/InformeTbHv[[#This Row],[T EFECTIVO]],2),"")</f>
        <v>42.46</v>
      </c>
      <c r="E933" s="38">
        <f>(IFERROR(ROUND(InformeTbHv[[#This Row],[M3]]/InformeTbHv[[#This Row],[TOTAL DE ARBOLES]],2),""))</f>
        <v>0.19</v>
      </c>
      <c r="F933" s="39">
        <f>IFERROR(ROUND(InformeTbHv[[#This Row],[M3]]/InformeTbHv[[#This Row],[T EFECTIVO]],2),"")</f>
        <v>8.1999999999999993</v>
      </c>
      <c r="G933" s="40">
        <f>InformeTbHv[[#This Row],[T PROGRAMADO]]-InformeTbHv[[#This Row],[HORAS DE OTRAS PARADA]]</f>
        <v>6.1</v>
      </c>
      <c r="H933" s="40">
        <f>InformeTbHv[[#This Row],[T PROGRAMADO]]-SUM(InformeTbHv[[#This Row],[T PARADAS MEC]]+InformeTbHv[[#This Row],[ALISTAMIENTO]]+InformeTbHv[[#This Row],[Mantenimiento periódico]])</f>
        <v>7.7</v>
      </c>
      <c r="I933" s="40">
        <f>InformeTbHv[[#This Row],[T PARADAS MEC]]+InformeTbHv[[#This Row],[ALISTAMIENTO]]+InformeTbHv[[#This Row],[Mantenimiento periódico]]</f>
        <v>0.3</v>
      </c>
      <c r="J933" s="40">
        <f>SUMIF(InformeTbHv[[#This Row],[MOTIVO 1]],"Mantenimiento periódico",InformeTbHv[[#This Row],[T OTRA PARADA 1]])</f>
        <v>0</v>
      </c>
      <c r="K933" s="40">
        <f>InformeTbHv[[#This Row],[Mantenimiento periódico]]+InformeTbHv[[#This Row],[ALISTAMIENTO]]</f>
        <v>0.3</v>
      </c>
      <c r="L933" s="40">
        <f>SUM(InformeTbHv[[#This Row],[T OTRA PARADA 1]:[T OTRA PARADA 5]])</f>
        <v>1</v>
      </c>
      <c r="M933" s="38" t="s">
        <v>136</v>
      </c>
      <c r="N933" s="38" t="s">
        <v>1417</v>
      </c>
      <c r="O933" s="38" t="s">
        <v>260</v>
      </c>
      <c r="P933" s="38">
        <v>1113312568</v>
      </c>
      <c r="Q933" s="38" t="s">
        <v>257</v>
      </c>
      <c r="R933" s="38" t="s">
        <v>49</v>
      </c>
      <c r="S933" s="41">
        <v>46032</v>
      </c>
      <c r="T933" s="38" t="s">
        <v>135</v>
      </c>
      <c r="U933" s="38"/>
      <c r="V933" s="38"/>
      <c r="W933" s="38"/>
      <c r="X933" s="38"/>
      <c r="Y933" s="38"/>
      <c r="Z933" s="38"/>
      <c r="AA933" s="38"/>
      <c r="AB933" s="38"/>
      <c r="AC933" s="38" t="s">
        <v>1421</v>
      </c>
      <c r="AD933" s="38" t="s">
        <v>1466</v>
      </c>
      <c r="AE933" s="38" t="s">
        <v>1510</v>
      </c>
      <c r="AF933" s="38">
        <v>17.432111584245501</v>
      </c>
      <c r="AG933" s="251" t="s">
        <v>205</v>
      </c>
      <c r="AH933" s="207">
        <v>7</v>
      </c>
      <c r="AI933" s="49" t="s">
        <v>338</v>
      </c>
      <c r="AJ933" s="420">
        <f>VLOOKUP(InformeTbHv[[#This Row],[TURNO]],[1]INFORMEHV!AI$2:AK$184,2,0)</f>
        <v>0.58333333333333337</v>
      </c>
      <c r="AK933" s="420">
        <f>VLOOKUP(InformeTbHv[[#This Row],[TURNO]],[1]INFORMEHV!AI$2:AK$184,3,0)</f>
        <v>0.91666666666666663</v>
      </c>
      <c r="AL933" s="116">
        <v>25</v>
      </c>
      <c r="AM933" s="38">
        <v>259</v>
      </c>
      <c r="AN933" s="38">
        <v>50</v>
      </c>
      <c r="AO933" s="38">
        <v>9.4</v>
      </c>
      <c r="AP933" s="38">
        <v>50.5</v>
      </c>
      <c r="AQ933" s="40">
        <v>24</v>
      </c>
      <c r="AR933" s="38">
        <v>8</v>
      </c>
      <c r="AS933" s="38">
        <v>0</v>
      </c>
      <c r="AT933" s="38"/>
      <c r="AU933" s="38"/>
      <c r="AV933" s="38">
        <v>0.3</v>
      </c>
      <c r="AW933" s="38">
        <v>0.3</v>
      </c>
      <c r="AX933" s="38">
        <v>0.3</v>
      </c>
      <c r="AY933" s="38">
        <v>3</v>
      </c>
      <c r="AZ933" s="42" t="s">
        <v>295</v>
      </c>
      <c r="BA933" s="38" t="s">
        <v>259</v>
      </c>
      <c r="BB93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1.9</v>
      </c>
      <c r="BC933" s="40">
        <v>1</v>
      </c>
      <c r="BD933" s="40">
        <v>0</v>
      </c>
      <c r="BE933" s="40">
        <v>0</v>
      </c>
      <c r="BF933" s="40">
        <v>0</v>
      </c>
      <c r="BG933" s="43">
        <v>0</v>
      </c>
      <c r="BH933" s="14" t="s">
        <v>236</v>
      </c>
      <c r="BI933" s="45"/>
      <c r="BJ933" s="45"/>
      <c r="BK933" s="46"/>
      <c r="BL933" s="47"/>
    </row>
    <row r="934" spans="1:64" ht="18" customHeight="1" x14ac:dyDescent="0.3">
      <c r="A934" s="37">
        <f>IFERROR(InformeTbHv[[#This Row],[T EFECTIVO]]/InformeTbHv[[#This Row],[Horas disponibles]],0)</f>
        <v>0.79220779220779214</v>
      </c>
      <c r="B934" s="37">
        <f>((InformeTbHv[[#This Row],[T PROGRAMADO]]-InformeTbHv[[#This Row],[HORAS DE OTRAS PARADA]]))/InformeTbHv[[#This Row],[T PROGRAMADO]]</f>
        <v>0.76249999999999996</v>
      </c>
      <c r="C934" s="113">
        <f>IFERROR(((InformeTbHv[[#This Row],[T PROGRAMADO]]-InformeTbHv[[#This Row],[Ttal P. mec]])/InformeTbHv[[#This Row],[T PROGRAMADO]]),0)</f>
        <v>0.96250000000000002</v>
      </c>
      <c r="D934" s="38">
        <f>IFERROR(ROUND(InformeTbHv[[#This Row],[TOTAL DE ARBOLES]]/InformeTbHv[[#This Row],[T EFECTIVO]],2),"")</f>
        <v>36.229999999999997</v>
      </c>
      <c r="E934" s="38">
        <f>(IFERROR(ROUND(InformeTbHv[[#This Row],[M3]]/InformeTbHv[[#This Row],[TOTAL DE ARBOLES]],2),""))</f>
        <v>0.32</v>
      </c>
      <c r="F934" s="39">
        <f>IFERROR(ROUND(InformeTbHv[[#This Row],[M3]]/InformeTbHv[[#This Row],[T EFECTIVO]],2),"")</f>
        <v>11.48</v>
      </c>
      <c r="G934" s="40">
        <f>InformeTbHv[[#This Row],[T PROGRAMADO]]-InformeTbHv[[#This Row],[HORAS DE OTRAS PARADA]]</f>
        <v>6.1</v>
      </c>
      <c r="H934" s="40">
        <f>InformeTbHv[[#This Row],[T PROGRAMADO]]-SUM(InformeTbHv[[#This Row],[T PARADAS MEC]]+InformeTbHv[[#This Row],[ALISTAMIENTO]]+InformeTbHv[[#This Row],[Mantenimiento periódico]])</f>
        <v>7.7</v>
      </c>
      <c r="I934" s="40">
        <f>InformeTbHv[[#This Row],[T PARADAS MEC]]+InformeTbHv[[#This Row],[ALISTAMIENTO]]+InformeTbHv[[#This Row],[Mantenimiento periódico]]</f>
        <v>0.3</v>
      </c>
      <c r="J934" s="40">
        <f>SUMIF(InformeTbHv[[#This Row],[MOTIVO 1]],"Mantenimiento periódico",InformeTbHv[[#This Row],[T OTRA PARADA 1]])</f>
        <v>0</v>
      </c>
      <c r="K934" s="40">
        <f>InformeTbHv[[#This Row],[Mantenimiento periódico]]+InformeTbHv[[#This Row],[ALISTAMIENTO]]</f>
        <v>0.3</v>
      </c>
      <c r="L934" s="40">
        <f>SUM(InformeTbHv[[#This Row],[T OTRA PARADA 1]:[T OTRA PARADA 5]])</f>
        <v>1</v>
      </c>
      <c r="M934" s="38" t="s">
        <v>134</v>
      </c>
      <c r="N934" s="38" t="s">
        <v>1417</v>
      </c>
      <c r="O934" s="38" t="s">
        <v>264</v>
      </c>
      <c r="P934" s="38">
        <v>1022124225</v>
      </c>
      <c r="Q934" s="38" t="s">
        <v>257</v>
      </c>
      <c r="R934" s="38" t="s">
        <v>49</v>
      </c>
      <c r="S934" s="41">
        <v>46032</v>
      </c>
      <c r="T934" s="38" t="s">
        <v>135</v>
      </c>
      <c r="U934" s="38"/>
      <c r="V934" s="38"/>
      <c r="W934" s="38"/>
      <c r="X934" s="38"/>
      <c r="Y934" s="38"/>
      <c r="Z934" s="38"/>
      <c r="AA934" s="38"/>
      <c r="AB934" s="38"/>
      <c r="AC934" s="38" t="s">
        <v>1421</v>
      </c>
      <c r="AD934" s="38" t="s">
        <v>1466</v>
      </c>
      <c r="AE934" s="38" t="s">
        <v>1510</v>
      </c>
      <c r="AF934" s="38">
        <v>17.432111584245501</v>
      </c>
      <c r="AG934" s="251" t="s">
        <v>205</v>
      </c>
      <c r="AH934" s="207">
        <v>8</v>
      </c>
      <c r="AI934" s="49" t="s">
        <v>338</v>
      </c>
      <c r="AJ934" s="420">
        <f>VLOOKUP(InformeTbHv[[#This Row],[TURNO]],[1]INFORMEHV!AI$2:AK$184,2,0)</f>
        <v>0.58333333333333337</v>
      </c>
      <c r="AK934" s="420">
        <f>VLOOKUP(InformeTbHv[[#This Row],[TURNO]],[1]INFORMEHV!AI$2:AK$184,3,0)</f>
        <v>0.91666666666666663</v>
      </c>
      <c r="AL934" s="116">
        <v>22</v>
      </c>
      <c r="AM934" s="38">
        <v>221</v>
      </c>
      <c r="AN934" s="38">
        <v>70</v>
      </c>
      <c r="AO934" s="38">
        <v>15</v>
      </c>
      <c r="AP934" s="38">
        <v>47.7</v>
      </c>
      <c r="AQ934" s="40">
        <v>24</v>
      </c>
      <c r="AR934" s="38">
        <v>8</v>
      </c>
      <c r="AS934" s="38">
        <v>0</v>
      </c>
      <c r="AT934" s="38"/>
      <c r="AU934" s="38"/>
      <c r="AV934" s="38">
        <v>0.3</v>
      </c>
      <c r="AW934" s="38">
        <v>0.3</v>
      </c>
      <c r="AX934" s="38">
        <v>0.3</v>
      </c>
      <c r="AY934" s="38">
        <v>7</v>
      </c>
      <c r="AZ934" s="42" t="s">
        <v>296</v>
      </c>
      <c r="BA934" s="38" t="s">
        <v>259</v>
      </c>
      <c r="BB93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1.9</v>
      </c>
      <c r="BC934" s="40">
        <v>1</v>
      </c>
      <c r="BD934" s="40">
        <v>0</v>
      </c>
      <c r="BE934" s="40">
        <v>0</v>
      </c>
      <c r="BF934" s="40">
        <v>0</v>
      </c>
      <c r="BG934" s="43">
        <v>0</v>
      </c>
      <c r="BH934" s="14" t="s">
        <v>236</v>
      </c>
      <c r="BI934" s="45"/>
      <c r="BJ934" s="45"/>
      <c r="BK934" s="46"/>
      <c r="BL934" s="47"/>
    </row>
    <row r="935" spans="1:64" ht="18" customHeight="1" x14ac:dyDescent="0.3">
      <c r="A935" s="37">
        <f>IFERROR(InformeTbHv[[#This Row],[T EFECTIVO]]/InformeTbHv[[#This Row],[Horas disponibles]],0)</f>
        <v>0.92207792207792205</v>
      </c>
      <c r="B935" s="37">
        <f>((InformeTbHv[[#This Row],[T PROGRAMADO]]-InformeTbHv[[#This Row],[HORAS DE OTRAS PARADA]]))/InformeTbHv[[#This Row],[T PROGRAMADO]]</f>
        <v>0.88749999999999996</v>
      </c>
      <c r="C935" s="113">
        <f>IFERROR(((InformeTbHv[[#This Row],[T PROGRAMADO]]-InformeTbHv[[#This Row],[Ttal P. mec]])/InformeTbHv[[#This Row],[T PROGRAMADO]]),0)</f>
        <v>0.96250000000000002</v>
      </c>
      <c r="D935" s="38">
        <f>IFERROR(ROUND(InformeTbHv[[#This Row],[TOTAL DE ARBOLES]]/InformeTbHv[[#This Row],[T EFECTIVO]],2),"")</f>
        <v>37.18</v>
      </c>
      <c r="E935" s="38">
        <f>(IFERROR(ROUND(InformeTbHv[[#This Row],[M3]]/InformeTbHv[[#This Row],[TOTAL DE ARBOLES]],2),""))</f>
        <v>0.31</v>
      </c>
      <c r="F935" s="39">
        <f>IFERROR(ROUND(InformeTbHv[[#This Row],[M3]]/InformeTbHv[[#This Row],[T EFECTIVO]],2),"")</f>
        <v>11.41</v>
      </c>
      <c r="G935" s="40">
        <f>InformeTbHv[[#This Row],[T PROGRAMADO]]-InformeTbHv[[#This Row],[HORAS DE OTRAS PARADA]]</f>
        <v>7.1</v>
      </c>
      <c r="H935" s="40">
        <f>InformeTbHv[[#This Row],[T PROGRAMADO]]-SUM(InformeTbHv[[#This Row],[T PARADAS MEC]]+InformeTbHv[[#This Row],[ALISTAMIENTO]]+InformeTbHv[[#This Row],[Mantenimiento periódico]])</f>
        <v>7.7</v>
      </c>
      <c r="I935" s="40">
        <f>InformeTbHv[[#This Row],[T PARADAS MEC]]+InformeTbHv[[#This Row],[ALISTAMIENTO]]+InformeTbHv[[#This Row],[Mantenimiento periódico]]</f>
        <v>0.3</v>
      </c>
      <c r="J935" s="40">
        <f>SUMIF(InformeTbHv[[#This Row],[MOTIVO 1]],"Mantenimiento periódico",InformeTbHv[[#This Row],[T OTRA PARADA 1]])</f>
        <v>0</v>
      </c>
      <c r="K935" s="120">
        <f>InformeTbHv[[#This Row],[Mantenimiento periódico]]+InformeTbHv[[#This Row],[ALISTAMIENTO]]</f>
        <v>0.3</v>
      </c>
      <c r="L935" s="120">
        <f>SUM(InformeTbHv[[#This Row],[T OTRA PARADA 1]:[T OTRA PARADA 5]])</f>
        <v>0</v>
      </c>
      <c r="M935" s="116" t="s">
        <v>134</v>
      </c>
      <c r="N935" s="116" t="s">
        <v>1417</v>
      </c>
      <c r="O935" s="246" t="s">
        <v>267</v>
      </c>
      <c r="P935" s="38">
        <v>1022124531</v>
      </c>
      <c r="Q935" s="38" t="s">
        <v>257</v>
      </c>
      <c r="R935" s="38" t="s">
        <v>49</v>
      </c>
      <c r="S935" s="41">
        <v>46032</v>
      </c>
      <c r="T935" s="38" t="s">
        <v>135</v>
      </c>
      <c r="U935" s="38"/>
      <c r="V935" s="38"/>
      <c r="W935" s="38"/>
      <c r="X935" s="38"/>
      <c r="Y935" s="38"/>
      <c r="Z935" s="38"/>
      <c r="AA935" s="38"/>
      <c r="AB935" s="38"/>
      <c r="AC935" s="38" t="s">
        <v>1421</v>
      </c>
      <c r="AD935" s="38" t="s">
        <v>1466</v>
      </c>
      <c r="AE935" s="38" t="s">
        <v>1510</v>
      </c>
      <c r="AF935" s="38">
        <v>17.432111584245501</v>
      </c>
      <c r="AG935" s="251" t="s">
        <v>205</v>
      </c>
      <c r="AH935" s="207">
        <v>8</v>
      </c>
      <c r="AI935" s="25" t="s">
        <v>47</v>
      </c>
      <c r="AJ935" s="422">
        <f>VLOOKUP(InformeTbHv[[#This Row],[TURNO]],[1]INFORMEHV!AI$2:AK$184,2,0)</f>
        <v>0.25</v>
      </c>
      <c r="AK935" s="422">
        <f>VLOOKUP(InformeTbHv[[#This Row],[TURNO]],[1]INFORMEHV!AI$2:AK$184,3,0)</f>
        <v>0.58333333333333337</v>
      </c>
      <c r="AL935" s="116">
        <v>30</v>
      </c>
      <c r="AM935" s="38">
        <v>264</v>
      </c>
      <c r="AN935" s="38">
        <v>81</v>
      </c>
      <c r="AO935" s="38">
        <v>11</v>
      </c>
      <c r="AP935" s="38">
        <v>35</v>
      </c>
      <c r="AQ935" s="40">
        <v>23</v>
      </c>
      <c r="AR935" s="38">
        <v>8</v>
      </c>
      <c r="AS935" s="38">
        <v>0</v>
      </c>
      <c r="AT935" s="38"/>
      <c r="AU935" s="38"/>
      <c r="AV935" s="38">
        <v>0.3</v>
      </c>
      <c r="AW935" s="38">
        <v>0.3</v>
      </c>
      <c r="AX935" s="38">
        <v>0.3</v>
      </c>
      <c r="AY935" s="38">
        <v>7</v>
      </c>
      <c r="AZ935" s="42" t="s">
        <v>285</v>
      </c>
      <c r="BA935" s="38" t="s">
        <v>259</v>
      </c>
      <c r="BB93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0.89999999999999991</v>
      </c>
      <c r="BC935" s="40"/>
      <c r="BD935" s="40"/>
      <c r="BE935" s="40"/>
      <c r="BF935" s="40"/>
      <c r="BG935" s="43"/>
      <c r="BH935" s="44"/>
      <c r="BI935" s="45"/>
      <c r="BJ935" s="45"/>
      <c r="BK935" s="46"/>
      <c r="BL935" s="47"/>
    </row>
    <row r="936" spans="1:64" ht="18" customHeight="1" x14ac:dyDescent="0.3">
      <c r="A936" s="37">
        <f>IFERROR(InformeTbHv[[#This Row],[T EFECTIVO]]/InformeTbHv[[#This Row],[Horas disponibles]],0)</f>
        <v>0.89473684210526327</v>
      </c>
      <c r="B936" s="37">
        <f>((InformeTbHv[[#This Row],[T PROGRAMADO]]-InformeTbHv[[#This Row],[HORAS DE OTRAS PARADA]]))/InformeTbHv[[#This Row],[T PROGRAMADO]]</f>
        <v>0.63750000000000007</v>
      </c>
      <c r="C936" s="113">
        <f>IFERROR(((InformeTbHv[[#This Row],[T PROGRAMADO]]-InformeTbHv[[#This Row],[Ttal P. mec]])/InformeTbHv[[#This Row],[T PROGRAMADO]]),0)</f>
        <v>0.71250000000000002</v>
      </c>
      <c r="D936" s="38">
        <f>IFERROR(ROUND(InformeTbHv[[#This Row],[TOTAL DE ARBOLES]]/InformeTbHv[[#This Row],[T EFECTIVO]],2),"")</f>
        <v>33.33</v>
      </c>
      <c r="E936" s="38">
        <f>(IFERROR(ROUND(InformeTbHv[[#This Row],[M3]]/InformeTbHv[[#This Row],[TOTAL DE ARBOLES]],2),""))</f>
        <v>0.25</v>
      </c>
      <c r="F936" s="39">
        <f>IFERROR(ROUND(InformeTbHv[[#This Row],[M3]]/InformeTbHv[[#This Row],[T EFECTIVO]],2),"")</f>
        <v>8.1999999999999993</v>
      </c>
      <c r="G936" s="40">
        <f>InformeTbHv[[#This Row],[T PROGRAMADO]]-InformeTbHv[[#This Row],[HORAS DE OTRAS PARADA]]</f>
        <v>5.1000000000000005</v>
      </c>
      <c r="H936" s="40">
        <f>InformeTbHv[[#This Row],[T PROGRAMADO]]-SUM(InformeTbHv[[#This Row],[T PARADAS MEC]]+InformeTbHv[[#This Row],[ALISTAMIENTO]]+InformeTbHv[[#This Row],[Mantenimiento periódico]])</f>
        <v>5.7</v>
      </c>
      <c r="I936" s="40">
        <f>InformeTbHv[[#This Row],[T PARADAS MEC]]+InformeTbHv[[#This Row],[ALISTAMIENTO]]+InformeTbHv[[#This Row],[Mantenimiento periódico]]</f>
        <v>2.2999999999999998</v>
      </c>
      <c r="J936" s="40">
        <f>SUMIF(InformeTbHv[[#This Row],[MOTIVO 1]],"Mantenimiento periódico",InformeTbHv[[#This Row],[T OTRA PARADA 1]])</f>
        <v>0</v>
      </c>
      <c r="K936" s="40">
        <f>InformeTbHv[[#This Row],[Mantenimiento periódico]]+InformeTbHv[[#This Row],[ALISTAMIENTO]]</f>
        <v>0.3</v>
      </c>
      <c r="L936" s="40">
        <f>SUM(InformeTbHv[[#This Row],[T OTRA PARADA 1]:[T OTRA PARADA 5]])</f>
        <v>0</v>
      </c>
      <c r="M936" s="38" t="s">
        <v>136</v>
      </c>
      <c r="N936" s="38" t="s">
        <v>1417</v>
      </c>
      <c r="O936" s="38" t="s">
        <v>256</v>
      </c>
      <c r="P936" s="38">
        <v>1127213532</v>
      </c>
      <c r="Q936" s="38" t="s">
        <v>65</v>
      </c>
      <c r="R936" s="38" t="s">
        <v>49</v>
      </c>
      <c r="S936" s="41">
        <v>46033</v>
      </c>
      <c r="T936" s="38" t="s">
        <v>135</v>
      </c>
      <c r="U936" s="38"/>
      <c r="V936" s="38"/>
      <c r="W936" s="38"/>
      <c r="X936" s="38"/>
      <c r="Y936" s="38"/>
      <c r="Z936" s="38"/>
      <c r="AA936" s="38"/>
      <c r="AB936" s="38"/>
      <c r="AC936" s="38" t="s">
        <v>1421</v>
      </c>
      <c r="AD936" s="38" t="s">
        <v>1466</v>
      </c>
      <c r="AE936" s="38" t="s">
        <v>1510</v>
      </c>
      <c r="AF936" s="38">
        <v>17.432111584245501</v>
      </c>
      <c r="AG936" s="251" t="s">
        <v>205</v>
      </c>
      <c r="AH936" s="207">
        <v>7</v>
      </c>
      <c r="AI936" s="125" t="s">
        <v>337</v>
      </c>
      <c r="AJ936" s="418">
        <f>VLOOKUP(InformeTbHv[[#This Row],[TURNO]],[1]INFORMEHV!AI$2:AK$184,2,0)</f>
        <v>0.25</v>
      </c>
      <c r="AK936" s="418">
        <f>VLOOKUP(InformeTbHv[[#This Row],[TURNO]],[1]INFORMEHV!AI$2:AK$184,3,0)</f>
        <v>0.58333333333333337</v>
      </c>
      <c r="AL936" s="116">
        <v>15</v>
      </c>
      <c r="AM936" s="38">
        <v>170</v>
      </c>
      <c r="AN936" s="38">
        <v>41.8</v>
      </c>
      <c r="AO936" s="38">
        <v>8.36</v>
      </c>
      <c r="AP936" s="38">
        <v>34</v>
      </c>
      <c r="AQ936" s="40">
        <v>25</v>
      </c>
      <c r="AR936" s="38">
        <v>8</v>
      </c>
      <c r="AS936" s="38">
        <v>2</v>
      </c>
      <c r="AT936" s="49"/>
      <c r="AU936" s="49" t="s">
        <v>244</v>
      </c>
      <c r="AV936" s="38">
        <v>0.3</v>
      </c>
      <c r="AW936" s="38">
        <v>0.3</v>
      </c>
      <c r="AX936" s="38">
        <v>0.3</v>
      </c>
      <c r="AY936" s="38">
        <v>0</v>
      </c>
      <c r="AZ936" s="42" t="s">
        <v>297</v>
      </c>
      <c r="BA936" s="38" t="s">
        <v>259</v>
      </c>
      <c r="BB93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2.8999999999999995</v>
      </c>
      <c r="BC936" s="40"/>
      <c r="BD936" s="40"/>
      <c r="BE936" s="40"/>
      <c r="BF936" s="40"/>
      <c r="BG936" s="43"/>
      <c r="BH936" s="44"/>
      <c r="BI936" s="45"/>
      <c r="BJ936" s="45"/>
      <c r="BK936" s="46"/>
      <c r="BL936" s="47"/>
    </row>
    <row r="937" spans="1:64" ht="18" customHeight="1" x14ac:dyDescent="0.3">
      <c r="A937" s="37">
        <f>IFERROR(InformeTbHv[[#This Row],[T EFECTIVO]]/InformeTbHv[[#This Row],[Horas disponibles]],0)</f>
        <v>0</v>
      </c>
      <c r="B937" s="37">
        <f>((InformeTbHv[[#This Row],[T PROGRAMADO]]-InformeTbHv[[#This Row],[HORAS DE OTRAS PARADA]]))/InformeTbHv[[#This Row],[T PROGRAMADO]]</f>
        <v>0</v>
      </c>
      <c r="C937" s="113">
        <f>IFERROR(((InformeTbHv[[#This Row],[T PROGRAMADO]]-InformeTbHv[[#This Row],[Ttal P. mec]])/InformeTbHv[[#This Row],[T PROGRAMADO]]),0)</f>
        <v>0.96250000000000002</v>
      </c>
      <c r="D937" s="38" t="str">
        <f>IFERROR(ROUND(InformeTbHv[[#This Row],[TOTAL DE ARBOLES]]/InformeTbHv[[#This Row],[T EFECTIVO]],2),"")</f>
        <v/>
      </c>
      <c r="E937" s="38" t="str">
        <f>(IFERROR(ROUND(InformeTbHv[[#This Row],[M3]]/InformeTbHv[[#This Row],[TOTAL DE ARBOLES]],2),""))</f>
        <v/>
      </c>
      <c r="F937" s="39" t="str">
        <f>IFERROR(ROUND(InformeTbHv[[#This Row],[M3]]/InformeTbHv[[#This Row],[T EFECTIVO]],2),"")</f>
        <v/>
      </c>
      <c r="G937" s="40">
        <f>InformeTbHv[[#This Row],[T PROGRAMADO]]-InformeTbHv[[#This Row],[HORAS DE OTRAS PARADA]]</f>
        <v>0</v>
      </c>
      <c r="H937" s="40">
        <f>InformeTbHv[[#This Row],[T PROGRAMADO]]-SUM(InformeTbHv[[#This Row],[T PARADAS MEC]]+InformeTbHv[[#This Row],[ALISTAMIENTO]]+InformeTbHv[[#This Row],[Mantenimiento periódico]])</f>
        <v>7.7</v>
      </c>
      <c r="I937" s="40">
        <f>InformeTbHv[[#This Row],[T PARADAS MEC]]+InformeTbHv[[#This Row],[ALISTAMIENTO]]+InformeTbHv[[#This Row],[Mantenimiento periódico]]</f>
        <v>0.3</v>
      </c>
      <c r="J937" s="40">
        <f>SUMIF(InformeTbHv[[#This Row],[MOTIVO 1]],"Mantenimiento periódico",InformeTbHv[[#This Row],[T OTRA PARADA 1]])</f>
        <v>0</v>
      </c>
      <c r="K937" s="40">
        <f>InformeTbHv[[#This Row],[Mantenimiento periódico]]+InformeTbHv[[#This Row],[ALISTAMIENTO]]</f>
        <v>0.3</v>
      </c>
      <c r="L937" s="40">
        <f>SUM(InformeTbHv[[#This Row],[T OTRA PARADA 1]:[T OTRA PARADA 5]])</f>
        <v>7.1</v>
      </c>
      <c r="M937" s="38" t="s">
        <v>134</v>
      </c>
      <c r="N937" s="38" t="s">
        <v>1417</v>
      </c>
      <c r="O937" s="38" t="s">
        <v>267</v>
      </c>
      <c r="P937" s="38">
        <v>1022124531</v>
      </c>
      <c r="Q937" s="38" t="s">
        <v>65</v>
      </c>
      <c r="R937" s="38" t="s">
        <v>49</v>
      </c>
      <c r="S937" s="41">
        <v>46033</v>
      </c>
      <c r="T937" s="38" t="s">
        <v>135</v>
      </c>
      <c r="U937" s="38"/>
      <c r="V937" s="38"/>
      <c r="W937" s="38"/>
      <c r="X937" s="38"/>
      <c r="Y937" s="38"/>
      <c r="Z937" s="38"/>
      <c r="AA937" s="38"/>
      <c r="AB937" s="38"/>
      <c r="AC937" s="38" t="s">
        <v>1421</v>
      </c>
      <c r="AD937" s="38" t="s">
        <v>1466</v>
      </c>
      <c r="AE937" s="38" t="s">
        <v>1510</v>
      </c>
      <c r="AF937" s="38">
        <v>17.432111584245501</v>
      </c>
      <c r="AG937" s="251" t="s">
        <v>205</v>
      </c>
      <c r="AH937" s="207">
        <v>8</v>
      </c>
      <c r="AI937" s="125" t="s">
        <v>337</v>
      </c>
      <c r="AJ937" s="418">
        <f>VLOOKUP(InformeTbHv[[#This Row],[TURNO]],[1]INFORMEHV!AI$2:AK$184,2,0)</f>
        <v>0.25</v>
      </c>
      <c r="AK937" s="418">
        <f>VLOOKUP(InformeTbHv[[#This Row],[TURNO]],[1]INFORMEHV!AI$2:AK$184,3,0)</f>
        <v>0.58333333333333337</v>
      </c>
      <c r="AL937" s="116">
        <v>0</v>
      </c>
      <c r="AM937" s="38">
        <v>0</v>
      </c>
      <c r="AN937" s="38">
        <v>0</v>
      </c>
      <c r="AO937" s="38">
        <v>0</v>
      </c>
      <c r="AP937" s="38">
        <v>0</v>
      </c>
      <c r="AQ937" s="40">
        <v>0</v>
      </c>
      <c r="AR937" s="38">
        <v>8</v>
      </c>
      <c r="AS937" s="38">
        <v>0</v>
      </c>
      <c r="AT937" s="38"/>
      <c r="AU937" s="38"/>
      <c r="AV937" s="38">
        <v>0.3</v>
      </c>
      <c r="AW937" s="38">
        <v>0.3</v>
      </c>
      <c r="AX937" s="38">
        <v>0.3</v>
      </c>
      <c r="AY937" s="38">
        <v>0</v>
      </c>
      <c r="AZ937" s="42" t="s">
        <v>300</v>
      </c>
      <c r="BA937" s="38" t="s">
        <v>259</v>
      </c>
      <c r="BB93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937" s="40">
        <v>7.1</v>
      </c>
      <c r="BD937" s="40">
        <v>0</v>
      </c>
      <c r="BE937" s="40">
        <v>0</v>
      </c>
      <c r="BF937" s="40">
        <v>0</v>
      </c>
      <c r="BG937" s="43">
        <v>0</v>
      </c>
      <c r="BH937" s="14" t="s">
        <v>236</v>
      </c>
      <c r="BI937" s="45"/>
      <c r="BJ937" s="45"/>
      <c r="BK937" s="46"/>
      <c r="BL937" s="47"/>
    </row>
    <row r="938" spans="1:64" ht="18" customHeight="1" x14ac:dyDescent="0.3">
      <c r="A938" s="37">
        <f>IFERROR(InformeTbHv[[#This Row],[T EFECTIVO]]/InformeTbHv[[#This Row],[Horas disponibles]],0)</f>
        <v>0.35064935064935054</v>
      </c>
      <c r="B938" s="37">
        <f>((InformeTbHv[[#This Row],[T PROGRAMADO]]-InformeTbHv[[#This Row],[HORAS DE OTRAS PARADA]]))/InformeTbHv[[#This Row],[T PROGRAMADO]]</f>
        <v>0.33749999999999991</v>
      </c>
      <c r="C938" s="113">
        <f>IFERROR(((InformeTbHv[[#This Row],[T PROGRAMADO]]-InformeTbHv[[#This Row],[Ttal P. mec]])/InformeTbHv[[#This Row],[T PROGRAMADO]]),0)</f>
        <v>0.96250000000000002</v>
      </c>
      <c r="D938" s="38">
        <f>IFERROR(ROUND(InformeTbHv[[#This Row],[TOTAL DE ARBOLES]]/InformeTbHv[[#This Row],[T EFECTIVO]],2),"")</f>
        <v>33.33</v>
      </c>
      <c r="E938" s="38">
        <f>(IFERROR(ROUND(InformeTbHv[[#This Row],[M3]]/InformeTbHv[[#This Row],[TOTAL DE ARBOLES]],2),""))</f>
        <v>0.38</v>
      </c>
      <c r="F938" s="39">
        <f>IFERROR(ROUND(InformeTbHv[[#This Row],[M3]]/InformeTbHv[[#This Row],[T EFECTIVO]],2),"")</f>
        <v>12.59</v>
      </c>
      <c r="G938" s="40">
        <f>InformeTbHv[[#This Row],[T PROGRAMADO]]-InformeTbHv[[#This Row],[HORAS DE OTRAS PARADA]]</f>
        <v>2.6999999999999993</v>
      </c>
      <c r="H938" s="40">
        <f>InformeTbHv[[#This Row],[T PROGRAMADO]]-SUM(InformeTbHv[[#This Row],[T PARADAS MEC]]+InformeTbHv[[#This Row],[ALISTAMIENTO]]+InformeTbHv[[#This Row],[Mantenimiento periódico]])</f>
        <v>7.7</v>
      </c>
      <c r="I938" s="40">
        <f>InformeTbHv[[#This Row],[T PARADAS MEC]]+InformeTbHv[[#This Row],[ALISTAMIENTO]]+InformeTbHv[[#This Row],[Mantenimiento periódico]]</f>
        <v>0.3</v>
      </c>
      <c r="J938" s="40">
        <f>SUMIF(InformeTbHv[[#This Row],[MOTIVO 1]],"Mantenimiento periódico",InformeTbHv[[#This Row],[T OTRA PARADA 1]])</f>
        <v>0</v>
      </c>
      <c r="K938" s="40">
        <f>InformeTbHv[[#This Row],[Mantenimiento periódico]]+InformeTbHv[[#This Row],[ALISTAMIENTO]]</f>
        <v>0.3</v>
      </c>
      <c r="L938" s="40">
        <f>SUM(InformeTbHv[[#This Row],[T OTRA PARADA 1]:[T OTRA PARADA 5]])</f>
        <v>4.4000000000000004</v>
      </c>
      <c r="M938" s="38" t="s">
        <v>134</v>
      </c>
      <c r="N938" s="38" t="s">
        <v>1417</v>
      </c>
      <c r="O938" s="38" t="s">
        <v>267</v>
      </c>
      <c r="P938" s="38">
        <v>1022124531</v>
      </c>
      <c r="Q938" s="38" t="s">
        <v>65</v>
      </c>
      <c r="R938" s="38" t="s">
        <v>49</v>
      </c>
      <c r="S938" s="41">
        <v>46034</v>
      </c>
      <c r="T938" s="38" t="s">
        <v>135</v>
      </c>
      <c r="U938" s="38"/>
      <c r="V938" s="38"/>
      <c r="W938" s="38"/>
      <c r="X938" s="38"/>
      <c r="Y938" s="38"/>
      <c r="Z938" s="38"/>
      <c r="AA938" s="38"/>
      <c r="AB938" s="38"/>
      <c r="AC938" s="38" t="s">
        <v>1421</v>
      </c>
      <c r="AD938" s="38" t="s">
        <v>1466</v>
      </c>
      <c r="AE938" s="38" t="s">
        <v>1510</v>
      </c>
      <c r="AF938" s="38">
        <v>17.432111584245501</v>
      </c>
      <c r="AG938" s="251" t="s">
        <v>205</v>
      </c>
      <c r="AH938" s="207">
        <v>8</v>
      </c>
      <c r="AI938" s="49" t="s">
        <v>337</v>
      </c>
      <c r="AJ938" s="420">
        <f>VLOOKUP(InformeTbHv[[#This Row],[TURNO]],[1]INFORMEHV!AI$2:AK$184,2,0)</f>
        <v>0.25</v>
      </c>
      <c r="AK938" s="420">
        <f>VLOOKUP(InformeTbHv[[#This Row],[TURNO]],[1]INFORMEHV!AI$2:AK$184,3,0)</f>
        <v>0.58333333333333337</v>
      </c>
      <c r="AL938" s="116">
        <v>17</v>
      </c>
      <c r="AM938" s="38">
        <v>90</v>
      </c>
      <c r="AN938" s="38">
        <v>34</v>
      </c>
      <c r="AO938" s="38">
        <v>9.1999999999999993</v>
      </c>
      <c r="AP938" s="38">
        <v>25.8</v>
      </c>
      <c r="AQ938" s="40">
        <v>23</v>
      </c>
      <c r="AR938" s="38">
        <v>8</v>
      </c>
      <c r="AS938" s="38">
        <v>0</v>
      </c>
      <c r="AT938" s="38"/>
      <c r="AU938" s="38"/>
      <c r="AV938" s="38">
        <v>0.3</v>
      </c>
      <c r="AW938" s="38">
        <v>0.3</v>
      </c>
      <c r="AX938" s="38">
        <v>0.3</v>
      </c>
      <c r="AY938" s="38">
        <v>0</v>
      </c>
      <c r="AZ938" s="42" t="s">
        <v>306</v>
      </c>
      <c r="BA938" s="38" t="s">
        <v>259</v>
      </c>
      <c r="BB93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5.3000000000000007</v>
      </c>
      <c r="BC938" s="40">
        <v>4.4000000000000004</v>
      </c>
      <c r="BD938" s="40">
        <v>0</v>
      </c>
      <c r="BE938" s="40">
        <v>0</v>
      </c>
      <c r="BF938" s="40">
        <v>0</v>
      </c>
      <c r="BG938" s="43">
        <v>0</v>
      </c>
      <c r="BH938" s="14" t="s">
        <v>236</v>
      </c>
      <c r="BI938" s="45"/>
      <c r="BJ938" s="45"/>
      <c r="BK938" s="46"/>
      <c r="BL938" s="47"/>
    </row>
    <row r="939" spans="1:64" ht="18" customHeight="1" x14ac:dyDescent="0.3">
      <c r="A939" s="37">
        <f>IFERROR(InformeTbHv[[#This Row],[T EFECTIVO]]/InformeTbHv[[#This Row],[Horas disponibles]],0)</f>
        <v>0.92207792207792205</v>
      </c>
      <c r="B939" s="37">
        <f>((InformeTbHv[[#This Row],[T PROGRAMADO]]-InformeTbHv[[#This Row],[HORAS DE OTRAS PARADA]]))/InformeTbHv[[#This Row],[T PROGRAMADO]]</f>
        <v>0.88749999999999996</v>
      </c>
      <c r="C939" s="113">
        <f>IFERROR(((InformeTbHv[[#This Row],[T PROGRAMADO]]-InformeTbHv[[#This Row],[Ttal P. mec]])/InformeTbHv[[#This Row],[T PROGRAMADO]]),0)</f>
        <v>0.96250000000000002</v>
      </c>
      <c r="D939" s="38">
        <f>IFERROR(ROUND(InformeTbHv[[#This Row],[TOTAL DE ARBOLES]]/InformeTbHv[[#This Row],[T EFECTIVO]],2),"")</f>
        <v>33.380000000000003</v>
      </c>
      <c r="E939" s="38">
        <f>(IFERROR(ROUND(InformeTbHv[[#This Row],[M3]]/InformeTbHv[[#This Row],[TOTAL DE ARBOLES]],2),""))</f>
        <v>0.26</v>
      </c>
      <c r="F939" s="39">
        <f>IFERROR(ROUND(InformeTbHv[[#This Row],[M3]]/InformeTbHv[[#This Row],[T EFECTIVO]],2),"")</f>
        <v>8.6300000000000008</v>
      </c>
      <c r="G939" s="40">
        <f>InformeTbHv[[#This Row],[T PROGRAMADO]]-InformeTbHv[[#This Row],[HORAS DE OTRAS PARADA]]</f>
        <v>7.1</v>
      </c>
      <c r="H939" s="40">
        <f>InformeTbHv[[#This Row],[T PROGRAMADO]]-SUM(InformeTbHv[[#This Row],[T PARADAS MEC]]+InformeTbHv[[#This Row],[ALISTAMIENTO]]+InformeTbHv[[#This Row],[Mantenimiento periódico]])</f>
        <v>7.7</v>
      </c>
      <c r="I939" s="40">
        <f>InformeTbHv[[#This Row],[T PARADAS MEC]]+InformeTbHv[[#This Row],[ALISTAMIENTO]]+InformeTbHv[[#This Row],[Mantenimiento periódico]]</f>
        <v>0.3</v>
      </c>
      <c r="J939" s="40">
        <f>SUMIF(InformeTbHv[[#This Row],[MOTIVO 1]],"Mantenimiento periódico",InformeTbHv[[#This Row],[T OTRA PARADA 1]])</f>
        <v>0</v>
      </c>
      <c r="K939" s="40">
        <f>InformeTbHv[[#This Row],[Mantenimiento periódico]]+InformeTbHv[[#This Row],[ALISTAMIENTO]]</f>
        <v>0.3</v>
      </c>
      <c r="L939" s="40">
        <f>SUM(InformeTbHv[[#This Row],[T OTRA PARADA 1]:[T OTRA PARADA 5]])</f>
        <v>0</v>
      </c>
      <c r="M939" s="38" t="s">
        <v>134</v>
      </c>
      <c r="N939" s="38" t="s">
        <v>1417</v>
      </c>
      <c r="O939" s="38" t="s">
        <v>264</v>
      </c>
      <c r="P939" s="38">
        <v>1022124225</v>
      </c>
      <c r="Q939" s="38" t="s">
        <v>65</v>
      </c>
      <c r="R939" s="38" t="s">
        <v>49</v>
      </c>
      <c r="S939" s="41">
        <v>46035</v>
      </c>
      <c r="T939" s="38" t="s">
        <v>135</v>
      </c>
      <c r="U939" s="38"/>
      <c r="V939" s="38"/>
      <c r="W939" s="38"/>
      <c r="X939" s="38"/>
      <c r="Y939" s="38"/>
      <c r="Z939" s="38"/>
      <c r="AA939" s="38"/>
      <c r="AB939" s="38"/>
      <c r="AC939" s="38" t="s">
        <v>1421</v>
      </c>
      <c r="AD939" s="38" t="s">
        <v>1466</v>
      </c>
      <c r="AE939" s="38" t="s">
        <v>1510</v>
      </c>
      <c r="AF939" s="38">
        <v>17.432111584245501</v>
      </c>
      <c r="AG939" s="251" t="s">
        <v>205</v>
      </c>
      <c r="AH939" s="207">
        <v>8</v>
      </c>
      <c r="AI939" s="49" t="s">
        <v>338</v>
      </c>
      <c r="AJ939" s="420">
        <f>VLOOKUP(InformeTbHv[[#This Row],[TURNO]],[1]INFORMEHV!AI$2:AK$184,2,0)</f>
        <v>0.58333333333333337</v>
      </c>
      <c r="AK939" s="420">
        <f>VLOOKUP(InformeTbHv[[#This Row],[TURNO]],[1]INFORMEHV!AI$2:AK$184,3,0)</f>
        <v>0.91666666666666663</v>
      </c>
      <c r="AL939" s="116">
        <v>17</v>
      </c>
      <c r="AM939" s="38">
        <v>237</v>
      </c>
      <c r="AN939" s="38">
        <v>61.3</v>
      </c>
      <c r="AO939" s="38">
        <v>8.9</v>
      </c>
      <c r="AP939" s="38">
        <v>34.6</v>
      </c>
      <c r="AQ939" s="40">
        <v>21</v>
      </c>
      <c r="AR939" s="38">
        <v>8</v>
      </c>
      <c r="AS939" s="38">
        <v>0</v>
      </c>
      <c r="AT939" s="38"/>
      <c r="AU939" s="38"/>
      <c r="AV939" s="38">
        <v>0.3</v>
      </c>
      <c r="AW939" s="38">
        <v>0.3</v>
      </c>
      <c r="AX939" s="38">
        <v>0.3</v>
      </c>
      <c r="AY939" s="38">
        <v>1</v>
      </c>
      <c r="AZ939" s="42" t="s">
        <v>308</v>
      </c>
      <c r="BA939" s="38" t="s">
        <v>259</v>
      </c>
      <c r="BB93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0.89999999999999991</v>
      </c>
      <c r="BC939" s="40"/>
      <c r="BD939" s="40"/>
      <c r="BE939" s="40"/>
      <c r="BF939" s="40"/>
      <c r="BG939" s="43"/>
      <c r="BH939" s="44"/>
      <c r="BI939" s="45"/>
      <c r="BJ939" s="45"/>
      <c r="BK939" s="46"/>
      <c r="BL939" s="47"/>
    </row>
    <row r="940" spans="1:64" ht="18" customHeight="1" x14ac:dyDescent="0.3">
      <c r="A940" s="37">
        <f>IFERROR(InformeTbHv[[#This Row],[T EFECTIVO]]/InformeTbHv[[#This Row],[Horas disponibles]],0)</f>
        <v>0.92207792207792205</v>
      </c>
      <c r="B940" s="37">
        <f>((InformeTbHv[[#This Row],[T PROGRAMADO]]-InformeTbHv[[#This Row],[HORAS DE OTRAS PARADA]]))/InformeTbHv[[#This Row],[T PROGRAMADO]]</f>
        <v>0.88749999999999996</v>
      </c>
      <c r="C940" s="113">
        <f>IFERROR(((InformeTbHv[[#This Row],[T PROGRAMADO]]-InformeTbHv[[#This Row],[Ttal P. mec]])/InformeTbHv[[#This Row],[T PROGRAMADO]]),0)</f>
        <v>0.96250000000000002</v>
      </c>
      <c r="D940" s="38">
        <f>IFERROR(ROUND(InformeTbHv[[#This Row],[TOTAL DE ARBOLES]]/InformeTbHv[[#This Row],[T EFECTIVO]],2),"")</f>
        <v>37.89</v>
      </c>
      <c r="E940" s="38">
        <f>(IFERROR(ROUND(InformeTbHv[[#This Row],[M3]]/InformeTbHv[[#This Row],[TOTAL DE ARBOLES]],2),""))</f>
        <v>0.25</v>
      </c>
      <c r="F940" s="39">
        <f>IFERROR(ROUND(InformeTbHv[[#This Row],[M3]]/InformeTbHv[[#This Row],[T EFECTIVO]],2),"")</f>
        <v>9.3000000000000007</v>
      </c>
      <c r="G940" s="40">
        <f>InformeTbHv[[#This Row],[T PROGRAMADO]]-InformeTbHv[[#This Row],[HORAS DE OTRAS PARADA]]</f>
        <v>7.1</v>
      </c>
      <c r="H940" s="40">
        <f>InformeTbHv[[#This Row],[T PROGRAMADO]]-SUM(InformeTbHv[[#This Row],[T PARADAS MEC]]+InformeTbHv[[#This Row],[ALISTAMIENTO]]+InformeTbHv[[#This Row],[Mantenimiento periódico]])</f>
        <v>7.7</v>
      </c>
      <c r="I940" s="40">
        <f>InformeTbHv[[#This Row],[T PARADAS MEC]]+InformeTbHv[[#This Row],[ALISTAMIENTO]]+InformeTbHv[[#This Row],[Mantenimiento periódico]]</f>
        <v>0.3</v>
      </c>
      <c r="J940" s="40">
        <f>SUMIF(InformeTbHv[[#This Row],[MOTIVO 1]],"Mantenimiento periódico",InformeTbHv[[#This Row],[T OTRA PARADA 1]])</f>
        <v>0</v>
      </c>
      <c r="K940" s="40">
        <f>InformeTbHv[[#This Row],[Mantenimiento periódico]]+InformeTbHv[[#This Row],[ALISTAMIENTO]]</f>
        <v>0.3</v>
      </c>
      <c r="L940" s="40">
        <f>SUM(InformeTbHv[[#This Row],[T OTRA PARADA 1]:[T OTRA PARADA 5]])</f>
        <v>0</v>
      </c>
      <c r="M940" s="38" t="s">
        <v>134</v>
      </c>
      <c r="N940" s="38" t="s">
        <v>1417</v>
      </c>
      <c r="O940" s="38" t="s">
        <v>267</v>
      </c>
      <c r="P940" s="38">
        <v>1022124531</v>
      </c>
      <c r="Q940" s="38" t="s">
        <v>65</v>
      </c>
      <c r="R940" s="38" t="s">
        <v>49</v>
      </c>
      <c r="S940" s="41">
        <v>46035</v>
      </c>
      <c r="T940" s="38" t="s">
        <v>135</v>
      </c>
      <c r="U940" s="38"/>
      <c r="V940" s="38"/>
      <c r="W940" s="38"/>
      <c r="X940" s="38"/>
      <c r="Y940" s="38"/>
      <c r="Z940" s="38"/>
      <c r="AA940" s="38"/>
      <c r="AB940" s="38"/>
      <c r="AC940" s="38" t="s">
        <v>1421</v>
      </c>
      <c r="AD940" s="38" t="s">
        <v>1466</v>
      </c>
      <c r="AE940" s="38" t="s">
        <v>1510</v>
      </c>
      <c r="AF940" s="38">
        <v>17.432111584245501</v>
      </c>
      <c r="AG940" s="251" t="s">
        <v>205</v>
      </c>
      <c r="AH940" s="207">
        <v>8</v>
      </c>
      <c r="AI940" s="125" t="s">
        <v>337</v>
      </c>
      <c r="AJ940" s="418">
        <f>VLOOKUP(InformeTbHv[[#This Row],[TURNO]],[1]INFORMEHV!AI$2:AK$184,2,0)</f>
        <v>0.25</v>
      </c>
      <c r="AK940" s="418">
        <f>VLOOKUP(InformeTbHv[[#This Row],[TURNO]],[1]INFORMEHV!AI$2:AK$184,3,0)</f>
        <v>0.58333333333333337</v>
      </c>
      <c r="AL940" s="116">
        <v>27</v>
      </c>
      <c r="AM940" s="38">
        <v>269</v>
      </c>
      <c r="AN940" s="38">
        <v>66</v>
      </c>
      <c r="AO940" s="38">
        <v>8.9</v>
      </c>
      <c r="AP940" s="38">
        <v>36</v>
      </c>
      <c r="AQ940" s="40">
        <v>23</v>
      </c>
      <c r="AR940" s="38">
        <v>8</v>
      </c>
      <c r="AS940" s="38">
        <v>0</v>
      </c>
      <c r="AT940" s="38"/>
      <c r="AU940" s="38"/>
      <c r="AV940" s="38">
        <v>0.3</v>
      </c>
      <c r="AW940" s="38">
        <v>0.3</v>
      </c>
      <c r="AX940" s="38">
        <v>0.3</v>
      </c>
      <c r="AY940" s="38">
        <v>3</v>
      </c>
      <c r="AZ940" s="42" t="s">
        <v>285</v>
      </c>
      <c r="BA940" s="38" t="s">
        <v>259</v>
      </c>
      <c r="BB94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0.89999999999999991</v>
      </c>
      <c r="BC940" s="40"/>
      <c r="BD940" s="40"/>
      <c r="BE940" s="40"/>
      <c r="BF940" s="40"/>
      <c r="BG940" s="43"/>
      <c r="BH940" s="44"/>
      <c r="BI940" s="45"/>
      <c r="BJ940" s="45"/>
      <c r="BK940" s="46"/>
      <c r="BL940" s="47"/>
    </row>
    <row r="941" spans="1:64" ht="18" customHeight="1" x14ac:dyDescent="0.3">
      <c r="A941" s="37">
        <f>IFERROR(InformeTbHv[[#This Row],[T EFECTIVO]]/InformeTbHv[[#This Row],[Horas disponibles]],0)</f>
        <v>0</v>
      </c>
      <c r="B941" s="37" t="e">
        <f>((InformeTbHv[[#This Row],[T PROGRAMADO]]-InformeTbHv[[#This Row],[HORAS DE OTRAS PARADA]]))/InformeTbHv[[#This Row],[T PROGRAMADO]]</f>
        <v>#DIV/0!</v>
      </c>
      <c r="C941" s="113">
        <f>IFERROR(((InformeTbHv[[#This Row],[T PROGRAMADO]]-InformeTbHv[[#This Row],[Ttal P. mec]])/InformeTbHv[[#This Row],[T PROGRAMADO]]),0)</f>
        <v>0</v>
      </c>
      <c r="D941" s="38" t="str">
        <f>IFERROR(ROUND(InformeTbHv[[#This Row],[TOTAL DE ARBOLES]]/InformeTbHv[[#This Row],[T EFECTIVO]],2),"")</f>
        <v/>
      </c>
      <c r="E941" s="38" t="str">
        <f>(IFERROR(ROUND(InformeTbHv[[#This Row],[M3]]/InformeTbHv[[#This Row],[TOTAL DE ARBOLES]],2),""))</f>
        <v/>
      </c>
      <c r="F941" s="39" t="str">
        <f>IFERROR(ROUND(InformeTbHv[[#This Row],[M3]]/InformeTbHv[[#This Row],[T EFECTIVO]],2),"")</f>
        <v/>
      </c>
      <c r="G941" s="40">
        <f>InformeTbHv[[#This Row],[T PROGRAMADO]]-InformeTbHv[[#This Row],[HORAS DE OTRAS PARADA]]</f>
        <v>0</v>
      </c>
      <c r="H941" s="40">
        <f>InformeTbHv[[#This Row],[T PROGRAMADO]]-SUM(InformeTbHv[[#This Row],[T PARADAS MEC]]+InformeTbHv[[#This Row],[ALISTAMIENTO]]+InformeTbHv[[#This Row],[Mantenimiento periódico]])</f>
        <v>0</v>
      </c>
      <c r="I941" s="40">
        <f>InformeTbHv[[#This Row],[T PARADAS MEC]]+InformeTbHv[[#This Row],[ALISTAMIENTO]]+InformeTbHv[[#This Row],[Mantenimiento periódico]]</f>
        <v>0</v>
      </c>
      <c r="J941" s="40">
        <f>SUMIF(InformeTbHv[[#This Row],[MOTIVO 1]],"Mantenimiento periódico",InformeTbHv[[#This Row],[T OTRA PARADA 1]])</f>
        <v>0</v>
      </c>
      <c r="K941" s="40">
        <f>InformeTbHv[[#This Row],[Mantenimiento periódico]]+InformeTbHv[[#This Row],[ALISTAMIENTO]]</f>
        <v>0</v>
      </c>
      <c r="L941" s="40">
        <f>SUM(InformeTbHv[[#This Row],[T OTRA PARADA 1]:[T OTRA PARADA 5]])</f>
        <v>0</v>
      </c>
      <c r="M941" s="38" t="s">
        <v>134</v>
      </c>
      <c r="N941" s="38" t="s">
        <v>1417</v>
      </c>
      <c r="O941" s="38" t="s">
        <v>264</v>
      </c>
      <c r="P941" s="38">
        <v>1022124225</v>
      </c>
      <c r="Q941" s="38" t="s">
        <v>65</v>
      </c>
      <c r="R941" s="38" t="s">
        <v>49</v>
      </c>
      <c r="S941" s="41">
        <v>46036</v>
      </c>
      <c r="T941" s="38" t="s">
        <v>135</v>
      </c>
      <c r="U941" s="38"/>
      <c r="V941" s="38"/>
      <c r="W941" s="38"/>
      <c r="X941" s="38"/>
      <c r="Y941" s="38"/>
      <c r="Z941" s="38"/>
      <c r="AA941" s="38"/>
      <c r="AB941" s="38"/>
      <c r="AC941" s="38" t="s">
        <v>1421</v>
      </c>
      <c r="AD941" s="38" t="s">
        <v>1466</v>
      </c>
      <c r="AE941" s="38" t="s">
        <v>1510</v>
      </c>
      <c r="AF941" s="38">
        <v>17.432111584245501</v>
      </c>
      <c r="AG941" s="251" t="s">
        <v>205</v>
      </c>
      <c r="AH941" s="207">
        <v>8</v>
      </c>
      <c r="AI941" s="49" t="s">
        <v>338</v>
      </c>
      <c r="AJ941" s="420">
        <f>VLOOKUP(InformeTbHv[[#This Row],[TURNO]],[1]INFORMEHV!AI$2:AK$184,2,0)</f>
        <v>0.58333333333333337</v>
      </c>
      <c r="AK941" s="420">
        <f>VLOOKUP(InformeTbHv[[#This Row],[TURNO]],[1]INFORMEHV!AI$2:AK$184,3,0)</f>
        <v>0.91666666666666663</v>
      </c>
      <c r="AL941" s="116"/>
      <c r="AM941" s="38"/>
      <c r="AN941" s="38"/>
      <c r="AO941" s="38"/>
      <c r="AP941" s="38"/>
      <c r="AQ941" s="40"/>
      <c r="AR941" s="38"/>
      <c r="AS941" s="38"/>
      <c r="AT941" s="38"/>
      <c r="AU941" s="38"/>
      <c r="AV941" s="38"/>
      <c r="AW941" s="38"/>
      <c r="AX941" s="38"/>
      <c r="AY941" s="38"/>
      <c r="AZ941" s="42"/>
      <c r="BA941" s="38"/>
      <c r="BB94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v>
      </c>
      <c r="BC941" s="40"/>
      <c r="BD941" s="40"/>
      <c r="BE941" s="40"/>
      <c r="BF941" s="40"/>
      <c r="BG941" s="43"/>
      <c r="BH941" s="44"/>
      <c r="BI941" s="45"/>
      <c r="BJ941" s="45"/>
      <c r="BK941" s="46"/>
      <c r="BL941" s="47"/>
    </row>
    <row r="942" spans="1:64" ht="18" customHeight="1" x14ac:dyDescent="0.3">
      <c r="A942" s="37">
        <f>IFERROR(InformeTbHv[[#This Row],[T EFECTIVO]]/InformeTbHv[[#This Row],[Horas disponibles]],0)</f>
        <v>0.92207792207792205</v>
      </c>
      <c r="B942" s="37">
        <f>((InformeTbHv[[#This Row],[T PROGRAMADO]]-InformeTbHv[[#This Row],[HORAS DE OTRAS PARADA]]))/InformeTbHv[[#This Row],[T PROGRAMADO]]</f>
        <v>0.88749999999999996</v>
      </c>
      <c r="C942" s="113">
        <f>IFERROR(((InformeTbHv[[#This Row],[T PROGRAMADO]]-InformeTbHv[[#This Row],[Ttal P. mec]])/InformeTbHv[[#This Row],[T PROGRAMADO]]),0)</f>
        <v>0.96250000000000002</v>
      </c>
      <c r="D942" s="38">
        <f>IFERROR(ROUND(InformeTbHv[[#This Row],[TOTAL DE ARBOLES]]/InformeTbHv[[#This Row],[T EFECTIVO]],2),"")</f>
        <v>48.73</v>
      </c>
      <c r="E942" s="38">
        <f>(IFERROR(ROUND(InformeTbHv[[#This Row],[M3]]/InformeTbHv[[#This Row],[TOTAL DE ARBOLES]],2),""))</f>
        <v>0.28999999999999998</v>
      </c>
      <c r="F942" s="39">
        <f>IFERROR(ROUND(InformeTbHv[[#This Row],[M3]]/InformeTbHv[[#This Row],[T EFECTIVO]],2),"")</f>
        <v>14.23</v>
      </c>
      <c r="G942" s="40">
        <f>InformeTbHv[[#This Row],[T PROGRAMADO]]-InformeTbHv[[#This Row],[HORAS DE OTRAS PARADA]]</f>
        <v>7.1</v>
      </c>
      <c r="H942" s="40">
        <f>InformeTbHv[[#This Row],[T PROGRAMADO]]-SUM(InformeTbHv[[#This Row],[T PARADAS MEC]]+InformeTbHv[[#This Row],[ALISTAMIENTO]]+InformeTbHv[[#This Row],[Mantenimiento periódico]])</f>
        <v>7.7</v>
      </c>
      <c r="I942" s="40">
        <f>InformeTbHv[[#This Row],[T PARADAS MEC]]+InformeTbHv[[#This Row],[ALISTAMIENTO]]+InformeTbHv[[#This Row],[Mantenimiento periódico]]</f>
        <v>0.3</v>
      </c>
      <c r="J942" s="40">
        <f>SUMIF(InformeTbHv[[#This Row],[MOTIVO 1]],"Mantenimiento periódico",InformeTbHv[[#This Row],[T OTRA PARADA 1]])</f>
        <v>0</v>
      </c>
      <c r="K942" s="40">
        <f>InformeTbHv[[#This Row],[Mantenimiento periódico]]+InformeTbHv[[#This Row],[ALISTAMIENTO]]</f>
        <v>0.3</v>
      </c>
      <c r="L942" s="40">
        <f>SUM(InformeTbHv[[#This Row],[T OTRA PARADA 1]:[T OTRA PARADA 5]])</f>
        <v>0</v>
      </c>
      <c r="M942" s="38" t="s">
        <v>134</v>
      </c>
      <c r="N942" s="38" t="s">
        <v>1417</v>
      </c>
      <c r="O942" s="38" t="s">
        <v>267</v>
      </c>
      <c r="P942" s="38">
        <v>1022124531</v>
      </c>
      <c r="Q942" s="38" t="s">
        <v>65</v>
      </c>
      <c r="R942" s="38" t="s">
        <v>49</v>
      </c>
      <c r="S942" s="41">
        <v>46036</v>
      </c>
      <c r="T942" s="38" t="s">
        <v>135</v>
      </c>
      <c r="U942" s="38"/>
      <c r="V942" s="38"/>
      <c r="W942" s="38"/>
      <c r="X942" s="38"/>
      <c r="Y942" s="38"/>
      <c r="Z942" s="38"/>
      <c r="AA942" s="38"/>
      <c r="AB942" s="38"/>
      <c r="AC942" s="38" t="s">
        <v>1421</v>
      </c>
      <c r="AD942" s="38" t="s">
        <v>1466</v>
      </c>
      <c r="AE942" s="38" t="s">
        <v>1510</v>
      </c>
      <c r="AF942" s="38">
        <v>17.432111584245501</v>
      </c>
      <c r="AG942" s="251" t="s">
        <v>205</v>
      </c>
      <c r="AH942" s="207">
        <v>8</v>
      </c>
      <c r="AI942" s="49" t="s">
        <v>337</v>
      </c>
      <c r="AJ942" s="420">
        <f>VLOOKUP(InformeTbHv[[#This Row],[TURNO]],[1]INFORMEHV!AI$2:AK$184,2,0)</f>
        <v>0.25</v>
      </c>
      <c r="AK942" s="420">
        <f>VLOOKUP(InformeTbHv[[#This Row],[TURNO]],[1]INFORMEHV!AI$2:AK$184,3,0)</f>
        <v>0.58333333333333337</v>
      </c>
      <c r="AL942" s="116">
        <v>20</v>
      </c>
      <c r="AM942" s="38">
        <v>346</v>
      </c>
      <c r="AN942" s="38">
        <v>101</v>
      </c>
      <c r="AO942" s="38">
        <v>13</v>
      </c>
      <c r="AP942" s="38">
        <v>46</v>
      </c>
      <c r="AQ942" s="40">
        <v>23</v>
      </c>
      <c r="AR942" s="38">
        <v>8</v>
      </c>
      <c r="AS942" s="38">
        <v>0</v>
      </c>
      <c r="AT942" s="38"/>
      <c r="AU942" s="38"/>
      <c r="AV942" s="38">
        <v>0.3</v>
      </c>
      <c r="AW942" s="38">
        <v>0.3</v>
      </c>
      <c r="AX942" s="38">
        <v>0.3</v>
      </c>
      <c r="AY942" s="38">
        <v>0</v>
      </c>
      <c r="AZ942" s="42" t="s">
        <v>311</v>
      </c>
      <c r="BA942" s="38" t="s">
        <v>259</v>
      </c>
      <c r="BB94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0.89999999999999991</v>
      </c>
      <c r="BC942" s="40"/>
      <c r="BD942" s="40"/>
      <c r="BE942" s="40"/>
      <c r="BF942" s="40"/>
      <c r="BG942" s="43"/>
      <c r="BH942" s="44"/>
      <c r="BI942" s="45"/>
      <c r="BJ942" s="45"/>
      <c r="BK942" s="46"/>
      <c r="BL942" s="47"/>
    </row>
    <row r="943" spans="1:64" ht="18" customHeight="1" x14ac:dyDescent="0.3">
      <c r="A943" s="37">
        <f>IFERROR(InformeTbHv[[#This Row],[T EFECTIVO]]/InformeTbHv[[#This Row],[Horas disponibles]],0)</f>
        <v>0.92207792207792205</v>
      </c>
      <c r="B943" s="37">
        <f>((InformeTbHv[[#This Row],[T PROGRAMADO]]-InformeTbHv[[#This Row],[HORAS DE OTRAS PARADA]]))/InformeTbHv[[#This Row],[T PROGRAMADO]]</f>
        <v>0.88749999999999996</v>
      </c>
      <c r="C943" s="113">
        <f>IFERROR(((InformeTbHv[[#This Row],[T PROGRAMADO]]-InformeTbHv[[#This Row],[Ttal P. mec]])/InformeTbHv[[#This Row],[T PROGRAMADO]]),0)</f>
        <v>0.96250000000000002</v>
      </c>
      <c r="D943" s="38">
        <f>IFERROR(ROUND(InformeTbHv[[#This Row],[TOTAL DE ARBOLES]]/InformeTbHv[[#This Row],[T EFECTIVO]],2),"")</f>
        <v>22.11</v>
      </c>
      <c r="E943" s="38">
        <f>(IFERROR(ROUND(InformeTbHv[[#This Row],[M3]]/InformeTbHv[[#This Row],[TOTAL DE ARBOLES]],2),""))</f>
        <v>0.22</v>
      </c>
      <c r="F943" s="39">
        <f>IFERROR(ROUND(InformeTbHv[[#This Row],[M3]]/InformeTbHv[[#This Row],[T EFECTIVO]],2),"")</f>
        <v>4.82</v>
      </c>
      <c r="G943" s="40">
        <f>InformeTbHv[[#This Row],[T PROGRAMADO]]-InformeTbHv[[#This Row],[HORAS DE OTRAS PARADA]]</f>
        <v>7.1</v>
      </c>
      <c r="H943" s="40">
        <f>InformeTbHv[[#This Row],[T PROGRAMADO]]-SUM(InformeTbHv[[#This Row],[T PARADAS MEC]]+InformeTbHv[[#This Row],[ALISTAMIENTO]]+InformeTbHv[[#This Row],[Mantenimiento periódico]])</f>
        <v>7.7</v>
      </c>
      <c r="I943" s="40">
        <f>InformeTbHv[[#This Row],[T PARADAS MEC]]+InformeTbHv[[#This Row],[ALISTAMIENTO]]+InformeTbHv[[#This Row],[Mantenimiento periódico]]</f>
        <v>0.3</v>
      </c>
      <c r="J943" s="40">
        <f>SUMIF(InformeTbHv[[#This Row],[MOTIVO 1]],"Mantenimiento periódico",InformeTbHv[[#This Row],[T OTRA PARADA 1]])</f>
        <v>0</v>
      </c>
      <c r="K943" s="40">
        <f>InformeTbHv[[#This Row],[Mantenimiento periódico]]+InformeTbHv[[#This Row],[ALISTAMIENTO]]</f>
        <v>0.3</v>
      </c>
      <c r="L943" s="40">
        <f>SUM(InformeTbHv[[#This Row],[T OTRA PARADA 1]:[T OTRA PARADA 5]])</f>
        <v>0</v>
      </c>
      <c r="M943" s="38" t="s">
        <v>134</v>
      </c>
      <c r="N943" s="38" t="s">
        <v>1417</v>
      </c>
      <c r="O943" s="38" t="s">
        <v>314</v>
      </c>
      <c r="P943" s="38">
        <v>1039884146</v>
      </c>
      <c r="Q943" s="38" t="s">
        <v>65</v>
      </c>
      <c r="R943" s="38" t="s">
        <v>49</v>
      </c>
      <c r="S943" s="41">
        <v>46037</v>
      </c>
      <c r="T943" s="38" t="s">
        <v>135</v>
      </c>
      <c r="U943" s="38"/>
      <c r="V943" s="38"/>
      <c r="W943" s="38"/>
      <c r="X943" s="38"/>
      <c r="Y943" s="38"/>
      <c r="Z943" s="38"/>
      <c r="AA943" s="38"/>
      <c r="AB943" s="38"/>
      <c r="AC943" s="38" t="s">
        <v>1421</v>
      </c>
      <c r="AD943" s="38" t="s">
        <v>1466</v>
      </c>
      <c r="AE943" s="38" t="s">
        <v>1510</v>
      </c>
      <c r="AF943" s="38">
        <v>17.432111584245501</v>
      </c>
      <c r="AG943" s="251" t="s">
        <v>205</v>
      </c>
      <c r="AH943" s="207">
        <v>8</v>
      </c>
      <c r="AI943" s="125" t="s">
        <v>337</v>
      </c>
      <c r="AJ943" s="418">
        <f>VLOOKUP(InformeTbHv[[#This Row],[TURNO]],[1]INFORMEHV!AI$2:AK$184,2,0)</f>
        <v>0.25</v>
      </c>
      <c r="AK943" s="418">
        <f>VLOOKUP(InformeTbHv[[#This Row],[TURNO]],[1]INFORMEHV!AI$2:AK$184,3,0)</f>
        <v>0.58333333333333337</v>
      </c>
      <c r="AL943" s="116">
        <v>24</v>
      </c>
      <c r="AM943" s="38">
        <v>157</v>
      </c>
      <c r="AN943" s="38">
        <v>34.200000000000003</v>
      </c>
      <c r="AO943" s="38">
        <v>6</v>
      </c>
      <c r="AP943" s="38">
        <v>27.6</v>
      </c>
      <c r="AQ943" s="40">
        <v>16</v>
      </c>
      <c r="AR943" s="38">
        <v>8</v>
      </c>
      <c r="AS943" s="38">
        <v>0</v>
      </c>
      <c r="AT943" s="38"/>
      <c r="AU943" s="38"/>
      <c r="AV943" s="38">
        <v>0.3</v>
      </c>
      <c r="AW943" s="38">
        <v>0.3</v>
      </c>
      <c r="AX943" s="38">
        <v>0.3</v>
      </c>
      <c r="AY943" s="38">
        <v>3</v>
      </c>
      <c r="AZ943" s="42" t="s">
        <v>315</v>
      </c>
      <c r="BA943" s="38" t="s">
        <v>259</v>
      </c>
      <c r="BB94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0.89999999999999991</v>
      </c>
      <c r="BC943" s="40"/>
      <c r="BD943" s="40"/>
      <c r="BE943" s="40"/>
      <c r="BF943" s="40"/>
      <c r="BG943" s="43"/>
      <c r="BH943" s="44"/>
      <c r="BI943" s="45"/>
      <c r="BJ943" s="45"/>
      <c r="BK943" s="46"/>
      <c r="BL943" s="47"/>
    </row>
    <row r="944" spans="1:64" ht="18" customHeight="1" x14ac:dyDescent="0.3">
      <c r="A944" s="37">
        <f>IFERROR(InformeTbHv[[#This Row],[T EFECTIVO]]/InformeTbHv[[#This Row],[Horas disponibles]],0)</f>
        <v>0.92207792207792205</v>
      </c>
      <c r="B944" s="37">
        <f>((InformeTbHv[[#This Row],[T PROGRAMADO]]-InformeTbHv[[#This Row],[HORAS DE OTRAS PARADA]]))/InformeTbHv[[#This Row],[T PROGRAMADO]]</f>
        <v>0.88749999999999996</v>
      </c>
      <c r="C944" s="113">
        <f>IFERROR(((InformeTbHv[[#This Row],[T PROGRAMADO]]-InformeTbHv[[#This Row],[Ttal P. mec]])/InformeTbHv[[#This Row],[T PROGRAMADO]]),0)</f>
        <v>0.96250000000000002</v>
      </c>
      <c r="D944" s="38">
        <f>IFERROR(ROUND(InformeTbHv[[#This Row],[TOTAL DE ARBOLES]]/InformeTbHv[[#This Row],[T EFECTIVO]],2),"")</f>
        <v>40</v>
      </c>
      <c r="E944" s="38">
        <f>(IFERROR(ROUND(InformeTbHv[[#This Row],[M3]]/InformeTbHv[[#This Row],[TOTAL DE ARBOLES]],2),""))</f>
        <v>0.23</v>
      </c>
      <c r="F944" s="39">
        <f>IFERROR(ROUND(InformeTbHv[[#This Row],[M3]]/InformeTbHv[[#This Row],[T EFECTIVO]],2),"")</f>
        <v>9.24</v>
      </c>
      <c r="G944" s="40">
        <f>InformeTbHv[[#This Row],[T PROGRAMADO]]-InformeTbHv[[#This Row],[HORAS DE OTRAS PARADA]]</f>
        <v>7.1</v>
      </c>
      <c r="H944" s="40">
        <f>InformeTbHv[[#This Row],[T PROGRAMADO]]-SUM(InformeTbHv[[#This Row],[T PARADAS MEC]]+InformeTbHv[[#This Row],[ALISTAMIENTO]]+InformeTbHv[[#This Row],[Mantenimiento periódico]])</f>
        <v>7.7</v>
      </c>
      <c r="I944" s="40">
        <f>InformeTbHv[[#This Row],[T PARADAS MEC]]+InformeTbHv[[#This Row],[ALISTAMIENTO]]+InformeTbHv[[#This Row],[Mantenimiento periódico]]</f>
        <v>0.3</v>
      </c>
      <c r="J944" s="40">
        <f>SUMIF(InformeTbHv[[#This Row],[MOTIVO 1]],"Mantenimiento periódico",InformeTbHv[[#This Row],[T OTRA PARADA 1]])</f>
        <v>0</v>
      </c>
      <c r="K944" s="40">
        <f>InformeTbHv[[#This Row],[Mantenimiento periódico]]+InformeTbHv[[#This Row],[ALISTAMIENTO]]</f>
        <v>0.3</v>
      </c>
      <c r="L944" s="40">
        <f>SUM(InformeTbHv[[#This Row],[T OTRA PARADA 1]:[T OTRA PARADA 5]])</f>
        <v>0</v>
      </c>
      <c r="M944" s="38" t="s">
        <v>134</v>
      </c>
      <c r="N944" s="38" t="s">
        <v>1417</v>
      </c>
      <c r="O944" s="38" t="s">
        <v>316</v>
      </c>
      <c r="P944" s="38">
        <v>18435730</v>
      </c>
      <c r="Q944" s="38" t="s">
        <v>65</v>
      </c>
      <c r="R944" s="38" t="s">
        <v>49</v>
      </c>
      <c r="S944" s="41">
        <v>46037</v>
      </c>
      <c r="T944" s="38" t="s">
        <v>135</v>
      </c>
      <c r="U944" s="38"/>
      <c r="V944" s="38"/>
      <c r="W944" s="38"/>
      <c r="X944" s="38"/>
      <c r="Y944" s="38"/>
      <c r="Z944" s="38"/>
      <c r="AA944" s="38"/>
      <c r="AB944" s="38"/>
      <c r="AC944" s="38" t="s">
        <v>1421</v>
      </c>
      <c r="AD944" s="38" t="s">
        <v>1466</v>
      </c>
      <c r="AE944" s="38" t="s">
        <v>1510</v>
      </c>
      <c r="AF944" s="38">
        <v>17.432111584245501</v>
      </c>
      <c r="AG944" s="251" t="s">
        <v>205</v>
      </c>
      <c r="AH944" s="207">
        <v>8</v>
      </c>
      <c r="AI944" s="49" t="s">
        <v>338</v>
      </c>
      <c r="AJ944" s="420">
        <f>VLOOKUP(InformeTbHv[[#This Row],[TURNO]],[1]INFORMEHV!AI$2:AK$184,2,0)</f>
        <v>0.58333333333333337</v>
      </c>
      <c r="AK944" s="420">
        <f>VLOOKUP(InformeTbHv[[#This Row],[TURNO]],[1]INFORMEHV!AI$2:AK$184,3,0)</f>
        <v>0.91666666666666663</v>
      </c>
      <c r="AL944" s="116">
        <v>25</v>
      </c>
      <c r="AM944" s="38">
        <v>284</v>
      </c>
      <c r="AN944" s="38">
        <v>65.599999999999994</v>
      </c>
      <c r="AO944" s="38">
        <v>9.6</v>
      </c>
      <c r="AP944" s="38">
        <v>44.6</v>
      </c>
      <c r="AQ944" s="40">
        <v>17</v>
      </c>
      <c r="AR944" s="38">
        <v>8</v>
      </c>
      <c r="AS944" s="38">
        <v>0</v>
      </c>
      <c r="AT944" s="38"/>
      <c r="AU944" s="38"/>
      <c r="AV944" s="38">
        <v>0.3</v>
      </c>
      <c r="AW944" s="38">
        <v>0.3</v>
      </c>
      <c r="AX944" s="38">
        <v>0.3</v>
      </c>
      <c r="AY944" s="38">
        <v>6</v>
      </c>
      <c r="AZ944" s="42"/>
      <c r="BA944" s="38" t="s">
        <v>259</v>
      </c>
      <c r="BB94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0.89999999999999991</v>
      </c>
      <c r="BC944" s="40"/>
      <c r="BD944" s="40"/>
      <c r="BE944" s="40"/>
      <c r="BF944" s="40"/>
      <c r="BG944" s="43"/>
      <c r="BH944" s="44"/>
      <c r="BI944" s="45"/>
      <c r="BJ944" s="45"/>
      <c r="BK944" s="46"/>
      <c r="BL944" s="47"/>
    </row>
    <row r="945" spans="1:64" ht="18" customHeight="1" x14ac:dyDescent="0.3">
      <c r="A945" s="37">
        <f>IFERROR(InformeTbHv[[#This Row],[T EFECTIVO]]/InformeTbHv[[#This Row],[Horas disponibles]],0)</f>
        <v>0.92207792207792205</v>
      </c>
      <c r="B945" s="37">
        <f>((InformeTbHv[[#This Row],[T PROGRAMADO]]-InformeTbHv[[#This Row],[HORAS DE OTRAS PARADA]]))/InformeTbHv[[#This Row],[T PROGRAMADO]]</f>
        <v>0.88749999999999996</v>
      </c>
      <c r="C945" s="113">
        <f>IFERROR(((InformeTbHv[[#This Row],[T PROGRAMADO]]-InformeTbHv[[#This Row],[Ttal P. mec]])/InformeTbHv[[#This Row],[T PROGRAMADO]]),0)</f>
        <v>0.96250000000000002</v>
      </c>
      <c r="D945" s="38">
        <f>IFERROR(ROUND(InformeTbHv[[#This Row],[TOTAL DE ARBOLES]]/InformeTbHv[[#This Row],[T EFECTIVO]],2),"")</f>
        <v>26.48</v>
      </c>
      <c r="E945" s="38">
        <f>(IFERROR(ROUND(InformeTbHv[[#This Row],[M3]]/InformeTbHv[[#This Row],[TOTAL DE ARBOLES]],2),""))</f>
        <v>0.24</v>
      </c>
      <c r="F945" s="39">
        <f>IFERROR(ROUND(InformeTbHv[[#This Row],[M3]]/InformeTbHv[[#This Row],[T EFECTIVO]],2),"")</f>
        <v>6.34</v>
      </c>
      <c r="G945" s="40">
        <f>InformeTbHv[[#This Row],[T PROGRAMADO]]-InformeTbHv[[#This Row],[HORAS DE OTRAS PARADA]]</f>
        <v>7.1</v>
      </c>
      <c r="H945" s="40">
        <f>InformeTbHv[[#This Row],[T PROGRAMADO]]-SUM(InformeTbHv[[#This Row],[T PARADAS MEC]]+InformeTbHv[[#This Row],[ALISTAMIENTO]]+InformeTbHv[[#This Row],[Mantenimiento periódico]])</f>
        <v>7.7</v>
      </c>
      <c r="I945" s="40">
        <f>InformeTbHv[[#This Row],[T PARADAS MEC]]+InformeTbHv[[#This Row],[ALISTAMIENTO]]+InformeTbHv[[#This Row],[Mantenimiento periódico]]</f>
        <v>0.3</v>
      </c>
      <c r="J945" s="40">
        <f>SUMIF(InformeTbHv[[#This Row],[MOTIVO 1]],"Mantenimiento periódico",InformeTbHv[[#This Row],[T OTRA PARADA 1]])</f>
        <v>0</v>
      </c>
      <c r="K945" s="40">
        <f>InformeTbHv[[#This Row],[Mantenimiento periódico]]+InformeTbHv[[#This Row],[ALISTAMIENTO]]</f>
        <v>0.3</v>
      </c>
      <c r="L945" s="40">
        <f>SUM(InformeTbHv[[#This Row],[T OTRA PARADA 1]:[T OTRA PARADA 5]])</f>
        <v>0</v>
      </c>
      <c r="M945" s="38" t="s">
        <v>134</v>
      </c>
      <c r="N945" s="38" t="s">
        <v>1417</v>
      </c>
      <c r="O945" s="38" t="s">
        <v>267</v>
      </c>
      <c r="P945" s="38">
        <v>1022124531</v>
      </c>
      <c r="Q945" s="38" t="s">
        <v>65</v>
      </c>
      <c r="R945" s="38" t="s">
        <v>49</v>
      </c>
      <c r="S945" s="41">
        <v>46037</v>
      </c>
      <c r="T945" s="38" t="s">
        <v>135</v>
      </c>
      <c r="U945" s="38"/>
      <c r="V945" s="38"/>
      <c r="W945" s="38"/>
      <c r="X945" s="38"/>
      <c r="Y945" s="38"/>
      <c r="Z945" s="38"/>
      <c r="AA945" s="38"/>
      <c r="AB945" s="38"/>
      <c r="AC945" s="38" t="s">
        <v>1421</v>
      </c>
      <c r="AD945" s="38" t="s">
        <v>1466</v>
      </c>
      <c r="AE945" s="38" t="s">
        <v>1510</v>
      </c>
      <c r="AF945" s="38">
        <v>17.432111584245501</v>
      </c>
      <c r="AG945" s="251" t="s">
        <v>205</v>
      </c>
      <c r="AH945" s="207">
        <v>7</v>
      </c>
      <c r="AI945" s="49" t="s">
        <v>339</v>
      </c>
      <c r="AJ945" s="420">
        <f>VLOOKUP(InformeTbHv[[#This Row],[TURNO]],[1]INFORMEHV!AI$2:AK$184,2,0)</f>
        <v>0.91666666666666663</v>
      </c>
      <c r="AK945" s="420">
        <f>VLOOKUP(InformeTbHv[[#This Row],[TURNO]],[1]INFORMEHV!AI$2:AK$184,3,0)</f>
        <v>0.25</v>
      </c>
      <c r="AL945" s="116">
        <v>23</v>
      </c>
      <c r="AM945" s="38">
        <v>188</v>
      </c>
      <c r="AN945" s="38">
        <v>45</v>
      </c>
      <c r="AO945" s="38">
        <v>7</v>
      </c>
      <c r="AP945" s="38">
        <v>29</v>
      </c>
      <c r="AQ945" s="40">
        <v>23</v>
      </c>
      <c r="AR945" s="38">
        <v>8</v>
      </c>
      <c r="AS945" s="38">
        <v>0</v>
      </c>
      <c r="AT945" s="38"/>
      <c r="AU945" s="38"/>
      <c r="AV945" s="38">
        <v>0.3</v>
      </c>
      <c r="AW945" s="38">
        <v>0.3</v>
      </c>
      <c r="AX945" s="38">
        <v>0.3</v>
      </c>
      <c r="AY945" s="38">
        <v>5</v>
      </c>
      <c r="AZ945" s="42" t="s">
        <v>319</v>
      </c>
      <c r="BA945" s="38" t="s">
        <v>259</v>
      </c>
      <c r="BB94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0.89999999999999991</v>
      </c>
      <c r="BC945" s="40"/>
      <c r="BD945" s="40"/>
      <c r="BE945" s="40"/>
      <c r="BF945" s="40"/>
      <c r="BG945" s="43"/>
      <c r="BH945" s="44"/>
      <c r="BI945" s="45"/>
      <c r="BJ945" s="45"/>
      <c r="BK945" s="46"/>
      <c r="BL945" s="47"/>
    </row>
    <row r="946" spans="1:64" ht="18" customHeight="1" x14ac:dyDescent="0.3">
      <c r="A946" s="37">
        <f>IFERROR(InformeTbHv[[#This Row],[T EFECTIVO]]/InformeTbHv[[#This Row],[Horas disponibles]],0)</f>
        <v>0</v>
      </c>
      <c r="B946" s="37" t="e">
        <f>((InformeTbHv[[#This Row],[T PROGRAMADO]]-InformeTbHv[[#This Row],[HORAS DE OTRAS PARADA]]))/InformeTbHv[[#This Row],[T PROGRAMADO]]</f>
        <v>#DIV/0!</v>
      </c>
      <c r="C946" s="113">
        <f>IFERROR(((InformeTbHv[[#This Row],[T PROGRAMADO]]-InformeTbHv[[#This Row],[Ttal P. mec]])/InformeTbHv[[#This Row],[T PROGRAMADO]]),0)</f>
        <v>0</v>
      </c>
      <c r="D946" s="38" t="str">
        <f>IFERROR(ROUND(InformeTbHv[[#This Row],[TOTAL DE ARBOLES]]/InformeTbHv[[#This Row],[T EFECTIVO]],2),"")</f>
        <v/>
      </c>
      <c r="E946" s="38" t="str">
        <f>(IFERROR(ROUND(InformeTbHv[[#This Row],[M3]]/InformeTbHv[[#This Row],[TOTAL DE ARBOLES]],2),""))</f>
        <v/>
      </c>
      <c r="F946" s="39" t="str">
        <f>IFERROR(ROUND(InformeTbHv[[#This Row],[M3]]/InformeTbHv[[#This Row],[T EFECTIVO]],2),"")</f>
        <v/>
      </c>
      <c r="G946" s="40">
        <f>InformeTbHv[[#This Row],[T PROGRAMADO]]-InformeTbHv[[#This Row],[HORAS DE OTRAS PARADA]]</f>
        <v>0</v>
      </c>
      <c r="H946" s="40">
        <f>InformeTbHv[[#This Row],[T PROGRAMADO]]-SUM(InformeTbHv[[#This Row],[T PARADAS MEC]]+InformeTbHv[[#This Row],[ALISTAMIENTO]]+InformeTbHv[[#This Row],[Mantenimiento periódico]])</f>
        <v>0</v>
      </c>
      <c r="I946" s="40">
        <f>InformeTbHv[[#This Row],[T PARADAS MEC]]+InformeTbHv[[#This Row],[ALISTAMIENTO]]+InformeTbHv[[#This Row],[Mantenimiento periódico]]</f>
        <v>0</v>
      </c>
      <c r="J946" s="40">
        <f>SUMIF(InformeTbHv[[#This Row],[MOTIVO 1]],"Mantenimiento periódico",InformeTbHv[[#This Row],[T OTRA PARADA 1]])</f>
        <v>0</v>
      </c>
      <c r="K946" s="40">
        <f>InformeTbHv[[#This Row],[Mantenimiento periódico]]+InformeTbHv[[#This Row],[ALISTAMIENTO]]</f>
        <v>0</v>
      </c>
      <c r="L946" s="40">
        <f>SUM(InformeTbHv[[#This Row],[T OTRA PARADA 1]:[T OTRA PARADA 5]])</f>
        <v>0</v>
      </c>
      <c r="M946" s="38" t="s">
        <v>136</v>
      </c>
      <c r="N946" s="38" t="s">
        <v>1417</v>
      </c>
      <c r="O946" s="38" t="s">
        <v>312</v>
      </c>
      <c r="P946" s="38">
        <v>1007605468</v>
      </c>
      <c r="Q946" s="38" t="s">
        <v>65</v>
      </c>
      <c r="R946" s="38" t="s">
        <v>49</v>
      </c>
      <c r="S946" s="41">
        <v>46038</v>
      </c>
      <c r="T946" s="38" t="s">
        <v>135</v>
      </c>
      <c r="U946" s="38"/>
      <c r="V946" s="38"/>
      <c r="W946" s="38"/>
      <c r="X946" s="38"/>
      <c r="Y946" s="38"/>
      <c r="Z946" s="38"/>
      <c r="AA946" s="38"/>
      <c r="AB946" s="38"/>
      <c r="AC946" s="38" t="s">
        <v>1421</v>
      </c>
      <c r="AD946" s="38" t="s">
        <v>1466</v>
      </c>
      <c r="AE946" s="38" t="s">
        <v>1510</v>
      </c>
      <c r="AF946" s="38">
        <v>17.432111584245501</v>
      </c>
      <c r="AG946" s="251" t="s">
        <v>205</v>
      </c>
      <c r="AH946" s="207">
        <v>7</v>
      </c>
      <c r="AI946" s="125" t="s">
        <v>337</v>
      </c>
      <c r="AJ946" s="418">
        <f>VLOOKUP(InformeTbHv[[#This Row],[TURNO]],[1]INFORMEHV!AI$2:AK$184,2,0)</f>
        <v>0.25</v>
      </c>
      <c r="AK946" s="418">
        <f>VLOOKUP(InformeTbHv[[#This Row],[TURNO]],[1]INFORMEHV!AI$2:AK$184,3,0)</f>
        <v>0.58333333333333337</v>
      </c>
      <c r="AL946" s="116"/>
      <c r="AM946" s="38"/>
      <c r="AN946" s="38"/>
      <c r="AO946" s="38"/>
      <c r="AP946" s="38"/>
      <c r="AQ946" s="40"/>
      <c r="AR946" s="38"/>
      <c r="AS946" s="38"/>
      <c r="AT946" s="38"/>
      <c r="AU946" s="38"/>
      <c r="AV946" s="38"/>
      <c r="AW946" s="38"/>
      <c r="AX946" s="38"/>
      <c r="AY946" s="38"/>
      <c r="AZ946" s="42"/>
      <c r="BA946" s="38"/>
      <c r="BB94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v>
      </c>
      <c r="BC946" s="40"/>
      <c r="BD946" s="40"/>
      <c r="BE946" s="40"/>
      <c r="BF946" s="40"/>
      <c r="BG946" s="43"/>
      <c r="BH946" s="44"/>
      <c r="BI946" s="45"/>
      <c r="BJ946" s="45"/>
      <c r="BK946" s="46"/>
      <c r="BL946" s="47"/>
    </row>
    <row r="947" spans="1:64" ht="18" customHeight="1" x14ac:dyDescent="0.3">
      <c r="A947" s="37">
        <f>IFERROR(InformeTbHv[[#This Row],[T EFECTIVO]]/InformeTbHv[[#This Row],[Horas disponibles]],0)</f>
        <v>0.92207792207792205</v>
      </c>
      <c r="B947" s="37">
        <f>((InformeTbHv[[#This Row],[T PROGRAMADO]]-InformeTbHv[[#This Row],[HORAS DE OTRAS PARADA]]))/InformeTbHv[[#This Row],[T PROGRAMADO]]</f>
        <v>0.88749999999999996</v>
      </c>
      <c r="C947" s="113">
        <f>IFERROR(((InformeTbHv[[#This Row],[T PROGRAMADO]]-InformeTbHv[[#This Row],[Ttal P. mec]])/InformeTbHv[[#This Row],[T PROGRAMADO]]),0)</f>
        <v>0.96250000000000002</v>
      </c>
      <c r="D947" s="38">
        <f>IFERROR(ROUND(InformeTbHv[[#This Row],[TOTAL DE ARBOLES]]/InformeTbHv[[#This Row],[T EFECTIVO]],2),"")</f>
        <v>25.35</v>
      </c>
      <c r="E947" s="38">
        <f>(IFERROR(ROUND(InformeTbHv[[#This Row],[M3]]/InformeTbHv[[#This Row],[TOTAL DE ARBOLES]],2),""))</f>
        <v>0.28000000000000003</v>
      </c>
      <c r="F947" s="39">
        <f>IFERROR(ROUND(InformeTbHv[[#This Row],[M3]]/InformeTbHv[[#This Row],[T EFECTIVO]],2),"")</f>
        <v>7.17</v>
      </c>
      <c r="G947" s="40">
        <f>InformeTbHv[[#This Row],[T PROGRAMADO]]-InformeTbHv[[#This Row],[HORAS DE OTRAS PARADA]]</f>
        <v>7.1</v>
      </c>
      <c r="H947" s="40">
        <f>InformeTbHv[[#This Row],[T PROGRAMADO]]-SUM(InformeTbHv[[#This Row],[T PARADAS MEC]]+InformeTbHv[[#This Row],[ALISTAMIENTO]]+InformeTbHv[[#This Row],[Mantenimiento periódico]])</f>
        <v>7.7</v>
      </c>
      <c r="I947" s="40">
        <f>InformeTbHv[[#This Row],[T PARADAS MEC]]+InformeTbHv[[#This Row],[ALISTAMIENTO]]+InformeTbHv[[#This Row],[Mantenimiento periódico]]</f>
        <v>0.3</v>
      </c>
      <c r="J947" s="40">
        <f>SUMIF(InformeTbHv[[#This Row],[MOTIVO 1]],"Mantenimiento periódico",InformeTbHv[[#This Row],[T OTRA PARADA 1]])</f>
        <v>0</v>
      </c>
      <c r="K947" s="40">
        <f>InformeTbHv[[#This Row],[Mantenimiento periódico]]+InformeTbHv[[#This Row],[ALISTAMIENTO]]</f>
        <v>0.3</v>
      </c>
      <c r="L947" s="40">
        <f>SUM(InformeTbHv[[#This Row],[T OTRA PARADA 1]:[T OTRA PARADA 5]])</f>
        <v>0</v>
      </c>
      <c r="M947" s="38" t="s">
        <v>134</v>
      </c>
      <c r="N947" s="38" t="s">
        <v>1417</v>
      </c>
      <c r="O947" s="38" t="s">
        <v>314</v>
      </c>
      <c r="P947" s="38">
        <v>1039884146</v>
      </c>
      <c r="Q947" s="38" t="s">
        <v>65</v>
      </c>
      <c r="R947" s="38" t="s">
        <v>49</v>
      </c>
      <c r="S947" s="41">
        <v>46038</v>
      </c>
      <c r="T947" s="38" t="s">
        <v>135</v>
      </c>
      <c r="U947" s="38"/>
      <c r="V947" s="38"/>
      <c r="W947" s="38"/>
      <c r="X947" s="38"/>
      <c r="Y947" s="38"/>
      <c r="Z947" s="38"/>
      <c r="AA947" s="38"/>
      <c r="AB947" s="38"/>
      <c r="AC947" s="38" t="s">
        <v>1421</v>
      </c>
      <c r="AD947" s="38" t="s">
        <v>1466</v>
      </c>
      <c r="AE947" s="38" t="s">
        <v>1510</v>
      </c>
      <c r="AF947" s="38">
        <v>17.432111584245501</v>
      </c>
      <c r="AG947" s="251" t="s">
        <v>205</v>
      </c>
      <c r="AH947" s="207">
        <v>8</v>
      </c>
      <c r="AI947" s="125" t="s">
        <v>337</v>
      </c>
      <c r="AJ947" s="418">
        <f>VLOOKUP(InformeTbHv[[#This Row],[TURNO]],[1]INFORMEHV!AI$2:AK$184,2,0)</f>
        <v>0.25</v>
      </c>
      <c r="AK947" s="418">
        <f>VLOOKUP(InformeTbHv[[#This Row],[TURNO]],[1]INFORMEHV!AI$2:AK$184,3,0)</f>
        <v>0.58333333333333337</v>
      </c>
      <c r="AL947" s="116">
        <v>32</v>
      </c>
      <c r="AM947" s="38">
        <v>180</v>
      </c>
      <c r="AN947" s="38">
        <v>50.9</v>
      </c>
      <c r="AO947" s="38">
        <v>8.1999999999999993</v>
      </c>
      <c r="AP947" s="38">
        <v>28.8</v>
      </c>
      <c r="AQ947" s="40">
        <v>20</v>
      </c>
      <c r="AR947" s="38">
        <v>8</v>
      </c>
      <c r="AS947" s="38">
        <v>0</v>
      </c>
      <c r="AT947" s="38"/>
      <c r="AU947" s="38"/>
      <c r="AV947" s="38">
        <v>0.3</v>
      </c>
      <c r="AW947" s="38">
        <v>0.3</v>
      </c>
      <c r="AX947" s="38">
        <v>0.3</v>
      </c>
      <c r="AY947" s="38">
        <v>7</v>
      </c>
      <c r="AZ947" s="42" t="s">
        <v>320</v>
      </c>
      <c r="BA947" s="38" t="s">
        <v>259</v>
      </c>
      <c r="BB94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0.89999999999999991</v>
      </c>
      <c r="BC947" s="40"/>
      <c r="BD947" s="40"/>
      <c r="BE947" s="40"/>
      <c r="BF947" s="40"/>
      <c r="BG947" s="43"/>
      <c r="BH947" s="44"/>
      <c r="BI947" s="45"/>
      <c r="BJ947" s="45"/>
      <c r="BK947" s="46"/>
      <c r="BL947" s="47"/>
    </row>
    <row r="948" spans="1:64" ht="18" customHeight="1" x14ac:dyDescent="0.3">
      <c r="A948" s="37">
        <f>IFERROR(InformeTbHv[[#This Row],[T EFECTIVO]]/InformeTbHv[[#This Row],[Horas disponibles]],0)</f>
        <v>0.92207792207792205</v>
      </c>
      <c r="B948" s="37">
        <f>((InformeTbHv[[#This Row],[T PROGRAMADO]]-InformeTbHv[[#This Row],[HORAS DE OTRAS PARADA]]))/InformeTbHv[[#This Row],[T PROGRAMADO]]</f>
        <v>0.88749999999999996</v>
      </c>
      <c r="C948" s="113">
        <f>IFERROR(((InformeTbHv[[#This Row],[T PROGRAMADO]]-InformeTbHv[[#This Row],[Ttal P. mec]])/InformeTbHv[[#This Row],[T PROGRAMADO]]),0)</f>
        <v>0.96250000000000002</v>
      </c>
      <c r="D948" s="38">
        <f>IFERROR(ROUND(InformeTbHv[[#This Row],[TOTAL DE ARBOLES]]/InformeTbHv[[#This Row],[T EFECTIVO]],2),"")</f>
        <v>26.2</v>
      </c>
      <c r="E948" s="38">
        <f>(IFERROR(ROUND(InformeTbHv[[#This Row],[M3]]/InformeTbHv[[#This Row],[TOTAL DE ARBOLES]],2),""))</f>
        <v>0.27</v>
      </c>
      <c r="F948" s="39">
        <f>IFERROR(ROUND(InformeTbHv[[#This Row],[M3]]/InformeTbHv[[#This Row],[T EFECTIVO]],2),"")</f>
        <v>7.2</v>
      </c>
      <c r="G948" s="40">
        <f>InformeTbHv[[#This Row],[T PROGRAMADO]]-InformeTbHv[[#This Row],[HORAS DE OTRAS PARADA]]</f>
        <v>7.1</v>
      </c>
      <c r="H948" s="40">
        <f>InformeTbHv[[#This Row],[T PROGRAMADO]]-SUM(InformeTbHv[[#This Row],[T PARADAS MEC]]+InformeTbHv[[#This Row],[ALISTAMIENTO]]+InformeTbHv[[#This Row],[Mantenimiento periódico]])</f>
        <v>7.7</v>
      </c>
      <c r="I948" s="40">
        <f>InformeTbHv[[#This Row],[T PARADAS MEC]]+InformeTbHv[[#This Row],[ALISTAMIENTO]]+InformeTbHv[[#This Row],[Mantenimiento periódico]]</f>
        <v>0.3</v>
      </c>
      <c r="J948" s="40">
        <f>SUMIF(InformeTbHv[[#This Row],[MOTIVO 1]],"Mantenimiento periódico",InformeTbHv[[#This Row],[T OTRA PARADA 1]])</f>
        <v>0</v>
      </c>
      <c r="K948" s="40">
        <f>InformeTbHv[[#This Row],[Mantenimiento periódico]]+InformeTbHv[[#This Row],[ALISTAMIENTO]]</f>
        <v>0.3</v>
      </c>
      <c r="L948" s="40">
        <f>SUM(InformeTbHv[[#This Row],[T OTRA PARADA 1]:[T OTRA PARADA 5]])</f>
        <v>0</v>
      </c>
      <c r="M948" s="38" t="s">
        <v>136</v>
      </c>
      <c r="N948" s="38" t="s">
        <v>1417</v>
      </c>
      <c r="O948" s="38" t="s">
        <v>317</v>
      </c>
      <c r="P948" s="38">
        <v>1096645442</v>
      </c>
      <c r="Q948" s="38" t="s">
        <v>65</v>
      </c>
      <c r="R948" s="38" t="s">
        <v>49</v>
      </c>
      <c r="S948" s="41">
        <v>46038</v>
      </c>
      <c r="T948" s="38" t="s">
        <v>135</v>
      </c>
      <c r="U948" s="38"/>
      <c r="V948" s="38"/>
      <c r="W948" s="38"/>
      <c r="X948" s="38"/>
      <c r="Y948" s="38"/>
      <c r="Z948" s="38"/>
      <c r="AA948" s="38"/>
      <c r="AB948" s="38"/>
      <c r="AC948" s="38" t="s">
        <v>1421</v>
      </c>
      <c r="AD948" s="38" t="s">
        <v>1466</v>
      </c>
      <c r="AE948" s="38" t="s">
        <v>1510</v>
      </c>
      <c r="AF948" s="38">
        <v>17.432111584245501</v>
      </c>
      <c r="AG948" s="251" t="s">
        <v>205</v>
      </c>
      <c r="AH948" s="207">
        <v>7</v>
      </c>
      <c r="AI948" s="49" t="s">
        <v>338</v>
      </c>
      <c r="AJ948" s="420">
        <f>VLOOKUP(InformeTbHv[[#This Row],[TURNO]],[1]INFORMEHV!AI$2:AK$184,2,0)</f>
        <v>0.58333333333333337</v>
      </c>
      <c r="AK948" s="420">
        <f>VLOOKUP(InformeTbHv[[#This Row],[TURNO]],[1]INFORMEHV!AI$2:AK$184,3,0)</f>
        <v>0.91666666666666663</v>
      </c>
      <c r="AL948" s="116">
        <v>24</v>
      </c>
      <c r="AM948" s="38">
        <v>186</v>
      </c>
      <c r="AN948" s="38">
        <v>51.1</v>
      </c>
      <c r="AO948" s="38">
        <v>8.4</v>
      </c>
      <c r="AP948" s="38">
        <v>30.6</v>
      </c>
      <c r="AQ948" s="40">
        <v>20</v>
      </c>
      <c r="AR948" s="38">
        <v>8</v>
      </c>
      <c r="AS948" s="38">
        <v>0</v>
      </c>
      <c r="AT948" s="38"/>
      <c r="AU948" s="38"/>
      <c r="AV948" s="38">
        <v>0.3</v>
      </c>
      <c r="AW948" s="38">
        <v>0.3</v>
      </c>
      <c r="AX948" s="38">
        <v>0.3</v>
      </c>
      <c r="AY948" s="38">
        <v>1</v>
      </c>
      <c r="AZ948" s="42" t="s">
        <v>322</v>
      </c>
      <c r="BA948" s="38" t="s">
        <v>259</v>
      </c>
      <c r="BB94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0.89999999999999991</v>
      </c>
      <c r="BC948" s="40"/>
      <c r="BD948" s="40"/>
      <c r="BE948" s="40"/>
      <c r="BF948" s="40"/>
      <c r="BG948" s="43"/>
      <c r="BH948" s="44"/>
      <c r="BI948" s="45"/>
      <c r="BJ948" s="45"/>
      <c r="BK948" s="46"/>
      <c r="BL948" s="47"/>
    </row>
    <row r="949" spans="1:64" ht="18" customHeight="1" x14ac:dyDescent="0.3">
      <c r="A949" s="37">
        <f>IFERROR(InformeTbHv[[#This Row],[T EFECTIVO]]/InformeTbHv[[#This Row],[Horas disponibles]],0)</f>
        <v>0.6470588235294118</v>
      </c>
      <c r="B949" s="37">
        <f>((InformeTbHv[[#This Row],[T PROGRAMADO]]-InformeTbHv[[#This Row],[HORAS DE OTRAS PARADA]]))/InformeTbHv[[#This Row],[T PROGRAMADO]]</f>
        <v>0.55000000000000004</v>
      </c>
      <c r="C949" s="113">
        <f>IFERROR(((InformeTbHv[[#This Row],[T PROGRAMADO]]-InformeTbHv[[#This Row],[Ttal P. mec]])/InformeTbHv[[#This Row],[T PROGRAMADO]]),0)</f>
        <v>0.85</v>
      </c>
      <c r="D949" s="38">
        <f>IFERROR(ROUND(InformeTbHv[[#This Row],[TOTAL DE ARBOLES]]/InformeTbHv[[#This Row],[T EFECTIVO]],2),"")</f>
        <v>20.91</v>
      </c>
      <c r="E949" s="38">
        <f>(IFERROR(ROUND(InformeTbHv[[#This Row],[M3]]/InformeTbHv[[#This Row],[TOTAL DE ARBOLES]],2),""))</f>
        <v>0.26</v>
      </c>
      <c r="F949" s="39">
        <f>IFERROR(ROUND(InformeTbHv[[#This Row],[M3]]/InformeTbHv[[#This Row],[T EFECTIVO]],2),"")</f>
        <v>5.45</v>
      </c>
      <c r="G949" s="40">
        <f>InformeTbHv[[#This Row],[T PROGRAMADO]]-InformeTbHv[[#This Row],[HORAS DE OTRAS PARADA]]</f>
        <v>1.1000000000000001</v>
      </c>
      <c r="H949" s="40">
        <f>InformeTbHv[[#This Row],[T PROGRAMADO]]-SUM(InformeTbHv[[#This Row],[T PARADAS MEC]]+InformeTbHv[[#This Row],[ALISTAMIENTO]]+InformeTbHv[[#This Row],[Mantenimiento periódico]])</f>
        <v>1.7</v>
      </c>
      <c r="I949" s="40">
        <f>InformeTbHv[[#This Row],[T PARADAS MEC]]+InformeTbHv[[#This Row],[ALISTAMIENTO]]+InformeTbHv[[#This Row],[Mantenimiento periódico]]</f>
        <v>0.3</v>
      </c>
      <c r="J949" s="40">
        <f>SUMIF(InformeTbHv[[#This Row],[MOTIVO 1]],"Mantenimiento periódico",InformeTbHv[[#This Row],[T OTRA PARADA 1]])</f>
        <v>0</v>
      </c>
      <c r="K949" s="40">
        <f>InformeTbHv[[#This Row],[Mantenimiento periódico]]+InformeTbHv[[#This Row],[ALISTAMIENTO]]</f>
        <v>0.3</v>
      </c>
      <c r="L949" s="40">
        <f>SUM(InformeTbHv[[#This Row],[T OTRA PARADA 1]:[T OTRA PARADA 5]])</f>
        <v>0</v>
      </c>
      <c r="M949" s="38" t="s">
        <v>134</v>
      </c>
      <c r="N949" s="38" t="s">
        <v>1417</v>
      </c>
      <c r="O949" s="38" t="s">
        <v>267</v>
      </c>
      <c r="P949" s="38">
        <v>1022124531</v>
      </c>
      <c r="Q949" s="38" t="s">
        <v>65</v>
      </c>
      <c r="R949" s="38" t="s">
        <v>49</v>
      </c>
      <c r="S949" s="41">
        <v>46038</v>
      </c>
      <c r="T949" s="38" t="s">
        <v>135</v>
      </c>
      <c r="U949" s="38"/>
      <c r="V949" s="38"/>
      <c r="W949" s="38"/>
      <c r="X949" s="38"/>
      <c r="Y949" s="38"/>
      <c r="Z949" s="38"/>
      <c r="AA949" s="38"/>
      <c r="AB949" s="38"/>
      <c r="AC949" s="38" t="s">
        <v>1421</v>
      </c>
      <c r="AD949" s="38" t="s">
        <v>1466</v>
      </c>
      <c r="AE949" s="38" t="s">
        <v>1510</v>
      </c>
      <c r="AF949" s="38">
        <v>17.432111584245501</v>
      </c>
      <c r="AG949" s="251" t="s">
        <v>205</v>
      </c>
      <c r="AH949" s="207">
        <v>7</v>
      </c>
      <c r="AI949" s="49" t="s">
        <v>339</v>
      </c>
      <c r="AJ949" s="420">
        <f>VLOOKUP(InformeTbHv[[#This Row],[TURNO]],[1]INFORMEHV!AI$2:AK$184,2,0)</f>
        <v>0.91666666666666663</v>
      </c>
      <c r="AK949" s="420">
        <f>VLOOKUP(InformeTbHv[[#This Row],[TURNO]],[1]INFORMEHV!AI$2:AK$184,3,0)</f>
        <v>0.25</v>
      </c>
      <c r="AL949" s="116">
        <v>24</v>
      </c>
      <c r="AM949" s="38">
        <v>23</v>
      </c>
      <c r="AN949" s="38">
        <v>6</v>
      </c>
      <c r="AO949" s="38">
        <v>6</v>
      </c>
      <c r="AP949" s="38">
        <v>23</v>
      </c>
      <c r="AQ949" s="40">
        <v>22</v>
      </c>
      <c r="AR949" s="38">
        <v>2</v>
      </c>
      <c r="AS949" s="38">
        <v>0</v>
      </c>
      <c r="AT949" s="38"/>
      <c r="AU949" s="38"/>
      <c r="AV949" s="38">
        <v>0.3</v>
      </c>
      <c r="AW949" s="38">
        <v>0.3</v>
      </c>
      <c r="AX949" s="38">
        <v>0.3</v>
      </c>
      <c r="AY949" s="38">
        <v>0</v>
      </c>
      <c r="AZ949" s="42" t="s">
        <v>323</v>
      </c>
      <c r="BA949" s="38" t="s">
        <v>259</v>
      </c>
      <c r="BB94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0.89999999999999991</v>
      </c>
      <c r="BC949" s="40"/>
      <c r="BD949" s="40"/>
      <c r="BE949" s="40"/>
      <c r="BF949" s="40"/>
      <c r="BG949" s="43"/>
      <c r="BH949" s="44"/>
      <c r="BI949" s="45"/>
      <c r="BJ949" s="45"/>
      <c r="BK949" s="46"/>
      <c r="BL949" s="47"/>
    </row>
    <row r="950" spans="1:64" ht="18" customHeight="1" x14ac:dyDescent="0.3">
      <c r="A950" s="37">
        <f>IFERROR(InformeTbHv[[#This Row],[T EFECTIVO]]/InformeTbHv[[#This Row],[Horas disponibles]],0)</f>
        <v>0.62318840579710166</v>
      </c>
      <c r="B950" s="37">
        <f>((InformeTbHv[[#This Row],[T PROGRAMADO]]-InformeTbHv[[#This Row],[HORAS DE OTRAS PARADA]]))/InformeTbHv[[#This Row],[T PROGRAMADO]]</f>
        <v>0.59722222222222243</v>
      </c>
      <c r="C950" s="113">
        <f>IFERROR(((InformeTbHv[[#This Row],[T PROGRAMADO]]-InformeTbHv[[#This Row],[Ttal P. mec]])/InformeTbHv[[#This Row],[T PROGRAMADO]]),0)</f>
        <v>0.95833333333333337</v>
      </c>
      <c r="D950" s="38">
        <f>IFERROR(ROUND(InformeTbHv[[#This Row],[TOTAL DE ARBOLES]]/InformeTbHv[[#This Row],[T EFECTIVO]],2),"")</f>
        <v>14.37</v>
      </c>
      <c r="E950" s="38">
        <f>(IFERROR(ROUND(InformeTbHv[[#This Row],[M3]]/InformeTbHv[[#This Row],[TOTAL DE ARBOLES]],2),""))</f>
        <v>0.39</v>
      </c>
      <c r="F950" s="39">
        <f>IFERROR(ROUND(InformeTbHv[[#This Row],[M3]]/InformeTbHv[[#This Row],[T EFECTIVO]],2),"")</f>
        <v>5.64</v>
      </c>
      <c r="G950" s="40">
        <f>InformeTbHv[[#This Row],[T PROGRAMADO]]-InformeTbHv[[#This Row],[HORAS DE OTRAS PARADA]]</f>
        <v>7.1666666666666696</v>
      </c>
      <c r="H950" s="40">
        <f>InformeTbHv[[#This Row],[T PROGRAMADO]]-SUM(InformeTbHv[[#This Row],[T PARADAS MEC]]+InformeTbHv[[#This Row],[ALISTAMIENTO]]+InformeTbHv[[#This Row],[Mantenimiento periódico]])</f>
        <v>11.5</v>
      </c>
      <c r="I950" s="40">
        <f>InformeTbHv[[#This Row],[T PARADAS MEC]]+InformeTbHv[[#This Row],[ALISTAMIENTO]]+InformeTbHv[[#This Row],[Mantenimiento periódico]]</f>
        <v>0.5</v>
      </c>
      <c r="J950" s="40">
        <f>SUMIF(InformeTbHv[[#This Row],[MOTIVO 1]],"Mantenimiento periódico",InformeTbHv[[#This Row],[T OTRA PARADA 1]])</f>
        <v>0</v>
      </c>
      <c r="K950" s="40">
        <f>InformeTbHv[[#This Row],[Mantenimiento periódico]]+InformeTbHv[[#This Row],[ALISTAMIENTO]]</f>
        <v>0.5</v>
      </c>
      <c r="L950" s="40">
        <f>SUM(InformeTbHv[[#This Row],[T OTRA PARADA 1]:[T OTRA PARADA 5]])</f>
        <v>3.3333333333333299</v>
      </c>
      <c r="M950" s="38" t="s">
        <v>79</v>
      </c>
      <c r="N950" s="38" t="s">
        <v>1417</v>
      </c>
      <c r="O950" s="38" t="s">
        <v>84</v>
      </c>
      <c r="P950" s="38">
        <v>1085247991</v>
      </c>
      <c r="Q950" s="38" t="s">
        <v>43</v>
      </c>
      <c r="R950" s="38" t="s">
        <v>49</v>
      </c>
      <c r="S950" s="41">
        <v>46037</v>
      </c>
      <c r="T950" s="38" t="s">
        <v>324</v>
      </c>
      <c r="U950" s="38"/>
      <c r="V950" s="38"/>
      <c r="W950" s="38"/>
      <c r="X950" s="38"/>
      <c r="Y950" s="38"/>
      <c r="Z950" s="38"/>
      <c r="AA950" s="38"/>
      <c r="AB950" s="38"/>
      <c r="AC950" s="38" t="s">
        <v>1429</v>
      </c>
      <c r="AD950" s="38" t="s">
        <v>1474</v>
      </c>
      <c r="AE950" s="38" t="s">
        <v>1509</v>
      </c>
      <c r="AF950" s="38">
        <v>28.324549850778098</v>
      </c>
      <c r="AG950" s="251" t="s">
        <v>205</v>
      </c>
      <c r="AH950" s="207">
        <v>2</v>
      </c>
      <c r="AI950" s="116" t="s">
        <v>47</v>
      </c>
      <c r="AJ950" s="415">
        <f>VLOOKUP(InformeTbHv[[#This Row],[TURNO]],[1]INFORMEHV!AI$2:AK$184,2,0)</f>
        <v>0.25</v>
      </c>
      <c r="AK950" s="415">
        <f>VLOOKUP(InformeTbHv[[#This Row],[TURNO]],[1]INFORMEHV!AI$2:AK$184,3,0)</f>
        <v>0.58333333333333337</v>
      </c>
      <c r="AL950" s="116">
        <v>20</v>
      </c>
      <c r="AM950" s="38">
        <v>103</v>
      </c>
      <c r="AN950" s="38">
        <v>40.4</v>
      </c>
      <c r="AO950" s="38">
        <v>11.5</v>
      </c>
      <c r="AP950" s="38"/>
      <c r="AQ950" s="40">
        <v>18</v>
      </c>
      <c r="AR950" s="38">
        <v>12</v>
      </c>
      <c r="AS950" s="38"/>
      <c r="AT950" s="38"/>
      <c r="AU950" s="38"/>
      <c r="AV950" s="38">
        <v>0.5</v>
      </c>
      <c r="AW950" s="38">
        <v>0.25</v>
      </c>
      <c r="AX950" s="38">
        <v>0.75</v>
      </c>
      <c r="AY950" s="38"/>
      <c r="AZ950" s="42" t="s">
        <v>325</v>
      </c>
      <c r="BA950" s="38" t="s">
        <v>48</v>
      </c>
      <c r="BB95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4.8333333333333304</v>
      </c>
      <c r="BC950" s="40">
        <v>2</v>
      </c>
      <c r="BD950" s="40">
        <v>1.3333333333333299</v>
      </c>
      <c r="BE950" s="40"/>
      <c r="BF950" s="40"/>
      <c r="BG950" s="43"/>
      <c r="BH950" s="44" t="s">
        <v>858</v>
      </c>
      <c r="BI950" s="45" t="s">
        <v>237</v>
      </c>
      <c r="BJ950" s="45"/>
      <c r="BK950" s="46"/>
      <c r="BL950" s="47"/>
    </row>
    <row r="951" spans="1:64" ht="18" customHeight="1" x14ac:dyDescent="0.3">
      <c r="A951" s="37">
        <f>IFERROR(InformeTbHv[[#This Row],[T EFECTIVO]]/InformeTbHv[[#This Row],[Horas disponibles]],0)</f>
        <v>0.93290322580645169</v>
      </c>
      <c r="B951" s="37">
        <f>((InformeTbHv[[#This Row],[T PROGRAMADO]]-InformeTbHv[[#This Row],[HORAS DE OTRAS PARADA]]))/InformeTbHv[[#This Row],[T PROGRAMADO]]</f>
        <v>0.90375000000000005</v>
      </c>
      <c r="C951" s="113">
        <f>IFERROR(((InformeTbHv[[#This Row],[T PROGRAMADO]]-InformeTbHv[[#This Row],[Ttal P. mec]])/InformeTbHv[[#This Row],[T PROGRAMADO]]),0)</f>
        <v>0.96875</v>
      </c>
      <c r="D951" s="38">
        <f>IFERROR(ROUND(InformeTbHv[[#This Row],[TOTAL DE ARBOLES]]/InformeTbHv[[#This Row],[T EFECTIVO]],2),"")</f>
        <v>34.44</v>
      </c>
      <c r="E951" s="38">
        <f>(IFERROR(ROUND(InformeTbHv[[#This Row],[M3]]/InformeTbHv[[#This Row],[TOTAL DE ARBOLES]],2),""))</f>
        <v>0.42</v>
      </c>
      <c r="F951" s="39">
        <f>IFERROR(ROUND(InformeTbHv[[#This Row],[M3]]/InformeTbHv[[#This Row],[T EFECTIVO]],2),"")</f>
        <v>14.56</v>
      </c>
      <c r="G951" s="40">
        <f>InformeTbHv[[#This Row],[T PROGRAMADO]]-InformeTbHv[[#This Row],[HORAS DE OTRAS PARADA]]</f>
        <v>7.23</v>
      </c>
      <c r="H951" s="40">
        <f>InformeTbHv[[#This Row],[T PROGRAMADO]]-SUM(InformeTbHv[[#This Row],[T PARADAS MEC]]+InformeTbHv[[#This Row],[ALISTAMIENTO]]+InformeTbHv[[#This Row],[Mantenimiento periódico]])</f>
        <v>7.75</v>
      </c>
      <c r="I951" s="40">
        <f>InformeTbHv[[#This Row],[T PARADAS MEC]]+InformeTbHv[[#This Row],[ALISTAMIENTO]]+InformeTbHv[[#This Row],[Mantenimiento periódico]]</f>
        <v>0.25</v>
      </c>
      <c r="J951" s="40">
        <f>SUMIF(InformeTbHv[[#This Row],[MOTIVO 1]],"Mantenimiento periódico",InformeTbHv[[#This Row],[T OTRA PARADA 1]])</f>
        <v>0</v>
      </c>
      <c r="K951" s="40">
        <f>InformeTbHv[[#This Row],[Mantenimiento periódico]]+InformeTbHv[[#This Row],[ALISTAMIENTO]]</f>
        <v>0.25</v>
      </c>
      <c r="L951" s="40">
        <f>SUM(InformeTbHv[[#This Row],[T OTRA PARADA 1]:[T OTRA PARADA 5]])</f>
        <v>0</v>
      </c>
      <c r="M951" s="38" t="s">
        <v>55</v>
      </c>
      <c r="N951" s="38" t="s">
        <v>1418</v>
      </c>
      <c r="O951" s="38" t="s">
        <v>56</v>
      </c>
      <c r="P951" s="38">
        <v>1114480052</v>
      </c>
      <c r="Q951" s="38" t="s">
        <v>43</v>
      </c>
      <c r="R951" s="38" t="s">
        <v>49</v>
      </c>
      <c r="S951" s="41">
        <v>46038</v>
      </c>
      <c r="T951" s="38" t="s">
        <v>62</v>
      </c>
      <c r="U951" s="38"/>
      <c r="V951" s="38"/>
      <c r="W951" s="38"/>
      <c r="X951" s="38"/>
      <c r="Y951" s="38"/>
      <c r="Z951" s="38"/>
      <c r="AA951" s="38"/>
      <c r="AB951" s="38"/>
      <c r="AC951" s="38" t="s">
        <v>1445</v>
      </c>
      <c r="AD951" s="38" t="s">
        <v>1490</v>
      </c>
      <c r="AE951" s="38" t="s">
        <v>1518</v>
      </c>
      <c r="AF951" s="38">
        <v>19.828868083208551</v>
      </c>
      <c r="AG951" s="25" t="s">
        <v>208</v>
      </c>
      <c r="AH951" s="207">
        <v>2</v>
      </c>
      <c r="AI951" s="116" t="s">
        <v>47</v>
      </c>
      <c r="AJ951" s="415">
        <f>VLOOKUP(InformeTbHv[[#This Row],[TURNO]],[1]INFORMEHV!AI$2:AK$184,2,0)</f>
        <v>0.25</v>
      </c>
      <c r="AK951" s="415">
        <f>VLOOKUP(InformeTbHv[[#This Row],[TURNO]],[1]INFORMEHV!AI$2:AK$184,3,0)</f>
        <v>0.58333333333333337</v>
      </c>
      <c r="AL951" s="116">
        <v>29</v>
      </c>
      <c r="AM951" s="38">
        <v>249</v>
      </c>
      <c r="AN951" s="38">
        <v>105.24</v>
      </c>
      <c r="AO951" s="38">
        <v>20.28</v>
      </c>
      <c r="AP951" s="38"/>
      <c r="AQ951" s="120">
        <v>23.3</v>
      </c>
      <c r="AR951" s="38">
        <v>8</v>
      </c>
      <c r="AS951" s="38"/>
      <c r="AT951" s="38"/>
      <c r="AU951" s="38"/>
      <c r="AV951" s="38">
        <v>0.25</v>
      </c>
      <c r="AW951" s="38">
        <v>0.32</v>
      </c>
      <c r="AX951" s="38">
        <v>0.2</v>
      </c>
      <c r="AY951" s="38"/>
      <c r="AZ951" s="42"/>
      <c r="BA951" s="38" t="s">
        <v>48</v>
      </c>
      <c r="BB95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0.77</v>
      </c>
      <c r="BC951" s="40"/>
      <c r="BD951" s="40"/>
      <c r="BE951" s="40"/>
      <c r="BF951" s="40"/>
      <c r="BG951" s="43"/>
      <c r="BH951" s="44"/>
      <c r="BI951" s="45"/>
      <c r="BJ951" s="45"/>
      <c r="BK951" s="46"/>
      <c r="BL951" s="47"/>
    </row>
    <row r="952" spans="1:64" ht="18" customHeight="1" x14ac:dyDescent="0.3">
      <c r="A952" s="37">
        <f>IFERROR(InformeTbHv[[#This Row],[T EFECTIVO]]/InformeTbHv[[#This Row],[Horas disponibles]],0)</f>
        <v>0.93548387096774188</v>
      </c>
      <c r="B952" s="37">
        <f>((InformeTbHv[[#This Row],[T PROGRAMADO]]-InformeTbHv[[#This Row],[HORAS DE OTRAS PARADA]]))/InformeTbHv[[#This Row],[T PROGRAMADO]]</f>
        <v>0.90625</v>
      </c>
      <c r="C952" s="113">
        <f>IFERROR(((InformeTbHv[[#This Row],[T PROGRAMADO]]-InformeTbHv[[#This Row],[Ttal P. mec]])/InformeTbHv[[#This Row],[T PROGRAMADO]]),0)</f>
        <v>0.96875</v>
      </c>
      <c r="D952" s="38">
        <f>IFERROR(ROUND(InformeTbHv[[#This Row],[TOTAL DE ARBOLES]]/InformeTbHv[[#This Row],[T EFECTIVO]],2),"")</f>
        <v>56</v>
      </c>
      <c r="E952" s="38">
        <f>(IFERROR(ROUND(InformeTbHv[[#This Row],[M3]]/InformeTbHv[[#This Row],[TOTAL DE ARBOLES]],2),""))</f>
        <v>0.36</v>
      </c>
      <c r="F952" s="39">
        <f>IFERROR(ROUND(InformeTbHv[[#This Row],[M3]]/InformeTbHv[[#This Row],[T EFECTIVO]],2),"")</f>
        <v>20.03</v>
      </c>
      <c r="G952" s="40">
        <f>InformeTbHv[[#This Row],[T PROGRAMADO]]-InformeTbHv[[#This Row],[HORAS DE OTRAS PARADA]]</f>
        <v>7.25</v>
      </c>
      <c r="H952" s="40">
        <f>InformeTbHv[[#This Row],[T PROGRAMADO]]-SUM(InformeTbHv[[#This Row],[T PARADAS MEC]]+InformeTbHv[[#This Row],[ALISTAMIENTO]]+InformeTbHv[[#This Row],[Mantenimiento periódico]])</f>
        <v>7.75</v>
      </c>
      <c r="I952" s="40">
        <f>InformeTbHv[[#This Row],[T PARADAS MEC]]+InformeTbHv[[#This Row],[ALISTAMIENTO]]+InformeTbHv[[#This Row],[Mantenimiento periódico]]</f>
        <v>0.25</v>
      </c>
      <c r="J952" s="40">
        <f>SUMIF(InformeTbHv[[#This Row],[MOTIVO 1]],"Mantenimiento periódico",InformeTbHv[[#This Row],[T OTRA PARADA 1]])</f>
        <v>0</v>
      </c>
      <c r="K952" s="40">
        <f>InformeTbHv[[#This Row],[Mantenimiento periódico]]+InformeTbHv[[#This Row],[ALISTAMIENTO]]</f>
        <v>0.25</v>
      </c>
      <c r="L952" s="40">
        <f>SUM(InformeTbHv[[#This Row],[T OTRA PARADA 1]:[T OTRA PARADA 5]])</f>
        <v>0</v>
      </c>
      <c r="M952" s="38" t="s">
        <v>55</v>
      </c>
      <c r="N952" s="38" t="s">
        <v>1418</v>
      </c>
      <c r="O952" s="38" t="s">
        <v>60</v>
      </c>
      <c r="P952" s="38">
        <v>1061791033</v>
      </c>
      <c r="Q952" s="38" t="s">
        <v>43</v>
      </c>
      <c r="R952" s="38" t="s">
        <v>49</v>
      </c>
      <c r="S952" s="41">
        <v>46038</v>
      </c>
      <c r="T952" s="38" t="s">
        <v>62</v>
      </c>
      <c r="U952" s="38"/>
      <c r="V952" s="38"/>
      <c r="W952" s="38"/>
      <c r="X952" s="38"/>
      <c r="Y952" s="38"/>
      <c r="Z952" s="38"/>
      <c r="AA952" s="38"/>
      <c r="AB952" s="38"/>
      <c r="AC952" s="38" t="s">
        <v>1445</v>
      </c>
      <c r="AD952" s="38" t="s">
        <v>1490</v>
      </c>
      <c r="AE952" s="38" t="s">
        <v>1518</v>
      </c>
      <c r="AF952" s="38">
        <v>19.828868083208551</v>
      </c>
      <c r="AG952" s="25" t="s">
        <v>208</v>
      </c>
      <c r="AH952" s="207">
        <v>2</v>
      </c>
      <c r="AI952" s="38" t="s">
        <v>45</v>
      </c>
      <c r="AJ952" s="421">
        <f>VLOOKUP(InformeTbHv[[#This Row],[TURNO]],[1]INFORMEHV!AI$2:AK$184,2,0)</f>
        <v>0.58333333333333337</v>
      </c>
      <c r="AK952" s="421">
        <f>VLOOKUP(InformeTbHv[[#This Row],[TURNO]],[1]INFORMEHV!AI$2:AK$184,3,0)</f>
        <v>0.91666666666666663</v>
      </c>
      <c r="AL952" s="116">
        <v>28</v>
      </c>
      <c r="AM952" s="38">
        <v>406</v>
      </c>
      <c r="AN952" s="38">
        <v>145.25</v>
      </c>
      <c r="AO952" s="38">
        <v>20.81</v>
      </c>
      <c r="AP952" s="38"/>
      <c r="AQ952" s="120">
        <v>21.8</v>
      </c>
      <c r="AR952" s="38">
        <v>8</v>
      </c>
      <c r="AS952" s="38"/>
      <c r="AT952" s="38"/>
      <c r="AU952" s="38"/>
      <c r="AV952" s="38">
        <v>0.25</v>
      </c>
      <c r="AW952" s="38">
        <v>0.3</v>
      </c>
      <c r="AX952" s="38">
        <v>0.2</v>
      </c>
      <c r="AY952" s="38"/>
      <c r="AZ952" s="42"/>
      <c r="BA952" s="38" t="s">
        <v>46</v>
      </c>
      <c r="BB95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0.75</v>
      </c>
      <c r="BC952" s="40"/>
      <c r="BD952" s="40"/>
      <c r="BE952" s="40"/>
      <c r="BF952" s="40"/>
      <c r="BG952" s="43"/>
      <c r="BH952" s="44"/>
      <c r="BI952" s="45"/>
      <c r="BJ952" s="45"/>
      <c r="BK952" s="46"/>
      <c r="BL952" s="47"/>
    </row>
    <row r="953" spans="1:64" ht="18" customHeight="1" x14ac:dyDescent="0.3">
      <c r="A953" s="37">
        <f>IFERROR(InformeTbHv[[#This Row],[T EFECTIVO]]/InformeTbHv[[#This Row],[Horas disponibles]],0)</f>
        <v>0.94580645161290322</v>
      </c>
      <c r="B953" s="37">
        <f>((InformeTbHv[[#This Row],[T PROGRAMADO]]-InformeTbHv[[#This Row],[HORAS DE OTRAS PARADA]]))/InformeTbHv[[#This Row],[T PROGRAMADO]]</f>
        <v>0.91625000000000001</v>
      </c>
      <c r="C953" s="113">
        <f>IFERROR(((InformeTbHv[[#This Row],[T PROGRAMADO]]-InformeTbHv[[#This Row],[Ttal P. mec]])/InformeTbHv[[#This Row],[T PROGRAMADO]]),0)</f>
        <v>0.96875</v>
      </c>
      <c r="D953" s="38">
        <f>IFERROR(ROUND(InformeTbHv[[#This Row],[TOTAL DE ARBOLES]]/InformeTbHv[[#This Row],[T EFECTIVO]],2),"")</f>
        <v>132.88</v>
      </c>
      <c r="E953" s="38">
        <f>(IFERROR(ROUND(InformeTbHv[[#This Row],[M3]]/InformeTbHv[[#This Row],[TOTAL DE ARBOLES]],2),""))</f>
        <v>0.31</v>
      </c>
      <c r="F953" s="39"/>
      <c r="G953" s="40">
        <f>InformeTbHv[[#This Row],[T PROGRAMADO]]-InformeTbHv[[#This Row],[HORAS DE OTRAS PARADA]]</f>
        <v>7.33</v>
      </c>
      <c r="H953" s="40">
        <f>InformeTbHv[[#This Row],[T PROGRAMADO]]-SUM(InformeTbHv[[#This Row],[T PARADAS MEC]]+InformeTbHv[[#This Row],[ALISTAMIENTO]]+InformeTbHv[[#This Row],[Mantenimiento periódico]])</f>
        <v>7.75</v>
      </c>
      <c r="I953" s="40">
        <f>InformeTbHv[[#This Row],[T PARADAS MEC]]+InformeTbHv[[#This Row],[ALISTAMIENTO]]+InformeTbHv[[#This Row],[Mantenimiento periódico]]</f>
        <v>0.25</v>
      </c>
      <c r="J953" s="40">
        <f>SUMIF(InformeTbHv[[#This Row],[MOTIVO 1]],"Mantenimiento periódico",InformeTbHv[[#This Row],[T OTRA PARADA 1]])</f>
        <v>0</v>
      </c>
      <c r="K953" s="40">
        <f>InformeTbHv[[#This Row],[Mantenimiento periódico]]+InformeTbHv[[#This Row],[ALISTAMIENTO]]</f>
        <v>0.25</v>
      </c>
      <c r="L953" s="40">
        <f>SUM(InformeTbHv[[#This Row],[T OTRA PARADA 1]:[T OTRA PARADA 5]])</f>
        <v>0</v>
      </c>
      <c r="M953" s="38" t="s">
        <v>42</v>
      </c>
      <c r="N953" s="38" t="s">
        <v>1418</v>
      </c>
      <c r="O953" s="38" t="s">
        <v>80</v>
      </c>
      <c r="P953" s="38">
        <v>94270446</v>
      </c>
      <c r="Q953" s="38" t="s">
        <v>43</v>
      </c>
      <c r="R953" s="38" t="s">
        <v>44</v>
      </c>
      <c r="S953" s="41">
        <v>46038</v>
      </c>
      <c r="T953" s="38" t="s">
        <v>196</v>
      </c>
      <c r="U953" s="38"/>
      <c r="V953" s="38"/>
      <c r="W953" s="38"/>
      <c r="X953" s="38"/>
      <c r="Y953" s="38"/>
      <c r="Z953" s="38"/>
      <c r="AA953" s="38"/>
      <c r="AB953" s="38"/>
      <c r="AC953" s="38" t="s">
        <v>1428</v>
      </c>
      <c r="AD953" s="38" t="s">
        <v>1473</v>
      </c>
      <c r="AE953" s="38" t="s">
        <v>1516</v>
      </c>
      <c r="AF953" s="38">
        <v>15.805091929583492</v>
      </c>
      <c r="AG953" s="251" t="s">
        <v>205</v>
      </c>
      <c r="AH953" s="207">
        <v>2</v>
      </c>
      <c r="AI953" s="116" t="s">
        <v>47</v>
      </c>
      <c r="AJ953" s="415">
        <f>VLOOKUP(InformeTbHv[[#This Row],[TURNO]],[1]INFORMEHV!AI$2:AK$184,2,0)</f>
        <v>0.25</v>
      </c>
      <c r="AK953" s="415">
        <f>VLOOKUP(InformeTbHv[[#This Row],[TURNO]],[1]INFORMEHV!AI$2:AK$184,3,0)</f>
        <v>0.58333333333333337</v>
      </c>
      <c r="AL953" s="116">
        <v>15</v>
      </c>
      <c r="AM953" s="38">
        <v>974</v>
      </c>
      <c r="AN953" s="38">
        <v>301.94</v>
      </c>
      <c r="AO953" s="38">
        <v>37.340000000000003</v>
      </c>
      <c r="AP953" s="38">
        <v>124</v>
      </c>
      <c r="AQ953" s="40">
        <v>14</v>
      </c>
      <c r="AR953" s="38">
        <v>8</v>
      </c>
      <c r="AS953" s="38"/>
      <c r="AT953" s="38"/>
      <c r="AU953" s="38"/>
      <c r="AV953" s="38">
        <v>0.25</v>
      </c>
      <c r="AW953" s="38">
        <v>0.17</v>
      </c>
      <c r="AX953" s="38">
        <v>0.25</v>
      </c>
      <c r="AY953" s="38"/>
      <c r="AZ953" s="42" t="s">
        <v>92</v>
      </c>
      <c r="BA953" s="38" t="s">
        <v>46</v>
      </c>
      <c r="BB95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0.67</v>
      </c>
      <c r="BC953" s="40"/>
      <c r="BD953" s="40"/>
      <c r="BE953" s="40"/>
      <c r="BF953" s="40"/>
      <c r="BG953" s="43"/>
      <c r="BH953" s="44"/>
      <c r="BI953" s="45"/>
      <c r="BJ953" s="45"/>
      <c r="BK953" s="46"/>
      <c r="BL953" s="47"/>
    </row>
    <row r="954" spans="1:64" ht="18" customHeight="1" x14ac:dyDescent="0.3">
      <c r="A954" s="37">
        <f>IFERROR(InformeTbHv[[#This Row],[T EFECTIVO]]/InformeTbHv[[#This Row],[Horas disponibles]],0)</f>
        <v>0.90625</v>
      </c>
      <c r="B954" s="37">
        <f>((InformeTbHv[[#This Row],[T PROGRAMADO]]-InformeTbHv[[#This Row],[HORAS DE OTRAS PARADA]]))/InformeTbHv[[#This Row],[T PROGRAMADO]]</f>
        <v>0.90625</v>
      </c>
      <c r="C954" s="113">
        <f>IFERROR(((InformeTbHv[[#This Row],[T PROGRAMADO]]-InformeTbHv[[#This Row],[Ttal P. mec]])/InformeTbHv[[#This Row],[T PROGRAMADO]]),0)</f>
        <v>1</v>
      </c>
      <c r="D954" s="38">
        <f>IFERROR(ROUND(InformeTbHv[[#This Row],[TOTAL DE ARBOLES]]/InformeTbHv[[#This Row],[T EFECTIVO]],2),"")</f>
        <v>12.55</v>
      </c>
      <c r="E954" s="38">
        <f>(IFERROR(ROUND(InformeTbHv[[#This Row],[M3]]/InformeTbHv[[#This Row],[TOTAL DE ARBOLES]],2),""))</f>
        <v>1.64</v>
      </c>
      <c r="F954" s="39">
        <f>IFERROR(ROUND(InformeTbHv[[#This Row],[M3]]/InformeTbHv[[#This Row],[T EFECTIVO]],2),"")</f>
        <v>20.62</v>
      </c>
      <c r="G954" s="40">
        <f>InformeTbHv[[#This Row],[T PROGRAMADO]]-InformeTbHv[[#This Row],[HORAS DE OTRAS PARADA]]</f>
        <v>7.25</v>
      </c>
      <c r="H954" s="40">
        <f>InformeTbHv[[#This Row],[T PROGRAMADO]]-SUM(InformeTbHv[[#This Row],[T PARADAS MEC]]+InformeTbHv[[#This Row],[ALISTAMIENTO]]+InformeTbHv[[#This Row],[Mantenimiento periódico]])</f>
        <v>8</v>
      </c>
      <c r="I954" s="40">
        <f>InformeTbHv[[#This Row],[T PARADAS MEC]]+InformeTbHv[[#This Row],[ALISTAMIENTO]]+InformeTbHv[[#This Row],[Mantenimiento periódico]]</f>
        <v>0</v>
      </c>
      <c r="J954" s="40">
        <f>SUMIF(InformeTbHv[[#This Row],[MOTIVO 1]],"Mantenimiento periódico",InformeTbHv[[#This Row],[T OTRA PARADA 1]])</f>
        <v>0</v>
      </c>
      <c r="K954" s="40">
        <f>InformeTbHv[[#This Row],[Mantenimiento periódico]]+InformeTbHv[[#This Row],[ALISTAMIENTO]]</f>
        <v>0</v>
      </c>
      <c r="L954" s="40">
        <f>SUM(InformeTbHv[[#This Row],[T OTRA PARADA 1]:[T OTRA PARADA 5]])</f>
        <v>0</v>
      </c>
      <c r="M954" s="38" t="s">
        <v>72</v>
      </c>
      <c r="N954" s="38" t="s">
        <v>1418</v>
      </c>
      <c r="O954" s="38" t="s">
        <v>93</v>
      </c>
      <c r="P954" s="38">
        <v>1112881624</v>
      </c>
      <c r="Q954" s="38" t="s">
        <v>43</v>
      </c>
      <c r="R954" s="38" t="s">
        <v>74</v>
      </c>
      <c r="S954" s="41">
        <v>46038</v>
      </c>
      <c r="T954" s="38" t="s">
        <v>182</v>
      </c>
      <c r="U954" s="38"/>
      <c r="V954" s="38"/>
      <c r="W954" s="38"/>
      <c r="X954" s="38"/>
      <c r="Y954" s="38"/>
      <c r="Z954" s="38"/>
      <c r="AA954" s="38"/>
      <c r="AB954" s="38"/>
      <c r="AC954" s="38" t="s">
        <v>1432</v>
      </c>
      <c r="AD954" s="38" t="s">
        <v>1477</v>
      </c>
      <c r="AE954" s="38" t="s">
        <v>1514</v>
      </c>
      <c r="AF954" s="38">
        <v>14.532512839160525</v>
      </c>
      <c r="AG954" s="25" t="s">
        <v>208</v>
      </c>
      <c r="AH954" s="207">
        <v>9</v>
      </c>
      <c r="AI954" s="116" t="s">
        <v>47</v>
      </c>
      <c r="AJ954" s="415">
        <f>VLOOKUP(InformeTbHv[[#This Row],[TURNO]],[1]INFORMEHV!AI$2:AK$184,2,0)</f>
        <v>0.25</v>
      </c>
      <c r="AK954" s="415">
        <f>VLOOKUP(InformeTbHv[[#This Row],[TURNO]],[1]INFORMEHV!AI$2:AK$184,3,0)</f>
        <v>0.58333333333333337</v>
      </c>
      <c r="AL954" s="116">
        <v>28</v>
      </c>
      <c r="AM954" s="38">
        <v>91</v>
      </c>
      <c r="AN954" s="38">
        <v>149.52000000000001</v>
      </c>
      <c r="AO954" s="38">
        <v>21.63</v>
      </c>
      <c r="AP954" s="38"/>
      <c r="AQ954" s="40">
        <v>39</v>
      </c>
      <c r="AR954" s="38">
        <v>8</v>
      </c>
      <c r="AS954" s="38"/>
      <c r="AT954" s="38"/>
      <c r="AU954" s="38"/>
      <c r="AV954" s="38"/>
      <c r="AW954" s="38">
        <v>0.33</v>
      </c>
      <c r="AX954" s="38">
        <v>0.42</v>
      </c>
      <c r="AY954" s="38">
        <v>7</v>
      </c>
      <c r="AZ954" s="42" t="s">
        <v>97</v>
      </c>
      <c r="BA954" s="38" t="s">
        <v>48</v>
      </c>
      <c r="BB95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0.75</v>
      </c>
      <c r="BC954" s="40"/>
      <c r="BD954" s="40"/>
      <c r="BE954" s="40"/>
      <c r="BF954" s="40"/>
      <c r="BG954" s="43"/>
      <c r="BH954" s="44"/>
      <c r="BI954" s="45"/>
      <c r="BJ954" s="45"/>
      <c r="BK954" s="46"/>
      <c r="BL954" s="47"/>
    </row>
    <row r="955" spans="1:64" ht="18" customHeight="1" x14ac:dyDescent="0.3">
      <c r="A955" s="37">
        <f>IFERROR(InformeTbHv[[#This Row],[T EFECTIVO]]/InformeTbHv[[#This Row],[Horas disponibles]],0)</f>
        <v>0.9</v>
      </c>
      <c r="B955" s="37">
        <f>((InformeTbHv[[#This Row],[T PROGRAMADO]]-InformeTbHv[[#This Row],[HORAS DE OTRAS PARADA]]))/InformeTbHv[[#This Row],[T PROGRAMADO]]</f>
        <v>0.84375</v>
      </c>
      <c r="C955" s="113">
        <f>IFERROR(((InformeTbHv[[#This Row],[T PROGRAMADO]]-InformeTbHv[[#This Row],[Ttal P. mec]])/InformeTbHv[[#This Row],[T PROGRAMADO]]),0)</f>
        <v>0.9375</v>
      </c>
      <c r="D955" s="38">
        <f>IFERROR(ROUND(InformeTbHv[[#This Row],[TOTAL DE ARBOLES]]/InformeTbHv[[#This Row],[T EFECTIVO]],2),"")</f>
        <v>13.63</v>
      </c>
      <c r="E955" s="38">
        <f>(IFERROR(ROUND(InformeTbHv[[#This Row],[M3]]/InformeTbHv[[#This Row],[TOTAL DE ARBOLES]],2),""))</f>
        <v>1.38</v>
      </c>
      <c r="F955" s="39">
        <f>IFERROR(ROUND(InformeTbHv[[#This Row],[M3]]/InformeTbHv[[#This Row],[T EFECTIVO]],2),"")</f>
        <v>18.829999999999998</v>
      </c>
      <c r="G955" s="40">
        <f>InformeTbHv[[#This Row],[T PROGRAMADO]]-InformeTbHv[[#This Row],[HORAS DE OTRAS PARADA]]</f>
        <v>6.75</v>
      </c>
      <c r="H955" s="40">
        <f>InformeTbHv[[#This Row],[T PROGRAMADO]]-SUM(InformeTbHv[[#This Row],[T PARADAS MEC]]+InformeTbHv[[#This Row],[ALISTAMIENTO]]+InformeTbHv[[#This Row],[Mantenimiento periódico]])</f>
        <v>7.5</v>
      </c>
      <c r="I955" s="40">
        <f>InformeTbHv[[#This Row],[T PARADAS MEC]]+InformeTbHv[[#This Row],[ALISTAMIENTO]]+InformeTbHv[[#This Row],[Mantenimiento periódico]]</f>
        <v>0.5</v>
      </c>
      <c r="J955" s="40">
        <f>SUMIF(InformeTbHv[[#This Row],[MOTIVO 1]],"Mantenimiento periódico",InformeTbHv[[#This Row],[T OTRA PARADA 1]])</f>
        <v>0</v>
      </c>
      <c r="K955" s="40">
        <f>InformeTbHv[[#This Row],[Mantenimiento periódico]]+InformeTbHv[[#This Row],[ALISTAMIENTO]]</f>
        <v>0.5</v>
      </c>
      <c r="L955" s="40">
        <f>SUM(InformeTbHv[[#This Row],[T OTRA PARADA 1]:[T OTRA PARADA 5]])</f>
        <v>0</v>
      </c>
      <c r="M955" s="38" t="s">
        <v>72</v>
      </c>
      <c r="N955" s="38" t="s">
        <v>1418</v>
      </c>
      <c r="O955" s="38" t="s">
        <v>93</v>
      </c>
      <c r="P955" s="38">
        <v>1112881624</v>
      </c>
      <c r="Q955" s="38" t="s">
        <v>43</v>
      </c>
      <c r="R955" s="38" t="s">
        <v>74</v>
      </c>
      <c r="S955" s="123">
        <v>46039</v>
      </c>
      <c r="T955" s="38" t="s">
        <v>182</v>
      </c>
      <c r="U955" s="38"/>
      <c r="V955" s="38"/>
      <c r="W955" s="38"/>
      <c r="X955" s="38"/>
      <c r="Y955" s="38"/>
      <c r="Z955" s="38"/>
      <c r="AA955" s="38"/>
      <c r="AB955" s="38"/>
      <c r="AC955" s="38" t="s">
        <v>1432</v>
      </c>
      <c r="AD955" s="38" t="s">
        <v>1477</v>
      </c>
      <c r="AE955" s="38" t="s">
        <v>1514</v>
      </c>
      <c r="AF955" s="38">
        <v>14.532512839160525</v>
      </c>
      <c r="AG955" s="25" t="s">
        <v>208</v>
      </c>
      <c r="AH955" s="207">
        <v>9</v>
      </c>
      <c r="AI955" s="116" t="s">
        <v>47</v>
      </c>
      <c r="AJ955" s="415">
        <f>VLOOKUP(InformeTbHv[[#This Row],[TURNO]],[1]INFORMEHV!AI$2:AK$184,2,0)</f>
        <v>0.25</v>
      </c>
      <c r="AK955" s="415">
        <f>VLOOKUP(InformeTbHv[[#This Row],[TURNO]],[1]INFORMEHV!AI$2:AK$184,3,0)</f>
        <v>0.58333333333333337</v>
      </c>
      <c r="AL955" s="116">
        <v>31</v>
      </c>
      <c r="AM955" s="38">
        <v>92</v>
      </c>
      <c r="AN955" s="38">
        <v>127.07</v>
      </c>
      <c r="AO955" s="38">
        <v>19.309999999999999</v>
      </c>
      <c r="AP955" s="38"/>
      <c r="AQ955" s="40">
        <v>39.6</v>
      </c>
      <c r="AR955" s="38">
        <v>8</v>
      </c>
      <c r="AS955" s="38"/>
      <c r="AT955" s="38"/>
      <c r="AU955" s="38"/>
      <c r="AV955" s="38">
        <v>0.5</v>
      </c>
      <c r="AW955" s="38"/>
      <c r="AX955" s="38">
        <v>0.75</v>
      </c>
      <c r="AY955" s="38">
        <v>7</v>
      </c>
      <c r="AZ955" s="42" t="s">
        <v>97</v>
      </c>
      <c r="BA955" s="38" t="s">
        <v>48</v>
      </c>
      <c r="BB95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1.25</v>
      </c>
      <c r="BC955" s="40"/>
      <c r="BD955" s="40"/>
      <c r="BE955" s="40"/>
      <c r="BF955" s="40"/>
      <c r="BG955" s="43"/>
      <c r="BH955" s="44"/>
      <c r="BI955" s="45"/>
      <c r="BJ955" s="45"/>
      <c r="BK955" s="46"/>
      <c r="BL955" s="47"/>
    </row>
    <row r="956" spans="1:64" ht="18" customHeight="1" x14ac:dyDescent="0.3">
      <c r="A956" s="63">
        <f>IFERROR(InformeTbHv[[#This Row],[T EFECTIVO]]/InformeTbHv[[#This Row],[Horas disponibles]],0)</f>
        <v>0.56521739130434778</v>
      </c>
      <c r="B956" s="63">
        <f>((InformeTbHv[[#This Row],[T PROGRAMADO]]-InformeTbHv[[#This Row],[HORAS DE OTRAS PARADA]]))/InformeTbHv[[#This Row],[T PROGRAMADO]]</f>
        <v>0.54166666666666663</v>
      </c>
      <c r="C956" s="215">
        <f>IFERROR(((InformeTbHv[[#This Row],[T PROGRAMADO]]-InformeTbHv[[#This Row],[Ttal P. mec]])/InformeTbHv[[#This Row],[T PROGRAMADO]]),0)</f>
        <v>0.95833333333333337</v>
      </c>
      <c r="D956" s="64">
        <f>IFERROR(ROUND(InformeTbHv[[#This Row],[TOTAL DE ARBOLES]]/InformeTbHv[[#This Row],[T EFECTIVO]],2),"")</f>
        <v>14.77</v>
      </c>
      <c r="E956" s="64">
        <f>(IFERROR(ROUND(InformeTbHv[[#This Row],[M3]]/InformeTbHv[[#This Row],[TOTAL DE ARBOLES]],2),""))</f>
        <v>0.31</v>
      </c>
      <c r="F956" s="39">
        <f>IFERROR(ROUND(InformeTbHv[[#This Row],[M3]]/InformeTbHv[[#This Row],[T EFECTIVO]],2),"")</f>
        <v>4.6500000000000004</v>
      </c>
      <c r="G956" s="65">
        <f>InformeTbHv[[#This Row],[T PROGRAMADO]]-InformeTbHv[[#This Row],[HORAS DE OTRAS PARADA]]</f>
        <v>6.5</v>
      </c>
      <c r="H956" s="65">
        <f>InformeTbHv[[#This Row],[T PROGRAMADO]]-SUM(InformeTbHv[[#This Row],[T PARADAS MEC]]+InformeTbHv[[#This Row],[ALISTAMIENTO]]+InformeTbHv[[#This Row],[Mantenimiento periódico]])</f>
        <v>11.5</v>
      </c>
      <c r="I956" s="65">
        <f>InformeTbHv[[#This Row],[T PARADAS MEC]]+InformeTbHv[[#This Row],[ALISTAMIENTO]]+InformeTbHv[[#This Row],[Mantenimiento periódico]]</f>
        <v>0.5</v>
      </c>
      <c r="J956" s="65">
        <f>SUMIF(InformeTbHv[[#This Row],[MOTIVO 1]],"Mantenimiento periódico",InformeTbHv[[#This Row],[T OTRA PARADA 1]])</f>
        <v>0</v>
      </c>
      <c r="K956" s="65">
        <f>InformeTbHv[[#This Row],[Mantenimiento periódico]]+InformeTbHv[[#This Row],[ALISTAMIENTO]]</f>
        <v>0.5</v>
      </c>
      <c r="L956" s="65">
        <f>SUM(InformeTbHv[[#This Row],[T OTRA PARADA 1]:[T OTRA PARADA 5]])</f>
        <v>4</v>
      </c>
      <c r="M956" s="64" t="s">
        <v>79</v>
      </c>
      <c r="N956" s="64" t="s">
        <v>1417</v>
      </c>
      <c r="O956" s="64" t="s">
        <v>84</v>
      </c>
      <c r="P956" s="64">
        <v>1085247991</v>
      </c>
      <c r="Q956" s="64" t="s">
        <v>43</v>
      </c>
      <c r="R956" s="64" t="s">
        <v>49</v>
      </c>
      <c r="S956" s="66">
        <v>46038</v>
      </c>
      <c r="T956" s="64" t="s">
        <v>324</v>
      </c>
      <c r="U956" s="64"/>
      <c r="V956" s="64"/>
      <c r="W956" s="64"/>
      <c r="X956" s="64"/>
      <c r="Y956" s="64"/>
      <c r="Z956" s="64"/>
      <c r="AA956" s="64"/>
      <c r="AB956" s="64"/>
      <c r="AC956" s="64" t="s">
        <v>1429</v>
      </c>
      <c r="AD956" s="64" t="s">
        <v>1474</v>
      </c>
      <c r="AE956" s="64" t="s">
        <v>1509</v>
      </c>
      <c r="AF956" s="64">
        <v>28.324549850778098</v>
      </c>
      <c r="AG956" s="251" t="s">
        <v>205</v>
      </c>
      <c r="AH956" s="258">
        <v>2</v>
      </c>
      <c r="AI956" s="209" t="s">
        <v>47</v>
      </c>
      <c r="AJ956" s="417">
        <f>VLOOKUP(InformeTbHv[[#This Row],[TURNO]],[1]INFORMEHV!AI$2:AK$184,2,0)</f>
        <v>0.25</v>
      </c>
      <c r="AK956" s="417">
        <f>VLOOKUP(InformeTbHv[[#This Row],[TURNO]],[1]INFORMEHV!AI$2:AK$184,3,0)</f>
        <v>0.58333333333333337</v>
      </c>
      <c r="AL956" s="209">
        <v>33</v>
      </c>
      <c r="AM956" s="64">
        <v>96</v>
      </c>
      <c r="AN956" s="64">
        <v>30.2</v>
      </c>
      <c r="AO956" s="64">
        <v>7.3</v>
      </c>
      <c r="AP956" s="64"/>
      <c r="AQ956" s="65">
        <v>18</v>
      </c>
      <c r="AR956" s="64">
        <v>12</v>
      </c>
      <c r="AS956" s="64"/>
      <c r="AT956" s="64"/>
      <c r="AU956" s="64"/>
      <c r="AV956" s="64">
        <v>0.5</v>
      </c>
      <c r="AW956" s="64">
        <v>0.25</v>
      </c>
      <c r="AX956" s="64">
        <v>0.75</v>
      </c>
      <c r="AY956" s="64">
        <v>2</v>
      </c>
      <c r="AZ956" s="67"/>
      <c r="BA956" s="64" t="s">
        <v>48</v>
      </c>
      <c r="BB95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5.5</v>
      </c>
      <c r="BC956" s="65">
        <v>4</v>
      </c>
      <c r="BD956" s="65"/>
      <c r="BE956" s="65"/>
      <c r="BF956" s="65"/>
      <c r="BG956" s="68"/>
      <c r="BH956" s="14" t="s">
        <v>237</v>
      </c>
      <c r="BI956" s="45"/>
      <c r="BJ956" s="45"/>
      <c r="BK956" s="46"/>
      <c r="BL956" s="69"/>
    </row>
    <row r="957" spans="1:64" ht="18" customHeight="1" x14ac:dyDescent="0.3">
      <c r="A957" s="63">
        <f>IFERROR(InformeTbHv[[#This Row],[T EFECTIVO]]/InformeTbHv[[#This Row],[Horas disponibles]],0)</f>
        <v>0.76333333333333331</v>
      </c>
      <c r="B957" s="63">
        <f>((InformeTbHv[[#This Row],[T PROGRAMADO]]-InformeTbHv[[#This Row],[HORAS DE OTRAS PARADA]]))/InformeTbHv[[#This Row],[T PROGRAMADO]]</f>
        <v>0.76333333333333331</v>
      </c>
      <c r="C957" s="215">
        <f>IFERROR(((InformeTbHv[[#This Row],[T PROGRAMADO]]-InformeTbHv[[#This Row],[Ttal P. mec]])/InformeTbHv[[#This Row],[T PROGRAMADO]]),0)</f>
        <v>1</v>
      </c>
      <c r="D957" s="64">
        <f>IFERROR(ROUND(InformeTbHv[[#This Row],[TOTAL DE ARBOLES]]/InformeTbHv[[#This Row],[T EFECTIVO]],2),"")</f>
        <v>35.15</v>
      </c>
      <c r="E957" s="64">
        <f>(IFERROR(ROUND(InformeTbHv[[#This Row],[M3]]/InformeTbHv[[#This Row],[TOTAL DE ARBOLES]],2),""))</f>
        <v>0.49</v>
      </c>
      <c r="F957" s="39">
        <f>IFERROR(ROUND(InformeTbHv[[#This Row],[M3]]/InformeTbHv[[#This Row],[T EFECTIVO]],2),"")</f>
        <v>17.14</v>
      </c>
      <c r="G957" s="65">
        <f>InformeTbHv[[#This Row],[T PROGRAMADO]]-InformeTbHv[[#This Row],[HORAS DE OTRAS PARADA]]</f>
        <v>4.58</v>
      </c>
      <c r="H957" s="65">
        <f>InformeTbHv[[#This Row],[T PROGRAMADO]]-SUM(InformeTbHv[[#This Row],[T PARADAS MEC]]+InformeTbHv[[#This Row],[ALISTAMIENTO]]+InformeTbHv[[#This Row],[Mantenimiento periódico]])</f>
        <v>6</v>
      </c>
      <c r="I957" s="65">
        <f>InformeTbHv[[#This Row],[T PARADAS MEC]]+InformeTbHv[[#This Row],[ALISTAMIENTO]]+InformeTbHv[[#This Row],[Mantenimiento periódico]]</f>
        <v>0</v>
      </c>
      <c r="J957" s="65">
        <f>SUMIF(InformeTbHv[[#This Row],[MOTIVO 1]],"Mantenimiento periódico",InformeTbHv[[#This Row],[T OTRA PARADA 1]])</f>
        <v>0</v>
      </c>
      <c r="K957" s="65">
        <f>InformeTbHv[[#This Row],[Mantenimiento periódico]]+InformeTbHv[[#This Row],[ALISTAMIENTO]]</f>
        <v>0</v>
      </c>
      <c r="L957" s="65">
        <f>SUM(InformeTbHv[[#This Row],[T OTRA PARADA 1]:[T OTRA PARADA 5]])</f>
        <v>1</v>
      </c>
      <c r="M957" s="64" t="s">
        <v>76</v>
      </c>
      <c r="N957" s="64" t="s">
        <v>1418</v>
      </c>
      <c r="O957" s="64" t="s">
        <v>78</v>
      </c>
      <c r="P957" s="64">
        <v>1006316837</v>
      </c>
      <c r="Q957" s="64" t="s">
        <v>43</v>
      </c>
      <c r="R957" s="64" t="s">
        <v>49</v>
      </c>
      <c r="S957" s="66">
        <v>46038</v>
      </c>
      <c r="T957" s="64" t="s">
        <v>191</v>
      </c>
      <c r="U957" s="64"/>
      <c r="V957" s="64"/>
      <c r="W957" s="64"/>
      <c r="X957" s="64"/>
      <c r="Y957" s="64"/>
      <c r="Z957" s="64"/>
      <c r="AA957" s="64"/>
      <c r="AB957" s="64"/>
      <c r="AC957" s="64" t="s">
        <v>1449</v>
      </c>
      <c r="AD957" s="64" t="s">
        <v>1494</v>
      </c>
      <c r="AE957" s="64" t="s">
        <v>1509</v>
      </c>
      <c r="AF957" s="64">
        <v>44.025076459199035</v>
      </c>
      <c r="AG957" s="252" t="s">
        <v>206</v>
      </c>
      <c r="AH957" s="258">
        <v>2</v>
      </c>
      <c r="AI957" s="64" t="s">
        <v>45</v>
      </c>
      <c r="AJ957" s="433">
        <f>VLOOKUP(InformeTbHv[[#This Row],[TURNO]],[1]INFORMEHV!AI$2:AK$184,2,0)</f>
        <v>0.58333333333333337</v>
      </c>
      <c r="AK957" s="433">
        <f>VLOOKUP(InformeTbHv[[#This Row],[TURNO]],[1]INFORMEHV!AI$2:AK$184,3,0)</f>
        <v>0.91666666666666663</v>
      </c>
      <c r="AL957" s="209">
        <v>30</v>
      </c>
      <c r="AM957" s="64">
        <v>161</v>
      </c>
      <c r="AN957" s="64">
        <v>78.52</v>
      </c>
      <c r="AO957" s="64">
        <v>15.05</v>
      </c>
      <c r="AP957" s="64"/>
      <c r="AQ957" s="65">
        <v>20</v>
      </c>
      <c r="AR957" s="64">
        <v>6</v>
      </c>
      <c r="AS957" s="64"/>
      <c r="AT957" s="64"/>
      <c r="AU957" s="64"/>
      <c r="AV957" s="64"/>
      <c r="AW957" s="64"/>
      <c r="AX957" s="64">
        <v>0.42</v>
      </c>
      <c r="AY957" s="64">
        <v>4</v>
      </c>
      <c r="AZ957" s="67"/>
      <c r="BA957" s="64" t="s">
        <v>48</v>
      </c>
      <c r="BB95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1.42</v>
      </c>
      <c r="BC957" s="65">
        <v>1</v>
      </c>
      <c r="BD957" s="65"/>
      <c r="BE957" s="65"/>
      <c r="BF957" s="65"/>
      <c r="BG957" s="68"/>
      <c r="BH957" s="44" t="s">
        <v>349</v>
      </c>
      <c r="BI957" s="45"/>
      <c r="BJ957" s="45"/>
      <c r="BK957" s="46"/>
      <c r="BL957" s="69"/>
    </row>
    <row r="958" spans="1:64" ht="18" customHeight="1" x14ac:dyDescent="0.3">
      <c r="A958" s="63">
        <f>IFERROR(InformeTbHv[[#This Row],[T EFECTIVO]]/InformeTbHv[[#This Row],[Horas disponibles]],0)</f>
        <v>0.97435897435897434</v>
      </c>
      <c r="B958" s="63">
        <f>((InformeTbHv[[#This Row],[T PROGRAMADO]]-InformeTbHv[[#This Row],[HORAS DE OTRAS PARADA]]))/InformeTbHv[[#This Row],[T PROGRAMADO]]</f>
        <v>0.95</v>
      </c>
      <c r="C958" s="215">
        <f>IFERROR(((InformeTbHv[[#This Row],[T PROGRAMADO]]-InformeTbHv[[#This Row],[Ttal P. mec]])/InformeTbHv[[#This Row],[T PROGRAMADO]]),0)</f>
        <v>0.97499999999999998</v>
      </c>
      <c r="D958" s="64">
        <f>IFERROR(ROUND(InformeTbHv[[#This Row],[TOTAL DE ARBOLES]]/InformeTbHv[[#This Row],[T EFECTIVO]],2),"")</f>
        <v>43.55</v>
      </c>
      <c r="E958" s="64">
        <f>(IFERROR(ROUND(InformeTbHv[[#This Row],[M3]]/InformeTbHv[[#This Row],[TOTAL DE ARBOLES]],2),""))</f>
        <v>0.37</v>
      </c>
      <c r="F958" s="39">
        <f>IFERROR(ROUND(InformeTbHv[[#This Row],[M3]]/InformeTbHv[[#This Row],[T EFECTIVO]],2),"")</f>
        <v>16.18</v>
      </c>
      <c r="G958" s="65">
        <f>InformeTbHv[[#This Row],[T PROGRAMADO]]-InformeTbHv[[#This Row],[HORAS DE OTRAS PARADA]]</f>
        <v>7.6</v>
      </c>
      <c r="H958" s="65">
        <f>InformeTbHv[[#This Row],[T PROGRAMADO]]-SUM(InformeTbHv[[#This Row],[T PARADAS MEC]]+InformeTbHv[[#This Row],[ALISTAMIENTO]]+InformeTbHv[[#This Row],[Mantenimiento periódico]])</f>
        <v>7.8</v>
      </c>
      <c r="I958" s="65">
        <f>InformeTbHv[[#This Row],[T PARADAS MEC]]+InformeTbHv[[#This Row],[ALISTAMIENTO]]+InformeTbHv[[#This Row],[Mantenimiento periódico]]</f>
        <v>0.2</v>
      </c>
      <c r="J958" s="65">
        <f>SUMIF(InformeTbHv[[#This Row],[MOTIVO 1]],"Mantenimiento periódico",InformeTbHv[[#This Row],[T OTRA PARADA 1]])</f>
        <v>0</v>
      </c>
      <c r="K958" s="65">
        <f>InformeTbHv[[#This Row],[Mantenimiento periódico]]+InformeTbHv[[#This Row],[ALISTAMIENTO]]</f>
        <v>0.2</v>
      </c>
      <c r="L958" s="65">
        <f>SUM(InformeTbHv[[#This Row],[T OTRA PARADA 1]:[T OTRA PARADA 5]])</f>
        <v>0</v>
      </c>
      <c r="M958" s="64" t="s">
        <v>55</v>
      </c>
      <c r="N958" s="64" t="s">
        <v>1418</v>
      </c>
      <c r="O958" s="64" t="s">
        <v>60</v>
      </c>
      <c r="P958" s="64">
        <v>1061791033</v>
      </c>
      <c r="Q958" s="64" t="s">
        <v>43</v>
      </c>
      <c r="R958" s="64" t="s">
        <v>49</v>
      </c>
      <c r="S958" s="66">
        <v>46039</v>
      </c>
      <c r="T958" s="64" t="s">
        <v>62</v>
      </c>
      <c r="U958" s="64"/>
      <c r="V958" s="64"/>
      <c r="W958" s="64"/>
      <c r="X958" s="64"/>
      <c r="Y958" s="64"/>
      <c r="Z958" s="64"/>
      <c r="AA958" s="64"/>
      <c r="AB958" s="64"/>
      <c r="AC958" s="64" t="s">
        <v>1445</v>
      </c>
      <c r="AD958" s="64" t="s">
        <v>1490</v>
      </c>
      <c r="AE958" s="64" t="s">
        <v>1518</v>
      </c>
      <c r="AF958" s="64">
        <v>19.828868083208551</v>
      </c>
      <c r="AG958" s="25" t="s">
        <v>208</v>
      </c>
      <c r="AH958" s="258">
        <v>2</v>
      </c>
      <c r="AI958" s="64" t="s">
        <v>45</v>
      </c>
      <c r="AJ958" s="433">
        <f>VLOOKUP(InformeTbHv[[#This Row],[TURNO]],[1]INFORMEHV!AI$2:AK$184,2,0)</f>
        <v>0.58333333333333337</v>
      </c>
      <c r="AK958" s="433">
        <f>VLOOKUP(InformeTbHv[[#This Row],[TURNO]],[1]INFORMEHV!AI$2:AK$184,3,0)</f>
        <v>0.91666666666666663</v>
      </c>
      <c r="AL958" s="209">
        <v>28</v>
      </c>
      <c r="AM958" s="64">
        <v>331</v>
      </c>
      <c r="AN958" s="64">
        <v>123</v>
      </c>
      <c r="AO958" s="64">
        <v>18.149999999999999</v>
      </c>
      <c r="AP958" s="64"/>
      <c r="AQ958" s="199">
        <v>23.1</v>
      </c>
      <c r="AR958" s="64">
        <v>8</v>
      </c>
      <c r="AS958" s="64"/>
      <c r="AT958" s="64"/>
      <c r="AU958" s="64"/>
      <c r="AV958" s="64">
        <v>0.2</v>
      </c>
      <c r="AW958" s="64"/>
      <c r="AX958" s="64">
        <v>0.2</v>
      </c>
      <c r="AY958" s="64"/>
      <c r="AZ958" s="67"/>
      <c r="BA958" s="64" t="s">
        <v>46</v>
      </c>
      <c r="BB95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0.4</v>
      </c>
      <c r="BC958" s="65"/>
      <c r="BD958" s="65"/>
      <c r="BE958" s="65"/>
      <c r="BF958" s="65"/>
      <c r="BG958" s="68"/>
      <c r="BH958" s="44"/>
      <c r="BI958" s="45"/>
      <c r="BJ958" s="45"/>
      <c r="BK958" s="46"/>
      <c r="BL958" s="69"/>
    </row>
    <row r="959" spans="1:64" ht="18" customHeight="1" x14ac:dyDescent="0.3">
      <c r="A959" s="63">
        <f>IFERROR(InformeTbHv[[#This Row],[T EFECTIVO]]/InformeTbHv[[#This Row],[Horas disponibles]],0)</f>
        <v>0.91749999999999998</v>
      </c>
      <c r="B959" s="63">
        <f>((InformeTbHv[[#This Row],[T PROGRAMADO]]-InformeTbHv[[#This Row],[HORAS DE OTRAS PARADA]]))/InformeTbHv[[#This Row],[T PROGRAMADO]]</f>
        <v>0.91749999999999998</v>
      </c>
      <c r="C959" s="215">
        <f>IFERROR(((InformeTbHv[[#This Row],[T PROGRAMADO]]-InformeTbHv[[#This Row],[Ttal P. mec]])/InformeTbHv[[#This Row],[T PROGRAMADO]]),0)</f>
        <v>1</v>
      </c>
      <c r="D959" s="64">
        <f>IFERROR(ROUND(InformeTbHv[[#This Row],[TOTAL DE ARBOLES]]/InformeTbHv[[#This Row],[T EFECTIVO]],2),"")</f>
        <v>17.170000000000002</v>
      </c>
      <c r="E959" s="64">
        <f>(IFERROR(ROUND(InformeTbHv[[#This Row],[M3]]/InformeTbHv[[#This Row],[TOTAL DE ARBOLES]],2),""))</f>
        <v>1.51</v>
      </c>
      <c r="F959" s="39">
        <f>IFERROR(ROUND(InformeTbHv[[#This Row],[M3]]/InformeTbHv[[#This Row],[T EFECTIVO]],2),"")</f>
        <v>25.89</v>
      </c>
      <c r="G959" s="65">
        <f>InformeTbHv[[#This Row],[T PROGRAMADO]]-InformeTbHv[[#This Row],[HORAS DE OTRAS PARADA]]</f>
        <v>7.34</v>
      </c>
      <c r="H959" s="65">
        <f>InformeTbHv[[#This Row],[T PROGRAMADO]]-SUM(InformeTbHv[[#This Row],[T PARADAS MEC]]+InformeTbHv[[#This Row],[ALISTAMIENTO]]+InformeTbHv[[#This Row],[Mantenimiento periódico]])</f>
        <v>8</v>
      </c>
      <c r="I959" s="65">
        <f>InformeTbHv[[#This Row],[T PARADAS MEC]]+InformeTbHv[[#This Row],[ALISTAMIENTO]]+InformeTbHv[[#This Row],[Mantenimiento periódico]]</f>
        <v>0</v>
      </c>
      <c r="J959" s="65">
        <f>SUMIF(InformeTbHv[[#This Row],[MOTIVO 1]],"Mantenimiento periódico",InformeTbHv[[#This Row],[T OTRA PARADA 1]])</f>
        <v>0</v>
      </c>
      <c r="K959" s="65">
        <f>InformeTbHv[[#This Row],[Mantenimiento periódico]]+InformeTbHv[[#This Row],[ALISTAMIENTO]]</f>
        <v>0</v>
      </c>
      <c r="L959" s="65">
        <f>SUM(InformeTbHv[[#This Row],[T OTRA PARADA 1]:[T OTRA PARADA 5]])</f>
        <v>0</v>
      </c>
      <c r="M959" s="64" t="s">
        <v>72</v>
      </c>
      <c r="N959" s="64" t="s">
        <v>1418</v>
      </c>
      <c r="O959" s="64" t="s">
        <v>75</v>
      </c>
      <c r="P959" s="64">
        <v>1114481552</v>
      </c>
      <c r="Q959" s="64" t="s">
        <v>43</v>
      </c>
      <c r="R959" s="64" t="s">
        <v>74</v>
      </c>
      <c r="S959" s="66">
        <v>46039</v>
      </c>
      <c r="T959" s="64" t="s">
        <v>182</v>
      </c>
      <c r="U959" s="64"/>
      <c r="V959" s="64"/>
      <c r="W959" s="64"/>
      <c r="X959" s="64"/>
      <c r="Y959" s="64"/>
      <c r="Z959" s="64"/>
      <c r="AA959" s="64"/>
      <c r="AB959" s="64"/>
      <c r="AC959" s="64" t="s">
        <v>1432</v>
      </c>
      <c r="AD959" s="64" t="s">
        <v>1477</v>
      </c>
      <c r="AE959" s="64" t="s">
        <v>1514</v>
      </c>
      <c r="AF959" s="64">
        <v>14.532512839160525</v>
      </c>
      <c r="AG959" s="25" t="s">
        <v>208</v>
      </c>
      <c r="AH959" s="258">
        <v>9</v>
      </c>
      <c r="AI959" s="64" t="s">
        <v>45</v>
      </c>
      <c r="AJ959" s="433">
        <f>VLOOKUP(InformeTbHv[[#This Row],[TURNO]],[1]INFORMEHV!AI$2:AK$184,2,0)</f>
        <v>0.58333333333333337</v>
      </c>
      <c r="AK959" s="433">
        <f>VLOOKUP(InformeTbHv[[#This Row],[TURNO]],[1]INFORMEHV!AI$2:AK$184,3,0)</f>
        <v>0.91666666666666663</v>
      </c>
      <c r="AL959" s="209">
        <v>29</v>
      </c>
      <c r="AM959" s="64">
        <v>126</v>
      </c>
      <c r="AN959" s="64">
        <v>190</v>
      </c>
      <c r="AO959" s="64">
        <v>24.42</v>
      </c>
      <c r="AP959" s="64"/>
      <c r="AQ959" s="65">
        <v>37.799999999999997</v>
      </c>
      <c r="AR959" s="64">
        <v>8</v>
      </c>
      <c r="AS959" s="64"/>
      <c r="AT959" s="64"/>
      <c r="AU959" s="64"/>
      <c r="AV959" s="64"/>
      <c r="AW959" s="64">
        <v>0.33</v>
      </c>
      <c r="AX959" s="64">
        <v>0.33</v>
      </c>
      <c r="AY959" s="64">
        <v>5</v>
      </c>
      <c r="AZ959" s="67" t="s">
        <v>97</v>
      </c>
      <c r="BA959" s="64" t="s">
        <v>48</v>
      </c>
      <c r="BB95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0.66</v>
      </c>
      <c r="BC959" s="65"/>
      <c r="BD959" s="65"/>
      <c r="BE959" s="65"/>
      <c r="BF959" s="65"/>
      <c r="BG959" s="68"/>
      <c r="BH959" s="44"/>
      <c r="BI959" s="45"/>
      <c r="BJ959" s="45"/>
      <c r="BK959" s="46"/>
      <c r="BL959" s="69"/>
    </row>
    <row r="960" spans="1:64" ht="18" customHeight="1" x14ac:dyDescent="0.3">
      <c r="A960" s="63">
        <f>IFERROR(InformeTbHv[[#This Row],[T EFECTIVO]]/InformeTbHv[[#This Row],[Horas disponibles]],0)</f>
        <v>0.94524119947848761</v>
      </c>
      <c r="B960" s="63">
        <f>((InformeTbHv[[#This Row],[T PROGRAMADO]]-InformeTbHv[[#This Row],[HORAS DE OTRAS PARADA]]))/InformeTbHv[[#This Row],[T PROGRAMADO]]</f>
        <v>0.90625</v>
      </c>
      <c r="C960" s="215">
        <f>IFERROR(((InformeTbHv[[#This Row],[T PROGRAMADO]]-InformeTbHv[[#This Row],[Ttal P. mec]])/InformeTbHv[[#This Row],[T PROGRAMADO]]),0)</f>
        <v>0.95874999999999999</v>
      </c>
      <c r="D960" s="64">
        <f>IFERROR(ROUND(InformeTbHv[[#This Row],[TOTAL DE ARBOLES]]/InformeTbHv[[#This Row],[T EFECTIVO]],2),"")</f>
        <v>142.47999999999999</v>
      </c>
      <c r="E960" s="64">
        <f>(IFERROR(ROUND(InformeTbHv[[#This Row],[M3]]/InformeTbHv[[#This Row],[TOTAL DE ARBOLES]],2),""))</f>
        <v>0.19</v>
      </c>
      <c r="F960" s="39"/>
      <c r="G960" s="65">
        <f>InformeTbHv[[#This Row],[T PROGRAMADO]]-InformeTbHv[[#This Row],[HORAS DE OTRAS PARADA]]</f>
        <v>7.25</v>
      </c>
      <c r="H960" s="65">
        <f>InformeTbHv[[#This Row],[T PROGRAMADO]]-SUM(InformeTbHv[[#This Row],[T PARADAS MEC]]+InformeTbHv[[#This Row],[ALISTAMIENTO]]+InformeTbHv[[#This Row],[Mantenimiento periódico]])</f>
        <v>7.67</v>
      </c>
      <c r="I960" s="65">
        <f>InformeTbHv[[#This Row],[T PARADAS MEC]]+InformeTbHv[[#This Row],[ALISTAMIENTO]]+InformeTbHv[[#This Row],[Mantenimiento periódico]]</f>
        <v>0.33</v>
      </c>
      <c r="J960" s="65">
        <f>SUMIF(InformeTbHv[[#This Row],[MOTIVO 1]],"Mantenimiento periódico",InformeTbHv[[#This Row],[T OTRA PARADA 1]])</f>
        <v>0</v>
      </c>
      <c r="K960" s="65">
        <f>InformeTbHv[[#This Row],[Mantenimiento periódico]]+InformeTbHv[[#This Row],[ALISTAMIENTO]]</f>
        <v>0.33</v>
      </c>
      <c r="L960" s="65">
        <f>SUM(InformeTbHv[[#This Row],[T OTRA PARADA 1]:[T OTRA PARADA 5]])</f>
        <v>0</v>
      </c>
      <c r="M960" s="64" t="s">
        <v>42</v>
      </c>
      <c r="N960" s="64" t="s">
        <v>1418</v>
      </c>
      <c r="O960" s="64" t="s">
        <v>58</v>
      </c>
      <c r="P960" s="64">
        <v>6343935</v>
      </c>
      <c r="Q960" s="64" t="s">
        <v>43</v>
      </c>
      <c r="R960" s="64" t="s">
        <v>44</v>
      </c>
      <c r="S960" s="66">
        <v>46039</v>
      </c>
      <c r="T960" s="64" t="s">
        <v>196</v>
      </c>
      <c r="U960" s="64"/>
      <c r="V960" s="64"/>
      <c r="W960" s="64"/>
      <c r="X960" s="64"/>
      <c r="Y960" s="64"/>
      <c r="Z960" s="64"/>
      <c r="AA960" s="64"/>
      <c r="AB960" s="64"/>
      <c r="AC960" s="64" t="s">
        <v>1428</v>
      </c>
      <c r="AD960" s="64" t="s">
        <v>1473</v>
      </c>
      <c r="AE960" s="64" t="s">
        <v>1516</v>
      </c>
      <c r="AF960" s="64">
        <v>15.805091929583492</v>
      </c>
      <c r="AG960" s="251" t="s">
        <v>205</v>
      </c>
      <c r="AH960" s="258">
        <v>2</v>
      </c>
      <c r="AI960" s="64" t="s">
        <v>45</v>
      </c>
      <c r="AJ960" s="433">
        <f>VLOOKUP(InformeTbHv[[#This Row],[TURNO]],[1]INFORMEHV!AI$2:AK$184,2,0)</f>
        <v>0.58333333333333337</v>
      </c>
      <c r="AK960" s="433">
        <f>VLOOKUP(InformeTbHv[[#This Row],[TURNO]],[1]INFORMEHV!AI$2:AK$184,3,0)</f>
        <v>0.91666666666666663</v>
      </c>
      <c r="AL960" s="209">
        <v>20</v>
      </c>
      <c r="AM960" s="64">
        <v>1033</v>
      </c>
      <c r="AN960" s="64">
        <v>201.24</v>
      </c>
      <c r="AO960" s="64">
        <v>25.22</v>
      </c>
      <c r="AP960" s="64"/>
      <c r="AQ960" s="65">
        <v>13.9</v>
      </c>
      <c r="AR960" s="64">
        <v>8</v>
      </c>
      <c r="AS960" s="64"/>
      <c r="AT960" s="64"/>
      <c r="AU960" s="64"/>
      <c r="AV960" s="64">
        <v>0.33</v>
      </c>
      <c r="AW960" s="64">
        <v>0.17</v>
      </c>
      <c r="AX960" s="64">
        <v>0.25</v>
      </c>
      <c r="AY960" s="64"/>
      <c r="AZ960" s="67" t="s">
        <v>92</v>
      </c>
      <c r="BA960" s="64" t="s">
        <v>46</v>
      </c>
      <c r="BB96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0.75</v>
      </c>
      <c r="BC960" s="65"/>
      <c r="BD960" s="65"/>
      <c r="BE960" s="65"/>
      <c r="BF960" s="65"/>
      <c r="BG960" s="68"/>
      <c r="BH960" s="44"/>
      <c r="BI960" s="45"/>
      <c r="BJ960" s="45"/>
      <c r="BK960" s="46"/>
      <c r="BL960" s="69"/>
    </row>
    <row r="961" spans="1:64" ht="18" customHeight="1" x14ac:dyDescent="0.3">
      <c r="A961" s="63">
        <f>IFERROR(InformeTbHv[[#This Row],[T EFECTIVO]]/InformeTbHv[[#This Row],[Horas disponibles]],0)</f>
        <v>0.91066666666666662</v>
      </c>
      <c r="B961" s="63">
        <f>((InformeTbHv[[#This Row],[T PROGRAMADO]]-InformeTbHv[[#This Row],[HORAS DE OTRAS PARADA]]))/InformeTbHv[[#This Row],[T PROGRAMADO]]</f>
        <v>0.85375000000000001</v>
      </c>
      <c r="C961" s="215">
        <f>IFERROR(((InformeTbHv[[#This Row],[T PROGRAMADO]]-InformeTbHv[[#This Row],[Ttal P. mec]])/InformeTbHv[[#This Row],[T PROGRAMADO]]),0)</f>
        <v>0.9375</v>
      </c>
      <c r="D961" s="64">
        <f>IFERROR(ROUND(InformeTbHv[[#This Row],[TOTAL DE ARBOLES]]/InformeTbHv[[#This Row],[T EFECTIVO]],2),"")</f>
        <v>23.43</v>
      </c>
      <c r="E961" s="64">
        <f>(IFERROR(ROUND(InformeTbHv[[#This Row],[M3]]/InformeTbHv[[#This Row],[TOTAL DE ARBOLES]],2),""))</f>
        <v>0.41</v>
      </c>
      <c r="F961" s="39">
        <f>IFERROR(ROUND(InformeTbHv[[#This Row],[M3]]/InformeTbHv[[#This Row],[T EFECTIVO]],2),"")</f>
        <v>9.61</v>
      </c>
      <c r="G961" s="65">
        <f>InformeTbHv[[#This Row],[T PROGRAMADO]]-InformeTbHv[[#This Row],[HORAS DE OTRAS PARADA]]</f>
        <v>6.83</v>
      </c>
      <c r="H961" s="65">
        <f>InformeTbHv[[#This Row],[T PROGRAMADO]]-SUM(InformeTbHv[[#This Row],[T PARADAS MEC]]+InformeTbHv[[#This Row],[ALISTAMIENTO]]+InformeTbHv[[#This Row],[Mantenimiento periódico]])</f>
        <v>7.5</v>
      </c>
      <c r="I961" s="65">
        <f>InformeTbHv[[#This Row],[T PARADAS MEC]]+InformeTbHv[[#This Row],[ALISTAMIENTO]]+InformeTbHv[[#This Row],[Mantenimiento periódico]]</f>
        <v>0.5</v>
      </c>
      <c r="J961" s="65">
        <f>SUMIF(InformeTbHv[[#This Row],[MOTIVO 1]],"Mantenimiento periódico",InformeTbHv[[#This Row],[T OTRA PARADA 1]])</f>
        <v>0</v>
      </c>
      <c r="K961" s="65">
        <f>InformeTbHv[[#This Row],[Mantenimiento periódico]]+InformeTbHv[[#This Row],[ALISTAMIENTO]]</f>
        <v>0.5</v>
      </c>
      <c r="L961" s="65">
        <f>SUM(InformeTbHv[[#This Row],[T OTRA PARADA 1]:[T OTRA PARADA 5]])</f>
        <v>0</v>
      </c>
      <c r="M961" s="64" t="s">
        <v>76</v>
      </c>
      <c r="N961" s="64" t="s">
        <v>1418</v>
      </c>
      <c r="O961" s="64" t="s">
        <v>77</v>
      </c>
      <c r="P961" s="64">
        <v>1010092842</v>
      </c>
      <c r="Q961" s="64" t="s">
        <v>43</v>
      </c>
      <c r="R961" s="64" t="s">
        <v>49</v>
      </c>
      <c r="S961" s="66">
        <v>46039</v>
      </c>
      <c r="T961" s="64" t="s">
        <v>191</v>
      </c>
      <c r="U961" s="64"/>
      <c r="V961" s="64"/>
      <c r="W961" s="64"/>
      <c r="X961" s="64"/>
      <c r="Y961" s="64"/>
      <c r="Z961" s="64"/>
      <c r="AA961" s="64"/>
      <c r="AB961" s="64"/>
      <c r="AC961" s="64" t="s">
        <v>1449</v>
      </c>
      <c r="AD961" s="64" t="s">
        <v>1494</v>
      </c>
      <c r="AE961" s="64" t="s">
        <v>1509</v>
      </c>
      <c r="AF961" s="64">
        <v>44.025076459199035</v>
      </c>
      <c r="AG961" s="252" t="s">
        <v>206</v>
      </c>
      <c r="AH961" s="258">
        <v>2</v>
      </c>
      <c r="AI961" s="209" t="s">
        <v>47</v>
      </c>
      <c r="AJ961" s="417">
        <f>VLOOKUP(InformeTbHv[[#This Row],[TURNO]],[1]INFORMEHV!AI$2:AK$184,2,0)</f>
        <v>0.25</v>
      </c>
      <c r="AK961" s="417">
        <f>VLOOKUP(InformeTbHv[[#This Row],[TURNO]],[1]INFORMEHV!AI$2:AK$184,3,0)</f>
        <v>0.58333333333333337</v>
      </c>
      <c r="AL961" s="209">
        <v>33</v>
      </c>
      <c r="AM961" s="64">
        <v>160</v>
      </c>
      <c r="AN961" s="64">
        <v>65.62</v>
      </c>
      <c r="AO961" s="64">
        <v>11.19</v>
      </c>
      <c r="AP961" s="64"/>
      <c r="AQ961" s="65">
        <v>18</v>
      </c>
      <c r="AR961" s="64">
        <v>8</v>
      </c>
      <c r="AS961" s="64"/>
      <c r="AT961" s="64"/>
      <c r="AU961" s="64"/>
      <c r="AV961" s="64">
        <v>0.5</v>
      </c>
      <c r="AW961" s="64">
        <v>0.25</v>
      </c>
      <c r="AX961" s="64">
        <v>0.42</v>
      </c>
      <c r="AY961" s="64">
        <v>5</v>
      </c>
      <c r="AZ961" s="67" t="s">
        <v>343</v>
      </c>
      <c r="BA961" s="64" t="s">
        <v>48</v>
      </c>
      <c r="BB96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1.17</v>
      </c>
      <c r="BC961" s="65"/>
      <c r="BD961" s="65"/>
      <c r="BE961" s="65"/>
      <c r="BF961" s="65"/>
      <c r="BG961" s="68"/>
      <c r="BH961" s="44"/>
      <c r="BI961" s="45"/>
      <c r="BJ961" s="45"/>
      <c r="BK961" s="46"/>
      <c r="BL961" s="69"/>
    </row>
    <row r="962" spans="1:64" ht="18" customHeight="1" x14ac:dyDescent="0.3">
      <c r="A962" s="63">
        <f>IFERROR(InformeTbHv[[#This Row],[T EFECTIVO]]/InformeTbHv[[#This Row],[Horas disponibles]],0)</f>
        <v>0.93</v>
      </c>
      <c r="B962" s="63">
        <f>((InformeTbHv[[#This Row],[T PROGRAMADO]]-InformeTbHv[[#This Row],[HORAS DE OTRAS PARADA]]))/InformeTbHv[[#This Row],[T PROGRAMADO]]</f>
        <v>0.93</v>
      </c>
      <c r="C962" s="215">
        <f>IFERROR(((InformeTbHv[[#This Row],[T PROGRAMADO]]-InformeTbHv[[#This Row],[Ttal P. mec]])/InformeTbHv[[#This Row],[T PROGRAMADO]]),0)</f>
        <v>1</v>
      </c>
      <c r="D962" s="64">
        <f>IFERROR(ROUND(InformeTbHv[[#This Row],[TOTAL DE ARBOLES]]/InformeTbHv[[#This Row],[T EFECTIVO]],2),"")</f>
        <v>23.66</v>
      </c>
      <c r="E962" s="64">
        <f>(IFERROR(ROUND(InformeTbHv[[#This Row],[M3]]/InformeTbHv[[#This Row],[TOTAL DE ARBOLES]],2),""))</f>
        <v>0.45</v>
      </c>
      <c r="F962" s="39">
        <f>IFERROR(ROUND(InformeTbHv[[#This Row],[M3]]/InformeTbHv[[#This Row],[T EFECTIVO]],2),"")</f>
        <v>10.69</v>
      </c>
      <c r="G962" s="65">
        <f>InformeTbHv[[#This Row],[T PROGRAMADO]]-InformeTbHv[[#This Row],[HORAS DE OTRAS PARADA]]</f>
        <v>5.58</v>
      </c>
      <c r="H962" s="65">
        <f>InformeTbHv[[#This Row],[T PROGRAMADO]]-SUM(InformeTbHv[[#This Row],[T PARADAS MEC]]+InformeTbHv[[#This Row],[ALISTAMIENTO]]+InformeTbHv[[#This Row],[Mantenimiento periódico]])</f>
        <v>6</v>
      </c>
      <c r="I962" s="65">
        <f>InformeTbHv[[#This Row],[T PARADAS MEC]]+InformeTbHv[[#This Row],[ALISTAMIENTO]]+InformeTbHv[[#This Row],[Mantenimiento periódico]]</f>
        <v>0</v>
      </c>
      <c r="J962" s="65">
        <f>SUMIF(InformeTbHv[[#This Row],[MOTIVO 1]],"Mantenimiento periódico",InformeTbHv[[#This Row],[T OTRA PARADA 1]])</f>
        <v>0</v>
      </c>
      <c r="K962" s="65">
        <f>InformeTbHv[[#This Row],[Mantenimiento periódico]]+InformeTbHv[[#This Row],[ALISTAMIENTO]]</f>
        <v>0</v>
      </c>
      <c r="L962" s="65">
        <f>SUM(InformeTbHv[[#This Row],[T OTRA PARADA 1]:[T OTRA PARADA 5]])</f>
        <v>0</v>
      </c>
      <c r="M962" s="64" t="s">
        <v>76</v>
      </c>
      <c r="N962" s="64" t="s">
        <v>1418</v>
      </c>
      <c r="O962" s="64" t="s">
        <v>78</v>
      </c>
      <c r="P962" s="64">
        <v>1006316837</v>
      </c>
      <c r="Q962" s="64" t="s">
        <v>43</v>
      </c>
      <c r="R962" s="64" t="s">
        <v>49</v>
      </c>
      <c r="S962" s="66">
        <v>46039</v>
      </c>
      <c r="T962" s="64" t="s">
        <v>191</v>
      </c>
      <c r="U962" s="64"/>
      <c r="V962" s="64"/>
      <c r="W962" s="64"/>
      <c r="X962" s="64"/>
      <c r="Y962" s="64"/>
      <c r="Z962" s="64"/>
      <c r="AA962" s="64"/>
      <c r="AB962" s="64"/>
      <c r="AC962" s="64" t="s">
        <v>1449</v>
      </c>
      <c r="AD962" s="64" t="s">
        <v>1494</v>
      </c>
      <c r="AE962" s="64" t="s">
        <v>1509</v>
      </c>
      <c r="AF962" s="64">
        <v>44.025076459199035</v>
      </c>
      <c r="AG962" s="252" t="s">
        <v>206</v>
      </c>
      <c r="AH962" s="258">
        <v>2</v>
      </c>
      <c r="AI962" s="64" t="s">
        <v>45</v>
      </c>
      <c r="AJ962" s="433">
        <f>VLOOKUP(InformeTbHv[[#This Row],[TURNO]],[1]INFORMEHV!AI$2:AK$184,2,0)</f>
        <v>0.58333333333333337</v>
      </c>
      <c r="AK962" s="433">
        <f>VLOOKUP(InformeTbHv[[#This Row],[TURNO]],[1]INFORMEHV!AI$2:AK$184,3,0)</f>
        <v>0.91666666666666663</v>
      </c>
      <c r="AL962" s="209">
        <v>30</v>
      </c>
      <c r="AM962" s="64">
        <v>132</v>
      </c>
      <c r="AN962" s="64">
        <v>59.64</v>
      </c>
      <c r="AO962" s="64">
        <v>12.71</v>
      </c>
      <c r="AP962" s="64"/>
      <c r="AQ962" s="65">
        <v>18</v>
      </c>
      <c r="AR962" s="64">
        <v>6</v>
      </c>
      <c r="AS962" s="64"/>
      <c r="AT962" s="64"/>
      <c r="AU962" s="64"/>
      <c r="AV962" s="64"/>
      <c r="AW962" s="64"/>
      <c r="AX962" s="64">
        <v>0.42</v>
      </c>
      <c r="AY962" s="64">
        <v>3</v>
      </c>
      <c r="AZ962" s="67" t="s">
        <v>343</v>
      </c>
      <c r="BA962" s="64" t="s">
        <v>48</v>
      </c>
      <c r="BB96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0.42</v>
      </c>
      <c r="BC962" s="65"/>
      <c r="BD962" s="65"/>
      <c r="BE962" s="65"/>
      <c r="BF962" s="65"/>
      <c r="BG962" s="68"/>
      <c r="BH962" s="44"/>
      <c r="BI962" s="45"/>
      <c r="BJ962" s="45"/>
      <c r="BK962" s="46"/>
      <c r="BL962" s="69"/>
    </row>
    <row r="963" spans="1:64" ht="18" customHeight="1" x14ac:dyDescent="0.3">
      <c r="A963" s="63">
        <f>IFERROR(InformeTbHv[[#This Row],[T EFECTIVO]]/InformeTbHv[[#This Row],[Horas disponibles]],0)</f>
        <v>0.93677419354838709</v>
      </c>
      <c r="B963" s="63">
        <f>((InformeTbHv[[#This Row],[T PROGRAMADO]]-InformeTbHv[[#This Row],[HORAS DE OTRAS PARADA]]))/InformeTbHv[[#This Row],[T PROGRAMADO]]</f>
        <v>0.90749999999999997</v>
      </c>
      <c r="C963" s="215">
        <f>IFERROR(((InformeTbHv[[#This Row],[T PROGRAMADO]]-InformeTbHv[[#This Row],[Ttal P. mec]])/InformeTbHv[[#This Row],[T PROGRAMADO]]),0)</f>
        <v>0.96875</v>
      </c>
      <c r="D963" s="64">
        <f>IFERROR(ROUND(InformeTbHv[[#This Row],[TOTAL DE ARBOLES]]/InformeTbHv[[#This Row],[T EFECTIVO]],2),"")</f>
        <v>34.44</v>
      </c>
      <c r="E963" s="64">
        <f>(IFERROR(ROUND(InformeTbHv[[#This Row],[M3]]/InformeTbHv[[#This Row],[TOTAL DE ARBOLES]],2),""))</f>
        <v>0.34</v>
      </c>
      <c r="F963" s="39">
        <f>IFERROR(ROUND(InformeTbHv[[#This Row],[M3]]/InformeTbHv[[#This Row],[T EFECTIVO]],2),"")</f>
        <v>11.54</v>
      </c>
      <c r="G963" s="65">
        <f>InformeTbHv[[#This Row],[T PROGRAMADO]]-InformeTbHv[[#This Row],[HORAS DE OTRAS PARADA]]</f>
        <v>7.26</v>
      </c>
      <c r="H963" s="65">
        <f>InformeTbHv[[#This Row],[T PROGRAMADO]]-SUM(InformeTbHv[[#This Row],[T PARADAS MEC]]+InformeTbHv[[#This Row],[ALISTAMIENTO]]+InformeTbHv[[#This Row],[Mantenimiento periódico]])</f>
        <v>7.75</v>
      </c>
      <c r="I963" s="65">
        <f>InformeTbHv[[#This Row],[T PARADAS MEC]]+InformeTbHv[[#This Row],[ALISTAMIENTO]]+InformeTbHv[[#This Row],[Mantenimiento periódico]]</f>
        <v>0.25</v>
      </c>
      <c r="J963" s="65">
        <f>SUMIF(InformeTbHv[[#This Row],[MOTIVO 1]],"Mantenimiento periódico",InformeTbHv[[#This Row],[T OTRA PARADA 1]])</f>
        <v>0</v>
      </c>
      <c r="K963" s="65">
        <f>InformeTbHv[[#This Row],[Mantenimiento periódico]]+InformeTbHv[[#This Row],[ALISTAMIENTO]]</f>
        <v>0.25</v>
      </c>
      <c r="L963" s="65">
        <f>SUM(InformeTbHv[[#This Row],[T OTRA PARADA 1]:[T OTRA PARADA 5]])</f>
        <v>0</v>
      </c>
      <c r="M963" s="64" t="s">
        <v>55</v>
      </c>
      <c r="N963" s="64" t="s">
        <v>1418</v>
      </c>
      <c r="O963" s="64" t="s">
        <v>60</v>
      </c>
      <c r="P963" s="64">
        <v>1061791033</v>
      </c>
      <c r="Q963" s="64" t="s">
        <v>43</v>
      </c>
      <c r="R963" s="64" t="s">
        <v>49</v>
      </c>
      <c r="S963" s="66">
        <v>46040</v>
      </c>
      <c r="T963" s="64" t="s">
        <v>62</v>
      </c>
      <c r="U963" s="64"/>
      <c r="V963" s="64"/>
      <c r="W963" s="64"/>
      <c r="X963" s="64"/>
      <c r="Y963" s="64"/>
      <c r="Z963" s="64"/>
      <c r="AA963" s="64"/>
      <c r="AB963" s="64"/>
      <c r="AC963" s="64" t="s">
        <v>1445</v>
      </c>
      <c r="AD963" s="64" t="s">
        <v>1490</v>
      </c>
      <c r="AE963" s="64" t="s">
        <v>1518</v>
      </c>
      <c r="AF963" s="64">
        <v>19.828868083208551</v>
      </c>
      <c r="AG963" s="25" t="s">
        <v>208</v>
      </c>
      <c r="AH963" s="258">
        <v>2</v>
      </c>
      <c r="AI963" s="209" t="s">
        <v>47</v>
      </c>
      <c r="AJ963" s="417">
        <f>VLOOKUP(InformeTbHv[[#This Row],[TURNO]],[1]INFORMEHV!AI$2:AK$184,2,0)</f>
        <v>0.25</v>
      </c>
      <c r="AK963" s="417">
        <f>VLOOKUP(InformeTbHv[[#This Row],[TURNO]],[1]INFORMEHV!AI$2:AK$184,3,0)</f>
        <v>0.58333333333333337</v>
      </c>
      <c r="AL963" s="209">
        <v>29</v>
      </c>
      <c r="AM963" s="64">
        <v>250</v>
      </c>
      <c r="AN963" s="64">
        <v>83.77</v>
      </c>
      <c r="AO963" s="64">
        <v>14.52</v>
      </c>
      <c r="AP963" s="64"/>
      <c r="AQ963" s="199">
        <v>20.9</v>
      </c>
      <c r="AR963" s="64">
        <v>8</v>
      </c>
      <c r="AS963" s="64"/>
      <c r="AT963" s="64"/>
      <c r="AU963" s="64"/>
      <c r="AV963" s="64">
        <v>0.25</v>
      </c>
      <c r="AW963" s="64">
        <v>0.32</v>
      </c>
      <c r="AX963" s="64">
        <v>0.17</v>
      </c>
      <c r="AY963" s="64"/>
      <c r="AZ963" s="67" t="s">
        <v>344</v>
      </c>
      <c r="BA963" s="64" t="s">
        <v>46</v>
      </c>
      <c r="BB96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0.7400000000000001</v>
      </c>
      <c r="BC963" s="65"/>
      <c r="BD963" s="65"/>
      <c r="BE963" s="65"/>
      <c r="BF963" s="65"/>
      <c r="BG963" s="68"/>
      <c r="BH963" s="44"/>
      <c r="BI963" s="45"/>
      <c r="BJ963" s="45"/>
      <c r="BK963" s="46"/>
      <c r="BL963" s="69"/>
    </row>
    <row r="964" spans="1:64" ht="18" customHeight="1" x14ac:dyDescent="0.3">
      <c r="A964" s="63">
        <f>IFERROR(InformeTbHv[[#This Row],[T EFECTIVO]]/InformeTbHv[[#This Row],[Horas disponibles]],0)</f>
        <v>0.94270122783083221</v>
      </c>
      <c r="B964" s="63">
        <f>((InformeTbHv[[#This Row],[T PROGRAMADO]]-InformeTbHv[[#This Row],[HORAS DE OTRAS PARADA]]))/InformeTbHv[[#This Row],[T PROGRAMADO]]</f>
        <v>0.86375000000000002</v>
      </c>
      <c r="C964" s="215">
        <f>IFERROR(((InformeTbHv[[#This Row],[T PROGRAMADO]]-InformeTbHv[[#This Row],[Ttal P. mec]])/InformeTbHv[[#This Row],[T PROGRAMADO]]),0)</f>
        <v>0.91625000000000001</v>
      </c>
      <c r="D964" s="64">
        <f>IFERROR(ROUND(InformeTbHv[[#This Row],[TOTAL DE ARBOLES]]/InformeTbHv[[#This Row],[T EFECTIVO]],2),"")</f>
        <v>16.79</v>
      </c>
      <c r="E964" s="64">
        <f>(IFERROR(ROUND(InformeTbHv[[#This Row],[M3]]/InformeTbHv[[#This Row],[TOTAL DE ARBOLES]],2),""))</f>
        <v>1.52</v>
      </c>
      <c r="F964" s="39">
        <f>IFERROR(ROUND(InformeTbHv[[#This Row],[M3]]/InformeTbHv[[#This Row],[T EFECTIVO]],2),"")</f>
        <v>25.57</v>
      </c>
      <c r="G964" s="65">
        <f>InformeTbHv[[#This Row],[T PROGRAMADO]]-InformeTbHv[[#This Row],[HORAS DE OTRAS PARADA]]</f>
        <v>6.91</v>
      </c>
      <c r="H964" s="65">
        <f>InformeTbHv[[#This Row],[T PROGRAMADO]]-SUM(InformeTbHv[[#This Row],[T PARADAS MEC]]+InformeTbHv[[#This Row],[ALISTAMIENTO]]+InformeTbHv[[#This Row],[Mantenimiento periódico]])</f>
        <v>7.33</v>
      </c>
      <c r="I964" s="65">
        <f>InformeTbHv[[#This Row],[T PARADAS MEC]]+InformeTbHv[[#This Row],[ALISTAMIENTO]]+InformeTbHv[[#This Row],[Mantenimiento periódico]]</f>
        <v>0.67</v>
      </c>
      <c r="J964" s="65">
        <f>SUMIF(InformeTbHv[[#This Row],[MOTIVO 1]],"Mantenimiento periódico",InformeTbHv[[#This Row],[T OTRA PARADA 1]])</f>
        <v>0</v>
      </c>
      <c r="K964" s="65">
        <f>InformeTbHv[[#This Row],[Mantenimiento periódico]]+InformeTbHv[[#This Row],[ALISTAMIENTO]]</f>
        <v>0.67</v>
      </c>
      <c r="L964" s="65">
        <f>SUM(InformeTbHv[[#This Row],[T OTRA PARADA 1]:[T OTRA PARADA 5]])</f>
        <v>0</v>
      </c>
      <c r="M964" s="64" t="s">
        <v>72</v>
      </c>
      <c r="N964" s="64" t="s">
        <v>1418</v>
      </c>
      <c r="O964" s="64" t="s">
        <v>73</v>
      </c>
      <c r="P964" s="64">
        <v>1116724403</v>
      </c>
      <c r="Q964" s="64" t="s">
        <v>43</v>
      </c>
      <c r="R964" s="64" t="s">
        <v>74</v>
      </c>
      <c r="S964" s="66">
        <v>46040</v>
      </c>
      <c r="T964" s="64" t="s">
        <v>182</v>
      </c>
      <c r="U964" s="64"/>
      <c r="V964" s="64"/>
      <c r="W964" s="64"/>
      <c r="X964" s="64"/>
      <c r="Y964" s="64"/>
      <c r="Z964" s="64"/>
      <c r="AA964" s="64"/>
      <c r="AB964" s="64"/>
      <c r="AC964" s="64" t="s">
        <v>1432</v>
      </c>
      <c r="AD964" s="64" t="s">
        <v>1477</v>
      </c>
      <c r="AE964" s="64" t="s">
        <v>1514</v>
      </c>
      <c r="AF964" s="64">
        <v>14.532512839160525</v>
      </c>
      <c r="AG964" s="25" t="s">
        <v>208</v>
      </c>
      <c r="AH964" s="258">
        <v>9</v>
      </c>
      <c r="AI964" s="64" t="s">
        <v>45</v>
      </c>
      <c r="AJ964" s="433">
        <f>VLOOKUP(InformeTbHv[[#This Row],[TURNO]],[1]INFORMEHV!AI$2:AK$184,2,0)</f>
        <v>0.58333333333333337</v>
      </c>
      <c r="AK964" s="433">
        <f>VLOOKUP(InformeTbHv[[#This Row],[TURNO]],[1]INFORMEHV!AI$2:AK$184,3,0)</f>
        <v>0.91666666666666663</v>
      </c>
      <c r="AL964" s="209">
        <v>29</v>
      </c>
      <c r="AM964" s="64">
        <v>116</v>
      </c>
      <c r="AN964" s="64">
        <v>176.72</v>
      </c>
      <c r="AO964" s="64">
        <v>28.78</v>
      </c>
      <c r="AP964" s="64"/>
      <c r="AQ964" s="65">
        <v>39</v>
      </c>
      <c r="AR964" s="64">
        <v>8</v>
      </c>
      <c r="AS964" s="64"/>
      <c r="AT964" s="64"/>
      <c r="AU964" s="64"/>
      <c r="AV964" s="64">
        <v>0.67</v>
      </c>
      <c r="AW964" s="64"/>
      <c r="AX964" s="64">
        <v>0.42</v>
      </c>
      <c r="AY964" s="64">
        <v>3</v>
      </c>
      <c r="AZ964" s="67" t="s">
        <v>97</v>
      </c>
      <c r="BA964" s="64" t="s">
        <v>48</v>
      </c>
      <c r="BB96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1.0900000000000001</v>
      </c>
      <c r="BC964" s="65"/>
      <c r="BD964" s="65"/>
      <c r="BE964" s="65"/>
      <c r="BF964" s="65"/>
      <c r="BG964" s="68"/>
      <c r="BH964" s="44"/>
      <c r="BI964" s="45"/>
      <c r="BJ964" s="45"/>
      <c r="BK964" s="46"/>
      <c r="BL964" s="69"/>
    </row>
    <row r="965" spans="1:64" ht="18" customHeight="1" x14ac:dyDescent="0.3">
      <c r="A965" s="63">
        <f>IFERROR(InformeTbHv[[#This Row],[T EFECTIVO]]/InformeTbHv[[#This Row],[Horas disponibles]],0)</f>
        <v>0.73060029282576866</v>
      </c>
      <c r="B965" s="63">
        <f>((InformeTbHv[[#This Row],[T PROGRAMADO]]-InformeTbHv[[#This Row],[HORAS DE OTRAS PARADA]]))/InformeTbHv[[#This Row],[T PROGRAMADO]]</f>
        <v>0.71285714285714286</v>
      </c>
      <c r="C965" s="215">
        <f>IFERROR(((InformeTbHv[[#This Row],[T PROGRAMADO]]-InformeTbHv[[#This Row],[Ttal P. mec]])/InformeTbHv[[#This Row],[T PROGRAMADO]]),0)</f>
        <v>0.97571428571428576</v>
      </c>
      <c r="D965" s="64">
        <f>IFERROR(ROUND(InformeTbHv[[#This Row],[TOTAL DE ARBOLES]]/InformeTbHv[[#This Row],[T EFECTIVO]],2),"")</f>
        <v>42.28</v>
      </c>
      <c r="E965" s="64">
        <f>(IFERROR(ROUND(InformeTbHv[[#This Row],[M3]]/InformeTbHv[[#This Row],[TOTAL DE ARBOLES]],2),""))</f>
        <v>0.48</v>
      </c>
      <c r="F965" s="39">
        <f>IFERROR(ROUND(InformeTbHv[[#This Row],[M3]]/InformeTbHv[[#This Row],[T EFECTIVO]],2),"")</f>
        <v>20.239999999999998</v>
      </c>
      <c r="G965" s="65">
        <f>InformeTbHv[[#This Row],[T PROGRAMADO]]-InformeTbHv[[#This Row],[HORAS DE OTRAS PARADA]]</f>
        <v>4.99</v>
      </c>
      <c r="H965" s="65">
        <f>InformeTbHv[[#This Row],[T PROGRAMADO]]-SUM(InformeTbHv[[#This Row],[T PARADAS MEC]]+InformeTbHv[[#This Row],[ALISTAMIENTO]]+InformeTbHv[[#This Row],[Mantenimiento periódico]])</f>
        <v>6.83</v>
      </c>
      <c r="I965" s="65">
        <f>InformeTbHv[[#This Row],[T PARADAS MEC]]+InformeTbHv[[#This Row],[ALISTAMIENTO]]+InformeTbHv[[#This Row],[Mantenimiento periódico]]</f>
        <v>0.17</v>
      </c>
      <c r="J965" s="65">
        <f>SUMIF(InformeTbHv[[#This Row],[MOTIVO 1]],"Mantenimiento periódico",InformeTbHv[[#This Row],[T OTRA PARADA 1]])</f>
        <v>0</v>
      </c>
      <c r="K965" s="65">
        <f>InformeTbHv[[#This Row],[Mantenimiento periódico]]+InformeTbHv[[#This Row],[ALISTAMIENTO]]</f>
        <v>0.17</v>
      </c>
      <c r="L965" s="65">
        <f>SUM(InformeTbHv[[#This Row],[T OTRA PARADA 1]:[T OTRA PARADA 5]])</f>
        <v>1.5</v>
      </c>
      <c r="M965" s="64" t="s">
        <v>68</v>
      </c>
      <c r="N965" s="64" t="s">
        <v>1417</v>
      </c>
      <c r="O965" s="116" t="s">
        <v>91</v>
      </c>
      <c r="P965" s="116">
        <v>1114338868</v>
      </c>
      <c r="Q965" s="64" t="s">
        <v>65</v>
      </c>
      <c r="R965" s="64" t="s">
        <v>44</v>
      </c>
      <c r="S965" s="66">
        <v>46040</v>
      </c>
      <c r="T965" s="64" t="s">
        <v>164</v>
      </c>
      <c r="U965" s="64"/>
      <c r="V965" s="64"/>
      <c r="W965" s="64"/>
      <c r="X965" s="64"/>
      <c r="Y965" s="64"/>
      <c r="Z965" s="64"/>
      <c r="AA965" s="64"/>
      <c r="AB965" s="64"/>
      <c r="AC965" s="64" t="s">
        <v>1426</v>
      </c>
      <c r="AD965" s="64" t="s">
        <v>1471</v>
      </c>
      <c r="AE965" s="64" t="s">
        <v>1512</v>
      </c>
      <c r="AF965" s="64">
        <v>26.520279887958782</v>
      </c>
      <c r="AG965" s="25" t="s">
        <v>207</v>
      </c>
      <c r="AH965" s="258">
        <v>6</v>
      </c>
      <c r="AI965" s="64" t="s">
        <v>45</v>
      </c>
      <c r="AJ965" s="433">
        <f>VLOOKUP(InformeTbHv[[#This Row],[TURNO]],[1]INFORMEHV!AI$2:AK$184,2,0)</f>
        <v>0.58333333333333337</v>
      </c>
      <c r="AK965" s="433">
        <f>VLOOKUP(InformeTbHv[[#This Row],[TURNO]],[1]INFORMEHV!AI$2:AK$184,3,0)</f>
        <v>0.91666666666666663</v>
      </c>
      <c r="AL965" s="209">
        <v>26</v>
      </c>
      <c r="AM965" s="64">
        <v>211</v>
      </c>
      <c r="AN965" s="64">
        <v>101</v>
      </c>
      <c r="AO965" s="64">
        <v>20.2</v>
      </c>
      <c r="AP965" s="64"/>
      <c r="AQ965" s="65"/>
      <c r="AR965" s="64">
        <v>7</v>
      </c>
      <c r="AS965" s="64"/>
      <c r="AT965" s="64"/>
      <c r="AU965" s="64"/>
      <c r="AV965" s="64">
        <v>0.17</v>
      </c>
      <c r="AW965" s="64">
        <v>0.17</v>
      </c>
      <c r="AX965" s="64">
        <v>0.17</v>
      </c>
      <c r="AY965" s="64"/>
      <c r="AZ965" s="67" t="s">
        <v>348</v>
      </c>
      <c r="BA965" s="64" t="s">
        <v>46</v>
      </c>
      <c r="BB96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2.0099999999999998</v>
      </c>
      <c r="BC965" s="65">
        <v>1.5</v>
      </c>
      <c r="BD965" s="65"/>
      <c r="BE965" s="65"/>
      <c r="BF965" s="65"/>
      <c r="BG965" s="68"/>
      <c r="BH965" s="44" t="s">
        <v>246</v>
      </c>
      <c r="BI965" s="45"/>
      <c r="BJ965" s="45"/>
      <c r="BK965" s="46"/>
      <c r="BL965" s="69"/>
    </row>
    <row r="966" spans="1:64" ht="18" customHeight="1" x14ac:dyDescent="0.3">
      <c r="A966" s="63">
        <f>IFERROR(InformeTbHv[[#This Row],[T EFECTIVO]]/InformeTbHv[[#This Row],[Horas disponibles]],0)</f>
        <v>0.87333333333333329</v>
      </c>
      <c r="B966" s="63">
        <f>((InformeTbHv[[#This Row],[T PROGRAMADO]]-InformeTbHv[[#This Row],[HORAS DE OTRAS PARADA]]))/InformeTbHv[[#This Row],[T PROGRAMADO]]</f>
        <v>0.81874999999999998</v>
      </c>
      <c r="C966" s="215">
        <f>IFERROR(((InformeTbHv[[#This Row],[T PROGRAMADO]]-InformeTbHv[[#This Row],[Ttal P. mec]])/InformeTbHv[[#This Row],[T PROGRAMADO]]),0)</f>
        <v>0.9375</v>
      </c>
      <c r="D966" s="64">
        <f>IFERROR(ROUND(InformeTbHv[[#This Row],[TOTAL DE ARBOLES]]/InformeTbHv[[#This Row],[T EFECTIVO]],2),"")</f>
        <v>16.34</v>
      </c>
      <c r="E966" s="64">
        <f>(IFERROR(ROUND(InformeTbHv[[#This Row],[M3]]/InformeTbHv[[#This Row],[TOTAL DE ARBOLES]],2),""))</f>
        <v>1.61</v>
      </c>
      <c r="F966" s="39">
        <f>IFERROR(ROUND(InformeTbHv[[#This Row],[M3]]/InformeTbHv[[#This Row],[T EFECTIVO]],2),"")</f>
        <v>26.32</v>
      </c>
      <c r="G966" s="65">
        <f>InformeTbHv[[#This Row],[T PROGRAMADO]]-InformeTbHv[[#This Row],[HORAS DE OTRAS PARADA]]</f>
        <v>6.55</v>
      </c>
      <c r="H966" s="65">
        <f>InformeTbHv[[#This Row],[T PROGRAMADO]]-SUM(InformeTbHv[[#This Row],[T PARADAS MEC]]+InformeTbHv[[#This Row],[ALISTAMIENTO]]+InformeTbHv[[#This Row],[Mantenimiento periódico]])</f>
        <v>7.5</v>
      </c>
      <c r="I966" s="65">
        <f>InformeTbHv[[#This Row],[T PARADAS MEC]]+InformeTbHv[[#This Row],[ALISTAMIENTO]]+InformeTbHv[[#This Row],[Mantenimiento periódico]]</f>
        <v>0.5</v>
      </c>
      <c r="J966" s="65">
        <f>SUMIF(InformeTbHv[[#This Row],[MOTIVO 1]],"Mantenimiento periódico",InformeTbHv[[#This Row],[T OTRA PARADA 1]])</f>
        <v>0</v>
      </c>
      <c r="K966" s="65">
        <f>InformeTbHv[[#This Row],[Mantenimiento periódico]]+InformeTbHv[[#This Row],[ALISTAMIENTO]]</f>
        <v>0.5</v>
      </c>
      <c r="L966" s="65">
        <f>SUM(InformeTbHv[[#This Row],[T OTRA PARADA 1]:[T OTRA PARADA 5]])</f>
        <v>0</v>
      </c>
      <c r="M966" s="64" t="s">
        <v>72</v>
      </c>
      <c r="N966" s="64" t="s">
        <v>1418</v>
      </c>
      <c r="O966" s="64" t="s">
        <v>75</v>
      </c>
      <c r="P966" s="64">
        <v>1114481552</v>
      </c>
      <c r="Q966" s="64" t="s">
        <v>43</v>
      </c>
      <c r="R966" s="64" t="s">
        <v>74</v>
      </c>
      <c r="S966" s="66">
        <v>46040</v>
      </c>
      <c r="T966" s="64" t="s">
        <v>182</v>
      </c>
      <c r="U966" s="64"/>
      <c r="V966" s="64"/>
      <c r="W966" s="64"/>
      <c r="X966" s="64"/>
      <c r="Y966" s="64"/>
      <c r="Z966" s="64"/>
      <c r="AA966" s="64"/>
      <c r="AB966" s="64"/>
      <c r="AC966" s="64" t="s">
        <v>1432</v>
      </c>
      <c r="AD966" s="64" t="s">
        <v>1477</v>
      </c>
      <c r="AE966" s="64" t="s">
        <v>1514</v>
      </c>
      <c r="AF966" s="64">
        <v>14.532512839160525</v>
      </c>
      <c r="AG966" s="25" t="s">
        <v>208</v>
      </c>
      <c r="AH966" s="258">
        <v>9</v>
      </c>
      <c r="AI966" s="209" t="s">
        <v>47</v>
      </c>
      <c r="AJ966" s="417">
        <f>VLOOKUP(InformeTbHv[[#This Row],[TURNO]],[1]INFORMEHV!AI$2:AK$184,2,0)</f>
        <v>0.25</v>
      </c>
      <c r="AK966" s="417">
        <f>VLOOKUP(InformeTbHv[[#This Row],[TURNO]],[1]INFORMEHV!AI$2:AK$184,3,0)</f>
        <v>0.58333333333333337</v>
      </c>
      <c r="AL966" s="209">
        <v>31</v>
      </c>
      <c r="AM966" s="64">
        <v>107</v>
      </c>
      <c r="AN966" s="64">
        <v>172.42</v>
      </c>
      <c r="AO966" s="64">
        <v>28.74</v>
      </c>
      <c r="AP966" s="64"/>
      <c r="AQ966" s="65">
        <v>38</v>
      </c>
      <c r="AR966" s="64">
        <v>8</v>
      </c>
      <c r="AS966" s="64"/>
      <c r="AT966" s="64"/>
      <c r="AU966" s="64"/>
      <c r="AV966" s="64">
        <v>0.5</v>
      </c>
      <c r="AW966" s="64">
        <v>0.32</v>
      </c>
      <c r="AX966" s="64">
        <v>0.63</v>
      </c>
      <c r="AY966" s="64">
        <v>6</v>
      </c>
      <c r="AZ966" s="67" t="s">
        <v>97</v>
      </c>
      <c r="BA966" s="64" t="s">
        <v>48</v>
      </c>
      <c r="BB96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1.4500000000000002</v>
      </c>
      <c r="BC966" s="65"/>
      <c r="BD966" s="65"/>
      <c r="BE966" s="65"/>
      <c r="BF966" s="65"/>
      <c r="BG966" s="68"/>
      <c r="BH966" s="44"/>
      <c r="BI966" s="45"/>
      <c r="BJ966" s="45"/>
      <c r="BK966" s="46"/>
      <c r="BL966" s="69"/>
    </row>
    <row r="967" spans="1:64" ht="18" customHeight="1" x14ac:dyDescent="0.3">
      <c r="A967" s="63">
        <f>IFERROR(InformeTbHv[[#This Row],[T EFECTIVO]]/InformeTbHv[[#This Row],[Horas disponibles]],0)</f>
        <v>0.85507246376811596</v>
      </c>
      <c r="B967" s="63">
        <f>((InformeTbHv[[#This Row],[T PROGRAMADO]]-InformeTbHv[[#This Row],[HORAS DE OTRAS PARADA]]))/InformeTbHv[[#This Row],[T PROGRAMADO]]</f>
        <v>0.81944444444444453</v>
      </c>
      <c r="C967" s="215">
        <f>IFERROR(((InformeTbHv[[#This Row],[T PROGRAMADO]]-InformeTbHv[[#This Row],[Ttal P. mec]])/InformeTbHv[[#This Row],[T PROGRAMADO]]),0)</f>
        <v>0.95833333333333337</v>
      </c>
      <c r="D967" s="64">
        <f>IFERROR(ROUND(InformeTbHv[[#This Row],[TOTAL DE ARBOLES]]/InformeTbHv[[#This Row],[T EFECTIVO]],2),"")</f>
        <v>25.83</v>
      </c>
      <c r="E967" s="64">
        <f>(IFERROR(ROUND(InformeTbHv[[#This Row],[M3]]/InformeTbHv[[#This Row],[TOTAL DE ARBOLES]],2),""))</f>
        <v>0.39</v>
      </c>
      <c r="F967" s="39">
        <f>IFERROR(ROUND(InformeTbHv[[#This Row],[M3]]/InformeTbHv[[#This Row],[T EFECTIVO]],2),"")</f>
        <v>10.18</v>
      </c>
      <c r="G967" s="65">
        <f>InformeTbHv[[#This Row],[T PROGRAMADO]]-InformeTbHv[[#This Row],[HORAS DE OTRAS PARADA]]</f>
        <v>9.8333333333333339</v>
      </c>
      <c r="H967" s="65">
        <f>InformeTbHv[[#This Row],[T PROGRAMADO]]-SUM(InformeTbHv[[#This Row],[T PARADAS MEC]]+InformeTbHv[[#This Row],[ALISTAMIENTO]]+InformeTbHv[[#This Row],[Mantenimiento periódico]])</f>
        <v>11.5</v>
      </c>
      <c r="I967" s="65">
        <f>InformeTbHv[[#This Row],[T PARADAS MEC]]+InformeTbHv[[#This Row],[ALISTAMIENTO]]+InformeTbHv[[#This Row],[Mantenimiento periódico]]</f>
        <v>0.5</v>
      </c>
      <c r="J967" s="65">
        <f>SUMIF(InformeTbHv[[#This Row],[MOTIVO 1]],"Mantenimiento periódico",InformeTbHv[[#This Row],[T OTRA PARADA 1]])</f>
        <v>0</v>
      </c>
      <c r="K967" s="65">
        <f>InformeTbHv[[#This Row],[Mantenimiento periódico]]+InformeTbHv[[#This Row],[ALISTAMIENTO]]</f>
        <v>0.5</v>
      </c>
      <c r="L967" s="65">
        <f>SUM(InformeTbHv[[#This Row],[T OTRA PARADA 1]:[T OTRA PARADA 5]])</f>
        <v>0.66666666666666596</v>
      </c>
      <c r="M967" s="64" t="s">
        <v>79</v>
      </c>
      <c r="N967" s="64" t="s">
        <v>1417</v>
      </c>
      <c r="O967" s="64" t="s">
        <v>84</v>
      </c>
      <c r="P967" s="64">
        <v>1085247991</v>
      </c>
      <c r="Q967" s="64" t="s">
        <v>43</v>
      </c>
      <c r="R967" s="64" t="s">
        <v>49</v>
      </c>
      <c r="S967" s="66">
        <v>46040</v>
      </c>
      <c r="T967" s="64" t="s">
        <v>324</v>
      </c>
      <c r="U967" s="64"/>
      <c r="V967" s="64"/>
      <c r="W967" s="64"/>
      <c r="X967" s="64"/>
      <c r="Y967" s="64"/>
      <c r="Z967" s="64"/>
      <c r="AA967" s="64"/>
      <c r="AB967" s="64"/>
      <c r="AC967" s="64" t="s">
        <v>1429</v>
      </c>
      <c r="AD967" s="64" t="s">
        <v>1474</v>
      </c>
      <c r="AE967" s="64" t="s">
        <v>1509</v>
      </c>
      <c r="AF967" s="64">
        <v>28.324549850778098</v>
      </c>
      <c r="AG967" s="251" t="s">
        <v>205</v>
      </c>
      <c r="AH967" s="258">
        <v>2</v>
      </c>
      <c r="AI967" s="209" t="s">
        <v>47</v>
      </c>
      <c r="AJ967" s="417">
        <f>VLOOKUP(InformeTbHv[[#This Row],[TURNO]],[1]INFORMEHV!AI$2:AK$184,2,0)</f>
        <v>0.25</v>
      </c>
      <c r="AK967" s="417">
        <f>VLOOKUP(InformeTbHv[[#This Row],[TURNO]],[1]INFORMEHV!AI$2:AK$184,3,0)</f>
        <v>0.58333333333333337</v>
      </c>
      <c r="AL967" s="209">
        <v>33</v>
      </c>
      <c r="AM967" s="64">
        <v>254</v>
      </c>
      <c r="AN967" s="64">
        <v>100.1</v>
      </c>
      <c r="AO967" s="64">
        <v>14.4</v>
      </c>
      <c r="AP967" s="64"/>
      <c r="AQ967" s="65">
        <v>19</v>
      </c>
      <c r="AR967" s="64">
        <v>12</v>
      </c>
      <c r="AS967" s="64"/>
      <c r="AT967" s="64"/>
      <c r="AU967" s="64"/>
      <c r="AV967" s="64">
        <v>0.5</v>
      </c>
      <c r="AW967" s="64">
        <v>0.25</v>
      </c>
      <c r="AX967" s="64">
        <v>0.75</v>
      </c>
      <c r="AY967" s="64">
        <v>5</v>
      </c>
      <c r="AZ967" s="67"/>
      <c r="BA967" s="64" t="s">
        <v>48</v>
      </c>
      <c r="BB96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2.1666666666666661</v>
      </c>
      <c r="BC967" s="65">
        <v>0.66666666666666596</v>
      </c>
      <c r="BD967" s="65"/>
      <c r="BE967" s="65"/>
      <c r="BF967" s="65"/>
      <c r="BG967" s="68"/>
      <c r="BH967" s="44" t="s">
        <v>841</v>
      </c>
      <c r="BI967" s="45"/>
      <c r="BJ967" s="45"/>
      <c r="BK967" s="46"/>
      <c r="BL967" s="69"/>
    </row>
    <row r="968" spans="1:64" ht="18" customHeight="1" x14ac:dyDescent="0.3">
      <c r="A968" s="63">
        <f>IFERROR(InformeTbHv[[#This Row],[T EFECTIVO]]/InformeTbHv[[#This Row],[Horas disponibles]],0)</f>
        <v>0.93</v>
      </c>
      <c r="B968" s="63">
        <f>((InformeTbHv[[#This Row],[T PROGRAMADO]]-InformeTbHv[[#This Row],[HORAS DE OTRAS PARADA]]))/InformeTbHv[[#This Row],[T PROGRAMADO]]</f>
        <v>0.93</v>
      </c>
      <c r="C968" s="215">
        <f>IFERROR(((InformeTbHv[[#This Row],[T PROGRAMADO]]-InformeTbHv[[#This Row],[Ttal P. mec]])/InformeTbHv[[#This Row],[T PROGRAMADO]]),0)</f>
        <v>1</v>
      </c>
      <c r="D968" s="64">
        <f>IFERROR(ROUND(InformeTbHv[[#This Row],[TOTAL DE ARBOLES]]/InformeTbHv[[#This Row],[T EFECTIVO]],2),"")</f>
        <v>27.96</v>
      </c>
      <c r="E968" s="64">
        <f>(IFERROR(ROUND(InformeTbHv[[#This Row],[M3]]/InformeTbHv[[#This Row],[TOTAL DE ARBOLES]],2),""))</f>
        <v>0.33</v>
      </c>
      <c r="F968" s="39">
        <f>IFERROR(ROUND(InformeTbHv[[#This Row],[M3]]/InformeTbHv[[#This Row],[T EFECTIVO]],2),"")</f>
        <v>9.25</v>
      </c>
      <c r="G968" s="65">
        <f>InformeTbHv[[#This Row],[T PROGRAMADO]]-InformeTbHv[[#This Row],[HORAS DE OTRAS PARADA]]</f>
        <v>5.58</v>
      </c>
      <c r="H968" s="65">
        <f>InformeTbHv[[#This Row],[T PROGRAMADO]]-SUM(InformeTbHv[[#This Row],[T PARADAS MEC]]+InformeTbHv[[#This Row],[ALISTAMIENTO]]+InformeTbHv[[#This Row],[Mantenimiento periódico]])</f>
        <v>6</v>
      </c>
      <c r="I968" s="65">
        <f>InformeTbHv[[#This Row],[T PARADAS MEC]]+InformeTbHv[[#This Row],[ALISTAMIENTO]]+InformeTbHv[[#This Row],[Mantenimiento periódico]]</f>
        <v>0</v>
      </c>
      <c r="J968" s="65">
        <f>SUMIF(InformeTbHv[[#This Row],[MOTIVO 1]],"Mantenimiento periódico",InformeTbHv[[#This Row],[T OTRA PARADA 1]])</f>
        <v>0</v>
      </c>
      <c r="K968" s="65">
        <f>InformeTbHv[[#This Row],[Mantenimiento periódico]]+InformeTbHv[[#This Row],[ALISTAMIENTO]]</f>
        <v>0</v>
      </c>
      <c r="L968" s="65">
        <f>SUM(InformeTbHv[[#This Row],[T OTRA PARADA 1]:[T OTRA PARADA 5]])</f>
        <v>0</v>
      </c>
      <c r="M968" s="64" t="s">
        <v>76</v>
      </c>
      <c r="N968" s="64" t="s">
        <v>1418</v>
      </c>
      <c r="O968" s="64" t="s">
        <v>83</v>
      </c>
      <c r="P968" s="64">
        <v>1116724602</v>
      </c>
      <c r="Q968" s="64" t="s">
        <v>43</v>
      </c>
      <c r="R968" s="64" t="s">
        <v>49</v>
      </c>
      <c r="S968" s="66">
        <v>46040</v>
      </c>
      <c r="T968" s="64" t="s">
        <v>191</v>
      </c>
      <c r="U968" s="64"/>
      <c r="V968" s="64"/>
      <c r="W968" s="64"/>
      <c r="X968" s="64"/>
      <c r="Y968" s="64"/>
      <c r="Z968" s="64"/>
      <c r="AA968" s="64"/>
      <c r="AB968" s="64"/>
      <c r="AC968" s="64" t="s">
        <v>1449</v>
      </c>
      <c r="AD968" s="64" t="s">
        <v>1494</v>
      </c>
      <c r="AE968" s="64" t="s">
        <v>1509</v>
      </c>
      <c r="AF968" s="64">
        <v>44.025076459199035</v>
      </c>
      <c r="AG968" s="252" t="s">
        <v>206</v>
      </c>
      <c r="AH968" s="258">
        <v>2</v>
      </c>
      <c r="AI968" s="64" t="s">
        <v>45</v>
      </c>
      <c r="AJ968" s="433">
        <f>VLOOKUP(InformeTbHv[[#This Row],[TURNO]],[1]INFORMEHV!AI$2:AK$184,2,0)</f>
        <v>0.58333333333333337</v>
      </c>
      <c r="AK968" s="433">
        <f>VLOOKUP(InformeTbHv[[#This Row],[TURNO]],[1]INFORMEHV!AI$2:AK$184,3,0)</f>
        <v>0.91666666666666663</v>
      </c>
      <c r="AL968" s="209">
        <v>30</v>
      </c>
      <c r="AM968" s="64">
        <v>156</v>
      </c>
      <c r="AN968" s="64">
        <v>51.61</v>
      </c>
      <c r="AO968" s="64">
        <v>6.09</v>
      </c>
      <c r="AP968" s="64"/>
      <c r="AQ968" s="65">
        <v>19</v>
      </c>
      <c r="AR968" s="64">
        <v>6</v>
      </c>
      <c r="AS968" s="64"/>
      <c r="AT968" s="64"/>
      <c r="AU968" s="64"/>
      <c r="AV968" s="64"/>
      <c r="AW968" s="64"/>
      <c r="AX968" s="64">
        <v>0.42</v>
      </c>
      <c r="AY968" s="64">
        <v>4</v>
      </c>
      <c r="AZ968" s="67"/>
      <c r="BA968" s="64" t="s">
        <v>48</v>
      </c>
      <c r="BB96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0.42</v>
      </c>
      <c r="BC968" s="65"/>
      <c r="BD968" s="65"/>
      <c r="BE968" s="65"/>
      <c r="BF968" s="65"/>
      <c r="BG968" s="68"/>
      <c r="BH968" s="44"/>
      <c r="BI968" s="45"/>
      <c r="BJ968" s="45"/>
      <c r="BK968" s="46"/>
      <c r="BL968" s="69"/>
    </row>
    <row r="969" spans="1:64" ht="18" customHeight="1" x14ac:dyDescent="0.3">
      <c r="A969" s="63">
        <f>IFERROR(InformeTbHv[[#This Row],[T EFECTIVO]]/InformeTbHv[[#This Row],[Horas disponibles]],0)</f>
        <v>0.967741935483871</v>
      </c>
      <c r="B969" s="63">
        <f>((InformeTbHv[[#This Row],[T PROGRAMADO]]-InformeTbHv[[#This Row],[HORAS DE OTRAS PARADA]]))/InformeTbHv[[#This Row],[T PROGRAMADO]]</f>
        <v>0.9375</v>
      </c>
      <c r="C969" s="215">
        <f>IFERROR(((InformeTbHv[[#This Row],[T PROGRAMADO]]-InformeTbHv[[#This Row],[Ttal P. mec]])/InformeTbHv[[#This Row],[T PROGRAMADO]]),0)</f>
        <v>0.96875</v>
      </c>
      <c r="D969" s="64">
        <f>IFERROR(ROUND(InformeTbHv[[#This Row],[TOTAL DE ARBOLES]]/InformeTbHv[[#This Row],[T EFECTIVO]],2),"")</f>
        <v>122.13</v>
      </c>
      <c r="E969" s="64">
        <f>(IFERROR(ROUND(InformeTbHv[[#This Row],[M3]]/InformeTbHv[[#This Row],[TOTAL DE ARBOLES]],2),""))</f>
        <v>0.18</v>
      </c>
      <c r="F969" s="39">
        <f>IFERROR(ROUND(InformeTbHv[[#This Row],[M3]]/InformeTbHv[[#This Row],[T EFECTIVO]],2),"")</f>
        <v>21.71</v>
      </c>
      <c r="G969" s="65">
        <f>InformeTbHv[[#This Row],[T PROGRAMADO]]-InformeTbHv[[#This Row],[HORAS DE OTRAS PARADA]]</f>
        <v>7.5</v>
      </c>
      <c r="H969" s="65">
        <f>InformeTbHv[[#This Row],[T PROGRAMADO]]-SUM(InformeTbHv[[#This Row],[T PARADAS MEC]]+InformeTbHv[[#This Row],[ALISTAMIENTO]]+InformeTbHv[[#This Row],[Mantenimiento periódico]])</f>
        <v>7.75</v>
      </c>
      <c r="I969" s="65">
        <f>InformeTbHv[[#This Row],[T PARADAS MEC]]+InformeTbHv[[#This Row],[ALISTAMIENTO]]+InformeTbHv[[#This Row],[Mantenimiento periódico]]</f>
        <v>0.25</v>
      </c>
      <c r="J969" s="65">
        <f>SUMIF(InformeTbHv[[#This Row],[MOTIVO 1]],"Mantenimiento periódico",InformeTbHv[[#This Row],[T OTRA PARADA 1]])</f>
        <v>0</v>
      </c>
      <c r="K969" s="65">
        <f>InformeTbHv[[#This Row],[Mantenimiento periódico]]+InformeTbHv[[#This Row],[ALISTAMIENTO]]</f>
        <v>0.25</v>
      </c>
      <c r="L969" s="65">
        <f>SUM(InformeTbHv[[#This Row],[T OTRA PARADA 1]:[T OTRA PARADA 5]])</f>
        <v>0</v>
      </c>
      <c r="M969" s="64" t="s">
        <v>42</v>
      </c>
      <c r="N969" s="64" t="s">
        <v>1418</v>
      </c>
      <c r="O969" s="64" t="s">
        <v>58</v>
      </c>
      <c r="P969" s="64">
        <v>6343935</v>
      </c>
      <c r="Q969" s="64" t="s">
        <v>43</v>
      </c>
      <c r="R969" s="64" t="s">
        <v>44</v>
      </c>
      <c r="S969" s="66">
        <v>46040</v>
      </c>
      <c r="T969" s="64" t="s">
        <v>196</v>
      </c>
      <c r="U969" s="64"/>
      <c r="V969" s="64"/>
      <c r="W969" s="64"/>
      <c r="X969" s="64"/>
      <c r="Y969" s="64"/>
      <c r="Z969" s="64"/>
      <c r="AA969" s="64"/>
      <c r="AB969" s="64"/>
      <c r="AC969" s="64" t="s">
        <v>1428</v>
      </c>
      <c r="AD969" s="64" t="s">
        <v>1473</v>
      </c>
      <c r="AE969" s="64" t="s">
        <v>1516</v>
      </c>
      <c r="AF969" s="64">
        <v>15.805091929583492</v>
      </c>
      <c r="AG969" s="251" t="s">
        <v>205</v>
      </c>
      <c r="AH969" s="258">
        <v>2</v>
      </c>
      <c r="AI969" s="209" t="s">
        <v>47</v>
      </c>
      <c r="AJ969" s="417">
        <f>VLOOKUP(InformeTbHv[[#This Row],[TURNO]],[1]INFORMEHV!AI$2:AK$184,2,0)</f>
        <v>0.25</v>
      </c>
      <c r="AK969" s="417">
        <f>VLOOKUP(InformeTbHv[[#This Row],[TURNO]],[1]INFORMEHV!AI$2:AK$184,3,0)</f>
        <v>0.58333333333333337</v>
      </c>
      <c r="AL969" s="209">
        <v>25</v>
      </c>
      <c r="AM969" s="64">
        <v>916</v>
      </c>
      <c r="AN969" s="64">
        <v>162.81</v>
      </c>
      <c r="AO969" s="64">
        <v>20.81</v>
      </c>
      <c r="AP969" s="64"/>
      <c r="AQ969" s="65">
        <v>14</v>
      </c>
      <c r="AR969" s="64">
        <v>8</v>
      </c>
      <c r="AS969" s="64"/>
      <c r="AT969" s="64"/>
      <c r="AU969" s="64"/>
      <c r="AV969" s="64">
        <v>0.25</v>
      </c>
      <c r="AW969" s="64"/>
      <c r="AX969" s="64">
        <v>0.25</v>
      </c>
      <c r="AY969" s="64"/>
      <c r="AZ969" s="67" t="s">
        <v>92</v>
      </c>
      <c r="BA969" s="64" t="s">
        <v>46</v>
      </c>
      <c r="BB96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0.5</v>
      </c>
      <c r="BC969" s="65"/>
      <c r="BD969" s="65"/>
      <c r="BE969" s="65"/>
      <c r="BF969" s="65"/>
      <c r="BG969" s="68"/>
      <c r="BH969" s="44"/>
      <c r="BI969" s="45"/>
      <c r="BJ969" s="45"/>
      <c r="BK969" s="46"/>
      <c r="BL969" s="69"/>
    </row>
    <row r="970" spans="1:64" ht="18" customHeight="1" x14ac:dyDescent="0.3">
      <c r="A970" s="63">
        <f>IFERROR(InformeTbHv[[#This Row],[T EFECTIVO]]/InformeTbHv[[#This Row],[Horas disponibles]],0)</f>
        <v>0.94580645161290322</v>
      </c>
      <c r="B970" s="63">
        <f>((InformeTbHv[[#This Row],[T PROGRAMADO]]-InformeTbHv[[#This Row],[HORAS DE OTRAS PARADA]]))/InformeTbHv[[#This Row],[T PROGRAMADO]]</f>
        <v>0.91625000000000001</v>
      </c>
      <c r="C970" s="215">
        <f>IFERROR(((InformeTbHv[[#This Row],[T PROGRAMADO]]-InformeTbHv[[#This Row],[Ttal P. mec]])/InformeTbHv[[#This Row],[T PROGRAMADO]]),0)</f>
        <v>0.96875</v>
      </c>
      <c r="D970" s="64">
        <f>IFERROR(ROUND(InformeTbHv[[#This Row],[TOTAL DE ARBOLES]]/InformeTbHv[[#This Row],[T EFECTIVO]],2),"")</f>
        <v>88.81</v>
      </c>
      <c r="E970" s="64">
        <f>(IFERROR(ROUND(InformeTbHv[[#This Row],[M3]]/InformeTbHv[[#This Row],[TOTAL DE ARBOLES]],2),""))</f>
        <v>0.2</v>
      </c>
      <c r="F970" s="39">
        <f>IFERROR(ROUND(InformeTbHv[[#This Row],[M3]]/InformeTbHv[[#This Row],[T EFECTIVO]],2),"")</f>
        <v>17.62</v>
      </c>
      <c r="G970" s="65">
        <f>InformeTbHv[[#This Row],[T PROGRAMADO]]-InformeTbHv[[#This Row],[HORAS DE OTRAS PARADA]]</f>
        <v>7.33</v>
      </c>
      <c r="H970" s="65">
        <f>InformeTbHv[[#This Row],[T PROGRAMADO]]-SUM(InformeTbHv[[#This Row],[T PARADAS MEC]]+InformeTbHv[[#This Row],[ALISTAMIENTO]]+InformeTbHv[[#This Row],[Mantenimiento periódico]])</f>
        <v>7.75</v>
      </c>
      <c r="I970" s="65">
        <f>InformeTbHv[[#This Row],[T PARADAS MEC]]+InformeTbHv[[#This Row],[ALISTAMIENTO]]+InformeTbHv[[#This Row],[Mantenimiento periódico]]</f>
        <v>0.25</v>
      </c>
      <c r="J970" s="65">
        <f>SUMIF(InformeTbHv[[#This Row],[MOTIVO 1]],"Mantenimiento periódico",InformeTbHv[[#This Row],[T OTRA PARADA 1]])</f>
        <v>0</v>
      </c>
      <c r="K970" s="65">
        <f>InformeTbHv[[#This Row],[Mantenimiento periódico]]+InformeTbHv[[#This Row],[ALISTAMIENTO]]</f>
        <v>0.25</v>
      </c>
      <c r="L970" s="65">
        <f>SUM(InformeTbHv[[#This Row],[T OTRA PARADA 1]:[T OTRA PARADA 5]])</f>
        <v>0</v>
      </c>
      <c r="M970" s="64" t="s">
        <v>42</v>
      </c>
      <c r="N970" s="64" t="s">
        <v>1418</v>
      </c>
      <c r="O970" s="64" t="s">
        <v>59</v>
      </c>
      <c r="P970" s="64">
        <v>94269864</v>
      </c>
      <c r="Q970" s="64" t="s">
        <v>43</v>
      </c>
      <c r="R970" s="64" t="s">
        <v>44</v>
      </c>
      <c r="S970" s="66">
        <v>46040</v>
      </c>
      <c r="T970" s="64" t="s">
        <v>196</v>
      </c>
      <c r="U970" s="64"/>
      <c r="V970" s="64"/>
      <c r="W970" s="64"/>
      <c r="X970" s="64"/>
      <c r="Y970" s="64"/>
      <c r="Z970" s="64"/>
      <c r="AA970" s="64"/>
      <c r="AB970" s="64"/>
      <c r="AC970" s="64" t="s">
        <v>1428</v>
      </c>
      <c r="AD970" s="64" t="s">
        <v>1473</v>
      </c>
      <c r="AE970" s="64" t="s">
        <v>1516</v>
      </c>
      <c r="AF970" s="64">
        <v>15.805091929583492</v>
      </c>
      <c r="AG970" s="251" t="s">
        <v>205</v>
      </c>
      <c r="AH970" s="258">
        <v>2</v>
      </c>
      <c r="AI970" s="64" t="s">
        <v>45</v>
      </c>
      <c r="AJ970" s="433">
        <f>VLOOKUP(InformeTbHv[[#This Row],[TURNO]],[1]INFORMEHV!AI$2:AK$184,2,0)</f>
        <v>0.58333333333333337</v>
      </c>
      <c r="AK970" s="433">
        <f>VLOOKUP(InformeTbHv[[#This Row],[TURNO]],[1]INFORMEHV!AI$2:AK$184,3,0)</f>
        <v>0.91666666666666663</v>
      </c>
      <c r="AL970" s="209">
        <v>25</v>
      </c>
      <c r="AM970" s="64">
        <v>651</v>
      </c>
      <c r="AN970" s="64">
        <v>129.12</v>
      </c>
      <c r="AO970" s="64">
        <v>16.52</v>
      </c>
      <c r="AP970" s="64"/>
      <c r="AQ970" s="65">
        <v>13</v>
      </c>
      <c r="AR970" s="64">
        <v>8</v>
      </c>
      <c r="AS970" s="64"/>
      <c r="AT970" s="64"/>
      <c r="AU970" s="64"/>
      <c r="AV970" s="64">
        <v>0.25</v>
      </c>
      <c r="AW970" s="64">
        <v>0.17</v>
      </c>
      <c r="AX970" s="64">
        <v>0.25</v>
      </c>
      <c r="AY970" s="64"/>
      <c r="AZ970" s="67" t="s">
        <v>92</v>
      </c>
      <c r="BA970" s="64" t="s">
        <v>46</v>
      </c>
      <c r="BB97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0.67</v>
      </c>
      <c r="BC970" s="65"/>
      <c r="BD970" s="65"/>
      <c r="BE970" s="65"/>
      <c r="BF970" s="65"/>
      <c r="BG970" s="68"/>
      <c r="BH970" s="44"/>
      <c r="BI970" s="45"/>
      <c r="BJ970" s="45"/>
      <c r="BK970" s="46"/>
      <c r="BL970" s="69"/>
    </row>
    <row r="971" spans="1:64" ht="18" customHeight="1" x14ac:dyDescent="0.3">
      <c r="A971" s="63">
        <f>IFERROR(InformeTbHv[[#This Row],[T EFECTIVO]]/InformeTbHv[[#This Row],[Horas disponibles]],0)</f>
        <v>0</v>
      </c>
      <c r="B971" s="63">
        <f>((InformeTbHv[[#This Row],[T PROGRAMADO]]-InformeTbHv[[#This Row],[HORAS DE OTRAS PARADA]]))/InformeTbHv[[#This Row],[T PROGRAMADO]]</f>
        <v>0</v>
      </c>
      <c r="C971" s="215">
        <f>IFERROR(((InformeTbHv[[#This Row],[T PROGRAMADO]]-InformeTbHv[[#This Row],[Ttal P. mec]])/InformeTbHv[[#This Row],[T PROGRAMADO]]),0)</f>
        <v>1</v>
      </c>
      <c r="D971" s="64" t="str">
        <f>IFERROR(ROUND(InformeTbHv[[#This Row],[TOTAL DE ARBOLES]]/InformeTbHv[[#This Row],[T EFECTIVO]],2),"")</f>
        <v/>
      </c>
      <c r="E971" s="64" t="str">
        <f>(IFERROR(ROUND(InformeTbHv[[#This Row],[M3]]/InformeTbHv[[#This Row],[TOTAL DE ARBOLES]],2),""))</f>
        <v/>
      </c>
      <c r="F971" s="39" t="str">
        <f>IFERROR(ROUND(InformeTbHv[[#This Row],[M3]]/InformeTbHv[[#This Row],[T EFECTIVO]],2),"")</f>
        <v/>
      </c>
      <c r="G971" s="65">
        <f>InformeTbHv[[#This Row],[T PROGRAMADO]]-InformeTbHv[[#This Row],[HORAS DE OTRAS PARADA]]</f>
        <v>0</v>
      </c>
      <c r="H971" s="65">
        <f>InformeTbHv[[#This Row],[T PROGRAMADO]]-SUM(InformeTbHv[[#This Row],[T PARADAS MEC]]+InformeTbHv[[#This Row],[ALISTAMIENTO]]+InformeTbHv[[#This Row],[Mantenimiento periódico]])</f>
        <v>10</v>
      </c>
      <c r="I971" s="65">
        <f>InformeTbHv[[#This Row],[T PARADAS MEC]]+InformeTbHv[[#This Row],[ALISTAMIENTO]]+InformeTbHv[[#This Row],[Mantenimiento periódico]]</f>
        <v>0</v>
      </c>
      <c r="J971" s="65">
        <f>SUMIF(InformeTbHv[[#This Row],[MOTIVO 1]],"Mantenimiento periódico",InformeTbHv[[#This Row],[T OTRA PARADA 1]])</f>
        <v>0</v>
      </c>
      <c r="K971" s="65">
        <f>InformeTbHv[[#This Row],[Mantenimiento periódico]]+InformeTbHv[[#This Row],[ALISTAMIENTO]]</f>
        <v>0</v>
      </c>
      <c r="L971" s="65">
        <f>SUM(InformeTbHv[[#This Row],[T OTRA PARADA 1]:[T OTRA PARADA 5]])</f>
        <v>10</v>
      </c>
      <c r="M971" s="64" t="s">
        <v>68</v>
      </c>
      <c r="N971" s="64" t="s">
        <v>1417</v>
      </c>
      <c r="O971" s="64" t="s">
        <v>71</v>
      </c>
      <c r="P971" s="64">
        <v>1116723741</v>
      </c>
      <c r="Q971" s="64" t="s">
        <v>65</v>
      </c>
      <c r="R971" s="64" t="s">
        <v>44</v>
      </c>
      <c r="S971" s="66">
        <v>46040</v>
      </c>
      <c r="T971" s="64" t="s">
        <v>150</v>
      </c>
      <c r="U971" s="64"/>
      <c r="V971" s="64"/>
      <c r="W971" s="64"/>
      <c r="X971" s="64"/>
      <c r="Y971" s="64"/>
      <c r="Z971" s="64"/>
      <c r="AA971" s="64"/>
      <c r="AB971" s="64"/>
      <c r="AC971" s="64" t="s">
        <v>1444</v>
      </c>
      <c r="AD971" s="64" t="s">
        <v>1489</v>
      </c>
      <c r="AE971" s="64" t="s">
        <v>1512</v>
      </c>
      <c r="AF971" s="64">
        <v>22.805263629590204</v>
      </c>
      <c r="AG971" s="251" t="s">
        <v>205</v>
      </c>
      <c r="AH971" s="258">
        <v>8</v>
      </c>
      <c r="AI971" s="209" t="s">
        <v>47</v>
      </c>
      <c r="AJ971" s="417">
        <f>VLOOKUP(InformeTbHv[[#This Row],[TURNO]],[1]INFORMEHV!AI$2:AK$184,2,0)</f>
        <v>0.25</v>
      </c>
      <c r="AK971" s="417">
        <f>VLOOKUP(InformeTbHv[[#This Row],[TURNO]],[1]INFORMEHV!AI$2:AK$184,3,0)</f>
        <v>0.58333333333333337</v>
      </c>
      <c r="AL971" s="209"/>
      <c r="AM971" s="64"/>
      <c r="AN971" s="64"/>
      <c r="AO971" s="64"/>
      <c r="AP971" s="64"/>
      <c r="AQ971" s="65"/>
      <c r="AR971" s="64">
        <v>10</v>
      </c>
      <c r="AS971" s="64"/>
      <c r="AT971" s="25"/>
      <c r="AU971" s="64"/>
      <c r="AV971" s="64"/>
      <c r="AW971" s="64"/>
      <c r="AX971" s="64"/>
      <c r="AY971" s="64"/>
      <c r="AZ971" s="67" t="s">
        <v>352</v>
      </c>
      <c r="BA971" s="64" t="s">
        <v>46</v>
      </c>
      <c r="BB97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10</v>
      </c>
      <c r="BC971" s="65">
        <v>5</v>
      </c>
      <c r="BD971" s="65">
        <v>5</v>
      </c>
      <c r="BE971" s="65"/>
      <c r="BF971" s="65"/>
      <c r="BG971" s="68"/>
      <c r="BH971" s="44" t="s">
        <v>246</v>
      </c>
      <c r="BI971" s="45" t="s">
        <v>237</v>
      </c>
      <c r="BJ971" s="45"/>
      <c r="BK971" s="46"/>
      <c r="BL971" s="69"/>
    </row>
    <row r="972" spans="1:64" ht="18" customHeight="1" x14ac:dyDescent="0.3">
      <c r="A972" s="63">
        <f>IFERROR(InformeTbHv[[#This Row],[T EFECTIVO]]/InformeTbHv[[#This Row],[Horas disponibles]],0)</f>
        <v>0</v>
      </c>
      <c r="B972" s="63">
        <f>((InformeTbHv[[#This Row],[T PROGRAMADO]]-InformeTbHv[[#This Row],[HORAS DE OTRAS PARADA]]))/InformeTbHv[[#This Row],[T PROGRAMADO]]</f>
        <v>0</v>
      </c>
      <c r="C972" s="215">
        <f>IFERROR(((InformeTbHv[[#This Row],[T PROGRAMADO]]-InformeTbHv[[#This Row],[Ttal P. mec]])/InformeTbHv[[#This Row],[T PROGRAMADO]]),0)</f>
        <v>1</v>
      </c>
      <c r="D972" s="64" t="str">
        <f>IFERROR(ROUND(InformeTbHv[[#This Row],[TOTAL DE ARBOLES]]/InformeTbHv[[#This Row],[T EFECTIVO]],2),"")</f>
        <v/>
      </c>
      <c r="E972" s="64" t="str">
        <f>(IFERROR(ROUND(InformeTbHv[[#This Row],[M3]]/InformeTbHv[[#This Row],[TOTAL DE ARBOLES]],2),""))</f>
        <v/>
      </c>
      <c r="F972" s="39" t="str">
        <f>IFERROR(ROUND(InformeTbHv[[#This Row],[M3]]/InformeTbHv[[#This Row],[T EFECTIVO]],2),"")</f>
        <v/>
      </c>
      <c r="G972" s="65">
        <f>InformeTbHv[[#This Row],[T PROGRAMADO]]-InformeTbHv[[#This Row],[HORAS DE OTRAS PARADA]]</f>
        <v>0</v>
      </c>
      <c r="H972" s="65">
        <f>InformeTbHv[[#This Row],[T PROGRAMADO]]-SUM(InformeTbHv[[#This Row],[T PARADAS MEC]]+InformeTbHv[[#This Row],[ALISTAMIENTO]]+InformeTbHv[[#This Row],[Mantenimiento periódico]])</f>
        <v>8</v>
      </c>
      <c r="I972" s="65">
        <f>InformeTbHv[[#This Row],[T PARADAS MEC]]+InformeTbHv[[#This Row],[ALISTAMIENTO]]+InformeTbHv[[#This Row],[Mantenimiento periódico]]</f>
        <v>0</v>
      </c>
      <c r="J972" s="65">
        <f>SUMIF(InformeTbHv[[#This Row],[MOTIVO 1]],"Mantenimiento periódico",InformeTbHv[[#This Row],[T OTRA PARADA 1]])</f>
        <v>0</v>
      </c>
      <c r="K972" s="65">
        <f>InformeTbHv[[#This Row],[Mantenimiento periódico]]+InformeTbHv[[#This Row],[ALISTAMIENTO]]</f>
        <v>0</v>
      </c>
      <c r="L972" s="65">
        <f>SUM(InformeTbHv[[#This Row],[T OTRA PARADA 1]:[T OTRA PARADA 5]])</f>
        <v>8</v>
      </c>
      <c r="M972" s="64" t="s">
        <v>86</v>
      </c>
      <c r="N972" s="64" t="s">
        <v>1418</v>
      </c>
      <c r="O972" s="64" t="s">
        <v>87</v>
      </c>
      <c r="P972" s="64">
        <v>1112300817</v>
      </c>
      <c r="Q972" s="64" t="s">
        <v>43</v>
      </c>
      <c r="R972" s="64" t="s">
        <v>74</v>
      </c>
      <c r="S972" s="66">
        <v>46042</v>
      </c>
      <c r="T972" s="64" t="s">
        <v>102</v>
      </c>
      <c r="U972" s="64"/>
      <c r="V972" s="64"/>
      <c r="W972" s="64"/>
      <c r="X972" s="64"/>
      <c r="Y972" s="64"/>
      <c r="Z972" s="64"/>
      <c r="AA972" s="64"/>
      <c r="AB972" s="64"/>
      <c r="AC972" s="64" t="s">
        <v>1425</v>
      </c>
      <c r="AD972" s="64" t="s">
        <v>1470</v>
      </c>
      <c r="AE972" s="64" t="s">
        <v>1514</v>
      </c>
      <c r="AF972" s="64">
        <v>18.81028029942162</v>
      </c>
      <c r="AG972" s="251" t="s">
        <v>205</v>
      </c>
      <c r="AH972" s="258">
        <v>1</v>
      </c>
      <c r="AI972" s="64" t="s">
        <v>45</v>
      </c>
      <c r="AJ972" s="433">
        <f>VLOOKUP(InformeTbHv[[#This Row],[TURNO]],[1]INFORMEHV!AI$2:AK$184,2,0)</f>
        <v>0.58333333333333337</v>
      </c>
      <c r="AK972" s="433">
        <f>VLOOKUP(InformeTbHv[[#This Row],[TURNO]],[1]INFORMEHV!AI$2:AK$184,3,0)</f>
        <v>0.91666666666666663</v>
      </c>
      <c r="AL972" s="209"/>
      <c r="AM972" s="64"/>
      <c r="AN972" s="64"/>
      <c r="AO972" s="64"/>
      <c r="AP972" s="64"/>
      <c r="AQ972" s="65"/>
      <c r="AR972" s="64">
        <v>8</v>
      </c>
      <c r="AS972" s="64"/>
      <c r="AT972" s="64"/>
      <c r="AU972" s="64"/>
      <c r="AV972" s="64"/>
      <c r="AW972" s="64"/>
      <c r="AX972" s="64"/>
      <c r="AY972" s="64"/>
      <c r="AZ972" s="67" t="s">
        <v>353</v>
      </c>
      <c r="BA972" s="64" t="s">
        <v>48</v>
      </c>
      <c r="BB97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972" s="65">
        <v>8</v>
      </c>
      <c r="BD972" s="65"/>
      <c r="BE972" s="65"/>
      <c r="BF972" s="65"/>
      <c r="BG972" s="68"/>
      <c r="BH972" s="44" t="s">
        <v>858</v>
      </c>
      <c r="BI972" s="45"/>
      <c r="BJ972" s="45"/>
      <c r="BK972" s="46"/>
      <c r="BL972" s="69"/>
    </row>
    <row r="973" spans="1:64" ht="18" customHeight="1" x14ac:dyDescent="0.3">
      <c r="A973" s="63">
        <f>IFERROR(InformeTbHv[[#This Row],[T EFECTIVO]]/InformeTbHv[[#This Row],[Horas disponibles]],0)</f>
        <v>4.3402777777784562E-4</v>
      </c>
      <c r="B973" s="63">
        <f>((InformeTbHv[[#This Row],[T PROGRAMADO]]-InformeTbHv[[#This Row],[HORAS DE OTRAS PARADA]]))/InformeTbHv[[#This Row],[T PROGRAMADO]]</f>
        <v>4.166666666667318E-4</v>
      </c>
      <c r="C973" s="215">
        <f>IFERROR(((InformeTbHv[[#This Row],[T PROGRAMADO]]-InformeTbHv[[#This Row],[Ttal P. mec]])/InformeTbHv[[#This Row],[T PROGRAMADO]]),0)</f>
        <v>0.96</v>
      </c>
      <c r="D973" s="64">
        <f>IFERROR(ROUND(InformeTbHv[[#This Row],[TOTAL DE ARBOLES]]/InformeTbHv[[#This Row],[T EFECTIVO]],2),"")</f>
        <v>0</v>
      </c>
      <c r="E973" s="64" t="str">
        <f>(IFERROR(ROUND(InformeTbHv[[#This Row],[M3]]/InformeTbHv[[#This Row],[TOTAL DE ARBOLES]],2),""))</f>
        <v/>
      </c>
      <c r="F973" s="39">
        <f>IFERROR(ROUND(InformeTbHv[[#This Row],[M3]]/InformeTbHv[[#This Row],[T EFECTIVO]],2),"")</f>
        <v>0</v>
      </c>
      <c r="G973" s="65">
        <f>InformeTbHv[[#This Row],[T PROGRAMADO]]-InformeTbHv[[#This Row],[HORAS DE OTRAS PARADA]]</f>
        <v>3.3333333333338544E-3</v>
      </c>
      <c r="H973" s="65">
        <f>InformeTbHv[[#This Row],[T PROGRAMADO]]-SUM(InformeTbHv[[#This Row],[T PARADAS MEC]]+InformeTbHv[[#This Row],[ALISTAMIENTO]]+InformeTbHv[[#This Row],[Mantenimiento periódico]])</f>
        <v>7.68</v>
      </c>
      <c r="I973" s="65">
        <f>InformeTbHv[[#This Row],[T PARADAS MEC]]+InformeTbHv[[#This Row],[ALISTAMIENTO]]+InformeTbHv[[#This Row],[Mantenimiento periódico]]</f>
        <v>0.32</v>
      </c>
      <c r="J973" s="65">
        <f>SUMIF(InformeTbHv[[#This Row],[MOTIVO 1]],"Mantenimiento periódico",InformeTbHv[[#This Row],[T OTRA PARADA 1]])</f>
        <v>0</v>
      </c>
      <c r="K973" s="65">
        <f>InformeTbHv[[#This Row],[Mantenimiento periódico]]+InformeTbHv[[#This Row],[ALISTAMIENTO]]</f>
        <v>0.32</v>
      </c>
      <c r="L973" s="65">
        <f>SUM(InformeTbHv[[#This Row],[T OTRA PARADA 1]:[T OTRA PARADA 5]])</f>
        <v>7.2166666666666668</v>
      </c>
      <c r="M973" s="64" t="s">
        <v>86</v>
      </c>
      <c r="N973" s="64" t="s">
        <v>1418</v>
      </c>
      <c r="O973" s="64" t="s">
        <v>88</v>
      </c>
      <c r="P973" s="64">
        <v>94265708</v>
      </c>
      <c r="Q973" s="64" t="s">
        <v>43</v>
      </c>
      <c r="R973" s="64" t="s">
        <v>74</v>
      </c>
      <c r="S973" s="66">
        <v>46042</v>
      </c>
      <c r="T973" s="64" t="s">
        <v>102</v>
      </c>
      <c r="U973" s="64"/>
      <c r="V973" s="64"/>
      <c r="W973" s="64"/>
      <c r="X973" s="64"/>
      <c r="Y973" s="64"/>
      <c r="Z973" s="64"/>
      <c r="AA973" s="64"/>
      <c r="AB973" s="64"/>
      <c r="AC973" s="64" t="s">
        <v>1425</v>
      </c>
      <c r="AD973" s="64" t="s">
        <v>1470</v>
      </c>
      <c r="AE973" s="64" t="s">
        <v>1514</v>
      </c>
      <c r="AF973" s="64">
        <v>18.81028029942162</v>
      </c>
      <c r="AG973" s="251" t="s">
        <v>205</v>
      </c>
      <c r="AH973" s="258">
        <v>1</v>
      </c>
      <c r="AI973" s="209" t="s">
        <v>47</v>
      </c>
      <c r="AJ973" s="417">
        <f>VLOOKUP(InformeTbHv[[#This Row],[TURNO]],[1]INFORMEHV!AI$2:AK$184,2,0)</f>
        <v>0.25</v>
      </c>
      <c r="AK973" s="417">
        <f>VLOOKUP(InformeTbHv[[#This Row],[TURNO]],[1]INFORMEHV!AI$2:AK$184,3,0)</f>
        <v>0.58333333333333337</v>
      </c>
      <c r="AL973" s="209"/>
      <c r="AM973" s="64"/>
      <c r="AN973" s="64"/>
      <c r="AO973" s="64"/>
      <c r="AP973" s="64"/>
      <c r="AQ973" s="65"/>
      <c r="AR973" s="64">
        <v>8</v>
      </c>
      <c r="AS973" s="64"/>
      <c r="AT973" s="64"/>
      <c r="AU973" s="64"/>
      <c r="AV973" s="64">
        <v>0.32</v>
      </c>
      <c r="AW973" s="64">
        <v>0.2</v>
      </c>
      <c r="AX973" s="64">
        <v>0.26</v>
      </c>
      <c r="AY973" s="64"/>
      <c r="AZ973" s="67" t="s">
        <v>353</v>
      </c>
      <c r="BA973" s="64" t="s">
        <v>48</v>
      </c>
      <c r="BB97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7.9966666666666661</v>
      </c>
      <c r="BC973" s="65">
        <v>0.31666666666666599</v>
      </c>
      <c r="BD973" s="65">
        <v>2</v>
      </c>
      <c r="BE973" s="65">
        <v>4</v>
      </c>
      <c r="BF973" s="65">
        <v>0.9</v>
      </c>
      <c r="BG973" s="68"/>
      <c r="BH973" s="44" t="s">
        <v>90</v>
      </c>
      <c r="BI973" s="45" t="s">
        <v>237</v>
      </c>
      <c r="BJ973" s="45" t="s">
        <v>355</v>
      </c>
      <c r="BK973" s="46" t="s">
        <v>354</v>
      </c>
      <c r="BL973" s="69"/>
    </row>
    <row r="974" spans="1:64" ht="18" customHeight="1" x14ac:dyDescent="0.3">
      <c r="A974" s="63">
        <f>IFERROR(InformeTbHv[[#This Row],[T EFECTIVO]]/InformeTbHv[[#This Row],[Horas disponibles]],0)</f>
        <v>0.96525096525096532</v>
      </c>
      <c r="B974" s="63">
        <f>((InformeTbHv[[#This Row],[T PROGRAMADO]]-InformeTbHv[[#This Row],[HORAS DE OTRAS PARADA]]))/InformeTbHv[[#This Row],[T PROGRAMADO]]</f>
        <v>0.9375</v>
      </c>
      <c r="C974" s="215">
        <f>IFERROR(((InformeTbHv[[#This Row],[T PROGRAMADO]]-InformeTbHv[[#This Row],[Ttal P. mec]])/InformeTbHv[[#This Row],[T PROGRAMADO]]),0)</f>
        <v>0.97124999999999995</v>
      </c>
      <c r="D974" s="64">
        <f>IFERROR(ROUND(InformeTbHv[[#This Row],[TOTAL DE ARBOLES]]/InformeTbHv[[#This Row],[T EFECTIVO]],2),"")</f>
        <v>15.33</v>
      </c>
      <c r="E974" s="64">
        <f>(IFERROR(ROUND(InformeTbHv[[#This Row],[M3]]/InformeTbHv[[#This Row],[TOTAL DE ARBOLES]],2),""))</f>
        <v>2.02</v>
      </c>
      <c r="F974" s="39">
        <f>IFERROR(ROUND(InformeTbHv[[#This Row],[M3]]/InformeTbHv[[#This Row],[T EFECTIVO]],2),"")</f>
        <v>30.93</v>
      </c>
      <c r="G974" s="65">
        <f>InformeTbHv[[#This Row],[T PROGRAMADO]]-InformeTbHv[[#This Row],[HORAS DE OTRAS PARADA]]</f>
        <v>7.5</v>
      </c>
      <c r="H974" s="65">
        <f>InformeTbHv[[#This Row],[T PROGRAMADO]]-SUM(InformeTbHv[[#This Row],[T PARADAS MEC]]+InformeTbHv[[#This Row],[ALISTAMIENTO]]+InformeTbHv[[#This Row],[Mantenimiento periódico]])</f>
        <v>7.77</v>
      </c>
      <c r="I974" s="65">
        <f>InformeTbHv[[#This Row],[T PARADAS MEC]]+InformeTbHv[[#This Row],[ALISTAMIENTO]]+InformeTbHv[[#This Row],[Mantenimiento periódico]]</f>
        <v>0.23</v>
      </c>
      <c r="J974" s="65">
        <f>SUMIF(InformeTbHv[[#This Row],[MOTIVO 1]],"Mantenimiento periódico",InformeTbHv[[#This Row],[T OTRA PARADA 1]])</f>
        <v>0</v>
      </c>
      <c r="K974" s="65">
        <f>InformeTbHv[[#This Row],[Mantenimiento periódico]]+InformeTbHv[[#This Row],[ALISTAMIENTO]]</f>
        <v>0.23</v>
      </c>
      <c r="L974" s="65">
        <f>SUM(InformeTbHv[[#This Row],[T OTRA PARADA 1]:[T OTRA PARADA 5]])</f>
        <v>0</v>
      </c>
      <c r="M974" s="64" t="s">
        <v>86</v>
      </c>
      <c r="N974" s="64" t="s">
        <v>1418</v>
      </c>
      <c r="O974" s="64" t="s">
        <v>87</v>
      </c>
      <c r="P974" s="64">
        <v>1112300817</v>
      </c>
      <c r="Q974" s="64" t="s">
        <v>43</v>
      </c>
      <c r="R974" s="64" t="s">
        <v>74</v>
      </c>
      <c r="S974" s="66">
        <v>46041</v>
      </c>
      <c r="T974" s="64" t="s">
        <v>198</v>
      </c>
      <c r="U974" s="64"/>
      <c r="V974" s="64"/>
      <c r="W974" s="64"/>
      <c r="X974" s="64"/>
      <c r="Y974" s="64"/>
      <c r="Z974" s="64"/>
      <c r="AA974" s="64"/>
      <c r="AB974" s="64"/>
      <c r="AC974" s="64" t="s">
        <v>1450</v>
      </c>
      <c r="AD974" s="64" t="s">
        <v>1495</v>
      </c>
      <c r="AE974" s="64" t="s">
        <v>1514</v>
      </c>
      <c r="AF974" s="64">
        <v>16.86453723236896</v>
      </c>
      <c r="AG974" s="251" t="s">
        <v>205</v>
      </c>
      <c r="AH974" s="258">
        <v>3</v>
      </c>
      <c r="AI974" s="64" t="s">
        <v>45</v>
      </c>
      <c r="AJ974" s="433">
        <f>VLOOKUP(InformeTbHv[[#This Row],[TURNO]],[1]INFORMEHV!AI$2:AK$184,2,0)</f>
        <v>0.58333333333333337</v>
      </c>
      <c r="AK974" s="433">
        <f>VLOOKUP(InformeTbHv[[#This Row],[TURNO]],[1]INFORMEHV!AI$2:AK$184,3,0)</f>
        <v>0.91666666666666663</v>
      </c>
      <c r="AL974" s="209">
        <v>27</v>
      </c>
      <c r="AM974" s="64">
        <v>115</v>
      </c>
      <c r="AN974" s="64">
        <v>232</v>
      </c>
      <c r="AO974" s="64">
        <v>4.38</v>
      </c>
      <c r="AP974" s="64"/>
      <c r="AQ974" s="65">
        <v>12.3</v>
      </c>
      <c r="AR974" s="64">
        <v>8</v>
      </c>
      <c r="AS974" s="64"/>
      <c r="AT974" s="64"/>
      <c r="AU974" s="64"/>
      <c r="AV974" s="64">
        <v>0.23</v>
      </c>
      <c r="AW974" s="64"/>
      <c r="AX974" s="64">
        <v>0.27</v>
      </c>
      <c r="AY974" s="64">
        <v>7.3</v>
      </c>
      <c r="AZ974" s="67" t="s">
        <v>202</v>
      </c>
      <c r="BA974" s="64" t="s">
        <v>48</v>
      </c>
      <c r="BB97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0.5</v>
      </c>
      <c r="BC974" s="65"/>
      <c r="BD974" s="65"/>
      <c r="BE974" s="65"/>
      <c r="BF974" s="65"/>
      <c r="BG974" s="68"/>
      <c r="BH974" s="44"/>
      <c r="BI974" s="45"/>
      <c r="BJ974" s="45"/>
      <c r="BK974" s="46"/>
      <c r="BL974" s="69"/>
    </row>
    <row r="975" spans="1:64" ht="18" customHeight="1" x14ac:dyDescent="0.3">
      <c r="A975" s="63">
        <f>IFERROR(InformeTbHv[[#This Row],[T EFECTIVO]]/InformeTbHv[[#This Row],[Horas disponibles]],0)</f>
        <v>0.93481095176010431</v>
      </c>
      <c r="B975" s="63">
        <f>((InformeTbHv[[#This Row],[T PROGRAMADO]]-InformeTbHv[[#This Row],[HORAS DE OTRAS PARADA]]))/InformeTbHv[[#This Row],[T PROGRAMADO]]</f>
        <v>0.89624999999999999</v>
      </c>
      <c r="C975" s="215">
        <f>IFERROR(((InformeTbHv[[#This Row],[T PROGRAMADO]]-InformeTbHv[[#This Row],[Ttal P. mec]])/InformeTbHv[[#This Row],[T PROGRAMADO]]),0)</f>
        <v>0.95874999999999999</v>
      </c>
      <c r="D975" s="64">
        <f>IFERROR(ROUND(InformeTbHv[[#This Row],[TOTAL DE ARBOLES]]/InformeTbHv[[#This Row],[T EFECTIVO]],2),"")</f>
        <v>27.89</v>
      </c>
      <c r="E975" s="64">
        <f>(IFERROR(ROUND(InformeTbHv[[#This Row],[M3]]/InformeTbHv[[#This Row],[TOTAL DE ARBOLES]],2),""))</f>
        <v>0.4</v>
      </c>
      <c r="F975" s="39">
        <f>IFERROR(ROUND(InformeTbHv[[#This Row],[M3]]/InformeTbHv[[#This Row],[T EFECTIVO]],2),"")</f>
        <v>11.16</v>
      </c>
      <c r="G975" s="65">
        <f>InformeTbHv[[#This Row],[T PROGRAMADO]]-InformeTbHv[[#This Row],[HORAS DE OTRAS PARADA]]</f>
        <v>7.17</v>
      </c>
      <c r="H975" s="65">
        <f>InformeTbHv[[#This Row],[T PROGRAMADO]]-SUM(InformeTbHv[[#This Row],[T PARADAS MEC]]+InformeTbHv[[#This Row],[ALISTAMIENTO]]+InformeTbHv[[#This Row],[Mantenimiento periódico]])</f>
        <v>7.67</v>
      </c>
      <c r="I975" s="65">
        <f>InformeTbHv[[#This Row],[T PARADAS MEC]]+InformeTbHv[[#This Row],[ALISTAMIENTO]]+InformeTbHv[[#This Row],[Mantenimiento periódico]]</f>
        <v>0.33</v>
      </c>
      <c r="J975" s="65">
        <f>SUMIF(InformeTbHv[[#This Row],[MOTIVO 1]],"Mantenimiento periódico",InformeTbHv[[#This Row],[T OTRA PARADA 1]])</f>
        <v>0</v>
      </c>
      <c r="K975" s="65">
        <f>InformeTbHv[[#This Row],[Mantenimiento periódico]]+InformeTbHv[[#This Row],[ALISTAMIENTO]]</f>
        <v>0.33</v>
      </c>
      <c r="L975" s="65">
        <f>SUM(InformeTbHv[[#This Row],[T OTRA PARADA 1]:[T OTRA PARADA 5]])</f>
        <v>0</v>
      </c>
      <c r="M975" s="64" t="s">
        <v>55</v>
      </c>
      <c r="N975" s="64" t="s">
        <v>1418</v>
      </c>
      <c r="O975" s="64" t="s">
        <v>60</v>
      </c>
      <c r="P975" s="64">
        <v>1061791033</v>
      </c>
      <c r="Q975" s="64" t="s">
        <v>43</v>
      </c>
      <c r="R975" s="64" t="s">
        <v>49</v>
      </c>
      <c r="S975" s="66">
        <v>46041</v>
      </c>
      <c r="T975" s="64" t="s">
        <v>62</v>
      </c>
      <c r="U975" s="64"/>
      <c r="V975" s="64"/>
      <c r="W975" s="64"/>
      <c r="X975" s="64"/>
      <c r="Y975" s="64"/>
      <c r="Z975" s="64"/>
      <c r="AA975" s="64"/>
      <c r="AB975" s="64"/>
      <c r="AC975" s="64" t="s">
        <v>1445</v>
      </c>
      <c r="AD975" s="64" t="s">
        <v>1490</v>
      </c>
      <c r="AE975" s="64" t="s">
        <v>1518</v>
      </c>
      <c r="AF975" s="64">
        <v>19.828868083208551</v>
      </c>
      <c r="AG975" s="25" t="s">
        <v>208</v>
      </c>
      <c r="AH975" s="258">
        <v>2</v>
      </c>
      <c r="AI975" s="64" t="s">
        <v>45</v>
      </c>
      <c r="AJ975" s="433">
        <f>VLOOKUP(InformeTbHv[[#This Row],[TURNO]],[1]INFORMEHV!AI$2:AK$184,2,0)</f>
        <v>0.58333333333333337</v>
      </c>
      <c r="AK975" s="433">
        <f>VLOOKUP(InformeTbHv[[#This Row],[TURNO]],[1]INFORMEHV!AI$2:AK$184,3,0)</f>
        <v>0.91666666666666663</v>
      </c>
      <c r="AL975" s="209">
        <v>28</v>
      </c>
      <c r="AM975" s="64">
        <v>200</v>
      </c>
      <c r="AN975" s="64">
        <v>80</v>
      </c>
      <c r="AO975" s="64">
        <v>9.15</v>
      </c>
      <c r="AP975" s="64"/>
      <c r="AQ975" s="199">
        <v>21.6</v>
      </c>
      <c r="AR975" s="64">
        <v>8</v>
      </c>
      <c r="AS975" s="64"/>
      <c r="AT975" s="64"/>
      <c r="AU975" s="64"/>
      <c r="AV975" s="64">
        <v>0.33</v>
      </c>
      <c r="AW975" s="64">
        <v>0.33</v>
      </c>
      <c r="AX975" s="64">
        <v>0.17</v>
      </c>
      <c r="AY975" s="64"/>
      <c r="AZ975" s="67" t="s">
        <v>356</v>
      </c>
      <c r="BA975" s="64" t="s">
        <v>46</v>
      </c>
      <c r="BB97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0.83000000000000007</v>
      </c>
      <c r="BC975" s="65"/>
      <c r="BD975" s="65"/>
      <c r="BE975" s="65"/>
      <c r="BF975" s="65"/>
      <c r="BG975" s="68"/>
      <c r="BH975" s="44"/>
      <c r="BI975" s="45"/>
      <c r="BJ975" s="45"/>
      <c r="BK975" s="46"/>
      <c r="BL975" s="69"/>
    </row>
    <row r="976" spans="1:64" ht="18" customHeight="1" x14ac:dyDescent="0.3">
      <c r="A976" s="63">
        <f>IFERROR(InformeTbHv[[#This Row],[T EFECTIVO]]/InformeTbHv[[#This Row],[Horas disponibles]],0)</f>
        <v>0.70157513835674834</v>
      </c>
      <c r="B976" s="63">
        <f>((InformeTbHv[[#This Row],[T PROGRAMADO]]-InformeTbHv[[#This Row],[HORAS DE OTRAS PARADA]]))/InformeTbHv[[#This Row],[T PROGRAMADO]]</f>
        <v>0.68666666666666742</v>
      </c>
      <c r="C976" s="215">
        <f>IFERROR(((InformeTbHv[[#This Row],[T PROGRAMADO]]-InformeTbHv[[#This Row],[Ttal P. mec]])/InformeTbHv[[#This Row],[T PROGRAMADO]]),0)</f>
        <v>0.97875000000000001</v>
      </c>
      <c r="D976" s="64">
        <f>IFERROR(ROUND(InformeTbHv[[#This Row],[TOTAL DE ARBOLES]]/InformeTbHv[[#This Row],[T EFECTIVO]],2),"")</f>
        <v>52.25</v>
      </c>
      <c r="E976" s="64">
        <f>(IFERROR(ROUND(InformeTbHv[[#This Row],[M3]]/InformeTbHv[[#This Row],[TOTAL DE ARBOLES]],2),""))</f>
        <v>0.51</v>
      </c>
      <c r="F976" s="39">
        <f>IFERROR(ROUND(InformeTbHv[[#This Row],[M3]]/InformeTbHv[[#This Row],[T EFECTIVO]],2),"")</f>
        <v>26.5</v>
      </c>
      <c r="G976" s="65">
        <f>InformeTbHv[[#This Row],[T PROGRAMADO]]-InformeTbHv[[#This Row],[HORAS DE OTRAS PARADA]]</f>
        <v>5.4933333333333394</v>
      </c>
      <c r="H976" s="65">
        <f>InformeTbHv[[#This Row],[T PROGRAMADO]]-SUM(InformeTbHv[[#This Row],[T PARADAS MEC]]+InformeTbHv[[#This Row],[ALISTAMIENTO]]+InformeTbHv[[#This Row],[Mantenimiento periódico]])</f>
        <v>7.83</v>
      </c>
      <c r="I976" s="65">
        <f>InformeTbHv[[#This Row],[T PARADAS MEC]]+InformeTbHv[[#This Row],[ALISTAMIENTO]]+InformeTbHv[[#This Row],[Mantenimiento periódico]]</f>
        <v>0.17</v>
      </c>
      <c r="J976" s="65">
        <f>SUMIF(InformeTbHv[[#This Row],[MOTIVO 1]],"Mantenimiento periódico",InformeTbHv[[#This Row],[T OTRA PARADA 1]])</f>
        <v>0</v>
      </c>
      <c r="K976" s="65">
        <f>InformeTbHv[[#This Row],[Mantenimiento periódico]]+InformeTbHv[[#This Row],[ALISTAMIENTO]]</f>
        <v>0.17</v>
      </c>
      <c r="L976" s="65">
        <f>SUM(InformeTbHv[[#This Row],[T OTRA PARADA 1]:[T OTRA PARADA 5]])</f>
        <v>2.1666666666666599</v>
      </c>
      <c r="M976" s="64" t="s">
        <v>68</v>
      </c>
      <c r="N976" s="64" t="s">
        <v>1417</v>
      </c>
      <c r="O976" s="64" t="s">
        <v>69</v>
      </c>
      <c r="P976" s="64">
        <v>1059706760</v>
      </c>
      <c r="Q976" s="64" t="s">
        <v>65</v>
      </c>
      <c r="R976" s="64" t="s">
        <v>44</v>
      </c>
      <c r="S976" s="66">
        <v>46041</v>
      </c>
      <c r="T976" s="64" t="s">
        <v>164</v>
      </c>
      <c r="U976" s="64"/>
      <c r="V976" s="64"/>
      <c r="W976" s="64"/>
      <c r="X976" s="64"/>
      <c r="Y976" s="64"/>
      <c r="Z976" s="64"/>
      <c r="AA976" s="64"/>
      <c r="AB976" s="64"/>
      <c r="AC976" s="64" t="s">
        <v>1426</v>
      </c>
      <c r="AD976" s="64" t="s">
        <v>1471</v>
      </c>
      <c r="AE976" s="64" t="s">
        <v>1512</v>
      </c>
      <c r="AF976" s="64">
        <v>26.520279887958782</v>
      </c>
      <c r="AG976" s="25" t="s">
        <v>207</v>
      </c>
      <c r="AH976" s="258">
        <v>6</v>
      </c>
      <c r="AI976" s="209" t="s">
        <v>47</v>
      </c>
      <c r="AJ976" s="417">
        <f>VLOOKUP(InformeTbHv[[#This Row],[TURNO]],[1]INFORMEHV!AI$2:AK$184,2,0)</f>
        <v>0.25</v>
      </c>
      <c r="AK976" s="417">
        <f>VLOOKUP(InformeTbHv[[#This Row],[TURNO]],[1]INFORMEHV!AI$2:AK$184,3,0)</f>
        <v>0.58333333333333337</v>
      </c>
      <c r="AL976" s="209">
        <v>24</v>
      </c>
      <c r="AM976" s="64">
        <v>287</v>
      </c>
      <c r="AN976" s="64">
        <v>145.57</v>
      </c>
      <c r="AO976" s="64">
        <v>25.87</v>
      </c>
      <c r="AP976" s="64">
        <v>51</v>
      </c>
      <c r="AQ976" s="65"/>
      <c r="AR976" s="64">
        <v>8</v>
      </c>
      <c r="AS976" s="64"/>
      <c r="AT976" s="64"/>
      <c r="AU976" s="64"/>
      <c r="AV976" s="64">
        <v>0.17</v>
      </c>
      <c r="AW976" s="64"/>
      <c r="AX976" s="64">
        <v>0.17</v>
      </c>
      <c r="AY976" s="64"/>
      <c r="AZ976" s="67" t="s">
        <v>359</v>
      </c>
      <c r="BA976" s="64" t="s">
        <v>46</v>
      </c>
      <c r="BB97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2.5066666666666602</v>
      </c>
      <c r="BC976" s="65">
        <v>1</v>
      </c>
      <c r="BD976" s="65">
        <v>1.1666666666666601</v>
      </c>
      <c r="BE976" s="65"/>
      <c r="BF976" s="65"/>
      <c r="BG976" s="68"/>
      <c r="BH976" s="44" t="s">
        <v>248</v>
      </c>
      <c r="BI976" s="45" t="s">
        <v>242</v>
      </c>
      <c r="BJ976" s="45"/>
      <c r="BK976" s="46"/>
      <c r="BL976" s="69"/>
    </row>
    <row r="977" spans="1:64" ht="18" customHeight="1" x14ac:dyDescent="0.3">
      <c r="A977" s="63">
        <f>IFERROR(InformeTbHv[[#This Row],[T EFECTIVO]]/InformeTbHv[[#This Row],[Horas disponibles]],0)</f>
        <v>0</v>
      </c>
      <c r="B977" s="63">
        <f>((InformeTbHv[[#This Row],[T PROGRAMADO]]-InformeTbHv[[#This Row],[HORAS DE OTRAS PARADA]]))/InformeTbHv[[#This Row],[T PROGRAMADO]]</f>
        <v>0</v>
      </c>
      <c r="C977" s="215">
        <f>IFERROR(((InformeTbHv[[#This Row],[T PROGRAMADO]]-InformeTbHv[[#This Row],[Ttal P. mec]])/InformeTbHv[[#This Row],[T PROGRAMADO]]),0)</f>
        <v>1</v>
      </c>
      <c r="D977" s="64" t="str">
        <f>IFERROR(ROUND(InformeTbHv[[#This Row],[TOTAL DE ARBOLES]]/InformeTbHv[[#This Row],[T EFECTIVO]],2),"")</f>
        <v/>
      </c>
      <c r="E977" s="64" t="str">
        <f>(IFERROR(ROUND(InformeTbHv[[#This Row],[M3]]/InformeTbHv[[#This Row],[TOTAL DE ARBOLES]],2),""))</f>
        <v/>
      </c>
      <c r="F977" s="39" t="str">
        <f>IFERROR(ROUND(InformeTbHv[[#This Row],[M3]]/InformeTbHv[[#This Row],[T EFECTIVO]],2),"")</f>
        <v/>
      </c>
      <c r="G977" s="65">
        <f>InformeTbHv[[#This Row],[T PROGRAMADO]]-InformeTbHv[[#This Row],[HORAS DE OTRAS PARADA]]</f>
        <v>0</v>
      </c>
      <c r="H977" s="65">
        <f>InformeTbHv[[#This Row],[T PROGRAMADO]]-SUM(InformeTbHv[[#This Row],[T PARADAS MEC]]+InformeTbHv[[#This Row],[ALISTAMIENTO]]+InformeTbHv[[#This Row],[Mantenimiento periódico]])</f>
        <v>10</v>
      </c>
      <c r="I977" s="65">
        <f>InformeTbHv[[#This Row],[T PARADAS MEC]]+InformeTbHv[[#This Row],[ALISTAMIENTO]]+InformeTbHv[[#This Row],[Mantenimiento periódico]]</f>
        <v>0</v>
      </c>
      <c r="J977" s="65">
        <f>SUMIF(InformeTbHv[[#This Row],[MOTIVO 1]],"Mantenimiento periódico",InformeTbHv[[#This Row],[T OTRA PARADA 1]])</f>
        <v>0</v>
      </c>
      <c r="K977" s="65">
        <f>InformeTbHv[[#This Row],[Mantenimiento periódico]]+InformeTbHv[[#This Row],[ALISTAMIENTO]]</f>
        <v>0</v>
      </c>
      <c r="L977" s="65">
        <f>SUM(InformeTbHv[[#This Row],[T OTRA PARADA 1]:[T OTRA PARADA 5]])</f>
        <v>10</v>
      </c>
      <c r="M977" s="64" t="s">
        <v>68</v>
      </c>
      <c r="N977" s="64" t="s">
        <v>1417</v>
      </c>
      <c r="O977" s="64" t="s">
        <v>71</v>
      </c>
      <c r="P977" s="64">
        <v>1116723741</v>
      </c>
      <c r="Q977" s="64" t="s">
        <v>65</v>
      </c>
      <c r="R977" s="64" t="s">
        <v>44</v>
      </c>
      <c r="S977" s="66">
        <v>46041</v>
      </c>
      <c r="T977" s="64" t="s">
        <v>150</v>
      </c>
      <c r="U977" s="64"/>
      <c r="V977" s="64"/>
      <c r="W977" s="64"/>
      <c r="X977" s="64"/>
      <c r="Y977" s="64"/>
      <c r="Z977" s="64"/>
      <c r="AA977" s="64"/>
      <c r="AB977" s="64"/>
      <c r="AC977" s="64" t="s">
        <v>1444</v>
      </c>
      <c r="AD977" s="64" t="s">
        <v>1489</v>
      </c>
      <c r="AE977" s="64" t="s">
        <v>1512</v>
      </c>
      <c r="AF977" s="64">
        <v>22.805263629590204</v>
      </c>
      <c r="AG977" s="251" t="s">
        <v>205</v>
      </c>
      <c r="AH977" s="258">
        <v>8</v>
      </c>
      <c r="AI977" s="64" t="s">
        <v>61</v>
      </c>
      <c r="AJ977" s="433">
        <f>VLOOKUP(InformeTbHv[[#This Row],[TURNO]],[1]INFORMEHV!AI$2:AK$184,2,0)</f>
        <v>0.91666666666666663</v>
      </c>
      <c r="AK977" s="433">
        <f>VLOOKUP(InformeTbHv[[#This Row],[TURNO]],[1]INFORMEHV!AI$2:AK$184,3,0)</f>
        <v>0.25</v>
      </c>
      <c r="AL977" s="209"/>
      <c r="AM977" s="64"/>
      <c r="AN977" s="64"/>
      <c r="AO977" s="64"/>
      <c r="AP977" s="64"/>
      <c r="AQ977" s="65"/>
      <c r="AR977" s="64">
        <v>10</v>
      </c>
      <c r="AS977" s="64"/>
      <c r="AT977" s="25"/>
      <c r="AU977" s="64"/>
      <c r="AV977" s="64"/>
      <c r="AW977" s="64"/>
      <c r="AX977" s="64"/>
      <c r="AY977" s="64"/>
      <c r="AZ977" s="67" t="s">
        <v>360</v>
      </c>
      <c r="BA977" s="64" t="s">
        <v>46</v>
      </c>
      <c r="BB97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10</v>
      </c>
      <c r="BC977" s="65">
        <v>10</v>
      </c>
      <c r="BD977" s="65"/>
      <c r="BE977" s="65"/>
      <c r="BF977" s="65"/>
      <c r="BG977" s="68"/>
      <c r="BH977" s="44" t="s">
        <v>365</v>
      </c>
      <c r="BI977" s="45"/>
      <c r="BJ977" s="45"/>
      <c r="BK977" s="46"/>
      <c r="BL977" s="69"/>
    </row>
    <row r="978" spans="1:64" ht="18" customHeight="1" x14ac:dyDescent="0.3">
      <c r="A978" s="63">
        <f>IFERROR(InformeTbHv[[#This Row],[T EFECTIVO]]/InformeTbHv[[#This Row],[Horas disponibles]],0)</f>
        <v>0</v>
      </c>
      <c r="B978" s="63">
        <f>((InformeTbHv[[#This Row],[T PROGRAMADO]]-InformeTbHv[[#This Row],[HORAS DE OTRAS PARADA]]))/InformeTbHv[[#This Row],[T PROGRAMADO]]</f>
        <v>0</v>
      </c>
      <c r="C978" s="215">
        <f>IFERROR(((InformeTbHv[[#This Row],[T PROGRAMADO]]-InformeTbHv[[#This Row],[Ttal P. mec]])/InformeTbHv[[#This Row],[T PROGRAMADO]]),0)</f>
        <v>1</v>
      </c>
      <c r="D978" s="64" t="str">
        <f>IFERROR(ROUND(InformeTbHv[[#This Row],[TOTAL DE ARBOLES]]/InformeTbHv[[#This Row],[T EFECTIVO]],2),"")</f>
        <v/>
      </c>
      <c r="E978" s="64" t="str">
        <f>(IFERROR(ROUND(InformeTbHv[[#This Row],[M3]]/InformeTbHv[[#This Row],[TOTAL DE ARBOLES]],2),""))</f>
        <v/>
      </c>
      <c r="F978" s="39" t="str">
        <f>IFERROR(ROUND(InformeTbHv[[#This Row],[M3]]/InformeTbHv[[#This Row],[T EFECTIVO]],2),"")</f>
        <v/>
      </c>
      <c r="G978" s="65">
        <f>InformeTbHv[[#This Row],[T PROGRAMADO]]-InformeTbHv[[#This Row],[HORAS DE OTRAS PARADA]]</f>
        <v>0</v>
      </c>
      <c r="H978" s="65">
        <f>InformeTbHv[[#This Row],[T PROGRAMADO]]-SUM(InformeTbHv[[#This Row],[T PARADAS MEC]]+InformeTbHv[[#This Row],[ALISTAMIENTO]]+InformeTbHv[[#This Row],[Mantenimiento periódico]])</f>
        <v>7</v>
      </c>
      <c r="I978" s="65">
        <f>InformeTbHv[[#This Row],[T PARADAS MEC]]+InformeTbHv[[#This Row],[ALISTAMIENTO]]+InformeTbHv[[#This Row],[Mantenimiento periódico]]</f>
        <v>0</v>
      </c>
      <c r="J978" s="65">
        <f>SUMIF(InformeTbHv[[#This Row],[MOTIVO 1]],"Mantenimiento periódico",InformeTbHv[[#This Row],[T OTRA PARADA 1]])</f>
        <v>0</v>
      </c>
      <c r="K978" s="65">
        <f>InformeTbHv[[#This Row],[Mantenimiento periódico]]+InformeTbHv[[#This Row],[ALISTAMIENTO]]</f>
        <v>0</v>
      </c>
      <c r="L978" s="65">
        <f>SUM(InformeTbHv[[#This Row],[T OTRA PARADA 1]:[T OTRA PARADA 5]])</f>
        <v>7</v>
      </c>
      <c r="M978" s="64" t="s">
        <v>63</v>
      </c>
      <c r="N978" s="64" t="s">
        <v>1417</v>
      </c>
      <c r="O978" s="64" t="s">
        <v>67</v>
      </c>
      <c r="P978" s="64">
        <v>4516297</v>
      </c>
      <c r="Q978" s="64" t="s">
        <v>65</v>
      </c>
      <c r="R978" s="64" t="s">
        <v>44</v>
      </c>
      <c r="S978" s="66">
        <v>46042</v>
      </c>
      <c r="T978" s="64" t="s">
        <v>150</v>
      </c>
      <c r="U978" s="64"/>
      <c r="V978" s="64"/>
      <c r="W978" s="64"/>
      <c r="X978" s="64"/>
      <c r="Y978" s="64"/>
      <c r="Z978" s="64"/>
      <c r="AA978" s="64"/>
      <c r="AB978" s="64"/>
      <c r="AC978" s="64" t="s">
        <v>1444</v>
      </c>
      <c r="AD978" s="64" t="s">
        <v>1489</v>
      </c>
      <c r="AE978" s="64" t="s">
        <v>1512</v>
      </c>
      <c r="AF978" s="64">
        <v>22.805263629590204</v>
      </c>
      <c r="AG978" s="251" t="s">
        <v>205</v>
      </c>
      <c r="AH978" s="258">
        <v>8</v>
      </c>
      <c r="AI978" s="64" t="s">
        <v>45</v>
      </c>
      <c r="AJ978" s="433">
        <f>VLOOKUP(InformeTbHv[[#This Row],[TURNO]],[1]INFORMEHV!AI$2:AK$184,2,0)</f>
        <v>0.58333333333333337</v>
      </c>
      <c r="AK978" s="433">
        <f>VLOOKUP(InformeTbHv[[#This Row],[TURNO]],[1]INFORMEHV!AI$2:AK$184,3,0)</f>
        <v>0.91666666666666663</v>
      </c>
      <c r="AL978" s="209"/>
      <c r="AM978" s="64"/>
      <c r="AN978" s="64"/>
      <c r="AO978" s="64"/>
      <c r="AP978" s="64"/>
      <c r="AQ978" s="65"/>
      <c r="AR978" s="64">
        <v>7</v>
      </c>
      <c r="AS978" s="64"/>
      <c r="AT978" s="25"/>
      <c r="AU978" s="64"/>
      <c r="AV978" s="64"/>
      <c r="AW978" s="64"/>
      <c r="AX978" s="64"/>
      <c r="AY978" s="64"/>
      <c r="AZ978" s="67" t="s">
        <v>361</v>
      </c>
      <c r="BA978" s="64" t="s">
        <v>46</v>
      </c>
      <c r="BB97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7</v>
      </c>
      <c r="BC978" s="65">
        <v>7</v>
      </c>
      <c r="BD978" s="65"/>
      <c r="BE978" s="65"/>
      <c r="BF978" s="65"/>
      <c r="BG978" s="68"/>
      <c r="BH978" s="44" t="s">
        <v>246</v>
      </c>
      <c r="BI978" s="45"/>
      <c r="BJ978" s="45"/>
      <c r="BK978" s="46"/>
      <c r="BL978" s="69"/>
    </row>
    <row r="979" spans="1:64" ht="18" customHeight="1" x14ac:dyDescent="0.3">
      <c r="A979" s="63">
        <f>IFERROR(InformeTbHv[[#This Row],[T EFECTIVO]]/InformeTbHv[[#This Row],[Horas disponibles]],0)</f>
        <v>0.87750122010736953</v>
      </c>
      <c r="B979" s="63">
        <f>((InformeTbHv[[#This Row],[T PROGRAMADO]]-InformeTbHv[[#This Row],[HORAS DE OTRAS PARADA]]))/InformeTbHv[[#This Row],[T PROGRAMADO]]</f>
        <v>0.85619047619047628</v>
      </c>
      <c r="C979" s="215">
        <f>IFERROR(((InformeTbHv[[#This Row],[T PROGRAMADO]]-InformeTbHv[[#This Row],[Ttal P. mec]])/InformeTbHv[[#This Row],[T PROGRAMADO]]),0)</f>
        <v>0.97571428571428576</v>
      </c>
      <c r="D979" s="64">
        <f>IFERROR(ROUND(InformeTbHv[[#This Row],[TOTAL DE ARBOLES]]/InformeTbHv[[#This Row],[T EFECTIVO]],2),"")</f>
        <v>26.2</v>
      </c>
      <c r="E979" s="64">
        <f>(IFERROR(ROUND(InformeTbHv[[#This Row],[M3]]/InformeTbHv[[#This Row],[TOTAL DE ARBOLES]],2),""))</f>
        <v>0.52</v>
      </c>
      <c r="F979" s="39">
        <f>IFERROR(ROUND(InformeTbHv[[#This Row],[M3]]/InformeTbHv[[#This Row],[T EFECTIVO]],2),"")</f>
        <v>13.74</v>
      </c>
      <c r="G979" s="65">
        <f>InformeTbHv[[#This Row],[T PROGRAMADO]]-InformeTbHv[[#This Row],[HORAS DE OTRAS PARADA]]</f>
        <v>5.9933333333333341</v>
      </c>
      <c r="H979" s="65">
        <f>InformeTbHv[[#This Row],[T PROGRAMADO]]-SUM(InformeTbHv[[#This Row],[T PARADAS MEC]]+InformeTbHv[[#This Row],[ALISTAMIENTO]]+InformeTbHv[[#This Row],[Mantenimiento periódico]])</f>
        <v>6.83</v>
      </c>
      <c r="I979" s="65">
        <f>InformeTbHv[[#This Row],[T PARADAS MEC]]+InformeTbHv[[#This Row],[ALISTAMIENTO]]+InformeTbHv[[#This Row],[Mantenimiento periódico]]</f>
        <v>0.17</v>
      </c>
      <c r="J979" s="65">
        <f>SUMIF(InformeTbHv[[#This Row],[MOTIVO 1]],"Mantenimiento periódico",InformeTbHv[[#This Row],[T OTRA PARADA 1]])</f>
        <v>0</v>
      </c>
      <c r="K979" s="65">
        <f>InformeTbHv[[#This Row],[Mantenimiento periódico]]+InformeTbHv[[#This Row],[ALISTAMIENTO]]</f>
        <v>0.17</v>
      </c>
      <c r="L979" s="65">
        <f>SUM(InformeTbHv[[#This Row],[T OTRA PARADA 1]:[T OTRA PARADA 5]])</f>
        <v>0.66666666666666596</v>
      </c>
      <c r="M979" s="64" t="s">
        <v>68</v>
      </c>
      <c r="N979" s="64" t="s">
        <v>1417</v>
      </c>
      <c r="O979" s="64" t="s">
        <v>71</v>
      </c>
      <c r="P979" s="64">
        <v>1116723741</v>
      </c>
      <c r="Q979" s="64" t="s">
        <v>65</v>
      </c>
      <c r="R979" s="64" t="s">
        <v>44</v>
      </c>
      <c r="S979" s="66">
        <v>46042</v>
      </c>
      <c r="T979" s="64" t="s">
        <v>164</v>
      </c>
      <c r="U979" s="64"/>
      <c r="V979" s="64"/>
      <c r="W979" s="64"/>
      <c r="X979" s="64"/>
      <c r="Y979" s="64"/>
      <c r="Z979" s="64"/>
      <c r="AA979" s="64"/>
      <c r="AB979" s="64"/>
      <c r="AC979" s="64" t="s">
        <v>1426</v>
      </c>
      <c r="AD979" s="64" t="s">
        <v>1471</v>
      </c>
      <c r="AE979" s="64" t="s">
        <v>1512</v>
      </c>
      <c r="AF979" s="64">
        <v>26.520279887958782</v>
      </c>
      <c r="AG979" s="25" t="s">
        <v>207</v>
      </c>
      <c r="AH979" s="258">
        <v>6</v>
      </c>
      <c r="AI979" s="64" t="s">
        <v>45</v>
      </c>
      <c r="AJ979" s="433">
        <f>VLOOKUP(InformeTbHv[[#This Row],[TURNO]],[1]INFORMEHV!AI$2:AK$184,2,0)</f>
        <v>0.58333333333333337</v>
      </c>
      <c r="AK979" s="433">
        <f>VLOOKUP(InformeTbHv[[#This Row],[TURNO]],[1]INFORMEHV!AI$2:AK$184,3,0)</f>
        <v>0.91666666666666663</v>
      </c>
      <c r="AL979" s="209">
        <v>24</v>
      </c>
      <c r="AM979" s="64">
        <v>157</v>
      </c>
      <c r="AN979" s="64">
        <v>82.35</v>
      </c>
      <c r="AO979" s="64">
        <v>14.2</v>
      </c>
      <c r="AP979" s="64"/>
      <c r="AQ979" s="65"/>
      <c r="AR979" s="64">
        <v>7</v>
      </c>
      <c r="AS979" s="64"/>
      <c r="AT979" s="64"/>
      <c r="AU979" s="64"/>
      <c r="AV979" s="64">
        <v>0.17</v>
      </c>
      <c r="AW979" s="64"/>
      <c r="AX979" s="64">
        <v>0.17</v>
      </c>
      <c r="AY979" s="64"/>
      <c r="AZ979" s="67" t="s">
        <v>363</v>
      </c>
      <c r="BA979" s="64" t="s">
        <v>46</v>
      </c>
      <c r="BB97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1.0066666666666659</v>
      </c>
      <c r="BC979" s="65">
        <v>0.66666666666666596</v>
      </c>
      <c r="BD979" s="65"/>
      <c r="BE979" s="65"/>
      <c r="BF979" s="65"/>
      <c r="BG979" s="68"/>
      <c r="BH979" s="44" t="s">
        <v>242</v>
      </c>
      <c r="BI979" s="45"/>
      <c r="BJ979" s="45"/>
      <c r="BK979" s="46"/>
      <c r="BL979" s="69"/>
    </row>
    <row r="980" spans="1:64" ht="18" customHeight="1" x14ac:dyDescent="0.3">
      <c r="A980" s="63">
        <f>IFERROR(InformeTbHv[[#This Row],[T EFECTIVO]]/InformeTbHv[[#This Row],[Horas disponibles]],0)</f>
        <v>0.95021961932650079</v>
      </c>
      <c r="B980" s="63">
        <f>((InformeTbHv[[#This Row],[T PROGRAMADO]]-InformeTbHv[[#This Row],[HORAS DE OTRAS PARADA]]))/InformeTbHv[[#This Row],[T PROGRAMADO]]</f>
        <v>0.92714285714285716</v>
      </c>
      <c r="C980" s="215">
        <f>IFERROR(((InformeTbHv[[#This Row],[T PROGRAMADO]]-InformeTbHv[[#This Row],[Ttal P. mec]])/InformeTbHv[[#This Row],[T PROGRAMADO]]),0)</f>
        <v>0.97571428571428576</v>
      </c>
      <c r="D980" s="64">
        <f>IFERROR(ROUND(InformeTbHv[[#This Row],[TOTAL DE ARBOLES]]/InformeTbHv[[#This Row],[T EFECTIVO]],2),"")</f>
        <v>63.33</v>
      </c>
      <c r="E980" s="64">
        <f>(IFERROR(ROUND(InformeTbHv[[#This Row],[M3]]/InformeTbHv[[#This Row],[TOTAL DE ARBOLES]],2),""))</f>
        <v>0.16</v>
      </c>
      <c r="F980" s="39">
        <f>IFERROR(ROUND(InformeTbHv[[#This Row],[M3]]/InformeTbHv[[#This Row],[T EFECTIVO]],2),"")</f>
        <v>10.119999999999999</v>
      </c>
      <c r="G980" s="65">
        <f>InformeTbHv[[#This Row],[T PROGRAMADO]]-InformeTbHv[[#This Row],[HORAS DE OTRAS PARADA]]</f>
        <v>6.49</v>
      </c>
      <c r="H980" s="65">
        <f>InformeTbHv[[#This Row],[T PROGRAMADO]]-SUM(InformeTbHv[[#This Row],[T PARADAS MEC]]+InformeTbHv[[#This Row],[ALISTAMIENTO]]+InformeTbHv[[#This Row],[Mantenimiento periódico]])</f>
        <v>6.83</v>
      </c>
      <c r="I980" s="65">
        <f>InformeTbHv[[#This Row],[T PARADAS MEC]]+InformeTbHv[[#This Row],[ALISTAMIENTO]]+InformeTbHv[[#This Row],[Mantenimiento periódico]]</f>
        <v>0.17</v>
      </c>
      <c r="J980" s="65">
        <f>SUMIF(InformeTbHv[[#This Row],[MOTIVO 1]],"Mantenimiento periódico",InformeTbHv[[#This Row],[T OTRA PARADA 1]])</f>
        <v>0</v>
      </c>
      <c r="K980" s="65">
        <f>InformeTbHv[[#This Row],[Mantenimiento periódico]]+InformeTbHv[[#This Row],[ALISTAMIENTO]]</f>
        <v>0.17</v>
      </c>
      <c r="L980" s="65">
        <f>SUM(InformeTbHv[[#This Row],[T OTRA PARADA 1]:[T OTRA PARADA 5]])</f>
        <v>0</v>
      </c>
      <c r="M980" s="64" t="s">
        <v>63</v>
      </c>
      <c r="N980" s="64" t="s">
        <v>1417</v>
      </c>
      <c r="O980" s="64" t="s">
        <v>85</v>
      </c>
      <c r="P980" s="64">
        <v>15961194</v>
      </c>
      <c r="Q980" s="64" t="s">
        <v>65</v>
      </c>
      <c r="R980" s="64" t="s">
        <v>44</v>
      </c>
      <c r="S980" s="66">
        <v>46042</v>
      </c>
      <c r="T980" s="64" t="s">
        <v>150</v>
      </c>
      <c r="U980" s="64"/>
      <c r="V980" s="64"/>
      <c r="W980" s="64"/>
      <c r="X980" s="64"/>
      <c r="Y980" s="64"/>
      <c r="Z980" s="64"/>
      <c r="AA980" s="64"/>
      <c r="AB980" s="64"/>
      <c r="AC980" s="64" t="s">
        <v>1444</v>
      </c>
      <c r="AD980" s="64" t="s">
        <v>1489</v>
      </c>
      <c r="AE980" s="64" t="s">
        <v>1512</v>
      </c>
      <c r="AF980" s="64">
        <v>22.805263629590204</v>
      </c>
      <c r="AG980" s="251" t="s">
        <v>205</v>
      </c>
      <c r="AH980" s="258">
        <v>8</v>
      </c>
      <c r="AI980" s="64" t="s">
        <v>45</v>
      </c>
      <c r="AJ980" s="433">
        <f>VLOOKUP(InformeTbHv[[#This Row],[TURNO]],[1]INFORMEHV!AI$2:AK$184,2,0)</f>
        <v>0.58333333333333337</v>
      </c>
      <c r="AK980" s="433">
        <f>VLOOKUP(InformeTbHv[[#This Row],[TURNO]],[1]INFORMEHV!AI$2:AK$184,3,0)</f>
        <v>0.91666666666666663</v>
      </c>
      <c r="AL980" s="209">
        <v>20</v>
      </c>
      <c r="AM980" s="64">
        <v>411</v>
      </c>
      <c r="AN980" s="64">
        <v>65.7</v>
      </c>
      <c r="AO980" s="64">
        <v>10.7</v>
      </c>
      <c r="AP980" s="64"/>
      <c r="AQ980" s="65"/>
      <c r="AR980" s="64">
        <v>7</v>
      </c>
      <c r="AS980" s="64"/>
      <c r="AT980" s="64"/>
      <c r="AU980" s="64"/>
      <c r="AV980" s="64">
        <v>0.17</v>
      </c>
      <c r="AW980" s="64">
        <v>0.17</v>
      </c>
      <c r="AX980" s="64">
        <v>0.17</v>
      </c>
      <c r="AY980" s="64"/>
      <c r="AZ980" s="67" t="s">
        <v>364</v>
      </c>
      <c r="BA980" s="64" t="s">
        <v>46</v>
      </c>
      <c r="BB98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0.51</v>
      </c>
      <c r="BC980" s="65"/>
      <c r="BD980" s="65"/>
      <c r="BE980" s="65"/>
      <c r="BF980" s="65"/>
      <c r="BG980" s="68"/>
      <c r="BH980" s="44"/>
      <c r="BI980" s="45"/>
      <c r="BJ980" s="45"/>
      <c r="BK980" s="46"/>
      <c r="BL980" s="69"/>
    </row>
    <row r="981" spans="1:64" ht="18" customHeight="1" x14ac:dyDescent="0.3">
      <c r="A981" s="63">
        <f>IFERROR(InformeTbHv[[#This Row],[T EFECTIVO]]/InformeTbHv[[#This Row],[Horas disponibles]],0)</f>
        <v>0.73913043478260865</v>
      </c>
      <c r="B981" s="63">
        <f>((InformeTbHv[[#This Row],[T PROGRAMADO]]-InformeTbHv[[#This Row],[HORAS DE OTRAS PARADA]]))/InformeTbHv[[#This Row],[T PROGRAMADO]]</f>
        <v>0.70833333333333337</v>
      </c>
      <c r="C981" s="215">
        <f>IFERROR(((InformeTbHv[[#This Row],[T PROGRAMADO]]-InformeTbHv[[#This Row],[Ttal P. mec]])/InformeTbHv[[#This Row],[T PROGRAMADO]]),0)</f>
        <v>0.95833333333333337</v>
      </c>
      <c r="D981" s="64">
        <f>IFERROR(ROUND(InformeTbHv[[#This Row],[TOTAL DE ARBOLES]]/InformeTbHv[[#This Row],[T EFECTIVO]],2),"")</f>
        <v>35.65</v>
      </c>
      <c r="E981" s="64">
        <f>(IFERROR(ROUND(InformeTbHv[[#This Row],[M3]]/InformeTbHv[[#This Row],[TOTAL DE ARBOLES]],2),""))</f>
        <v>0.35</v>
      </c>
      <c r="F981" s="39">
        <f>IFERROR(ROUND(InformeTbHv[[#This Row],[M3]]/InformeTbHv[[#This Row],[T EFECTIVO]],2),"")</f>
        <v>12.31</v>
      </c>
      <c r="G981" s="65">
        <f>InformeTbHv[[#This Row],[T PROGRAMADO]]-InformeTbHv[[#This Row],[HORAS DE OTRAS PARADA]]</f>
        <v>8.5</v>
      </c>
      <c r="H981" s="65">
        <f>InformeTbHv[[#This Row],[T PROGRAMADO]]-SUM(InformeTbHv[[#This Row],[T PARADAS MEC]]+InformeTbHv[[#This Row],[ALISTAMIENTO]]+InformeTbHv[[#This Row],[Mantenimiento periódico]])</f>
        <v>11.5</v>
      </c>
      <c r="I981" s="65">
        <f>InformeTbHv[[#This Row],[T PARADAS MEC]]+InformeTbHv[[#This Row],[ALISTAMIENTO]]+InformeTbHv[[#This Row],[Mantenimiento periódico]]</f>
        <v>0.5</v>
      </c>
      <c r="J981" s="65">
        <f>SUMIF(InformeTbHv[[#This Row],[MOTIVO 1]],"Mantenimiento periódico",InformeTbHv[[#This Row],[T OTRA PARADA 1]])</f>
        <v>0</v>
      </c>
      <c r="K981" s="65">
        <f>InformeTbHv[[#This Row],[Mantenimiento periódico]]+InformeTbHv[[#This Row],[ALISTAMIENTO]]</f>
        <v>0.5</v>
      </c>
      <c r="L981" s="65">
        <f>SUM(InformeTbHv[[#This Row],[T OTRA PARADA 1]:[T OTRA PARADA 5]])</f>
        <v>2</v>
      </c>
      <c r="M981" s="64" t="s">
        <v>79</v>
      </c>
      <c r="N981" s="64" t="s">
        <v>1417</v>
      </c>
      <c r="O981" s="64" t="s">
        <v>84</v>
      </c>
      <c r="P981" s="64">
        <v>1085247991</v>
      </c>
      <c r="Q981" s="64" t="s">
        <v>43</v>
      </c>
      <c r="R981" s="64" t="s">
        <v>49</v>
      </c>
      <c r="S981" s="66">
        <v>46041</v>
      </c>
      <c r="T981" s="64" t="s">
        <v>324</v>
      </c>
      <c r="U981" s="64"/>
      <c r="V981" s="64"/>
      <c r="W981" s="64"/>
      <c r="X981" s="64"/>
      <c r="Y981" s="64"/>
      <c r="Z981" s="64"/>
      <c r="AA981" s="64"/>
      <c r="AB981" s="64"/>
      <c r="AC981" s="64" t="s">
        <v>1429</v>
      </c>
      <c r="AD981" s="64" t="s">
        <v>1474</v>
      </c>
      <c r="AE981" s="64" t="s">
        <v>1509</v>
      </c>
      <c r="AF981" s="64">
        <v>28.324549850778098</v>
      </c>
      <c r="AG981" s="251" t="s">
        <v>205</v>
      </c>
      <c r="AH981" s="258">
        <v>2</v>
      </c>
      <c r="AI981" s="209" t="s">
        <v>47</v>
      </c>
      <c r="AJ981" s="417">
        <f>VLOOKUP(InformeTbHv[[#This Row],[TURNO]],[1]INFORMEHV!AI$2:AK$184,2,0)</f>
        <v>0.25</v>
      </c>
      <c r="AK981" s="417">
        <f>VLOOKUP(InformeTbHv[[#This Row],[TURNO]],[1]INFORMEHV!AI$2:AK$184,3,0)</f>
        <v>0.58333333333333337</v>
      </c>
      <c r="AL981" s="209">
        <v>28</v>
      </c>
      <c r="AM981" s="64">
        <v>303</v>
      </c>
      <c r="AN981" s="64">
        <v>104.6</v>
      </c>
      <c r="AO981" s="64">
        <v>16.7</v>
      </c>
      <c r="AP981" s="64"/>
      <c r="AQ981" s="65">
        <v>20</v>
      </c>
      <c r="AR981" s="64">
        <v>12</v>
      </c>
      <c r="AS981" s="64"/>
      <c r="AT981" s="64"/>
      <c r="AU981" s="64"/>
      <c r="AV981" s="64">
        <v>0.5</v>
      </c>
      <c r="AW981" s="64">
        <v>0.25</v>
      </c>
      <c r="AX981" s="64">
        <v>0.75</v>
      </c>
      <c r="AY981" s="64"/>
      <c r="AZ981" s="67"/>
      <c r="BA981" s="64" t="s">
        <v>48</v>
      </c>
      <c r="BB98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3.5</v>
      </c>
      <c r="BC981" s="65">
        <v>2</v>
      </c>
      <c r="BD981" s="65"/>
      <c r="BE981" s="65"/>
      <c r="BF981" s="65"/>
      <c r="BG981" s="68"/>
      <c r="BH981" s="44" t="s">
        <v>248</v>
      </c>
      <c r="BI981" s="45"/>
      <c r="BJ981" s="45"/>
      <c r="BK981" s="46"/>
      <c r="BL981" s="69"/>
    </row>
    <row r="982" spans="1:64" ht="18" customHeight="1" x14ac:dyDescent="0.3">
      <c r="A982" s="63">
        <f>IFERROR(InformeTbHv[[#This Row],[T EFECTIVO]]/InformeTbHv[[#This Row],[Horas disponibles]],0)</f>
        <v>0.93</v>
      </c>
      <c r="B982" s="63">
        <f>((InformeTbHv[[#This Row],[T PROGRAMADO]]-InformeTbHv[[#This Row],[HORAS DE OTRAS PARADA]]))/InformeTbHv[[#This Row],[T PROGRAMADO]]</f>
        <v>0.93</v>
      </c>
      <c r="C982" s="215">
        <f>IFERROR(((InformeTbHv[[#This Row],[T PROGRAMADO]]-InformeTbHv[[#This Row],[Ttal P. mec]])/InformeTbHv[[#This Row],[T PROGRAMADO]]),0)</f>
        <v>1</v>
      </c>
      <c r="D982" s="64">
        <f>IFERROR(ROUND(InformeTbHv[[#This Row],[TOTAL DE ARBOLES]]/InformeTbHv[[#This Row],[T EFECTIVO]],2),"")</f>
        <v>38.53</v>
      </c>
      <c r="E982" s="64">
        <f>(IFERROR(ROUND(InformeTbHv[[#This Row],[M3]]/InformeTbHv[[#This Row],[TOTAL DE ARBOLES]],2),""))</f>
        <v>0.45</v>
      </c>
      <c r="F982" s="39">
        <f>IFERROR(ROUND(InformeTbHv[[#This Row],[M3]]/InformeTbHv[[#This Row],[T EFECTIVO]],2),"")</f>
        <v>17.38</v>
      </c>
      <c r="G982" s="65">
        <f>InformeTbHv[[#This Row],[T PROGRAMADO]]-InformeTbHv[[#This Row],[HORAS DE OTRAS PARADA]]</f>
        <v>5.58</v>
      </c>
      <c r="H982" s="65">
        <f>InformeTbHv[[#This Row],[T PROGRAMADO]]-SUM(InformeTbHv[[#This Row],[T PARADAS MEC]]+InformeTbHv[[#This Row],[ALISTAMIENTO]]+InformeTbHv[[#This Row],[Mantenimiento periódico]])</f>
        <v>6</v>
      </c>
      <c r="I982" s="65">
        <f>InformeTbHv[[#This Row],[T PARADAS MEC]]+InformeTbHv[[#This Row],[ALISTAMIENTO]]+InformeTbHv[[#This Row],[Mantenimiento periódico]]</f>
        <v>0</v>
      </c>
      <c r="J982" s="65">
        <f>SUMIF(InformeTbHv[[#This Row],[MOTIVO 1]],"Mantenimiento periódico",InformeTbHv[[#This Row],[T OTRA PARADA 1]])</f>
        <v>0</v>
      </c>
      <c r="K982" s="65">
        <f>InformeTbHv[[#This Row],[Mantenimiento periódico]]+InformeTbHv[[#This Row],[ALISTAMIENTO]]</f>
        <v>0</v>
      </c>
      <c r="L982" s="65">
        <f>SUM(InformeTbHv[[#This Row],[T OTRA PARADA 1]:[T OTRA PARADA 5]])</f>
        <v>0</v>
      </c>
      <c r="M982" s="64" t="s">
        <v>76</v>
      </c>
      <c r="N982" s="64" t="s">
        <v>1418</v>
      </c>
      <c r="O982" s="64" t="s">
        <v>83</v>
      </c>
      <c r="P982" s="64">
        <v>1116724602</v>
      </c>
      <c r="Q982" s="64" t="s">
        <v>43</v>
      </c>
      <c r="R982" s="64" t="s">
        <v>49</v>
      </c>
      <c r="S982" s="66">
        <v>46041</v>
      </c>
      <c r="T982" s="64" t="s">
        <v>191</v>
      </c>
      <c r="U982" s="64"/>
      <c r="V982" s="64"/>
      <c r="W982" s="64"/>
      <c r="X982" s="64"/>
      <c r="Y982" s="64"/>
      <c r="Z982" s="64"/>
      <c r="AA982" s="64"/>
      <c r="AB982" s="64"/>
      <c r="AC982" s="64" t="s">
        <v>1449</v>
      </c>
      <c r="AD982" s="64" t="s">
        <v>1494</v>
      </c>
      <c r="AE982" s="64" t="s">
        <v>1509</v>
      </c>
      <c r="AF982" s="64">
        <v>44.025076459199035</v>
      </c>
      <c r="AG982" s="252" t="s">
        <v>206</v>
      </c>
      <c r="AH982" s="258">
        <v>2</v>
      </c>
      <c r="AI982" s="64" t="s">
        <v>45</v>
      </c>
      <c r="AJ982" s="433">
        <f>VLOOKUP(InformeTbHv[[#This Row],[TURNO]],[1]INFORMEHV!AI$2:AK$184,2,0)</f>
        <v>0.58333333333333337</v>
      </c>
      <c r="AK982" s="433">
        <f>VLOOKUP(InformeTbHv[[#This Row],[TURNO]],[1]INFORMEHV!AI$2:AK$184,3,0)</f>
        <v>0.91666666666666663</v>
      </c>
      <c r="AL982" s="209">
        <v>30</v>
      </c>
      <c r="AM982" s="64">
        <v>215</v>
      </c>
      <c r="AN982" s="64">
        <v>97</v>
      </c>
      <c r="AO982" s="64">
        <v>13.7</v>
      </c>
      <c r="AP982" s="64"/>
      <c r="AQ982" s="65">
        <v>20</v>
      </c>
      <c r="AR982" s="64">
        <v>6</v>
      </c>
      <c r="AS982" s="64"/>
      <c r="AT982" s="64"/>
      <c r="AU982" s="64"/>
      <c r="AV982" s="64"/>
      <c r="AW982" s="64"/>
      <c r="AX982" s="64">
        <v>0.42</v>
      </c>
      <c r="AY982" s="64">
        <v>4</v>
      </c>
      <c r="AZ982" s="67"/>
      <c r="BA982" s="64" t="s">
        <v>48</v>
      </c>
      <c r="BB98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0.42</v>
      </c>
      <c r="BC982" s="65"/>
      <c r="BD982" s="65"/>
      <c r="BE982" s="65"/>
      <c r="BF982" s="65"/>
      <c r="BG982" s="68"/>
      <c r="BH982" s="44"/>
      <c r="BI982" s="45"/>
      <c r="BJ982" s="45"/>
      <c r="BK982" s="46"/>
      <c r="BL982" s="69"/>
    </row>
    <row r="983" spans="1:64" ht="18" customHeight="1" x14ac:dyDescent="0.3">
      <c r="A983" s="63">
        <f>IFERROR(InformeTbHv[[#This Row],[T EFECTIVO]]/InformeTbHv[[#This Row],[Horas disponibles]],0)</f>
        <v>0.90105540897097625</v>
      </c>
      <c r="B983" s="63">
        <f>((InformeTbHv[[#This Row],[T PROGRAMADO]]-InformeTbHv[[#This Row],[HORAS DE OTRAS PARADA]]))/InformeTbHv[[#This Row],[T PROGRAMADO]]</f>
        <v>0.85375000000000001</v>
      </c>
      <c r="C983" s="215">
        <f>IFERROR(((InformeTbHv[[#This Row],[T PROGRAMADO]]-InformeTbHv[[#This Row],[Ttal P. mec]])/InformeTbHv[[#This Row],[T PROGRAMADO]]),0)</f>
        <v>0.94750000000000001</v>
      </c>
      <c r="D983" s="64">
        <f>IFERROR(ROUND(InformeTbHv[[#This Row],[TOTAL DE ARBOLES]]/InformeTbHv[[#This Row],[T EFECTIVO]],2),"")</f>
        <v>27.23</v>
      </c>
      <c r="E983" s="64">
        <f>(IFERROR(ROUND(InformeTbHv[[#This Row],[M3]]/InformeTbHv[[#This Row],[TOTAL DE ARBOLES]],2),""))</f>
        <v>0.38</v>
      </c>
      <c r="F983" s="39">
        <f>IFERROR(ROUND(InformeTbHv[[#This Row],[M3]]/InformeTbHv[[#This Row],[T EFECTIVO]],2),"")</f>
        <v>10.25</v>
      </c>
      <c r="G983" s="65">
        <f>InformeTbHv[[#This Row],[T PROGRAMADO]]-InformeTbHv[[#This Row],[HORAS DE OTRAS PARADA]]</f>
        <v>6.83</v>
      </c>
      <c r="H983" s="65">
        <f>InformeTbHv[[#This Row],[T PROGRAMADO]]-SUM(InformeTbHv[[#This Row],[T PARADAS MEC]]+InformeTbHv[[#This Row],[ALISTAMIENTO]]+InformeTbHv[[#This Row],[Mantenimiento periódico]])</f>
        <v>7.58</v>
      </c>
      <c r="I983" s="65">
        <f>InformeTbHv[[#This Row],[T PARADAS MEC]]+InformeTbHv[[#This Row],[ALISTAMIENTO]]+InformeTbHv[[#This Row],[Mantenimiento periódico]]</f>
        <v>0.42</v>
      </c>
      <c r="J983" s="65">
        <f>SUMIF(InformeTbHv[[#This Row],[MOTIVO 1]],"Mantenimiento periódico",InformeTbHv[[#This Row],[T OTRA PARADA 1]])</f>
        <v>0</v>
      </c>
      <c r="K983" s="65">
        <f>InformeTbHv[[#This Row],[Mantenimiento periódico]]+InformeTbHv[[#This Row],[ALISTAMIENTO]]</f>
        <v>0.42</v>
      </c>
      <c r="L983" s="65">
        <f>SUM(InformeTbHv[[#This Row],[T OTRA PARADA 1]:[T OTRA PARADA 5]])</f>
        <v>0</v>
      </c>
      <c r="M983" s="64" t="s">
        <v>55</v>
      </c>
      <c r="N983" s="64" t="s">
        <v>1418</v>
      </c>
      <c r="O983" s="64" t="s">
        <v>94</v>
      </c>
      <c r="P983" s="64">
        <v>94269293</v>
      </c>
      <c r="Q983" s="64" t="s">
        <v>43</v>
      </c>
      <c r="R983" s="64" t="s">
        <v>49</v>
      </c>
      <c r="S983" s="66">
        <v>46044</v>
      </c>
      <c r="T983" s="64" t="s">
        <v>62</v>
      </c>
      <c r="U983" s="64"/>
      <c r="V983" s="64"/>
      <c r="W983" s="64"/>
      <c r="X983" s="64"/>
      <c r="Y983" s="64"/>
      <c r="Z983" s="64"/>
      <c r="AA983" s="64"/>
      <c r="AB983" s="64"/>
      <c r="AC983" s="64" t="s">
        <v>1445</v>
      </c>
      <c r="AD983" s="64" t="s">
        <v>1490</v>
      </c>
      <c r="AE983" s="64" t="s">
        <v>1518</v>
      </c>
      <c r="AF983" s="64">
        <v>19.828868083208551</v>
      </c>
      <c r="AG983" s="25" t="s">
        <v>208</v>
      </c>
      <c r="AH983" s="258">
        <v>2</v>
      </c>
      <c r="AI983" s="209" t="s">
        <v>47</v>
      </c>
      <c r="AJ983" s="417">
        <f>VLOOKUP(InformeTbHv[[#This Row],[TURNO]],[1]INFORMEHV!AI$2:AK$184,2,0)</f>
        <v>0.25</v>
      </c>
      <c r="AK983" s="417">
        <f>VLOOKUP(InformeTbHv[[#This Row],[TURNO]],[1]INFORMEHV!AI$2:AK$184,3,0)</f>
        <v>0.58333333333333337</v>
      </c>
      <c r="AL983" s="209">
        <v>26</v>
      </c>
      <c r="AM983" s="64">
        <v>186</v>
      </c>
      <c r="AN983" s="64">
        <v>70</v>
      </c>
      <c r="AO983" s="64">
        <v>9.4499999999999993</v>
      </c>
      <c r="AP983" s="64"/>
      <c r="AQ983" s="199">
        <v>26</v>
      </c>
      <c r="AR983" s="64">
        <v>8</v>
      </c>
      <c r="AS983" s="64"/>
      <c r="AT983" s="64"/>
      <c r="AU983" s="64"/>
      <c r="AV983" s="64">
        <v>0.42</v>
      </c>
      <c r="AW983" s="64">
        <v>0.42</v>
      </c>
      <c r="AX983" s="64">
        <v>0.33</v>
      </c>
      <c r="AY983" s="64"/>
      <c r="AZ983" s="67" t="s">
        <v>366</v>
      </c>
      <c r="BA983" s="64" t="s">
        <v>48</v>
      </c>
      <c r="BB98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1.17</v>
      </c>
      <c r="BC983" s="65"/>
      <c r="BD983" s="65"/>
      <c r="BE983" s="65"/>
      <c r="BF983" s="65"/>
      <c r="BG983" s="68"/>
      <c r="BH983" s="44"/>
      <c r="BI983" s="45"/>
      <c r="BJ983" s="45"/>
      <c r="BK983" s="46"/>
      <c r="BL983" s="69"/>
    </row>
    <row r="984" spans="1:64" ht="18" customHeight="1" x14ac:dyDescent="0.3">
      <c r="A984" s="63">
        <f>IFERROR(InformeTbHv[[#This Row],[T EFECTIVO]]/InformeTbHv[[#This Row],[Horas disponibles]],0)</f>
        <v>0.89178617992177311</v>
      </c>
      <c r="B984" s="63">
        <f>((InformeTbHv[[#This Row],[T PROGRAMADO]]-InformeTbHv[[#This Row],[HORAS DE OTRAS PARADA]]))/InformeTbHv[[#This Row],[T PROGRAMADO]]</f>
        <v>0.85499999999999998</v>
      </c>
      <c r="C984" s="215">
        <f>IFERROR(((InformeTbHv[[#This Row],[T PROGRAMADO]]-InformeTbHv[[#This Row],[Ttal P. mec]])/InformeTbHv[[#This Row],[T PROGRAMADO]]),0)</f>
        <v>0.95874999999999999</v>
      </c>
      <c r="D984" s="64">
        <f>IFERROR(ROUND(InformeTbHv[[#This Row],[TOTAL DE ARBOLES]]/InformeTbHv[[#This Row],[T EFECTIVO]],2),"")</f>
        <v>41.52</v>
      </c>
      <c r="E984" s="64">
        <f>(IFERROR(ROUND(InformeTbHv[[#This Row],[M3]]/InformeTbHv[[#This Row],[TOTAL DE ARBOLES]],2),""))</f>
        <v>0.23</v>
      </c>
      <c r="F984" s="39">
        <f>IFERROR(ROUND(InformeTbHv[[#This Row],[M3]]/InformeTbHv[[#This Row],[T EFECTIVO]],2),"")</f>
        <v>9.6300000000000008</v>
      </c>
      <c r="G984" s="65">
        <f>InformeTbHv[[#This Row],[T PROGRAMADO]]-InformeTbHv[[#This Row],[HORAS DE OTRAS PARADA]]</f>
        <v>6.84</v>
      </c>
      <c r="H984" s="65">
        <f>InformeTbHv[[#This Row],[T PROGRAMADO]]-SUM(InformeTbHv[[#This Row],[T PARADAS MEC]]+InformeTbHv[[#This Row],[ALISTAMIENTO]]+InformeTbHv[[#This Row],[Mantenimiento periódico]])</f>
        <v>7.67</v>
      </c>
      <c r="I984" s="65">
        <f>InformeTbHv[[#This Row],[T PARADAS MEC]]+InformeTbHv[[#This Row],[ALISTAMIENTO]]+InformeTbHv[[#This Row],[Mantenimiento periódico]]</f>
        <v>0.33</v>
      </c>
      <c r="J984" s="65">
        <f>SUMIF(InformeTbHv[[#This Row],[MOTIVO 1]],"Mantenimiento periódico",InformeTbHv[[#This Row],[T OTRA PARADA 1]])</f>
        <v>0</v>
      </c>
      <c r="K984" s="65">
        <f>InformeTbHv[[#This Row],[Mantenimiento periódico]]+InformeTbHv[[#This Row],[ALISTAMIENTO]]</f>
        <v>0.33</v>
      </c>
      <c r="L984" s="65">
        <f>SUM(InformeTbHv[[#This Row],[T OTRA PARADA 1]:[T OTRA PARADA 5]])</f>
        <v>0</v>
      </c>
      <c r="M984" s="64" t="s">
        <v>134</v>
      </c>
      <c r="N984" s="64" t="s">
        <v>1417</v>
      </c>
      <c r="O984" s="64" t="s">
        <v>367</v>
      </c>
      <c r="P984" s="64">
        <v>18435730</v>
      </c>
      <c r="Q984" s="64" t="s">
        <v>65</v>
      </c>
      <c r="R984" s="64" t="s">
        <v>49</v>
      </c>
      <c r="S984" s="66">
        <v>46038</v>
      </c>
      <c r="T984" s="64" t="s">
        <v>135</v>
      </c>
      <c r="U984" s="64"/>
      <c r="V984" s="64"/>
      <c r="W984" s="64"/>
      <c r="X984" s="64"/>
      <c r="Y984" s="64"/>
      <c r="Z984" s="64"/>
      <c r="AA984" s="64"/>
      <c r="AB984" s="64"/>
      <c r="AC984" s="64" t="s">
        <v>1421</v>
      </c>
      <c r="AD984" s="64" t="s">
        <v>1466</v>
      </c>
      <c r="AE984" s="64" t="s">
        <v>1510</v>
      </c>
      <c r="AF984" s="64">
        <v>17.432111584245501</v>
      </c>
      <c r="AG984" s="251" t="s">
        <v>205</v>
      </c>
      <c r="AH984" s="258">
        <v>8</v>
      </c>
      <c r="AI984" s="64" t="s">
        <v>45</v>
      </c>
      <c r="AJ984" s="433">
        <f>VLOOKUP(InformeTbHv[[#This Row],[TURNO]],[1]INFORMEHV!AI$2:AK$184,2,0)</f>
        <v>0.58333333333333337</v>
      </c>
      <c r="AK984" s="433">
        <f>VLOOKUP(InformeTbHv[[#This Row],[TURNO]],[1]INFORMEHV!AI$2:AK$184,3,0)</f>
        <v>0.91666666666666663</v>
      </c>
      <c r="AL984" s="209">
        <v>25</v>
      </c>
      <c r="AM984" s="64">
        <v>284</v>
      </c>
      <c r="AN984" s="64">
        <v>65.900000000000006</v>
      </c>
      <c r="AO984" s="64">
        <v>9.6</v>
      </c>
      <c r="AP984" s="64"/>
      <c r="AQ984" s="65">
        <v>17</v>
      </c>
      <c r="AR984" s="64">
        <v>8</v>
      </c>
      <c r="AS984" s="64"/>
      <c r="AT984" s="64"/>
      <c r="AU984" s="64"/>
      <c r="AV984" s="64">
        <v>0.33</v>
      </c>
      <c r="AW984" s="64">
        <v>0.33</v>
      </c>
      <c r="AX984" s="64">
        <v>0.5</v>
      </c>
      <c r="AY984" s="64">
        <v>6</v>
      </c>
      <c r="AZ984" s="67" t="s">
        <v>368</v>
      </c>
      <c r="BA984" s="64" t="s">
        <v>48</v>
      </c>
      <c r="BB98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1.1600000000000001</v>
      </c>
      <c r="BC984" s="65"/>
      <c r="BD984" s="65"/>
      <c r="BE984" s="65"/>
      <c r="BF984" s="65"/>
      <c r="BG984" s="68"/>
      <c r="BH984" s="44"/>
      <c r="BI984" s="45"/>
      <c r="BJ984" s="45"/>
      <c r="BK984" s="46"/>
      <c r="BL984" s="69"/>
    </row>
    <row r="985" spans="1:64" ht="18" customHeight="1" x14ac:dyDescent="0.3">
      <c r="A985" s="63">
        <f>IFERROR(InformeTbHv[[#This Row],[T EFECTIVO]]/InformeTbHv[[#This Row],[Horas disponibles]],0)</f>
        <v>0.9</v>
      </c>
      <c r="B985" s="63">
        <f>((InformeTbHv[[#This Row],[T PROGRAMADO]]-InformeTbHv[[#This Row],[HORAS DE OTRAS PARADA]]))/InformeTbHv[[#This Row],[T PROGRAMADO]]</f>
        <v>0.84375</v>
      </c>
      <c r="C985" s="215">
        <f>IFERROR(((InformeTbHv[[#This Row],[T PROGRAMADO]]-InformeTbHv[[#This Row],[Ttal P. mec]])/InformeTbHv[[#This Row],[T PROGRAMADO]]),0)</f>
        <v>0.9375</v>
      </c>
      <c r="D985" s="64">
        <f>IFERROR(ROUND(InformeTbHv[[#This Row],[TOTAL DE ARBOLES]]/InformeTbHv[[#This Row],[T EFECTIVO]],2),"")</f>
        <v>27.85</v>
      </c>
      <c r="E985" s="64">
        <f>(IFERROR(ROUND(InformeTbHv[[#This Row],[M3]]/InformeTbHv[[#This Row],[TOTAL DE ARBOLES]],2),""))</f>
        <v>0.24</v>
      </c>
      <c r="F985" s="39">
        <f>IFERROR(ROUND(InformeTbHv[[#This Row],[M3]]/InformeTbHv[[#This Row],[T EFECTIVO]],2),"")</f>
        <v>6.67</v>
      </c>
      <c r="G985" s="65">
        <f>InformeTbHv[[#This Row],[T PROGRAMADO]]-InformeTbHv[[#This Row],[HORAS DE OTRAS PARADA]]</f>
        <v>6.75</v>
      </c>
      <c r="H985" s="65">
        <f>InformeTbHv[[#This Row],[T PROGRAMADO]]-SUM(InformeTbHv[[#This Row],[T PARADAS MEC]]+InformeTbHv[[#This Row],[ALISTAMIENTO]]+InformeTbHv[[#This Row],[Mantenimiento periódico]])</f>
        <v>7.5</v>
      </c>
      <c r="I985" s="65">
        <f>InformeTbHv[[#This Row],[T PARADAS MEC]]+InformeTbHv[[#This Row],[ALISTAMIENTO]]+InformeTbHv[[#This Row],[Mantenimiento periódico]]</f>
        <v>0.5</v>
      </c>
      <c r="J985" s="65">
        <f>SUMIF(InformeTbHv[[#This Row],[MOTIVO 1]],"Mantenimiento periódico",InformeTbHv[[#This Row],[T OTRA PARADA 1]])</f>
        <v>0</v>
      </c>
      <c r="K985" s="65">
        <f>InformeTbHv[[#This Row],[Mantenimiento periódico]]+InformeTbHv[[#This Row],[ALISTAMIENTO]]</f>
        <v>0.5</v>
      </c>
      <c r="L985" s="65">
        <f>SUM(InformeTbHv[[#This Row],[T OTRA PARADA 1]:[T OTRA PARADA 5]])</f>
        <v>0</v>
      </c>
      <c r="M985" s="64" t="s">
        <v>134</v>
      </c>
      <c r="N985" s="64" t="s">
        <v>1417</v>
      </c>
      <c r="O985" s="64" t="s">
        <v>370</v>
      </c>
      <c r="P985" s="64">
        <v>1022124531</v>
      </c>
      <c r="Q985" s="64" t="s">
        <v>65</v>
      </c>
      <c r="R985" s="64" t="s">
        <v>49</v>
      </c>
      <c r="S985" s="66">
        <v>46041</v>
      </c>
      <c r="T985" s="64" t="s">
        <v>135</v>
      </c>
      <c r="U985" s="64"/>
      <c r="V985" s="64"/>
      <c r="W985" s="64"/>
      <c r="X985" s="64"/>
      <c r="Y985" s="64"/>
      <c r="Z985" s="64"/>
      <c r="AA985" s="64"/>
      <c r="AB985" s="64"/>
      <c r="AC985" s="64" t="s">
        <v>1421</v>
      </c>
      <c r="AD985" s="64" t="s">
        <v>1466</v>
      </c>
      <c r="AE985" s="64" t="s">
        <v>1510</v>
      </c>
      <c r="AF985" s="64">
        <v>17.432111584245501</v>
      </c>
      <c r="AG985" s="251" t="s">
        <v>205</v>
      </c>
      <c r="AH985" s="258">
        <v>7</v>
      </c>
      <c r="AI985" s="64" t="s">
        <v>61</v>
      </c>
      <c r="AJ985" s="433">
        <f>VLOOKUP(InformeTbHv[[#This Row],[TURNO]],[1]INFORMEHV!AI$2:AK$184,2,0)</f>
        <v>0.91666666666666663</v>
      </c>
      <c r="AK985" s="433">
        <f>VLOOKUP(InformeTbHv[[#This Row],[TURNO]],[1]INFORMEHV!AI$2:AK$184,3,0)</f>
        <v>0.25</v>
      </c>
      <c r="AL985" s="209">
        <v>23</v>
      </c>
      <c r="AM985" s="64">
        <v>188</v>
      </c>
      <c r="AN985" s="64">
        <v>45</v>
      </c>
      <c r="AO985" s="64">
        <v>7</v>
      </c>
      <c r="AP985" s="64">
        <v>29</v>
      </c>
      <c r="AQ985" s="65">
        <v>23</v>
      </c>
      <c r="AR985" s="64">
        <v>8</v>
      </c>
      <c r="AS985" s="64"/>
      <c r="AT985" s="64"/>
      <c r="AU985" s="64"/>
      <c r="AV985" s="64">
        <v>0.5</v>
      </c>
      <c r="AW985" s="64">
        <v>0.25</v>
      </c>
      <c r="AX985" s="64">
        <v>0.5</v>
      </c>
      <c r="AY985" s="64"/>
      <c r="AZ985" s="67" t="s">
        <v>371</v>
      </c>
      <c r="BA985" s="64" t="s">
        <v>48</v>
      </c>
      <c r="BB98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1.25</v>
      </c>
      <c r="BC985" s="65"/>
      <c r="BD985" s="65"/>
      <c r="BE985" s="65"/>
      <c r="BF985" s="65"/>
      <c r="BG985" s="68"/>
      <c r="BH985" s="44"/>
      <c r="BI985" s="45"/>
      <c r="BJ985" s="45"/>
      <c r="BK985" s="46"/>
      <c r="BL985" s="69"/>
    </row>
    <row r="986" spans="1:64" ht="18" customHeight="1" x14ac:dyDescent="0.3">
      <c r="A986" s="63">
        <f>IFERROR(InformeTbHv[[#This Row],[T EFECTIVO]]/InformeTbHv[[#This Row],[Horas disponibles]],0)</f>
        <v>0.90666666666666662</v>
      </c>
      <c r="B986" s="63">
        <f>((InformeTbHv[[#This Row],[T PROGRAMADO]]-InformeTbHv[[#This Row],[HORAS DE OTRAS PARADA]]))/InformeTbHv[[#This Row],[T PROGRAMADO]]</f>
        <v>0.85</v>
      </c>
      <c r="C986" s="215">
        <f>IFERROR(((InformeTbHv[[#This Row],[T PROGRAMADO]]-InformeTbHv[[#This Row],[Ttal P. mec]])/InformeTbHv[[#This Row],[T PROGRAMADO]]),0)</f>
        <v>0.9375</v>
      </c>
      <c r="D986" s="64">
        <f>IFERROR(ROUND(InformeTbHv[[#This Row],[TOTAL DE ARBOLES]]/InformeTbHv[[#This Row],[T EFECTIVO]],2),"")</f>
        <v>3.38</v>
      </c>
      <c r="E986" s="64">
        <f>(IFERROR(ROUND(InformeTbHv[[#This Row],[M3]]/InformeTbHv[[#This Row],[TOTAL DE ARBOLES]],2),""))</f>
        <v>0.26</v>
      </c>
      <c r="F986" s="39">
        <f>IFERROR(ROUND(InformeTbHv[[#This Row],[M3]]/InformeTbHv[[#This Row],[T EFECTIVO]],2),"")</f>
        <v>0.88</v>
      </c>
      <c r="G986" s="65">
        <f>InformeTbHv[[#This Row],[T PROGRAMADO]]-InformeTbHv[[#This Row],[HORAS DE OTRAS PARADA]]</f>
        <v>6.8</v>
      </c>
      <c r="H986" s="65">
        <f>InformeTbHv[[#This Row],[T PROGRAMADO]]-SUM(InformeTbHv[[#This Row],[T PARADAS MEC]]+InformeTbHv[[#This Row],[ALISTAMIENTO]]+InformeTbHv[[#This Row],[Mantenimiento periódico]])</f>
        <v>7.5</v>
      </c>
      <c r="I986" s="65">
        <f>InformeTbHv[[#This Row],[T PARADAS MEC]]+InformeTbHv[[#This Row],[ALISTAMIENTO]]+InformeTbHv[[#This Row],[Mantenimiento periódico]]</f>
        <v>0.5</v>
      </c>
      <c r="J986" s="65">
        <f>SUMIF(InformeTbHv[[#This Row],[MOTIVO 1]],"Mantenimiento periódico",InformeTbHv[[#This Row],[T OTRA PARADA 1]])</f>
        <v>0</v>
      </c>
      <c r="K986" s="65">
        <f>InformeTbHv[[#This Row],[Mantenimiento periódico]]+InformeTbHv[[#This Row],[ALISTAMIENTO]]</f>
        <v>0.5</v>
      </c>
      <c r="L986" s="65">
        <f>SUM(InformeTbHv[[#This Row],[T OTRA PARADA 1]:[T OTRA PARADA 5]])</f>
        <v>0</v>
      </c>
      <c r="M986" s="64" t="s">
        <v>134</v>
      </c>
      <c r="N986" s="64" t="s">
        <v>1417</v>
      </c>
      <c r="O986" s="64" t="s">
        <v>370</v>
      </c>
      <c r="P986" s="64">
        <v>1022124531</v>
      </c>
      <c r="Q986" s="64" t="s">
        <v>65</v>
      </c>
      <c r="R986" s="64" t="s">
        <v>49</v>
      </c>
      <c r="S986" s="66">
        <v>46041</v>
      </c>
      <c r="T986" s="64" t="s">
        <v>135</v>
      </c>
      <c r="U986" s="64"/>
      <c r="V986" s="64"/>
      <c r="W986" s="64"/>
      <c r="X986" s="64"/>
      <c r="Y986" s="64"/>
      <c r="Z986" s="64"/>
      <c r="AA986" s="64"/>
      <c r="AB986" s="64"/>
      <c r="AC986" s="64" t="s">
        <v>1421</v>
      </c>
      <c r="AD986" s="64" t="s">
        <v>1466</v>
      </c>
      <c r="AE986" s="64" t="s">
        <v>1510</v>
      </c>
      <c r="AF986" s="64">
        <v>17.432111584245501</v>
      </c>
      <c r="AG986" s="251" t="s">
        <v>205</v>
      </c>
      <c r="AH986" s="258">
        <v>7</v>
      </c>
      <c r="AI986" s="64" t="s">
        <v>61</v>
      </c>
      <c r="AJ986" s="433">
        <f>VLOOKUP(InformeTbHv[[#This Row],[TURNO]],[1]INFORMEHV!AI$2:AK$184,2,0)</f>
        <v>0.91666666666666663</v>
      </c>
      <c r="AK986" s="433">
        <f>VLOOKUP(InformeTbHv[[#This Row],[TURNO]],[1]INFORMEHV!AI$2:AK$184,3,0)</f>
        <v>0.25</v>
      </c>
      <c r="AL986" s="209">
        <v>24</v>
      </c>
      <c r="AM986" s="64">
        <v>23</v>
      </c>
      <c r="AN986" s="64">
        <v>6</v>
      </c>
      <c r="AO986" s="64">
        <v>6</v>
      </c>
      <c r="AP986" s="64">
        <v>23</v>
      </c>
      <c r="AQ986" s="65">
        <v>6</v>
      </c>
      <c r="AR986" s="64">
        <v>8</v>
      </c>
      <c r="AS986" s="64"/>
      <c r="AT986" s="64"/>
      <c r="AU986" s="64"/>
      <c r="AV986" s="64">
        <v>0.5</v>
      </c>
      <c r="AW986" s="64">
        <v>0.2</v>
      </c>
      <c r="AX986" s="64">
        <v>0.5</v>
      </c>
      <c r="AY986" s="64"/>
      <c r="AZ986" s="67" t="s">
        <v>372</v>
      </c>
      <c r="BA986" s="64" t="s">
        <v>48</v>
      </c>
      <c r="BB98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1.2</v>
      </c>
      <c r="BC986" s="65"/>
      <c r="BD986" s="65"/>
      <c r="BE986" s="65"/>
      <c r="BF986" s="65"/>
      <c r="BG986" s="68"/>
      <c r="BH986" s="44"/>
      <c r="BI986" s="45"/>
      <c r="BJ986" s="45"/>
      <c r="BK986" s="46"/>
      <c r="BL986" s="69"/>
    </row>
    <row r="987" spans="1:64" ht="18" customHeight="1" x14ac:dyDescent="0.3">
      <c r="A987" s="63">
        <f>IFERROR(InformeTbHv[[#This Row],[T EFECTIVO]]/InformeTbHv[[#This Row],[Horas disponibles]],0)</f>
        <v>0.77777777777777779</v>
      </c>
      <c r="B987" s="63">
        <f>((InformeTbHv[[#This Row],[T PROGRAMADO]]-InformeTbHv[[#This Row],[HORAS DE OTRAS PARADA]]))/InformeTbHv[[#This Row],[T PROGRAMADO]]</f>
        <v>0.4375</v>
      </c>
      <c r="C987" s="215">
        <f>IFERROR(((InformeTbHv[[#This Row],[T PROGRAMADO]]-InformeTbHv[[#This Row],[Ttal P. mec]])/InformeTbHv[[#This Row],[T PROGRAMADO]]),0)</f>
        <v>0.5625</v>
      </c>
      <c r="D987" s="64">
        <f>IFERROR(ROUND(InformeTbHv[[#This Row],[TOTAL DE ARBOLES]]/InformeTbHv[[#This Row],[T EFECTIVO]],2),"")</f>
        <v>41.43</v>
      </c>
      <c r="E987" s="64">
        <f>(IFERROR(ROUND(InformeTbHv[[#This Row],[M3]]/InformeTbHv[[#This Row],[TOTAL DE ARBOLES]],2),""))</f>
        <v>0.28000000000000003</v>
      </c>
      <c r="F987" s="39">
        <f>IFERROR(ROUND(InformeTbHv[[#This Row],[M3]]/InformeTbHv[[#This Row],[T EFECTIVO]],2),"")</f>
        <v>11.63</v>
      </c>
      <c r="G987" s="65">
        <f>InformeTbHv[[#This Row],[T PROGRAMADO]]-InformeTbHv[[#This Row],[HORAS DE OTRAS PARADA]]</f>
        <v>3.5</v>
      </c>
      <c r="H987" s="65">
        <f>InformeTbHv[[#This Row],[T PROGRAMADO]]-SUM(InformeTbHv[[#This Row],[T PARADAS MEC]]+InformeTbHv[[#This Row],[ALISTAMIENTO]]+InformeTbHv[[#This Row],[Mantenimiento periódico]])</f>
        <v>4.5</v>
      </c>
      <c r="I987" s="65">
        <f>InformeTbHv[[#This Row],[T PARADAS MEC]]+InformeTbHv[[#This Row],[ALISTAMIENTO]]+InformeTbHv[[#This Row],[Mantenimiento periódico]]</f>
        <v>3.5</v>
      </c>
      <c r="J987" s="65">
        <f>SUMIF(InformeTbHv[[#This Row],[MOTIVO 1]],"Mantenimiento periódico",InformeTbHv[[#This Row],[T OTRA PARADA 1]])</f>
        <v>0</v>
      </c>
      <c r="K987" s="65">
        <f>InformeTbHv[[#This Row],[Mantenimiento periódico]]+InformeTbHv[[#This Row],[ALISTAMIENTO]]</f>
        <v>0.5</v>
      </c>
      <c r="L987" s="65">
        <f>SUM(InformeTbHv[[#This Row],[T OTRA PARADA 1]:[T OTRA PARADA 5]])</f>
        <v>0</v>
      </c>
      <c r="M987" s="64" t="s">
        <v>134</v>
      </c>
      <c r="N987" s="64" t="s">
        <v>1417</v>
      </c>
      <c r="O987" s="64" t="s">
        <v>370</v>
      </c>
      <c r="P987" s="64">
        <v>1022124531</v>
      </c>
      <c r="Q987" s="64" t="s">
        <v>65</v>
      </c>
      <c r="R987" s="64" t="s">
        <v>49</v>
      </c>
      <c r="S987" s="66">
        <v>46041</v>
      </c>
      <c r="T987" s="64" t="s">
        <v>135</v>
      </c>
      <c r="U987" s="64"/>
      <c r="V987" s="64"/>
      <c r="W987" s="64"/>
      <c r="X987" s="64"/>
      <c r="Y987" s="64"/>
      <c r="Z987" s="64"/>
      <c r="AA987" s="64"/>
      <c r="AB987" s="64"/>
      <c r="AC987" s="64" t="s">
        <v>1421</v>
      </c>
      <c r="AD987" s="64" t="s">
        <v>1466</v>
      </c>
      <c r="AE987" s="64" t="s">
        <v>1510</v>
      </c>
      <c r="AF987" s="64">
        <v>17.432111584245501</v>
      </c>
      <c r="AG987" s="251" t="s">
        <v>205</v>
      </c>
      <c r="AH987" s="258">
        <v>8</v>
      </c>
      <c r="AI987" s="209" t="s">
        <v>47</v>
      </c>
      <c r="AJ987" s="417">
        <f>VLOOKUP(InformeTbHv[[#This Row],[TURNO]],[1]INFORMEHV!AI$2:AK$184,2,0)</f>
        <v>0.25</v>
      </c>
      <c r="AK987" s="417">
        <f>VLOOKUP(InformeTbHv[[#This Row],[TURNO]],[1]INFORMEHV!AI$2:AK$184,3,0)</f>
        <v>0.58333333333333337</v>
      </c>
      <c r="AL987" s="209">
        <v>34</v>
      </c>
      <c r="AM987" s="64">
        <v>145</v>
      </c>
      <c r="AN987" s="64">
        <v>40.700000000000003</v>
      </c>
      <c r="AO987" s="64">
        <v>8.8000000000000007</v>
      </c>
      <c r="AP987" s="64"/>
      <c r="AQ987" s="65">
        <v>20</v>
      </c>
      <c r="AR987" s="64">
        <v>8</v>
      </c>
      <c r="AS987" s="64">
        <v>3</v>
      </c>
      <c r="AT987" s="30" t="s">
        <v>327</v>
      </c>
      <c r="AU987" s="64"/>
      <c r="AV987" s="64">
        <v>0.5</v>
      </c>
      <c r="AW987" s="64">
        <v>0.5</v>
      </c>
      <c r="AX987" s="64">
        <v>0.5</v>
      </c>
      <c r="AY987" s="64">
        <v>2</v>
      </c>
      <c r="AZ987" s="67" t="s">
        <v>378</v>
      </c>
      <c r="BA987" s="64" t="s">
        <v>46</v>
      </c>
      <c r="BB98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4.5</v>
      </c>
      <c r="BC987" s="65"/>
      <c r="BD987" s="65"/>
      <c r="BE987" s="65"/>
      <c r="BF987" s="65"/>
      <c r="BG987" s="68"/>
      <c r="BH987" s="44"/>
      <c r="BI987" s="45"/>
      <c r="BJ987" s="45"/>
      <c r="BK987" s="46"/>
      <c r="BL987" s="69"/>
    </row>
    <row r="988" spans="1:64" ht="18" customHeight="1" x14ac:dyDescent="0.3">
      <c r="A988" s="63">
        <f>IFERROR(InformeTbHv[[#This Row],[T EFECTIVO]]/InformeTbHv[[#This Row],[Horas disponibles]],0)</f>
        <v>0.8586723768736616</v>
      </c>
      <c r="B988" s="63">
        <f>((InformeTbHv[[#This Row],[T PROGRAMADO]]-InformeTbHv[[#This Row],[HORAS DE OTRAS PARADA]]))/InformeTbHv[[#This Row],[T PROGRAMADO]]</f>
        <v>0.80199999999999994</v>
      </c>
      <c r="C988" s="215">
        <f>IFERROR(((InformeTbHv[[#This Row],[T PROGRAMADO]]-InformeTbHv[[#This Row],[Ttal P. mec]])/InformeTbHv[[#This Row],[T PROGRAMADO]]),0)</f>
        <v>0.93399999999999994</v>
      </c>
      <c r="D988" s="64">
        <f>IFERROR(ROUND(InformeTbHv[[#This Row],[TOTAL DE ARBOLES]]/InformeTbHv[[#This Row],[T EFECTIVO]],2),"")</f>
        <v>61.35</v>
      </c>
      <c r="E988" s="64">
        <f>(IFERROR(ROUND(InformeTbHv[[#This Row],[M3]]/InformeTbHv[[#This Row],[TOTAL DE ARBOLES]],2),""))</f>
        <v>0.24</v>
      </c>
      <c r="F988" s="39">
        <f>IFERROR(ROUND(InformeTbHv[[#This Row],[M3]]/InformeTbHv[[#This Row],[T EFECTIVO]],2),"")</f>
        <v>14.51</v>
      </c>
      <c r="G988" s="65">
        <f>InformeTbHv[[#This Row],[T PROGRAMADO]]-InformeTbHv[[#This Row],[HORAS DE OTRAS PARADA]]</f>
        <v>4.01</v>
      </c>
      <c r="H988" s="65">
        <f>InformeTbHv[[#This Row],[T PROGRAMADO]]-SUM(InformeTbHv[[#This Row],[T PARADAS MEC]]+InformeTbHv[[#This Row],[ALISTAMIENTO]]+InformeTbHv[[#This Row],[Mantenimiento periódico]])</f>
        <v>4.67</v>
      </c>
      <c r="I988" s="65">
        <f>InformeTbHv[[#This Row],[T PARADAS MEC]]+InformeTbHv[[#This Row],[ALISTAMIENTO]]+InformeTbHv[[#This Row],[Mantenimiento periódico]]</f>
        <v>0.33</v>
      </c>
      <c r="J988" s="65">
        <f>SUMIF(InformeTbHv[[#This Row],[MOTIVO 1]],"Mantenimiento periódico",InformeTbHv[[#This Row],[T OTRA PARADA 1]])</f>
        <v>0</v>
      </c>
      <c r="K988" s="65">
        <f>InformeTbHv[[#This Row],[Mantenimiento periódico]]+InformeTbHv[[#This Row],[ALISTAMIENTO]]</f>
        <v>0.33</v>
      </c>
      <c r="L988" s="65">
        <f>SUM(InformeTbHv[[#This Row],[T OTRA PARADA 1]:[T OTRA PARADA 5]])</f>
        <v>0</v>
      </c>
      <c r="M988" s="64" t="s">
        <v>134</v>
      </c>
      <c r="N988" s="64" t="s">
        <v>1417</v>
      </c>
      <c r="O988" s="64" t="s">
        <v>367</v>
      </c>
      <c r="P988" s="64">
        <v>18435730</v>
      </c>
      <c r="Q988" s="64" t="s">
        <v>65</v>
      </c>
      <c r="R988" s="64" t="s">
        <v>49</v>
      </c>
      <c r="S988" s="66">
        <v>46041</v>
      </c>
      <c r="T988" s="64" t="s">
        <v>135</v>
      </c>
      <c r="U988" s="64"/>
      <c r="V988" s="64"/>
      <c r="W988" s="64"/>
      <c r="X988" s="64"/>
      <c r="Y988" s="64"/>
      <c r="Z988" s="64"/>
      <c r="AA988" s="64"/>
      <c r="AB988" s="64"/>
      <c r="AC988" s="64" t="s">
        <v>1421</v>
      </c>
      <c r="AD988" s="64" t="s">
        <v>1466</v>
      </c>
      <c r="AE988" s="64" t="s">
        <v>1510</v>
      </c>
      <c r="AF988" s="64">
        <v>17.432111584245501</v>
      </c>
      <c r="AG988" s="251" t="s">
        <v>205</v>
      </c>
      <c r="AH988" s="258">
        <v>8</v>
      </c>
      <c r="AI988" s="64" t="s">
        <v>45</v>
      </c>
      <c r="AJ988" s="433">
        <f>VLOOKUP(InformeTbHv[[#This Row],[TURNO]],[1]INFORMEHV!AI$2:AK$184,2,0)</f>
        <v>0.58333333333333337</v>
      </c>
      <c r="AK988" s="433">
        <f>VLOOKUP(InformeTbHv[[#This Row],[TURNO]],[1]INFORMEHV!AI$2:AK$184,3,0)</f>
        <v>0.91666666666666663</v>
      </c>
      <c r="AL988" s="209">
        <v>22</v>
      </c>
      <c r="AM988" s="64">
        <v>246</v>
      </c>
      <c r="AN988" s="64">
        <v>58.2</v>
      </c>
      <c r="AO988" s="64">
        <v>12.6</v>
      </c>
      <c r="AP988" s="64"/>
      <c r="AQ988" s="65">
        <v>17</v>
      </c>
      <c r="AR988" s="64">
        <v>5</v>
      </c>
      <c r="AS988" s="64"/>
      <c r="AT988" s="64"/>
      <c r="AU988" s="64"/>
      <c r="AV988" s="64">
        <v>0.33</v>
      </c>
      <c r="AW988" s="64">
        <v>0.33</v>
      </c>
      <c r="AX988" s="64">
        <v>0.33</v>
      </c>
      <c r="AY988" s="64"/>
      <c r="AZ988" s="67" t="s">
        <v>379</v>
      </c>
      <c r="BA988" s="64" t="s">
        <v>46</v>
      </c>
      <c r="BB98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0.99</v>
      </c>
      <c r="BC988" s="65"/>
      <c r="BD988" s="65"/>
      <c r="BE988" s="65"/>
      <c r="BF988" s="65"/>
      <c r="BG988" s="68"/>
      <c r="BH988" s="44"/>
      <c r="BI988" s="45"/>
      <c r="BJ988" s="45"/>
      <c r="BK988" s="46"/>
      <c r="BL988" s="69"/>
    </row>
    <row r="989" spans="1:64" ht="18" customHeight="1" x14ac:dyDescent="0.3">
      <c r="A989" s="63">
        <f>IFERROR(InformeTbHv[[#This Row],[T EFECTIVO]]/InformeTbHv[[#This Row],[Horas disponibles]],0)</f>
        <v>0.94087403598971719</v>
      </c>
      <c r="B989" s="63">
        <f>((InformeTbHv[[#This Row],[T PROGRAMADO]]-InformeTbHv[[#This Row],[HORAS DE OTRAS PARADA]]))/InformeTbHv[[#This Row],[T PROGRAMADO]]</f>
        <v>0.91500000000000004</v>
      </c>
      <c r="C989" s="215">
        <f>IFERROR(((InformeTbHv[[#This Row],[T PROGRAMADO]]-InformeTbHv[[#This Row],[Ttal P. mec]])/InformeTbHv[[#This Row],[T PROGRAMADO]]),0)</f>
        <v>0.97250000000000003</v>
      </c>
      <c r="D989" s="64">
        <f>IFERROR(ROUND(InformeTbHv[[#This Row],[TOTAL DE ARBOLES]]/InformeTbHv[[#This Row],[T EFECTIVO]],2),"")</f>
        <v>42.21</v>
      </c>
      <c r="E989" s="64">
        <f>(IFERROR(ROUND(InformeTbHv[[#This Row],[M3]]/InformeTbHv[[#This Row],[TOTAL DE ARBOLES]],2),""))</f>
        <v>0.27</v>
      </c>
      <c r="F989" s="39">
        <f>IFERROR(ROUND(InformeTbHv[[#This Row],[M3]]/InformeTbHv[[#This Row],[T EFECTIVO]],2),"")</f>
        <v>11.22</v>
      </c>
      <c r="G989" s="65">
        <f>InformeTbHv[[#This Row],[T PROGRAMADO]]-InformeTbHv[[#This Row],[HORAS DE OTRAS PARADA]]</f>
        <v>7.32</v>
      </c>
      <c r="H989" s="65">
        <f>InformeTbHv[[#This Row],[T PROGRAMADO]]-SUM(InformeTbHv[[#This Row],[T PARADAS MEC]]+InformeTbHv[[#This Row],[ALISTAMIENTO]]+InformeTbHv[[#This Row],[Mantenimiento periódico]])</f>
        <v>7.78</v>
      </c>
      <c r="I989" s="65">
        <f>InformeTbHv[[#This Row],[T PARADAS MEC]]+InformeTbHv[[#This Row],[ALISTAMIENTO]]+InformeTbHv[[#This Row],[Mantenimiento periódico]]</f>
        <v>0.22</v>
      </c>
      <c r="J989" s="65">
        <f>SUMIF(InformeTbHv[[#This Row],[MOTIVO 1]],"Mantenimiento periódico",InformeTbHv[[#This Row],[T OTRA PARADA 1]])</f>
        <v>0</v>
      </c>
      <c r="K989" s="65">
        <f>InformeTbHv[[#This Row],[Mantenimiento periódico]]+InformeTbHv[[#This Row],[ALISTAMIENTO]]</f>
        <v>0.22</v>
      </c>
      <c r="L989" s="65">
        <f>SUM(InformeTbHv[[#This Row],[T OTRA PARADA 1]:[T OTRA PARADA 5]])</f>
        <v>0</v>
      </c>
      <c r="M989" s="64" t="s">
        <v>134</v>
      </c>
      <c r="N989" s="64" t="s">
        <v>1417</v>
      </c>
      <c r="O989" s="64" t="s">
        <v>370</v>
      </c>
      <c r="P989" s="64">
        <v>1022124531</v>
      </c>
      <c r="Q989" s="64" t="s">
        <v>65</v>
      </c>
      <c r="R989" s="64" t="s">
        <v>49</v>
      </c>
      <c r="S989" s="66">
        <v>46041</v>
      </c>
      <c r="T989" s="64" t="s">
        <v>135</v>
      </c>
      <c r="U989" s="64"/>
      <c r="V989" s="64"/>
      <c r="W989" s="64"/>
      <c r="X989" s="64"/>
      <c r="Y989" s="64"/>
      <c r="Z989" s="64"/>
      <c r="AA989" s="64"/>
      <c r="AB989" s="64"/>
      <c r="AC989" s="64" t="s">
        <v>1421</v>
      </c>
      <c r="AD989" s="64" t="s">
        <v>1466</v>
      </c>
      <c r="AE989" s="64" t="s">
        <v>1510</v>
      </c>
      <c r="AF989" s="64">
        <v>17.432111584245501</v>
      </c>
      <c r="AG989" s="251" t="s">
        <v>205</v>
      </c>
      <c r="AH989" s="258">
        <v>8</v>
      </c>
      <c r="AI989" s="209" t="s">
        <v>47</v>
      </c>
      <c r="AJ989" s="417">
        <f>VLOOKUP(InformeTbHv[[#This Row],[TURNO]],[1]INFORMEHV!AI$2:AK$184,2,0)</f>
        <v>0.25</v>
      </c>
      <c r="AK989" s="417">
        <f>VLOOKUP(InformeTbHv[[#This Row],[TURNO]],[1]INFORMEHV!AI$2:AK$184,3,0)</f>
        <v>0.58333333333333337</v>
      </c>
      <c r="AL989" s="209">
        <v>35</v>
      </c>
      <c r="AM989" s="64">
        <v>309</v>
      </c>
      <c r="AN989" s="64">
        <v>82.1</v>
      </c>
      <c r="AO989" s="64">
        <v>11.2</v>
      </c>
      <c r="AP989" s="64"/>
      <c r="AQ989" s="65">
        <v>20</v>
      </c>
      <c r="AR989" s="64">
        <v>8</v>
      </c>
      <c r="AS989" s="64"/>
      <c r="AT989" s="64"/>
      <c r="AU989" s="64"/>
      <c r="AV989" s="64">
        <v>0.22</v>
      </c>
      <c r="AW989" s="64">
        <v>0.23</v>
      </c>
      <c r="AX989" s="64">
        <v>0.23</v>
      </c>
      <c r="AY989" s="64"/>
      <c r="AZ989" s="67" t="s">
        <v>383</v>
      </c>
      <c r="BA989" s="64" t="s">
        <v>46</v>
      </c>
      <c r="BB98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0.68</v>
      </c>
      <c r="BC989" s="65"/>
      <c r="BD989" s="65"/>
      <c r="BE989" s="65"/>
      <c r="BF989" s="65"/>
      <c r="BG989" s="68"/>
      <c r="BH989" s="44"/>
      <c r="BI989" s="45"/>
      <c r="BJ989" s="45"/>
      <c r="BK989" s="46"/>
      <c r="BL989" s="69"/>
    </row>
    <row r="990" spans="1:64" ht="18" customHeight="1" x14ac:dyDescent="0.3">
      <c r="A990" s="63">
        <f>IFERROR(InformeTbHv[[#This Row],[T EFECTIVO]]/InformeTbHv[[#This Row],[Horas disponibles]],0)</f>
        <v>0.32258064516129031</v>
      </c>
      <c r="B990" s="63">
        <f>((InformeTbHv[[#This Row],[T PROGRAMADO]]-InformeTbHv[[#This Row],[HORAS DE OTRAS PARADA]]))/InformeTbHv[[#This Row],[T PROGRAMADO]]</f>
        <v>0.3125</v>
      </c>
      <c r="C990" s="215">
        <f>IFERROR(((InformeTbHv[[#This Row],[T PROGRAMADO]]-InformeTbHv[[#This Row],[Ttal P. mec]])/InformeTbHv[[#This Row],[T PROGRAMADO]]),0)</f>
        <v>0.96875</v>
      </c>
      <c r="D990" s="64">
        <f>IFERROR(ROUND(InformeTbHv[[#This Row],[TOTAL DE ARBOLES]]/InformeTbHv[[#This Row],[T EFECTIVO]],2),"")</f>
        <v>12.4</v>
      </c>
      <c r="E990" s="64">
        <f>(IFERROR(ROUND(InformeTbHv[[#This Row],[M3]]/InformeTbHv[[#This Row],[TOTAL DE ARBOLES]],2),""))</f>
        <v>0.15</v>
      </c>
      <c r="F990" s="39">
        <f>IFERROR(ROUND(InformeTbHv[[#This Row],[M3]]/InformeTbHv[[#This Row],[T EFECTIVO]],2),"")</f>
        <v>1.92</v>
      </c>
      <c r="G990" s="65">
        <f>InformeTbHv[[#This Row],[T PROGRAMADO]]-InformeTbHv[[#This Row],[HORAS DE OTRAS PARADA]]</f>
        <v>2.5</v>
      </c>
      <c r="H990" s="65">
        <f>InformeTbHv[[#This Row],[T PROGRAMADO]]-SUM(InformeTbHv[[#This Row],[T PARADAS MEC]]+InformeTbHv[[#This Row],[ALISTAMIENTO]]+InformeTbHv[[#This Row],[Mantenimiento periódico]])</f>
        <v>7.75</v>
      </c>
      <c r="I990" s="65">
        <f>InformeTbHv[[#This Row],[T PARADAS MEC]]+InformeTbHv[[#This Row],[ALISTAMIENTO]]+InformeTbHv[[#This Row],[Mantenimiento periódico]]</f>
        <v>0.25</v>
      </c>
      <c r="J990" s="65">
        <f>SUMIF(InformeTbHv[[#This Row],[MOTIVO 1]],"Mantenimiento periódico",InformeTbHv[[#This Row],[T OTRA PARADA 1]])</f>
        <v>0</v>
      </c>
      <c r="K990" s="65">
        <f>InformeTbHv[[#This Row],[Mantenimiento periódico]]+InformeTbHv[[#This Row],[ALISTAMIENTO]]</f>
        <v>0.25</v>
      </c>
      <c r="L990" s="65">
        <f>SUM(InformeTbHv[[#This Row],[T OTRA PARADA 1]:[T OTRA PARADA 5]])</f>
        <v>4</v>
      </c>
      <c r="M990" s="64" t="s">
        <v>134</v>
      </c>
      <c r="N990" s="64" t="s">
        <v>1417</v>
      </c>
      <c r="O990" s="64" t="s">
        <v>373</v>
      </c>
      <c r="P990" s="64">
        <v>1022124225</v>
      </c>
      <c r="Q990" s="64" t="s">
        <v>65</v>
      </c>
      <c r="R990" s="64" t="s">
        <v>49</v>
      </c>
      <c r="S990" s="66">
        <v>46041</v>
      </c>
      <c r="T990" s="64" t="s">
        <v>135</v>
      </c>
      <c r="U990" s="64"/>
      <c r="V990" s="64"/>
      <c r="W990" s="64"/>
      <c r="X990" s="64"/>
      <c r="Y990" s="64"/>
      <c r="Z990" s="64"/>
      <c r="AA990" s="64"/>
      <c r="AB990" s="64"/>
      <c r="AC990" s="64" t="s">
        <v>1421</v>
      </c>
      <c r="AD990" s="64" t="s">
        <v>1466</v>
      </c>
      <c r="AE990" s="64" t="s">
        <v>1510</v>
      </c>
      <c r="AF990" s="64">
        <v>17.432111584245501</v>
      </c>
      <c r="AG990" s="251" t="s">
        <v>205</v>
      </c>
      <c r="AH990" s="258">
        <v>8</v>
      </c>
      <c r="AI990" s="64" t="s">
        <v>45</v>
      </c>
      <c r="AJ990" s="433">
        <f>VLOOKUP(InformeTbHv[[#This Row],[TURNO]],[1]INFORMEHV!AI$2:AK$184,2,0)</f>
        <v>0.58333333333333337</v>
      </c>
      <c r="AK990" s="433">
        <f>VLOOKUP(InformeTbHv[[#This Row],[TURNO]],[1]INFORMEHV!AI$2:AK$184,3,0)</f>
        <v>0.91666666666666663</v>
      </c>
      <c r="AL990" s="209">
        <v>36</v>
      </c>
      <c r="AM990" s="64">
        <v>31</v>
      </c>
      <c r="AN990" s="64">
        <v>4.8</v>
      </c>
      <c r="AO990" s="64">
        <v>1.4</v>
      </c>
      <c r="AP990" s="64"/>
      <c r="AQ990" s="65">
        <v>21</v>
      </c>
      <c r="AR990" s="64">
        <v>8</v>
      </c>
      <c r="AS990" s="64"/>
      <c r="AT990" s="64"/>
      <c r="AU990" s="64"/>
      <c r="AV990" s="64">
        <v>0.25</v>
      </c>
      <c r="AW990" s="64">
        <v>0.75</v>
      </c>
      <c r="AX990" s="64">
        <v>0.5</v>
      </c>
      <c r="AY990" s="64">
        <v>8</v>
      </c>
      <c r="AZ990" s="67" t="s">
        <v>384</v>
      </c>
      <c r="BA990" s="64" t="s">
        <v>48</v>
      </c>
      <c r="BB99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5.5</v>
      </c>
      <c r="BC990" s="65">
        <v>2</v>
      </c>
      <c r="BD990" s="65">
        <v>2</v>
      </c>
      <c r="BE990" s="65"/>
      <c r="BF990" s="65"/>
      <c r="BG990" s="68"/>
      <c r="BH990" s="14" t="s">
        <v>236</v>
      </c>
      <c r="BI990" s="45" t="s">
        <v>711</v>
      </c>
      <c r="BJ990" s="45"/>
      <c r="BK990" s="46"/>
      <c r="BL990" s="69"/>
    </row>
    <row r="991" spans="1:64" ht="18" customHeight="1" x14ac:dyDescent="0.3">
      <c r="A991" s="63">
        <f>IFERROR(InformeTbHv[[#This Row],[T EFECTIVO]]/InformeTbHv[[#This Row],[Horas disponibles]],0)</f>
        <v>0.93481095176010431</v>
      </c>
      <c r="B991" s="63">
        <f>((InformeTbHv[[#This Row],[T PROGRAMADO]]-InformeTbHv[[#This Row],[HORAS DE OTRAS PARADA]]))/InformeTbHv[[#This Row],[T PROGRAMADO]]</f>
        <v>0.89624999999999999</v>
      </c>
      <c r="C991" s="215">
        <f>IFERROR(((InformeTbHv[[#This Row],[T PROGRAMADO]]-InformeTbHv[[#This Row],[Ttal P. mec]])/InformeTbHv[[#This Row],[T PROGRAMADO]]),0)</f>
        <v>0.95874999999999999</v>
      </c>
      <c r="D991" s="64">
        <f>IFERROR(ROUND(InformeTbHv[[#This Row],[TOTAL DE ARBOLES]]/InformeTbHv[[#This Row],[T EFECTIVO]],2),"")</f>
        <v>23.01</v>
      </c>
      <c r="E991" s="64">
        <f>(IFERROR(ROUND(InformeTbHv[[#This Row],[M3]]/InformeTbHv[[#This Row],[TOTAL DE ARBOLES]],2),""))</f>
        <v>0.27</v>
      </c>
      <c r="F991" s="39">
        <f>IFERROR(ROUND(InformeTbHv[[#This Row],[M3]]/InformeTbHv[[#This Row],[T EFECTIVO]],2),"")</f>
        <v>6.28</v>
      </c>
      <c r="G991" s="65">
        <f>InformeTbHv[[#This Row],[T PROGRAMADO]]-InformeTbHv[[#This Row],[HORAS DE OTRAS PARADA]]</f>
        <v>7.17</v>
      </c>
      <c r="H991" s="65">
        <f>InformeTbHv[[#This Row],[T PROGRAMADO]]-SUM(InformeTbHv[[#This Row],[T PARADAS MEC]]+InformeTbHv[[#This Row],[ALISTAMIENTO]]+InformeTbHv[[#This Row],[Mantenimiento periódico]])</f>
        <v>7.67</v>
      </c>
      <c r="I991" s="65">
        <f>InformeTbHv[[#This Row],[T PARADAS MEC]]+InformeTbHv[[#This Row],[ALISTAMIENTO]]+InformeTbHv[[#This Row],[Mantenimiento periódico]]</f>
        <v>0.33</v>
      </c>
      <c r="J991" s="65">
        <f>SUMIF(InformeTbHv[[#This Row],[MOTIVO 1]],"Mantenimiento periódico",InformeTbHv[[#This Row],[T OTRA PARADA 1]])</f>
        <v>0</v>
      </c>
      <c r="K991" s="65">
        <f>InformeTbHv[[#This Row],[Mantenimiento periódico]]+InformeTbHv[[#This Row],[ALISTAMIENTO]]</f>
        <v>0.33</v>
      </c>
      <c r="L991" s="65">
        <f>SUM(InformeTbHv[[#This Row],[T OTRA PARADA 1]:[T OTRA PARADA 5]])</f>
        <v>0</v>
      </c>
      <c r="M991" s="64" t="s">
        <v>136</v>
      </c>
      <c r="N991" s="64" t="s">
        <v>1417</v>
      </c>
      <c r="O991" s="64" t="s">
        <v>375</v>
      </c>
      <c r="P991" s="64">
        <v>1127213532</v>
      </c>
      <c r="Q991" s="64" t="s">
        <v>65</v>
      </c>
      <c r="R991" s="64" t="s">
        <v>49</v>
      </c>
      <c r="S991" s="66">
        <v>46042</v>
      </c>
      <c r="T991" s="64" t="s">
        <v>135</v>
      </c>
      <c r="U991" s="64"/>
      <c r="V991" s="64"/>
      <c r="W991" s="64"/>
      <c r="X991" s="64"/>
      <c r="Y991" s="64"/>
      <c r="Z991" s="64"/>
      <c r="AA991" s="64"/>
      <c r="AB991" s="64"/>
      <c r="AC991" s="64" t="s">
        <v>1421</v>
      </c>
      <c r="AD991" s="64" t="s">
        <v>1466</v>
      </c>
      <c r="AE991" s="64" t="s">
        <v>1510</v>
      </c>
      <c r="AF991" s="64">
        <v>17.432111584245501</v>
      </c>
      <c r="AG991" s="251" t="s">
        <v>205</v>
      </c>
      <c r="AH991" s="258">
        <v>7</v>
      </c>
      <c r="AI991" s="64" t="s">
        <v>45</v>
      </c>
      <c r="AJ991" s="433">
        <f>VLOOKUP(InformeTbHv[[#This Row],[TURNO]],[1]INFORMEHV!AI$2:AK$184,2,0)</f>
        <v>0.58333333333333337</v>
      </c>
      <c r="AK991" s="433">
        <f>VLOOKUP(InformeTbHv[[#This Row],[TURNO]],[1]INFORMEHV!AI$2:AK$184,3,0)</f>
        <v>0.91666666666666663</v>
      </c>
      <c r="AL991" s="209">
        <v>28</v>
      </c>
      <c r="AM991" s="64">
        <v>165</v>
      </c>
      <c r="AN991" s="64">
        <v>45</v>
      </c>
      <c r="AO991" s="64">
        <v>7</v>
      </c>
      <c r="AP991" s="64">
        <v>25</v>
      </c>
      <c r="AQ991" s="65">
        <v>16</v>
      </c>
      <c r="AR991" s="64">
        <v>8</v>
      </c>
      <c r="AS991" s="64"/>
      <c r="AT991" s="64"/>
      <c r="AU991" s="64"/>
      <c r="AV991" s="64">
        <v>0.33</v>
      </c>
      <c r="AW991" s="64">
        <v>0.25</v>
      </c>
      <c r="AX991" s="64">
        <v>0.25</v>
      </c>
      <c r="AY991" s="64">
        <v>1</v>
      </c>
      <c r="AZ991" s="67" t="s">
        <v>386</v>
      </c>
      <c r="BA991" s="64" t="s">
        <v>46</v>
      </c>
      <c r="BB99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0.83000000000000007</v>
      </c>
      <c r="BC991" s="65"/>
      <c r="BD991" s="65"/>
      <c r="BE991" s="65"/>
      <c r="BF991" s="65"/>
      <c r="BG991" s="68"/>
      <c r="BH991" s="44"/>
      <c r="BI991" s="45"/>
      <c r="BJ991" s="45"/>
      <c r="BK991" s="46"/>
      <c r="BL991" s="69"/>
    </row>
    <row r="992" spans="1:64" ht="18" customHeight="1" x14ac:dyDescent="0.3">
      <c r="A992" s="63">
        <f>IFERROR(InformeTbHv[[#This Row],[T EFECTIVO]]/InformeTbHv[[#This Row],[Horas disponibles]],0)</f>
        <v>0.82967741935483863</v>
      </c>
      <c r="B992" s="63">
        <f>((InformeTbHv[[#This Row],[T PROGRAMADO]]-InformeTbHv[[#This Row],[HORAS DE OTRAS PARADA]]))/InformeTbHv[[#This Row],[T PROGRAMADO]]</f>
        <v>0.80374999999999996</v>
      </c>
      <c r="C992" s="215">
        <f>IFERROR(((InformeTbHv[[#This Row],[T PROGRAMADO]]-InformeTbHv[[#This Row],[Ttal P. mec]])/InformeTbHv[[#This Row],[T PROGRAMADO]]),0)</f>
        <v>0.96875</v>
      </c>
      <c r="D992" s="64">
        <f>IFERROR(ROUND(InformeTbHv[[#This Row],[TOTAL DE ARBOLES]]/InformeTbHv[[#This Row],[T EFECTIVO]],2),"")</f>
        <v>26.13</v>
      </c>
      <c r="E992" s="64">
        <f>(IFERROR(ROUND(InformeTbHv[[#This Row],[M3]]/InformeTbHv[[#This Row],[TOTAL DE ARBOLES]],2),""))</f>
        <v>0.18</v>
      </c>
      <c r="F992" s="39">
        <f>IFERROR(ROUND(InformeTbHv[[#This Row],[M3]]/InformeTbHv[[#This Row],[T EFECTIVO]],2),"")</f>
        <v>4.82</v>
      </c>
      <c r="G992" s="65">
        <f>InformeTbHv[[#This Row],[T PROGRAMADO]]-InformeTbHv[[#This Row],[HORAS DE OTRAS PARADA]]</f>
        <v>6.43</v>
      </c>
      <c r="H992" s="65">
        <f>InformeTbHv[[#This Row],[T PROGRAMADO]]-SUM(InformeTbHv[[#This Row],[T PARADAS MEC]]+InformeTbHv[[#This Row],[ALISTAMIENTO]]+InformeTbHv[[#This Row],[Mantenimiento periódico]])</f>
        <v>7.75</v>
      </c>
      <c r="I992" s="65">
        <f>InformeTbHv[[#This Row],[T PARADAS MEC]]+InformeTbHv[[#This Row],[ALISTAMIENTO]]+InformeTbHv[[#This Row],[Mantenimiento periódico]]</f>
        <v>0.25</v>
      </c>
      <c r="J992" s="65">
        <f>SUMIF(InformeTbHv[[#This Row],[MOTIVO 1]],"Mantenimiento periódico",InformeTbHv[[#This Row],[T OTRA PARADA 1]])</f>
        <v>0</v>
      </c>
      <c r="K992" s="65">
        <f>InformeTbHv[[#This Row],[Mantenimiento periódico]]+InformeTbHv[[#This Row],[ALISTAMIENTO]]</f>
        <v>0.25</v>
      </c>
      <c r="L992" s="65">
        <f>SUM(InformeTbHv[[#This Row],[T OTRA PARADA 1]:[T OTRA PARADA 5]])</f>
        <v>0.4</v>
      </c>
      <c r="M992" s="64" t="s">
        <v>134</v>
      </c>
      <c r="N992" s="64" t="s">
        <v>1417</v>
      </c>
      <c r="O992" s="64" t="s">
        <v>370</v>
      </c>
      <c r="P992" s="64">
        <v>1022124531</v>
      </c>
      <c r="Q992" s="64" t="s">
        <v>65</v>
      </c>
      <c r="R992" s="64" t="s">
        <v>49</v>
      </c>
      <c r="S992" s="66">
        <v>46044</v>
      </c>
      <c r="T992" s="64" t="s">
        <v>135</v>
      </c>
      <c r="U992" s="64"/>
      <c r="V992" s="64"/>
      <c r="W992" s="64"/>
      <c r="X992" s="64"/>
      <c r="Y992" s="64"/>
      <c r="Z992" s="64"/>
      <c r="AA992" s="64"/>
      <c r="AB992" s="64"/>
      <c r="AC992" s="64" t="s">
        <v>1421</v>
      </c>
      <c r="AD992" s="64" t="s">
        <v>1466</v>
      </c>
      <c r="AE992" s="64" t="s">
        <v>1510</v>
      </c>
      <c r="AF992" s="64">
        <v>17.432111584245501</v>
      </c>
      <c r="AG992" s="251" t="s">
        <v>205</v>
      </c>
      <c r="AH992" s="258">
        <v>7</v>
      </c>
      <c r="AI992" s="64" t="s">
        <v>61</v>
      </c>
      <c r="AJ992" s="433">
        <f>VLOOKUP(InformeTbHv[[#This Row],[TURNO]],[1]INFORMEHV!AI$2:AK$184,2,0)</f>
        <v>0.91666666666666663</v>
      </c>
      <c r="AK992" s="433">
        <f>VLOOKUP(InformeTbHv[[#This Row],[TURNO]],[1]INFORMEHV!AI$2:AK$184,3,0)</f>
        <v>0.25</v>
      </c>
      <c r="AL992" s="209">
        <v>28</v>
      </c>
      <c r="AM992" s="64">
        <v>168</v>
      </c>
      <c r="AN992" s="64">
        <v>31</v>
      </c>
      <c r="AO992" s="64">
        <v>4.8</v>
      </c>
      <c r="AP992" s="64"/>
      <c r="AQ992" s="65">
        <v>16</v>
      </c>
      <c r="AR992" s="64">
        <v>8</v>
      </c>
      <c r="AS992" s="64"/>
      <c r="AT992" s="64"/>
      <c r="AU992" s="64"/>
      <c r="AV992" s="64">
        <v>0.25</v>
      </c>
      <c r="AW992" s="64">
        <v>0.42</v>
      </c>
      <c r="AX992" s="64">
        <v>0.5</v>
      </c>
      <c r="AY992" s="64">
        <v>8</v>
      </c>
      <c r="AZ992" s="67" t="s">
        <v>378</v>
      </c>
      <c r="BA992" s="64" t="s">
        <v>46</v>
      </c>
      <c r="BB99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1.5699999999999998</v>
      </c>
      <c r="BC992" s="65">
        <v>0.4</v>
      </c>
      <c r="BD992" s="65"/>
      <c r="BE992" s="65"/>
      <c r="BF992" s="65"/>
      <c r="BG992" s="68"/>
      <c r="BH992" s="44" t="s">
        <v>255</v>
      </c>
      <c r="BI992" s="45"/>
      <c r="BJ992" s="45"/>
      <c r="BK992" s="46"/>
      <c r="BL992" s="69"/>
    </row>
    <row r="993" spans="1:64" ht="18" customHeight="1" x14ac:dyDescent="0.3">
      <c r="A993" s="63">
        <f>IFERROR(InformeTbHv[[#This Row],[T EFECTIVO]]/InformeTbHv[[#This Row],[Horas disponibles]],0)</f>
        <v>0.56083976006855274</v>
      </c>
      <c r="B993" s="63">
        <f>((InformeTbHv[[#This Row],[T PROGRAMADO]]-InformeTbHv[[#This Row],[HORAS DE OTRAS PARADA]]))/InformeTbHv[[#This Row],[T PROGRAMADO]]</f>
        <v>0.54541666666666755</v>
      </c>
      <c r="C993" s="215">
        <f>IFERROR(((InformeTbHv[[#This Row],[T PROGRAMADO]]-InformeTbHv[[#This Row],[Ttal P. mec]])/InformeTbHv[[#This Row],[T PROGRAMADO]]),0)</f>
        <v>0.97250000000000003</v>
      </c>
      <c r="D993" s="64">
        <f>IFERROR(ROUND(InformeTbHv[[#This Row],[TOTAL DE ARBOLES]]/InformeTbHv[[#This Row],[T EFECTIVO]],2),"")</f>
        <v>7.33</v>
      </c>
      <c r="E993" s="64">
        <f>(IFERROR(ROUND(InformeTbHv[[#This Row],[M3]]/InformeTbHv[[#This Row],[TOTAL DE ARBOLES]],2),""))</f>
        <v>1.47</v>
      </c>
      <c r="F993" s="39">
        <f>IFERROR(ROUND(InformeTbHv[[#This Row],[M3]]/InformeTbHv[[#This Row],[T EFECTIVO]],2),"")</f>
        <v>10.77</v>
      </c>
      <c r="G993" s="65">
        <f>InformeTbHv[[#This Row],[T PROGRAMADO]]-InformeTbHv[[#This Row],[HORAS DE OTRAS PARADA]]</f>
        <v>4.3633333333333404</v>
      </c>
      <c r="H993" s="65">
        <f>InformeTbHv[[#This Row],[T PROGRAMADO]]-SUM(InformeTbHv[[#This Row],[T PARADAS MEC]]+InformeTbHv[[#This Row],[ALISTAMIENTO]]+InformeTbHv[[#This Row],[Mantenimiento periódico]])</f>
        <v>7.78</v>
      </c>
      <c r="I993" s="65">
        <f>InformeTbHv[[#This Row],[T PARADAS MEC]]+InformeTbHv[[#This Row],[ALISTAMIENTO]]+InformeTbHv[[#This Row],[Mantenimiento periódico]]</f>
        <v>0.22</v>
      </c>
      <c r="J993" s="65">
        <f>SUMIF(InformeTbHv[[#This Row],[MOTIVO 1]],"Mantenimiento periódico",InformeTbHv[[#This Row],[T OTRA PARADA 1]])</f>
        <v>0</v>
      </c>
      <c r="K993" s="65">
        <f>InformeTbHv[[#This Row],[Mantenimiento periódico]]+InformeTbHv[[#This Row],[ALISTAMIENTO]]</f>
        <v>0.22</v>
      </c>
      <c r="L993" s="65">
        <f>SUM(InformeTbHv[[#This Row],[T OTRA PARADA 1]:[T OTRA PARADA 5]])</f>
        <v>3.1666666666666599</v>
      </c>
      <c r="M993" s="64" t="s">
        <v>72</v>
      </c>
      <c r="N993" s="64" t="s">
        <v>1418</v>
      </c>
      <c r="O993" s="64" t="s">
        <v>75</v>
      </c>
      <c r="P993" s="64">
        <v>1114481552</v>
      </c>
      <c r="Q993" s="64" t="s">
        <v>43</v>
      </c>
      <c r="R993" s="64" t="s">
        <v>74</v>
      </c>
      <c r="S993" s="66">
        <v>46041</v>
      </c>
      <c r="T993" s="64" t="s">
        <v>198</v>
      </c>
      <c r="U993" s="64"/>
      <c r="V993" s="64"/>
      <c r="W993" s="64"/>
      <c r="X993" s="64"/>
      <c r="Y993" s="64"/>
      <c r="Z993" s="64"/>
      <c r="AA993" s="64"/>
      <c r="AB993" s="64"/>
      <c r="AC993" s="64" t="s">
        <v>1450</v>
      </c>
      <c r="AD993" s="64" t="s">
        <v>1495</v>
      </c>
      <c r="AE993" s="64" t="s">
        <v>1514</v>
      </c>
      <c r="AF993" s="64">
        <v>16.86453723236896</v>
      </c>
      <c r="AG993" s="25" t="s">
        <v>208</v>
      </c>
      <c r="AH993" s="258">
        <v>1</v>
      </c>
      <c r="AI993" s="209" t="s">
        <v>47</v>
      </c>
      <c r="AJ993" s="417">
        <f>VLOOKUP(InformeTbHv[[#This Row],[TURNO]],[1]INFORMEHV!AI$2:AK$184,2,0)</f>
        <v>0.25</v>
      </c>
      <c r="AK993" s="417">
        <f>VLOOKUP(InformeTbHv[[#This Row],[TURNO]],[1]INFORMEHV!AI$2:AK$184,3,0)</f>
        <v>0.58333333333333337</v>
      </c>
      <c r="AL993" s="209">
        <v>30</v>
      </c>
      <c r="AM993" s="64">
        <v>32</v>
      </c>
      <c r="AN993" s="64">
        <v>47</v>
      </c>
      <c r="AO993" s="64">
        <v>16.399999999999999</v>
      </c>
      <c r="AP993" s="64">
        <v>46</v>
      </c>
      <c r="AQ993" s="65">
        <v>36</v>
      </c>
      <c r="AR993" s="64">
        <v>8</v>
      </c>
      <c r="AS993" s="64"/>
      <c r="AT993" s="64"/>
      <c r="AU993" s="64"/>
      <c r="AV993" s="64">
        <v>0.22</v>
      </c>
      <c r="AW993" s="64"/>
      <c r="AX993" s="64">
        <v>0.25</v>
      </c>
      <c r="AY993" s="64">
        <v>3</v>
      </c>
      <c r="AZ993" s="67" t="s">
        <v>81</v>
      </c>
      <c r="BA993" s="64" t="s">
        <v>48</v>
      </c>
      <c r="BB99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3.6366666666666596</v>
      </c>
      <c r="BC993" s="65">
        <v>3.1666666666666599</v>
      </c>
      <c r="BD993" s="65"/>
      <c r="BE993" s="65"/>
      <c r="BF993" s="65"/>
      <c r="BG993" s="68"/>
      <c r="BH993" s="14" t="s">
        <v>236</v>
      </c>
      <c r="BI993" s="75"/>
      <c r="BJ993" s="45"/>
      <c r="BK993" s="46"/>
      <c r="BL993" s="69"/>
    </row>
    <row r="994" spans="1:64" ht="18" customHeight="1" x14ac:dyDescent="0.3">
      <c r="A994" s="63">
        <f>IFERROR(InformeTbHv[[#This Row],[T EFECTIVO]]/InformeTbHv[[#This Row],[Horas disponibles]],0)</f>
        <v>2.1505376344086405E-2</v>
      </c>
      <c r="B994" s="63">
        <f>((InformeTbHv[[#This Row],[T PROGRAMADO]]-InformeTbHv[[#This Row],[HORAS DE OTRAS PARADA]]))/InformeTbHv[[#This Row],[T PROGRAMADO]]</f>
        <v>2.0833333333333703E-2</v>
      </c>
      <c r="C994" s="215">
        <f>IFERROR(((InformeTbHv[[#This Row],[T PROGRAMADO]]-InformeTbHv[[#This Row],[Ttal P. mec]])/InformeTbHv[[#This Row],[T PROGRAMADO]]),0)</f>
        <v>0.96875</v>
      </c>
      <c r="D994" s="64">
        <f>IFERROR(ROUND(InformeTbHv[[#This Row],[TOTAL DE ARBOLES]]/InformeTbHv[[#This Row],[T EFECTIVO]],2),"")</f>
        <v>0</v>
      </c>
      <c r="E994" s="64" t="str">
        <f>(IFERROR(ROUND(InformeTbHv[[#This Row],[M3]]/InformeTbHv[[#This Row],[TOTAL DE ARBOLES]],2),""))</f>
        <v/>
      </c>
      <c r="F994" s="39">
        <f>IFERROR(ROUND(InformeTbHv[[#This Row],[M3]]/InformeTbHv[[#This Row],[T EFECTIVO]],2),"")</f>
        <v>0</v>
      </c>
      <c r="G994" s="65">
        <f>InformeTbHv[[#This Row],[T PROGRAMADO]]-InformeTbHv[[#This Row],[HORAS DE OTRAS PARADA]]</f>
        <v>0.16666666666666963</v>
      </c>
      <c r="H994" s="65">
        <f>InformeTbHv[[#This Row],[T PROGRAMADO]]-SUM(InformeTbHv[[#This Row],[T PARADAS MEC]]+InformeTbHv[[#This Row],[ALISTAMIENTO]]+InformeTbHv[[#This Row],[Mantenimiento periódico]])</f>
        <v>7.75</v>
      </c>
      <c r="I994" s="65">
        <f>InformeTbHv[[#This Row],[T PARADAS MEC]]+InformeTbHv[[#This Row],[ALISTAMIENTO]]+InformeTbHv[[#This Row],[Mantenimiento periódico]]</f>
        <v>0.25</v>
      </c>
      <c r="J994" s="65">
        <f>SUMIF(InformeTbHv[[#This Row],[MOTIVO 1]],"Mantenimiento periódico",InformeTbHv[[#This Row],[T OTRA PARADA 1]])</f>
        <v>0</v>
      </c>
      <c r="K994" s="65">
        <f>InformeTbHv[[#This Row],[Mantenimiento periódico]]+InformeTbHv[[#This Row],[ALISTAMIENTO]]</f>
        <v>0.25</v>
      </c>
      <c r="L994" s="65">
        <f>SUM(InformeTbHv[[#This Row],[T OTRA PARADA 1]:[T OTRA PARADA 5]])</f>
        <v>7.3333333333333304</v>
      </c>
      <c r="M994" s="64" t="s">
        <v>72</v>
      </c>
      <c r="N994" s="64" t="s">
        <v>1418</v>
      </c>
      <c r="O994" s="64" t="s">
        <v>75</v>
      </c>
      <c r="P994" s="64">
        <v>1114481552</v>
      </c>
      <c r="Q994" s="64" t="s">
        <v>43</v>
      </c>
      <c r="R994" s="64" t="s">
        <v>74</v>
      </c>
      <c r="S994" s="66">
        <v>46042</v>
      </c>
      <c r="T994" s="64" t="s">
        <v>198</v>
      </c>
      <c r="U994" s="64"/>
      <c r="V994" s="64"/>
      <c r="W994" s="64"/>
      <c r="X994" s="64"/>
      <c r="Y994" s="64"/>
      <c r="Z994" s="64"/>
      <c r="AA994" s="64"/>
      <c r="AB994" s="64"/>
      <c r="AC994" s="64" t="s">
        <v>1450</v>
      </c>
      <c r="AD994" s="64" t="s">
        <v>1495</v>
      </c>
      <c r="AE994" s="64" t="s">
        <v>1514</v>
      </c>
      <c r="AF994" s="64">
        <v>16.86453723236896</v>
      </c>
      <c r="AG994" s="25" t="s">
        <v>208</v>
      </c>
      <c r="AH994" s="258">
        <v>1</v>
      </c>
      <c r="AI994" s="209" t="s">
        <v>47</v>
      </c>
      <c r="AJ994" s="417">
        <f>VLOOKUP(InformeTbHv[[#This Row],[TURNO]],[1]INFORMEHV!AI$2:AK$184,2,0)</f>
        <v>0.25</v>
      </c>
      <c r="AK994" s="417">
        <f>VLOOKUP(InformeTbHv[[#This Row],[TURNO]],[1]INFORMEHV!AI$2:AK$184,3,0)</f>
        <v>0.58333333333333337</v>
      </c>
      <c r="AL994" s="209"/>
      <c r="AM994" s="64"/>
      <c r="AN994" s="64"/>
      <c r="AO994" s="64"/>
      <c r="AP994" s="64"/>
      <c r="AQ994" s="65"/>
      <c r="AR994" s="64">
        <v>8</v>
      </c>
      <c r="AS994" s="64"/>
      <c r="AT994" s="64"/>
      <c r="AU994" s="64"/>
      <c r="AV994" s="64">
        <v>0.25</v>
      </c>
      <c r="AW994" s="64"/>
      <c r="AX994" s="64">
        <v>0.25</v>
      </c>
      <c r="AY994" s="64"/>
      <c r="AZ994" s="67" t="s">
        <v>397</v>
      </c>
      <c r="BA994" s="64" t="s">
        <v>48</v>
      </c>
      <c r="BB99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7.8333333333333304</v>
      </c>
      <c r="BC994" s="65">
        <v>7.3333333333333304</v>
      </c>
      <c r="BD994" s="65"/>
      <c r="BE994" s="65"/>
      <c r="BF994" s="65"/>
      <c r="BG994" s="68"/>
      <c r="BH994" s="14" t="s">
        <v>237</v>
      </c>
      <c r="BI994" s="75"/>
      <c r="BJ994" s="45"/>
      <c r="BK994" s="46"/>
      <c r="BL994" s="69"/>
    </row>
    <row r="995" spans="1:64" ht="18" customHeight="1" x14ac:dyDescent="0.3">
      <c r="A995" s="63">
        <f>IFERROR(InformeTbHv[[#This Row],[T EFECTIVO]]/InformeTbHv[[#This Row],[Horas disponibles]],0)</f>
        <v>0.80384615384615377</v>
      </c>
      <c r="B995" s="63">
        <f>((InformeTbHv[[#This Row],[T PROGRAMADO]]-InformeTbHv[[#This Row],[HORAS DE OTRAS PARADA]]))/InformeTbHv[[#This Row],[T PROGRAMADO]]</f>
        <v>0.78374999999999995</v>
      </c>
      <c r="C995" s="215">
        <f>IFERROR(((InformeTbHv[[#This Row],[T PROGRAMADO]]-InformeTbHv[[#This Row],[Ttal P. mec]])/InformeTbHv[[#This Row],[T PROGRAMADO]]),0)</f>
        <v>0.97499999999999998</v>
      </c>
      <c r="D995" s="64">
        <f>IFERROR(ROUND(InformeTbHv[[#This Row],[TOTAL DE ARBOLES]]/InformeTbHv[[#This Row],[T EFECTIVO]],2),"")</f>
        <v>12.44</v>
      </c>
      <c r="E995" s="64">
        <f>(IFERROR(ROUND(InformeTbHv[[#This Row],[M3]]/InformeTbHv[[#This Row],[TOTAL DE ARBOLES]],2),""))</f>
        <v>1.41</v>
      </c>
      <c r="F995" s="39">
        <f>IFERROR(ROUND(InformeTbHv[[#This Row],[M3]]/InformeTbHv[[#This Row],[T EFECTIVO]],2),"")</f>
        <v>17.54</v>
      </c>
      <c r="G995" s="65">
        <f>InformeTbHv[[#This Row],[T PROGRAMADO]]-InformeTbHv[[#This Row],[HORAS DE OTRAS PARADA]]</f>
        <v>6.27</v>
      </c>
      <c r="H995" s="65">
        <f>InformeTbHv[[#This Row],[T PROGRAMADO]]-SUM(InformeTbHv[[#This Row],[T PARADAS MEC]]+InformeTbHv[[#This Row],[ALISTAMIENTO]]+InformeTbHv[[#This Row],[Mantenimiento periódico]])</f>
        <v>7.8</v>
      </c>
      <c r="I995" s="65">
        <f>InformeTbHv[[#This Row],[T PARADAS MEC]]+InformeTbHv[[#This Row],[ALISTAMIENTO]]+InformeTbHv[[#This Row],[Mantenimiento periódico]]</f>
        <v>0.2</v>
      </c>
      <c r="J995" s="65">
        <f>SUMIF(InformeTbHv[[#This Row],[MOTIVO 1]],"Mantenimiento periódico",InformeTbHv[[#This Row],[T OTRA PARADA 1]])</f>
        <v>0</v>
      </c>
      <c r="K995" s="65">
        <f>InformeTbHv[[#This Row],[Mantenimiento periódico]]+InformeTbHv[[#This Row],[ALISTAMIENTO]]</f>
        <v>0.2</v>
      </c>
      <c r="L995" s="65">
        <f>SUM(InformeTbHv[[#This Row],[T OTRA PARADA 1]:[T OTRA PARADA 5]])</f>
        <v>1</v>
      </c>
      <c r="M995" s="64" t="s">
        <v>72</v>
      </c>
      <c r="N995" s="64" t="s">
        <v>1418</v>
      </c>
      <c r="O995" s="64" t="s">
        <v>73</v>
      </c>
      <c r="P995" s="64">
        <v>1116724403</v>
      </c>
      <c r="Q995" s="64" t="s">
        <v>43</v>
      </c>
      <c r="R995" s="64" t="s">
        <v>74</v>
      </c>
      <c r="S995" s="66">
        <v>46042</v>
      </c>
      <c r="T995" s="64" t="s">
        <v>198</v>
      </c>
      <c r="U995" s="64"/>
      <c r="V995" s="64"/>
      <c r="W995" s="64"/>
      <c r="X995" s="64"/>
      <c r="Y995" s="64"/>
      <c r="Z995" s="64"/>
      <c r="AA995" s="64"/>
      <c r="AB995" s="64"/>
      <c r="AC995" s="64" t="s">
        <v>1450</v>
      </c>
      <c r="AD995" s="64" t="s">
        <v>1495</v>
      </c>
      <c r="AE995" s="64" t="s">
        <v>1514</v>
      </c>
      <c r="AF995" s="64">
        <v>16.86453723236896</v>
      </c>
      <c r="AG995" s="25" t="s">
        <v>208</v>
      </c>
      <c r="AH995" s="258">
        <v>1</v>
      </c>
      <c r="AI995" s="64" t="s">
        <v>45</v>
      </c>
      <c r="AJ995" s="433">
        <f>VLOOKUP(InformeTbHv[[#This Row],[TURNO]],[1]INFORMEHV!AI$2:AK$184,2,0)</f>
        <v>0.58333333333333337</v>
      </c>
      <c r="AK995" s="433">
        <f>VLOOKUP(InformeTbHv[[#This Row],[TURNO]],[1]INFORMEHV!AI$2:AK$184,3,0)</f>
        <v>0.91666666666666663</v>
      </c>
      <c r="AL995" s="209">
        <v>29</v>
      </c>
      <c r="AM995" s="64">
        <v>78</v>
      </c>
      <c r="AN995" s="64">
        <v>110</v>
      </c>
      <c r="AO995" s="64">
        <v>16</v>
      </c>
      <c r="AP995" s="64">
        <v>11</v>
      </c>
      <c r="AQ995" s="65">
        <v>35.6</v>
      </c>
      <c r="AR995" s="64">
        <v>8</v>
      </c>
      <c r="AS995" s="64"/>
      <c r="AT995" s="64"/>
      <c r="AU995" s="64"/>
      <c r="AV995" s="64">
        <v>0.2</v>
      </c>
      <c r="AW995" s="64">
        <v>0.25</v>
      </c>
      <c r="AX995" s="64">
        <v>0.28000000000000003</v>
      </c>
      <c r="AY995" s="64">
        <v>6</v>
      </c>
      <c r="AZ995" s="67" t="s">
        <v>81</v>
      </c>
      <c r="BA995" s="64" t="s">
        <v>48</v>
      </c>
      <c r="BB99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1.73</v>
      </c>
      <c r="BC995" s="65">
        <v>1</v>
      </c>
      <c r="BD995" s="65"/>
      <c r="BE995" s="65"/>
      <c r="BF995" s="65"/>
      <c r="BG995" s="68"/>
      <c r="BH995" s="74" t="s">
        <v>252</v>
      </c>
      <c r="BI995" s="75"/>
      <c r="BJ995" s="45"/>
      <c r="BK995" s="46"/>
      <c r="BL995" s="69"/>
    </row>
    <row r="996" spans="1:64" ht="18" customHeight="1" x14ac:dyDescent="0.3">
      <c r="A996" s="63">
        <f>IFERROR(InformeTbHv[[#This Row],[T EFECTIVO]]/InformeTbHv[[#This Row],[Horas disponibles]],0)</f>
        <v>0.15053763440860254</v>
      </c>
      <c r="B996" s="63">
        <f>((InformeTbHv[[#This Row],[T PROGRAMADO]]-InformeTbHv[[#This Row],[HORAS DE OTRAS PARADA]]))/InformeTbHv[[#This Row],[T PROGRAMADO]]</f>
        <v>0.1458333333333337</v>
      </c>
      <c r="C996" s="215">
        <f>IFERROR(((InformeTbHv[[#This Row],[T PROGRAMADO]]-InformeTbHv[[#This Row],[Ttal P. mec]])/InformeTbHv[[#This Row],[T PROGRAMADO]]),0)</f>
        <v>0.96875</v>
      </c>
      <c r="D996" s="64">
        <f>IFERROR(ROUND(InformeTbHv[[#This Row],[TOTAL DE ARBOLES]]/InformeTbHv[[#This Row],[T EFECTIVO]],2),"")</f>
        <v>0</v>
      </c>
      <c r="E996" s="64" t="str">
        <f>(IFERROR(ROUND(InformeTbHv[[#This Row],[M3]]/InformeTbHv[[#This Row],[TOTAL DE ARBOLES]],2),""))</f>
        <v/>
      </c>
      <c r="F996" s="39">
        <f>IFERROR(ROUND(InformeTbHv[[#This Row],[M3]]/InformeTbHv[[#This Row],[T EFECTIVO]],2),"")</f>
        <v>8.57</v>
      </c>
      <c r="G996" s="65">
        <f>InformeTbHv[[#This Row],[T PROGRAMADO]]-InformeTbHv[[#This Row],[HORAS DE OTRAS PARADA]]</f>
        <v>1.1666666666666696</v>
      </c>
      <c r="H996" s="65">
        <f>InformeTbHv[[#This Row],[T PROGRAMADO]]-SUM(InformeTbHv[[#This Row],[T PARADAS MEC]]+InformeTbHv[[#This Row],[ALISTAMIENTO]]+InformeTbHv[[#This Row],[Mantenimiento periódico]])</f>
        <v>7.75</v>
      </c>
      <c r="I996" s="65">
        <f>InformeTbHv[[#This Row],[T PARADAS MEC]]+InformeTbHv[[#This Row],[ALISTAMIENTO]]+InformeTbHv[[#This Row],[Mantenimiento periódico]]</f>
        <v>0.25</v>
      </c>
      <c r="J996" s="65">
        <f>SUMIF(InformeTbHv[[#This Row],[MOTIVO 1]],"Mantenimiento periódico",InformeTbHv[[#This Row],[T OTRA PARADA 1]])</f>
        <v>0</v>
      </c>
      <c r="K996" s="65">
        <f>InformeTbHv[[#This Row],[Mantenimiento periódico]]+InformeTbHv[[#This Row],[ALISTAMIENTO]]</f>
        <v>0.25</v>
      </c>
      <c r="L996" s="65">
        <f>SUM(InformeTbHv[[#This Row],[T OTRA PARADA 1]:[T OTRA PARADA 5]])</f>
        <v>6.3333333333333304</v>
      </c>
      <c r="M996" s="64" t="s">
        <v>86</v>
      </c>
      <c r="N996" s="64" t="s">
        <v>1418</v>
      </c>
      <c r="O996" s="64" t="s">
        <v>88</v>
      </c>
      <c r="P996" s="64">
        <v>94265708</v>
      </c>
      <c r="Q996" s="64" t="s">
        <v>398</v>
      </c>
      <c r="R996" s="64" t="s">
        <v>74</v>
      </c>
      <c r="S996" s="66">
        <v>46043</v>
      </c>
      <c r="T996" s="64" t="s">
        <v>399</v>
      </c>
      <c r="U996" s="64"/>
      <c r="V996" s="64"/>
      <c r="W996" s="64"/>
      <c r="X996" s="64"/>
      <c r="Y996" s="64"/>
      <c r="Z996" s="64"/>
      <c r="AA996" s="64"/>
      <c r="AB996" s="64"/>
      <c r="AC996" s="64" t="s">
        <v>1430</v>
      </c>
      <c r="AD996" s="64" t="s">
        <v>1475</v>
      </c>
      <c r="AE996" s="64" t="s">
        <v>1517</v>
      </c>
      <c r="AF996" s="64">
        <v>14.957915875223099</v>
      </c>
      <c r="AG996" s="251" t="s">
        <v>205</v>
      </c>
      <c r="AH996" s="258">
        <v>1</v>
      </c>
      <c r="AI996" s="209" t="s">
        <v>47</v>
      </c>
      <c r="AJ996" s="417">
        <f>VLOOKUP(InformeTbHv[[#This Row],[TURNO]],[1]INFORMEHV!AI$2:AK$184,2,0)</f>
        <v>0.25</v>
      </c>
      <c r="AK996" s="417">
        <f>VLOOKUP(InformeTbHv[[#This Row],[TURNO]],[1]INFORMEHV!AI$2:AK$184,3,0)</f>
        <v>0.58333333333333337</v>
      </c>
      <c r="AL996" s="209"/>
      <c r="AM996" s="64"/>
      <c r="AN996" s="64">
        <v>10</v>
      </c>
      <c r="AO996" s="64"/>
      <c r="AP996" s="64"/>
      <c r="AQ996" s="65"/>
      <c r="AR996" s="64">
        <v>8</v>
      </c>
      <c r="AS996" s="64"/>
      <c r="AT996" s="64"/>
      <c r="AU996" s="64"/>
      <c r="AV996" s="64">
        <v>0.25</v>
      </c>
      <c r="AW996" s="64"/>
      <c r="AX996" s="64">
        <v>0.25</v>
      </c>
      <c r="AY996" s="64"/>
      <c r="AZ996" s="67" t="s">
        <v>400</v>
      </c>
      <c r="BA996" s="64" t="s">
        <v>46</v>
      </c>
      <c r="BB99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6.8333333333333304</v>
      </c>
      <c r="BC996" s="65">
        <v>6.3333333333333304</v>
      </c>
      <c r="BD996" s="65"/>
      <c r="BE996" s="65"/>
      <c r="BF996" s="65"/>
      <c r="BG996" s="68"/>
      <c r="BH996" s="14" t="s">
        <v>237</v>
      </c>
      <c r="BI996" s="75"/>
      <c r="BJ996" s="45"/>
      <c r="BK996" s="46"/>
      <c r="BL996" s="69"/>
    </row>
    <row r="997" spans="1:64" ht="18" customHeight="1" x14ac:dyDescent="0.3">
      <c r="A997" s="63">
        <f>IFERROR(InformeTbHv[[#This Row],[T EFECTIVO]]/InformeTbHv[[#This Row],[Horas disponibles]],0)</f>
        <v>0.78906250000000089</v>
      </c>
      <c r="B997" s="63">
        <f>((InformeTbHv[[#This Row],[T PROGRAMADO]]-InformeTbHv[[#This Row],[HORAS DE OTRAS PARADA]]))/InformeTbHv[[#This Row],[T PROGRAMADO]]</f>
        <v>0.75750000000000084</v>
      </c>
      <c r="C997" s="215">
        <f>IFERROR(((InformeTbHv[[#This Row],[T PROGRAMADO]]-InformeTbHv[[#This Row],[Ttal P. mec]])/InformeTbHv[[#This Row],[T PROGRAMADO]]),0)</f>
        <v>0.96</v>
      </c>
      <c r="D997" s="64">
        <f>IFERROR(ROUND(InformeTbHv[[#This Row],[TOTAL DE ARBOLES]]/InformeTbHv[[#This Row],[T EFECTIVO]],2),"")</f>
        <v>10.56</v>
      </c>
      <c r="E997" s="64">
        <f>(IFERROR(ROUND(InformeTbHv[[#This Row],[M3]]/InformeTbHv[[#This Row],[TOTAL DE ARBOLES]],2),""))</f>
        <v>1.45</v>
      </c>
      <c r="F997" s="39">
        <f>IFERROR(ROUND(InformeTbHv[[#This Row],[M3]]/InformeTbHv[[#This Row],[T EFECTIVO]],2),"")</f>
        <v>15.28</v>
      </c>
      <c r="G997" s="65">
        <f>InformeTbHv[[#This Row],[T PROGRAMADO]]-InformeTbHv[[#This Row],[HORAS DE OTRAS PARADA]]</f>
        <v>6.0600000000000067</v>
      </c>
      <c r="H997" s="65">
        <f>InformeTbHv[[#This Row],[T PROGRAMADO]]-SUM(InformeTbHv[[#This Row],[T PARADAS MEC]]+InformeTbHv[[#This Row],[ALISTAMIENTO]]+InformeTbHv[[#This Row],[Mantenimiento periódico]])</f>
        <v>7.68</v>
      </c>
      <c r="I997" s="65">
        <f>InformeTbHv[[#This Row],[T PARADAS MEC]]+InformeTbHv[[#This Row],[ALISTAMIENTO]]+InformeTbHv[[#This Row],[Mantenimiento periódico]]</f>
        <v>0.32</v>
      </c>
      <c r="J997" s="65">
        <f>SUMIF(InformeTbHv[[#This Row],[MOTIVO 1]],"Mantenimiento periódico",InformeTbHv[[#This Row],[T OTRA PARADA 1]])</f>
        <v>0</v>
      </c>
      <c r="K997" s="65">
        <f>InformeTbHv[[#This Row],[Mantenimiento periódico]]+InformeTbHv[[#This Row],[ALISTAMIENTO]]</f>
        <v>0.32</v>
      </c>
      <c r="L997" s="65">
        <f>SUM(InformeTbHv[[#This Row],[T OTRA PARADA 1]:[T OTRA PARADA 5]])</f>
        <v>1.349999999999993</v>
      </c>
      <c r="M997" s="64" t="s">
        <v>72</v>
      </c>
      <c r="N997" s="64" t="s">
        <v>1418</v>
      </c>
      <c r="O997" s="64" t="s">
        <v>93</v>
      </c>
      <c r="P997" s="64">
        <v>1112881624</v>
      </c>
      <c r="Q997" s="64" t="s">
        <v>43</v>
      </c>
      <c r="R997" s="64" t="s">
        <v>74</v>
      </c>
      <c r="S997" s="66">
        <v>46044</v>
      </c>
      <c r="T997" s="64" t="s">
        <v>198</v>
      </c>
      <c r="U997" s="64"/>
      <c r="V997" s="64"/>
      <c r="W997" s="64"/>
      <c r="X997" s="64"/>
      <c r="Y997" s="64"/>
      <c r="Z997" s="64"/>
      <c r="AA997" s="64"/>
      <c r="AB997" s="64"/>
      <c r="AC997" s="64" t="s">
        <v>1450</v>
      </c>
      <c r="AD997" s="64" t="s">
        <v>1495</v>
      </c>
      <c r="AE997" s="64" t="s">
        <v>1514</v>
      </c>
      <c r="AF997" s="64">
        <v>16.86453723236896</v>
      </c>
      <c r="AG997" s="25" t="s">
        <v>208</v>
      </c>
      <c r="AH997" s="258">
        <v>1</v>
      </c>
      <c r="AI997" s="64" t="s">
        <v>45</v>
      </c>
      <c r="AJ997" s="433">
        <f>VLOOKUP(InformeTbHv[[#This Row],[TURNO]],[1]INFORMEHV!AI$2:AK$184,2,0)</f>
        <v>0.58333333333333337</v>
      </c>
      <c r="AK997" s="433">
        <f>VLOOKUP(InformeTbHv[[#This Row],[TURNO]],[1]INFORMEHV!AI$2:AK$184,3,0)</f>
        <v>0.91666666666666663</v>
      </c>
      <c r="AL997" s="209">
        <v>28</v>
      </c>
      <c r="AM997" s="64">
        <v>64</v>
      </c>
      <c r="AN997" s="64">
        <v>92.58</v>
      </c>
      <c r="AO997" s="64">
        <v>21.08</v>
      </c>
      <c r="AP997" s="64"/>
      <c r="AQ997" s="65">
        <v>32</v>
      </c>
      <c r="AR997" s="64">
        <v>8</v>
      </c>
      <c r="AS997" s="64"/>
      <c r="AT997" s="64"/>
      <c r="AU997" s="64"/>
      <c r="AV997" s="64">
        <v>0.32</v>
      </c>
      <c r="AW997" s="64"/>
      <c r="AX997" s="64">
        <v>0.27</v>
      </c>
      <c r="AY997" s="64">
        <v>5</v>
      </c>
      <c r="AZ997" s="67" t="s">
        <v>203</v>
      </c>
      <c r="BA997" s="64" t="s">
        <v>48</v>
      </c>
      <c r="BB99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1.9399999999999931</v>
      </c>
      <c r="BC997" s="65">
        <v>1.06666666666666</v>
      </c>
      <c r="BD997" s="65">
        <v>0.28333333333333299</v>
      </c>
      <c r="BE997" s="65"/>
      <c r="BF997" s="65"/>
      <c r="BG997" s="68"/>
      <c r="BH997" s="14" t="s">
        <v>236</v>
      </c>
      <c r="BI997" s="15" t="s">
        <v>241</v>
      </c>
      <c r="BJ997" s="45"/>
      <c r="BK997" s="46"/>
      <c r="BL997" s="69"/>
    </row>
    <row r="998" spans="1:64" ht="18" customHeight="1" x14ac:dyDescent="0.3">
      <c r="A998" s="76">
        <f>IFERROR(InformeTbHv[[#This Row],[T EFECTIVO]]/InformeTbHv[[#This Row],[Horas disponibles]],0)</f>
        <v>0.90104947526236878</v>
      </c>
      <c r="B998" s="76">
        <f>((InformeTbHv[[#This Row],[T PROGRAMADO]]-InformeTbHv[[#This Row],[HORAS DE OTRAS PARADA]]))/InformeTbHv[[#This Row],[T PROGRAMADO]]</f>
        <v>0.85857142857142854</v>
      </c>
      <c r="C998" s="217">
        <f>IFERROR(((InformeTbHv[[#This Row],[T PROGRAMADO]]-InformeTbHv[[#This Row],[Ttal P. mec]])/InformeTbHv[[#This Row],[T PROGRAMADO]]),0)</f>
        <v>0.95285714285714285</v>
      </c>
      <c r="D998" s="49">
        <f>IFERROR(ROUND(InformeTbHv[[#This Row],[TOTAL DE ARBOLES]]/InformeTbHv[[#This Row],[T EFECTIVO]],2),"")</f>
        <v>33.94</v>
      </c>
      <c r="E998" s="49">
        <f>(IFERROR(ROUND(InformeTbHv[[#This Row],[M3]]/InformeTbHv[[#This Row],[TOTAL DE ARBOLES]],2),""))</f>
        <v>0.69</v>
      </c>
      <c r="F998" s="39">
        <f>IFERROR(ROUND(InformeTbHv[[#This Row],[M3]]/InformeTbHv[[#This Row],[T EFECTIVO]],2),"")</f>
        <v>23.5</v>
      </c>
      <c r="G998" s="72">
        <f>InformeTbHv[[#This Row],[T PROGRAMADO]]-InformeTbHv[[#This Row],[HORAS DE OTRAS PARADA]]</f>
        <v>6.01</v>
      </c>
      <c r="H998" s="72">
        <f>InformeTbHv[[#This Row],[T PROGRAMADO]]-SUM(InformeTbHv[[#This Row],[T PARADAS MEC]]+InformeTbHv[[#This Row],[ALISTAMIENTO]]+InformeTbHv[[#This Row],[Mantenimiento periódico]])</f>
        <v>6.67</v>
      </c>
      <c r="I998" s="72">
        <f>InformeTbHv[[#This Row],[T PARADAS MEC]]+InformeTbHv[[#This Row],[ALISTAMIENTO]]+InformeTbHv[[#This Row],[Mantenimiento periódico]]</f>
        <v>0.33</v>
      </c>
      <c r="J998" s="72">
        <f>SUMIF(InformeTbHv[[#This Row],[MOTIVO 1]],"Mantenimiento periódico",InformeTbHv[[#This Row],[T OTRA PARADA 1]])</f>
        <v>0</v>
      </c>
      <c r="K998" s="72">
        <f>InformeTbHv[[#This Row],[Mantenimiento periódico]]+InformeTbHv[[#This Row],[ALISTAMIENTO]]</f>
        <v>0.33</v>
      </c>
      <c r="L998" s="72">
        <f>SUM(InformeTbHv[[#This Row],[T OTRA PARADA 1]:[T OTRA PARADA 5]])</f>
        <v>0</v>
      </c>
      <c r="M998" s="49" t="s">
        <v>68</v>
      </c>
      <c r="N998" s="49" t="s">
        <v>1417</v>
      </c>
      <c r="O998" s="49" t="s">
        <v>82</v>
      </c>
      <c r="P998" s="49">
        <v>94266396</v>
      </c>
      <c r="Q998" s="49" t="s">
        <v>65</v>
      </c>
      <c r="R998" s="49" t="s">
        <v>44</v>
      </c>
      <c r="S998" s="77">
        <v>46046</v>
      </c>
      <c r="T998" s="49" t="s">
        <v>164</v>
      </c>
      <c r="U998" s="49"/>
      <c r="V998" s="49"/>
      <c r="W998" s="49"/>
      <c r="X998" s="49"/>
      <c r="Y998" s="49"/>
      <c r="Z998" s="49"/>
      <c r="AA998" s="49"/>
      <c r="AB998" s="49"/>
      <c r="AC998" s="49" t="s">
        <v>1426</v>
      </c>
      <c r="AD998" s="49" t="s">
        <v>1471</v>
      </c>
      <c r="AE998" s="49" t="s">
        <v>1512</v>
      </c>
      <c r="AF998" s="49">
        <v>26.520279887958782</v>
      </c>
      <c r="AG998" s="251" t="s">
        <v>205</v>
      </c>
      <c r="AH998" s="259">
        <v>6</v>
      </c>
      <c r="AI998" s="49" t="s">
        <v>45</v>
      </c>
      <c r="AJ998" s="420">
        <f>VLOOKUP(InformeTbHv[[#This Row],[TURNO]],[1]INFORMEHV!AI$2:AK$184,2,0)</f>
        <v>0.58333333333333337</v>
      </c>
      <c r="AK998" s="420">
        <f>VLOOKUP(InformeTbHv[[#This Row],[TURNO]],[1]INFORMEHV!AI$2:AK$184,3,0)</f>
        <v>0.91666666666666663</v>
      </c>
      <c r="AL998" s="125">
        <v>20</v>
      </c>
      <c r="AM998" s="49">
        <v>204</v>
      </c>
      <c r="AN998" s="49">
        <v>141.26</v>
      </c>
      <c r="AO998" s="49">
        <v>25.48</v>
      </c>
      <c r="AP998" s="49">
        <v>37</v>
      </c>
      <c r="AQ998" s="72"/>
      <c r="AR998" s="49">
        <v>7</v>
      </c>
      <c r="AS998" s="49"/>
      <c r="AT998" s="49"/>
      <c r="AU998" s="30"/>
      <c r="AV998" s="49">
        <v>0.33</v>
      </c>
      <c r="AW998" s="49">
        <v>0.33</v>
      </c>
      <c r="AX998" s="49">
        <v>0.33</v>
      </c>
      <c r="AY998" s="49"/>
      <c r="AZ998" s="71" t="s">
        <v>413</v>
      </c>
      <c r="BA998" s="49" t="s">
        <v>48</v>
      </c>
      <c r="BB99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0.99</v>
      </c>
      <c r="BC998" s="72"/>
      <c r="BD998" s="72"/>
      <c r="BE998" s="72"/>
      <c r="BF998" s="72"/>
      <c r="BG998" s="74"/>
      <c r="BH998" s="74"/>
      <c r="BI998" s="75"/>
      <c r="BJ998" s="45"/>
      <c r="BK998" s="46"/>
      <c r="BL998" s="45"/>
    </row>
    <row r="999" spans="1:64" ht="18" customHeight="1" x14ac:dyDescent="0.3">
      <c r="A999" s="76">
        <f>IFERROR(InformeTbHv[[#This Row],[T EFECTIVO]]/InformeTbHv[[#This Row],[Horas disponibles]],0)</f>
        <v>0.8</v>
      </c>
      <c r="B999" s="76">
        <f>((InformeTbHv[[#This Row],[T PROGRAMADO]]-InformeTbHv[[#This Row],[HORAS DE OTRAS PARADA]]))/InformeTbHv[[#This Row],[T PROGRAMADO]]</f>
        <v>0.25</v>
      </c>
      <c r="C999" s="217">
        <f>IFERROR(((InformeTbHv[[#This Row],[T PROGRAMADO]]-InformeTbHv[[#This Row],[Ttal P. mec]])/InformeTbHv[[#This Row],[T PROGRAMADO]]),0)</f>
        <v>0.3125</v>
      </c>
      <c r="D999" s="49">
        <f>IFERROR(ROUND(InformeTbHv[[#This Row],[TOTAL DE ARBOLES]]/InformeTbHv[[#This Row],[T EFECTIVO]],2),"")</f>
        <v>62</v>
      </c>
      <c r="E999" s="49">
        <f>(IFERROR(ROUND(InformeTbHv[[#This Row],[M3]]/InformeTbHv[[#This Row],[TOTAL DE ARBOLES]],2),""))</f>
        <v>0.21</v>
      </c>
      <c r="F999" s="39">
        <f>IFERROR(ROUND(InformeTbHv[[#This Row],[M3]]/InformeTbHv[[#This Row],[T EFECTIVO]],2),"")</f>
        <v>13.11</v>
      </c>
      <c r="G999" s="72">
        <f>InformeTbHv[[#This Row],[T PROGRAMADO]]-InformeTbHv[[#This Row],[HORAS DE OTRAS PARADA]]</f>
        <v>2</v>
      </c>
      <c r="H999" s="72">
        <f>InformeTbHv[[#This Row],[T PROGRAMADO]]-SUM(InformeTbHv[[#This Row],[T PARADAS MEC]]+InformeTbHv[[#This Row],[ALISTAMIENTO]]+InformeTbHv[[#This Row],[Mantenimiento periódico]])</f>
        <v>2.5</v>
      </c>
      <c r="I999" s="72">
        <f>InformeTbHv[[#This Row],[T PARADAS MEC]]+InformeTbHv[[#This Row],[ALISTAMIENTO]]+InformeTbHv[[#This Row],[Mantenimiento periódico]]</f>
        <v>5.5</v>
      </c>
      <c r="J999" s="72">
        <f>SUMIF(InformeTbHv[[#This Row],[MOTIVO 1]],"Mantenimiento periódico",InformeTbHv[[#This Row],[T OTRA PARADA 1]])</f>
        <v>0</v>
      </c>
      <c r="K999" s="72">
        <f>InformeTbHv[[#This Row],[Mantenimiento periódico]]+InformeTbHv[[#This Row],[ALISTAMIENTO]]</f>
        <v>0.5</v>
      </c>
      <c r="L999" s="72">
        <f>SUM(InformeTbHv[[#This Row],[T OTRA PARADA 1]:[T OTRA PARADA 5]])</f>
        <v>0</v>
      </c>
      <c r="M999" s="49" t="s">
        <v>63</v>
      </c>
      <c r="N999" s="49" t="s">
        <v>1417</v>
      </c>
      <c r="O999" s="49" t="s">
        <v>67</v>
      </c>
      <c r="P999" s="49">
        <v>4516297</v>
      </c>
      <c r="Q999" s="49" t="s">
        <v>65</v>
      </c>
      <c r="R999" s="49" t="s">
        <v>44</v>
      </c>
      <c r="S999" s="77">
        <v>46047</v>
      </c>
      <c r="T999" s="49" t="s">
        <v>150</v>
      </c>
      <c r="U999" s="49"/>
      <c r="V999" s="49"/>
      <c r="W999" s="49"/>
      <c r="X999" s="49"/>
      <c r="Y999" s="49"/>
      <c r="Z999" s="49"/>
      <c r="AA999" s="49"/>
      <c r="AB999" s="49"/>
      <c r="AC999" s="49" t="s">
        <v>1444</v>
      </c>
      <c r="AD999" s="49" t="s">
        <v>1489</v>
      </c>
      <c r="AE999" s="49" t="s">
        <v>1512</v>
      </c>
      <c r="AF999" s="49">
        <v>22.805263629590204</v>
      </c>
      <c r="AG999" s="251" t="s">
        <v>205</v>
      </c>
      <c r="AH999" s="259">
        <v>8</v>
      </c>
      <c r="AI999" s="125" t="s">
        <v>47</v>
      </c>
      <c r="AJ999" s="418">
        <f>VLOOKUP(InformeTbHv[[#This Row],[TURNO]],[1]INFORMEHV!AI$2:AK$184,2,0)</f>
        <v>0.25</v>
      </c>
      <c r="AK999" s="418">
        <f>VLOOKUP(InformeTbHv[[#This Row],[TURNO]],[1]INFORMEHV!AI$2:AK$184,3,0)</f>
        <v>0.58333333333333337</v>
      </c>
      <c r="AL999" s="125">
        <v>20</v>
      </c>
      <c r="AM999" s="49">
        <v>124</v>
      </c>
      <c r="AN999" s="49">
        <v>26.21</v>
      </c>
      <c r="AO999" s="49">
        <v>543</v>
      </c>
      <c r="AP999" s="49"/>
      <c r="AQ999" s="72"/>
      <c r="AR999" s="125">
        <v>8</v>
      </c>
      <c r="AS999" s="49">
        <v>5</v>
      </c>
      <c r="AT999" s="30" t="s">
        <v>328</v>
      </c>
      <c r="AU999" s="30"/>
      <c r="AV999" s="49">
        <v>0.5</v>
      </c>
      <c r="AW999" s="49">
        <v>0.5</v>
      </c>
      <c r="AX999" s="49"/>
      <c r="AY999" s="49"/>
      <c r="AZ999" s="71" t="s">
        <v>414</v>
      </c>
      <c r="BA999" s="49" t="s">
        <v>48</v>
      </c>
      <c r="BB99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6</v>
      </c>
      <c r="BC999" s="72"/>
      <c r="BD999" s="72"/>
      <c r="BE999" s="72"/>
      <c r="BF999" s="72"/>
      <c r="BG999" s="74"/>
      <c r="BH999" s="74"/>
      <c r="BI999" s="75"/>
      <c r="BJ999" s="45"/>
      <c r="BK999" s="46"/>
      <c r="BL999" s="45"/>
    </row>
    <row r="1000" spans="1:64" ht="18" customHeight="1" x14ac:dyDescent="0.3">
      <c r="A1000" s="76">
        <f>IFERROR(InformeTbHv[[#This Row],[T EFECTIVO]]/InformeTbHv[[#This Row],[Horas disponibles]],0)</f>
        <v>1</v>
      </c>
      <c r="B1000" s="76">
        <f>((InformeTbHv[[#This Row],[T PROGRAMADO]]-InformeTbHv[[#This Row],[HORAS DE OTRAS PARADA]]))/InformeTbHv[[#This Row],[T PROGRAMADO]]</f>
        <v>0.77428571428571424</v>
      </c>
      <c r="C1000" s="217">
        <f>IFERROR(((InformeTbHv[[#This Row],[T PROGRAMADO]]-InformeTbHv[[#This Row],[Ttal P. mec]])/InformeTbHv[[#This Row],[T PROGRAMADO]]),0)</f>
        <v>0.77428571428571424</v>
      </c>
      <c r="D1000" s="49">
        <f>IFERROR(ROUND(InformeTbHv[[#This Row],[TOTAL DE ARBOLES]]/InformeTbHv[[#This Row],[T EFECTIVO]],2),"")</f>
        <v>54.8</v>
      </c>
      <c r="E1000" s="49">
        <f>(IFERROR(ROUND(InformeTbHv[[#This Row],[M3]]/InformeTbHv[[#This Row],[TOTAL DE ARBOLES]],2),""))</f>
        <v>0.2</v>
      </c>
      <c r="F1000" s="39">
        <f>IFERROR(ROUND(InformeTbHv[[#This Row],[M3]]/InformeTbHv[[#This Row],[T EFECTIVO]],2),"")</f>
        <v>10.86</v>
      </c>
      <c r="G1000" s="72">
        <f>InformeTbHv[[#This Row],[T PROGRAMADO]]-InformeTbHv[[#This Row],[HORAS DE OTRAS PARADA]]</f>
        <v>5.42</v>
      </c>
      <c r="H1000" s="72">
        <f>InformeTbHv[[#This Row],[T PROGRAMADO]]-SUM(InformeTbHv[[#This Row],[T PARADAS MEC]]+InformeTbHv[[#This Row],[ALISTAMIENTO]]+InformeTbHv[[#This Row],[Mantenimiento periódico]])</f>
        <v>5.42</v>
      </c>
      <c r="I1000" s="72">
        <f>InformeTbHv[[#This Row],[T PARADAS MEC]]+InformeTbHv[[#This Row],[ALISTAMIENTO]]+InformeTbHv[[#This Row],[Mantenimiento periódico]]</f>
        <v>1.58</v>
      </c>
      <c r="J1000" s="72">
        <f>SUMIF(InformeTbHv[[#This Row],[MOTIVO 1]],"Mantenimiento periódico",InformeTbHv[[#This Row],[T OTRA PARADA 1]])</f>
        <v>0</v>
      </c>
      <c r="K1000" s="72">
        <f>InformeTbHv[[#This Row],[Mantenimiento periódico]]+InformeTbHv[[#This Row],[ALISTAMIENTO]]</f>
        <v>0</v>
      </c>
      <c r="L1000" s="72">
        <f>SUM(InformeTbHv[[#This Row],[T OTRA PARADA 1]:[T OTRA PARADA 5]])</f>
        <v>0</v>
      </c>
      <c r="M1000" s="49" t="s">
        <v>63</v>
      </c>
      <c r="N1000" s="49" t="s">
        <v>1417</v>
      </c>
      <c r="O1000" s="49" t="s">
        <v>85</v>
      </c>
      <c r="P1000" s="49">
        <v>15961194</v>
      </c>
      <c r="Q1000" s="49" t="s">
        <v>65</v>
      </c>
      <c r="R1000" s="49" t="s">
        <v>44</v>
      </c>
      <c r="S1000" s="77">
        <v>46047</v>
      </c>
      <c r="T1000" s="49" t="s">
        <v>150</v>
      </c>
      <c r="U1000" s="49"/>
      <c r="V1000" s="49"/>
      <c r="W1000" s="49"/>
      <c r="X1000" s="49"/>
      <c r="Y1000" s="49"/>
      <c r="Z1000" s="49"/>
      <c r="AA1000" s="49"/>
      <c r="AB1000" s="49"/>
      <c r="AC1000" s="49" t="s">
        <v>1444</v>
      </c>
      <c r="AD1000" s="49" t="s">
        <v>1489</v>
      </c>
      <c r="AE1000" s="49" t="s">
        <v>1512</v>
      </c>
      <c r="AF1000" s="49">
        <v>22.805263629590204</v>
      </c>
      <c r="AG1000" s="251" t="s">
        <v>205</v>
      </c>
      <c r="AH1000" s="259">
        <v>8</v>
      </c>
      <c r="AI1000" s="49" t="s">
        <v>45</v>
      </c>
      <c r="AJ1000" s="420">
        <f>VLOOKUP(InformeTbHv[[#This Row],[TURNO]],[1]INFORMEHV!AI$2:AK$184,2,0)</f>
        <v>0.58333333333333337</v>
      </c>
      <c r="AK1000" s="420">
        <f>VLOOKUP(InformeTbHv[[#This Row],[TURNO]],[1]INFORMEHV!AI$2:AK$184,3,0)</f>
        <v>0.91666666666666663</v>
      </c>
      <c r="AL1000" s="125">
        <v>20</v>
      </c>
      <c r="AM1000" s="49">
        <v>297</v>
      </c>
      <c r="AN1000" s="49">
        <v>58.85</v>
      </c>
      <c r="AO1000" s="49">
        <v>19.53</v>
      </c>
      <c r="AP1000" s="49">
        <v>374</v>
      </c>
      <c r="AQ1000" s="72"/>
      <c r="AR1000" s="125">
        <v>7</v>
      </c>
      <c r="AS1000" s="49">
        <v>1.58</v>
      </c>
      <c r="AT1000" s="30" t="s">
        <v>328</v>
      </c>
      <c r="AU1000" s="30"/>
      <c r="AV1000" s="49"/>
      <c r="AW1000" s="49"/>
      <c r="AX1000" s="49"/>
      <c r="AY1000" s="49"/>
      <c r="AZ1000" s="71"/>
      <c r="BA1000" s="49" t="s">
        <v>48</v>
      </c>
      <c r="BB100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1.58</v>
      </c>
      <c r="BC1000" s="72"/>
      <c r="BD1000" s="72"/>
      <c r="BE1000" s="72"/>
      <c r="BF1000" s="72"/>
      <c r="BG1000" s="74"/>
      <c r="BH1000" s="74"/>
      <c r="BI1000" s="75"/>
      <c r="BJ1000" s="45"/>
      <c r="BK1000" s="46"/>
      <c r="BL1000" s="45"/>
    </row>
    <row r="1001" spans="1:64" ht="18" customHeight="1" x14ac:dyDescent="0.3">
      <c r="A1001" s="76">
        <f>IFERROR(InformeTbHv[[#This Row],[T EFECTIVO]]/InformeTbHv[[#This Row],[Horas disponibles]],0)</f>
        <v>1</v>
      </c>
      <c r="B1001" s="76">
        <f>((InformeTbHv[[#This Row],[T PROGRAMADO]]-InformeTbHv[[#This Row],[HORAS DE OTRAS PARADA]]))/InformeTbHv[[#This Row],[T PROGRAMADO]]</f>
        <v>0.95</v>
      </c>
      <c r="C1001" s="217">
        <f>IFERROR(((InformeTbHv[[#This Row],[T PROGRAMADO]]-InformeTbHv[[#This Row],[Ttal P. mec]])/InformeTbHv[[#This Row],[T PROGRAMADO]]),0)</f>
        <v>0.95</v>
      </c>
      <c r="D1001" s="49">
        <f>IFERROR(ROUND(InformeTbHv[[#This Row],[TOTAL DE ARBOLES]]/InformeTbHv[[#This Row],[T EFECTIVO]],2),"")</f>
        <v>49.21</v>
      </c>
      <c r="E1001" s="49">
        <f>(IFERROR(ROUND(InformeTbHv[[#This Row],[M3]]/InformeTbHv[[#This Row],[TOTAL DE ARBOLES]],2),""))</f>
        <v>0.4</v>
      </c>
      <c r="F1001" s="39">
        <f>IFERROR(ROUND(InformeTbHv[[#This Row],[M3]]/InformeTbHv[[#This Row],[T EFECTIVO]],2),"")</f>
        <v>19.54</v>
      </c>
      <c r="G1001" s="72">
        <f>InformeTbHv[[#This Row],[T PROGRAMADO]]-InformeTbHv[[#This Row],[HORAS DE OTRAS PARADA]]</f>
        <v>7.6</v>
      </c>
      <c r="H1001" s="72">
        <f>InformeTbHv[[#This Row],[T PROGRAMADO]]-SUM(InformeTbHv[[#This Row],[T PARADAS MEC]]+InformeTbHv[[#This Row],[ALISTAMIENTO]]+InformeTbHv[[#This Row],[Mantenimiento periódico]])</f>
        <v>7.6</v>
      </c>
      <c r="I1001" s="72">
        <f>InformeTbHv[[#This Row],[T PARADAS MEC]]+InformeTbHv[[#This Row],[ALISTAMIENTO]]+InformeTbHv[[#This Row],[Mantenimiento periódico]]</f>
        <v>0.4</v>
      </c>
      <c r="J1001" s="72">
        <f>SUMIF(InformeTbHv[[#This Row],[MOTIVO 1]],"Mantenimiento periódico",InformeTbHv[[#This Row],[T OTRA PARADA 1]])</f>
        <v>0</v>
      </c>
      <c r="K1001" s="72">
        <f>InformeTbHv[[#This Row],[Mantenimiento periódico]]+InformeTbHv[[#This Row],[ALISTAMIENTO]]</f>
        <v>0.4</v>
      </c>
      <c r="L1001" s="72">
        <f>SUM(InformeTbHv[[#This Row],[T OTRA PARADA 1]:[T OTRA PARADA 5]])</f>
        <v>0</v>
      </c>
      <c r="M1001" s="49" t="s">
        <v>68</v>
      </c>
      <c r="N1001" s="49" t="s">
        <v>1417</v>
      </c>
      <c r="O1001" s="49" t="s">
        <v>69</v>
      </c>
      <c r="P1001" s="49">
        <v>1059706760</v>
      </c>
      <c r="Q1001" s="49" t="s">
        <v>65</v>
      </c>
      <c r="R1001" s="49" t="s">
        <v>44</v>
      </c>
      <c r="S1001" s="77">
        <v>46047</v>
      </c>
      <c r="T1001" s="49" t="s">
        <v>164</v>
      </c>
      <c r="U1001" s="49"/>
      <c r="V1001" s="49"/>
      <c r="W1001" s="49"/>
      <c r="X1001" s="49"/>
      <c r="Y1001" s="49"/>
      <c r="Z1001" s="49"/>
      <c r="AA1001" s="49"/>
      <c r="AB1001" s="49"/>
      <c r="AC1001" s="49" t="s">
        <v>1426</v>
      </c>
      <c r="AD1001" s="49" t="s">
        <v>1471</v>
      </c>
      <c r="AE1001" s="49" t="s">
        <v>1512</v>
      </c>
      <c r="AF1001" s="49">
        <v>26.520279887958782</v>
      </c>
      <c r="AG1001" s="25" t="s">
        <v>207</v>
      </c>
      <c r="AH1001" s="259">
        <v>6</v>
      </c>
      <c r="AI1001" s="125" t="s">
        <v>47</v>
      </c>
      <c r="AJ1001" s="418">
        <f>VLOOKUP(InformeTbHv[[#This Row],[TURNO]],[1]INFORMEHV!AI$2:AK$184,2,0)</f>
        <v>0.25</v>
      </c>
      <c r="AK1001" s="418">
        <f>VLOOKUP(InformeTbHv[[#This Row],[TURNO]],[1]INFORMEHV!AI$2:AK$184,3,0)</f>
        <v>0.58333333333333337</v>
      </c>
      <c r="AL1001" s="125">
        <v>26</v>
      </c>
      <c r="AM1001" s="49">
        <v>374</v>
      </c>
      <c r="AN1001" s="49">
        <v>148.54</v>
      </c>
      <c r="AO1001" s="49">
        <v>19.53</v>
      </c>
      <c r="AP1001" s="49"/>
      <c r="AQ1001" s="72"/>
      <c r="AR1001" s="49">
        <v>8</v>
      </c>
      <c r="AS1001" s="49"/>
      <c r="AT1001" s="49"/>
      <c r="AU1001" s="30"/>
      <c r="AV1001" s="49">
        <v>0.4</v>
      </c>
      <c r="AW1001" s="49"/>
      <c r="AX1001" s="49"/>
      <c r="AY1001" s="49"/>
      <c r="AZ1001" s="71"/>
      <c r="BA1001" s="49" t="s">
        <v>48</v>
      </c>
      <c r="BB100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0.4</v>
      </c>
      <c r="BC1001" s="72"/>
      <c r="BD1001" s="72"/>
      <c r="BE1001" s="72"/>
      <c r="BF1001" s="72"/>
      <c r="BG1001" s="74"/>
      <c r="BH1001" s="74"/>
      <c r="BI1001" s="75"/>
      <c r="BJ1001" s="45"/>
      <c r="BK1001" s="46"/>
      <c r="BL1001" s="45"/>
    </row>
    <row r="1002" spans="1:64" ht="18" customHeight="1" x14ac:dyDescent="0.3">
      <c r="A1002" s="76">
        <f>IFERROR(InformeTbHv[[#This Row],[T EFECTIVO]]/InformeTbHv[[#This Row],[Horas disponibles]],0)</f>
        <v>0.90104947526236878</v>
      </c>
      <c r="B1002" s="76">
        <f>((InformeTbHv[[#This Row],[T PROGRAMADO]]-InformeTbHv[[#This Row],[HORAS DE OTRAS PARADA]]))/InformeTbHv[[#This Row],[T PROGRAMADO]]</f>
        <v>0.85857142857142854</v>
      </c>
      <c r="C1002" s="217">
        <f>IFERROR(((InformeTbHv[[#This Row],[T PROGRAMADO]]-InformeTbHv[[#This Row],[Ttal P. mec]])/InformeTbHv[[#This Row],[T PROGRAMADO]]),0)</f>
        <v>0.95285714285714285</v>
      </c>
      <c r="D1002" s="49">
        <f>IFERROR(ROUND(InformeTbHv[[#This Row],[TOTAL DE ARBOLES]]/InformeTbHv[[#This Row],[T EFECTIVO]],2),"")</f>
        <v>29.45</v>
      </c>
      <c r="E1002" s="49">
        <f>(IFERROR(ROUND(InformeTbHv[[#This Row],[M3]]/InformeTbHv[[#This Row],[TOTAL DE ARBOLES]],2),""))</f>
        <v>0.62</v>
      </c>
      <c r="F1002" s="39">
        <f>IFERROR(ROUND(InformeTbHv[[#This Row],[M3]]/InformeTbHv[[#This Row],[T EFECTIVO]],2),"")</f>
        <v>18.41</v>
      </c>
      <c r="G1002" s="72">
        <f>InformeTbHv[[#This Row],[T PROGRAMADO]]-InformeTbHv[[#This Row],[HORAS DE OTRAS PARADA]]</f>
        <v>6.01</v>
      </c>
      <c r="H1002" s="72">
        <f>InformeTbHv[[#This Row],[T PROGRAMADO]]-SUM(InformeTbHv[[#This Row],[T PARADAS MEC]]+InformeTbHv[[#This Row],[ALISTAMIENTO]]+InformeTbHv[[#This Row],[Mantenimiento periódico]])</f>
        <v>6.67</v>
      </c>
      <c r="I1002" s="72">
        <f>InformeTbHv[[#This Row],[T PARADAS MEC]]+InformeTbHv[[#This Row],[ALISTAMIENTO]]+InformeTbHv[[#This Row],[Mantenimiento periódico]]</f>
        <v>0.33</v>
      </c>
      <c r="J1002" s="72">
        <f>SUMIF(InformeTbHv[[#This Row],[MOTIVO 1]],"Mantenimiento periódico",InformeTbHv[[#This Row],[T OTRA PARADA 1]])</f>
        <v>0</v>
      </c>
      <c r="K1002" s="72">
        <f>InformeTbHv[[#This Row],[Mantenimiento periódico]]+InformeTbHv[[#This Row],[ALISTAMIENTO]]</f>
        <v>0.33</v>
      </c>
      <c r="L1002" s="72">
        <f>SUM(InformeTbHv[[#This Row],[T OTRA PARADA 1]:[T OTRA PARADA 5]])</f>
        <v>0</v>
      </c>
      <c r="M1002" s="49" t="s">
        <v>68</v>
      </c>
      <c r="N1002" s="49" t="s">
        <v>1417</v>
      </c>
      <c r="O1002" s="49" t="s">
        <v>82</v>
      </c>
      <c r="P1002" s="49">
        <v>94266396</v>
      </c>
      <c r="Q1002" s="49" t="s">
        <v>65</v>
      </c>
      <c r="R1002" s="49" t="s">
        <v>44</v>
      </c>
      <c r="S1002" s="77">
        <v>46047</v>
      </c>
      <c r="T1002" s="49" t="s">
        <v>164</v>
      </c>
      <c r="U1002" s="49"/>
      <c r="V1002" s="49"/>
      <c r="W1002" s="49"/>
      <c r="X1002" s="49"/>
      <c r="Y1002" s="49"/>
      <c r="Z1002" s="49"/>
      <c r="AA1002" s="49"/>
      <c r="AB1002" s="49"/>
      <c r="AC1002" s="49" t="s">
        <v>1426</v>
      </c>
      <c r="AD1002" s="49" t="s">
        <v>1471</v>
      </c>
      <c r="AE1002" s="49" t="s">
        <v>1512</v>
      </c>
      <c r="AF1002" s="49">
        <v>26.520279887958782</v>
      </c>
      <c r="AG1002" s="25" t="s">
        <v>207</v>
      </c>
      <c r="AH1002" s="259">
        <v>6</v>
      </c>
      <c r="AI1002" s="49" t="s">
        <v>45</v>
      </c>
      <c r="AJ1002" s="420">
        <f>VLOOKUP(InformeTbHv[[#This Row],[TURNO]],[1]INFORMEHV!AI$2:AK$184,2,0)</f>
        <v>0.58333333333333337</v>
      </c>
      <c r="AK1002" s="420">
        <f>VLOOKUP(InformeTbHv[[#This Row],[TURNO]],[1]INFORMEHV!AI$2:AK$184,3,0)</f>
        <v>0.91666666666666663</v>
      </c>
      <c r="AL1002" s="125">
        <v>26</v>
      </c>
      <c r="AM1002" s="49">
        <v>177</v>
      </c>
      <c r="AN1002" s="49">
        <v>110.62</v>
      </c>
      <c r="AO1002" s="49">
        <v>20.43</v>
      </c>
      <c r="AP1002" s="49"/>
      <c r="AQ1002" s="72"/>
      <c r="AR1002" s="49">
        <v>7</v>
      </c>
      <c r="AS1002" s="49"/>
      <c r="AT1002" s="49"/>
      <c r="AU1002" s="30"/>
      <c r="AV1002" s="49">
        <v>0.33</v>
      </c>
      <c r="AW1002" s="49">
        <v>0.33</v>
      </c>
      <c r="AX1002" s="49">
        <v>0.33</v>
      </c>
      <c r="AY1002" s="49"/>
      <c r="AZ1002" s="71" t="s">
        <v>415</v>
      </c>
      <c r="BA1002" s="49" t="s">
        <v>48</v>
      </c>
      <c r="BB100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0.99</v>
      </c>
      <c r="BC1002" s="72"/>
      <c r="BD1002" s="72"/>
      <c r="BE1002" s="72"/>
      <c r="BF1002" s="72"/>
      <c r="BG1002" s="74"/>
      <c r="BH1002" s="74"/>
      <c r="BI1002" s="75"/>
      <c r="BJ1002" s="45"/>
      <c r="BK1002" s="46"/>
      <c r="BL1002" s="45"/>
    </row>
    <row r="1003" spans="1:64" ht="18" customHeight="1" x14ac:dyDescent="0.3">
      <c r="A1003" s="76">
        <f>IFERROR(InformeTbHv[[#This Row],[T EFECTIVO]]/InformeTbHv[[#This Row],[Horas disponibles]],0)</f>
        <v>0.89032258064516134</v>
      </c>
      <c r="B1003" s="76">
        <f>((InformeTbHv[[#This Row],[T PROGRAMADO]]-InformeTbHv[[#This Row],[HORAS DE OTRAS PARADA]]))/InformeTbHv[[#This Row],[T PROGRAMADO]]</f>
        <v>0.86250000000000004</v>
      </c>
      <c r="C1003" s="217">
        <f>IFERROR(((InformeTbHv[[#This Row],[T PROGRAMADO]]-InformeTbHv[[#This Row],[Ttal P. mec]])/InformeTbHv[[#This Row],[T PROGRAMADO]]),0)</f>
        <v>0.96875</v>
      </c>
      <c r="D1003" s="49">
        <f>IFERROR(ROUND(InformeTbHv[[#This Row],[TOTAL DE ARBOLES]]/InformeTbHv[[#This Row],[T EFECTIVO]],2),"")</f>
        <v>5.07</v>
      </c>
      <c r="E1003" s="49">
        <f>(IFERROR(ROUND(InformeTbHv[[#This Row],[M3]]/InformeTbHv[[#This Row],[TOTAL DE ARBOLES]],2),""))</f>
        <v>0.14000000000000001</v>
      </c>
      <c r="F1003" s="39">
        <f>IFERROR(ROUND(InformeTbHv[[#This Row],[M3]]/InformeTbHv[[#This Row],[T EFECTIVO]],2),"")</f>
        <v>0.72</v>
      </c>
      <c r="G1003" s="72">
        <f>InformeTbHv[[#This Row],[T PROGRAMADO]]-InformeTbHv[[#This Row],[HORAS DE OTRAS PARADA]]</f>
        <v>6.9</v>
      </c>
      <c r="H1003" s="72">
        <f>InformeTbHv[[#This Row],[T PROGRAMADO]]-SUM(InformeTbHv[[#This Row],[T PARADAS MEC]]+InformeTbHv[[#This Row],[ALISTAMIENTO]]+InformeTbHv[[#This Row],[Mantenimiento periódico]])</f>
        <v>7.75</v>
      </c>
      <c r="I1003" s="72">
        <f>InformeTbHv[[#This Row],[T PARADAS MEC]]+InformeTbHv[[#This Row],[ALISTAMIENTO]]+InformeTbHv[[#This Row],[Mantenimiento periódico]]</f>
        <v>0.25</v>
      </c>
      <c r="J1003" s="72">
        <f>SUMIF(InformeTbHv[[#This Row],[MOTIVO 1]],"Mantenimiento periódico",InformeTbHv[[#This Row],[T OTRA PARADA 1]])</f>
        <v>0</v>
      </c>
      <c r="K1003" s="197">
        <f>InformeTbHv[[#This Row],[Mantenimiento periódico]]+InformeTbHv[[#This Row],[ALISTAMIENTO]]</f>
        <v>0.25</v>
      </c>
      <c r="L1003" s="197">
        <f>SUM(InformeTbHv[[#This Row],[T OTRA PARADA 1]:[T OTRA PARADA 5]])</f>
        <v>0.85000000000000009</v>
      </c>
      <c r="M1003" s="125" t="s">
        <v>86</v>
      </c>
      <c r="N1003" s="125" t="s">
        <v>1418</v>
      </c>
      <c r="O1003" s="248" t="s">
        <v>88</v>
      </c>
      <c r="P1003" s="49">
        <v>94265708</v>
      </c>
      <c r="Q1003" s="49" t="s">
        <v>43</v>
      </c>
      <c r="R1003" s="49" t="s">
        <v>74</v>
      </c>
      <c r="S1003" s="77">
        <v>46030</v>
      </c>
      <c r="T1003" s="49" t="s">
        <v>102</v>
      </c>
      <c r="U1003" s="49"/>
      <c r="V1003" s="49"/>
      <c r="W1003" s="49"/>
      <c r="X1003" s="49"/>
      <c r="Y1003" s="49"/>
      <c r="Z1003" s="49"/>
      <c r="AA1003" s="49"/>
      <c r="AB1003" s="49"/>
      <c r="AC1003" s="49" t="s">
        <v>1425</v>
      </c>
      <c r="AD1003" s="49" t="s">
        <v>1470</v>
      </c>
      <c r="AE1003" s="49" t="s">
        <v>1514</v>
      </c>
      <c r="AF1003" s="49">
        <v>18.81028029942162</v>
      </c>
      <c r="AG1003" s="251" t="s">
        <v>205</v>
      </c>
      <c r="AH1003" s="259">
        <v>1</v>
      </c>
      <c r="AI1003" s="25" t="s">
        <v>47</v>
      </c>
      <c r="AJ1003" s="422">
        <f>VLOOKUP(InformeTbHv[[#This Row],[TURNO]],[1]INFORMEHV!AI$2:AK$184,2,0)</f>
        <v>0.25</v>
      </c>
      <c r="AK1003" s="422">
        <f>VLOOKUP(InformeTbHv[[#This Row],[TURNO]],[1]INFORMEHV!AI$2:AK$184,3,0)</f>
        <v>0.58333333333333337</v>
      </c>
      <c r="AL1003" s="125">
        <v>19</v>
      </c>
      <c r="AM1003" s="49">
        <v>35</v>
      </c>
      <c r="AN1003" s="49">
        <v>5</v>
      </c>
      <c r="AO1003" s="49">
        <v>2</v>
      </c>
      <c r="AP1003" s="49">
        <v>5.7142857142857141E-2</v>
      </c>
      <c r="AQ1003" s="72">
        <v>12</v>
      </c>
      <c r="AR1003" s="49">
        <v>8</v>
      </c>
      <c r="AS1003" s="49"/>
      <c r="AT1003" s="49"/>
      <c r="AU1003" s="30"/>
      <c r="AV1003" s="49">
        <v>0.25</v>
      </c>
      <c r="AW1003" s="49"/>
      <c r="AX1003" s="49"/>
      <c r="AY1003" s="49"/>
      <c r="AZ1003" s="71" t="s">
        <v>200</v>
      </c>
      <c r="BA1003" s="49" t="s">
        <v>48</v>
      </c>
      <c r="BB100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1.1000000000000001</v>
      </c>
      <c r="BC1003" s="72">
        <v>0.55000000000000004</v>
      </c>
      <c r="BD1003" s="72">
        <v>0.3</v>
      </c>
      <c r="BE1003" s="81"/>
      <c r="BF1003" s="72"/>
      <c r="BG1003" s="74"/>
      <c r="BH1003" s="44" t="s">
        <v>841</v>
      </c>
      <c r="BI1003" s="45" t="s">
        <v>90</v>
      </c>
      <c r="BJ1003" s="45"/>
      <c r="BK1003" s="46"/>
      <c r="BL1003" s="45"/>
    </row>
    <row r="1004" spans="1:64" ht="18" customHeight="1" x14ac:dyDescent="0.3">
      <c r="A1004" s="76">
        <f>IFERROR(InformeTbHv[[#This Row],[T EFECTIVO]]/InformeTbHv[[#This Row],[Horas disponibles]],0)</f>
        <v>0.83333333333333348</v>
      </c>
      <c r="B1004" s="76">
        <f>((InformeTbHv[[#This Row],[T PROGRAMADO]]-InformeTbHv[[#This Row],[HORAS DE OTRAS PARADA]]))/InformeTbHv[[#This Row],[T PROGRAMADO]]</f>
        <v>0.83333333333333348</v>
      </c>
      <c r="C1004" s="217">
        <f>IFERROR(((InformeTbHv[[#This Row],[T PROGRAMADO]]-InformeTbHv[[#This Row],[Ttal P. mec]])/InformeTbHv[[#This Row],[T PROGRAMADO]]),0)</f>
        <v>1</v>
      </c>
      <c r="D1004" s="49">
        <f>IFERROR(ROUND(InformeTbHv[[#This Row],[TOTAL DE ARBOLES]]/InformeTbHv[[#This Row],[T EFECTIVO]],2),"")</f>
        <v>20.100000000000001</v>
      </c>
      <c r="E1004" s="49">
        <f>(IFERROR(ROUND(InformeTbHv[[#This Row],[M3]]/InformeTbHv[[#This Row],[TOTAL DE ARBOLES]],2),""))</f>
        <v>0.22</v>
      </c>
      <c r="F1004" s="39">
        <f>IFERROR(ROUND(InformeTbHv[[#This Row],[M3]]/InformeTbHv[[#This Row],[T EFECTIVO]],2),"")</f>
        <v>4.5</v>
      </c>
      <c r="G1004" s="72">
        <f>InformeTbHv[[#This Row],[T PROGRAMADO]]-InformeTbHv[[#This Row],[HORAS DE OTRAS PARADA]]</f>
        <v>6.6666666666666679</v>
      </c>
      <c r="H1004" s="72">
        <f>InformeTbHv[[#This Row],[T PROGRAMADO]]-SUM(InformeTbHv[[#This Row],[T PARADAS MEC]]+InformeTbHv[[#This Row],[ALISTAMIENTO]]+InformeTbHv[[#This Row],[Mantenimiento periódico]])</f>
        <v>8</v>
      </c>
      <c r="I1004" s="72">
        <f>InformeTbHv[[#This Row],[T PARADAS MEC]]+InformeTbHv[[#This Row],[ALISTAMIENTO]]+InformeTbHv[[#This Row],[Mantenimiento periódico]]</f>
        <v>0</v>
      </c>
      <c r="J1004" s="72">
        <f>SUMIF(InformeTbHv[[#This Row],[MOTIVO 1]],"Mantenimiento periódico",InformeTbHv[[#This Row],[T OTRA PARADA 1]])</f>
        <v>0</v>
      </c>
      <c r="K1004" s="72">
        <f>InformeTbHv[[#This Row],[Mantenimiento periódico]]+InformeTbHv[[#This Row],[ALISTAMIENTO]]</f>
        <v>0</v>
      </c>
      <c r="L1004" s="72">
        <f>SUM(InformeTbHv[[#This Row],[T OTRA PARADA 1]:[T OTRA PARADA 5]])</f>
        <v>0.88333333333333208</v>
      </c>
      <c r="M1004" s="49" t="s">
        <v>86</v>
      </c>
      <c r="N1004" s="49" t="s">
        <v>1418</v>
      </c>
      <c r="O1004" s="49" t="s">
        <v>87</v>
      </c>
      <c r="P1004" s="49">
        <v>1112300817</v>
      </c>
      <c r="Q1004" s="49" t="s">
        <v>43</v>
      </c>
      <c r="R1004" s="49" t="s">
        <v>74</v>
      </c>
      <c r="S1004" s="77">
        <v>46030</v>
      </c>
      <c r="T1004" s="49" t="s">
        <v>102</v>
      </c>
      <c r="U1004" s="49"/>
      <c r="V1004" s="49"/>
      <c r="W1004" s="49"/>
      <c r="X1004" s="49"/>
      <c r="Y1004" s="49"/>
      <c r="Z1004" s="49"/>
      <c r="AA1004" s="49"/>
      <c r="AB1004" s="49"/>
      <c r="AC1004" s="49" t="s">
        <v>1425</v>
      </c>
      <c r="AD1004" s="49" t="s">
        <v>1470</v>
      </c>
      <c r="AE1004" s="49" t="s">
        <v>1514</v>
      </c>
      <c r="AF1004" s="49">
        <v>18.81028029942162</v>
      </c>
      <c r="AG1004" s="251" t="s">
        <v>205</v>
      </c>
      <c r="AH1004" s="259">
        <v>1</v>
      </c>
      <c r="AI1004" s="49" t="s">
        <v>45</v>
      </c>
      <c r="AJ1004" s="420">
        <f>VLOOKUP(InformeTbHv[[#This Row],[TURNO]],[1]INFORMEHV!AI$2:AK$184,2,0)</f>
        <v>0.58333333333333337</v>
      </c>
      <c r="AK1004" s="420">
        <f>VLOOKUP(InformeTbHv[[#This Row],[TURNO]],[1]INFORMEHV!AI$2:AK$184,3,0)</f>
        <v>0.91666666666666663</v>
      </c>
      <c r="AL1004" s="125">
        <v>22</v>
      </c>
      <c r="AM1004" s="49">
        <v>134</v>
      </c>
      <c r="AN1004" s="49">
        <v>30</v>
      </c>
      <c r="AO1004" s="49">
        <v>7.22</v>
      </c>
      <c r="AP1004" s="49">
        <v>5.3880597014925369E-2</v>
      </c>
      <c r="AQ1004" s="72">
        <v>13.1</v>
      </c>
      <c r="AR1004" s="49">
        <v>8</v>
      </c>
      <c r="AS1004" s="49"/>
      <c r="AT1004" s="49"/>
      <c r="AU1004" s="30"/>
      <c r="AV1004" s="49"/>
      <c r="AW1004" s="49"/>
      <c r="AX1004" s="49">
        <v>0.45</v>
      </c>
      <c r="AY1004" s="49"/>
      <c r="AZ1004" s="71" t="s">
        <v>200</v>
      </c>
      <c r="BA1004" s="49" t="s">
        <v>48</v>
      </c>
      <c r="BB100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1.3333333333333321</v>
      </c>
      <c r="BC1004" s="72">
        <v>0.66666666666666607</v>
      </c>
      <c r="BD1004" s="72">
        <v>0.21666666666666601</v>
      </c>
      <c r="BE1004" s="81"/>
      <c r="BF1004" s="72"/>
      <c r="BG1004" s="74"/>
      <c r="BH1004" s="44" t="s">
        <v>841</v>
      </c>
      <c r="BI1004" s="45" t="s">
        <v>253</v>
      </c>
      <c r="BJ1004" s="45"/>
      <c r="BK1004" s="46"/>
      <c r="BL1004" s="45"/>
    </row>
    <row r="1005" spans="1:64" ht="18" customHeight="1" x14ac:dyDescent="0.3">
      <c r="A1005" s="76">
        <f>IFERROR(InformeTbHv[[#This Row],[T EFECTIVO]]/InformeTbHv[[#This Row],[Horas disponibles]],0)</f>
        <v>0.8493506493506493</v>
      </c>
      <c r="B1005" s="76">
        <f>((InformeTbHv[[#This Row],[T PROGRAMADO]]-InformeTbHv[[#This Row],[HORAS DE OTRAS PARADA]]))/InformeTbHv[[#This Row],[T PROGRAMADO]]</f>
        <v>0.8175</v>
      </c>
      <c r="C1005" s="217">
        <f>IFERROR(((InformeTbHv[[#This Row],[T PROGRAMADO]]-InformeTbHv[[#This Row],[Ttal P. mec]])/InformeTbHv[[#This Row],[T PROGRAMADO]]),0)</f>
        <v>0.96250000000000002</v>
      </c>
      <c r="D1005" s="49">
        <f>IFERROR(ROUND(InformeTbHv[[#This Row],[TOTAL DE ARBOLES]]/InformeTbHv[[#This Row],[T EFECTIVO]],2),"")</f>
        <v>30.28</v>
      </c>
      <c r="E1005" s="49">
        <f>(IFERROR(ROUND(InformeTbHv[[#This Row],[M3]]/InformeTbHv[[#This Row],[TOTAL DE ARBOLES]],2),""))</f>
        <v>0.19</v>
      </c>
      <c r="F1005" s="39">
        <f>IFERROR(ROUND(InformeTbHv[[#This Row],[M3]]/InformeTbHv[[#This Row],[T EFECTIVO]],2),"")</f>
        <v>5.81</v>
      </c>
      <c r="G1005" s="72">
        <f>InformeTbHv[[#This Row],[T PROGRAMADO]]-InformeTbHv[[#This Row],[HORAS DE OTRAS PARADA]]</f>
        <v>6.54</v>
      </c>
      <c r="H1005" s="72">
        <f>InformeTbHv[[#This Row],[T PROGRAMADO]]-SUM(InformeTbHv[[#This Row],[T PARADAS MEC]]+InformeTbHv[[#This Row],[ALISTAMIENTO]]+InformeTbHv[[#This Row],[Mantenimiento periódico]])</f>
        <v>7.7</v>
      </c>
      <c r="I1005" s="72">
        <f>InformeTbHv[[#This Row],[T PARADAS MEC]]+InformeTbHv[[#This Row],[ALISTAMIENTO]]+InformeTbHv[[#This Row],[Mantenimiento periódico]]</f>
        <v>0.3</v>
      </c>
      <c r="J1005" s="72">
        <f>SUMIF(InformeTbHv[[#This Row],[MOTIVO 1]],"Mantenimiento periódico",InformeTbHv[[#This Row],[T OTRA PARADA 1]])</f>
        <v>0</v>
      </c>
      <c r="K1005" s="197">
        <f>InformeTbHv[[#This Row],[Mantenimiento periódico]]+InformeTbHv[[#This Row],[ALISTAMIENTO]]</f>
        <v>0.3</v>
      </c>
      <c r="L1005" s="197">
        <f>SUM(InformeTbHv[[#This Row],[T OTRA PARADA 1]:[T OTRA PARADA 5]])</f>
        <v>0.73</v>
      </c>
      <c r="M1005" s="125" t="s">
        <v>86</v>
      </c>
      <c r="N1005" s="125" t="s">
        <v>1418</v>
      </c>
      <c r="O1005" s="248" t="s">
        <v>88</v>
      </c>
      <c r="P1005" s="49">
        <v>94265708</v>
      </c>
      <c r="Q1005" s="49" t="s">
        <v>43</v>
      </c>
      <c r="R1005" s="49" t="s">
        <v>74</v>
      </c>
      <c r="S1005" s="77">
        <v>46031</v>
      </c>
      <c r="T1005" s="49" t="s">
        <v>102</v>
      </c>
      <c r="U1005" s="49"/>
      <c r="V1005" s="49"/>
      <c r="W1005" s="49"/>
      <c r="X1005" s="49"/>
      <c r="Y1005" s="49"/>
      <c r="Z1005" s="49"/>
      <c r="AA1005" s="49"/>
      <c r="AB1005" s="49"/>
      <c r="AC1005" s="49" t="s">
        <v>1425</v>
      </c>
      <c r="AD1005" s="49" t="s">
        <v>1470</v>
      </c>
      <c r="AE1005" s="49" t="s">
        <v>1514</v>
      </c>
      <c r="AF1005" s="49">
        <v>18.81028029942162</v>
      </c>
      <c r="AG1005" s="251" t="s">
        <v>205</v>
      </c>
      <c r="AH1005" s="259">
        <v>2</v>
      </c>
      <c r="AI1005" s="25" t="s">
        <v>47</v>
      </c>
      <c r="AJ1005" s="422">
        <f>VLOOKUP(InformeTbHv[[#This Row],[TURNO]],[1]INFORMEHV!AI$2:AK$184,2,0)</f>
        <v>0.25</v>
      </c>
      <c r="AK1005" s="422">
        <f>VLOOKUP(InformeTbHv[[#This Row],[TURNO]],[1]INFORMEHV!AI$2:AK$184,3,0)</f>
        <v>0.58333333333333337</v>
      </c>
      <c r="AL1005" s="125">
        <v>18</v>
      </c>
      <c r="AM1005" s="49">
        <v>198</v>
      </c>
      <c r="AN1005" s="49">
        <v>38</v>
      </c>
      <c r="AO1005" s="49">
        <v>5.42</v>
      </c>
      <c r="AP1005" s="49">
        <v>2.7373737373737373E-2</v>
      </c>
      <c r="AQ1005" s="72">
        <v>12.4</v>
      </c>
      <c r="AR1005" s="49">
        <v>8</v>
      </c>
      <c r="AS1005" s="49"/>
      <c r="AT1005" s="49"/>
      <c r="AU1005" s="30"/>
      <c r="AV1005" s="49">
        <v>0.3</v>
      </c>
      <c r="AW1005" s="49">
        <v>0.2</v>
      </c>
      <c r="AX1005" s="49">
        <v>0.23</v>
      </c>
      <c r="AY1005" s="49"/>
      <c r="AZ1005" s="71" t="s">
        <v>201</v>
      </c>
      <c r="BA1005" s="49" t="s">
        <v>48</v>
      </c>
      <c r="BB100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1.46</v>
      </c>
      <c r="BC1005" s="72">
        <v>0.73</v>
      </c>
      <c r="BD1005" s="72"/>
      <c r="BE1005" s="72"/>
      <c r="BF1005" s="72"/>
      <c r="BG1005" s="74"/>
      <c r="BH1005" s="74" t="s">
        <v>90</v>
      </c>
      <c r="BI1005" s="45"/>
      <c r="BJ1005" s="45"/>
      <c r="BK1005" s="46"/>
      <c r="BL1005" s="45"/>
    </row>
    <row r="1006" spans="1:64" ht="18" customHeight="1" x14ac:dyDescent="0.3">
      <c r="A1006" s="76">
        <f>IFERROR(InformeTbHv[[#This Row],[T EFECTIVO]]/InformeTbHv[[#This Row],[Horas disponibles]],0)</f>
        <v>0.59916666666666751</v>
      </c>
      <c r="B1006" s="76">
        <f>((InformeTbHv[[#This Row],[T PROGRAMADO]]-InformeTbHv[[#This Row],[HORAS DE OTRAS PARADA]]))/InformeTbHv[[#This Row],[T PROGRAMADO]]</f>
        <v>0.59916666666666751</v>
      </c>
      <c r="C1006" s="217">
        <f>IFERROR(((InformeTbHv[[#This Row],[T PROGRAMADO]]-InformeTbHv[[#This Row],[Ttal P. mec]])/InformeTbHv[[#This Row],[T PROGRAMADO]]),0)</f>
        <v>1</v>
      </c>
      <c r="D1006" s="49">
        <f>IFERROR(ROUND(InformeTbHv[[#This Row],[TOTAL DE ARBOLES]]/InformeTbHv[[#This Row],[T EFECTIVO]],2),"")</f>
        <v>40.26</v>
      </c>
      <c r="E1006" s="49">
        <f>(IFERROR(ROUND(InformeTbHv[[#This Row],[M3]]/InformeTbHv[[#This Row],[TOTAL DE ARBOLES]],2),""))</f>
        <v>0.26</v>
      </c>
      <c r="F1006" s="39">
        <f>IFERROR(ROUND(InformeTbHv[[#This Row],[M3]]/InformeTbHv[[#This Row],[T EFECTIVO]],2),"")</f>
        <v>10.43</v>
      </c>
      <c r="G1006" s="72">
        <f>InformeTbHv[[#This Row],[T PROGRAMADO]]-InformeTbHv[[#This Row],[HORAS DE OTRAS PARADA]]</f>
        <v>4.7933333333333401</v>
      </c>
      <c r="H1006" s="72">
        <f>InformeTbHv[[#This Row],[T PROGRAMADO]]-SUM(InformeTbHv[[#This Row],[T PARADAS MEC]]+InformeTbHv[[#This Row],[ALISTAMIENTO]]+InformeTbHv[[#This Row],[Mantenimiento periódico]])</f>
        <v>8</v>
      </c>
      <c r="I1006" s="72">
        <f>InformeTbHv[[#This Row],[T PARADAS MEC]]+InformeTbHv[[#This Row],[ALISTAMIENTO]]+InformeTbHv[[#This Row],[Mantenimiento periódico]]</f>
        <v>0</v>
      </c>
      <c r="J1006" s="72">
        <f>SUMIF(InformeTbHv[[#This Row],[MOTIVO 1]],"Mantenimiento periódico",InformeTbHv[[#This Row],[T OTRA PARADA 1]])</f>
        <v>0</v>
      </c>
      <c r="K1006" s="72">
        <f>InformeTbHv[[#This Row],[Mantenimiento periódico]]+InformeTbHv[[#This Row],[ALISTAMIENTO]]</f>
        <v>0</v>
      </c>
      <c r="L1006" s="72">
        <f>SUM(InformeTbHv[[#This Row],[T OTRA PARADA 1]:[T OTRA PARADA 5]])</f>
        <v>2.7366666666666601</v>
      </c>
      <c r="M1006" s="49" t="s">
        <v>86</v>
      </c>
      <c r="N1006" s="49" t="s">
        <v>1418</v>
      </c>
      <c r="O1006" s="49" t="s">
        <v>87</v>
      </c>
      <c r="P1006" s="49">
        <v>1112300817</v>
      </c>
      <c r="Q1006" s="49" t="s">
        <v>43</v>
      </c>
      <c r="R1006" s="49" t="s">
        <v>74</v>
      </c>
      <c r="S1006" s="77">
        <v>46031</v>
      </c>
      <c r="T1006" s="49" t="s">
        <v>102</v>
      </c>
      <c r="U1006" s="49"/>
      <c r="V1006" s="49"/>
      <c r="W1006" s="49"/>
      <c r="X1006" s="49"/>
      <c r="Y1006" s="49"/>
      <c r="Z1006" s="49"/>
      <c r="AA1006" s="49"/>
      <c r="AB1006" s="49"/>
      <c r="AC1006" s="49" t="s">
        <v>1425</v>
      </c>
      <c r="AD1006" s="49" t="s">
        <v>1470</v>
      </c>
      <c r="AE1006" s="49" t="s">
        <v>1514</v>
      </c>
      <c r="AF1006" s="49">
        <v>18.81028029942162</v>
      </c>
      <c r="AG1006" s="251" t="s">
        <v>205</v>
      </c>
      <c r="AH1006" s="259">
        <v>1</v>
      </c>
      <c r="AI1006" s="49" t="s">
        <v>45</v>
      </c>
      <c r="AJ1006" s="420">
        <f>VLOOKUP(InformeTbHv[[#This Row],[TURNO]],[1]INFORMEHV!AI$2:AK$184,2,0)</f>
        <v>0.58333333333333337</v>
      </c>
      <c r="AK1006" s="420">
        <f>VLOOKUP(InformeTbHv[[#This Row],[TURNO]],[1]INFORMEHV!AI$2:AK$184,3,0)</f>
        <v>0.91666666666666663</v>
      </c>
      <c r="AL1006" s="125">
        <v>19</v>
      </c>
      <c r="AM1006" s="49">
        <v>193</v>
      </c>
      <c r="AN1006" s="49">
        <v>50</v>
      </c>
      <c r="AO1006" s="49">
        <v>9.1999999999999993</v>
      </c>
      <c r="AP1006" s="49">
        <v>4.7668393782383418E-2</v>
      </c>
      <c r="AQ1006" s="72">
        <v>13.1</v>
      </c>
      <c r="AR1006" s="49">
        <v>8</v>
      </c>
      <c r="AS1006" s="49"/>
      <c r="AT1006" s="49"/>
      <c r="AU1006" s="30"/>
      <c r="AV1006" s="49"/>
      <c r="AW1006" s="49"/>
      <c r="AX1006" s="49">
        <v>0.47</v>
      </c>
      <c r="AY1006" s="49"/>
      <c r="AZ1006" s="71" t="s">
        <v>202</v>
      </c>
      <c r="BA1006" s="49" t="s">
        <v>48</v>
      </c>
      <c r="BB100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3.2066666666666599</v>
      </c>
      <c r="BC1006" s="72">
        <v>1.6033333333333299</v>
      </c>
      <c r="BD1006" s="72">
        <v>1.13333333333333</v>
      </c>
      <c r="BE1006" s="81"/>
      <c r="BF1006" s="72"/>
      <c r="BG1006" s="74"/>
      <c r="BH1006" s="44" t="s">
        <v>841</v>
      </c>
      <c r="BI1006" s="45" t="s">
        <v>254</v>
      </c>
      <c r="BJ1006" s="45"/>
      <c r="BK1006" s="46"/>
      <c r="BL1006" s="45"/>
    </row>
    <row r="1007" spans="1:64" ht="18" customHeight="1" x14ac:dyDescent="0.3">
      <c r="A1007" s="76">
        <f>IFERROR(InformeTbHv[[#This Row],[T EFECTIVO]]/InformeTbHv[[#This Row],[Horas disponibles]],0)</f>
        <v>0.67883528900478085</v>
      </c>
      <c r="B1007" s="76">
        <f>((InformeTbHv[[#This Row],[T PROGRAMADO]]-InformeTbHv[[#This Row],[HORAS DE OTRAS PARADA]]))/InformeTbHv[[#This Row],[T PROGRAMADO]]</f>
        <v>0.6508333333333336</v>
      </c>
      <c r="C1007" s="217">
        <f>IFERROR(((InformeTbHv[[#This Row],[T PROGRAMADO]]-InformeTbHv[[#This Row],[Ttal P. mec]])/InformeTbHv[[#This Row],[T PROGRAMADO]]),0)</f>
        <v>0.95874999999999999</v>
      </c>
      <c r="D1007" s="49">
        <f>IFERROR(ROUND(InformeTbHv[[#This Row],[TOTAL DE ARBOLES]]/InformeTbHv[[#This Row],[T EFECTIVO]],2),"")</f>
        <v>48.4</v>
      </c>
      <c r="E1007" s="49">
        <f>(IFERROR(ROUND(InformeTbHv[[#This Row],[M3]]/InformeTbHv[[#This Row],[TOTAL DE ARBOLES]],2),""))</f>
        <v>0.21</v>
      </c>
      <c r="F1007" s="39">
        <f>IFERROR(ROUND(InformeTbHv[[#This Row],[M3]]/InformeTbHv[[#This Row],[T EFECTIVO]],2),"")</f>
        <v>9.99</v>
      </c>
      <c r="G1007" s="72">
        <f>InformeTbHv[[#This Row],[T PROGRAMADO]]-InformeTbHv[[#This Row],[HORAS DE OTRAS PARADA]]</f>
        <v>5.2066666666666688</v>
      </c>
      <c r="H1007" s="72">
        <f>InformeTbHv[[#This Row],[T PROGRAMADO]]-SUM(InformeTbHv[[#This Row],[T PARADAS MEC]]+InformeTbHv[[#This Row],[ALISTAMIENTO]]+InformeTbHv[[#This Row],[Mantenimiento periódico]])</f>
        <v>7.67</v>
      </c>
      <c r="I1007" s="72">
        <f>InformeTbHv[[#This Row],[T PARADAS MEC]]+InformeTbHv[[#This Row],[ALISTAMIENTO]]+InformeTbHv[[#This Row],[Mantenimiento periódico]]</f>
        <v>0.33</v>
      </c>
      <c r="J1007" s="72">
        <f>SUMIF(InformeTbHv[[#This Row],[MOTIVO 1]],"Mantenimiento periódico",InformeTbHv[[#This Row],[T OTRA PARADA 1]])</f>
        <v>0</v>
      </c>
      <c r="K1007" s="197">
        <f>InformeTbHv[[#This Row],[Mantenimiento periódico]]+InformeTbHv[[#This Row],[ALISTAMIENTO]]</f>
        <v>0.33</v>
      </c>
      <c r="L1007" s="197">
        <f>SUM(InformeTbHv[[#This Row],[T OTRA PARADA 1]:[T OTRA PARADA 5]])</f>
        <v>1.7633333333333321</v>
      </c>
      <c r="M1007" s="125" t="s">
        <v>86</v>
      </c>
      <c r="N1007" s="125" t="s">
        <v>1418</v>
      </c>
      <c r="O1007" s="248" t="s">
        <v>87</v>
      </c>
      <c r="P1007" s="49">
        <v>1112300817</v>
      </c>
      <c r="Q1007" s="49" t="s">
        <v>43</v>
      </c>
      <c r="R1007" s="49" t="s">
        <v>74</v>
      </c>
      <c r="S1007" s="77">
        <v>46032</v>
      </c>
      <c r="T1007" s="49" t="s">
        <v>102</v>
      </c>
      <c r="U1007" s="49"/>
      <c r="V1007" s="49"/>
      <c r="W1007" s="49"/>
      <c r="X1007" s="49"/>
      <c r="Y1007" s="49"/>
      <c r="Z1007" s="49"/>
      <c r="AA1007" s="49"/>
      <c r="AB1007" s="49"/>
      <c r="AC1007" s="49" t="s">
        <v>1425</v>
      </c>
      <c r="AD1007" s="49" t="s">
        <v>1470</v>
      </c>
      <c r="AE1007" s="49" t="s">
        <v>1514</v>
      </c>
      <c r="AF1007" s="49">
        <v>18.81028029942162</v>
      </c>
      <c r="AG1007" s="251" t="s">
        <v>205</v>
      </c>
      <c r="AH1007" s="259">
        <v>1</v>
      </c>
      <c r="AI1007" s="25" t="s">
        <v>47</v>
      </c>
      <c r="AJ1007" s="422">
        <f>VLOOKUP(InformeTbHv[[#This Row],[TURNO]],[1]INFORMEHV!AI$2:AK$184,2,0)</f>
        <v>0.25</v>
      </c>
      <c r="AK1007" s="422">
        <f>VLOOKUP(InformeTbHv[[#This Row],[TURNO]],[1]INFORMEHV!AI$2:AK$184,3,0)</f>
        <v>0.58333333333333337</v>
      </c>
      <c r="AL1007" s="125">
        <v>22</v>
      </c>
      <c r="AM1007" s="49">
        <v>252</v>
      </c>
      <c r="AN1007" s="49">
        <v>52</v>
      </c>
      <c r="AO1007" s="49">
        <v>8.2799999999999994</v>
      </c>
      <c r="AP1007" s="49">
        <v>3.2857142857142856E-2</v>
      </c>
      <c r="AQ1007" s="72">
        <v>13.1</v>
      </c>
      <c r="AR1007" s="49">
        <v>8</v>
      </c>
      <c r="AS1007" s="49"/>
      <c r="AT1007" s="49"/>
      <c r="AU1007" s="30"/>
      <c r="AV1007" s="49">
        <v>0.33</v>
      </c>
      <c r="AW1007" s="49">
        <v>0.22</v>
      </c>
      <c r="AX1007" s="49">
        <v>0.48</v>
      </c>
      <c r="AY1007" s="49"/>
      <c r="AZ1007" s="71" t="s">
        <v>200</v>
      </c>
      <c r="BA1007" s="49" t="s">
        <v>48</v>
      </c>
      <c r="BB100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2.7933333333333317</v>
      </c>
      <c r="BC1007" s="72">
        <v>1.3966666666666661</v>
      </c>
      <c r="BD1007" s="72">
        <v>0.36666666666666597</v>
      </c>
      <c r="BE1007" s="81"/>
      <c r="BF1007" s="72"/>
      <c r="BG1007" s="74"/>
      <c r="BH1007" s="44" t="s">
        <v>841</v>
      </c>
      <c r="BI1007" s="45" t="s">
        <v>90</v>
      </c>
      <c r="BJ1007" s="45"/>
      <c r="BK1007" s="46"/>
      <c r="BL1007" s="45"/>
    </row>
    <row r="1008" spans="1:64" ht="18" customHeight="1" x14ac:dyDescent="0.3">
      <c r="A1008" s="76">
        <f>IFERROR(InformeTbHv[[#This Row],[T EFECTIVO]]/InformeTbHv[[#This Row],[Horas disponibles]],0)</f>
        <v>0.3743523316062185</v>
      </c>
      <c r="B1008" s="76">
        <f>((InformeTbHv[[#This Row],[T PROGRAMADO]]-InformeTbHv[[#This Row],[HORAS DE OTRAS PARADA]]))/InformeTbHv[[#This Row],[T PROGRAMADO]]</f>
        <v>0.36125000000000085</v>
      </c>
      <c r="C1008" s="217">
        <f>IFERROR(((InformeTbHv[[#This Row],[T PROGRAMADO]]-InformeTbHv[[#This Row],[Ttal P. mec]])/InformeTbHv[[#This Row],[T PROGRAMADO]]),0)</f>
        <v>0.96499999999999997</v>
      </c>
      <c r="D1008" s="49">
        <f>IFERROR(ROUND(InformeTbHv[[#This Row],[TOTAL DE ARBOLES]]/InformeTbHv[[#This Row],[T EFECTIVO]],2),"")</f>
        <v>44.29</v>
      </c>
      <c r="E1008" s="49">
        <f>(IFERROR(ROUND(InformeTbHv[[#This Row],[M3]]/InformeTbHv[[#This Row],[TOTAL DE ARBOLES]],2),""))</f>
        <v>0.22</v>
      </c>
      <c r="F1008" s="39">
        <f>IFERROR(ROUND(InformeTbHv[[#This Row],[M3]]/InformeTbHv[[#This Row],[T EFECTIVO]],2),"")</f>
        <v>9.69</v>
      </c>
      <c r="G1008" s="72">
        <f>InformeTbHv[[#This Row],[T PROGRAMADO]]-InformeTbHv[[#This Row],[HORAS DE OTRAS PARADA]]</f>
        <v>2.8900000000000068</v>
      </c>
      <c r="H1008" s="72">
        <f>InformeTbHv[[#This Row],[T PROGRAMADO]]-SUM(InformeTbHv[[#This Row],[T PARADAS MEC]]+InformeTbHv[[#This Row],[ALISTAMIENTO]]+InformeTbHv[[#This Row],[Mantenimiento periódico]])</f>
        <v>7.72</v>
      </c>
      <c r="I1008" s="72">
        <f>InformeTbHv[[#This Row],[T PARADAS MEC]]+InformeTbHv[[#This Row],[ALISTAMIENTO]]+InformeTbHv[[#This Row],[Mantenimiento periódico]]</f>
        <v>0.28000000000000003</v>
      </c>
      <c r="J1008" s="72">
        <f>SUMIF(InformeTbHv[[#This Row],[MOTIVO 1]],"Mantenimiento periódico",InformeTbHv[[#This Row],[T OTRA PARADA 1]])</f>
        <v>0</v>
      </c>
      <c r="K1008" s="72">
        <f>InformeTbHv[[#This Row],[Mantenimiento periódico]]+InformeTbHv[[#This Row],[ALISTAMIENTO]]</f>
        <v>0.28000000000000003</v>
      </c>
      <c r="L1008" s="72">
        <f>SUM(InformeTbHv[[#This Row],[T OTRA PARADA 1]:[T OTRA PARADA 5]])</f>
        <v>4.829999999999993</v>
      </c>
      <c r="M1008" s="49" t="s">
        <v>86</v>
      </c>
      <c r="N1008" s="49" t="s">
        <v>1418</v>
      </c>
      <c r="O1008" s="49" t="s">
        <v>95</v>
      </c>
      <c r="P1008" s="49">
        <v>6135776</v>
      </c>
      <c r="Q1008" s="49" t="s">
        <v>43</v>
      </c>
      <c r="R1008" s="49" t="s">
        <v>74</v>
      </c>
      <c r="S1008" s="77">
        <v>46033</v>
      </c>
      <c r="T1008" s="49" t="s">
        <v>102</v>
      </c>
      <c r="U1008" s="49"/>
      <c r="V1008" s="49"/>
      <c r="W1008" s="49"/>
      <c r="X1008" s="49"/>
      <c r="Y1008" s="49"/>
      <c r="Z1008" s="49"/>
      <c r="AA1008" s="49"/>
      <c r="AB1008" s="49"/>
      <c r="AC1008" s="49" t="s">
        <v>1425</v>
      </c>
      <c r="AD1008" s="49" t="s">
        <v>1470</v>
      </c>
      <c r="AE1008" s="49" t="s">
        <v>1514</v>
      </c>
      <c r="AF1008" s="49">
        <v>18.81028029942162</v>
      </c>
      <c r="AG1008" s="251" t="s">
        <v>205</v>
      </c>
      <c r="AH1008" s="259">
        <v>1</v>
      </c>
      <c r="AI1008" s="49" t="s">
        <v>45</v>
      </c>
      <c r="AJ1008" s="420">
        <f>VLOOKUP(InformeTbHv[[#This Row],[TURNO]],[1]INFORMEHV!AI$2:AK$184,2,0)</f>
        <v>0.58333333333333337</v>
      </c>
      <c r="AK1008" s="420">
        <f>VLOOKUP(InformeTbHv[[#This Row],[TURNO]],[1]INFORMEHV!AI$2:AK$184,3,0)</f>
        <v>0.91666666666666663</v>
      </c>
      <c r="AL1008" s="125">
        <v>29</v>
      </c>
      <c r="AM1008" s="49">
        <v>128</v>
      </c>
      <c r="AN1008" s="49">
        <v>28</v>
      </c>
      <c r="AO1008" s="49">
        <v>8.18</v>
      </c>
      <c r="AP1008" s="49">
        <v>6.3906249999999998E-2</v>
      </c>
      <c r="AQ1008" s="72">
        <v>13.4</v>
      </c>
      <c r="AR1008" s="49">
        <v>8</v>
      </c>
      <c r="AS1008" s="49"/>
      <c r="AT1008" s="49"/>
      <c r="AU1008" s="30"/>
      <c r="AV1008" s="49">
        <v>0.28000000000000003</v>
      </c>
      <c r="AW1008" s="49"/>
      <c r="AX1008" s="49"/>
      <c r="AY1008" s="49">
        <v>3.42</v>
      </c>
      <c r="AZ1008" s="71" t="s">
        <v>202</v>
      </c>
      <c r="BA1008" s="49" t="s">
        <v>48</v>
      </c>
      <c r="BB100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5.1099999999999932</v>
      </c>
      <c r="BC1008" s="72">
        <v>2.6966666666666632</v>
      </c>
      <c r="BD1008" s="72">
        <v>2.1333333333333302</v>
      </c>
      <c r="BE1008" s="81"/>
      <c r="BF1008" s="72"/>
      <c r="BG1008" s="74"/>
      <c r="BH1008" s="44" t="s">
        <v>720</v>
      </c>
      <c r="BI1008" s="45" t="s">
        <v>236</v>
      </c>
      <c r="BJ1008" s="45"/>
      <c r="BK1008" s="46"/>
      <c r="BL1008" s="45"/>
    </row>
    <row r="1009" spans="1:64" ht="18" customHeight="1" x14ac:dyDescent="0.3">
      <c r="A1009" s="76">
        <f>IFERROR(InformeTbHv[[#This Row],[T EFECTIVO]]/InformeTbHv[[#This Row],[Horas disponibles]],0)</f>
        <v>0.62896551724137928</v>
      </c>
      <c r="B1009" s="76">
        <f>((InformeTbHv[[#This Row],[T PROGRAMADO]]-InformeTbHv[[#This Row],[HORAS DE OTRAS PARADA]]))/InformeTbHv[[#This Row],[T PROGRAMADO]]</f>
        <v>0.56999999999999995</v>
      </c>
      <c r="C1009" s="217">
        <f>IFERROR(((InformeTbHv[[#This Row],[T PROGRAMADO]]-InformeTbHv[[#This Row],[Ttal P. mec]])/InformeTbHv[[#This Row],[T PROGRAMADO]]),0)</f>
        <v>0.90625</v>
      </c>
      <c r="D1009" s="49">
        <f>IFERROR(ROUND(InformeTbHv[[#This Row],[TOTAL DE ARBOLES]]/InformeTbHv[[#This Row],[T EFECTIVO]],2),"")</f>
        <v>17.11</v>
      </c>
      <c r="E1009" s="49">
        <f>(IFERROR(ROUND(InformeTbHv[[#This Row],[M3]]/InformeTbHv[[#This Row],[TOTAL DE ARBOLES]],2),""))</f>
        <v>0.65</v>
      </c>
      <c r="F1009" s="39">
        <f>IFERROR(ROUND(InformeTbHv[[#This Row],[M3]]/InformeTbHv[[#This Row],[T EFECTIVO]],2),"")</f>
        <v>11.07</v>
      </c>
      <c r="G1009" s="72">
        <f>InformeTbHv[[#This Row],[T PROGRAMADO]]-InformeTbHv[[#This Row],[HORAS DE OTRAS PARADA]]</f>
        <v>4.5599999999999996</v>
      </c>
      <c r="H1009" s="72">
        <f>InformeTbHv[[#This Row],[T PROGRAMADO]]-SUM(InformeTbHv[[#This Row],[T PARADAS MEC]]+InformeTbHv[[#This Row],[ALISTAMIENTO]]+InformeTbHv[[#This Row],[Mantenimiento periódico]])</f>
        <v>7.25</v>
      </c>
      <c r="I1009" s="72">
        <f>InformeTbHv[[#This Row],[T PARADAS MEC]]+InformeTbHv[[#This Row],[ALISTAMIENTO]]+InformeTbHv[[#This Row],[Mantenimiento periódico]]</f>
        <v>0.75</v>
      </c>
      <c r="J1009" s="72">
        <f>SUMIF(InformeTbHv[[#This Row],[MOTIVO 1]],"Mantenimiento periódico",InformeTbHv[[#This Row],[T OTRA PARADA 1]])</f>
        <v>0</v>
      </c>
      <c r="K1009" s="72">
        <f>InformeTbHv[[#This Row],[Mantenimiento periódico]]+InformeTbHv[[#This Row],[ALISTAMIENTO]]</f>
        <v>0.75</v>
      </c>
      <c r="L1009" s="72">
        <f>SUM(InformeTbHv[[#This Row],[T OTRA PARADA 1]:[T OTRA PARADA 5]])</f>
        <v>2.2000000000000002</v>
      </c>
      <c r="M1009" s="49" t="s">
        <v>72</v>
      </c>
      <c r="N1009" s="49" t="s">
        <v>1418</v>
      </c>
      <c r="O1009" s="49" t="s">
        <v>73</v>
      </c>
      <c r="P1009" s="49">
        <v>1116724403</v>
      </c>
      <c r="Q1009" s="49" t="s">
        <v>43</v>
      </c>
      <c r="R1009" s="49" t="s">
        <v>74</v>
      </c>
      <c r="S1009" s="77">
        <v>46045</v>
      </c>
      <c r="T1009" s="49" t="s">
        <v>198</v>
      </c>
      <c r="U1009" s="49"/>
      <c r="V1009" s="49"/>
      <c r="W1009" s="49"/>
      <c r="X1009" s="49"/>
      <c r="Y1009" s="49"/>
      <c r="Z1009" s="49"/>
      <c r="AA1009" s="49"/>
      <c r="AB1009" s="49"/>
      <c r="AC1009" s="49" t="s">
        <v>1450</v>
      </c>
      <c r="AD1009" s="49" t="s">
        <v>1495</v>
      </c>
      <c r="AE1009" s="49" t="s">
        <v>1514</v>
      </c>
      <c r="AF1009" s="49">
        <v>16.86453723236896</v>
      </c>
      <c r="AG1009" s="25" t="s">
        <v>208</v>
      </c>
      <c r="AH1009" s="259">
        <v>1</v>
      </c>
      <c r="AI1009" s="125" t="s">
        <v>47</v>
      </c>
      <c r="AJ1009" s="418">
        <f>VLOOKUP(InformeTbHv[[#This Row],[TURNO]],[1]INFORMEHV!AI$2:AK$184,2,0)</f>
        <v>0.25</v>
      </c>
      <c r="AK1009" s="418">
        <f>VLOOKUP(InformeTbHv[[#This Row],[TURNO]],[1]INFORMEHV!AI$2:AK$184,3,0)</f>
        <v>0.58333333333333337</v>
      </c>
      <c r="AL1009" s="125">
        <v>26</v>
      </c>
      <c r="AM1009" s="49">
        <v>78</v>
      </c>
      <c r="AN1009" s="49">
        <v>50.47</v>
      </c>
      <c r="AO1009" s="49">
        <v>16.309999999999999</v>
      </c>
      <c r="AP1009" s="49"/>
      <c r="AQ1009" s="72">
        <v>32</v>
      </c>
      <c r="AR1009" s="49">
        <v>8</v>
      </c>
      <c r="AS1009" s="49"/>
      <c r="AT1009" s="49"/>
      <c r="AU1009" s="30"/>
      <c r="AV1009" s="49">
        <v>0.75</v>
      </c>
      <c r="AW1009" s="49">
        <v>0.22</v>
      </c>
      <c r="AX1009" s="49">
        <v>0.27</v>
      </c>
      <c r="AY1009" s="49">
        <v>4.22</v>
      </c>
      <c r="AZ1009" s="71" t="s">
        <v>203</v>
      </c>
      <c r="BA1009" s="49" t="s">
        <v>48</v>
      </c>
      <c r="BB100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3.4400000000000004</v>
      </c>
      <c r="BC1009" s="72">
        <v>1.92</v>
      </c>
      <c r="BD1009" s="72">
        <v>0.28000000000000003</v>
      </c>
      <c r="BE1009" s="72"/>
      <c r="BF1009" s="72"/>
      <c r="BG1009" s="74"/>
      <c r="BH1009" s="44" t="s">
        <v>841</v>
      </c>
      <c r="BI1009" s="45" t="s">
        <v>236</v>
      </c>
      <c r="BJ1009" s="45"/>
      <c r="BK1009" s="46"/>
      <c r="BL1009" s="45"/>
    </row>
    <row r="1010" spans="1:64" ht="18" customHeight="1" x14ac:dyDescent="0.3">
      <c r="A1010" s="79">
        <f>IFERROR(InformeTbHv[[#This Row],[T EFECTIVO]]/InformeTbHv[[#This Row],[Horas disponibles]],0)</f>
        <v>0.90105540897097625</v>
      </c>
      <c r="B1010" s="79">
        <f>((InformeTbHv[[#This Row],[T PROGRAMADO]]-InformeTbHv[[#This Row],[HORAS DE OTRAS PARADA]]))/InformeTbHv[[#This Row],[T PROGRAMADO]]</f>
        <v>0.85375000000000001</v>
      </c>
      <c r="C1010" s="218">
        <f>IFERROR(((InformeTbHv[[#This Row],[T PROGRAMADO]]-InformeTbHv[[#This Row],[Ttal P. mec]])/InformeTbHv[[#This Row],[T PROGRAMADO]]),0)</f>
        <v>0.94750000000000001</v>
      </c>
      <c r="D1010" s="80">
        <f>IFERROR(ROUND(InformeTbHv[[#This Row],[TOTAL DE ARBOLES]]/InformeTbHv[[#This Row],[T EFECTIVO]],2),"")</f>
        <v>44.8</v>
      </c>
      <c r="E1010" s="80">
        <f>(IFERROR(ROUND(InformeTbHv[[#This Row],[M3]]/InformeTbHv[[#This Row],[TOTAL DE ARBOLES]],2),""))</f>
        <v>0.44</v>
      </c>
      <c r="F1010" s="39">
        <f>IFERROR(ROUND(InformeTbHv[[#This Row],[M3]]/InformeTbHv[[#This Row],[T EFECTIVO]],2),"")</f>
        <v>19.62</v>
      </c>
      <c r="G1010" s="81">
        <f>InformeTbHv[[#This Row],[T PROGRAMADO]]-InformeTbHv[[#This Row],[HORAS DE OTRAS PARADA]]</f>
        <v>6.83</v>
      </c>
      <c r="H1010" s="81">
        <f>InformeTbHv[[#This Row],[T PROGRAMADO]]-SUM(InformeTbHv[[#This Row],[T PARADAS MEC]]+InformeTbHv[[#This Row],[ALISTAMIENTO]]+InformeTbHv[[#This Row],[Mantenimiento periódico]])</f>
        <v>7.58</v>
      </c>
      <c r="I1010" s="81">
        <f>InformeTbHv[[#This Row],[T PARADAS MEC]]+InformeTbHv[[#This Row],[ALISTAMIENTO]]+InformeTbHv[[#This Row],[Mantenimiento periódico]]</f>
        <v>0.42</v>
      </c>
      <c r="J1010" s="81">
        <f>SUMIF(InformeTbHv[[#This Row],[MOTIVO 1]],"Mantenimiento periódico",InformeTbHv[[#This Row],[T OTRA PARADA 1]])</f>
        <v>0</v>
      </c>
      <c r="K1010" s="81">
        <f>InformeTbHv[[#This Row],[Mantenimiento periódico]]+InformeTbHv[[#This Row],[ALISTAMIENTO]]</f>
        <v>0.42</v>
      </c>
      <c r="L1010" s="81">
        <f>SUM(InformeTbHv[[#This Row],[T OTRA PARADA 1]:[T OTRA PARADA 5]])</f>
        <v>0</v>
      </c>
      <c r="M1010" s="80" t="s">
        <v>55</v>
      </c>
      <c r="N1010" s="80" t="s">
        <v>1418</v>
      </c>
      <c r="O1010" s="80" t="s">
        <v>60</v>
      </c>
      <c r="P1010" s="80">
        <v>1061791033</v>
      </c>
      <c r="Q1010" s="80" t="s">
        <v>43</v>
      </c>
      <c r="R1010" s="80" t="s">
        <v>49</v>
      </c>
      <c r="S1010" s="82">
        <v>46045</v>
      </c>
      <c r="T1010" s="80" t="s">
        <v>62</v>
      </c>
      <c r="U1010" s="80"/>
      <c r="V1010" s="80"/>
      <c r="W1010" s="80"/>
      <c r="X1010" s="80"/>
      <c r="Y1010" s="80"/>
      <c r="Z1010" s="80"/>
      <c r="AA1010" s="80"/>
      <c r="AB1010" s="80"/>
      <c r="AC1010" s="80" t="s">
        <v>1445</v>
      </c>
      <c r="AD1010" s="80" t="s">
        <v>1490</v>
      </c>
      <c r="AE1010" s="80" t="s">
        <v>1518</v>
      </c>
      <c r="AF1010" s="80">
        <v>19.828868083208551</v>
      </c>
      <c r="AG1010" s="25" t="s">
        <v>208</v>
      </c>
      <c r="AH1010" s="261">
        <v>2</v>
      </c>
      <c r="AI1010" s="211" t="s">
        <v>47</v>
      </c>
      <c r="AJ1010" s="425">
        <f>VLOOKUP(InformeTbHv[[#This Row],[TURNO]],[1]INFORMEHV!AI$2:AK$184,2,0)</f>
        <v>0.25</v>
      </c>
      <c r="AK1010" s="425">
        <f>VLOOKUP(InformeTbHv[[#This Row],[TURNO]],[1]INFORMEHV!AI$2:AK$184,3,0)</f>
        <v>0.58333333333333337</v>
      </c>
      <c r="AL1010" s="211">
        <v>26</v>
      </c>
      <c r="AM1010" s="80">
        <v>306</v>
      </c>
      <c r="AN1010" s="80">
        <v>134</v>
      </c>
      <c r="AO1010" s="80">
        <v>19.54</v>
      </c>
      <c r="AP1010" s="80"/>
      <c r="AQ1010" s="200">
        <v>26</v>
      </c>
      <c r="AR1010" s="80">
        <v>8</v>
      </c>
      <c r="AS1010" s="80"/>
      <c r="AT1010" s="80"/>
      <c r="AU1010" s="83"/>
      <c r="AV1010" s="80">
        <v>0.42</v>
      </c>
      <c r="AW1010" s="80">
        <v>0.42</v>
      </c>
      <c r="AX1010" s="80">
        <v>0.33</v>
      </c>
      <c r="AY1010" s="80">
        <v>2</v>
      </c>
      <c r="AZ1010" s="84" t="s">
        <v>57</v>
      </c>
      <c r="BA1010" s="80" t="s">
        <v>48</v>
      </c>
      <c r="BB101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1.17</v>
      </c>
      <c r="BC1010" s="81"/>
      <c r="BD1010" s="81"/>
      <c r="BE1010" s="81"/>
      <c r="BF1010" s="81"/>
      <c r="BG1010" s="85"/>
      <c r="BH1010" s="74"/>
      <c r="BI1010" s="75"/>
      <c r="BJ1010" s="45"/>
      <c r="BK1010" s="46"/>
      <c r="BL1010" s="86"/>
    </row>
    <row r="1011" spans="1:64" ht="18" customHeight="1" x14ac:dyDescent="0.3">
      <c r="A1011" s="79">
        <f>IFERROR(InformeTbHv[[#This Row],[T EFECTIVO]]/InformeTbHv[[#This Row],[Horas disponibles]],0)</f>
        <v>0.90105540897097625</v>
      </c>
      <c r="B1011" s="79">
        <f>((InformeTbHv[[#This Row],[T PROGRAMADO]]-InformeTbHv[[#This Row],[HORAS DE OTRAS PARADA]]))/InformeTbHv[[#This Row],[T PROGRAMADO]]</f>
        <v>0.85375000000000001</v>
      </c>
      <c r="C1011" s="218">
        <f>IFERROR(((InformeTbHv[[#This Row],[T PROGRAMADO]]-InformeTbHv[[#This Row],[Ttal P. mec]])/InformeTbHv[[#This Row],[T PROGRAMADO]]),0)</f>
        <v>0.94750000000000001</v>
      </c>
      <c r="D1011" s="80">
        <f>IFERROR(ROUND(InformeTbHv[[#This Row],[TOTAL DE ARBOLES]]/InformeTbHv[[#This Row],[T EFECTIVO]],2),"")</f>
        <v>39.68</v>
      </c>
      <c r="E1011" s="80">
        <f>(IFERROR(ROUND(InformeTbHv[[#This Row],[M3]]/InformeTbHv[[#This Row],[TOTAL DE ARBOLES]],2),""))</f>
        <v>0.3</v>
      </c>
      <c r="F1011" s="39">
        <f>IFERROR(ROUND(InformeTbHv[[#This Row],[M3]]/InformeTbHv[[#This Row],[T EFECTIVO]],2),"")</f>
        <v>11.86</v>
      </c>
      <c r="G1011" s="81">
        <f>InformeTbHv[[#This Row],[T PROGRAMADO]]-InformeTbHv[[#This Row],[HORAS DE OTRAS PARADA]]</f>
        <v>6.83</v>
      </c>
      <c r="H1011" s="81">
        <f>InformeTbHv[[#This Row],[T PROGRAMADO]]-SUM(InformeTbHv[[#This Row],[T PARADAS MEC]]+InformeTbHv[[#This Row],[ALISTAMIENTO]]+InformeTbHv[[#This Row],[Mantenimiento periódico]])</f>
        <v>7.58</v>
      </c>
      <c r="I1011" s="81">
        <f>InformeTbHv[[#This Row],[T PARADAS MEC]]+InformeTbHv[[#This Row],[ALISTAMIENTO]]+InformeTbHv[[#This Row],[Mantenimiento periódico]]</f>
        <v>0.42</v>
      </c>
      <c r="J1011" s="81">
        <f>SUMIF(InformeTbHv[[#This Row],[MOTIVO 1]],"Mantenimiento periódico",InformeTbHv[[#This Row],[T OTRA PARADA 1]])</f>
        <v>0</v>
      </c>
      <c r="K1011" s="81">
        <f>InformeTbHv[[#This Row],[Mantenimiento periódico]]+InformeTbHv[[#This Row],[ALISTAMIENTO]]</f>
        <v>0.42</v>
      </c>
      <c r="L1011" s="81">
        <f>SUM(InformeTbHv[[#This Row],[T OTRA PARADA 1]:[T OTRA PARADA 5]])</f>
        <v>0</v>
      </c>
      <c r="M1011" s="80" t="s">
        <v>55</v>
      </c>
      <c r="N1011" s="80" t="s">
        <v>1418</v>
      </c>
      <c r="O1011" s="80" t="s">
        <v>60</v>
      </c>
      <c r="P1011" s="80">
        <v>1061791033</v>
      </c>
      <c r="Q1011" s="80" t="s">
        <v>43</v>
      </c>
      <c r="R1011" s="80" t="s">
        <v>49</v>
      </c>
      <c r="S1011" s="82">
        <v>46046</v>
      </c>
      <c r="T1011" s="80" t="s">
        <v>62</v>
      </c>
      <c r="U1011" s="80"/>
      <c r="V1011" s="80"/>
      <c r="W1011" s="80"/>
      <c r="X1011" s="80"/>
      <c r="Y1011" s="80"/>
      <c r="Z1011" s="80"/>
      <c r="AA1011" s="80"/>
      <c r="AB1011" s="80"/>
      <c r="AC1011" s="80" t="s">
        <v>1445</v>
      </c>
      <c r="AD1011" s="80" t="s">
        <v>1490</v>
      </c>
      <c r="AE1011" s="80" t="s">
        <v>1518</v>
      </c>
      <c r="AF1011" s="80">
        <v>19.828868083208551</v>
      </c>
      <c r="AG1011" s="25" t="s">
        <v>208</v>
      </c>
      <c r="AH1011" s="261">
        <v>2</v>
      </c>
      <c r="AI1011" s="211" t="s">
        <v>47</v>
      </c>
      <c r="AJ1011" s="425">
        <f>VLOOKUP(InformeTbHv[[#This Row],[TURNO]],[1]INFORMEHV!AI$2:AK$184,2,0)</f>
        <v>0.25</v>
      </c>
      <c r="AK1011" s="425">
        <f>VLOOKUP(InformeTbHv[[#This Row],[TURNO]],[1]INFORMEHV!AI$2:AK$184,3,0)</f>
        <v>0.58333333333333337</v>
      </c>
      <c r="AL1011" s="211">
        <v>28</v>
      </c>
      <c r="AM1011" s="80">
        <v>271</v>
      </c>
      <c r="AN1011" s="80">
        <v>81</v>
      </c>
      <c r="AO1011" s="80">
        <v>12</v>
      </c>
      <c r="AP1011" s="80">
        <v>45</v>
      </c>
      <c r="AQ1011" s="200">
        <v>26</v>
      </c>
      <c r="AR1011" s="80">
        <v>8</v>
      </c>
      <c r="AS1011" s="80"/>
      <c r="AT1011" s="80"/>
      <c r="AU1011" s="83"/>
      <c r="AV1011" s="80">
        <v>0.42</v>
      </c>
      <c r="AW1011" s="80">
        <v>0.42</v>
      </c>
      <c r="AX1011" s="80">
        <v>0.33</v>
      </c>
      <c r="AY1011" s="80">
        <v>5</v>
      </c>
      <c r="AZ1011" s="84" t="s">
        <v>422</v>
      </c>
      <c r="BA1011" s="80" t="s">
        <v>46</v>
      </c>
      <c r="BB101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1.17</v>
      </c>
      <c r="BC1011" s="81"/>
      <c r="BD1011" s="81"/>
      <c r="BE1011" s="81"/>
      <c r="BF1011" s="81"/>
      <c r="BG1011" s="85"/>
      <c r="BH1011" s="74"/>
      <c r="BI1011" s="75"/>
      <c r="BJ1011" s="45"/>
      <c r="BK1011" s="46"/>
      <c r="BL1011" s="86"/>
    </row>
    <row r="1012" spans="1:64" ht="18" customHeight="1" x14ac:dyDescent="0.3">
      <c r="A1012" s="79">
        <f>IFERROR(InformeTbHv[[#This Row],[T EFECTIVO]]/InformeTbHv[[#This Row],[Horas disponibles]],0)</f>
        <v>0.94580645161290322</v>
      </c>
      <c r="B1012" s="79">
        <f>((InformeTbHv[[#This Row],[T PROGRAMADO]]-InformeTbHv[[#This Row],[HORAS DE OTRAS PARADA]]))/InformeTbHv[[#This Row],[T PROGRAMADO]]</f>
        <v>0.91625000000000001</v>
      </c>
      <c r="C1012" s="218">
        <f>IFERROR(((InformeTbHv[[#This Row],[T PROGRAMADO]]-InformeTbHv[[#This Row],[Ttal P. mec]])/InformeTbHv[[#This Row],[T PROGRAMADO]]),0)</f>
        <v>0.96875</v>
      </c>
      <c r="D1012" s="80">
        <f>IFERROR(ROUND(InformeTbHv[[#This Row],[TOTAL DE ARBOLES]]/InformeTbHv[[#This Row],[T EFECTIVO]],2),"")</f>
        <v>95.91</v>
      </c>
      <c r="E1012" s="80">
        <f>(IFERROR(ROUND(InformeTbHv[[#This Row],[M3]]/InformeTbHv[[#This Row],[TOTAL DE ARBOLES]],2),""))</f>
        <v>0.21</v>
      </c>
      <c r="F1012" s="39">
        <f>IFERROR(ROUND(InformeTbHv[[#This Row],[M3]]/InformeTbHv[[#This Row],[T EFECTIVO]],2),"")</f>
        <v>20.58</v>
      </c>
      <c r="G1012" s="81">
        <f>InformeTbHv[[#This Row],[T PROGRAMADO]]-InformeTbHv[[#This Row],[HORAS DE OTRAS PARADA]]</f>
        <v>7.33</v>
      </c>
      <c r="H1012" s="81">
        <f>InformeTbHv[[#This Row],[T PROGRAMADO]]-SUM(InformeTbHv[[#This Row],[T PARADAS MEC]]+InformeTbHv[[#This Row],[ALISTAMIENTO]]+InformeTbHv[[#This Row],[Mantenimiento periódico]])</f>
        <v>7.75</v>
      </c>
      <c r="I1012" s="81">
        <f>InformeTbHv[[#This Row],[T PARADAS MEC]]+InformeTbHv[[#This Row],[ALISTAMIENTO]]+InformeTbHv[[#This Row],[Mantenimiento periódico]]</f>
        <v>0.25</v>
      </c>
      <c r="J1012" s="81">
        <f>SUMIF(InformeTbHv[[#This Row],[MOTIVO 1]],"Mantenimiento periódico",InformeTbHv[[#This Row],[T OTRA PARADA 1]])</f>
        <v>0</v>
      </c>
      <c r="K1012" s="81">
        <f>InformeTbHv[[#This Row],[Mantenimiento periódico]]+InformeTbHv[[#This Row],[ALISTAMIENTO]]</f>
        <v>0.25</v>
      </c>
      <c r="L1012" s="81">
        <f>SUM(InformeTbHv[[#This Row],[T OTRA PARADA 1]:[T OTRA PARADA 5]])</f>
        <v>0</v>
      </c>
      <c r="M1012" s="80" t="s">
        <v>42</v>
      </c>
      <c r="N1012" s="80" t="s">
        <v>1418</v>
      </c>
      <c r="O1012" s="80" t="s">
        <v>80</v>
      </c>
      <c r="P1012" s="80">
        <v>94270446</v>
      </c>
      <c r="Q1012" s="80" t="s">
        <v>43</v>
      </c>
      <c r="R1012" s="80" t="s">
        <v>44</v>
      </c>
      <c r="S1012" s="82">
        <v>46046</v>
      </c>
      <c r="T1012" s="80" t="s">
        <v>196</v>
      </c>
      <c r="U1012" s="80"/>
      <c r="V1012" s="80"/>
      <c r="W1012" s="80"/>
      <c r="X1012" s="80"/>
      <c r="Y1012" s="80"/>
      <c r="Z1012" s="80"/>
      <c r="AA1012" s="80"/>
      <c r="AB1012" s="80"/>
      <c r="AC1012" s="80" t="s">
        <v>1428</v>
      </c>
      <c r="AD1012" s="80" t="s">
        <v>1473</v>
      </c>
      <c r="AE1012" s="80" t="s">
        <v>1516</v>
      </c>
      <c r="AF1012" s="80">
        <v>15.805091929583492</v>
      </c>
      <c r="AG1012" s="251" t="s">
        <v>205</v>
      </c>
      <c r="AH1012" s="261">
        <v>2</v>
      </c>
      <c r="AI1012" s="211" t="s">
        <v>47</v>
      </c>
      <c r="AJ1012" s="425">
        <f>VLOOKUP(InformeTbHv[[#This Row],[TURNO]],[1]INFORMEHV!AI$2:AK$184,2,0)</f>
        <v>0.25</v>
      </c>
      <c r="AK1012" s="425">
        <f>VLOOKUP(InformeTbHv[[#This Row],[TURNO]],[1]INFORMEHV!AI$2:AK$184,3,0)</f>
        <v>0.58333333333333337</v>
      </c>
      <c r="AL1012" s="211">
        <v>25</v>
      </c>
      <c r="AM1012" s="80">
        <v>703</v>
      </c>
      <c r="AN1012" s="80">
        <v>150.84</v>
      </c>
      <c r="AO1012" s="80">
        <v>17.95</v>
      </c>
      <c r="AP1012" s="80"/>
      <c r="AQ1012" s="81">
        <v>13</v>
      </c>
      <c r="AR1012" s="80">
        <v>8</v>
      </c>
      <c r="AS1012" s="80"/>
      <c r="AT1012" s="80"/>
      <c r="AU1012" s="83"/>
      <c r="AV1012" s="80">
        <v>0.25</v>
      </c>
      <c r="AW1012" s="80">
        <v>0.17</v>
      </c>
      <c r="AX1012" s="80">
        <v>0.25</v>
      </c>
      <c r="AY1012" s="80"/>
      <c r="AZ1012" s="84" t="s">
        <v>92</v>
      </c>
      <c r="BA1012" s="80" t="s">
        <v>46</v>
      </c>
      <c r="BB101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0.67</v>
      </c>
      <c r="BC1012" s="81"/>
      <c r="BD1012" s="81"/>
      <c r="BE1012" s="81"/>
      <c r="BF1012" s="81"/>
      <c r="BG1012" s="85"/>
      <c r="BH1012" s="74"/>
      <c r="BI1012" s="75"/>
      <c r="BJ1012" s="45"/>
      <c r="BK1012" s="46"/>
      <c r="BL1012" s="86"/>
    </row>
    <row r="1013" spans="1:64" ht="18" customHeight="1" x14ac:dyDescent="0.3">
      <c r="A1013" s="79">
        <f>IFERROR(InformeTbHv[[#This Row],[T EFECTIVO]]/InformeTbHv[[#This Row],[Horas disponibles]],0)</f>
        <v>0.90279569892473122</v>
      </c>
      <c r="B1013" s="79">
        <f>((InformeTbHv[[#This Row],[T PROGRAMADO]]-InformeTbHv[[#This Row],[HORAS DE OTRAS PARADA]]))/InformeTbHv[[#This Row],[T PROGRAMADO]]</f>
        <v>0.87458333333333338</v>
      </c>
      <c r="C1013" s="218">
        <f>IFERROR(((InformeTbHv[[#This Row],[T PROGRAMADO]]-InformeTbHv[[#This Row],[Ttal P. mec]])/InformeTbHv[[#This Row],[T PROGRAMADO]]),0)</f>
        <v>0.96875</v>
      </c>
      <c r="D1013" s="80">
        <f>IFERROR(ROUND(InformeTbHv[[#This Row],[TOTAL DE ARBOLES]]/InformeTbHv[[#This Row],[T EFECTIVO]],2),"")</f>
        <v>113.34</v>
      </c>
      <c r="E1013" s="80">
        <f>(IFERROR(ROUND(InformeTbHv[[#This Row],[M3]]/InformeTbHv[[#This Row],[TOTAL DE ARBOLES]],2),""))</f>
        <v>0.19</v>
      </c>
      <c r="F1013" s="39">
        <f>IFERROR(ROUND(InformeTbHv[[#This Row],[M3]]/InformeTbHv[[#This Row],[T EFECTIVO]],2),"")</f>
        <v>21.95</v>
      </c>
      <c r="G1013" s="81">
        <f>InformeTbHv[[#This Row],[T PROGRAMADO]]-InformeTbHv[[#This Row],[HORAS DE OTRAS PARADA]]</f>
        <v>6.996666666666667</v>
      </c>
      <c r="H1013" s="81">
        <f>InformeTbHv[[#This Row],[T PROGRAMADO]]-SUM(InformeTbHv[[#This Row],[T PARADAS MEC]]+InformeTbHv[[#This Row],[ALISTAMIENTO]]+InformeTbHv[[#This Row],[Mantenimiento periódico]])</f>
        <v>7.75</v>
      </c>
      <c r="I1013" s="81">
        <f>InformeTbHv[[#This Row],[T PARADAS MEC]]+InformeTbHv[[#This Row],[ALISTAMIENTO]]+InformeTbHv[[#This Row],[Mantenimiento periódico]]</f>
        <v>0.25</v>
      </c>
      <c r="J1013" s="81">
        <f>SUMIF(InformeTbHv[[#This Row],[MOTIVO 1]],"Mantenimiento periódico",InformeTbHv[[#This Row],[T OTRA PARADA 1]])</f>
        <v>0</v>
      </c>
      <c r="K1013" s="81">
        <f>InformeTbHv[[#This Row],[Mantenimiento periódico]]+InformeTbHv[[#This Row],[ALISTAMIENTO]]</f>
        <v>0.25</v>
      </c>
      <c r="L1013" s="81">
        <f>SUM(InformeTbHv[[#This Row],[T OTRA PARADA 1]:[T OTRA PARADA 5]])</f>
        <v>0.33333333333333298</v>
      </c>
      <c r="M1013" s="80" t="s">
        <v>42</v>
      </c>
      <c r="N1013" s="80" t="s">
        <v>1418</v>
      </c>
      <c r="O1013" s="80" t="s">
        <v>58</v>
      </c>
      <c r="P1013" s="80">
        <v>6343935</v>
      </c>
      <c r="Q1013" s="80" t="s">
        <v>43</v>
      </c>
      <c r="R1013" s="80" t="s">
        <v>44</v>
      </c>
      <c r="S1013" s="82">
        <v>46046</v>
      </c>
      <c r="T1013" s="80" t="s">
        <v>196</v>
      </c>
      <c r="U1013" s="80"/>
      <c r="V1013" s="80"/>
      <c r="W1013" s="80"/>
      <c r="X1013" s="80"/>
      <c r="Y1013" s="80"/>
      <c r="Z1013" s="80"/>
      <c r="AA1013" s="80"/>
      <c r="AB1013" s="80"/>
      <c r="AC1013" s="80" t="s">
        <v>1428</v>
      </c>
      <c r="AD1013" s="80" t="s">
        <v>1473</v>
      </c>
      <c r="AE1013" s="80" t="s">
        <v>1516</v>
      </c>
      <c r="AF1013" s="80">
        <v>15.805091929583492</v>
      </c>
      <c r="AG1013" s="251" t="s">
        <v>205</v>
      </c>
      <c r="AH1013" s="261">
        <v>2</v>
      </c>
      <c r="AI1013" s="211" t="s">
        <v>47</v>
      </c>
      <c r="AJ1013" s="425">
        <f>VLOOKUP(InformeTbHv[[#This Row],[TURNO]],[1]INFORMEHV!AI$2:AK$184,2,0)</f>
        <v>0.25</v>
      </c>
      <c r="AK1013" s="425">
        <f>VLOOKUP(InformeTbHv[[#This Row],[TURNO]],[1]INFORMEHV!AI$2:AK$184,3,0)</f>
        <v>0.58333333333333337</v>
      </c>
      <c r="AL1013" s="211">
        <v>30</v>
      </c>
      <c r="AM1013" s="80">
        <v>793</v>
      </c>
      <c r="AN1013" s="80">
        <v>153.58000000000001</v>
      </c>
      <c r="AO1013" s="80">
        <v>79.83</v>
      </c>
      <c r="AP1013" s="80"/>
      <c r="AQ1013" s="81">
        <v>13</v>
      </c>
      <c r="AR1013" s="80">
        <v>8</v>
      </c>
      <c r="AS1013" s="80"/>
      <c r="AT1013" s="80"/>
      <c r="AU1013" s="83"/>
      <c r="AV1013" s="80">
        <v>0.25</v>
      </c>
      <c r="AW1013" s="80">
        <v>0.17</v>
      </c>
      <c r="AX1013" s="80">
        <v>0.25</v>
      </c>
      <c r="AY1013" s="80"/>
      <c r="AZ1013" s="84" t="s">
        <v>92</v>
      </c>
      <c r="BA1013" s="80" t="s">
        <v>46</v>
      </c>
      <c r="BB101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1.003333333333333</v>
      </c>
      <c r="BC1013" s="81">
        <v>0.33333333333333298</v>
      </c>
      <c r="BD1013" s="81"/>
      <c r="BE1013" s="81"/>
      <c r="BF1013" s="81"/>
      <c r="BG1013" s="85"/>
      <c r="BH1013" s="44" t="s">
        <v>255</v>
      </c>
      <c r="BI1013" s="75"/>
      <c r="BJ1013" s="45"/>
      <c r="BK1013" s="46"/>
      <c r="BL1013" s="86"/>
    </row>
    <row r="1014" spans="1:64" ht="18" customHeight="1" x14ac:dyDescent="0.3">
      <c r="A1014" s="79">
        <f>IFERROR(InformeTbHv[[#This Row],[T EFECTIVO]]/InformeTbHv[[#This Row],[Horas disponibles]],0)</f>
        <v>0.90105540897097625</v>
      </c>
      <c r="B1014" s="79">
        <f>((InformeTbHv[[#This Row],[T PROGRAMADO]]-InformeTbHv[[#This Row],[HORAS DE OTRAS PARADA]]))/InformeTbHv[[#This Row],[T PROGRAMADO]]</f>
        <v>0.85375000000000001</v>
      </c>
      <c r="C1014" s="218">
        <f>IFERROR(((InformeTbHv[[#This Row],[T PROGRAMADO]]-InformeTbHv[[#This Row],[Ttal P. mec]])/InformeTbHv[[#This Row],[T PROGRAMADO]]),0)</f>
        <v>0.94750000000000001</v>
      </c>
      <c r="D1014" s="80">
        <f>IFERROR(ROUND(InformeTbHv[[#This Row],[TOTAL DE ARBOLES]]/InformeTbHv[[#This Row],[T EFECTIVO]],2),"")</f>
        <v>44.51</v>
      </c>
      <c r="E1014" s="80">
        <f>(IFERROR(ROUND(InformeTbHv[[#This Row],[M3]]/InformeTbHv[[#This Row],[TOTAL DE ARBOLES]],2),""))</f>
        <v>0.34</v>
      </c>
      <c r="F1014" s="39">
        <f>IFERROR(ROUND(InformeTbHv[[#This Row],[M3]]/InformeTbHv[[#This Row],[T EFECTIVO]],2),"")</f>
        <v>14.93</v>
      </c>
      <c r="G1014" s="81">
        <f>InformeTbHv[[#This Row],[T PROGRAMADO]]-InformeTbHv[[#This Row],[HORAS DE OTRAS PARADA]]</f>
        <v>6.83</v>
      </c>
      <c r="H1014" s="81">
        <f>InformeTbHv[[#This Row],[T PROGRAMADO]]-SUM(InformeTbHv[[#This Row],[T PARADAS MEC]]+InformeTbHv[[#This Row],[ALISTAMIENTO]]+InformeTbHv[[#This Row],[Mantenimiento periódico]])</f>
        <v>7.58</v>
      </c>
      <c r="I1014" s="81">
        <f>InformeTbHv[[#This Row],[T PARADAS MEC]]+InformeTbHv[[#This Row],[ALISTAMIENTO]]+InformeTbHv[[#This Row],[Mantenimiento periódico]]</f>
        <v>0.42</v>
      </c>
      <c r="J1014" s="81">
        <f>SUMIF(InformeTbHv[[#This Row],[MOTIVO 1]],"Mantenimiento periódico",InformeTbHv[[#This Row],[T OTRA PARADA 1]])</f>
        <v>0</v>
      </c>
      <c r="K1014" s="81">
        <f>InformeTbHv[[#This Row],[Mantenimiento periódico]]+InformeTbHv[[#This Row],[ALISTAMIENTO]]</f>
        <v>0.42</v>
      </c>
      <c r="L1014" s="81">
        <f>SUM(InformeTbHv[[#This Row],[T OTRA PARADA 1]:[T OTRA PARADA 5]])</f>
        <v>0</v>
      </c>
      <c r="M1014" s="80" t="s">
        <v>55</v>
      </c>
      <c r="N1014" s="80" t="s">
        <v>1418</v>
      </c>
      <c r="O1014" s="80" t="s">
        <v>94</v>
      </c>
      <c r="P1014" s="80">
        <v>94269293</v>
      </c>
      <c r="Q1014" s="80" t="s">
        <v>43</v>
      </c>
      <c r="R1014" s="80" t="s">
        <v>49</v>
      </c>
      <c r="S1014" s="82">
        <v>46047</v>
      </c>
      <c r="T1014" s="80" t="s">
        <v>62</v>
      </c>
      <c r="U1014" s="80"/>
      <c r="V1014" s="80"/>
      <c r="W1014" s="80"/>
      <c r="X1014" s="80"/>
      <c r="Y1014" s="80"/>
      <c r="Z1014" s="80"/>
      <c r="AA1014" s="80"/>
      <c r="AB1014" s="80"/>
      <c r="AC1014" s="80" t="s">
        <v>1445</v>
      </c>
      <c r="AD1014" s="80" t="s">
        <v>1490</v>
      </c>
      <c r="AE1014" s="80" t="s">
        <v>1518</v>
      </c>
      <c r="AF1014" s="80">
        <v>19.828868083208551</v>
      </c>
      <c r="AG1014" s="25" t="s">
        <v>208</v>
      </c>
      <c r="AH1014" s="261">
        <v>2</v>
      </c>
      <c r="AI1014" s="80" t="s">
        <v>45</v>
      </c>
      <c r="AJ1014" s="426">
        <f>VLOOKUP(InformeTbHv[[#This Row],[TURNO]],[1]INFORMEHV!AI$2:AK$184,2,0)</f>
        <v>0.58333333333333337</v>
      </c>
      <c r="AK1014" s="426">
        <f>VLOOKUP(InformeTbHv[[#This Row],[TURNO]],[1]INFORMEHV!AI$2:AK$184,3,0)</f>
        <v>0.91666666666666663</v>
      </c>
      <c r="AL1014" s="211">
        <v>26</v>
      </c>
      <c r="AM1014" s="80">
        <v>304</v>
      </c>
      <c r="AN1014" s="80">
        <v>102</v>
      </c>
      <c r="AO1014" s="80">
        <v>14</v>
      </c>
      <c r="AP1014" s="80">
        <v>46</v>
      </c>
      <c r="AQ1014" s="200">
        <v>26</v>
      </c>
      <c r="AR1014" s="80">
        <v>8</v>
      </c>
      <c r="AS1014" s="80"/>
      <c r="AT1014" s="80"/>
      <c r="AU1014" s="83"/>
      <c r="AV1014" s="80">
        <v>0.42</v>
      </c>
      <c r="AW1014" s="80">
        <v>0.42</v>
      </c>
      <c r="AX1014" s="80">
        <v>0.33</v>
      </c>
      <c r="AY1014" s="80">
        <v>5</v>
      </c>
      <c r="AZ1014" s="84" t="s">
        <v>57</v>
      </c>
      <c r="BA1014" s="80" t="s">
        <v>46</v>
      </c>
      <c r="BB101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1.17</v>
      </c>
      <c r="BC1014" s="81"/>
      <c r="BD1014" s="81"/>
      <c r="BE1014" s="81"/>
      <c r="BF1014" s="81"/>
      <c r="BG1014" s="85"/>
      <c r="BH1014" s="74"/>
      <c r="BI1014" s="75"/>
      <c r="BJ1014" s="45"/>
      <c r="BK1014" s="46"/>
      <c r="BL1014" s="86"/>
    </row>
    <row r="1015" spans="1:64" ht="18" customHeight="1" x14ac:dyDescent="0.3">
      <c r="A1015" s="79">
        <f>IFERROR(InformeTbHv[[#This Row],[T EFECTIVO]]/InformeTbHv[[#This Row],[Horas disponibles]],0)</f>
        <v>0.71838331160365054</v>
      </c>
      <c r="B1015" s="79">
        <f>((InformeTbHv[[#This Row],[T PROGRAMADO]]-InformeTbHv[[#This Row],[HORAS DE OTRAS PARADA]]))/InformeTbHv[[#This Row],[T PROGRAMADO]]</f>
        <v>0.68874999999999997</v>
      </c>
      <c r="C1015" s="218">
        <f>IFERROR(((InformeTbHv[[#This Row],[T PROGRAMADO]]-InformeTbHv[[#This Row],[Ttal P. mec]])/InformeTbHv[[#This Row],[T PROGRAMADO]]),0)</f>
        <v>0.95874999999999999</v>
      </c>
      <c r="D1015" s="80">
        <f>IFERROR(ROUND(InformeTbHv[[#This Row],[TOTAL DE ARBOLES]]/InformeTbHv[[#This Row],[T EFECTIVO]],2),"")</f>
        <v>20.87</v>
      </c>
      <c r="E1015" s="80">
        <f>(IFERROR(ROUND(InformeTbHv[[#This Row],[M3]]/InformeTbHv[[#This Row],[TOTAL DE ARBOLES]],2),""))</f>
        <v>0.19</v>
      </c>
      <c r="F1015" s="39">
        <f>IFERROR(ROUND(InformeTbHv[[#This Row],[M3]]/InformeTbHv[[#This Row],[T EFECTIVO]],2),"")</f>
        <v>3.99</v>
      </c>
      <c r="G1015" s="81">
        <f>InformeTbHv[[#This Row],[T PROGRAMADO]]-InformeTbHv[[#This Row],[HORAS DE OTRAS PARADA]]</f>
        <v>5.51</v>
      </c>
      <c r="H1015" s="81">
        <f>InformeTbHv[[#This Row],[T PROGRAMADO]]-SUM(InformeTbHv[[#This Row],[T PARADAS MEC]]+InformeTbHv[[#This Row],[ALISTAMIENTO]]+InformeTbHv[[#This Row],[Mantenimiento periódico]])</f>
        <v>7.67</v>
      </c>
      <c r="I1015" s="81">
        <f>InformeTbHv[[#This Row],[T PARADAS MEC]]+InformeTbHv[[#This Row],[ALISTAMIENTO]]+InformeTbHv[[#This Row],[Mantenimiento periódico]]</f>
        <v>0.33</v>
      </c>
      <c r="J1015" s="81">
        <f>SUMIF(InformeTbHv[[#This Row],[MOTIVO 1]],"Mantenimiento periódico",InformeTbHv[[#This Row],[T OTRA PARADA 1]])</f>
        <v>0</v>
      </c>
      <c r="K1015" s="81">
        <f>InformeTbHv[[#This Row],[Mantenimiento periódico]]+InformeTbHv[[#This Row],[ALISTAMIENTO]]</f>
        <v>0.33</v>
      </c>
      <c r="L1015" s="81">
        <f>SUM(InformeTbHv[[#This Row],[T OTRA PARADA 1]:[T OTRA PARADA 5]])</f>
        <v>1.1599999999999999</v>
      </c>
      <c r="M1015" s="38" t="s">
        <v>134</v>
      </c>
      <c r="N1015" s="38" t="s">
        <v>1417</v>
      </c>
      <c r="O1015" s="38" t="s">
        <v>314</v>
      </c>
      <c r="P1015" s="80">
        <v>1039884146</v>
      </c>
      <c r="Q1015" s="80" t="s">
        <v>65</v>
      </c>
      <c r="R1015" s="80" t="s">
        <v>49</v>
      </c>
      <c r="S1015" s="82">
        <v>46046</v>
      </c>
      <c r="T1015" s="80" t="s">
        <v>135</v>
      </c>
      <c r="U1015" s="80"/>
      <c r="V1015" s="80"/>
      <c r="W1015" s="80"/>
      <c r="X1015" s="80"/>
      <c r="Y1015" s="80"/>
      <c r="Z1015" s="80"/>
      <c r="AA1015" s="80"/>
      <c r="AB1015" s="80"/>
      <c r="AC1015" s="80" t="s">
        <v>1421</v>
      </c>
      <c r="AD1015" s="80" t="s">
        <v>1466</v>
      </c>
      <c r="AE1015" s="80" t="s">
        <v>1510</v>
      </c>
      <c r="AF1015" s="80">
        <v>17.432111584245501</v>
      </c>
      <c r="AG1015" s="251" t="s">
        <v>205</v>
      </c>
      <c r="AH1015" s="261">
        <v>7</v>
      </c>
      <c r="AI1015" s="80" t="s">
        <v>45</v>
      </c>
      <c r="AJ1015" s="426">
        <f>VLOOKUP(InformeTbHv[[#This Row],[TURNO]],[1]INFORMEHV!AI$2:AK$184,2,0)</f>
        <v>0.58333333333333337</v>
      </c>
      <c r="AK1015" s="426">
        <f>VLOOKUP(InformeTbHv[[#This Row],[TURNO]],[1]INFORMEHV!AI$2:AK$184,3,0)</f>
        <v>0.91666666666666663</v>
      </c>
      <c r="AL1015" s="211">
        <v>35</v>
      </c>
      <c r="AM1015" s="80">
        <v>115</v>
      </c>
      <c r="AN1015" s="80">
        <v>22</v>
      </c>
      <c r="AO1015" s="80">
        <v>4</v>
      </c>
      <c r="AP1015" s="80"/>
      <c r="AQ1015" s="81">
        <v>16</v>
      </c>
      <c r="AR1015" s="80">
        <v>8</v>
      </c>
      <c r="AS1015" s="80"/>
      <c r="AT1015" s="80"/>
      <c r="AU1015" s="83"/>
      <c r="AV1015" s="80">
        <v>0.33</v>
      </c>
      <c r="AW1015" s="80">
        <v>0.5</v>
      </c>
      <c r="AX1015" s="80">
        <v>0.5</v>
      </c>
      <c r="AY1015" s="80">
        <v>8</v>
      </c>
      <c r="AZ1015" s="84" t="s">
        <v>378</v>
      </c>
      <c r="BA1015" s="80" t="s">
        <v>48</v>
      </c>
      <c r="BB101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2.4900000000000002</v>
      </c>
      <c r="BC1015" s="81">
        <v>1.1599999999999999</v>
      </c>
      <c r="BD1015" s="81"/>
      <c r="BE1015" s="81"/>
      <c r="BF1015" s="81"/>
      <c r="BG1015" s="85"/>
      <c r="BH1015" s="14" t="s">
        <v>236</v>
      </c>
      <c r="BI1015" s="75"/>
      <c r="BJ1015" s="45"/>
      <c r="BK1015" s="46"/>
      <c r="BL1015" s="86"/>
    </row>
    <row r="1016" spans="1:64" ht="18" customHeight="1" x14ac:dyDescent="0.3">
      <c r="A1016" s="79">
        <f>IFERROR(InformeTbHv[[#This Row],[T EFECTIVO]]/InformeTbHv[[#This Row],[Horas disponibles]],0)</f>
        <v>1.2500000000000067E-2</v>
      </c>
      <c r="B1016" s="79">
        <f>((InformeTbHv[[#This Row],[T PROGRAMADO]]-InformeTbHv[[#This Row],[HORAS DE OTRAS PARADA]]))/InformeTbHv[[#This Row],[T PROGRAMADO]]</f>
        <v>1.2500000000000067E-2</v>
      </c>
      <c r="C1016" s="218">
        <f>IFERROR(((InformeTbHv[[#This Row],[T PROGRAMADO]]-InformeTbHv[[#This Row],[Ttal P. mec]])/InformeTbHv[[#This Row],[T PROGRAMADO]]),0)</f>
        <v>1</v>
      </c>
      <c r="D1016" s="80">
        <f>IFERROR(ROUND(InformeTbHv[[#This Row],[TOTAL DE ARBOLES]]/InformeTbHv[[#This Row],[T EFECTIVO]],2),"")</f>
        <v>0</v>
      </c>
      <c r="E1016" s="80" t="str">
        <f>(IFERROR(ROUND(InformeTbHv[[#This Row],[M3]]/InformeTbHv[[#This Row],[TOTAL DE ARBOLES]],2),""))</f>
        <v/>
      </c>
      <c r="F1016" s="39">
        <f>IFERROR(ROUND(InformeTbHv[[#This Row],[M3]]/InformeTbHv[[#This Row],[T EFECTIVO]],2),"")</f>
        <v>0</v>
      </c>
      <c r="G1016" s="81">
        <f>InformeTbHv[[#This Row],[T PROGRAMADO]]-InformeTbHv[[#This Row],[HORAS DE OTRAS PARADA]]</f>
        <v>0.10000000000000053</v>
      </c>
      <c r="H1016" s="81">
        <f>InformeTbHv[[#This Row],[T PROGRAMADO]]-SUM(InformeTbHv[[#This Row],[T PARADAS MEC]]+InformeTbHv[[#This Row],[ALISTAMIENTO]]+InformeTbHv[[#This Row],[Mantenimiento periódico]])</f>
        <v>8</v>
      </c>
      <c r="I1016" s="81">
        <f>InformeTbHv[[#This Row],[T PARADAS MEC]]+InformeTbHv[[#This Row],[ALISTAMIENTO]]+InformeTbHv[[#This Row],[Mantenimiento periódico]]</f>
        <v>0</v>
      </c>
      <c r="J1016" s="81">
        <f>SUMIF(InformeTbHv[[#This Row],[MOTIVO 1]],"Mantenimiento periódico",InformeTbHv[[#This Row],[T OTRA PARADA 1]])</f>
        <v>0</v>
      </c>
      <c r="K1016" s="81">
        <f>InformeTbHv[[#This Row],[Mantenimiento periódico]]+InformeTbHv[[#This Row],[ALISTAMIENTO]]</f>
        <v>0</v>
      </c>
      <c r="L1016" s="81">
        <f>SUM(InformeTbHv[[#This Row],[T OTRA PARADA 1]:[T OTRA PARADA 5]])</f>
        <v>7.8999999999999995</v>
      </c>
      <c r="M1016" s="80" t="s">
        <v>134</v>
      </c>
      <c r="N1016" s="80" t="s">
        <v>1417</v>
      </c>
      <c r="O1016" s="80" t="s">
        <v>367</v>
      </c>
      <c r="P1016" s="80">
        <v>18435730</v>
      </c>
      <c r="Q1016" s="80" t="s">
        <v>65</v>
      </c>
      <c r="R1016" s="80" t="s">
        <v>49</v>
      </c>
      <c r="S1016" s="82">
        <v>46046</v>
      </c>
      <c r="T1016" s="80" t="s">
        <v>393</v>
      </c>
      <c r="U1016" s="80"/>
      <c r="V1016" s="80"/>
      <c r="W1016" s="80"/>
      <c r="X1016" s="80"/>
      <c r="Y1016" s="80"/>
      <c r="Z1016" s="80"/>
      <c r="AA1016" s="80"/>
      <c r="AB1016" s="80"/>
      <c r="AC1016" s="80" t="s">
        <v>1422</v>
      </c>
      <c r="AD1016" s="80" t="s">
        <v>1467</v>
      </c>
      <c r="AE1016" s="80" t="s">
        <v>1511</v>
      </c>
      <c r="AF1016" s="80">
        <v>16.129333818634041</v>
      </c>
      <c r="AG1016" s="251" t="s">
        <v>205</v>
      </c>
      <c r="AH1016" s="261">
        <v>6</v>
      </c>
      <c r="AI1016" s="211" t="s">
        <v>47</v>
      </c>
      <c r="AJ1016" s="425">
        <f>VLOOKUP(InformeTbHv[[#This Row],[TURNO]],[1]INFORMEHV!AI$2:AK$184,2,0)</f>
        <v>0.25</v>
      </c>
      <c r="AK1016" s="425">
        <f>VLOOKUP(InformeTbHv[[#This Row],[TURNO]],[1]INFORMEHV!AI$2:AK$184,3,0)</f>
        <v>0.58333333333333337</v>
      </c>
      <c r="AL1016" s="211"/>
      <c r="AM1016" s="80"/>
      <c r="AN1016" s="80"/>
      <c r="AO1016" s="80"/>
      <c r="AP1016" s="80"/>
      <c r="AQ1016" s="81"/>
      <c r="AR1016" s="80">
        <v>8</v>
      </c>
      <c r="AS1016" s="80"/>
      <c r="AT1016" s="80"/>
      <c r="AU1016" s="83"/>
      <c r="AV1016" s="80"/>
      <c r="AW1016" s="80"/>
      <c r="AX1016" s="80"/>
      <c r="AY1016" s="80"/>
      <c r="AZ1016" s="84" t="s">
        <v>425</v>
      </c>
      <c r="BA1016" s="80" t="s">
        <v>46</v>
      </c>
      <c r="BB101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7.8999999999999995</v>
      </c>
      <c r="BC1016" s="81">
        <v>3.3</v>
      </c>
      <c r="BD1016" s="81">
        <v>4.5999999999999996</v>
      </c>
      <c r="BE1016" s="81"/>
      <c r="BF1016" s="81"/>
      <c r="BG1016" s="85"/>
      <c r="BH1016" s="44" t="s">
        <v>255</v>
      </c>
      <c r="BI1016" s="45" t="s">
        <v>355</v>
      </c>
      <c r="BJ1016" s="45"/>
      <c r="BK1016" s="46"/>
      <c r="BL1016" s="86"/>
    </row>
    <row r="1017" spans="1:64" ht="18" customHeight="1" x14ac:dyDescent="0.3">
      <c r="A1017" s="79">
        <f>IFERROR(InformeTbHv[[#This Row],[T EFECTIVO]]/InformeTbHv[[#This Row],[Horas disponibles]],0)</f>
        <v>0.91395045632333771</v>
      </c>
      <c r="B1017" s="79">
        <f>((InformeTbHv[[#This Row],[T PROGRAMADO]]-InformeTbHv[[#This Row],[HORAS DE OTRAS PARADA]]))/InformeTbHv[[#This Row],[T PROGRAMADO]]</f>
        <v>0.87624999999999997</v>
      </c>
      <c r="C1017" s="218">
        <f>IFERROR(((InformeTbHv[[#This Row],[T PROGRAMADO]]-InformeTbHv[[#This Row],[Ttal P. mec]])/InformeTbHv[[#This Row],[T PROGRAMADO]]),0)</f>
        <v>0.95874999999999999</v>
      </c>
      <c r="D1017" s="80">
        <f>IFERROR(ROUND(InformeTbHv[[#This Row],[TOTAL DE ARBOLES]]/InformeTbHv[[#This Row],[T EFECTIVO]],2),"")</f>
        <v>50.93</v>
      </c>
      <c r="E1017" s="80">
        <f>(IFERROR(ROUND(InformeTbHv[[#This Row],[M3]]/InformeTbHv[[#This Row],[TOTAL DE ARBOLES]],2),""))</f>
        <v>0.24</v>
      </c>
      <c r="F1017" s="39">
        <f>IFERROR(ROUND(InformeTbHv[[#This Row],[M3]]/InformeTbHv[[#This Row],[T EFECTIVO]],2),"")</f>
        <v>12.27</v>
      </c>
      <c r="G1017" s="81">
        <f>InformeTbHv[[#This Row],[T PROGRAMADO]]-InformeTbHv[[#This Row],[HORAS DE OTRAS PARADA]]</f>
        <v>7.01</v>
      </c>
      <c r="H1017" s="81">
        <f>InformeTbHv[[#This Row],[T PROGRAMADO]]-SUM(InformeTbHv[[#This Row],[T PARADAS MEC]]+InformeTbHv[[#This Row],[ALISTAMIENTO]]+InformeTbHv[[#This Row],[Mantenimiento periódico]])</f>
        <v>7.67</v>
      </c>
      <c r="I1017" s="81">
        <f>InformeTbHv[[#This Row],[T PARADAS MEC]]+InformeTbHv[[#This Row],[ALISTAMIENTO]]+InformeTbHv[[#This Row],[Mantenimiento periódico]]</f>
        <v>0.33</v>
      </c>
      <c r="J1017" s="81">
        <f>SUMIF(InformeTbHv[[#This Row],[MOTIVO 1]],"Mantenimiento periódico",InformeTbHv[[#This Row],[T OTRA PARADA 1]])</f>
        <v>0</v>
      </c>
      <c r="K1017" s="81">
        <f>InformeTbHv[[#This Row],[Mantenimiento periódico]]+InformeTbHv[[#This Row],[ALISTAMIENTO]]</f>
        <v>0.33</v>
      </c>
      <c r="L1017" s="81">
        <f>SUM(InformeTbHv[[#This Row],[T OTRA PARADA 1]:[T OTRA PARADA 5]])</f>
        <v>0.33</v>
      </c>
      <c r="M1017" s="80" t="s">
        <v>134</v>
      </c>
      <c r="N1017" s="80" t="s">
        <v>1417</v>
      </c>
      <c r="O1017" s="80" t="s">
        <v>367</v>
      </c>
      <c r="P1017" s="80">
        <v>18435730</v>
      </c>
      <c r="Q1017" s="80" t="s">
        <v>65</v>
      </c>
      <c r="R1017" s="80" t="s">
        <v>49</v>
      </c>
      <c r="S1017" s="82">
        <v>46047</v>
      </c>
      <c r="T1017" s="80" t="s">
        <v>393</v>
      </c>
      <c r="U1017" s="80"/>
      <c r="V1017" s="80"/>
      <c r="W1017" s="80"/>
      <c r="X1017" s="80"/>
      <c r="Y1017" s="80"/>
      <c r="Z1017" s="80"/>
      <c r="AA1017" s="80"/>
      <c r="AB1017" s="80"/>
      <c r="AC1017" s="80" t="s">
        <v>1422</v>
      </c>
      <c r="AD1017" s="80" t="s">
        <v>1467</v>
      </c>
      <c r="AE1017" s="80" t="s">
        <v>1511</v>
      </c>
      <c r="AF1017" s="80">
        <v>16.129333818634041</v>
      </c>
      <c r="AG1017" s="25" t="s">
        <v>207</v>
      </c>
      <c r="AH1017" s="261">
        <v>6</v>
      </c>
      <c r="AI1017" s="211" t="s">
        <v>47</v>
      </c>
      <c r="AJ1017" s="425">
        <f>VLOOKUP(InformeTbHv[[#This Row],[TURNO]],[1]INFORMEHV!AI$2:AK$184,2,0)</f>
        <v>0.25</v>
      </c>
      <c r="AK1017" s="425">
        <f>VLOOKUP(InformeTbHv[[#This Row],[TURNO]],[1]INFORMEHV!AI$2:AK$184,3,0)</f>
        <v>0.58333333333333337</v>
      </c>
      <c r="AL1017" s="211">
        <v>18</v>
      </c>
      <c r="AM1017" s="80">
        <v>357</v>
      </c>
      <c r="AN1017" s="80">
        <v>86</v>
      </c>
      <c r="AO1017" s="80">
        <v>12.5</v>
      </c>
      <c r="AP1017" s="80"/>
      <c r="AQ1017" s="81">
        <v>22</v>
      </c>
      <c r="AR1017" s="80">
        <v>8</v>
      </c>
      <c r="AS1017" s="80"/>
      <c r="AT1017" s="80"/>
      <c r="AU1017" s="83"/>
      <c r="AV1017" s="80">
        <v>0.33</v>
      </c>
      <c r="AW1017" s="80"/>
      <c r="AX1017" s="80">
        <v>0.33</v>
      </c>
      <c r="AY1017" s="80"/>
      <c r="AZ1017" s="71" t="s">
        <v>426</v>
      </c>
      <c r="BA1017" s="80" t="s">
        <v>48</v>
      </c>
      <c r="BB101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0.99</v>
      </c>
      <c r="BC1017" s="81">
        <v>0.33</v>
      </c>
      <c r="BD1017" s="81"/>
      <c r="BE1017" s="81"/>
      <c r="BF1017" s="81"/>
      <c r="BG1017" s="85"/>
      <c r="BH1017" s="44" t="s">
        <v>263</v>
      </c>
      <c r="BI1017" s="75"/>
      <c r="BJ1017" s="45"/>
      <c r="BK1017" s="46"/>
      <c r="BL1017" s="86"/>
    </row>
    <row r="1018" spans="1:64" ht="18" customHeight="1" x14ac:dyDescent="0.3">
      <c r="A1018" s="79">
        <f>IFERROR(InformeTbHv[[#This Row],[T EFECTIVO]]/InformeTbHv[[#This Row],[Horas disponibles]],0)</f>
        <v>0.37333333333333329</v>
      </c>
      <c r="B1018" s="79">
        <f>((InformeTbHv[[#This Row],[T PROGRAMADO]]-InformeTbHv[[#This Row],[HORAS DE OTRAS PARADA]]))/InformeTbHv[[#This Row],[T PROGRAMADO]]</f>
        <v>0.35</v>
      </c>
      <c r="C1018" s="218">
        <f>IFERROR(((InformeTbHv[[#This Row],[T PROGRAMADO]]-InformeTbHv[[#This Row],[Ttal P. mec]])/InformeTbHv[[#This Row],[T PROGRAMADO]]),0)</f>
        <v>0.9375</v>
      </c>
      <c r="D1018" s="80">
        <f>IFERROR(ROUND(InformeTbHv[[#This Row],[TOTAL DE ARBOLES]]/InformeTbHv[[#This Row],[T EFECTIVO]],2),"")</f>
        <v>38.57</v>
      </c>
      <c r="E1018" s="80">
        <f>(IFERROR(ROUND(InformeTbHv[[#This Row],[M3]]/InformeTbHv[[#This Row],[TOTAL DE ARBOLES]],2),""))</f>
        <v>0.35</v>
      </c>
      <c r="F1018" s="39">
        <f>IFERROR(ROUND(InformeTbHv[[#This Row],[M3]]/InformeTbHv[[#This Row],[T EFECTIVO]],2),"")</f>
        <v>13.43</v>
      </c>
      <c r="G1018" s="81">
        <f>InformeTbHv[[#This Row],[T PROGRAMADO]]-InformeTbHv[[#This Row],[HORAS DE OTRAS PARADA]]</f>
        <v>2.8</v>
      </c>
      <c r="H1018" s="81">
        <f>InformeTbHv[[#This Row],[T PROGRAMADO]]-SUM(InformeTbHv[[#This Row],[T PARADAS MEC]]+InformeTbHv[[#This Row],[ALISTAMIENTO]]+InformeTbHv[[#This Row],[Mantenimiento periódico]])</f>
        <v>7.5</v>
      </c>
      <c r="I1018" s="81">
        <f>InformeTbHv[[#This Row],[T PARADAS MEC]]+InformeTbHv[[#This Row],[ALISTAMIENTO]]+InformeTbHv[[#This Row],[Mantenimiento periódico]]</f>
        <v>0.5</v>
      </c>
      <c r="J1018" s="81">
        <f>SUMIF(InformeTbHv[[#This Row],[MOTIVO 1]],"Mantenimiento periódico",InformeTbHv[[#This Row],[T OTRA PARADA 1]])</f>
        <v>0</v>
      </c>
      <c r="K1018" s="81">
        <f>InformeTbHv[[#This Row],[Mantenimiento periódico]]+InformeTbHv[[#This Row],[ALISTAMIENTO]]</f>
        <v>0.5</v>
      </c>
      <c r="L1018" s="81">
        <f>SUM(InformeTbHv[[#This Row],[T OTRA PARADA 1]:[T OTRA PARADA 5]])</f>
        <v>3.7</v>
      </c>
      <c r="M1018" s="38" t="s">
        <v>134</v>
      </c>
      <c r="N1018" s="38" t="s">
        <v>1417</v>
      </c>
      <c r="O1018" s="38" t="s">
        <v>314</v>
      </c>
      <c r="P1018" s="80">
        <v>1039884146</v>
      </c>
      <c r="Q1018" s="80" t="s">
        <v>65</v>
      </c>
      <c r="R1018" s="80" t="s">
        <v>49</v>
      </c>
      <c r="S1018" s="82">
        <v>46047</v>
      </c>
      <c r="T1018" s="80" t="s">
        <v>393</v>
      </c>
      <c r="U1018" s="80"/>
      <c r="V1018" s="80"/>
      <c r="W1018" s="80"/>
      <c r="X1018" s="80"/>
      <c r="Y1018" s="80"/>
      <c r="Z1018" s="80"/>
      <c r="AA1018" s="80"/>
      <c r="AB1018" s="80"/>
      <c r="AC1018" s="80" t="s">
        <v>1422</v>
      </c>
      <c r="AD1018" s="80" t="s">
        <v>1467</v>
      </c>
      <c r="AE1018" s="80" t="s">
        <v>1511</v>
      </c>
      <c r="AF1018" s="80">
        <v>16.129333818634041</v>
      </c>
      <c r="AG1018" s="25" t="s">
        <v>207</v>
      </c>
      <c r="AH1018" s="261">
        <v>6</v>
      </c>
      <c r="AI1018" s="80" t="s">
        <v>45</v>
      </c>
      <c r="AJ1018" s="426">
        <f>VLOOKUP(InformeTbHv[[#This Row],[TURNO]],[1]INFORMEHV!AI$2:AK$184,2,0)</f>
        <v>0.58333333333333337</v>
      </c>
      <c r="AK1018" s="426">
        <f>VLOOKUP(InformeTbHv[[#This Row],[TURNO]],[1]INFORMEHV!AI$2:AK$184,3,0)</f>
        <v>0.91666666666666663</v>
      </c>
      <c r="AL1018" s="211">
        <v>14</v>
      </c>
      <c r="AM1018" s="80">
        <v>108</v>
      </c>
      <c r="AN1018" s="80">
        <v>37.6</v>
      </c>
      <c r="AO1018" s="80">
        <v>12</v>
      </c>
      <c r="AP1018" s="80"/>
      <c r="AQ1018" s="81">
        <v>25</v>
      </c>
      <c r="AR1018" s="211">
        <v>8</v>
      </c>
      <c r="AS1018" s="80"/>
      <c r="AT1018" s="30" t="s">
        <v>328</v>
      </c>
      <c r="AU1018" s="83"/>
      <c r="AV1018" s="80">
        <v>0.5</v>
      </c>
      <c r="AW1018" s="80">
        <v>0.5</v>
      </c>
      <c r="AX1018" s="80">
        <v>0.5</v>
      </c>
      <c r="AY1018" s="80"/>
      <c r="AZ1018" s="84" t="s">
        <v>427</v>
      </c>
      <c r="BA1018" s="80" t="s">
        <v>48</v>
      </c>
      <c r="BB101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5.2</v>
      </c>
      <c r="BC1018" s="81">
        <v>1</v>
      </c>
      <c r="BD1018" s="81">
        <v>2.7</v>
      </c>
      <c r="BE1018" s="81"/>
      <c r="BF1018" s="81"/>
      <c r="BG1018" s="85"/>
      <c r="BH1018" s="44" t="s">
        <v>263</v>
      </c>
      <c r="BI1018" s="137" t="s">
        <v>263</v>
      </c>
      <c r="BJ1018" s="45"/>
      <c r="BK1018" s="46"/>
      <c r="BL1018" s="86"/>
    </row>
    <row r="1019" spans="1:64" ht="18" customHeight="1" x14ac:dyDescent="0.3">
      <c r="A1019" s="79">
        <f>IFERROR(InformeTbHv[[#This Row],[T EFECTIVO]]/InformeTbHv[[#This Row],[Horas disponibles]],0)</f>
        <v>0.76792698826597128</v>
      </c>
      <c r="B1019" s="79">
        <f>((InformeTbHv[[#This Row],[T PROGRAMADO]]-InformeTbHv[[#This Row],[HORAS DE OTRAS PARADA]]))/InformeTbHv[[#This Row],[T PROGRAMADO]]</f>
        <v>0.73624999999999996</v>
      </c>
      <c r="C1019" s="218">
        <f>IFERROR(((InformeTbHv[[#This Row],[T PROGRAMADO]]-InformeTbHv[[#This Row],[Ttal P. mec]])/InformeTbHv[[#This Row],[T PROGRAMADO]]),0)</f>
        <v>0.95874999999999999</v>
      </c>
      <c r="D1019" s="80">
        <f>IFERROR(ROUND(InformeTbHv[[#This Row],[TOTAL DE ARBOLES]]/InformeTbHv[[#This Row],[T EFECTIVO]],2),"")</f>
        <v>43.29</v>
      </c>
      <c r="E1019" s="80">
        <f>(IFERROR(ROUND(InformeTbHv[[#This Row],[M3]]/InformeTbHv[[#This Row],[TOTAL DE ARBOLES]],2),""))</f>
        <v>0.28999999999999998</v>
      </c>
      <c r="F1019" s="39">
        <f>IFERROR(ROUND(InformeTbHv[[#This Row],[M3]]/InformeTbHv[[#This Row],[T EFECTIVO]],2),"")</f>
        <v>12.65</v>
      </c>
      <c r="G1019" s="81">
        <f>InformeTbHv[[#This Row],[T PROGRAMADO]]-InformeTbHv[[#This Row],[HORAS DE OTRAS PARADA]]</f>
        <v>5.89</v>
      </c>
      <c r="H1019" s="81">
        <f>InformeTbHv[[#This Row],[T PROGRAMADO]]-SUM(InformeTbHv[[#This Row],[T PARADAS MEC]]+InformeTbHv[[#This Row],[ALISTAMIENTO]]+InformeTbHv[[#This Row],[Mantenimiento periódico]])</f>
        <v>7.67</v>
      </c>
      <c r="I1019" s="81">
        <f>InformeTbHv[[#This Row],[T PARADAS MEC]]+InformeTbHv[[#This Row],[ALISTAMIENTO]]+InformeTbHv[[#This Row],[Mantenimiento periódico]]</f>
        <v>0.33</v>
      </c>
      <c r="J1019" s="81">
        <f>SUMIF(InformeTbHv[[#This Row],[MOTIVO 1]],"Mantenimiento periódico",InformeTbHv[[#This Row],[T OTRA PARADA 1]])</f>
        <v>0</v>
      </c>
      <c r="K1019" s="81">
        <f>InformeTbHv[[#This Row],[Mantenimiento periódico]]+InformeTbHv[[#This Row],[ALISTAMIENTO]]</f>
        <v>0.33</v>
      </c>
      <c r="L1019" s="81">
        <f>SUM(InformeTbHv[[#This Row],[T OTRA PARADA 1]:[T OTRA PARADA 5]])</f>
        <v>0.78</v>
      </c>
      <c r="M1019" s="38" t="s">
        <v>134</v>
      </c>
      <c r="N1019" s="38" t="s">
        <v>1417</v>
      </c>
      <c r="O1019" s="38" t="s">
        <v>314</v>
      </c>
      <c r="P1019" s="80">
        <v>1039884146</v>
      </c>
      <c r="Q1019" s="80" t="s">
        <v>65</v>
      </c>
      <c r="R1019" s="80" t="s">
        <v>49</v>
      </c>
      <c r="S1019" s="82">
        <v>46047</v>
      </c>
      <c r="T1019" s="80" t="s">
        <v>393</v>
      </c>
      <c r="U1019" s="80"/>
      <c r="V1019" s="80"/>
      <c r="W1019" s="80"/>
      <c r="X1019" s="80"/>
      <c r="Y1019" s="80"/>
      <c r="Z1019" s="80"/>
      <c r="AA1019" s="80"/>
      <c r="AB1019" s="80"/>
      <c r="AC1019" s="80" t="s">
        <v>1422</v>
      </c>
      <c r="AD1019" s="80" t="s">
        <v>1467</v>
      </c>
      <c r="AE1019" s="80" t="s">
        <v>1511</v>
      </c>
      <c r="AF1019" s="80">
        <v>16.129333818634041</v>
      </c>
      <c r="AG1019" s="25" t="s">
        <v>207</v>
      </c>
      <c r="AH1019" s="261">
        <v>6</v>
      </c>
      <c r="AI1019" s="80" t="s">
        <v>45</v>
      </c>
      <c r="AJ1019" s="426">
        <f>VLOOKUP(InformeTbHv[[#This Row],[TURNO]],[1]INFORMEHV!AI$2:AK$184,2,0)</f>
        <v>0.58333333333333337</v>
      </c>
      <c r="AK1019" s="426">
        <f>VLOOKUP(InformeTbHv[[#This Row],[TURNO]],[1]INFORMEHV!AI$2:AK$184,3,0)</f>
        <v>0.91666666666666663</v>
      </c>
      <c r="AL1019" s="211">
        <v>16</v>
      </c>
      <c r="AM1019" s="80">
        <v>255</v>
      </c>
      <c r="AN1019" s="80">
        <v>74.5</v>
      </c>
      <c r="AO1019" s="80">
        <v>12.6</v>
      </c>
      <c r="AP1019" s="80"/>
      <c r="AQ1019" s="81">
        <v>25</v>
      </c>
      <c r="AR1019" s="80">
        <v>8</v>
      </c>
      <c r="AS1019" s="80"/>
      <c r="AT1019" s="80"/>
      <c r="AU1019" s="83"/>
      <c r="AV1019" s="80">
        <v>0.33</v>
      </c>
      <c r="AW1019" s="80">
        <v>0.5</v>
      </c>
      <c r="AX1019" s="80">
        <v>0.5</v>
      </c>
      <c r="AY1019" s="80"/>
      <c r="AZ1019" s="84" t="s">
        <v>428</v>
      </c>
      <c r="BA1019" s="80" t="s">
        <v>48</v>
      </c>
      <c r="BB101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2.1100000000000003</v>
      </c>
      <c r="BC1019" s="81">
        <v>0.78</v>
      </c>
      <c r="BD1019" s="81"/>
      <c r="BE1019" s="81"/>
      <c r="BF1019" s="81"/>
      <c r="BG1019" s="85"/>
      <c r="BH1019" s="85" t="s">
        <v>429</v>
      </c>
      <c r="BI1019" s="75"/>
      <c r="BJ1019" s="45"/>
      <c r="BK1019" s="46"/>
      <c r="BL1019" s="86"/>
    </row>
    <row r="1020" spans="1:64" ht="18" customHeight="1" x14ac:dyDescent="0.3">
      <c r="A1020" s="79">
        <f>IFERROR(InformeTbHv[[#This Row],[T EFECTIVO]]/InformeTbHv[[#This Row],[Horas disponibles]],0)</f>
        <v>0.54367666232073009</v>
      </c>
      <c r="B1020" s="79">
        <f>((InformeTbHv[[#This Row],[T PROGRAMADO]]-InformeTbHv[[#This Row],[HORAS DE OTRAS PARADA]]))/InformeTbHv[[#This Row],[T PROGRAMADO]]</f>
        <v>0.52124999999999999</v>
      </c>
      <c r="C1020" s="218">
        <f>IFERROR(((InformeTbHv[[#This Row],[T PROGRAMADO]]-InformeTbHv[[#This Row],[Ttal P. mec]])/InformeTbHv[[#This Row],[T PROGRAMADO]]),0)</f>
        <v>0.95874999999999999</v>
      </c>
      <c r="D1020" s="80">
        <f>IFERROR(ROUND(InformeTbHv[[#This Row],[TOTAL DE ARBOLES]]/InformeTbHv[[#This Row],[T EFECTIVO]],2),"")</f>
        <v>39.57</v>
      </c>
      <c r="E1020" s="80">
        <f>(IFERROR(ROUND(InformeTbHv[[#This Row],[M3]]/InformeTbHv[[#This Row],[TOTAL DE ARBOLES]],2),""))</f>
        <v>0.24</v>
      </c>
      <c r="F1020" s="39">
        <f>IFERROR(ROUND(InformeTbHv[[#This Row],[M3]]/InformeTbHv[[#This Row],[T EFECTIVO]],2),"")</f>
        <v>9.64</v>
      </c>
      <c r="G1020" s="81">
        <f>InformeTbHv[[#This Row],[T PROGRAMADO]]-InformeTbHv[[#This Row],[HORAS DE OTRAS PARADA]]</f>
        <v>4.17</v>
      </c>
      <c r="H1020" s="81">
        <f>InformeTbHv[[#This Row],[T PROGRAMADO]]-SUM(InformeTbHv[[#This Row],[T PARADAS MEC]]+InformeTbHv[[#This Row],[ALISTAMIENTO]]+InformeTbHv[[#This Row],[Mantenimiento periódico]])</f>
        <v>7.67</v>
      </c>
      <c r="I1020" s="81">
        <f>InformeTbHv[[#This Row],[T PARADAS MEC]]+InformeTbHv[[#This Row],[ALISTAMIENTO]]+InformeTbHv[[#This Row],[Mantenimiento periódico]]</f>
        <v>0.33</v>
      </c>
      <c r="J1020" s="81">
        <f>SUMIF(InformeTbHv[[#This Row],[MOTIVO 1]],"Mantenimiento periódico",InformeTbHv[[#This Row],[T OTRA PARADA 1]])</f>
        <v>0</v>
      </c>
      <c r="K1020" s="81">
        <f>InformeTbHv[[#This Row],[Mantenimiento periódico]]+InformeTbHv[[#This Row],[ALISTAMIENTO]]</f>
        <v>0.33</v>
      </c>
      <c r="L1020" s="81">
        <f>SUM(InformeTbHv[[#This Row],[T OTRA PARADA 1]:[T OTRA PARADA 5]])</f>
        <v>3</v>
      </c>
      <c r="M1020" s="80" t="s">
        <v>134</v>
      </c>
      <c r="N1020" s="80" t="s">
        <v>1417</v>
      </c>
      <c r="O1020" s="80" t="s">
        <v>367</v>
      </c>
      <c r="P1020" s="80">
        <v>18435730</v>
      </c>
      <c r="Q1020" s="80" t="s">
        <v>65</v>
      </c>
      <c r="R1020" s="80" t="s">
        <v>49</v>
      </c>
      <c r="S1020" s="82">
        <v>46047</v>
      </c>
      <c r="T1020" s="80" t="s">
        <v>393</v>
      </c>
      <c r="U1020" s="80"/>
      <c r="V1020" s="80"/>
      <c r="W1020" s="80"/>
      <c r="X1020" s="80"/>
      <c r="Y1020" s="80"/>
      <c r="Z1020" s="80"/>
      <c r="AA1020" s="80"/>
      <c r="AB1020" s="80"/>
      <c r="AC1020" s="80" t="s">
        <v>1422</v>
      </c>
      <c r="AD1020" s="80" t="s">
        <v>1467</v>
      </c>
      <c r="AE1020" s="80" t="s">
        <v>1511</v>
      </c>
      <c r="AF1020" s="80">
        <v>16.129333818634041</v>
      </c>
      <c r="AG1020" s="25" t="s">
        <v>207</v>
      </c>
      <c r="AH1020" s="261">
        <v>6</v>
      </c>
      <c r="AI1020" s="211" t="s">
        <v>47</v>
      </c>
      <c r="AJ1020" s="425">
        <f>VLOOKUP(InformeTbHv[[#This Row],[TURNO]],[1]INFORMEHV!AI$2:AK$184,2,0)</f>
        <v>0.25</v>
      </c>
      <c r="AK1020" s="425">
        <f>VLOOKUP(InformeTbHv[[#This Row],[TURNO]],[1]INFORMEHV!AI$2:AK$184,3,0)</f>
        <v>0.58333333333333337</v>
      </c>
      <c r="AL1020" s="211">
        <v>15</v>
      </c>
      <c r="AM1020" s="80">
        <v>165</v>
      </c>
      <c r="AN1020" s="80">
        <v>40.200000000000003</v>
      </c>
      <c r="AO1020" s="80">
        <v>6.4</v>
      </c>
      <c r="AP1020" s="80"/>
      <c r="AQ1020" s="81">
        <v>6.4</v>
      </c>
      <c r="AR1020" s="80">
        <v>8</v>
      </c>
      <c r="AS1020" s="80"/>
      <c r="AT1020" s="80"/>
      <c r="AU1020" s="83"/>
      <c r="AV1020" s="80">
        <v>0.33</v>
      </c>
      <c r="AW1020" s="80"/>
      <c r="AX1020" s="80">
        <v>0.5</v>
      </c>
      <c r="AY1020" s="80"/>
      <c r="AZ1020" s="84" t="s">
        <v>430</v>
      </c>
      <c r="BA1020" s="80" t="s">
        <v>48</v>
      </c>
      <c r="BB102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3.83</v>
      </c>
      <c r="BC1020" s="81">
        <v>3</v>
      </c>
      <c r="BD1020" s="81"/>
      <c r="BE1020" s="81"/>
      <c r="BF1020" s="81"/>
      <c r="BG1020" s="85"/>
      <c r="BH1020" s="85" t="s">
        <v>431</v>
      </c>
      <c r="BI1020" s="75"/>
      <c r="BJ1020" s="45"/>
      <c r="BK1020" s="46"/>
      <c r="BL1020" s="86"/>
    </row>
    <row r="1021" spans="1:64" ht="18" customHeight="1" x14ac:dyDescent="0.3">
      <c r="A1021" s="79">
        <f>IFERROR(InformeTbHv[[#This Row],[T EFECTIVO]]/InformeTbHv[[#This Row],[Horas disponibles]],0)</f>
        <v>0.91311827956989255</v>
      </c>
      <c r="B1021" s="79">
        <f>((InformeTbHv[[#This Row],[T PROGRAMADO]]-InformeTbHv[[#This Row],[HORAS DE OTRAS PARADA]]))/InformeTbHv[[#This Row],[T PROGRAMADO]]</f>
        <v>0.88458333333333339</v>
      </c>
      <c r="C1021" s="218">
        <f>IFERROR(((InformeTbHv[[#This Row],[T PROGRAMADO]]-InformeTbHv[[#This Row],[Ttal P. mec]])/InformeTbHv[[#This Row],[T PROGRAMADO]]),0)</f>
        <v>0.96875</v>
      </c>
      <c r="D1021" s="80">
        <f>IFERROR(ROUND(InformeTbHv[[#This Row],[TOTAL DE ARBOLES]]/InformeTbHv[[#This Row],[T EFECTIVO]],2),"")</f>
        <v>100.61</v>
      </c>
      <c r="E1021" s="80">
        <f>(IFERROR(ROUND(InformeTbHv[[#This Row],[M3]]/InformeTbHv[[#This Row],[TOTAL DE ARBOLES]],2),""))</f>
        <v>0.33</v>
      </c>
      <c r="F1021" s="39"/>
      <c r="G1021" s="81">
        <f>InformeTbHv[[#This Row],[T PROGRAMADO]]-InformeTbHv[[#This Row],[HORAS DE OTRAS PARADA]]</f>
        <v>7.0766666666666671</v>
      </c>
      <c r="H1021" s="81">
        <f>InformeTbHv[[#This Row],[T PROGRAMADO]]-SUM(InformeTbHv[[#This Row],[T PARADAS MEC]]+InformeTbHv[[#This Row],[ALISTAMIENTO]]+InformeTbHv[[#This Row],[Mantenimiento periódico]])</f>
        <v>7.75</v>
      </c>
      <c r="I1021" s="81">
        <f>InformeTbHv[[#This Row],[T PARADAS MEC]]+InformeTbHv[[#This Row],[ALISTAMIENTO]]+InformeTbHv[[#This Row],[Mantenimiento periódico]]</f>
        <v>0.25</v>
      </c>
      <c r="J1021" s="81">
        <f>SUMIF(InformeTbHv[[#This Row],[MOTIVO 1]],"Mantenimiento periódico",InformeTbHv[[#This Row],[T OTRA PARADA 1]])</f>
        <v>0</v>
      </c>
      <c r="K1021" s="200">
        <f>InformeTbHv[[#This Row],[Mantenimiento periódico]]+InformeTbHv[[#This Row],[ALISTAMIENTO]]</f>
        <v>0.25</v>
      </c>
      <c r="L1021" s="200">
        <f>SUM(InformeTbHv[[#This Row],[T OTRA PARADA 1]:[T OTRA PARADA 5]])</f>
        <v>0.33333333333333298</v>
      </c>
      <c r="M1021" s="211" t="s">
        <v>42</v>
      </c>
      <c r="N1021" s="211" t="s">
        <v>1418</v>
      </c>
      <c r="O1021" s="249" t="s">
        <v>80</v>
      </c>
      <c r="P1021" s="80">
        <v>94270446</v>
      </c>
      <c r="Q1021" s="80" t="s">
        <v>43</v>
      </c>
      <c r="R1021" s="80" t="s">
        <v>44</v>
      </c>
      <c r="S1021" s="82">
        <v>46031</v>
      </c>
      <c r="T1021" s="80" t="s">
        <v>98</v>
      </c>
      <c r="U1021" s="80"/>
      <c r="V1021" s="80"/>
      <c r="W1021" s="80"/>
      <c r="X1021" s="80"/>
      <c r="Y1021" s="80"/>
      <c r="Z1021" s="80"/>
      <c r="AA1021" s="80"/>
      <c r="AB1021" s="80"/>
      <c r="AC1021" s="80" t="s">
        <v>1441</v>
      </c>
      <c r="AD1021" s="80" t="s">
        <v>1486</v>
      </c>
      <c r="AE1021" s="80" t="s">
        <v>1515</v>
      </c>
      <c r="AF1021" s="80">
        <v>15.119228228528785</v>
      </c>
      <c r="AG1021" s="25" t="s">
        <v>208</v>
      </c>
      <c r="AH1021" s="261"/>
      <c r="AI1021" s="25" t="s">
        <v>47</v>
      </c>
      <c r="AJ1021" s="422">
        <f>VLOOKUP(InformeTbHv[[#This Row],[TURNO]],[1]INFORMEHV!AI$2:AK$184,2,0)</f>
        <v>0.25</v>
      </c>
      <c r="AK1021" s="422">
        <f>VLOOKUP(InformeTbHv[[#This Row],[TURNO]],[1]INFORMEHV!AI$2:AK$184,3,0)</f>
        <v>0.58333333333333337</v>
      </c>
      <c r="AL1021" s="211">
        <v>8</v>
      </c>
      <c r="AM1021" s="80">
        <v>712</v>
      </c>
      <c r="AN1021" s="80">
        <v>234.06</v>
      </c>
      <c r="AO1021" s="80">
        <v>29.9</v>
      </c>
      <c r="AP1021" s="80"/>
      <c r="AQ1021" s="81">
        <v>20</v>
      </c>
      <c r="AR1021" s="80">
        <v>8</v>
      </c>
      <c r="AS1021" s="80"/>
      <c r="AT1021" s="80"/>
      <c r="AU1021" s="83"/>
      <c r="AV1021" s="80">
        <v>0.25</v>
      </c>
      <c r="AW1021" s="80">
        <v>0.17</v>
      </c>
      <c r="AX1021" s="80">
        <v>0.17</v>
      </c>
      <c r="AY1021" s="80"/>
      <c r="AZ1021" s="84"/>
      <c r="BA1021" s="80" t="s">
        <v>48</v>
      </c>
      <c r="BB102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0.92333333333333312</v>
      </c>
      <c r="BC1021" s="81">
        <v>0.33333333333333298</v>
      </c>
      <c r="BD1021" s="81"/>
      <c r="BE1021" s="81"/>
      <c r="BF1021" s="81"/>
      <c r="BG1021" s="85"/>
      <c r="BH1021" s="44" t="s">
        <v>255</v>
      </c>
      <c r="BI1021" s="75"/>
      <c r="BJ1021" s="45"/>
      <c r="BK1021" s="46"/>
      <c r="BL1021" s="86"/>
    </row>
    <row r="1022" spans="1:64" ht="18" customHeight="1" x14ac:dyDescent="0.3">
      <c r="A1022" s="79">
        <f>IFERROR(InformeTbHv[[#This Row],[T EFECTIVO]]/InformeTbHv[[#This Row],[Horas disponibles]],0)</f>
        <v>0</v>
      </c>
      <c r="B1022" s="79">
        <f>((InformeTbHv[[#This Row],[T PROGRAMADO]]-InformeTbHv[[#This Row],[HORAS DE OTRAS PARADA]]))/InformeTbHv[[#This Row],[T PROGRAMADO]]</f>
        <v>0</v>
      </c>
      <c r="C1022" s="218">
        <f>IFERROR(((InformeTbHv[[#This Row],[T PROGRAMADO]]-InformeTbHv[[#This Row],[Ttal P. mec]])/InformeTbHv[[#This Row],[T PROGRAMADO]]),0)</f>
        <v>1</v>
      </c>
      <c r="D1022" s="80" t="str">
        <f>IFERROR(ROUND(InformeTbHv[[#This Row],[TOTAL DE ARBOLES]]/InformeTbHv[[#This Row],[T EFECTIVO]],2),"")</f>
        <v/>
      </c>
      <c r="E1022" s="80" t="str">
        <f>(IFERROR(ROUND(InformeTbHv[[#This Row],[M3]]/InformeTbHv[[#This Row],[TOTAL DE ARBOLES]],2),""))</f>
        <v/>
      </c>
      <c r="F1022" s="39" t="str">
        <f>IFERROR(ROUND(InformeTbHv[[#This Row],[M3]]/InformeTbHv[[#This Row],[T EFECTIVO]],2),"")</f>
        <v/>
      </c>
      <c r="G1022" s="81">
        <f>InformeTbHv[[#This Row],[T PROGRAMADO]]-InformeTbHv[[#This Row],[HORAS DE OTRAS PARADA]]</f>
        <v>0</v>
      </c>
      <c r="H1022" s="81">
        <f>InformeTbHv[[#This Row],[T PROGRAMADO]]-SUM(InformeTbHv[[#This Row],[T PARADAS MEC]]+InformeTbHv[[#This Row],[ALISTAMIENTO]]+InformeTbHv[[#This Row],[Mantenimiento periódico]])</f>
        <v>8</v>
      </c>
      <c r="I1022" s="81">
        <f>InformeTbHv[[#This Row],[T PARADAS MEC]]+InformeTbHv[[#This Row],[ALISTAMIENTO]]+InformeTbHv[[#This Row],[Mantenimiento periódico]]</f>
        <v>0</v>
      </c>
      <c r="J1022" s="81">
        <f>SUMIF(InformeTbHv[[#This Row],[MOTIVO 1]],"Mantenimiento periódico",InformeTbHv[[#This Row],[T OTRA PARADA 1]])</f>
        <v>0</v>
      </c>
      <c r="K1022" s="81">
        <f>InformeTbHv[[#This Row],[Mantenimiento periódico]]+InformeTbHv[[#This Row],[ALISTAMIENTO]]</f>
        <v>0</v>
      </c>
      <c r="L1022" s="81">
        <f>SUM(InformeTbHv[[#This Row],[T OTRA PARADA 1]:[T OTRA PARADA 5]])</f>
        <v>8</v>
      </c>
      <c r="M1022" s="80" t="s">
        <v>42</v>
      </c>
      <c r="N1022" s="80" t="s">
        <v>1418</v>
      </c>
      <c r="O1022" s="80" t="s">
        <v>58</v>
      </c>
      <c r="P1022" s="80">
        <v>6343935</v>
      </c>
      <c r="Q1022" s="80" t="s">
        <v>43</v>
      </c>
      <c r="R1022" s="80" t="s">
        <v>44</v>
      </c>
      <c r="S1022" s="82">
        <v>46031</v>
      </c>
      <c r="T1022" s="80" t="s">
        <v>98</v>
      </c>
      <c r="U1022" s="80"/>
      <c r="V1022" s="80"/>
      <c r="W1022" s="80"/>
      <c r="X1022" s="80"/>
      <c r="Y1022" s="80"/>
      <c r="Z1022" s="80"/>
      <c r="AA1022" s="80"/>
      <c r="AB1022" s="80"/>
      <c r="AC1022" s="80" t="s">
        <v>1441</v>
      </c>
      <c r="AD1022" s="80" t="s">
        <v>1486</v>
      </c>
      <c r="AE1022" s="80" t="s">
        <v>1515</v>
      </c>
      <c r="AF1022" s="80">
        <v>15.119228228528785</v>
      </c>
      <c r="AG1022" s="252" t="s">
        <v>206</v>
      </c>
      <c r="AH1022" s="261">
        <v>2</v>
      </c>
      <c r="AI1022" s="80" t="s">
        <v>45</v>
      </c>
      <c r="AJ1022" s="426">
        <f>VLOOKUP(InformeTbHv[[#This Row],[TURNO]],[1]INFORMEHV!AI$2:AK$184,2,0)</f>
        <v>0.58333333333333337</v>
      </c>
      <c r="AK1022" s="426">
        <f>VLOOKUP(InformeTbHv[[#This Row],[TURNO]],[1]INFORMEHV!AI$2:AK$184,3,0)</f>
        <v>0.91666666666666663</v>
      </c>
      <c r="AL1022" s="211"/>
      <c r="AM1022" s="80"/>
      <c r="AN1022" s="80"/>
      <c r="AO1022" s="80"/>
      <c r="AP1022" s="80"/>
      <c r="AQ1022" s="81"/>
      <c r="AR1022" s="80">
        <v>8</v>
      </c>
      <c r="AS1022" s="80"/>
      <c r="AT1022" s="80"/>
      <c r="AU1022" s="83"/>
      <c r="AV1022" s="80"/>
      <c r="AW1022" s="80"/>
      <c r="AX1022" s="80"/>
      <c r="AY1022" s="80"/>
      <c r="AZ1022" s="84"/>
      <c r="BA1022" s="80" t="s">
        <v>48</v>
      </c>
      <c r="BB102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1022" s="81">
        <v>7.33</v>
      </c>
      <c r="BD1022" s="81">
        <v>0.67</v>
      </c>
      <c r="BE1022" s="81"/>
      <c r="BF1022" s="81"/>
      <c r="BG1022" s="85"/>
      <c r="BH1022" s="44" t="s">
        <v>255</v>
      </c>
      <c r="BI1022" s="45" t="s">
        <v>236</v>
      </c>
      <c r="BJ1022" s="45"/>
      <c r="BK1022" s="46"/>
      <c r="BL1022" s="86"/>
    </row>
    <row r="1023" spans="1:64" ht="18" customHeight="1" x14ac:dyDescent="0.3">
      <c r="A1023" s="79">
        <f>IFERROR(InformeTbHv[[#This Row],[T EFECTIVO]]/InformeTbHv[[#This Row],[Horas disponibles]],0)</f>
        <v>0.95612903225806456</v>
      </c>
      <c r="B1023" s="79">
        <f>((InformeTbHv[[#This Row],[T PROGRAMADO]]-InformeTbHv[[#This Row],[HORAS DE OTRAS PARADA]]))/InformeTbHv[[#This Row],[T PROGRAMADO]]</f>
        <v>0.92625000000000002</v>
      </c>
      <c r="C1023" s="218">
        <f>IFERROR(((InformeTbHv[[#This Row],[T PROGRAMADO]]-InformeTbHv[[#This Row],[Ttal P. mec]])/InformeTbHv[[#This Row],[T PROGRAMADO]]),0)</f>
        <v>0.96875</v>
      </c>
      <c r="D1023" s="80">
        <f>IFERROR(ROUND(InformeTbHv[[#This Row],[TOTAL DE ARBOLES]]/InformeTbHv[[#This Row],[T EFECTIVO]],2),"")</f>
        <v>59.51</v>
      </c>
      <c r="E1023" s="80">
        <f>(IFERROR(ROUND(InformeTbHv[[#This Row],[M3]]/InformeTbHv[[#This Row],[TOTAL DE ARBOLES]],2),""))</f>
        <v>0.26</v>
      </c>
      <c r="F1023" s="39">
        <f>IFERROR(ROUND(InformeTbHv[[#This Row],[M3]]/InformeTbHv[[#This Row],[T EFECTIVO]],2),"")</f>
        <v>15.55</v>
      </c>
      <c r="G1023" s="81">
        <f>InformeTbHv[[#This Row],[T PROGRAMADO]]-InformeTbHv[[#This Row],[HORAS DE OTRAS PARADA]]</f>
        <v>7.41</v>
      </c>
      <c r="H1023" s="81">
        <f>InformeTbHv[[#This Row],[T PROGRAMADO]]-SUM(InformeTbHv[[#This Row],[T PARADAS MEC]]+InformeTbHv[[#This Row],[ALISTAMIENTO]]+InformeTbHv[[#This Row],[Mantenimiento periódico]])</f>
        <v>7.75</v>
      </c>
      <c r="I1023" s="81">
        <f>InformeTbHv[[#This Row],[T PARADAS MEC]]+InformeTbHv[[#This Row],[ALISTAMIENTO]]+InformeTbHv[[#This Row],[Mantenimiento periódico]]</f>
        <v>0.25</v>
      </c>
      <c r="J1023" s="81">
        <f>SUMIF(InformeTbHv[[#This Row],[MOTIVO 1]],"Mantenimiento periódico",InformeTbHv[[#This Row],[T OTRA PARADA 1]])</f>
        <v>0</v>
      </c>
      <c r="K1023" s="81">
        <f>InformeTbHv[[#This Row],[Mantenimiento periódico]]+InformeTbHv[[#This Row],[ALISTAMIENTO]]</f>
        <v>0.25</v>
      </c>
      <c r="L1023" s="81">
        <f>SUM(InformeTbHv[[#This Row],[T OTRA PARADA 1]:[T OTRA PARADA 5]])</f>
        <v>0</v>
      </c>
      <c r="M1023" s="80" t="s">
        <v>42</v>
      </c>
      <c r="N1023" s="80" t="s">
        <v>1418</v>
      </c>
      <c r="O1023" s="80" t="s">
        <v>58</v>
      </c>
      <c r="P1023" s="80">
        <v>6343935</v>
      </c>
      <c r="Q1023" s="80" t="s">
        <v>43</v>
      </c>
      <c r="R1023" s="80" t="s">
        <v>44</v>
      </c>
      <c r="S1023" s="82">
        <v>46031</v>
      </c>
      <c r="T1023" s="80" t="s">
        <v>98</v>
      </c>
      <c r="U1023" s="80"/>
      <c r="V1023" s="80"/>
      <c r="W1023" s="80"/>
      <c r="X1023" s="80"/>
      <c r="Y1023" s="80"/>
      <c r="Z1023" s="80"/>
      <c r="AA1023" s="80"/>
      <c r="AB1023" s="80"/>
      <c r="AC1023" s="80" t="s">
        <v>1441</v>
      </c>
      <c r="AD1023" s="80" t="s">
        <v>1486</v>
      </c>
      <c r="AE1023" s="80" t="s">
        <v>1515</v>
      </c>
      <c r="AF1023" s="80">
        <v>15.119228228528785</v>
      </c>
      <c r="AG1023" s="252" t="s">
        <v>206</v>
      </c>
      <c r="AH1023" s="261">
        <v>2</v>
      </c>
      <c r="AI1023" s="80" t="s">
        <v>61</v>
      </c>
      <c r="AJ1023" s="426">
        <f>VLOOKUP(InformeTbHv[[#This Row],[TURNO]],[1]INFORMEHV!AI$2:AK$184,2,0)</f>
        <v>0.91666666666666663</v>
      </c>
      <c r="AK1023" s="426">
        <f>VLOOKUP(InformeTbHv[[#This Row],[TURNO]],[1]INFORMEHV!AI$2:AK$184,3,0)</f>
        <v>0.25</v>
      </c>
      <c r="AL1023" s="211">
        <v>12</v>
      </c>
      <c r="AM1023" s="80">
        <v>441</v>
      </c>
      <c r="AN1023" s="80">
        <v>115.25</v>
      </c>
      <c r="AO1023" s="80">
        <v>15.47</v>
      </c>
      <c r="AP1023" s="80"/>
      <c r="AQ1023" s="81">
        <v>17</v>
      </c>
      <c r="AR1023" s="80">
        <v>8</v>
      </c>
      <c r="AS1023" s="80"/>
      <c r="AT1023" s="80"/>
      <c r="AU1023" s="83"/>
      <c r="AV1023" s="80">
        <v>0.25</v>
      </c>
      <c r="AW1023" s="80">
        <v>0.17</v>
      </c>
      <c r="AX1023" s="80">
        <v>0.17</v>
      </c>
      <c r="AY1023" s="80"/>
      <c r="AZ1023" s="84"/>
      <c r="BA1023" s="80" t="s">
        <v>48</v>
      </c>
      <c r="BB102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0.59000000000000008</v>
      </c>
      <c r="BC1023" s="81"/>
      <c r="BD1023" s="81"/>
      <c r="BE1023" s="81"/>
      <c r="BF1023" s="81"/>
      <c r="BG1023" s="85"/>
      <c r="BH1023" s="74"/>
      <c r="BI1023" s="75"/>
      <c r="BJ1023" s="45"/>
      <c r="BK1023" s="46"/>
      <c r="BL1023" s="86"/>
    </row>
    <row r="1024" spans="1:64" ht="18" customHeight="1" x14ac:dyDescent="0.3">
      <c r="A1024" s="79">
        <f>IFERROR(InformeTbHv[[#This Row],[T EFECTIVO]]/InformeTbHv[[#This Row],[Horas disponibles]],0)</f>
        <v>0.95612903225806456</v>
      </c>
      <c r="B1024" s="79">
        <f>((InformeTbHv[[#This Row],[T PROGRAMADO]]-InformeTbHv[[#This Row],[HORAS DE OTRAS PARADA]]))/InformeTbHv[[#This Row],[T PROGRAMADO]]</f>
        <v>0.92625000000000002</v>
      </c>
      <c r="C1024" s="218">
        <f>IFERROR(((InformeTbHv[[#This Row],[T PROGRAMADO]]-InformeTbHv[[#This Row],[Ttal P. mec]])/InformeTbHv[[#This Row],[T PROGRAMADO]]),0)</f>
        <v>0.96875</v>
      </c>
      <c r="D1024" s="80">
        <f>IFERROR(ROUND(InformeTbHv[[#This Row],[TOTAL DE ARBOLES]]/InformeTbHv[[#This Row],[T EFECTIVO]],2),"")</f>
        <v>112.69</v>
      </c>
      <c r="E1024" s="80">
        <f>(IFERROR(ROUND(InformeTbHv[[#This Row],[M3]]/InformeTbHv[[#This Row],[TOTAL DE ARBOLES]],2),""))</f>
        <v>0.28999999999999998</v>
      </c>
      <c r="F1024" s="39"/>
      <c r="G1024" s="81">
        <f>InformeTbHv[[#This Row],[T PROGRAMADO]]-InformeTbHv[[#This Row],[HORAS DE OTRAS PARADA]]</f>
        <v>7.41</v>
      </c>
      <c r="H1024" s="81">
        <f>InformeTbHv[[#This Row],[T PROGRAMADO]]-SUM(InformeTbHv[[#This Row],[T PARADAS MEC]]+InformeTbHv[[#This Row],[ALISTAMIENTO]]+InformeTbHv[[#This Row],[Mantenimiento periódico]])</f>
        <v>7.75</v>
      </c>
      <c r="I1024" s="81">
        <f>InformeTbHv[[#This Row],[T PARADAS MEC]]+InformeTbHv[[#This Row],[ALISTAMIENTO]]+InformeTbHv[[#This Row],[Mantenimiento periódico]]</f>
        <v>0.25</v>
      </c>
      <c r="J1024" s="81">
        <f>SUMIF(InformeTbHv[[#This Row],[MOTIVO 1]],"Mantenimiento periódico",InformeTbHv[[#This Row],[T OTRA PARADA 1]])</f>
        <v>0</v>
      </c>
      <c r="K1024" s="200">
        <f>InformeTbHv[[#This Row],[Mantenimiento periódico]]+InformeTbHv[[#This Row],[ALISTAMIENTO]]</f>
        <v>0.25</v>
      </c>
      <c r="L1024" s="200">
        <f>SUM(InformeTbHv[[#This Row],[T OTRA PARADA 1]:[T OTRA PARADA 5]])</f>
        <v>0</v>
      </c>
      <c r="M1024" s="211" t="s">
        <v>42</v>
      </c>
      <c r="N1024" s="211" t="s">
        <v>1418</v>
      </c>
      <c r="O1024" s="249" t="s">
        <v>58</v>
      </c>
      <c r="P1024" s="80">
        <v>6343935</v>
      </c>
      <c r="Q1024" s="80" t="s">
        <v>43</v>
      </c>
      <c r="R1024" s="80" t="s">
        <v>44</v>
      </c>
      <c r="S1024" s="82">
        <v>46032</v>
      </c>
      <c r="T1024" s="80" t="s">
        <v>98</v>
      </c>
      <c r="U1024" s="80"/>
      <c r="V1024" s="80"/>
      <c r="W1024" s="80"/>
      <c r="X1024" s="80"/>
      <c r="Y1024" s="80"/>
      <c r="Z1024" s="80"/>
      <c r="AA1024" s="80"/>
      <c r="AB1024" s="80"/>
      <c r="AC1024" s="80" t="s">
        <v>1441</v>
      </c>
      <c r="AD1024" s="80" t="s">
        <v>1486</v>
      </c>
      <c r="AE1024" s="80" t="s">
        <v>1515</v>
      </c>
      <c r="AF1024" s="80">
        <v>15.119228228528785</v>
      </c>
      <c r="AG1024" s="252" t="s">
        <v>206</v>
      </c>
      <c r="AH1024" s="261">
        <v>2</v>
      </c>
      <c r="AI1024" s="25" t="s">
        <v>47</v>
      </c>
      <c r="AJ1024" s="422">
        <f>VLOOKUP(InformeTbHv[[#This Row],[TURNO]],[1]INFORMEHV!AI$2:AK$184,2,0)</f>
        <v>0.25</v>
      </c>
      <c r="AK1024" s="422">
        <f>VLOOKUP(InformeTbHv[[#This Row],[TURNO]],[1]INFORMEHV!AI$2:AK$184,3,0)</f>
        <v>0.58333333333333337</v>
      </c>
      <c r="AL1024" s="211">
        <v>14</v>
      </c>
      <c r="AM1024" s="80">
        <v>835</v>
      </c>
      <c r="AN1024" s="80">
        <v>244.18</v>
      </c>
      <c r="AO1024" s="80">
        <v>35.89</v>
      </c>
      <c r="AP1024" s="80"/>
      <c r="AQ1024" s="81">
        <v>17</v>
      </c>
      <c r="AR1024" s="80">
        <v>8</v>
      </c>
      <c r="AS1024" s="80"/>
      <c r="AT1024" s="80"/>
      <c r="AU1024" s="83"/>
      <c r="AV1024" s="80">
        <v>0.25</v>
      </c>
      <c r="AW1024" s="80">
        <v>0.17</v>
      </c>
      <c r="AX1024" s="80">
        <v>0.17</v>
      </c>
      <c r="AY1024" s="80"/>
      <c r="AZ1024" s="84"/>
      <c r="BA1024" s="80" t="s">
        <v>48</v>
      </c>
      <c r="BB102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0.59000000000000008</v>
      </c>
      <c r="BC1024" s="81"/>
      <c r="BD1024" s="81"/>
      <c r="BE1024" s="81"/>
      <c r="BF1024" s="81"/>
      <c r="BG1024" s="85"/>
      <c r="BH1024" s="74"/>
      <c r="BI1024" s="75"/>
      <c r="BJ1024" s="45"/>
      <c r="BK1024" s="46"/>
      <c r="BL1024" s="86"/>
    </row>
    <row r="1025" spans="1:64" ht="18" customHeight="1" x14ac:dyDescent="0.3">
      <c r="A1025" s="79">
        <f>IFERROR(InformeTbHv[[#This Row],[T EFECTIVO]]/InformeTbHv[[#This Row],[Horas disponibles]],0)</f>
        <v>0</v>
      </c>
      <c r="B1025" s="79">
        <f>((InformeTbHv[[#This Row],[T PROGRAMADO]]-InformeTbHv[[#This Row],[HORAS DE OTRAS PARADA]]))/InformeTbHv[[#This Row],[T PROGRAMADO]]</f>
        <v>0</v>
      </c>
      <c r="C1025" s="218">
        <f>IFERROR(((InformeTbHv[[#This Row],[T PROGRAMADO]]-InformeTbHv[[#This Row],[Ttal P. mec]])/InformeTbHv[[#This Row],[T PROGRAMADO]]),0)</f>
        <v>1</v>
      </c>
      <c r="D1025" s="80" t="str">
        <f>IFERROR(ROUND(InformeTbHv[[#This Row],[TOTAL DE ARBOLES]]/InformeTbHv[[#This Row],[T EFECTIVO]],2),"")</f>
        <v/>
      </c>
      <c r="E1025" s="80" t="str">
        <f>(IFERROR(ROUND(InformeTbHv[[#This Row],[M3]]/InformeTbHv[[#This Row],[TOTAL DE ARBOLES]],2),""))</f>
        <v/>
      </c>
      <c r="F1025" s="39" t="str">
        <f>IFERROR(ROUND(InformeTbHv[[#This Row],[M3]]/InformeTbHv[[#This Row],[T EFECTIVO]],2),"")</f>
        <v/>
      </c>
      <c r="G1025" s="81">
        <f>InformeTbHv[[#This Row],[T PROGRAMADO]]-InformeTbHv[[#This Row],[HORAS DE OTRAS PARADA]]</f>
        <v>0</v>
      </c>
      <c r="H1025" s="81">
        <f>InformeTbHv[[#This Row],[T PROGRAMADO]]-SUM(InformeTbHv[[#This Row],[T PARADAS MEC]]+InformeTbHv[[#This Row],[ALISTAMIENTO]]+InformeTbHv[[#This Row],[Mantenimiento periódico]])</f>
        <v>8</v>
      </c>
      <c r="I1025" s="81">
        <f>InformeTbHv[[#This Row],[T PARADAS MEC]]+InformeTbHv[[#This Row],[ALISTAMIENTO]]+InformeTbHv[[#This Row],[Mantenimiento periódico]]</f>
        <v>0</v>
      </c>
      <c r="J1025" s="81">
        <f>SUMIF(InformeTbHv[[#This Row],[MOTIVO 1]],"Mantenimiento periódico",InformeTbHv[[#This Row],[T OTRA PARADA 1]])</f>
        <v>0</v>
      </c>
      <c r="K1025" s="81">
        <f>InformeTbHv[[#This Row],[Mantenimiento periódico]]+InformeTbHv[[#This Row],[ALISTAMIENTO]]</f>
        <v>0</v>
      </c>
      <c r="L1025" s="81">
        <f>SUM(InformeTbHv[[#This Row],[T OTRA PARADA 1]:[T OTRA PARADA 5]])</f>
        <v>8</v>
      </c>
      <c r="M1025" s="80" t="s">
        <v>42</v>
      </c>
      <c r="N1025" s="80" t="s">
        <v>1418</v>
      </c>
      <c r="O1025" s="80" t="s">
        <v>58</v>
      </c>
      <c r="P1025" s="80">
        <v>6343935</v>
      </c>
      <c r="Q1025" s="80" t="s">
        <v>43</v>
      </c>
      <c r="R1025" s="80" t="s">
        <v>44</v>
      </c>
      <c r="S1025" s="82">
        <v>46032</v>
      </c>
      <c r="T1025" s="80" t="s">
        <v>98</v>
      </c>
      <c r="U1025" s="80"/>
      <c r="V1025" s="80"/>
      <c r="W1025" s="80"/>
      <c r="X1025" s="80"/>
      <c r="Y1025" s="80"/>
      <c r="Z1025" s="80"/>
      <c r="AA1025" s="80"/>
      <c r="AB1025" s="80"/>
      <c r="AC1025" s="80" t="s">
        <v>1441</v>
      </c>
      <c r="AD1025" s="80" t="s">
        <v>1486</v>
      </c>
      <c r="AE1025" s="80" t="s">
        <v>1515</v>
      </c>
      <c r="AF1025" s="80">
        <v>15.119228228528785</v>
      </c>
      <c r="AG1025" s="252" t="s">
        <v>206</v>
      </c>
      <c r="AH1025" s="261">
        <v>2</v>
      </c>
      <c r="AI1025" s="80" t="s">
        <v>45</v>
      </c>
      <c r="AJ1025" s="426">
        <f>VLOOKUP(InformeTbHv[[#This Row],[TURNO]],[1]INFORMEHV!AI$2:AK$184,2,0)</f>
        <v>0.58333333333333337</v>
      </c>
      <c r="AK1025" s="426">
        <f>VLOOKUP(InformeTbHv[[#This Row],[TURNO]],[1]INFORMEHV!AI$2:AK$184,3,0)</f>
        <v>0.91666666666666663</v>
      </c>
      <c r="AL1025" s="211"/>
      <c r="AM1025" s="80"/>
      <c r="AN1025" s="80"/>
      <c r="AO1025" s="80"/>
      <c r="AP1025" s="80"/>
      <c r="AQ1025" s="81"/>
      <c r="AR1025" s="80">
        <v>8</v>
      </c>
      <c r="AS1025" s="80"/>
      <c r="AT1025" s="25"/>
      <c r="AU1025" s="83"/>
      <c r="AV1025" s="80"/>
      <c r="AW1025" s="80"/>
      <c r="AX1025" s="80"/>
      <c r="AY1025" s="80"/>
      <c r="AZ1025" s="84"/>
      <c r="BA1025" s="80" t="s">
        <v>48</v>
      </c>
      <c r="BB102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1025" s="81">
        <v>8</v>
      </c>
      <c r="BD1025" s="81"/>
      <c r="BE1025" s="81"/>
      <c r="BF1025" s="81"/>
      <c r="BG1025" s="85"/>
      <c r="BH1025" s="14" t="s">
        <v>236</v>
      </c>
      <c r="BI1025" s="75"/>
      <c r="BJ1025" s="45"/>
      <c r="BK1025" s="46"/>
      <c r="BL1025" s="86"/>
    </row>
    <row r="1026" spans="1:64" ht="18" customHeight="1" x14ac:dyDescent="0.3">
      <c r="A1026" s="79">
        <f>IFERROR(InformeTbHv[[#This Row],[T EFECTIVO]]/InformeTbHv[[#This Row],[Horas disponibles]],0)</f>
        <v>0.90279569892473122</v>
      </c>
      <c r="B1026" s="79">
        <f>((InformeTbHv[[#This Row],[T PROGRAMADO]]-InformeTbHv[[#This Row],[HORAS DE OTRAS PARADA]]))/InformeTbHv[[#This Row],[T PROGRAMADO]]</f>
        <v>0.87458333333333338</v>
      </c>
      <c r="C1026" s="218">
        <f>IFERROR(((InformeTbHv[[#This Row],[T PROGRAMADO]]-InformeTbHv[[#This Row],[Ttal P. mec]])/InformeTbHv[[#This Row],[T PROGRAMADO]]),0)</f>
        <v>0.96875</v>
      </c>
      <c r="D1026" s="80">
        <f>IFERROR(ROUND(InformeTbHv[[#This Row],[TOTAL DE ARBOLES]]/InformeTbHv[[#This Row],[T EFECTIVO]],2),"")</f>
        <v>123.2</v>
      </c>
      <c r="E1026" s="80">
        <f>(IFERROR(ROUND(InformeTbHv[[#This Row],[M3]]/InformeTbHv[[#This Row],[TOTAL DE ARBOLES]],2),""))</f>
        <v>0.22</v>
      </c>
      <c r="F1026" s="39">
        <f>IFERROR(ROUND(InformeTbHv[[#This Row],[M3]]/InformeTbHv[[#This Row],[T EFECTIVO]],2),"")</f>
        <v>26.89</v>
      </c>
      <c r="G1026" s="81">
        <f>InformeTbHv[[#This Row],[T PROGRAMADO]]-InformeTbHv[[#This Row],[HORAS DE OTRAS PARADA]]</f>
        <v>6.996666666666667</v>
      </c>
      <c r="H1026" s="81">
        <f>InformeTbHv[[#This Row],[T PROGRAMADO]]-SUM(InformeTbHv[[#This Row],[T PARADAS MEC]]+InformeTbHv[[#This Row],[ALISTAMIENTO]]+InformeTbHv[[#This Row],[Mantenimiento periódico]])</f>
        <v>7.75</v>
      </c>
      <c r="I1026" s="81">
        <f>InformeTbHv[[#This Row],[T PARADAS MEC]]+InformeTbHv[[#This Row],[ALISTAMIENTO]]+InformeTbHv[[#This Row],[Mantenimiento periódico]]</f>
        <v>0.25</v>
      </c>
      <c r="J1026" s="81">
        <f>SUMIF(InformeTbHv[[#This Row],[MOTIVO 1]],"Mantenimiento periódico",InformeTbHv[[#This Row],[T OTRA PARADA 1]])</f>
        <v>0</v>
      </c>
      <c r="K1026" s="81">
        <f>InformeTbHv[[#This Row],[Mantenimiento periódico]]+InformeTbHv[[#This Row],[ALISTAMIENTO]]</f>
        <v>0.25</v>
      </c>
      <c r="L1026" s="81">
        <f>SUM(InformeTbHv[[#This Row],[T OTRA PARADA 1]:[T OTRA PARADA 5]])</f>
        <v>0.58333333333333304</v>
      </c>
      <c r="M1026" s="80" t="s">
        <v>42</v>
      </c>
      <c r="N1026" s="80" t="s">
        <v>1418</v>
      </c>
      <c r="O1026" s="80" t="s">
        <v>58</v>
      </c>
      <c r="P1026" s="80">
        <v>6343935</v>
      </c>
      <c r="Q1026" s="80" t="s">
        <v>43</v>
      </c>
      <c r="R1026" s="80" t="s">
        <v>44</v>
      </c>
      <c r="S1026" s="82">
        <v>46033</v>
      </c>
      <c r="T1026" s="80" t="s">
        <v>98</v>
      </c>
      <c r="U1026" s="80"/>
      <c r="V1026" s="80"/>
      <c r="W1026" s="80"/>
      <c r="X1026" s="80"/>
      <c r="Y1026" s="80"/>
      <c r="Z1026" s="80"/>
      <c r="AA1026" s="80"/>
      <c r="AB1026" s="80"/>
      <c r="AC1026" s="80" t="s">
        <v>1441</v>
      </c>
      <c r="AD1026" s="80" t="s">
        <v>1486</v>
      </c>
      <c r="AE1026" s="80" t="s">
        <v>1515</v>
      </c>
      <c r="AF1026" s="80">
        <v>15.119228228528785</v>
      </c>
      <c r="AG1026" s="252" t="s">
        <v>206</v>
      </c>
      <c r="AH1026" s="261"/>
      <c r="AI1026" s="211" t="s">
        <v>47</v>
      </c>
      <c r="AJ1026" s="425">
        <f>VLOOKUP(InformeTbHv[[#This Row],[TURNO]],[1]INFORMEHV!AI$2:AK$184,2,0)</f>
        <v>0.25</v>
      </c>
      <c r="AK1026" s="425">
        <f>VLOOKUP(InformeTbHv[[#This Row],[TURNO]],[1]INFORMEHV!AI$2:AK$184,3,0)</f>
        <v>0.58333333333333337</v>
      </c>
      <c r="AL1026" s="211">
        <v>15</v>
      </c>
      <c r="AM1026" s="80">
        <v>862</v>
      </c>
      <c r="AN1026" s="80">
        <v>188.14</v>
      </c>
      <c r="AO1026" s="80">
        <v>24.54</v>
      </c>
      <c r="AP1026" s="80"/>
      <c r="AQ1026" s="81">
        <v>15</v>
      </c>
      <c r="AR1026" s="80">
        <v>8</v>
      </c>
      <c r="AS1026" s="80"/>
      <c r="AT1026" s="80"/>
      <c r="AU1026" s="83"/>
      <c r="AV1026" s="80">
        <v>0.25</v>
      </c>
      <c r="AW1026" s="80">
        <v>0.17</v>
      </c>
      <c r="AX1026" s="80"/>
      <c r="AY1026" s="80"/>
      <c r="AZ1026" s="84"/>
      <c r="BA1026" s="80" t="s">
        <v>48</v>
      </c>
      <c r="BB102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1.003333333333333</v>
      </c>
      <c r="BC1026" s="81">
        <v>0.58333333333333304</v>
      </c>
      <c r="BD1026" s="81"/>
      <c r="BE1026" s="81"/>
      <c r="BF1026" s="81"/>
      <c r="BG1026" s="85"/>
      <c r="BH1026" s="44" t="s">
        <v>255</v>
      </c>
      <c r="BI1026" s="75"/>
      <c r="BJ1026" s="45"/>
      <c r="BK1026" s="46"/>
      <c r="BL1026" s="86"/>
    </row>
    <row r="1027" spans="1:64" ht="18" customHeight="1" x14ac:dyDescent="0.3">
      <c r="A1027" s="79">
        <f>IFERROR(InformeTbHv[[#This Row],[T EFECTIVO]]/InformeTbHv[[#This Row],[Horas disponibles]],0)</f>
        <v>0.97806451612903222</v>
      </c>
      <c r="B1027" s="79">
        <f>((InformeTbHv[[#This Row],[T PROGRAMADO]]-InformeTbHv[[#This Row],[HORAS DE OTRAS PARADA]]))/InformeTbHv[[#This Row],[T PROGRAMADO]]</f>
        <v>0.94750000000000001</v>
      </c>
      <c r="C1027" s="218">
        <f>IFERROR(((InformeTbHv[[#This Row],[T PROGRAMADO]]-InformeTbHv[[#This Row],[Ttal P. mec]])/InformeTbHv[[#This Row],[T PROGRAMADO]]),0)</f>
        <v>0.96875</v>
      </c>
      <c r="D1027" s="80">
        <f>IFERROR(ROUND(InformeTbHv[[#This Row],[TOTAL DE ARBOLES]]/InformeTbHv[[#This Row],[T EFECTIVO]],2),"")</f>
        <v>97.63</v>
      </c>
      <c r="E1027" s="80">
        <f>(IFERROR(ROUND(InformeTbHv[[#This Row],[M3]]/InformeTbHv[[#This Row],[TOTAL DE ARBOLES]],2),""))</f>
        <v>0.2</v>
      </c>
      <c r="F1027" s="39">
        <f>IFERROR(ROUND(InformeTbHv[[#This Row],[M3]]/InformeTbHv[[#This Row],[T EFECTIVO]],2),"")</f>
        <v>19.350000000000001</v>
      </c>
      <c r="G1027" s="81">
        <f>InformeTbHv[[#This Row],[T PROGRAMADO]]-InformeTbHv[[#This Row],[HORAS DE OTRAS PARADA]]</f>
        <v>7.58</v>
      </c>
      <c r="H1027" s="81">
        <f>InformeTbHv[[#This Row],[T PROGRAMADO]]-SUM(InformeTbHv[[#This Row],[T PARADAS MEC]]+InformeTbHv[[#This Row],[ALISTAMIENTO]]+InformeTbHv[[#This Row],[Mantenimiento periódico]])</f>
        <v>7.75</v>
      </c>
      <c r="I1027" s="81">
        <f>InformeTbHv[[#This Row],[T PARADAS MEC]]+InformeTbHv[[#This Row],[ALISTAMIENTO]]+InformeTbHv[[#This Row],[Mantenimiento periódico]]</f>
        <v>0.25</v>
      </c>
      <c r="J1027" s="81">
        <f>SUMIF(InformeTbHv[[#This Row],[MOTIVO 1]],"Mantenimiento periódico",InformeTbHv[[#This Row],[T OTRA PARADA 1]])</f>
        <v>0</v>
      </c>
      <c r="K1027" s="81">
        <f>InformeTbHv[[#This Row],[Mantenimiento periódico]]+InformeTbHv[[#This Row],[ALISTAMIENTO]]</f>
        <v>0.25</v>
      </c>
      <c r="L1027" s="81">
        <f>SUM(InformeTbHv[[#This Row],[T OTRA PARADA 1]:[T OTRA PARADA 5]])</f>
        <v>0</v>
      </c>
      <c r="M1027" s="80" t="s">
        <v>42</v>
      </c>
      <c r="N1027" s="80" t="s">
        <v>1418</v>
      </c>
      <c r="O1027" s="49" t="s">
        <v>91</v>
      </c>
      <c r="P1027" s="80"/>
      <c r="Q1027" s="80" t="s">
        <v>43</v>
      </c>
      <c r="R1027" s="80" t="s">
        <v>44</v>
      </c>
      <c r="S1027" s="82">
        <v>46033</v>
      </c>
      <c r="T1027" s="80" t="s">
        <v>98</v>
      </c>
      <c r="U1027" s="80"/>
      <c r="V1027" s="80"/>
      <c r="W1027" s="80"/>
      <c r="X1027" s="80"/>
      <c r="Y1027" s="80"/>
      <c r="Z1027" s="80"/>
      <c r="AA1027" s="80"/>
      <c r="AB1027" s="80"/>
      <c r="AC1027" s="80" t="s">
        <v>1441</v>
      </c>
      <c r="AD1027" s="80" t="s">
        <v>1486</v>
      </c>
      <c r="AE1027" s="80" t="s">
        <v>1515</v>
      </c>
      <c r="AF1027" s="80">
        <v>15.119228228528785</v>
      </c>
      <c r="AG1027" s="252" t="s">
        <v>206</v>
      </c>
      <c r="AH1027" s="261"/>
      <c r="AI1027" s="80" t="s">
        <v>45</v>
      </c>
      <c r="AJ1027" s="426">
        <f>VLOOKUP(InformeTbHv[[#This Row],[TURNO]],[1]INFORMEHV!AI$2:AK$184,2,0)</f>
        <v>0.58333333333333337</v>
      </c>
      <c r="AK1027" s="426">
        <f>VLOOKUP(InformeTbHv[[#This Row],[TURNO]],[1]INFORMEHV!AI$2:AK$184,3,0)</f>
        <v>0.91666666666666663</v>
      </c>
      <c r="AL1027" s="211">
        <v>15</v>
      </c>
      <c r="AM1027" s="80">
        <v>740</v>
      </c>
      <c r="AN1027" s="80">
        <v>146.69999999999999</v>
      </c>
      <c r="AO1027" s="80">
        <v>17.57</v>
      </c>
      <c r="AP1027" s="80"/>
      <c r="AQ1027" s="81">
        <v>15</v>
      </c>
      <c r="AR1027" s="80">
        <v>8</v>
      </c>
      <c r="AS1027" s="80"/>
      <c r="AT1027" s="80"/>
      <c r="AU1027" s="83"/>
      <c r="AV1027" s="80">
        <v>0.25</v>
      </c>
      <c r="AW1027" s="80">
        <v>0.17</v>
      </c>
      <c r="AX1027" s="80"/>
      <c r="AY1027" s="80"/>
      <c r="AZ1027" s="84" t="s">
        <v>433</v>
      </c>
      <c r="BA1027" s="80" t="s">
        <v>48</v>
      </c>
      <c r="BB102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0.42000000000000004</v>
      </c>
      <c r="BC1027" s="81"/>
      <c r="BD1027" s="81"/>
      <c r="BE1027" s="81"/>
      <c r="BF1027" s="81"/>
      <c r="BG1027" s="85"/>
      <c r="BH1027" s="74"/>
      <c r="BI1027" s="75"/>
      <c r="BJ1027" s="45"/>
      <c r="BK1027" s="46"/>
      <c r="BL1027" s="86"/>
    </row>
    <row r="1028" spans="1:64" ht="18" customHeight="1" x14ac:dyDescent="0.3">
      <c r="A1028" s="79">
        <f>IFERROR(InformeTbHv[[#This Row],[T EFECTIVO]]/InformeTbHv[[#This Row],[Horas disponibles]],0)</f>
        <v>0.97783572359843551</v>
      </c>
      <c r="B1028" s="79">
        <f>((InformeTbHv[[#This Row],[T PROGRAMADO]]-InformeTbHv[[#This Row],[HORAS DE OTRAS PARADA]]))/InformeTbHv[[#This Row],[T PROGRAMADO]]</f>
        <v>0.9375</v>
      </c>
      <c r="C1028" s="218">
        <f>IFERROR(((InformeTbHv[[#This Row],[T PROGRAMADO]]-InformeTbHv[[#This Row],[Ttal P. mec]])/InformeTbHv[[#This Row],[T PROGRAMADO]]),0)</f>
        <v>0.95874999999999999</v>
      </c>
      <c r="D1028" s="80">
        <f>IFERROR(ROUND(InformeTbHv[[#This Row],[TOTAL DE ARBOLES]]/InformeTbHv[[#This Row],[T EFECTIVO]],2),"")</f>
        <v>72.13</v>
      </c>
      <c r="E1028" s="80">
        <f>(IFERROR(ROUND(InformeTbHv[[#This Row],[M3]]/InformeTbHv[[#This Row],[TOTAL DE ARBOLES]],2),""))</f>
        <v>0.17</v>
      </c>
      <c r="F1028" s="39">
        <f>IFERROR(ROUND(InformeTbHv[[#This Row],[M3]]/InformeTbHv[[#This Row],[T EFECTIVO]],2),"")</f>
        <v>11.96</v>
      </c>
      <c r="G1028" s="81">
        <f>InformeTbHv[[#This Row],[T PROGRAMADO]]-InformeTbHv[[#This Row],[HORAS DE OTRAS PARADA]]</f>
        <v>7.5</v>
      </c>
      <c r="H1028" s="81">
        <f>InformeTbHv[[#This Row],[T PROGRAMADO]]-SUM(InformeTbHv[[#This Row],[T PARADAS MEC]]+InformeTbHv[[#This Row],[ALISTAMIENTO]]+InformeTbHv[[#This Row],[Mantenimiento periódico]])</f>
        <v>7.67</v>
      </c>
      <c r="I1028" s="81">
        <f>InformeTbHv[[#This Row],[T PARADAS MEC]]+InformeTbHv[[#This Row],[ALISTAMIENTO]]+InformeTbHv[[#This Row],[Mantenimiento periódico]]</f>
        <v>0.33</v>
      </c>
      <c r="J1028" s="81">
        <f>SUMIF(InformeTbHv[[#This Row],[MOTIVO 1]],"Mantenimiento periódico",InformeTbHv[[#This Row],[T OTRA PARADA 1]])</f>
        <v>0</v>
      </c>
      <c r="K1028" s="81">
        <f>InformeTbHv[[#This Row],[Mantenimiento periódico]]+InformeTbHv[[#This Row],[ALISTAMIENTO]]</f>
        <v>0.33</v>
      </c>
      <c r="L1028" s="81">
        <f>SUM(InformeTbHv[[#This Row],[T OTRA PARADA 1]:[T OTRA PARADA 5]])</f>
        <v>0</v>
      </c>
      <c r="M1028" s="80" t="s">
        <v>42</v>
      </c>
      <c r="N1028" s="80" t="s">
        <v>1418</v>
      </c>
      <c r="O1028" s="80" t="s">
        <v>80</v>
      </c>
      <c r="P1028" s="80">
        <v>94270446</v>
      </c>
      <c r="Q1028" s="80" t="s">
        <v>43</v>
      </c>
      <c r="R1028" s="80" t="s">
        <v>44</v>
      </c>
      <c r="S1028" s="82">
        <v>46034</v>
      </c>
      <c r="T1028" s="80" t="s">
        <v>98</v>
      </c>
      <c r="U1028" s="80"/>
      <c r="V1028" s="80"/>
      <c r="W1028" s="80"/>
      <c r="X1028" s="80"/>
      <c r="Y1028" s="80"/>
      <c r="Z1028" s="80"/>
      <c r="AA1028" s="80"/>
      <c r="AB1028" s="80"/>
      <c r="AC1028" s="80" t="s">
        <v>1441</v>
      </c>
      <c r="AD1028" s="80" t="s">
        <v>1486</v>
      </c>
      <c r="AE1028" s="80" t="s">
        <v>1515</v>
      </c>
      <c r="AF1028" s="80">
        <v>15.119228228528785</v>
      </c>
      <c r="AG1028" s="252" t="s">
        <v>206</v>
      </c>
      <c r="AH1028" s="261"/>
      <c r="AI1028" s="80" t="s">
        <v>47</v>
      </c>
      <c r="AJ1028" s="426">
        <f>VLOOKUP(InformeTbHv[[#This Row],[TURNO]],[1]INFORMEHV!AI$2:AK$184,2,0)</f>
        <v>0.25</v>
      </c>
      <c r="AK1028" s="426">
        <f>VLOOKUP(InformeTbHv[[#This Row],[TURNO]],[1]INFORMEHV!AI$2:AK$184,3,0)</f>
        <v>0.58333333333333337</v>
      </c>
      <c r="AL1028" s="211">
        <v>16</v>
      </c>
      <c r="AM1028" s="80">
        <v>541</v>
      </c>
      <c r="AN1028" s="80">
        <v>89.71</v>
      </c>
      <c r="AO1028" s="80">
        <v>11.42</v>
      </c>
      <c r="AP1028" s="80"/>
      <c r="AQ1028" s="81">
        <v>13</v>
      </c>
      <c r="AR1028" s="80">
        <v>8</v>
      </c>
      <c r="AS1028" s="80"/>
      <c r="AT1028" s="80"/>
      <c r="AU1028" s="83"/>
      <c r="AV1028" s="80">
        <v>0.33</v>
      </c>
      <c r="AW1028" s="80">
        <v>0.17</v>
      </c>
      <c r="AX1028" s="80"/>
      <c r="AY1028" s="80"/>
      <c r="AZ1028" s="84"/>
      <c r="BA1028" s="80" t="s">
        <v>48</v>
      </c>
      <c r="BB102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0.5</v>
      </c>
      <c r="BC1028" s="81"/>
      <c r="BD1028" s="81"/>
      <c r="BE1028" s="81"/>
      <c r="BF1028" s="81"/>
      <c r="BG1028" s="85"/>
      <c r="BH1028" s="74"/>
      <c r="BI1028" s="75"/>
      <c r="BJ1028" s="45"/>
      <c r="BK1028" s="46"/>
      <c r="BL1028" s="86"/>
    </row>
    <row r="1029" spans="1:64" ht="18" customHeight="1" x14ac:dyDescent="0.3">
      <c r="A1029" s="79">
        <f>IFERROR(InformeTbHv[[#This Row],[T EFECTIVO]]/InformeTbHv[[#This Row],[Horas disponibles]],0)</f>
        <v>0.95612903225806456</v>
      </c>
      <c r="B1029" s="79">
        <f>((InformeTbHv[[#This Row],[T PROGRAMADO]]-InformeTbHv[[#This Row],[HORAS DE OTRAS PARADA]]))/InformeTbHv[[#This Row],[T PROGRAMADO]]</f>
        <v>0.92625000000000002</v>
      </c>
      <c r="C1029" s="218">
        <f>IFERROR(((InformeTbHv[[#This Row],[T PROGRAMADO]]-InformeTbHv[[#This Row],[Ttal P. mec]])/InformeTbHv[[#This Row],[T PROGRAMADO]]),0)</f>
        <v>0.96875</v>
      </c>
      <c r="D1029" s="80">
        <f>IFERROR(ROUND(InformeTbHv[[#This Row],[TOTAL DE ARBOLES]]/InformeTbHv[[#This Row],[T EFECTIVO]],2),"")</f>
        <v>104.45</v>
      </c>
      <c r="E1029" s="80">
        <f>(IFERROR(ROUND(InformeTbHv[[#This Row],[M3]]/InformeTbHv[[#This Row],[TOTAL DE ARBOLES]],2),""))</f>
        <v>0.35</v>
      </c>
      <c r="F1029" s="39"/>
      <c r="G1029" s="81">
        <f>InformeTbHv[[#This Row],[T PROGRAMADO]]-InformeTbHv[[#This Row],[HORAS DE OTRAS PARADA]]</f>
        <v>7.41</v>
      </c>
      <c r="H1029" s="81">
        <f>InformeTbHv[[#This Row],[T PROGRAMADO]]-SUM(InformeTbHv[[#This Row],[T PARADAS MEC]]+InformeTbHv[[#This Row],[ALISTAMIENTO]]+InformeTbHv[[#This Row],[Mantenimiento periódico]])</f>
        <v>7.75</v>
      </c>
      <c r="I1029" s="81">
        <f>InformeTbHv[[#This Row],[T PARADAS MEC]]+InformeTbHv[[#This Row],[ALISTAMIENTO]]+InformeTbHv[[#This Row],[Mantenimiento periódico]]</f>
        <v>0.25</v>
      </c>
      <c r="J1029" s="81">
        <f>SUMIF(InformeTbHv[[#This Row],[MOTIVO 1]],"Mantenimiento periódico",InformeTbHv[[#This Row],[T OTRA PARADA 1]])</f>
        <v>0</v>
      </c>
      <c r="K1029" s="81">
        <f>InformeTbHv[[#This Row],[Mantenimiento periódico]]+InformeTbHv[[#This Row],[ALISTAMIENTO]]</f>
        <v>0.25</v>
      </c>
      <c r="L1029" s="81">
        <f>SUM(InformeTbHv[[#This Row],[T OTRA PARADA 1]:[T OTRA PARADA 5]])</f>
        <v>0</v>
      </c>
      <c r="M1029" s="80" t="s">
        <v>42</v>
      </c>
      <c r="N1029" s="80" t="s">
        <v>1418</v>
      </c>
      <c r="O1029" s="49" t="s">
        <v>91</v>
      </c>
      <c r="P1029" s="80"/>
      <c r="Q1029" s="80" t="s">
        <v>43</v>
      </c>
      <c r="R1029" s="80" t="s">
        <v>44</v>
      </c>
      <c r="S1029" s="82">
        <v>46035</v>
      </c>
      <c r="T1029" s="80" t="s">
        <v>196</v>
      </c>
      <c r="U1029" s="80"/>
      <c r="V1029" s="80"/>
      <c r="W1029" s="80"/>
      <c r="X1029" s="80"/>
      <c r="Y1029" s="80"/>
      <c r="Z1029" s="80"/>
      <c r="AA1029" s="80"/>
      <c r="AB1029" s="80"/>
      <c r="AC1029" s="80" t="s">
        <v>1428</v>
      </c>
      <c r="AD1029" s="80" t="s">
        <v>1473</v>
      </c>
      <c r="AE1029" s="80" t="s">
        <v>1516</v>
      </c>
      <c r="AF1029" s="80">
        <v>15.805091929583492</v>
      </c>
      <c r="AG1029" s="251" t="s">
        <v>205</v>
      </c>
      <c r="AH1029" s="261">
        <v>2</v>
      </c>
      <c r="AI1029" s="211" t="s">
        <v>47</v>
      </c>
      <c r="AJ1029" s="425">
        <f>VLOOKUP(InformeTbHv[[#This Row],[TURNO]],[1]INFORMEHV!AI$2:AK$184,2,0)</f>
        <v>0.25</v>
      </c>
      <c r="AK1029" s="425">
        <f>VLOOKUP(InformeTbHv[[#This Row],[TURNO]],[1]INFORMEHV!AI$2:AK$184,3,0)</f>
        <v>0.58333333333333337</v>
      </c>
      <c r="AL1029" s="211">
        <v>15</v>
      </c>
      <c r="AM1029" s="80">
        <v>774</v>
      </c>
      <c r="AN1029" s="80">
        <v>274.14999999999998</v>
      </c>
      <c r="AO1029" s="80">
        <v>26.47</v>
      </c>
      <c r="AP1029" s="80"/>
      <c r="AQ1029" s="81">
        <v>16</v>
      </c>
      <c r="AR1029" s="80">
        <v>8</v>
      </c>
      <c r="AS1029" s="80"/>
      <c r="AT1029" s="80"/>
      <c r="AU1029" s="83"/>
      <c r="AV1029" s="80">
        <v>0.25</v>
      </c>
      <c r="AW1029" s="80">
        <v>0.17</v>
      </c>
      <c r="AX1029" s="80">
        <v>0.17</v>
      </c>
      <c r="AY1029" s="80"/>
      <c r="AZ1029" s="84" t="s">
        <v>433</v>
      </c>
      <c r="BA1029" s="80" t="s">
        <v>48</v>
      </c>
      <c r="BB102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0.59000000000000008</v>
      </c>
      <c r="BC1029" s="81"/>
      <c r="BD1029" s="81"/>
      <c r="BE1029" s="81"/>
      <c r="BF1029" s="81"/>
      <c r="BG1029" s="85"/>
      <c r="BH1029" s="74"/>
      <c r="BI1029" s="75"/>
      <c r="BJ1029" s="45"/>
      <c r="BK1029" s="46"/>
      <c r="BL1029" s="86"/>
    </row>
    <row r="1030" spans="1:64" ht="18" customHeight="1" x14ac:dyDescent="0.3">
      <c r="A1030" s="79">
        <f>IFERROR(InformeTbHv[[#This Row],[T EFECTIVO]]/InformeTbHv[[#This Row],[Horas disponibles]],0)</f>
        <v>0.94524119947848761</v>
      </c>
      <c r="B1030" s="79">
        <f>((InformeTbHv[[#This Row],[T PROGRAMADO]]-InformeTbHv[[#This Row],[HORAS DE OTRAS PARADA]]))/InformeTbHv[[#This Row],[T PROGRAMADO]]</f>
        <v>0.90625</v>
      </c>
      <c r="C1030" s="218">
        <f>IFERROR(((InformeTbHv[[#This Row],[T PROGRAMADO]]-InformeTbHv[[#This Row],[Ttal P. mec]])/InformeTbHv[[#This Row],[T PROGRAMADO]]),0)</f>
        <v>0.95874999999999999</v>
      </c>
      <c r="D1030" s="80">
        <f>IFERROR(ROUND(InformeTbHv[[#This Row],[TOTAL DE ARBOLES]]/InformeTbHv[[#This Row],[T EFECTIVO]],2),"")</f>
        <v>88.97</v>
      </c>
      <c r="E1030" s="80">
        <f>(IFERROR(ROUND(InformeTbHv[[#This Row],[M3]]/InformeTbHv[[#This Row],[TOTAL DE ARBOLES]],2),""))</f>
        <v>0.28999999999999998</v>
      </c>
      <c r="F1030" s="39">
        <f>IFERROR(ROUND(InformeTbHv[[#This Row],[M3]]/InformeTbHv[[#This Row],[T EFECTIVO]],2),"")</f>
        <v>25.92</v>
      </c>
      <c r="G1030" s="81">
        <f>InformeTbHv[[#This Row],[T PROGRAMADO]]-InformeTbHv[[#This Row],[HORAS DE OTRAS PARADA]]</f>
        <v>7.25</v>
      </c>
      <c r="H1030" s="81">
        <f>InformeTbHv[[#This Row],[T PROGRAMADO]]-SUM(InformeTbHv[[#This Row],[T PARADAS MEC]]+InformeTbHv[[#This Row],[ALISTAMIENTO]]+InformeTbHv[[#This Row],[Mantenimiento periódico]])</f>
        <v>7.67</v>
      </c>
      <c r="I1030" s="81">
        <f>InformeTbHv[[#This Row],[T PARADAS MEC]]+InformeTbHv[[#This Row],[ALISTAMIENTO]]+InformeTbHv[[#This Row],[Mantenimiento periódico]]</f>
        <v>0.33</v>
      </c>
      <c r="J1030" s="81">
        <f>SUMIF(InformeTbHv[[#This Row],[MOTIVO 1]],"Mantenimiento periódico",InformeTbHv[[#This Row],[T OTRA PARADA 1]])</f>
        <v>0</v>
      </c>
      <c r="K1030" s="81">
        <f>InformeTbHv[[#This Row],[Mantenimiento periódico]]+InformeTbHv[[#This Row],[ALISTAMIENTO]]</f>
        <v>0.33</v>
      </c>
      <c r="L1030" s="81">
        <f>SUM(InformeTbHv[[#This Row],[T OTRA PARADA 1]:[T OTRA PARADA 5]])</f>
        <v>0</v>
      </c>
      <c r="M1030" s="80" t="s">
        <v>42</v>
      </c>
      <c r="N1030" s="80" t="s">
        <v>1418</v>
      </c>
      <c r="O1030" s="80" t="s">
        <v>80</v>
      </c>
      <c r="P1030" s="80">
        <v>94270446</v>
      </c>
      <c r="Q1030" s="80" t="s">
        <v>43</v>
      </c>
      <c r="R1030" s="80" t="s">
        <v>44</v>
      </c>
      <c r="S1030" s="82">
        <v>46035</v>
      </c>
      <c r="T1030" s="80" t="s">
        <v>196</v>
      </c>
      <c r="U1030" s="80"/>
      <c r="V1030" s="80"/>
      <c r="W1030" s="80"/>
      <c r="X1030" s="80"/>
      <c r="Y1030" s="80"/>
      <c r="Z1030" s="80"/>
      <c r="AA1030" s="80"/>
      <c r="AB1030" s="80"/>
      <c r="AC1030" s="80" t="s">
        <v>1428</v>
      </c>
      <c r="AD1030" s="80" t="s">
        <v>1473</v>
      </c>
      <c r="AE1030" s="80" t="s">
        <v>1516</v>
      </c>
      <c r="AF1030" s="80">
        <v>15.805091929583492</v>
      </c>
      <c r="AG1030" s="251" t="s">
        <v>205</v>
      </c>
      <c r="AH1030" s="261">
        <v>2</v>
      </c>
      <c r="AI1030" s="80" t="s">
        <v>45</v>
      </c>
      <c r="AJ1030" s="426">
        <f>VLOOKUP(InformeTbHv[[#This Row],[TURNO]],[1]INFORMEHV!AI$2:AK$184,2,0)</f>
        <v>0.58333333333333337</v>
      </c>
      <c r="AK1030" s="426">
        <f>VLOOKUP(InformeTbHv[[#This Row],[TURNO]],[1]INFORMEHV!AI$2:AK$184,3,0)</f>
        <v>0.91666666666666663</v>
      </c>
      <c r="AL1030" s="211">
        <v>16</v>
      </c>
      <c r="AM1030" s="80">
        <v>645</v>
      </c>
      <c r="AN1030" s="80">
        <v>187.95</v>
      </c>
      <c r="AO1030" s="80">
        <v>27.75</v>
      </c>
      <c r="AP1030" s="80"/>
      <c r="AQ1030" s="81">
        <v>16</v>
      </c>
      <c r="AR1030" s="80">
        <v>8</v>
      </c>
      <c r="AS1030" s="80"/>
      <c r="AT1030" s="80"/>
      <c r="AU1030" s="83"/>
      <c r="AV1030" s="80">
        <v>0.33</v>
      </c>
      <c r="AW1030" s="80">
        <v>0.25</v>
      </c>
      <c r="AX1030" s="80">
        <v>0.17</v>
      </c>
      <c r="AY1030" s="80"/>
      <c r="AZ1030" s="84"/>
      <c r="BA1030" s="80" t="s">
        <v>48</v>
      </c>
      <c r="BB103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0.75000000000000011</v>
      </c>
      <c r="BC1030" s="81"/>
      <c r="BD1030" s="81"/>
      <c r="BE1030" s="81"/>
      <c r="BF1030" s="81"/>
      <c r="BG1030" s="85"/>
      <c r="BH1030" s="74"/>
      <c r="BI1030" s="75"/>
      <c r="BJ1030" s="45"/>
      <c r="BK1030" s="46"/>
      <c r="BL1030" s="86"/>
    </row>
    <row r="1031" spans="1:64" ht="18" customHeight="1" x14ac:dyDescent="0.3">
      <c r="A1031" s="79">
        <f>IFERROR(InformeTbHv[[#This Row],[T EFECTIVO]]/InformeTbHv[[#This Row],[Horas disponibles]],0)</f>
        <v>0.86658195679796701</v>
      </c>
      <c r="B1031" s="79">
        <f>((InformeTbHv[[#This Row],[T PROGRAMADO]]-InformeTbHv[[#This Row],[HORAS DE OTRAS PARADA]]))/InformeTbHv[[#This Row],[T PROGRAMADO]]</f>
        <v>0.85250000000000004</v>
      </c>
      <c r="C1031" s="218">
        <f>IFERROR(((InformeTbHv[[#This Row],[T PROGRAMADO]]-InformeTbHv[[#This Row],[Ttal P. mec]])/InformeTbHv[[#This Row],[T PROGRAMADO]]),0)</f>
        <v>0.98375000000000001</v>
      </c>
      <c r="D1031" s="80">
        <f>IFERROR(ROUND(InformeTbHv[[#This Row],[TOTAL DE ARBOLES]]/InformeTbHv[[#This Row],[T EFECTIVO]],2),"")</f>
        <v>24.49</v>
      </c>
      <c r="E1031" s="80">
        <f>(IFERROR(ROUND(InformeTbHv[[#This Row],[M3]]/InformeTbHv[[#This Row],[TOTAL DE ARBOLES]],2),""))</f>
        <v>1.53</v>
      </c>
      <c r="F1031" s="39">
        <f>IFERROR(ROUND(InformeTbHv[[#This Row],[M3]]/InformeTbHv[[#This Row],[T EFECTIVO]],2),"")</f>
        <v>37.56</v>
      </c>
      <c r="G1031" s="81">
        <f>InformeTbHv[[#This Row],[T PROGRAMADO]]-InformeTbHv[[#This Row],[HORAS DE OTRAS PARADA]]</f>
        <v>6.82</v>
      </c>
      <c r="H1031" s="81">
        <f>InformeTbHv[[#This Row],[T PROGRAMADO]]-SUM(InformeTbHv[[#This Row],[T PARADAS MEC]]+InformeTbHv[[#This Row],[ALISTAMIENTO]]+InformeTbHv[[#This Row],[Mantenimiento periódico]])</f>
        <v>7.87</v>
      </c>
      <c r="I1031" s="81">
        <f>InformeTbHv[[#This Row],[T PARADAS MEC]]+InformeTbHv[[#This Row],[ALISTAMIENTO]]+InformeTbHv[[#This Row],[Mantenimiento periódico]]</f>
        <v>0.13</v>
      </c>
      <c r="J1031" s="81">
        <f>SUMIF(InformeTbHv[[#This Row],[MOTIVO 1]],"Mantenimiento periódico",InformeTbHv[[#This Row],[T OTRA PARADA 1]])</f>
        <v>0</v>
      </c>
      <c r="K1031" s="81">
        <f>InformeTbHv[[#This Row],[Mantenimiento periódico]]+InformeTbHv[[#This Row],[ALISTAMIENTO]]</f>
        <v>0.13</v>
      </c>
      <c r="L1031" s="81">
        <f>SUM(InformeTbHv[[#This Row],[T OTRA PARADA 1]:[T OTRA PARADA 5]])</f>
        <v>0.85</v>
      </c>
      <c r="M1031" s="80" t="s">
        <v>72</v>
      </c>
      <c r="N1031" s="80" t="s">
        <v>1418</v>
      </c>
      <c r="O1031" s="80" t="s">
        <v>93</v>
      </c>
      <c r="P1031" s="80">
        <v>1112881624</v>
      </c>
      <c r="Q1031" s="80" t="s">
        <v>43</v>
      </c>
      <c r="R1031" s="80" t="s">
        <v>74</v>
      </c>
      <c r="S1031" s="82">
        <v>46047</v>
      </c>
      <c r="T1031" s="80" t="s">
        <v>198</v>
      </c>
      <c r="U1031" s="80"/>
      <c r="V1031" s="80"/>
      <c r="W1031" s="80"/>
      <c r="X1031" s="80"/>
      <c r="Y1031" s="80"/>
      <c r="Z1031" s="80"/>
      <c r="AA1031" s="80"/>
      <c r="AB1031" s="80"/>
      <c r="AC1031" s="80" t="s">
        <v>1450</v>
      </c>
      <c r="AD1031" s="80" t="s">
        <v>1495</v>
      </c>
      <c r="AE1031" s="80" t="s">
        <v>1514</v>
      </c>
      <c r="AF1031" s="80">
        <v>16.86453723236896</v>
      </c>
      <c r="AG1031" s="25" t="s">
        <v>208</v>
      </c>
      <c r="AH1031" s="261">
        <v>1</v>
      </c>
      <c r="AI1031" s="80" t="s">
        <v>45</v>
      </c>
      <c r="AJ1031" s="426">
        <f>VLOOKUP(InformeTbHv[[#This Row],[TURNO]],[1]INFORMEHV!AI$2:AK$184,2,0)</f>
        <v>0.58333333333333337</v>
      </c>
      <c r="AK1031" s="426">
        <f>VLOOKUP(InformeTbHv[[#This Row],[TURNO]],[1]INFORMEHV!AI$2:AK$184,3,0)</f>
        <v>0.91666666666666663</v>
      </c>
      <c r="AL1031" s="211">
        <v>24</v>
      </c>
      <c r="AM1031" s="80">
        <v>167</v>
      </c>
      <c r="AN1031" s="80">
        <v>256.16000000000003</v>
      </c>
      <c r="AO1031" s="80">
        <v>37.270000000000003</v>
      </c>
      <c r="AP1031" s="80"/>
      <c r="AQ1031" s="81">
        <v>30.3</v>
      </c>
      <c r="AR1031" s="80">
        <v>8</v>
      </c>
      <c r="AS1031" s="80"/>
      <c r="AT1031" s="80"/>
      <c r="AU1031" s="83"/>
      <c r="AV1031" s="80">
        <v>0.13</v>
      </c>
      <c r="AW1031" s="80"/>
      <c r="AX1031" s="80">
        <v>0.2</v>
      </c>
      <c r="AY1031" s="80">
        <v>6.49</v>
      </c>
      <c r="AZ1031" s="84" t="s">
        <v>437</v>
      </c>
      <c r="BA1031" s="80" t="s">
        <v>48</v>
      </c>
      <c r="BB103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1.18</v>
      </c>
      <c r="BC1031" s="81">
        <v>0.85</v>
      </c>
      <c r="BD1031" s="81"/>
      <c r="BE1031" s="81"/>
      <c r="BF1031" s="81"/>
      <c r="BG1031" s="85"/>
      <c r="BH1031" s="14" t="s">
        <v>236</v>
      </c>
      <c r="BI1031" s="75"/>
      <c r="BJ1031" s="45"/>
      <c r="BK1031" s="46"/>
      <c r="BL1031" s="86"/>
    </row>
    <row r="1032" spans="1:64" ht="18" customHeight="1" x14ac:dyDescent="0.3">
      <c r="A1032" s="79">
        <f>IFERROR(InformeTbHv[[#This Row],[T EFECTIVO]]/InformeTbHv[[#This Row],[Horas disponibles]],0)</f>
        <v>0.6558988764044944</v>
      </c>
      <c r="B1032" s="79">
        <f>((InformeTbHv[[#This Row],[T PROGRAMADO]]-InformeTbHv[[#This Row],[HORAS DE OTRAS PARADA]]))/InformeTbHv[[#This Row],[T PROGRAMADO]]</f>
        <v>0.58374999999999999</v>
      </c>
      <c r="C1032" s="218">
        <f>IFERROR(((InformeTbHv[[#This Row],[T PROGRAMADO]]-InformeTbHv[[#This Row],[Ttal P. mec]])/InformeTbHv[[#This Row],[T PROGRAMADO]]),0)</f>
        <v>0.89</v>
      </c>
      <c r="D1032" s="80">
        <f>IFERROR(ROUND(InformeTbHv[[#This Row],[TOTAL DE ARBOLES]]/InformeTbHv[[#This Row],[T EFECTIVO]],2),"")</f>
        <v>26.98</v>
      </c>
      <c r="E1032" s="80">
        <f>(IFERROR(ROUND(InformeTbHv[[#This Row],[M3]]/InformeTbHv[[#This Row],[TOTAL DE ARBOLES]],2),""))</f>
        <v>0.17</v>
      </c>
      <c r="F1032" s="39">
        <f>IFERROR(ROUND(InformeTbHv[[#This Row],[M3]]/InformeTbHv[[#This Row],[T EFECTIVO]],2),"")</f>
        <v>4.58</v>
      </c>
      <c r="G1032" s="81">
        <f>InformeTbHv[[#This Row],[T PROGRAMADO]]-InformeTbHv[[#This Row],[HORAS DE OTRAS PARADA]]</f>
        <v>4.67</v>
      </c>
      <c r="H1032" s="81">
        <f>InformeTbHv[[#This Row],[T PROGRAMADO]]-SUM(InformeTbHv[[#This Row],[T PARADAS MEC]]+InformeTbHv[[#This Row],[ALISTAMIENTO]]+InformeTbHv[[#This Row],[Mantenimiento periódico]])</f>
        <v>7.12</v>
      </c>
      <c r="I1032" s="81">
        <f>InformeTbHv[[#This Row],[T PARADAS MEC]]+InformeTbHv[[#This Row],[ALISTAMIENTO]]+InformeTbHv[[#This Row],[Mantenimiento periódico]]</f>
        <v>0.88</v>
      </c>
      <c r="J1032" s="81">
        <f>SUMIF(InformeTbHv[[#This Row],[MOTIVO 1]],"Mantenimiento periódico",InformeTbHv[[#This Row],[T OTRA PARADA 1]])</f>
        <v>0</v>
      </c>
      <c r="K1032" s="81">
        <f>InformeTbHv[[#This Row],[Mantenimiento periódico]]+InformeTbHv[[#This Row],[ALISTAMIENTO]]</f>
        <v>0.88</v>
      </c>
      <c r="L1032" s="81">
        <f>SUM(InformeTbHv[[#This Row],[T OTRA PARADA 1]:[T OTRA PARADA 5]])</f>
        <v>1.6</v>
      </c>
      <c r="M1032" s="80" t="s">
        <v>72</v>
      </c>
      <c r="N1032" s="80" t="s">
        <v>1418</v>
      </c>
      <c r="O1032" s="80" t="s">
        <v>73</v>
      </c>
      <c r="P1032" s="80">
        <v>1116724403</v>
      </c>
      <c r="Q1032" s="80" t="s">
        <v>43</v>
      </c>
      <c r="R1032" s="80" t="s">
        <v>74</v>
      </c>
      <c r="S1032" s="82">
        <v>46047</v>
      </c>
      <c r="T1032" s="80" t="s">
        <v>198</v>
      </c>
      <c r="U1032" s="80"/>
      <c r="V1032" s="80"/>
      <c r="W1032" s="80"/>
      <c r="X1032" s="80"/>
      <c r="Y1032" s="80"/>
      <c r="Z1032" s="80"/>
      <c r="AA1032" s="80"/>
      <c r="AB1032" s="80"/>
      <c r="AC1032" s="80" t="s">
        <v>1450</v>
      </c>
      <c r="AD1032" s="80" t="s">
        <v>1495</v>
      </c>
      <c r="AE1032" s="80" t="s">
        <v>1514</v>
      </c>
      <c r="AF1032" s="80">
        <v>16.86453723236896</v>
      </c>
      <c r="AG1032" s="251" t="s">
        <v>205</v>
      </c>
      <c r="AH1032" s="261">
        <v>1</v>
      </c>
      <c r="AI1032" s="211" t="s">
        <v>47</v>
      </c>
      <c r="AJ1032" s="425">
        <f>VLOOKUP(InformeTbHv[[#This Row],[TURNO]],[1]INFORMEHV!AI$2:AK$184,2,0)</f>
        <v>0.25</v>
      </c>
      <c r="AK1032" s="425">
        <f>VLOOKUP(InformeTbHv[[#This Row],[TURNO]],[1]INFORMEHV!AI$2:AK$184,3,0)</f>
        <v>0.58333333333333337</v>
      </c>
      <c r="AL1032" s="211">
        <v>25</v>
      </c>
      <c r="AM1032" s="80">
        <v>126</v>
      </c>
      <c r="AN1032" s="80">
        <v>21.4</v>
      </c>
      <c r="AO1032" s="80">
        <v>49.69</v>
      </c>
      <c r="AP1032" s="80"/>
      <c r="AQ1032" s="81">
        <v>32</v>
      </c>
      <c r="AR1032" s="80">
        <v>8</v>
      </c>
      <c r="AS1032" s="80"/>
      <c r="AT1032" s="80"/>
      <c r="AU1032" s="83"/>
      <c r="AV1032" s="80">
        <v>0.88</v>
      </c>
      <c r="AW1032" s="80">
        <v>0.15</v>
      </c>
      <c r="AX1032" s="80">
        <v>0.7</v>
      </c>
      <c r="AY1032" s="80">
        <v>4.4000000000000004</v>
      </c>
      <c r="AZ1032" s="84" t="s">
        <v>438</v>
      </c>
      <c r="BA1032" s="80" t="s">
        <v>48</v>
      </c>
      <c r="BB103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3.33</v>
      </c>
      <c r="BC1032" s="81">
        <v>0.25</v>
      </c>
      <c r="BD1032" s="81">
        <v>1.35</v>
      </c>
      <c r="BE1032" s="81"/>
      <c r="BF1032" s="81"/>
      <c r="BG1032" s="85"/>
      <c r="BH1032" s="74" t="s">
        <v>90</v>
      </c>
      <c r="BI1032" s="15" t="s">
        <v>241</v>
      </c>
      <c r="BJ1032" s="45"/>
      <c r="BK1032" s="46"/>
      <c r="BL1032" s="86"/>
    </row>
    <row r="1033" spans="1:64" ht="18" customHeight="1" x14ac:dyDescent="0.3">
      <c r="A1033" s="79">
        <f>IFERROR(InformeTbHv[[#This Row],[T EFECTIVO]]/InformeTbHv[[#This Row],[Horas disponibles]],0)</f>
        <v>0.90105540897097625</v>
      </c>
      <c r="B1033" s="79">
        <f>((InformeTbHv[[#This Row],[T PROGRAMADO]]-InformeTbHv[[#This Row],[HORAS DE OTRAS PARADA]]))/InformeTbHv[[#This Row],[T PROGRAMADO]]</f>
        <v>0.85375000000000001</v>
      </c>
      <c r="C1033" s="218">
        <f>IFERROR(((InformeTbHv[[#This Row],[T PROGRAMADO]]-InformeTbHv[[#This Row],[Ttal P. mec]])/InformeTbHv[[#This Row],[T PROGRAMADO]]),0)</f>
        <v>0.94750000000000001</v>
      </c>
      <c r="D1033" s="80">
        <f>IFERROR(ROUND(InformeTbHv[[#This Row],[TOTAL DE ARBOLES]]/InformeTbHv[[#This Row],[T EFECTIVO]],2),"")</f>
        <v>51.83</v>
      </c>
      <c r="E1033" s="80">
        <f>(IFERROR(ROUND(InformeTbHv[[#This Row],[M3]]/InformeTbHv[[#This Row],[TOTAL DE ARBOLES]],2),""))</f>
        <v>0.4</v>
      </c>
      <c r="F1033" s="39">
        <f>IFERROR(ROUND(InformeTbHv[[#This Row],[M3]]/InformeTbHv[[#This Row],[T EFECTIVO]],2),"")</f>
        <v>20.79</v>
      </c>
      <c r="G1033" s="81">
        <f>InformeTbHv[[#This Row],[T PROGRAMADO]]-InformeTbHv[[#This Row],[HORAS DE OTRAS PARADA]]</f>
        <v>6.83</v>
      </c>
      <c r="H1033" s="81">
        <f>InformeTbHv[[#This Row],[T PROGRAMADO]]-SUM(InformeTbHv[[#This Row],[T PARADAS MEC]]+InformeTbHv[[#This Row],[ALISTAMIENTO]]+InformeTbHv[[#This Row],[Mantenimiento periódico]])</f>
        <v>7.58</v>
      </c>
      <c r="I1033" s="81">
        <f>InformeTbHv[[#This Row],[T PARADAS MEC]]+InformeTbHv[[#This Row],[ALISTAMIENTO]]+InformeTbHv[[#This Row],[Mantenimiento periódico]]</f>
        <v>0.42</v>
      </c>
      <c r="J1033" s="81">
        <f>SUMIF(InformeTbHv[[#This Row],[MOTIVO 1]],"Mantenimiento periódico",InformeTbHv[[#This Row],[T OTRA PARADA 1]])</f>
        <v>0</v>
      </c>
      <c r="K1033" s="81">
        <f>InformeTbHv[[#This Row],[Mantenimiento periódico]]+InformeTbHv[[#This Row],[ALISTAMIENTO]]</f>
        <v>0.42</v>
      </c>
      <c r="L1033" s="81">
        <f>SUM(InformeTbHv[[#This Row],[T OTRA PARADA 1]:[T OTRA PARADA 5]])</f>
        <v>0</v>
      </c>
      <c r="M1033" s="80" t="s">
        <v>55</v>
      </c>
      <c r="N1033" s="80" t="s">
        <v>1418</v>
      </c>
      <c r="O1033" s="80" t="s">
        <v>94</v>
      </c>
      <c r="P1033" s="80">
        <v>94269293</v>
      </c>
      <c r="Q1033" s="80" t="s">
        <v>43</v>
      </c>
      <c r="R1033" s="80" t="s">
        <v>49</v>
      </c>
      <c r="S1033" s="82">
        <v>46047</v>
      </c>
      <c r="T1033" s="80" t="s">
        <v>62</v>
      </c>
      <c r="U1033" s="80"/>
      <c r="V1033" s="80"/>
      <c r="W1033" s="80"/>
      <c r="X1033" s="80"/>
      <c r="Y1033" s="80"/>
      <c r="Z1033" s="80"/>
      <c r="AA1033" s="80"/>
      <c r="AB1033" s="80"/>
      <c r="AC1033" s="80" t="s">
        <v>1445</v>
      </c>
      <c r="AD1033" s="80" t="s">
        <v>1490</v>
      </c>
      <c r="AE1033" s="80" t="s">
        <v>1518</v>
      </c>
      <c r="AF1033" s="80">
        <v>19.828868083208551</v>
      </c>
      <c r="AG1033" s="25" t="s">
        <v>208</v>
      </c>
      <c r="AH1033" s="261">
        <v>2</v>
      </c>
      <c r="AI1033" s="211" t="s">
        <v>47</v>
      </c>
      <c r="AJ1033" s="425">
        <f>VLOOKUP(InformeTbHv[[#This Row],[TURNO]],[1]INFORMEHV!AI$2:AK$184,2,0)</f>
        <v>0.25</v>
      </c>
      <c r="AK1033" s="425">
        <f>VLOOKUP(InformeTbHv[[#This Row],[TURNO]],[1]INFORMEHV!AI$2:AK$184,3,0)</f>
        <v>0.58333333333333337</v>
      </c>
      <c r="AL1033" s="211">
        <v>28</v>
      </c>
      <c r="AM1033" s="80">
        <v>354</v>
      </c>
      <c r="AN1033" s="80">
        <v>142</v>
      </c>
      <c r="AO1033" s="80">
        <v>19.11</v>
      </c>
      <c r="AP1033" s="80"/>
      <c r="AQ1033" s="200">
        <v>26</v>
      </c>
      <c r="AR1033" s="80">
        <v>8</v>
      </c>
      <c r="AS1033" s="80"/>
      <c r="AT1033" s="80"/>
      <c r="AU1033" s="83"/>
      <c r="AV1033" s="80">
        <v>0.42</v>
      </c>
      <c r="AW1033" s="80">
        <v>0.42</v>
      </c>
      <c r="AX1033" s="80">
        <v>0.33</v>
      </c>
      <c r="AY1033" s="80">
        <v>8</v>
      </c>
      <c r="AZ1033" s="84" t="s">
        <v>57</v>
      </c>
      <c r="BA1033" s="80" t="s">
        <v>46</v>
      </c>
      <c r="BB103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1.17</v>
      </c>
      <c r="BC1033" s="81"/>
      <c r="BD1033" s="81"/>
      <c r="BE1033" s="81"/>
      <c r="BF1033" s="81"/>
      <c r="BG1033" s="85"/>
      <c r="BH1033" s="74"/>
      <c r="BI1033" s="75"/>
      <c r="BJ1033" s="45"/>
      <c r="BK1033" s="46"/>
      <c r="BL1033" s="86"/>
    </row>
    <row r="1034" spans="1:64" ht="18" customHeight="1" x14ac:dyDescent="0.3">
      <c r="A1034" s="87">
        <f>IFERROR(InformeTbHv[[#This Row],[T EFECTIVO]]/InformeTbHv[[#This Row],[Horas disponibles]],0)</f>
        <v>0.91243432574430827</v>
      </c>
      <c r="B1034" s="87">
        <f>((InformeTbHv[[#This Row],[T PROGRAMADO]]-InformeTbHv[[#This Row],[HORAS DE OTRAS PARADA]]))/InformeTbHv[[#This Row],[T PROGRAMADO]]</f>
        <v>0.86833333333333329</v>
      </c>
      <c r="C1034" s="216">
        <f>IFERROR(((InformeTbHv[[#This Row],[T PROGRAMADO]]-InformeTbHv[[#This Row],[Ttal P. mec]])/InformeTbHv[[#This Row],[T PROGRAMADO]]),0)</f>
        <v>0.95166666666666666</v>
      </c>
      <c r="D1034" s="88">
        <f>IFERROR(ROUND(InformeTbHv[[#This Row],[TOTAL DE ARBOLES]]/InformeTbHv[[#This Row],[T EFECTIVO]],2),"")</f>
        <v>17.18</v>
      </c>
      <c r="E1034" s="88">
        <f>(IFERROR(ROUND(InformeTbHv[[#This Row],[M3]]/InformeTbHv[[#This Row],[TOTAL DE ARBOLES]],2),""))</f>
        <v>0.41</v>
      </c>
      <c r="F1034" s="39">
        <f>IFERROR(ROUND(InformeTbHv[[#This Row],[M3]]/InformeTbHv[[#This Row],[T EFECTIVO]],2),"")</f>
        <v>7.01</v>
      </c>
      <c r="G1034" s="89">
        <f>InformeTbHv[[#This Row],[T PROGRAMADO]]-InformeTbHv[[#This Row],[HORAS DE OTRAS PARADA]]</f>
        <v>10.42</v>
      </c>
      <c r="H1034" s="89">
        <f>InformeTbHv[[#This Row],[T PROGRAMADO]]-SUM(InformeTbHv[[#This Row],[T PARADAS MEC]]+InformeTbHv[[#This Row],[ALISTAMIENTO]]+InformeTbHv[[#This Row],[Mantenimiento periódico]])</f>
        <v>11.42</v>
      </c>
      <c r="I1034" s="89">
        <f>InformeTbHv[[#This Row],[T PARADAS MEC]]+InformeTbHv[[#This Row],[ALISTAMIENTO]]+InformeTbHv[[#This Row],[Mantenimiento periódico]]</f>
        <v>0.57999999999999996</v>
      </c>
      <c r="J1034" s="89">
        <f>SUMIF(InformeTbHv[[#This Row],[MOTIVO 1]],"Mantenimiento periódico",InformeTbHv[[#This Row],[T OTRA PARADA 1]])</f>
        <v>0</v>
      </c>
      <c r="K1034" s="89">
        <f>InformeTbHv[[#This Row],[Mantenimiento periódico]]+InformeTbHv[[#This Row],[ALISTAMIENTO]]</f>
        <v>0.5</v>
      </c>
      <c r="L1034" s="89">
        <f>SUM(InformeTbHv[[#This Row],[T OTRA PARADA 1]:[T OTRA PARADA 5]])</f>
        <v>0</v>
      </c>
      <c r="M1034" s="88" t="s">
        <v>79</v>
      </c>
      <c r="N1034" s="88" t="s">
        <v>1417</v>
      </c>
      <c r="O1034" s="88" t="s">
        <v>190</v>
      </c>
      <c r="P1034" s="88">
        <v>4582961</v>
      </c>
      <c r="Q1034" s="88" t="s">
        <v>43</v>
      </c>
      <c r="R1034" s="88" t="s">
        <v>49</v>
      </c>
      <c r="S1034" s="90">
        <v>46049</v>
      </c>
      <c r="T1034" s="88" t="s">
        <v>324</v>
      </c>
      <c r="U1034" s="88"/>
      <c r="V1034" s="88"/>
      <c r="W1034" s="88"/>
      <c r="X1034" s="88"/>
      <c r="Y1034" s="88"/>
      <c r="Z1034" s="88"/>
      <c r="AA1034" s="88"/>
      <c r="AB1034" s="88"/>
      <c r="AC1034" s="88" t="s">
        <v>1429</v>
      </c>
      <c r="AD1034" s="88" t="s">
        <v>1474</v>
      </c>
      <c r="AE1034" s="88" t="s">
        <v>1509</v>
      </c>
      <c r="AF1034" s="88">
        <v>28.324549850778098</v>
      </c>
      <c r="AG1034" s="251" t="s">
        <v>205</v>
      </c>
      <c r="AH1034" s="206">
        <v>2</v>
      </c>
      <c r="AI1034" s="205" t="s">
        <v>47</v>
      </c>
      <c r="AJ1034" s="416">
        <f>VLOOKUP(InformeTbHv[[#This Row],[TURNO]],[1]INFORMEHV!AI$2:AK$184,2,0)</f>
        <v>0.25</v>
      </c>
      <c r="AK1034" s="416">
        <f>VLOOKUP(InformeTbHv[[#This Row],[TURNO]],[1]INFORMEHV!AI$2:AK$184,3,0)</f>
        <v>0.58333333333333337</v>
      </c>
      <c r="AL1034" s="205">
        <v>28</v>
      </c>
      <c r="AM1034" s="88">
        <v>179</v>
      </c>
      <c r="AN1034" s="88">
        <v>73</v>
      </c>
      <c r="AO1034" s="88">
        <v>25.4</v>
      </c>
      <c r="AP1034" s="88"/>
      <c r="AQ1034" s="89">
        <v>18</v>
      </c>
      <c r="AR1034" s="205">
        <v>12</v>
      </c>
      <c r="AS1034" s="88">
        <v>0.08</v>
      </c>
      <c r="AT1034" s="30" t="s">
        <v>328</v>
      </c>
      <c r="AU1034" s="91"/>
      <c r="AV1034" s="88">
        <v>0.5</v>
      </c>
      <c r="AW1034" s="88">
        <v>0.25</v>
      </c>
      <c r="AX1034" s="88">
        <v>0.75</v>
      </c>
      <c r="AY1034" s="88">
        <v>4</v>
      </c>
      <c r="AZ1034" s="92"/>
      <c r="BA1034" s="88" t="s">
        <v>48</v>
      </c>
      <c r="BB103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1.58</v>
      </c>
      <c r="BC1034" s="89"/>
      <c r="BD1034" s="89"/>
      <c r="BE1034" s="89"/>
      <c r="BF1034" s="89"/>
      <c r="BG1034" s="93"/>
      <c r="BH1034" s="74"/>
      <c r="BI1034" s="75"/>
      <c r="BJ1034" s="45"/>
      <c r="BK1034" s="46"/>
      <c r="BL1034" s="94"/>
    </row>
    <row r="1035" spans="1:64" ht="18" customHeight="1" x14ac:dyDescent="0.3">
      <c r="A1035" s="87">
        <f>IFERROR(InformeTbHv[[#This Row],[T EFECTIVO]]/InformeTbHv[[#This Row],[Horas disponibles]],0)</f>
        <v>0.91228070175438591</v>
      </c>
      <c r="B1035" s="87">
        <f>((InformeTbHv[[#This Row],[T PROGRAMADO]]-InformeTbHv[[#This Row],[HORAS DE OTRAS PARADA]]))/InformeTbHv[[#This Row],[T PROGRAMADO]]</f>
        <v>0.8666666666666667</v>
      </c>
      <c r="C1035" s="216">
        <f>IFERROR(((InformeTbHv[[#This Row],[T PROGRAMADO]]-InformeTbHv[[#This Row],[Ttal P. mec]])/InformeTbHv[[#This Row],[T PROGRAMADO]]),0)</f>
        <v>0.95000000000000007</v>
      </c>
      <c r="D1035" s="88">
        <f>IFERROR(ROUND(InformeTbHv[[#This Row],[TOTAL DE ARBOLES]]/InformeTbHv[[#This Row],[T EFECTIVO]],2),"")</f>
        <v>0</v>
      </c>
      <c r="E1035" s="88" t="str">
        <f>(IFERROR(ROUND(InformeTbHv[[#This Row],[M3]]/InformeTbHv[[#This Row],[TOTAL DE ARBOLES]],2),""))</f>
        <v/>
      </c>
      <c r="F1035" s="39">
        <f>IFERROR(ROUND(InformeTbHv[[#This Row],[M3]]/InformeTbHv[[#This Row],[T EFECTIVO]],2),"")</f>
        <v>5.77</v>
      </c>
      <c r="G1035" s="89">
        <f>InformeTbHv[[#This Row],[T PROGRAMADO]]-InformeTbHv[[#This Row],[HORAS DE OTRAS PARADA]]</f>
        <v>10.4</v>
      </c>
      <c r="H1035" s="89">
        <f>InformeTbHv[[#This Row],[T PROGRAMADO]]-SUM(InformeTbHv[[#This Row],[T PARADAS MEC]]+InformeTbHv[[#This Row],[ALISTAMIENTO]]+InformeTbHv[[#This Row],[Mantenimiento periódico]])</f>
        <v>11.4</v>
      </c>
      <c r="I1035" s="89">
        <f>InformeTbHv[[#This Row],[T PARADAS MEC]]+InformeTbHv[[#This Row],[ALISTAMIENTO]]+InformeTbHv[[#This Row],[Mantenimiento periódico]]</f>
        <v>0.6</v>
      </c>
      <c r="J1035" s="89">
        <f>SUMIF(InformeTbHv[[#This Row],[MOTIVO 1]],"Mantenimiento periódico",InformeTbHv[[#This Row],[T OTRA PARADA 1]])</f>
        <v>0</v>
      </c>
      <c r="K1035" s="89">
        <f>InformeTbHv[[#This Row],[Mantenimiento periódico]]+InformeTbHv[[#This Row],[ALISTAMIENTO]]</f>
        <v>0.5</v>
      </c>
      <c r="L1035" s="89">
        <f>SUM(InformeTbHv[[#This Row],[T OTRA PARADA 1]:[T OTRA PARADA 5]])</f>
        <v>0</v>
      </c>
      <c r="M1035" s="88" t="s">
        <v>76</v>
      </c>
      <c r="N1035" s="88" t="s">
        <v>1418</v>
      </c>
      <c r="O1035" s="88" t="s">
        <v>83</v>
      </c>
      <c r="P1035" s="88">
        <v>1116724602</v>
      </c>
      <c r="Q1035" s="88" t="s">
        <v>43</v>
      </c>
      <c r="R1035" s="88" t="s">
        <v>49</v>
      </c>
      <c r="S1035" s="90">
        <v>46049</v>
      </c>
      <c r="T1035" s="88" t="s">
        <v>191</v>
      </c>
      <c r="U1035" s="88"/>
      <c r="V1035" s="88"/>
      <c r="W1035" s="88"/>
      <c r="X1035" s="88"/>
      <c r="Y1035" s="88"/>
      <c r="Z1035" s="88"/>
      <c r="AA1035" s="88"/>
      <c r="AB1035" s="88"/>
      <c r="AC1035" s="88" t="s">
        <v>1449</v>
      </c>
      <c r="AD1035" s="88" t="s">
        <v>1494</v>
      </c>
      <c r="AE1035" s="88" t="s">
        <v>1509</v>
      </c>
      <c r="AF1035" s="88">
        <v>44.025076459199035</v>
      </c>
      <c r="AG1035" s="252" t="s">
        <v>206</v>
      </c>
      <c r="AH1035" s="206">
        <v>2</v>
      </c>
      <c r="AI1035" s="205" t="s">
        <v>47</v>
      </c>
      <c r="AJ1035" s="416">
        <f>VLOOKUP(InformeTbHv[[#This Row],[TURNO]],[1]INFORMEHV!AI$2:AK$184,2,0)</f>
        <v>0.25</v>
      </c>
      <c r="AK1035" s="416">
        <f>VLOOKUP(InformeTbHv[[#This Row],[TURNO]],[1]INFORMEHV!AI$2:AK$184,3,0)</f>
        <v>0.58333333333333337</v>
      </c>
      <c r="AL1035" s="205">
        <v>28</v>
      </c>
      <c r="AM1035" s="88"/>
      <c r="AN1035" s="88">
        <v>60</v>
      </c>
      <c r="AO1035" s="88"/>
      <c r="AP1035" s="88"/>
      <c r="AQ1035" s="89">
        <v>20</v>
      </c>
      <c r="AR1035" s="205">
        <v>12</v>
      </c>
      <c r="AS1035" s="88">
        <v>0.1</v>
      </c>
      <c r="AT1035" s="30" t="s">
        <v>328</v>
      </c>
      <c r="AU1035" s="91"/>
      <c r="AV1035" s="88">
        <v>0.5</v>
      </c>
      <c r="AW1035" s="88">
        <v>0.25</v>
      </c>
      <c r="AX1035" s="88">
        <v>0.75</v>
      </c>
      <c r="AY1035" s="88"/>
      <c r="AZ1035" s="92" t="s">
        <v>441</v>
      </c>
      <c r="BA1035" s="88" t="s">
        <v>48</v>
      </c>
      <c r="BB103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1.6</v>
      </c>
      <c r="BC1035" s="89"/>
      <c r="BD1035" s="89"/>
      <c r="BE1035" s="89"/>
      <c r="BF1035" s="89"/>
      <c r="BG1035" s="93"/>
      <c r="BH1035" s="74"/>
      <c r="BI1035" s="75"/>
      <c r="BJ1035" s="45"/>
      <c r="BK1035" s="46"/>
      <c r="BL1035" s="94"/>
    </row>
    <row r="1036" spans="1:64" ht="18" customHeight="1" x14ac:dyDescent="0.3">
      <c r="A1036" s="87">
        <f>IFERROR(InformeTbHv[[#This Row],[T EFECTIVO]]/InformeTbHv[[#This Row],[Horas disponibles]],0)</f>
        <v>0.96410256410256412</v>
      </c>
      <c r="B1036" s="87">
        <f>((InformeTbHv[[#This Row],[T PROGRAMADO]]-InformeTbHv[[#This Row],[HORAS DE OTRAS PARADA]]))/InformeTbHv[[#This Row],[T PROGRAMADO]]</f>
        <v>0.94</v>
      </c>
      <c r="C1036" s="216">
        <f>IFERROR(((InformeTbHv[[#This Row],[T PROGRAMADO]]-InformeTbHv[[#This Row],[Ttal P. mec]])/InformeTbHv[[#This Row],[T PROGRAMADO]]),0)</f>
        <v>0.97499999999999998</v>
      </c>
      <c r="D1036" s="88">
        <f>IFERROR(ROUND(InformeTbHv[[#This Row],[TOTAL DE ARBOLES]]/InformeTbHv[[#This Row],[T EFECTIVO]],2),"")</f>
        <v>93.88</v>
      </c>
      <c r="E1036" s="88">
        <f>(IFERROR(ROUND(InformeTbHv[[#This Row],[M3]]/InformeTbHv[[#This Row],[TOTAL DE ARBOLES]],2),""))</f>
        <v>0.24</v>
      </c>
      <c r="F1036" s="39">
        <f>IFERROR(ROUND(InformeTbHv[[#This Row],[M3]]/InformeTbHv[[#This Row],[T EFECTIVO]],2),"")</f>
        <v>22.21</v>
      </c>
      <c r="G1036" s="89">
        <f>InformeTbHv[[#This Row],[T PROGRAMADO]]-InformeTbHv[[#This Row],[HORAS DE OTRAS PARADA]]</f>
        <v>7.52</v>
      </c>
      <c r="H1036" s="89">
        <f>InformeTbHv[[#This Row],[T PROGRAMADO]]-SUM(InformeTbHv[[#This Row],[T PARADAS MEC]]+InformeTbHv[[#This Row],[ALISTAMIENTO]]+InformeTbHv[[#This Row],[Mantenimiento periódico]])</f>
        <v>7.8</v>
      </c>
      <c r="I1036" s="89">
        <f>InformeTbHv[[#This Row],[T PARADAS MEC]]+InformeTbHv[[#This Row],[ALISTAMIENTO]]+InformeTbHv[[#This Row],[Mantenimiento periódico]]</f>
        <v>0.2</v>
      </c>
      <c r="J1036" s="89">
        <f>SUMIF(InformeTbHv[[#This Row],[MOTIVO 1]],"Mantenimiento periódico",InformeTbHv[[#This Row],[T OTRA PARADA 1]])</f>
        <v>0</v>
      </c>
      <c r="K1036" s="89">
        <f>InformeTbHv[[#This Row],[Mantenimiento periódico]]+InformeTbHv[[#This Row],[ALISTAMIENTO]]</f>
        <v>0.2</v>
      </c>
      <c r="L1036" s="89">
        <f>SUM(InformeTbHv[[#This Row],[T OTRA PARADA 1]:[T OTRA PARADA 5]])</f>
        <v>0</v>
      </c>
      <c r="M1036" s="88" t="s">
        <v>86</v>
      </c>
      <c r="N1036" s="88" t="s">
        <v>1418</v>
      </c>
      <c r="O1036" s="88" t="s">
        <v>87</v>
      </c>
      <c r="P1036" s="88">
        <v>1112300817</v>
      </c>
      <c r="Q1036" s="88" t="s">
        <v>398</v>
      </c>
      <c r="R1036" s="88" t="s">
        <v>74</v>
      </c>
      <c r="S1036" s="90">
        <v>46047</v>
      </c>
      <c r="T1036" s="88" t="s">
        <v>399</v>
      </c>
      <c r="U1036" s="88"/>
      <c r="V1036" s="88"/>
      <c r="W1036" s="88"/>
      <c r="X1036" s="88"/>
      <c r="Y1036" s="88"/>
      <c r="Z1036" s="88"/>
      <c r="AA1036" s="88"/>
      <c r="AB1036" s="88"/>
      <c r="AC1036" s="88" t="s">
        <v>1430</v>
      </c>
      <c r="AD1036" s="88" t="s">
        <v>1475</v>
      </c>
      <c r="AE1036" s="88" t="s">
        <v>1517</v>
      </c>
      <c r="AF1036" s="88">
        <v>14.957915875223099</v>
      </c>
      <c r="AG1036" s="251" t="s">
        <v>205</v>
      </c>
      <c r="AH1036" s="206">
        <v>1</v>
      </c>
      <c r="AI1036" s="205" t="s">
        <v>47</v>
      </c>
      <c r="AJ1036" s="416">
        <f>VLOOKUP(InformeTbHv[[#This Row],[TURNO]],[1]INFORMEHV!AI$2:AK$184,2,0)</f>
        <v>0.25</v>
      </c>
      <c r="AK1036" s="416">
        <f>VLOOKUP(InformeTbHv[[#This Row],[TURNO]],[1]INFORMEHV!AI$2:AK$184,3,0)</f>
        <v>0.58333333333333337</v>
      </c>
      <c r="AL1036" s="205">
        <v>15</v>
      </c>
      <c r="AM1036" s="88">
        <v>706</v>
      </c>
      <c r="AN1036" s="88">
        <v>167</v>
      </c>
      <c r="AO1036" s="88">
        <v>23.2</v>
      </c>
      <c r="AP1036" s="88">
        <v>119</v>
      </c>
      <c r="AQ1036" s="89">
        <v>17</v>
      </c>
      <c r="AR1036" s="88">
        <v>8</v>
      </c>
      <c r="AS1036" s="88"/>
      <c r="AT1036" s="88"/>
      <c r="AU1036" s="91"/>
      <c r="AV1036" s="88">
        <v>0.2</v>
      </c>
      <c r="AW1036" s="88"/>
      <c r="AX1036" s="88">
        <v>0.28000000000000003</v>
      </c>
      <c r="AY1036" s="88"/>
      <c r="AZ1036" s="92" t="s">
        <v>81</v>
      </c>
      <c r="BA1036" s="88" t="s">
        <v>46</v>
      </c>
      <c r="BB103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0.48000000000000004</v>
      </c>
      <c r="BC1036" s="89"/>
      <c r="BD1036" s="89"/>
      <c r="BE1036" s="89"/>
      <c r="BF1036" s="89"/>
      <c r="BG1036" s="93"/>
      <c r="BH1036" s="74"/>
      <c r="BI1036" s="75"/>
      <c r="BJ1036" s="45"/>
      <c r="BK1036" s="46"/>
      <c r="BL1036" s="94"/>
    </row>
    <row r="1037" spans="1:64" ht="18" customHeight="1" x14ac:dyDescent="0.3">
      <c r="A1037" s="87">
        <f>IFERROR(InformeTbHv[[#This Row],[T EFECTIVO]]/InformeTbHv[[#This Row],[Horas disponibles]],0)</f>
        <v>0.72972972972972971</v>
      </c>
      <c r="B1037" s="87">
        <f>((InformeTbHv[[#This Row],[T PROGRAMADO]]-InformeTbHv[[#This Row],[HORAS DE OTRAS PARADA]]))/InformeTbHv[[#This Row],[T PROGRAMADO]]</f>
        <v>0.70874999999999999</v>
      </c>
      <c r="C1037" s="216">
        <f>IFERROR(((InformeTbHv[[#This Row],[T PROGRAMADO]]-InformeTbHv[[#This Row],[Ttal P. mec]])/InformeTbHv[[#This Row],[T PROGRAMADO]]),0)</f>
        <v>0.97124999999999995</v>
      </c>
      <c r="D1037" s="88">
        <f>IFERROR(ROUND(InformeTbHv[[#This Row],[TOTAL DE ARBOLES]]/InformeTbHv[[#This Row],[T EFECTIVO]],2),"")</f>
        <v>100.18</v>
      </c>
      <c r="E1037" s="88">
        <f>(IFERROR(ROUND(InformeTbHv[[#This Row],[M3]]/InformeTbHv[[#This Row],[TOTAL DE ARBOLES]],2),""))</f>
        <v>0.2</v>
      </c>
      <c r="F1037" s="39">
        <f>IFERROR(ROUND(InformeTbHv[[#This Row],[M3]]/InformeTbHv[[#This Row],[T EFECTIVO]],2),"")</f>
        <v>20.46</v>
      </c>
      <c r="G1037" s="89">
        <f>InformeTbHv[[#This Row],[T PROGRAMADO]]-InformeTbHv[[#This Row],[HORAS DE OTRAS PARADA]]</f>
        <v>5.67</v>
      </c>
      <c r="H1037" s="89">
        <f>InformeTbHv[[#This Row],[T PROGRAMADO]]-SUM(InformeTbHv[[#This Row],[T PARADAS MEC]]+InformeTbHv[[#This Row],[ALISTAMIENTO]]+InformeTbHv[[#This Row],[Mantenimiento periódico]])</f>
        <v>7.77</v>
      </c>
      <c r="I1037" s="89">
        <f>InformeTbHv[[#This Row],[T PARADAS MEC]]+InformeTbHv[[#This Row],[ALISTAMIENTO]]+InformeTbHv[[#This Row],[Mantenimiento periódico]]</f>
        <v>0.23</v>
      </c>
      <c r="J1037" s="89">
        <f>SUMIF(InformeTbHv[[#This Row],[MOTIVO 1]],"Mantenimiento periódico",InformeTbHv[[#This Row],[T OTRA PARADA 1]])</f>
        <v>0</v>
      </c>
      <c r="K1037" s="89">
        <f>InformeTbHv[[#This Row],[Mantenimiento periódico]]+InformeTbHv[[#This Row],[ALISTAMIENTO]]</f>
        <v>0.23</v>
      </c>
      <c r="L1037" s="89">
        <f>SUM(InformeTbHv[[#This Row],[T OTRA PARADA 1]:[T OTRA PARADA 5]])</f>
        <v>1.5</v>
      </c>
      <c r="M1037" s="88" t="s">
        <v>86</v>
      </c>
      <c r="N1037" s="88" t="s">
        <v>1418</v>
      </c>
      <c r="O1037" s="88" t="s">
        <v>95</v>
      </c>
      <c r="P1037" s="88">
        <v>6135776</v>
      </c>
      <c r="Q1037" s="88" t="s">
        <v>398</v>
      </c>
      <c r="R1037" s="88" t="s">
        <v>74</v>
      </c>
      <c r="S1037" s="90">
        <v>46047</v>
      </c>
      <c r="T1037" s="88" t="s">
        <v>399</v>
      </c>
      <c r="U1037" s="88"/>
      <c r="V1037" s="88"/>
      <c r="W1037" s="88"/>
      <c r="X1037" s="88"/>
      <c r="Y1037" s="88"/>
      <c r="Z1037" s="88"/>
      <c r="AA1037" s="88"/>
      <c r="AB1037" s="88"/>
      <c r="AC1037" s="88" t="s">
        <v>1430</v>
      </c>
      <c r="AD1037" s="88" t="s">
        <v>1475</v>
      </c>
      <c r="AE1037" s="88" t="s">
        <v>1517</v>
      </c>
      <c r="AF1037" s="88">
        <v>14.957915875223099</v>
      </c>
      <c r="AG1037" s="251" t="s">
        <v>205</v>
      </c>
      <c r="AH1037" s="206">
        <v>1</v>
      </c>
      <c r="AI1037" s="88" t="s">
        <v>45</v>
      </c>
      <c r="AJ1037" s="419">
        <f>VLOOKUP(InformeTbHv[[#This Row],[TURNO]],[1]INFORMEHV!AI$2:AK$184,2,0)</f>
        <v>0.58333333333333337</v>
      </c>
      <c r="AK1037" s="419">
        <f>VLOOKUP(InformeTbHv[[#This Row],[TURNO]],[1]INFORMEHV!AI$2:AK$184,3,0)</f>
        <v>0.91666666666666663</v>
      </c>
      <c r="AL1037" s="205">
        <v>17</v>
      </c>
      <c r="AM1037" s="88">
        <v>568</v>
      </c>
      <c r="AN1037" s="88">
        <v>116</v>
      </c>
      <c r="AO1037" s="88">
        <v>15.5</v>
      </c>
      <c r="AP1037" s="88"/>
      <c r="AQ1037" s="89">
        <v>17</v>
      </c>
      <c r="AR1037" s="88">
        <v>8</v>
      </c>
      <c r="AS1037" s="88"/>
      <c r="AT1037" s="88"/>
      <c r="AU1037" s="91"/>
      <c r="AV1037" s="88">
        <v>0.23</v>
      </c>
      <c r="AW1037" s="88">
        <v>0.33</v>
      </c>
      <c r="AX1037" s="88">
        <v>0.27</v>
      </c>
      <c r="AY1037" s="88"/>
      <c r="AZ1037" s="92" t="s">
        <v>444</v>
      </c>
      <c r="BA1037" s="88" t="s">
        <v>48</v>
      </c>
      <c r="BB103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2.33</v>
      </c>
      <c r="BC1037" s="89">
        <v>1.5</v>
      </c>
      <c r="BD1037" s="89"/>
      <c r="BE1037" s="89"/>
      <c r="BF1037" s="89"/>
      <c r="BG1037" s="93"/>
      <c r="BH1037" s="14" t="s">
        <v>236</v>
      </c>
      <c r="BI1037" s="75"/>
      <c r="BJ1037" s="45"/>
      <c r="BK1037" s="46"/>
      <c r="BL1037" s="94"/>
    </row>
    <row r="1038" spans="1:64" ht="18" customHeight="1" x14ac:dyDescent="0.3">
      <c r="A1038" s="87">
        <f>IFERROR(InformeTbHv[[#This Row],[T EFECTIVO]]/InformeTbHv[[#This Row],[Horas disponibles]],0)</f>
        <v>0</v>
      </c>
      <c r="B1038" s="87">
        <f>((InformeTbHv[[#This Row],[T PROGRAMADO]]-InformeTbHv[[#This Row],[HORAS DE OTRAS PARADA]]))/InformeTbHv[[#This Row],[T PROGRAMADO]]</f>
        <v>0</v>
      </c>
      <c r="C1038" s="216">
        <f>IFERROR(((InformeTbHv[[#This Row],[T PROGRAMADO]]-InformeTbHv[[#This Row],[Ttal P. mec]])/InformeTbHv[[#This Row],[T PROGRAMADO]]),0)</f>
        <v>1</v>
      </c>
      <c r="D1038" s="88" t="str">
        <f>IFERROR(ROUND(InformeTbHv[[#This Row],[TOTAL DE ARBOLES]]/InformeTbHv[[#This Row],[T EFECTIVO]],2),"")</f>
        <v/>
      </c>
      <c r="E1038" s="88" t="str">
        <f>(IFERROR(ROUND(InformeTbHv[[#This Row],[M3]]/InformeTbHv[[#This Row],[TOTAL DE ARBOLES]],2),""))</f>
        <v/>
      </c>
      <c r="F1038" s="39" t="str">
        <f>IFERROR(ROUND(InformeTbHv[[#This Row],[M3]]/InformeTbHv[[#This Row],[T EFECTIVO]],2),"")</f>
        <v/>
      </c>
      <c r="G1038" s="89">
        <f>InformeTbHv[[#This Row],[T PROGRAMADO]]-InformeTbHv[[#This Row],[HORAS DE OTRAS PARADA]]</f>
        <v>0</v>
      </c>
      <c r="H1038" s="89">
        <f>InformeTbHv[[#This Row],[T PROGRAMADO]]-SUM(InformeTbHv[[#This Row],[T PARADAS MEC]]+InformeTbHv[[#This Row],[ALISTAMIENTO]]+InformeTbHv[[#This Row],[Mantenimiento periódico]])</f>
        <v>8</v>
      </c>
      <c r="I1038" s="89">
        <f>InformeTbHv[[#This Row],[T PARADAS MEC]]+InformeTbHv[[#This Row],[ALISTAMIENTO]]+InformeTbHv[[#This Row],[Mantenimiento periódico]]</f>
        <v>0</v>
      </c>
      <c r="J1038" s="89">
        <f>SUMIF(InformeTbHv[[#This Row],[MOTIVO 1]],"Mantenimiento periódico",InformeTbHv[[#This Row],[T OTRA PARADA 1]])</f>
        <v>0</v>
      </c>
      <c r="K1038" s="89">
        <f>InformeTbHv[[#This Row],[Mantenimiento periódico]]+InformeTbHv[[#This Row],[ALISTAMIENTO]]</f>
        <v>0</v>
      </c>
      <c r="L1038" s="89">
        <f>SUM(InformeTbHv[[#This Row],[T OTRA PARADA 1]:[T OTRA PARADA 5]])</f>
        <v>8</v>
      </c>
      <c r="M1038" s="88" t="s">
        <v>72</v>
      </c>
      <c r="N1038" s="88" t="s">
        <v>1418</v>
      </c>
      <c r="O1038" s="88" t="s">
        <v>75</v>
      </c>
      <c r="P1038" s="88">
        <v>1114481552</v>
      </c>
      <c r="Q1038" s="88" t="s">
        <v>43</v>
      </c>
      <c r="R1038" s="88" t="s">
        <v>74</v>
      </c>
      <c r="S1038" s="90">
        <v>46048</v>
      </c>
      <c r="T1038" s="88" t="s">
        <v>198</v>
      </c>
      <c r="U1038" s="88"/>
      <c r="V1038" s="88"/>
      <c r="W1038" s="88"/>
      <c r="X1038" s="88"/>
      <c r="Y1038" s="88"/>
      <c r="Z1038" s="88"/>
      <c r="AA1038" s="88"/>
      <c r="AB1038" s="88"/>
      <c r="AC1038" s="88" t="s">
        <v>1450</v>
      </c>
      <c r="AD1038" s="88" t="s">
        <v>1495</v>
      </c>
      <c r="AE1038" s="88" t="s">
        <v>1514</v>
      </c>
      <c r="AF1038" s="88">
        <v>16.86453723236896</v>
      </c>
      <c r="AG1038" s="25" t="s">
        <v>208</v>
      </c>
      <c r="AH1038" s="206">
        <v>1</v>
      </c>
      <c r="AI1038" s="88" t="s">
        <v>45</v>
      </c>
      <c r="AJ1038" s="419">
        <f>VLOOKUP(InformeTbHv[[#This Row],[TURNO]],[1]INFORMEHV!AI$2:AK$184,2,0)</f>
        <v>0.58333333333333337</v>
      </c>
      <c r="AK1038" s="419">
        <f>VLOOKUP(InformeTbHv[[#This Row],[TURNO]],[1]INFORMEHV!AI$2:AK$184,3,0)</f>
        <v>0.91666666666666663</v>
      </c>
      <c r="AL1038" s="205"/>
      <c r="AM1038" s="88"/>
      <c r="AN1038" s="88"/>
      <c r="AO1038" s="88"/>
      <c r="AP1038" s="88"/>
      <c r="AQ1038" s="89"/>
      <c r="AR1038" s="88">
        <v>8</v>
      </c>
      <c r="AS1038" s="88"/>
      <c r="AT1038" s="25"/>
      <c r="AU1038" s="91"/>
      <c r="AV1038" s="88"/>
      <c r="AW1038" s="88"/>
      <c r="AX1038" s="88"/>
      <c r="AY1038" s="88"/>
      <c r="AZ1038" s="92" t="s">
        <v>445</v>
      </c>
      <c r="BA1038" s="88" t="s">
        <v>48</v>
      </c>
      <c r="BB103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1038" s="89">
        <v>8</v>
      </c>
      <c r="BD1038" s="89"/>
      <c r="BE1038" s="89"/>
      <c r="BF1038" s="89"/>
      <c r="BG1038" s="93"/>
      <c r="BH1038" s="14" t="s">
        <v>236</v>
      </c>
      <c r="BI1038" s="75"/>
      <c r="BJ1038" s="45"/>
      <c r="BK1038" s="46"/>
      <c r="BL1038" s="94"/>
    </row>
    <row r="1039" spans="1:64" ht="18" customHeight="1" x14ac:dyDescent="0.3">
      <c r="A1039" s="87">
        <f>IFERROR(InformeTbHv[[#This Row],[T EFECTIVO]]/InformeTbHv[[#This Row],[Horas disponibles]],0)</f>
        <v>0.93548387096774188</v>
      </c>
      <c r="B1039" s="87">
        <f>((InformeTbHv[[#This Row],[T PROGRAMADO]]-InformeTbHv[[#This Row],[HORAS DE OTRAS PARADA]]))/InformeTbHv[[#This Row],[T PROGRAMADO]]</f>
        <v>0.90625</v>
      </c>
      <c r="C1039" s="216">
        <f>IFERROR(((InformeTbHv[[#This Row],[T PROGRAMADO]]-InformeTbHv[[#This Row],[Ttal P. mec]])/InformeTbHv[[#This Row],[T PROGRAMADO]]),0)</f>
        <v>0.96875</v>
      </c>
      <c r="D1039" s="88">
        <f>IFERROR(ROUND(InformeTbHv[[#This Row],[TOTAL DE ARBOLES]]/InformeTbHv[[#This Row],[T EFECTIVO]],2),"")</f>
        <v>127.45</v>
      </c>
      <c r="E1039" s="88">
        <f>(IFERROR(ROUND(InformeTbHv[[#This Row],[M3]]/InformeTbHv[[#This Row],[TOTAL DE ARBOLES]],2),""))</f>
        <v>0.08</v>
      </c>
      <c r="F1039" s="39">
        <f>IFERROR(ROUND(InformeTbHv[[#This Row],[M3]]/InformeTbHv[[#This Row],[T EFECTIVO]],2),"")</f>
        <v>10.33</v>
      </c>
      <c r="G1039" s="89">
        <f>InformeTbHv[[#This Row],[T PROGRAMADO]]-InformeTbHv[[#This Row],[HORAS DE OTRAS PARADA]]</f>
        <v>7.25</v>
      </c>
      <c r="H1039" s="89">
        <f>InformeTbHv[[#This Row],[T PROGRAMADO]]-SUM(InformeTbHv[[#This Row],[T PARADAS MEC]]+InformeTbHv[[#This Row],[ALISTAMIENTO]]+InformeTbHv[[#This Row],[Mantenimiento periódico]])</f>
        <v>7.75</v>
      </c>
      <c r="I1039" s="89">
        <f>InformeTbHv[[#This Row],[T PARADAS MEC]]+InformeTbHv[[#This Row],[ALISTAMIENTO]]+InformeTbHv[[#This Row],[Mantenimiento periódico]]</f>
        <v>0.25</v>
      </c>
      <c r="J1039" s="89">
        <f>SUMIF(InformeTbHv[[#This Row],[MOTIVO 1]],"Mantenimiento periódico",InformeTbHv[[#This Row],[T OTRA PARADA 1]])</f>
        <v>0</v>
      </c>
      <c r="K1039" s="89">
        <f>InformeTbHv[[#This Row],[Mantenimiento periódico]]+InformeTbHv[[#This Row],[ALISTAMIENTO]]</f>
        <v>0.25</v>
      </c>
      <c r="L1039" s="89">
        <f>SUM(InformeTbHv[[#This Row],[T OTRA PARADA 1]:[T OTRA PARADA 5]])</f>
        <v>0</v>
      </c>
      <c r="M1039" s="88" t="s">
        <v>42</v>
      </c>
      <c r="N1039" s="88" t="s">
        <v>1418</v>
      </c>
      <c r="O1039" s="88" t="s">
        <v>80</v>
      </c>
      <c r="P1039" s="88">
        <v>94270446</v>
      </c>
      <c r="Q1039" s="88" t="s">
        <v>43</v>
      </c>
      <c r="R1039" s="88" t="s">
        <v>44</v>
      </c>
      <c r="S1039" s="90">
        <v>46048</v>
      </c>
      <c r="T1039" s="88" t="s">
        <v>196</v>
      </c>
      <c r="U1039" s="88"/>
      <c r="V1039" s="88"/>
      <c r="W1039" s="88"/>
      <c r="X1039" s="88"/>
      <c r="Y1039" s="88"/>
      <c r="Z1039" s="88"/>
      <c r="AA1039" s="88"/>
      <c r="AB1039" s="88"/>
      <c r="AC1039" s="88" t="s">
        <v>1428</v>
      </c>
      <c r="AD1039" s="88" t="s">
        <v>1473</v>
      </c>
      <c r="AE1039" s="88" t="s">
        <v>1516</v>
      </c>
      <c r="AF1039" s="88">
        <v>15.805091929583492</v>
      </c>
      <c r="AG1039" s="251" t="s">
        <v>205</v>
      </c>
      <c r="AH1039" s="206">
        <v>4</v>
      </c>
      <c r="AI1039" s="205" t="s">
        <v>47</v>
      </c>
      <c r="AJ1039" s="416">
        <f>VLOOKUP(InformeTbHv[[#This Row],[TURNO]],[1]INFORMEHV!AI$2:AK$184,2,0)</f>
        <v>0.25</v>
      </c>
      <c r="AK1039" s="416">
        <f>VLOOKUP(InformeTbHv[[#This Row],[TURNO]],[1]INFORMEHV!AI$2:AK$184,3,0)</f>
        <v>0.58333333333333337</v>
      </c>
      <c r="AL1039" s="205">
        <v>20</v>
      </c>
      <c r="AM1039" s="88">
        <v>924</v>
      </c>
      <c r="AN1039" s="88">
        <v>74.86</v>
      </c>
      <c r="AO1039" s="88">
        <v>9.32</v>
      </c>
      <c r="AP1039" s="88"/>
      <c r="AQ1039" s="89">
        <v>0.97</v>
      </c>
      <c r="AR1039" s="88">
        <v>8</v>
      </c>
      <c r="AS1039" s="88"/>
      <c r="AT1039" s="88"/>
      <c r="AU1039" s="91"/>
      <c r="AV1039" s="88">
        <v>0.25</v>
      </c>
      <c r="AW1039" s="88">
        <v>0.17</v>
      </c>
      <c r="AX1039" s="88">
        <v>0.33</v>
      </c>
      <c r="AY1039" s="88"/>
      <c r="AZ1039" s="92" t="s">
        <v>92</v>
      </c>
      <c r="BA1039" s="88" t="s">
        <v>46</v>
      </c>
      <c r="BB103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0.75</v>
      </c>
      <c r="BC1039" s="89"/>
      <c r="BD1039" s="89"/>
      <c r="BE1039" s="89"/>
      <c r="BF1039" s="89"/>
      <c r="BG1039" s="93"/>
      <c r="BH1039" s="74"/>
      <c r="BI1039" s="75"/>
      <c r="BJ1039" s="45"/>
      <c r="BK1039" s="46"/>
      <c r="BL1039" s="94"/>
    </row>
    <row r="1040" spans="1:64" ht="18" customHeight="1" x14ac:dyDescent="0.3">
      <c r="A1040" s="87">
        <f>IFERROR(InformeTbHv[[#This Row],[T EFECTIVO]]/InformeTbHv[[#This Row],[Horas disponibles]],0)</f>
        <v>1</v>
      </c>
      <c r="B1040" s="87">
        <f>((InformeTbHv[[#This Row],[T PROGRAMADO]]-InformeTbHv[[#This Row],[HORAS DE OTRAS PARADA]]))/InformeTbHv[[#This Row],[T PROGRAMADO]]</f>
        <v>0.75</v>
      </c>
      <c r="C1040" s="216">
        <f>IFERROR(((InformeTbHv[[#This Row],[T PROGRAMADO]]-InformeTbHv[[#This Row],[Ttal P. mec]])/InformeTbHv[[#This Row],[T PROGRAMADO]]),0)</f>
        <v>0.75</v>
      </c>
      <c r="D1040" s="88">
        <f>IFERROR(ROUND(InformeTbHv[[#This Row],[TOTAL DE ARBOLES]]/InformeTbHv[[#This Row],[T EFECTIVO]],2),"")</f>
        <v>69.5</v>
      </c>
      <c r="E1040" s="88">
        <f>(IFERROR(ROUND(InformeTbHv[[#This Row],[M3]]/InformeTbHv[[#This Row],[TOTAL DE ARBOLES]],2),""))</f>
        <v>0.27</v>
      </c>
      <c r="F1040" s="39">
        <f>IFERROR(ROUND(InformeTbHv[[#This Row],[M3]]/InformeTbHv[[#This Row],[T EFECTIVO]],2),"")</f>
        <v>18.829999999999998</v>
      </c>
      <c r="G1040" s="89">
        <f>InformeTbHv[[#This Row],[T PROGRAMADO]]-InformeTbHv[[#This Row],[HORAS DE OTRAS PARADA]]</f>
        <v>6</v>
      </c>
      <c r="H1040" s="89">
        <f>InformeTbHv[[#This Row],[T PROGRAMADO]]-SUM(InformeTbHv[[#This Row],[T PARADAS MEC]]+InformeTbHv[[#This Row],[ALISTAMIENTO]]+InformeTbHv[[#This Row],[Mantenimiento periódico]])</f>
        <v>6</v>
      </c>
      <c r="I1040" s="89">
        <f>InformeTbHv[[#This Row],[T PARADAS MEC]]+InformeTbHv[[#This Row],[ALISTAMIENTO]]+InformeTbHv[[#This Row],[Mantenimiento periódico]]</f>
        <v>2</v>
      </c>
      <c r="J1040" s="89">
        <f>SUMIF(InformeTbHv[[#This Row],[MOTIVO 1]],"Mantenimiento periódico",InformeTbHv[[#This Row],[T OTRA PARADA 1]])</f>
        <v>0</v>
      </c>
      <c r="K1040" s="89">
        <f>InformeTbHv[[#This Row],[Mantenimiento periódico]]+InformeTbHv[[#This Row],[ALISTAMIENTO]]</f>
        <v>0</v>
      </c>
      <c r="L1040" s="89">
        <f>SUM(InformeTbHv[[#This Row],[T OTRA PARADA 1]:[T OTRA PARADA 5]])</f>
        <v>0</v>
      </c>
      <c r="M1040" s="88" t="s">
        <v>86</v>
      </c>
      <c r="N1040" s="88" t="s">
        <v>1418</v>
      </c>
      <c r="O1040" s="88" t="s">
        <v>88</v>
      </c>
      <c r="P1040" s="88">
        <v>94265708</v>
      </c>
      <c r="Q1040" s="88" t="s">
        <v>398</v>
      </c>
      <c r="R1040" s="88" t="s">
        <v>74</v>
      </c>
      <c r="S1040" s="90">
        <v>46048</v>
      </c>
      <c r="T1040" s="88" t="s">
        <v>399</v>
      </c>
      <c r="U1040" s="88"/>
      <c r="V1040" s="88"/>
      <c r="W1040" s="88"/>
      <c r="X1040" s="88"/>
      <c r="Y1040" s="88"/>
      <c r="Z1040" s="88"/>
      <c r="AA1040" s="88"/>
      <c r="AB1040" s="88"/>
      <c r="AC1040" s="88" t="s">
        <v>1430</v>
      </c>
      <c r="AD1040" s="88" t="s">
        <v>1475</v>
      </c>
      <c r="AE1040" s="88" t="s">
        <v>1517</v>
      </c>
      <c r="AF1040" s="88">
        <v>14.957915875223099</v>
      </c>
      <c r="AG1040" s="251" t="s">
        <v>205</v>
      </c>
      <c r="AH1040" s="206">
        <v>1</v>
      </c>
      <c r="AI1040" s="88" t="s">
        <v>45</v>
      </c>
      <c r="AJ1040" s="419">
        <f>VLOOKUP(InformeTbHv[[#This Row],[TURNO]],[1]INFORMEHV!AI$2:AK$184,2,0)</f>
        <v>0.58333333333333337</v>
      </c>
      <c r="AK1040" s="419">
        <f>VLOOKUP(InformeTbHv[[#This Row],[TURNO]],[1]INFORMEHV!AI$2:AK$184,3,0)</f>
        <v>0.91666666666666663</v>
      </c>
      <c r="AL1040" s="205">
        <v>10</v>
      </c>
      <c r="AM1040" s="88">
        <v>417</v>
      </c>
      <c r="AN1040" s="88">
        <v>113</v>
      </c>
      <c r="AO1040" s="88">
        <v>11.13</v>
      </c>
      <c r="AP1040" s="88"/>
      <c r="AQ1040" s="89">
        <v>18.3</v>
      </c>
      <c r="AR1040" s="205">
        <v>8</v>
      </c>
      <c r="AS1040" s="88">
        <v>2</v>
      </c>
      <c r="AT1040" s="30" t="s">
        <v>328</v>
      </c>
      <c r="AU1040" s="91"/>
      <c r="AV1040" s="88"/>
      <c r="AW1040" s="88"/>
      <c r="AX1040" s="88"/>
      <c r="AY1040" s="88"/>
      <c r="AZ1040" s="92" t="s">
        <v>203</v>
      </c>
      <c r="BA1040" s="88" t="s">
        <v>48</v>
      </c>
      <c r="BB104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v>
      </c>
      <c r="BC1040" s="89"/>
      <c r="BD1040" s="89"/>
      <c r="BE1040" s="89"/>
      <c r="BF1040" s="89"/>
      <c r="BG1040" s="93"/>
      <c r="BH1040" s="74"/>
      <c r="BI1040" s="75"/>
      <c r="BJ1040" s="45"/>
      <c r="BK1040" s="46"/>
      <c r="BL1040" s="94"/>
    </row>
    <row r="1041" spans="1:64" ht="18" customHeight="1" x14ac:dyDescent="0.3">
      <c r="A1041" s="87">
        <f>IFERROR(InformeTbHv[[#This Row],[T EFECTIVO]]/InformeTbHv[[#This Row],[Horas disponibles]],0)</f>
        <v>0.82886334610472545</v>
      </c>
      <c r="B1041" s="87">
        <f>((InformeTbHv[[#This Row],[T PROGRAMADO]]-InformeTbHv[[#This Row],[HORAS DE OTRAS PARADA]]))/InformeTbHv[[#This Row],[T PROGRAMADO]]</f>
        <v>0.81125000000000003</v>
      </c>
      <c r="C1041" s="216">
        <f>IFERROR(((InformeTbHv[[#This Row],[T PROGRAMADO]]-InformeTbHv[[#This Row],[Ttal P. mec]])/InformeTbHv[[#This Row],[T PROGRAMADO]]),0)</f>
        <v>0.97875000000000001</v>
      </c>
      <c r="D1041" s="88">
        <f>IFERROR(ROUND(InformeTbHv[[#This Row],[TOTAL DE ARBOLES]]/InformeTbHv[[#This Row],[T EFECTIVO]],2),"")</f>
        <v>41.91</v>
      </c>
      <c r="E1041" s="88">
        <f>(IFERROR(ROUND(InformeTbHv[[#This Row],[M3]]/InformeTbHv[[#This Row],[TOTAL DE ARBOLES]],2),""))</f>
        <v>0.14000000000000001</v>
      </c>
      <c r="F1041" s="39">
        <f>IFERROR(ROUND(InformeTbHv[[#This Row],[M3]]/InformeTbHv[[#This Row],[T EFECTIVO]],2),"")</f>
        <v>5.69</v>
      </c>
      <c r="G1041" s="89">
        <f>InformeTbHv[[#This Row],[T PROGRAMADO]]-InformeTbHv[[#This Row],[HORAS DE OTRAS PARADA]]</f>
        <v>6.49</v>
      </c>
      <c r="H1041" s="89">
        <f>InformeTbHv[[#This Row],[T PROGRAMADO]]-SUM(InformeTbHv[[#This Row],[T PARADAS MEC]]+InformeTbHv[[#This Row],[ALISTAMIENTO]]+InformeTbHv[[#This Row],[Mantenimiento periódico]])</f>
        <v>7.83</v>
      </c>
      <c r="I1041" s="89">
        <f>InformeTbHv[[#This Row],[T PARADAS MEC]]+InformeTbHv[[#This Row],[ALISTAMIENTO]]+InformeTbHv[[#This Row],[Mantenimiento periódico]]</f>
        <v>0.17</v>
      </c>
      <c r="J1041" s="89">
        <f>SUMIF(InformeTbHv[[#This Row],[MOTIVO 1]],"Mantenimiento periódico",InformeTbHv[[#This Row],[T OTRA PARADA 1]])</f>
        <v>0</v>
      </c>
      <c r="K1041" s="89">
        <f>InformeTbHv[[#This Row],[Mantenimiento periódico]]+InformeTbHv[[#This Row],[ALISTAMIENTO]]</f>
        <v>0.17</v>
      </c>
      <c r="L1041" s="89">
        <f>SUM(InformeTbHv[[#This Row],[T OTRA PARADA 1]:[T OTRA PARADA 5]])</f>
        <v>1</v>
      </c>
      <c r="M1041" s="88" t="s">
        <v>63</v>
      </c>
      <c r="N1041" s="88" t="s">
        <v>1417</v>
      </c>
      <c r="O1041" s="88" t="s">
        <v>85</v>
      </c>
      <c r="P1041" s="88">
        <v>15961194</v>
      </c>
      <c r="Q1041" s="88" t="s">
        <v>65</v>
      </c>
      <c r="R1041" s="88" t="s">
        <v>44</v>
      </c>
      <c r="S1041" s="90">
        <v>46048</v>
      </c>
      <c r="T1041" s="88" t="s">
        <v>150</v>
      </c>
      <c r="U1041" s="88"/>
      <c r="V1041" s="88"/>
      <c r="W1041" s="88"/>
      <c r="X1041" s="88"/>
      <c r="Y1041" s="88"/>
      <c r="Z1041" s="88"/>
      <c r="AA1041" s="88"/>
      <c r="AB1041" s="88"/>
      <c r="AC1041" s="88" t="s">
        <v>1444</v>
      </c>
      <c r="AD1041" s="88" t="s">
        <v>1489</v>
      </c>
      <c r="AE1041" s="88" t="s">
        <v>1512</v>
      </c>
      <c r="AF1041" s="88">
        <v>22.805263629590204</v>
      </c>
      <c r="AG1041" s="251" t="s">
        <v>205</v>
      </c>
      <c r="AH1041" s="206">
        <v>8</v>
      </c>
      <c r="AI1041" s="205" t="s">
        <v>47</v>
      </c>
      <c r="AJ1041" s="416">
        <f>VLOOKUP(InformeTbHv[[#This Row],[TURNO]],[1]INFORMEHV!AI$2:AK$184,2,0)</f>
        <v>0.25</v>
      </c>
      <c r="AK1041" s="416">
        <f>VLOOKUP(InformeTbHv[[#This Row],[TURNO]],[1]INFORMEHV!AI$2:AK$184,3,0)</f>
        <v>0.58333333333333337</v>
      </c>
      <c r="AL1041" s="205">
        <v>20</v>
      </c>
      <c r="AM1041" s="88">
        <v>272</v>
      </c>
      <c r="AN1041" s="88">
        <v>36.93</v>
      </c>
      <c r="AO1041" s="88">
        <v>6.07</v>
      </c>
      <c r="AP1041" s="88"/>
      <c r="AQ1041" s="89"/>
      <c r="AR1041" s="88">
        <v>8</v>
      </c>
      <c r="AS1041" s="88"/>
      <c r="AT1041" s="88"/>
      <c r="AU1041" s="91"/>
      <c r="AV1041" s="88">
        <v>0.17</v>
      </c>
      <c r="AW1041" s="88">
        <v>0.17</v>
      </c>
      <c r="AX1041" s="88">
        <v>0.17</v>
      </c>
      <c r="AY1041" s="88"/>
      <c r="AZ1041" s="92" t="s">
        <v>446</v>
      </c>
      <c r="BA1041" s="88" t="s">
        <v>48</v>
      </c>
      <c r="BB104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1.51</v>
      </c>
      <c r="BC1041" s="89">
        <v>1</v>
      </c>
      <c r="BD1041" s="89"/>
      <c r="BE1041" s="89"/>
      <c r="BF1041" s="89"/>
      <c r="BG1041" s="93"/>
      <c r="BH1041" s="44" t="s">
        <v>242</v>
      </c>
      <c r="BI1041" s="75"/>
      <c r="BJ1041" s="45"/>
      <c r="BK1041" s="46"/>
      <c r="BL1041" s="94"/>
    </row>
    <row r="1042" spans="1:64" ht="18" customHeight="1" x14ac:dyDescent="0.3">
      <c r="A1042" s="87">
        <f>IFERROR(InformeTbHv[[#This Row],[T EFECTIVO]]/InformeTbHv[[#This Row],[Horas disponibles]],0)</f>
        <v>0.64285714285714401</v>
      </c>
      <c r="B1042" s="87">
        <f>((InformeTbHv[[#This Row],[T PROGRAMADO]]-InformeTbHv[[#This Row],[HORAS DE OTRAS PARADA]]))/InformeTbHv[[#This Row],[T PROGRAMADO]]</f>
        <v>0.64285714285714401</v>
      </c>
      <c r="C1042" s="216">
        <f>IFERROR(((InformeTbHv[[#This Row],[T PROGRAMADO]]-InformeTbHv[[#This Row],[Ttal P. mec]])/InformeTbHv[[#This Row],[T PROGRAMADO]]),0)</f>
        <v>1</v>
      </c>
      <c r="D1042" s="88">
        <f>IFERROR(ROUND(InformeTbHv[[#This Row],[TOTAL DE ARBOLES]]/InformeTbHv[[#This Row],[T EFECTIVO]],2),"")</f>
        <v>45.56</v>
      </c>
      <c r="E1042" s="88">
        <f>(IFERROR(ROUND(InformeTbHv[[#This Row],[M3]]/InformeTbHv[[#This Row],[TOTAL DE ARBOLES]],2),""))</f>
        <v>0.26</v>
      </c>
      <c r="F1042" s="39">
        <f>IFERROR(ROUND(InformeTbHv[[#This Row],[M3]]/InformeTbHv[[#This Row],[T EFECTIVO]],2),"")</f>
        <v>11.72</v>
      </c>
      <c r="G1042" s="89">
        <f>InformeTbHv[[#This Row],[T PROGRAMADO]]-InformeTbHv[[#This Row],[HORAS DE OTRAS PARADA]]</f>
        <v>4.500000000000008</v>
      </c>
      <c r="H1042" s="89">
        <f>InformeTbHv[[#This Row],[T PROGRAMADO]]-SUM(InformeTbHv[[#This Row],[T PARADAS MEC]]+InformeTbHv[[#This Row],[ALISTAMIENTO]]+InformeTbHv[[#This Row],[Mantenimiento periódico]])</f>
        <v>7</v>
      </c>
      <c r="I1042" s="89">
        <f>InformeTbHv[[#This Row],[T PARADAS MEC]]+InformeTbHv[[#This Row],[ALISTAMIENTO]]+InformeTbHv[[#This Row],[Mantenimiento periódico]]</f>
        <v>0</v>
      </c>
      <c r="J1042" s="89">
        <f>SUMIF(InformeTbHv[[#This Row],[MOTIVO 1]],"Mantenimiento periódico",InformeTbHv[[#This Row],[T OTRA PARADA 1]])</f>
        <v>0</v>
      </c>
      <c r="K1042" s="89">
        <f>InformeTbHv[[#This Row],[Mantenimiento periódico]]+InformeTbHv[[#This Row],[ALISTAMIENTO]]</f>
        <v>0</v>
      </c>
      <c r="L1042" s="89">
        <f>SUM(InformeTbHv[[#This Row],[T OTRA PARADA 1]:[T OTRA PARADA 5]])</f>
        <v>1.999999999999992</v>
      </c>
      <c r="M1042" s="88" t="s">
        <v>63</v>
      </c>
      <c r="N1042" s="88" t="s">
        <v>1417</v>
      </c>
      <c r="O1042" s="88" t="s">
        <v>64</v>
      </c>
      <c r="P1042" s="88">
        <v>94282613</v>
      </c>
      <c r="Q1042" s="88" t="s">
        <v>65</v>
      </c>
      <c r="R1042" s="88" t="s">
        <v>44</v>
      </c>
      <c r="S1042" s="90">
        <v>46048</v>
      </c>
      <c r="T1042" s="88" t="s">
        <v>66</v>
      </c>
      <c r="U1042" s="88"/>
      <c r="V1042" s="88"/>
      <c r="W1042" s="88"/>
      <c r="X1042" s="88"/>
      <c r="Y1042" s="88"/>
      <c r="Z1042" s="88"/>
      <c r="AA1042" s="88"/>
      <c r="AB1042" s="88"/>
      <c r="AC1042" s="88" t="s">
        <v>1443</v>
      </c>
      <c r="AD1042" s="88" t="s">
        <v>1488</v>
      </c>
      <c r="AE1042" s="88" t="s">
        <v>1512</v>
      </c>
      <c r="AF1042" s="88">
        <v>29.074793843043448</v>
      </c>
      <c r="AG1042" s="251" t="s">
        <v>205</v>
      </c>
      <c r="AH1042" s="206">
        <v>15</v>
      </c>
      <c r="AI1042" s="88" t="s">
        <v>45</v>
      </c>
      <c r="AJ1042" s="419">
        <f>VLOOKUP(InformeTbHv[[#This Row],[TURNO]],[1]INFORMEHV!AI$2:AK$184,2,0)</f>
        <v>0.58333333333333337</v>
      </c>
      <c r="AK1042" s="419">
        <f>VLOOKUP(InformeTbHv[[#This Row],[TURNO]],[1]INFORMEHV!AI$2:AK$184,3,0)</f>
        <v>0.91666666666666663</v>
      </c>
      <c r="AL1042" s="205">
        <v>20</v>
      </c>
      <c r="AM1042" s="88">
        <v>205</v>
      </c>
      <c r="AN1042" s="88">
        <v>52.72</v>
      </c>
      <c r="AO1042" s="88">
        <v>12.48</v>
      </c>
      <c r="AP1042" s="88"/>
      <c r="AQ1042" s="89"/>
      <c r="AR1042" s="88">
        <v>7</v>
      </c>
      <c r="AS1042" s="88"/>
      <c r="AT1042" s="88"/>
      <c r="AU1042" s="91"/>
      <c r="AV1042" s="88"/>
      <c r="AW1042" s="88">
        <v>0.5</v>
      </c>
      <c r="AX1042" s="88"/>
      <c r="AY1042" s="88"/>
      <c r="AZ1042" s="92" t="s">
        <v>447</v>
      </c>
      <c r="BA1042" s="88" t="s">
        <v>48</v>
      </c>
      <c r="BB104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2.499999999999992</v>
      </c>
      <c r="BC1042" s="89">
        <v>1.1666666666666601</v>
      </c>
      <c r="BD1042" s="89">
        <v>0.66666666666666596</v>
      </c>
      <c r="BE1042" s="89">
        <v>0.16666666666666599</v>
      </c>
      <c r="BF1042" s="89"/>
      <c r="BG1042" s="93"/>
      <c r="BH1042" s="14" t="s">
        <v>236</v>
      </c>
      <c r="BI1042" s="75" t="s">
        <v>255</v>
      </c>
      <c r="BJ1042" s="45" t="s">
        <v>365</v>
      </c>
      <c r="BK1042" s="46"/>
      <c r="BL1042" s="94"/>
    </row>
    <row r="1043" spans="1:64" ht="18" customHeight="1" x14ac:dyDescent="0.3">
      <c r="A1043" s="87">
        <f>IFERROR(InformeTbHv[[#This Row],[T EFECTIVO]]/InformeTbHv[[#This Row],[Horas disponibles]],0)</f>
        <v>0.92503748125937035</v>
      </c>
      <c r="B1043" s="87">
        <f>((InformeTbHv[[#This Row],[T PROGRAMADO]]-InformeTbHv[[#This Row],[HORAS DE OTRAS PARADA]]))/InformeTbHv[[#This Row],[T PROGRAMADO]]</f>
        <v>0.88142857142857145</v>
      </c>
      <c r="C1043" s="216">
        <f>IFERROR(((InformeTbHv[[#This Row],[T PROGRAMADO]]-InformeTbHv[[#This Row],[Ttal P. mec]])/InformeTbHv[[#This Row],[T PROGRAMADO]]),0)</f>
        <v>0.95285714285714285</v>
      </c>
      <c r="D1043" s="88">
        <f>IFERROR(ROUND(InformeTbHv[[#This Row],[TOTAL DE ARBOLES]]/InformeTbHv[[#This Row],[T EFECTIVO]],2),"")</f>
        <v>39.22</v>
      </c>
      <c r="E1043" s="88">
        <f>(IFERROR(ROUND(InformeTbHv[[#This Row],[M3]]/InformeTbHv[[#This Row],[TOTAL DE ARBOLES]],2),""))</f>
        <v>0.42</v>
      </c>
      <c r="F1043" s="39">
        <f>IFERROR(ROUND(InformeTbHv[[#This Row],[M3]]/InformeTbHv[[#This Row],[T EFECTIVO]],2),"")</f>
        <v>16.37</v>
      </c>
      <c r="G1043" s="89">
        <f>InformeTbHv[[#This Row],[T PROGRAMADO]]-InformeTbHv[[#This Row],[HORAS DE OTRAS PARADA]]</f>
        <v>6.17</v>
      </c>
      <c r="H1043" s="89">
        <f>InformeTbHv[[#This Row],[T PROGRAMADO]]-SUM(InformeTbHv[[#This Row],[T PARADAS MEC]]+InformeTbHv[[#This Row],[ALISTAMIENTO]]+InformeTbHv[[#This Row],[Mantenimiento periódico]])</f>
        <v>6.67</v>
      </c>
      <c r="I1043" s="89">
        <f>InformeTbHv[[#This Row],[T PARADAS MEC]]+InformeTbHv[[#This Row],[ALISTAMIENTO]]+InformeTbHv[[#This Row],[Mantenimiento periódico]]</f>
        <v>0.33</v>
      </c>
      <c r="J1043" s="89">
        <f>SUMIF(InformeTbHv[[#This Row],[MOTIVO 1]],"Mantenimiento periódico",InformeTbHv[[#This Row],[T OTRA PARADA 1]])</f>
        <v>0</v>
      </c>
      <c r="K1043" s="89">
        <f>InformeTbHv[[#This Row],[Mantenimiento periódico]]+InformeTbHv[[#This Row],[ALISTAMIENTO]]</f>
        <v>0.33</v>
      </c>
      <c r="L1043" s="89">
        <f>SUM(InformeTbHv[[#This Row],[T OTRA PARADA 1]:[T OTRA PARADA 5]])</f>
        <v>0</v>
      </c>
      <c r="M1043" s="88" t="s">
        <v>68</v>
      </c>
      <c r="N1043" s="88" t="s">
        <v>1417</v>
      </c>
      <c r="O1043" s="88" t="s">
        <v>69</v>
      </c>
      <c r="P1043" s="88">
        <v>1059706760</v>
      </c>
      <c r="Q1043" s="88" t="s">
        <v>65</v>
      </c>
      <c r="R1043" s="88" t="s">
        <v>44</v>
      </c>
      <c r="S1043" s="90">
        <v>46048</v>
      </c>
      <c r="T1043" s="88" t="s">
        <v>164</v>
      </c>
      <c r="U1043" s="88"/>
      <c r="V1043" s="88"/>
      <c r="W1043" s="88"/>
      <c r="X1043" s="88"/>
      <c r="Y1043" s="88"/>
      <c r="Z1043" s="88"/>
      <c r="AA1043" s="88"/>
      <c r="AB1043" s="88"/>
      <c r="AC1043" s="88" t="s">
        <v>1426</v>
      </c>
      <c r="AD1043" s="88" t="s">
        <v>1471</v>
      </c>
      <c r="AE1043" s="88" t="s">
        <v>1512</v>
      </c>
      <c r="AF1043" s="88">
        <v>26.520279887958782</v>
      </c>
      <c r="AG1043" s="25" t="s">
        <v>207</v>
      </c>
      <c r="AH1043" s="206">
        <v>6</v>
      </c>
      <c r="AI1043" s="88" t="s">
        <v>45</v>
      </c>
      <c r="AJ1043" s="419">
        <f>VLOOKUP(InformeTbHv[[#This Row],[TURNO]],[1]INFORMEHV!AI$2:AK$184,2,0)</f>
        <v>0.58333333333333337</v>
      </c>
      <c r="AK1043" s="419">
        <f>VLOOKUP(InformeTbHv[[#This Row],[TURNO]],[1]INFORMEHV!AI$2:AK$184,3,0)</f>
        <v>0.91666666666666663</v>
      </c>
      <c r="AL1043" s="205">
        <v>28</v>
      </c>
      <c r="AM1043" s="88">
        <v>242</v>
      </c>
      <c r="AN1043" s="88">
        <v>101</v>
      </c>
      <c r="AO1043" s="88">
        <v>20.32</v>
      </c>
      <c r="AP1043" s="88"/>
      <c r="AQ1043" s="89"/>
      <c r="AR1043" s="88">
        <v>7</v>
      </c>
      <c r="AS1043" s="88"/>
      <c r="AT1043" s="88"/>
      <c r="AU1043" s="91"/>
      <c r="AV1043" s="88">
        <v>0.33</v>
      </c>
      <c r="AW1043" s="88">
        <v>0.33</v>
      </c>
      <c r="AX1043" s="88">
        <v>0.17</v>
      </c>
      <c r="AY1043" s="88">
        <v>0.6</v>
      </c>
      <c r="AZ1043" s="92" t="s">
        <v>101</v>
      </c>
      <c r="BA1043" s="88" t="s">
        <v>48</v>
      </c>
      <c r="BB104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0.83000000000000007</v>
      </c>
      <c r="BC1043" s="89"/>
      <c r="BD1043" s="89"/>
      <c r="BE1043" s="89"/>
      <c r="BF1043" s="89"/>
      <c r="BG1043" s="93"/>
      <c r="BH1043" s="74"/>
      <c r="BI1043" s="75"/>
      <c r="BJ1043" s="45"/>
      <c r="BK1043" s="46"/>
      <c r="BL1043" s="94"/>
    </row>
    <row r="1044" spans="1:64" ht="18" customHeight="1" x14ac:dyDescent="0.3">
      <c r="A1044" s="87">
        <f>IFERROR(InformeTbHv[[#This Row],[T EFECTIVO]]/InformeTbHv[[#This Row],[Horas disponibles]],0)</f>
        <v>0</v>
      </c>
      <c r="B1044" s="87">
        <f>((InformeTbHv[[#This Row],[T PROGRAMADO]]-InformeTbHv[[#This Row],[HORAS DE OTRAS PARADA]]))/InformeTbHv[[#This Row],[T PROGRAMADO]]</f>
        <v>0</v>
      </c>
      <c r="C1044" s="216">
        <f>IFERROR(((InformeTbHv[[#This Row],[T PROGRAMADO]]-InformeTbHv[[#This Row],[Ttal P. mec]])/InformeTbHv[[#This Row],[T PROGRAMADO]]),0)</f>
        <v>1</v>
      </c>
      <c r="D1044" s="88" t="str">
        <f>IFERROR(ROUND(InformeTbHv[[#This Row],[TOTAL DE ARBOLES]]/InformeTbHv[[#This Row],[T EFECTIVO]],2),"")</f>
        <v/>
      </c>
      <c r="E1044" s="88" t="str">
        <f>(IFERROR(ROUND(InformeTbHv[[#This Row],[M3]]/InformeTbHv[[#This Row],[TOTAL DE ARBOLES]],2),""))</f>
        <v/>
      </c>
      <c r="F1044" s="39" t="str">
        <f>IFERROR(ROUND(InformeTbHv[[#This Row],[M3]]/InformeTbHv[[#This Row],[T EFECTIVO]],2),"")</f>
        <v/>
      </c>
      <c r="G1044" s="89">
        <f>InformeTbHv[[#This Row],[T PROGRAMADO]]-InformeTbHv[[#This Row],[HORAS DE OTRAS PARADA]]</f>
        <v>0</v>
      </c>
      <c r="H1044" s="89">
        <f>InformeTbHv[[#This Row],[T PROGRAMADO]]-SUM(InformeTbHv[[#This Row],[T PARADAS MEC]]+InformeTbHv[[#This Row],[ALISTAMIENTO]]+InformeTbHv[[#This Row],[Mantenimiento periódico]])</f>
        <v>8</v>
      </c>
      <c r="I1044" s="89">
        <f>InformeTbHv[[#This Row],[T PARADAS MEC]]+InformeTbHv[[#This Row],[ALISTAMIENTO]]+InformeTbHv[[#This Row],[Mantenimiento periódico]]</f>
        <v>0</v>
      </c>
      <c r="J1044" s="89">
        <f>SUMIF(InformeTbHv[[#This Row],[MOTIVO 1]],"Mantenimiento periódico",InformeTbHv[[#This Row],[T OTRA PARADA 1]])</f>
        <v>0</v>
      </c>
      <c r="K1044" s="89">
        <f>InformeTbHv[[#This Row],[Mantenimiento periódico]]+InformeTbHv[[#This Row],[ALISTAMIENTO]]</f>
        <v>0</v>
      </c>
      <c r="L1044" s="89">
        <f>SUM(InformeTbHv[[#This Row],[T OTRA PARADA 1]:[T OTRA PARADA 5]])</f>
        <v>8</v>
      </c>
      <c r="M1044" s="88" t="s">
        <v>72</v>
      </c>
      <c r="N1044" s="88" t="s">
        <v>1418</v>
      </c>
      <c r="O1044" s="88" t="s">
        <v>93</v>
      </c>
      <c r="P1044" s="88">
        <v>1112881624</v>
      </c>
      <c r="Q1044" s="88" t="s">
        <v>43</v>
      </c>
      <c r="R1044" s="88" t="s">
        <v>74</v>
      </c>
      <c r="S1044" s="90">
        <v>46049</v>
      </c>
      <c r="T1044" s="88" t="s">
        <v>198</v>
      </c>
      <c r="U1044" s="88"/>
      <c r="V1044" s="88"/>
      <c r="W1044" s="88"/>
      <c r="X1044" s="88"/>
      <c r="Y1044" s="88"/>
      <c r="Z1044" s="88"/>
      <c r="AA1044" s="88"/>
      <c r="AB1044" s="88"/>
      <c r="AC1044" s="88" t="s">
        <v>1450</v>
      </c>
      <c r="AD1044" s="88" t="s">
        <v>1495</v>
      </c>
      <c r="AE1044" s="88" t="s">
        <v>1514</v>
      </c>
      <c r="AF1044" s="88">
        <v>16.86453723236896</v>
      </c>
      <c r="AG1044" s="25" t="s">
        <v>208</v>
      </c>
      <c r="AH1044" s="206">
        <v>1</v>
      </c>
      <c r="AI1044" s="205" t="s">
        <v>47</v>
      </c>
      <c r="AJ1044" s="416">
        <f>VLOOKUP(InformeTbHv[[#This Row],[TURNO]],[1]INFORMEHV!AI$2:AK$184,2,0)</f>
        <v>0.25</v>
      </c>
      <c r="AK1044" s="416">
        <f>VLOOKUP(InformeTbHv[[#This Row],[TURNO]],[1]INFORMEHV!AI$2:AK$184,3,0)</f>
        <v>0.58333333333333337</v>
      </c>
      <c r="AL1044" s="205"/>
      <c r="AM1044" s="88"/>
      <c r="AN1044" s="88"/>
      <c r="AO1044" s="88"/>
      <c r="AP1044" s="88"/>
      <c r="AQ1044" s="89"/>
      <c r="AR1044" s="88">
        <v>8</v>
      </c>
      <c r="AS1044" s="88"/>
      <c r="AT1044" s="88"/>
      <c r="AU1044" s="91"/>
      <c r="AV1044" s="88"/>
      <c r="AW1044" s="88"/>
      <c r="AX1044" s="88"/>
      <c r="AY1044" s="88"/>
      <c r="AZ1044" s="92" t="s">
        <v>199</v>
      </c>
      <c r="BA1044" s="88" t="s">
        <v>48</v>
      </c>
      <c r="BB104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1044" s="89">
        <v>8</v>
      </c>
      <c r="BD1044" s="89"/>
      <c r="BE1044" s="89"/>
      <c r="BF1044" s="89"/>
      <c r="BG1044" s="93"/>
      <c r="BH1044" s="14" t="s">
        <v>236</v>
      </c>
      <c r="BI1044" s="75"/>
      <c r="BJ1044" s="45"/>
      <c r="BK1044" s="46"/>
      <c r="BL1044" s="94"/>
    </row>
    <row r="1045" spans="1:64" ht="18" customHeight="1" x14ac:dyDescent="0.3">
      <c r="A1045" s="87">
        <f>IFERROR(InformeTbHv[[#This Row],[T EFECTIVO]]/InformeTbHv[[#This Row],[Horas disponibles]],0)</f>
        <v>0</v>
      </c>
      <c r="B1045" s="87">
        <f>((InformeTbHv[[#This Row],[T PROGRAMADO]]-InformeTbHv[[#This Row],[HORAS DE OTRAS PARADA]]))/InformeTbHv[[#This Row],[T PROGRAMADO]]</f>
        <v>0</v>
      </c>
      <c r="C1045" s="216">
        <f>IFERROR(((InformeTbHv[[#This Row],[T PROGRAMADO]]-InformeTbHv[[#This Row],[Ttal P. mec]])/InformeTbHv[[#This Row],[T PROGRAMADO]]),0)</f>
        <v>1</v>
      </c>
      <c r="D1045" s="88" t="str">
        <f>IFERROR(ROUND(InformeTbHv[[#This Row],[TOTAL DE ARBOLES]]/InformeTbHv[[#This Row],[T EFECTIVO]],2),"")</f>
        <v/>
      </c>
      <c r="E1045" s="88" t="str">
        <f>(IFERROR(ROUND(InformeTbHv[[#This Row],[M3]]/InformeTbHv[[#This Row],[TOTAL DE ARBOLES]],2),""))</f>
        <v/>
      </c>
      <c r="F1045" s="39" t="str">
        <f>IFERROR(ROUND(InformeTbHv[[#This Row],[M3]]/InformeTbHv[[#This Row],[T EFECTIVO]],2),"")</f>
        <v/>
      </c>
      <c r="G1045" s="89">
        <f>InformeTbHv[[#This Row],[T PROGRAMADO]]-InformeTbHv[[#This Row],[HORAS DE OTRAS PARADA]]</f>
        <v>0</v>
      </c>
      <c r="H1045" s="89">
        <f>InformeTbHv[[#This Row],[T PROGRAMADO]]-SUM(InformeTbHv[[#This Row],[T PARADAS MEC]]+InformeTbHv[[#This Row],[ALISTAMIENTO]]+InformeTbHv[[#This Row],[Mantenimiento periódico]])</f>
        <v>8</v>
      </c>
      <c r="I1045" s="89">
        <f>InformeTbHv[[#This Row],[T PARADAS MEC]]+InformeTbHv[[#This Row],[ALISTAMIENTO]]+InformeTbHv[[#This Row],[Mantenimiento periódico]]</f>
        <v>0</v>
      </c>
      <c r="J1045" s="89">
        <f>SUMIF(InformeTbHv[[#This Row],[MOTIVO 1]],"Mantenimiento periódico",InformeTbHv[[#This Row],[T OTRA PARADA 1]])</f>
        <v>0</v>
      </c>
      <c r="K1045" s="89">
        <f>InformeTbHv[[#This Row],[Mantenimiento periódico]]+InformeTbHv[[#This Row],[ALISTAMIENTO]]</f>
        <v>0</v>
      </c>
      <c r="L1045" s="89">
        <f>SUM(InformeTbHv[[#This Row],[T OTRA PARADA 1]:[T OTRA PARADA 5]])</f>
        <v>8</v>
      </c>
      <c r="M1045" s="88" t="s">
        <v>72</v>
      </c>
      <c r="N1045" s="88" t="s">
        <v>1418</v>
      </c>
      <c r="O1045" s="88" t="s">
        <v>75</v>
      </c>
      <c r="P1045" s="88">
        <v>1114481552</v>
      </c>
      <c r="Q1045" s="88" t="s">
        <v>43</v>
      </c>
      <c r="R1045" s="88" t="s">
        <v>74</v>
      </c>
      <c r="S1045" s="90">
        <v>46049</v>
      </c>
      <c r="T1045" s="88" t="s">
        <v>198</v>
      </c>
      <c r="U1045" s="88"/>
      <c r="V1045" s="88"/>
      <c r="W1045" s="88"/>
      <c r="X1045" s="88"/>
      <c r="Y1045" s="88"/>
      <c r="Z1045" s="88"/>
      <c r="AA1045" s="88"/>
      <c r="AB1045" s="88"/>
      <c r="AC1045" s="88" t="s">
        <v>1450</v>
      </c>
      <c r="AD1045" s="88" t="s">
        <v>1495</v>
      </c>
      <c r="AE1045" s="88" t="s">
        <v>1514</v>
      </c>
      <c r="AF1045" s="88">
        <v>16.86453723236896</v>
      </c>
      <c r="AG1045" s="251" t="s">
        <v>205</v>
      </c>
      <c r="AH1045" s="206">
        <v>1</v>
      </c>
      <c r="AI1045" s="88" t="s">
        <v>45</v>
      </c>
      <c r="AJ1045" s="419">
        <f>VLOOKUP(InformeTbHv[[#This Row],[TURNO]],[1]INFORMEHV!AI$2:AK$184,2,0)</f>
        <v>0.58333333333333337</v>
      </c>
      <c r="AK1045" s="419">
        <f>VLOOKUP(InformeTbHv[[#This Row],[TURNO]],[1]INFORMEHV!AI$2:AK$184,3,0)</f>
        <v>0.91666666666666663</v>
      </c>
      <c r="AL1045" s="205"/>
      <c r="AM1045" s="88"/>
      <c r="AN1045" s="88"/>
      <c r="AO1045" s="88"/>
      <c r="AP1045" s="88"/>
      <c r="AQ1045" s="89"/>
      <c r="AR1045" s="88">
        <v>8</v>
      </c>
      <c r="AS1045" s="88"/>
      <c r="AT1045" s="88"/>
      <c r="AU1045" s="91"/>
      <c r="AV1045" s="88"/>
      <c r="AW1045" s="88"/>
      <c r="AX1045" s="88"/>
      <c r="AY1045" s="88"/>
      <c r="AZ1045" s="92" t="s">
        <v>448</v>
      </c>
      <c r="BA1045" s="88" t="s">
        <v>48</v>
      </c>
      <c r="BB104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1045" s="89">
        <v>8</v>
      </c>
      <c r="BD1045" s="89"/>
      <c r="BE1045" s="89"/>
      <c r="BF1045" s="89"/>
      <c r="BG1045" s="93"/>
      <c r="BH1045" s="14" t="s">
        <v>236</v>
      </c>
      <c r="BI1045" s="75"/>
      <c r="BJ1045" s="45"/>
      <c r="BK1045" s="46"/>
      <c r="BL1045" s="94"/>
    </row>
    <row r="1046" spans="1:64" ht="18" customHeight="1" x14ac:dyDescent="0.3">
      <c r="A1046" s="87">
        <f>IFERROR(InformeTbHv[[#This Row],[T EFECTIVO]]/InformeTbHv[[#This Row],[Horas disponibles]],0)</f>
        <v>0.97510980966325034</v>
      </c>
      <c r="B1046" s="87">
        <f>((InformeTbHv[[#This Row],[T PROGRAMADO]]-InformeTbHv[[#This Row],[HORAS DE OTRAS PARADA]]))/InformeTbHv[[#This Row],[T PROGRAMADO]]</f>
        <v>0.9514285714285714</v>
      </c>
      <c r="C1046" s="216">
        <f>IFERROR(((InformeTbHv[[#This Row],[T PROGRAMADO]]-InformeTbHv[[#This Row],[Ttal P. mec]])/InformeTbHv[[#This Row],[T PROGRAMADO]]),0)</f>
        <v>0.97571428571428576</v>
      </c>
      <c r="D1046" s="88">
        <f>IFERROR(ROUND(InformeTbHv[[#This Row],[TOTAL DE ARBOLES]]/InformeTbHv[[#This Row],[T EFECTIVO]],2),"")</f>
        <v>50.75</v>
      </c>
      <c r="E1046" s="88">
        <f>(IFERROR(ROUND(InformeTbHv[[#This Row],[M3]]/InformeTbHv[[#This Row],[TOTAL DE ARBOLES]],2),""))</f>
        <v>0.21</v>
      </c>
      <c r="F1046" s="39">
        <f>IFERROR(ROUND(InformeTbHv[[#This Row],[M3]]/InformeTbHv[[#This Row],[T EFECTIVO]],2),"")</f>
        <v>10.57</v>
      </c>
      <c r="G1046" s="89">
        <f>InformeTbHv[[#This Row],[T PROGRAMADO]]-InformeTbHv[[#This Row],[HORAS DE OTRAS PARADA]]</f>
        <v>6.66</v>
      </c>
      <c r="H1046" s="89">
        <f>InformeTbHv[[#This Row],[T PROGRAMADO]]-SUM(InformeTbHv[[#This Row],[T PARADAS MEC]]+InformeTbHv[[#This Row],[ALISTAMIENTO]]+InformeTbHv[[#This Row],[Mantenimiento periódico]])</f>
        <v>6.83</v>
      </c>
      <c r="I1046" s="89">
        <f>InformeTbHv[[#This Row],[T PARADAS MEC]]+InformeTbHv[[#This Row],[ALISTAMIENTO]]+InformeTbHv[[#This Row],[Mantenimiento periódico]]</f>
        <v>0.17</v>
      </c>
      <c r="J1046" s="89">
        <f>SUMIF(InformeTbHv[[#This Row],[MOTIVO 1]],"Mantenimiento periódico",InformeTbHv[[#This Row],[T OTRA PARADA 1]])</f>
        <v>0</v>
      </c>
      <c r="K1046" s="89">
        <f>InformeTbHv[[#This Row],[Mantenimiento periódico]]+InformeTbHv[[#This Row],[ALISTAMIENTO]]</f>
        <v>0.17</v>
      </c>
      <c r="L1046" s="89">
        <f>SUM(InformeTbHv[[#This Row],[T OTRA PARADA 1]:[T OTRA PARADA 5]])</f>
        <v>0</v>
      </c>
      <c r="M1046" s="88" t="s">
        <v>63</v>
      </c>
      <c r="N1046" s="88" t="s">
        <v>1417</v>
      </c>
      <c r="O1046" s="88" t="s">
        <v>64</v>
      </c>
      <c r="P1046" s="88">
        <v>94282613</v>
      </c>
      <c r="Q1046" s="88" t="s">
        <v>65</v>
      </c>
      <c r="R1046" s="88" t="s">
        <v>44</v>
      </c>
      <c r="S1046" s="90">
        <v>46049</v>
      </c>
      <c r="T1046" s="88" t="s">
        <v>66</v>
      </c>
      <c r="U1046" s="88"/>
      <c r="V1046" s="88"/>
      <c r="W1046" s="88"/>
      <c r="X1046" s="88"/>
      <c r="Y1046" s="88"/>
      <c r="Z1046" s="88"/>
      <c r="AA1046" s="88"/>
      <c r="AB1046" s="88"/>
      <c r="AC1046" s="88" t="s">
        <v>1443</v>
      </c>
      <c r="AD1046" s="88" t="s">
        <v>1488</v>
      </c>
      <c r="AE1046" s="88" t="s">
        <v>1512</v>
      </c>
      <c r="AF1046" s="88">
        <v>29.074793843043448</v>
      </c>
      <c r="AG1046" s="251" t="s">
        <v>205</v>
      </c>
      <c r="AH1046" s="206">
        <v>15</v>
      </c>
      <c r="AI1046" s="88" t="s">
        <v>45</v>
      </c>
      <c r="AJ1046" s="419">
        <f>VLOOKUP(InformeTbHv[[#This Row],[TURNO]],[1]INFORMEHV!AI$2:AK$184,2,0)</f>
        <v>0.58333333333333337</v>
      </c>
      <c r="AK1046" s="419">
        <f>VLOOKUP(InformeTbHv[[#This Row],[TURNO]],[1]INFORMEHV!AI$2:AK$184,3,0)</f>
        <v>0.91666666666666663</v>
      </c>
      <c r="AL1046" s="205">
        <v>25</v>
      </c>
      <c r="AM1046" s="88">
        <v>338</v>
      </c>
      <c r="AN1046" s="88">
        <v>70.38</v>
      </c>
      <c r="AO1046" s="88">
        <v>20.76</v>
      </c>
      <c r="AP1046" s="88"/>
      <c r="AQ1046" s="89"/>
      <c r="AR1046" s="88">
        <v>7</v>
      </c>
      <c r="AS1046" s="88"/>
      <c r="AT1046" s="88"/>
      <c r="AU1046" s="91"/>
      <c r="AV1046" s="88">
        <v>0.17</v>
      </c>
      <c r="AW1046" s="88">
        <v>0.17</v>
      </c>
      <c r="AX1046" s="88"/>
      <c r="AY1046" s="88"/>
      <c r="AZ1046" s="92" t="s">
        <v>450</v>
      </c>
      <c r="BA1046" s="88" t="s">
        <v>48</v>
      </c>
      <c r="BB104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0.34</v>
      </c>
      <c r="BC1046" s="89"/>
      <c r="BD1046" s="89"/>
      <c r="BE1046" s="89"/>
      <c r="BF1046" s="89"/>
      <c r="BG1046" s="93"/>
      <c r="BH1046" s="74"/>
      <c r="BI1046" s="75"/>
      <c r="BJ1046" s="45"/>
      <c r="BK1046" s="46"/>
      <c r="BL1046" s="94"/>
    </row>
    <row r="1047" spans="1:64" ht="18" customHeight="1" x14ac:dyDescent="0.3">
      <c r="A1047" s="87">
        <f>IFERROR(InformeTbHv[[#This Row],[T EFECTIVO]]/InformeTbHv[[#This Row],[Horas disponibles]],0)</f>
        <v>0.63771817794806374</v>
      </c>
      <c r="B1047" s="87">
        <f>((InformeTbHv[[#This Row],[T PROGRAMADO]]-InformeTbHv[[#This Row],[HORAS DE OTRAS PARADA]]))/InformeTbHv[[#This Row],[T PROGRAMADO]]</f>
        <v>0.62416666666666742</v>
      </c>
      <c r="C1047" s="216">
        <f>IFERROR(((InformeTbHv[[#This Row],[T PROGRAMADO]]-InformeTbHv[[#This Row],[Ttal P. mec]])/InformeTbHv[[#This Row],[T PROGRAMADO]]),0)</f>
        <v>0.97875000000000001</v>
      </c>
      <c r="D1047" s="88">
        <f>IFERROR(ROUND(InformeTbHv[[#This Row],[TOTAL DE ARBOLES]]/InformeTbHv[[#This Row],[T EFECTIVO]],2),"")</f>
        <v>38.65</v>
      </c>
      <c r="E1047" s="88">
        <f>(IFERROR(ROUND(InformeTbHv[[#This Row],[M3]]/InformeTbHv[[#This Row],[TOTAL DE ARBOLES]],2),""))</f>
        <v>0.21</v>
      </c>
      <c r="F1047" s="39">
        <f>IFERROR(ROUND(InformeTbHv[[#This Row],[M3]]/InformeTbHv[[#This Row],[T EFECTIVO]],2),"")</f>
        <v>8.02</v>
      </c>
      <c r="G1047" s="89">
        <f>InformeTbHv[[#This Row],[T PROGRAMADO]]-InformeTbHv[[#This Row],[HORAS DE OTRAS PARADA]]</f>
        <v>4.9933333333333394</v>
      </c>
      <c r="H1047" s="89">
        <f>InformeTbHv[[#This Row],[T PROGRAMADO]]-SUM(InformeTbHv[[#This Row],[T PARADAS MEC]]+InformeTbHv[[#This Row],[ALISTAMIENTO]]+InformeTbHv[[#This Row],[Mantenimiento periódico]])</f>
        <v>7.83</v>
      </c>
      <c r="I1047" s="89">
        <f>InformeTbHv[[#This Row],[T PARADAS MEC]]+InformeTbHv[[#This Row],[ALISTAMIENTO]]+InformeTbHv[[#This Row],[Mantenimiento periódico]]</f>
        <v>0.17</v>
      </c>
      <c r="J1047" s="89">
        <f>SUMIF(InformeTbHv[[#This Row],[MOTIVO 1]],"Mantenimiento periódico",InformeTbHv[[#This Row],[T OTRA PARADA 1]])</f>
        <v>0</v>
      </c>
      <c r="K1047" s="89">
        <f>InformeTbHv[[#This Row],[Mantenimiento periódico]]+InformeTbHv[[#This Row],[ALISTAMIENTO]]</f>
        <v>0.17</v>
      </c>
      <c r="L1047" s="89">
        <f>SUM(InformeTbHv[[#This Row],[T OTRA PARADA 1]:[T OTRA PARADA 5]])</f>
        <v>2.6666666666666599</v>
      </c>
      <c r="M1047" s="88" t="s">
        <v>63</v>
      </c>
      <c r="N1047" s="88" t="s">
        <v>1417</v>
      </c>
      <c r="O1047" s="88" t="s">
        <v>85</v>
      </c>
      <c r="P1047" s="88">
        <v>15961194</v>
      </c>
      <c r="Q1047" s="88" t="s">
        <v>65</v>
      </c>
      <c r="R1047" s="88" t="s">
        <v>44</v>
      </c>
      <c r="S1047" s="90">
        <v>46049</v>
      </c>
      <c r="T1047" s="88" t="s">
        <v>66</v>
      </c>
      <c r="U1047" s="88"/>
      <c r="V1047" s="88"/>
      <c r="W1047" s="88"/>
      <c r="X1047" s="88"/>
      <c r="Y1047" s="88"/>
      <c r="Z1047" s="88"/>
      <c r="AA1047" s="88"/>
      <c r="AB1047" s="88"/>
      <c r="AC1047" s="88" t="s">
        <v>1443</v>
      </c>
      <c r="AD1047" s="88" t="s">
        <v>1488</v>
      </c>
      <c r="AE1047" s="88" t="s">
        <v>1512</v>
      </c>
      <c r="AF1047" s="88">
        <v>29.074793843043448</v>
      </c>
      <c r="AG1047" s="25" t="s">
        <v>207</v>
      </c>
      <c r="AH1047" s="206">
        <v>15</v>
      </c>
      <c r="AI1047" s="88" t="s">
        <v>45</v>
      </c>
      <c r="AJ1047" s="419">
        <f>VLOOKUP(InformeTbHv[[#This Row],[TURNO]],[1]INFORMEHV!AI$2:AK$184,2,0)</f>
        <v>0.58333333333333337</v>
      </c>
      <c r="AK1047" s="419">
        <f>VLOOKUP(InformeTbHv[[#This Row],[TURNO]],[1]INFORMEHV!AI$2:AK$184,3,0)</f>
        <v>0.91666666666666663</v>
      </c>
      <c r="AL1047" s="205">
        <v>25</v>
      </c>
      <c r="AM1047" s="88">
        <v>193</v>
      </c>
      <c r="AN1047" s="88">
        <v>40.06</v>
      </c>
      <c r="AO1047" s="88">
        <v>7.87</v>
      </c>
      <c r="AP1047" s="88"/>
      <c r="AQ1047" s="89"/>
      <c r="AR1047" s="88">
        <v>8</v>
      </c>
      <c r="AS1047" s="88"/>
      <c r="AT1047" s="88"/>
      <c r="AU1047" s="91"/>
      <c r="AV1047" s="88">
        <v>0.17</v>
      </c>
      <c r="AW1047" s="88"/>
      <c r="AX1047" s="88">
        <v>0.17</v>
      </c>
      <c r="AY1047" s="88"/>
      <c r="AZ1047" s="92" t="s">
        <v>451</v>
      </c>
      <c r="BA1047" s="88" t="s">
        <v>48</v>
      </c>
      <c r="BB104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3.0066666666666602</v>
      </c>
      <c r="BC1047" s="89">
        <v>1</v>
      </c>
      <c r="BD1047" s="89">
        <v>1.6666666666666601</v>
      </c>
      <c r="BE1047" s="89"/>
      <c r="BF1047" s="89"/>
      <c r="BG1047" s="93"/>
      <c r="BH1047" s="44" t="s">
        <v>255</v>
      </c>
      <c r="BI1047" s="75" t="s">
        <v>467</v>
      </c>
      <c r="BJ1047" s="45"/>
      <c r="BK1047" s="46"/>
      <c r="BL1047" s="94"/>
    </row>
    <row r="1048" spans="1:64" ht="18" customHeight="1" x14ac:dyDescent="0.3">
      <c r="A1048" s="87">
        <f>IFERROR(InformeTbHv[[#This Row],[T EFECTIVO]]/InformeTbHv[[#This Row],[Horas disponibles]],0)</f>
        <v>0.67741935483870963</v>
      </c>
      <c r="B1048" s="87">
        <f>((InformeTbHv[[#This Row],[T PROGRAMADO]]-InformeTbHv[[#This Row],[HORAS DE OTRAS PARADA]]))/InformeTbHv[[#This Row],[T PROGRAMADO]]</f>
        <v>0.65625</v>
      </c>
      <c r="C1048" s="216">
        <f>IFERROR(((InformeTbHv[[#This Row],[T PROGRAMADO]]-InformeTbHv[[#This Row],[Ttal P. mec]])/InformeTbHv[[#This Row],[T PROGRAMADO]]),0)</f>
        <v>0.96875</v>
      </c>
      <c r="D1048" s="88">
        <f>IFERROR(ROUND(InformeTbHv[[#This Row],[TOTAL DE ARBOLES]]/InformeTbHv[[#This Row],[T EFECTIVO]],2),"")</f>
        <v>75.239999999999995</v>
      </c>
      <c r="E1048" s="88">
        <f>(IFERROR(ROUND(InformeTbHv[[#This Row],[M3]]/InformeTbHv[[#This Row],[TOTAL DE ARBOLES]],2),""))</f>
        <v>0.35</v>
      </c>
      <c r="F1048" s="39">
        <f>IFERROR(ROUND(InformeTbHv[[#This Row],[M3]]/InformeTbHv[[#This Row],[T EFECTIVO]],2),"")</f>
        <v>26.29</v>
      </c>
      <c r="G1048" s="89">
        <f>InformeTbHv[[#This Row],[T PROGRAMADO]]-InformeTbHv[[#This Row],[HORAS DE OTRAS PARADA]]</f>
        <v>5.25</v>
      </c>
      <c r="H1048" s="89">
        <f>InformeTbHv[[#This Row],[T PROGRAMADO]]-SUM(InformeTbHv[[#This Row],[T PARADAS MEC]]+InformeTbHv[[#This Row],[ALISTAMIENTO]]+InformeTbHv[[#This Row],[Mantenimiento periódico]])</f>
        <v>7.75</v>
      </c>
      <c r="I1048" s="89">
        <f>InformeTbHv[[#This Row],[T PARADAS MEC]]+InformeTbHv[[#This Row],[ALISTAMIENTO]]+InformeTbHv[[#This Row],[Mantenimiento periódico]]</f>
        <v>0.25</v>
      </c>
      <c r="J1048" s="89">
        <f>SUMIF(InformeTbHv[[#This Row],[MOTIVO 1]],"Mantenimiento periódico",InformeTbHv[[#This Row],[T OTRA PARADA 1]])</f>
        <v>0</v>
      </c>
      <c r="K1048" s="89">
        <f>InformeTbHv[[#This Row],[Mantenimiento periódico]]+InformeTbHv[[#This Row],[ALISTAMIENTO]]</f>
        <v>0.25</v>
      </c>
      <c r="L1048" s="89">
        <f>SUM(InformeTbHv[[#This Row],[T OTRA PARADA 1]:[T OTRA PARADA 5]])</f>
        <v>2</v>
      </c>
      <c r="M1048" s="88" t="s">
        <v>42</v>
      </c>
      <c r="N1048" s="88" t="s">
        <v>1418</v>
      </c>
      <c r="O1048" s="88" t="s">
        <v>59</v>
      </c>
      <c r="P1048" s="88">
        <v>94269864</v>
      </c>
      <c r="Q1048" s="88" t="s">
        <v>43</v>
      </c>
      <c r="R1048" s="88" t="s">
        <v>44</v>
      </c>
      <c r="S1048" s="90">
        <v>46049</v>
      </c>
      <c r="T1048" s="88" t="s">
        <v>452</v>
      </c>
      <c r="U1048" s="88"/>
      <c r="V1048" s="88"/>
      <c r="W1048" s="88"/>
      <c r="X1048" s="88"/>
      <c r="Y1048" s="88"/>
      <c r="Z1048" s="88"/>
      <c r="AA1048" s="88"/>
      <c r="AB1048" s="88"/>
      <c r="AC1048" s="88" t="s">
        <v>1427</v>
      </c>
      <c r="AD1048" s="88" t="s">
        <v>1472</v>
      </c>
      <c r="AE1048" s="88" t="s">
        <v>1515</v>
      </c>
      <c r="AF1048" s="88">
        <v>14.458335518038645</v>
      </c>
      <c r="AG1048" s="251" t="s">
        <v>205</v>
      </c>
      <c r="AH1048" s="206">
        <v>1</v>
      </c>
      <c r="AI1048" s="88" t="s">
        <v>45</v>
      </c>
      <c r="AJ1048" s="419">
        <f>VLOOKUP(InformeTbHv[[#This Row],[TURNO]],[1]INFORMEHV!AI$2:AK$184,2,0)</f>
        <v>0.58333333333333337</v>
      </c>
      <c r="AK1048" s="419">
        <f>VLOOKUP(InformeTbHv[[#This Row],[TURNO]],[1]INFORMEHV!AI$2:AK$184,3,0)</f>
        <v>0.91666666666666663</v>
      </c>
      <c r="AL1048" s="205">
        <v>17</v>
      </c>
      <c r="AM1048" s="88">
        <v>395</v>
      </c>
      <c r="AN1048" s="88">
        <v>138.01</v>
      </c>
      <c r="AO1048" s="88">
        <v>30.36</v>
      </c>
      <c r="AP1048" s="88"/>
      <c r="AQ1048" s="89">
        <v>15</v>
      </c>
      <c r="AR1048" s="88">
        <v>8</v>
      </c>
      <c r="AS1048" s="88"/>
      <c r="AT1048" s="88"/>
      <c r="AU1048" s="91"/>
      <c r="AV1048" s="88">
        <v>0.25</v>
      </c>
      <c r="AW1048" s="88">
        <v>0.17</v>
      </c>
      <c r="AX1048" s="88">
        <v>0.33</v>
      </c>
      <c r="AY1048" s="88"/>
      <c r="AZ1048" s="92" t="s">
        <v>92</v>
      </c>
      <c r="BA1048" s="88" t="s">
        <v>48</v>
      </c>
      <c r="BB104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2.75</v>
      </c>
      <c r="BC1048" s="89">
        <v>2</v>
      </c>
      <c r="BD1048" s="89"/>
      <c r="BE1048" s="89"/>
      <c r="BF1048" s="89"/>
      <c r="BG1048" s="93"/>
      <c r="BH1048" s="44" t="s">
        <v>720</v>
      </c>
      <c r="BI1048" s="75"/>
      <c r="BJ1048" s="45"/>
      <c r="BK1048" s="46"/>
      <c r="BL1048" s="94"/>
    </row>
    <row r="1049" spans="1:64" ht="18" customHeight="1" x14ac:dyDescent="0.3">
      <c r="A1049" s="87">
        <f>IFERROR(InformeTbHv[[#This Row],[T EFECTIVO]]/InformeTbHv[[#This Row],[Horas disponibles]],0)</f>
        <v>0.85</v>
      </c>
      <c r="B1049" s="87">
        <f>((InformeTbHv[[#This Row],[T PROGRAMADO]]-InformeTbHv[[#This Row],[HORAS DE OTRAS PARADA]]))/InformeTbHv[[#This Row],[T PROGRAMADO]]</f>
        <v>0.74375000000000002</v>
      </c>
      <c r="C1049" s="216">
        <f>IFERROR(((InformeTbHv[[#This Row],[T PROGRAMADO]]-InformeTbHv[[#This Row],[Ttal P. mec]])/InformeTbHv[[#This Row],[T PROGRAMADO]]),0)</f>
        <v>0.875</v>
      </c>
      <c r="D1049" s="88">
        <f>IFERROR(ROUND(InformeTbHv[[#This Row],[TOTAL DE ARBOLES]]/InformeTbHv[[#This Row],[T EFECTIVO]],2),"")</f>
        <v>40.340000000000003</v>
      </c>
      <c r="E1049" s="88">
        <f>(IFERROR(ROUND(InformeTbHv[[#This Row],[M3]]/InformeTbHv[[#This Row],[TOTAL DE ARBOLES]],2),""))</f>
        <v>0.21</v>
      </c>
      <c r="F1049" s="39">
        <f>IFERROR(ROUND(InformeTbHv[[#This Row],[M3]]/InformeTbHv[[#This Row],[T EFECTIVO]],2),"")</f>
        <v>8.58</v>
      </c>
      <c r="G1049" s="89">
        <f>InformeTbHv[[#This Row],[T PROGRAMADO]]-InformeTbHv[[#This Row],[HORAS DE OTRAS PARADA]]</f>
        <v>5.95</v>
      </c>
      <c r="H1049" s="89">
        <f>InformeTbHv[[#This Row],[T PROGRAMADO]]-SUM(InformeTbHv[[#This Row],[T PARADAS MEC]]+InformeTbHv[[#This Row],[ALISTAMIENTO]]+InformeTbHv[[#This Row],[Mantenimiento periódico]])</f>
        <v>7</v>
      </c>
      <c r="I1049" s="89">
        <f>InformeTbHv[[#This Row],[T PARADAS MEC]]+InformeTbHv[[#This Row],[ALISTAMIENTO]]+InformeTbHv[[#This Row],[Mantenimiento periódico]]</f>
        <v>1</v>
      </c>
      <c r="J1049" s="89">
        <f>SUMIF(InformeTbHv[[#This Row],[MOTIVO 1]],"Mantenimiento periódico",InformeTbHv[[#This Row],[T OTRA PARADA 1]])</f>
        <v>0</v>
      </c>
      <c r="K1049" s="89">
        <f>InformeTbHv[[#This Row],[Mantenimiento periódico]]+InformeTbHv[[#This Row],[ALISTAMIENTO]]</f>
        <v>1</v>
      </c>
      <c r="L1049" s="89">
        <f>SUM(InformeTbHv[[#This Row],[T OTRA PARADA 1]:[T OTRA PARADA 5]])</f>
        <v>0.5</v>
      </c>
      <c r="M1049" s="88" t="s">
        <v>86</v>
      </c>
      <c r="N1049" s="88" t="s">
        <v>1418</v>
      </c>
      <c r="O1049" s="88" t="s">
        <v>95</v>
      </c>
      <c r="P1049" s="88">
        <v>6135776</v>
      </c>
      <c r="Q1049" s="88" t="s">
        <v>398</v>
      </c>
      <c r="R1049" s="88" t="s">
        <v>74</v>
      </c>
      <c r="S1049" s="90">
        <v>46049</v>
      </c>
      <c r="T1049" s="88" t="s">
        <v>399</v>
      </c>
      <c r="U1049" s="88"/>
      <c r="V1049" s="88"/>
      <c r="W1049" s="88"/>
      <c r="X1049" s="88"/>
      <c r="Y1049" s="88"/>
      <c r="Z1049" s="88"/>
      <c r="AA1049" s="88"/>
      <c r="AB1049" s="88"/>
      <c r="AC1049" s="88" t="s">
        <v>1430</v>
      </c>
      <c r="AD1049" s="88" t="s">
        <v>1475</v>
      </c>
      <c r="AE1049" s="88" t="s">
        <v>1517</v>
      </c>
      <c r="AF1049" s="88">
        <v>14.957915875223099</v>
      </c>
      <c r="AG1049" s="251" t="s">
        <v>205</v>
      </c>
      <c r="AH1049" s="206">
        <v>1</v>
      </c>
      <c r="AI1049" s="205" t="s">
        <v>47</v>
      </c>
      <c r="AJ1049" s="416">
        <f>VLOOKUP(InformeTbHv[[#This Row],[TURNO]],[1]INFORMEHV!AI$2:AK$184,2,0)</f>
        <v>0.25</v>
      </c>
      <c r="AK1049" s="416">
        <f>VLOOKUP(InformeTbHv[[#This Row],[TURNO]],[1]INFORMEHV!AI$2:AK$184,3,0)</f>
        <v>0.58333333333333337</v>
      </c>
      <c r="AL1049" s="205">
        <v>10</v>
      </c>
      <c r="AM1049" s="88">
        <v>240</v>
      </c>
      <c r="AN1049" s="88">
        <v>51.06</v>
      </c>
      <c r="AO1049" s="88">
        <v>2.67</v>
      </c>
      <c r="AP1049" s="88"/>
      <c r="AQ1049" s="89">
        <v>19.399999999999999</v>
      </c>
      <c r="AR1049" s="88">
        <v>8</v>
      </c>
      <c r="AS1049" s="88"/>
      <c r="AT1049" s="88"/>
      <c r="AU1049" s="91"/>
      <c r="AV1049" s="88">
        <v>1</v>
      </c>
      <c r="AW1049" s="88">
        <v>0.33</v>
      </c>
      <c r="AX1049" s="88">
        <v>0.22</v>
      </c>
      <c r="AY1049" s="88"/>
      <c r="AZ1049" s="92" t="s">
        <v>453</v>
      </c>
      <c r="BA1049" s="88" t="s">
        <v>48</v>
      </c>
      <c r="BB104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2.0499999999999998</v>
      </c>
      <c r="BC1049" s="89">
        <v>0.5</v>
      </c>
      <c r="BD1049" s="89"/>
      <c r="BE1049" s="89"/>
      <c r="BF1049" s="89"/>
      <c r="BG1049" s="93"/>
      <c r="BH1049" s="44" t="s">
        <v>255</v>
      </c>
      <c r="BI1049" s="75"/>
      <c r="BJ1049" s="45"/>
      <c r="BK1049" s="46"/>
      <c r="BL1049" s="94"/>
    </row>
    <row r="1050" spans="1:64" ht="18" customHeight="1" x14ac:dyDescent="0.3">
      <c r="A1050" s="87">
        <f>IFERROR(InformeTbHv[[#This Row],[T EFECTIVO]]/InformeTbHv[[#This Row],[Horas disponibles]],0)</f>
        <v>0.97451274362818596</v>
      </c>
      <c r="B1050" s="87">
        <f>((InformeTbHv[[#This Row],[T PROGRAMADO]]-InformeTbHv[[#This Row],[HORAS DE OTRAS PARADA]]))/InformeTbHv[[#This Row],[T PROGRAMADO]]</f>
        <v>0.9285714285714286</v>
      </c>
      <c r="C1050" s="216">
        <f>IFERROR(((InformeTbHv[[#This Row],[T PROGRAMADO]]-InformeTbHv[[#This Row],[Ttal P. mec]])/InformeTbHv[[#This Row],[T PROGRAMADO]]),0)</f>
        <v>0.95285714285714285</v>
      </c>
      <c r="D1050" s="88">
        <f>IFERROR(ROUND(InformeTbHv[[#This Row],[TOTAL DE ARBOLES]]/InformeTbHv[[#This Row],[T EFECTIVO]],2),"")</f>
        <v>34.770000000000003</v>
      </c>
      <c r="E1050" s="88">
        <f>(IFERROR(ROUND(InformeTbHv[[#This Row],[M3]]/InformeTbHv[[#This Row],[TOTAL DE ARBOLES]],2),""))</f>
        <v>0.42</v>
      </c>
      <c r="F1050" s="39">
        <f>IFERROR(ROUND(InformeTbHv[[#This Row],[M3]]/InformeTbHv[[#This Row],[T EFECTIVO]],2),"")</f>
        <v>14.69</v>
      </c>
      <c r="G1050" s="89">
        <f>InformeTbHv[[#This Row],[T PROGRAMADO]]-InformeTbHv[[#This Row],[HORAS DE OTRAS PARADA]]</f>
        <v>6.5</v>
      </c>
      <c r="H1050" s="89">
        <f>InformeTbHv[[#This Row],[T PROGRAMADO]]-SUM(InformeTbHv[[#This Row],[T PARADAS MEC]]+InformeTbHv[[#This Row],[ALISTAMIENTO]]+InformeTbHv[[#This Row],[Mantenimiento periódico]])</f>
        <v>6.67</v>
      </c>
      <c r="I1050" s="89">
        <f>InformeTbHv[[#This Row],[T PARADAS MEC]]+InformeTbHv[[#This Row],[ALISTAMIENTO]]+InformeTbHv[[#This Row],[Mantenimiento periódico]]</f>
        <v>0.33</v>
      </c>
      <c r="J1050" s="89">
        <f>SUMIF(InformeTbHv[[#This Row],[MOTIVO 1]],"Mantenimiento periódico",InformeTbHv[[#This Row],[T OTRA PARADA 1]])</f>
        <v>0</v>
      </c>
      <c r="K1050" s="89">
        <f>InformeTbHv[[#This Row],[Mantenimiento periódico]]+InformeTbHv[[#This Row],[ALISTAMIENTO]]</f>
        <v>0.33</v>
      </c>
      <c r="L1050" s="89">
        <f>SUM(InformeTbHv[[#This Row],[T OTRA PARADA 1]:[T OTRA PARADA 5]])</f>
        <v>0</v>
      </c>
      <c r="M1050" s="88" t="s">
        <v>68</v>
      </c>
      <c r="N1050" s="88" t="s">
        <v>1417</v>
      </c>
      <c r="O1050" s="88" t="s">
        <v>69</v>
      </c>
      <c r="P1050" s="88">
        <v>1059706760</v>
      </c>
      <c r="Q1050" s="88" t="s">
        <v>65</v>
      </c>
      <c r="R1050" s="88" t="s">
        <v>44</v>
      </c>
      <c r="S1050" s="90">
        <v>46050</v>
      </c>
      <c r="T1050" s="88" t="s">
        <v>164</v>
      </c>
      <c r="U1050" s="88"/>
      <c r="V1050" s="88"/>
      <c r="W1050" s="88"/>
      <c r="X1050" s="88"/>
      <c r="Y1050" s="88"/>
      <c r="Z1050" s="88"/>
      <c r="AA1050" s="88"/>
      <c r="AB1050" s="88"/>
      <c r="AC1050" s="88" t="s">
        <v>1426</v>
      </c>
      <c r="AD1050" s="88" t="s">
        <v>1471</v>
      </c>
      <c r="AE1050" s="88" t="s">
        <v>1512</v>
      </c>
      <c r="AF1050" s="88">
        <v>26.520279887958782</v>
      </c>
      <c r="AG1050" s="25" t="s">
        <v>207</v>
      </c>
      <c r="AH1050" s="206">
        <v>6</v>
      </c>
      <c r="AI1050" s="88" t="s">
        <v>45</v>
      </c>
      <c r="AJ1050" s="419">
        <f>VLOOKUP(InformeTbHv[[#This Row],[TURNO]],[1]INFORMEHV!AI$2:AK$184,2,0)</f>
        <v>0.58333333333333337</v>
      </c>
      <c r="AK1050" s="419">
        <f>VLOOKUP(InformeTbHv[[#This Row],[TURNO]],[1]INFORMEHV!AI$2:AK$184,3,0)</f>
        <v>0.91666666666666663</v>
      </c>
      <c r="AL1050" s="205">
        <v>28</v>
      </c>
      <c r="AM1050" s="88">
        <v>226</v>
      </c>
      <c r="AN1050" s="88">
        <v>95.46</v>
      </c>
      <c r="AO1050" s="88">
        <v>20.76</v>
      </c>
      <c r="AP1050" s="88"/>
      <c r="AQ1050" s="89"/>
      <c r="AR1050" s="88">
        <v>7</v>
      </c>
      <c r="AS1050" s="88"/>
      <c r="AT1050" s="88"/>
      <c r="AU1050" s="91"/>
      <c r="AV1050" s="88">
        <v>0.33</v>
      </c>
      <c r="AW1050" s="88"/>
      <c r="AX1050" s="88">
        <v>0.17</v>
      </c>
      <c r="AY1050" s="88">
        <v>1.5</v>
      </c>
      <c r="AZ1050" s="92" t="s">
        <v>145</v>
      </c>
      <c r="BA1050" s="88" t="s">
        <v>48</v>
      </c>
      <c r="BB105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0.5</v>
      </c>
      <c r="BC1050" s="89"/>
      <c r="BD1050" s="89"/>
      <c r="BE1050" s="89"/>
      <c r="BF1050" s="89"/>
      <c r="BG1050" s="93"/>
      <c r="BH1050" s="74"/>
      <c r="BI1050" s="75"/>
      <c r="BJ1050" s="45"/>
      <c r="BK1050" s="46"/>
      <c r="BL1050" s="94"/>
    </row>
    <row r="1051" spans="1:64" ht="18" customHeight="1" x14ac:dyDescent="0.3">
      <c r="A1051" s="87">
        <f>IFERROR(InformeTbHv[[#This Row],[T EFECTIVO]]/InformeTbHv[[#This Row],[Horas disponibles]],0)</f>
        <v>0</v>
      </c>
      <c r="B1051" s="87">
        <f>((InformeTbHv[[#This Row],[T PROGRAMADO]]-InformeTbHv[[#This Row],[HORAS DE OTRAS PARADA]]))/InformeTbHv[[#This Row],[T PROGRAMADO]]</f>
        <v>0</v>
      </c>
      <c r="C1051" s="216">
        <f>IFERROR(((InformeTbHv[[#This Row],[T PROGRAMADO]]-InformeTbHv[[#This Row],[Ttal P. mec]])/InformeTbHv[[#This Row],[T PROGRAMADO]]),0)</f>
        <v>0</v>
      </c>
      <c r="D1051" s="88" t="str">
        <f>IFERROR(ROUND(InformeTbHv[[#This Row],[TOTAL DE ARBOLES]]/InformeTbHv[[#This Row],[T EFECTIVO]],2),"")</f>
        <v/>
      </c>
      <c r="E1051" s="88" t="str">
        <f>(IFERROR(ROUND(InformeTbHv[[#This Row],[M3]]/InformeTbHv[[#This Row],[TOTAL DE ARBOLES]],2),""))</f>
        <v/>
      </c>
      <c r="F1051" s="39" t="str">
        <f>IFERROR(ROUND(InformeTbHv[[#This Row],[M3]]/InformeTbHv[[#This Row],[T EFECTIVO]],2),"")</f>
        <v/>
      </c>
      <c r="G1051" s="89">
        <f>InformeTbHv[[#This Row],[T PROGRAMADO]]-InformeTbHv[[#This Row],[HORAS DE OTRAS PARADA]]</f>
        <v>0</v>
      </c>
      <c r="H1051" s="89">
        <f>InformeTbHv[[#This Row],[T PROGRAMADO]]-SUM(InformeTbHv[[#This Row],[T PARADAS MEC]]+InformeTbHv[[#This Row],[ALISTAMIENTO]]+InformeTbHv[[#This Row],[Mantenimiento periódico]])</f>
        <v>0</v>
      </c>
      <c r="I1051" s="89">
        <f>InformeTbHv[[#This Row],[T PARADAS MEC]]+InformeTbHv[[#This Row],[ALISTAMIENTO]]+InformeTbHv[[#This Row],[Mantenimiento periódico]]</f>
        <v>8</v>
      </c>
      <c r="J1051" s="89">
        <f>SUMIF(InformeTbHv[[#This Row],[MOTIVO 1]],"Mantenimiento periódico",InformeTbHv[[#This Row],[T OTRA PARADA 1]])</f>
        <v>0</v>
      </c>
      <c r="K1051" s="89">
        <f>InformeTbHv[[#This Row],[Mantenimiento periódico]]+InformeTbHv[[#This Row],[ALISTAMIENTO]]</f>
        <v>0</v>
      </c>
      <c r="L1051" s="89">
        <f>SUM(InformeTbHv[[#This Row],[T OTRA PARADA 1]:[T OTRA PARADA 5]])</f>
        <v>0</v>
      </c>
      <c r="M1051" s="88" t="s">
        <v>136</v>
      </c>
      <c r="N1051" s="88" t="s">
        <v>1417</v>
      </c>
      <c r="O1051" s="88" t="s">
        <v>381</v>
      </c>
      <c r="P1051" s="88">
        <v>1007605468</v>
      </c>
      <c r="Q1051" s="88" t="s">
        <v>65</v>
      </c>
      <c r="R1051" s="88" t="s">
        <v>49</v>
      </c>
      <c r="S1051" s="90">
        <v>46049</v>
      </c>
      <c r="T1051" s="88" t="s">
        <v>393</v>
      </c>
      <c r="U1051" s="88"/>
      <c r="V1051" s="88"/>
      <c r="W1051" s="88"/>
      <c r="X1051" s="88"/>
      <c r="Y1051" s="88"/>
      <c r="Z1051" s="88"/>
      <c r="AA1051" s="88"/>
      <c r="AB1051" s="88"/>
      <c r="AC1051" s="88" t="s">
        <v>1422</v>
      </c>
      <c r="AD1051" s="88" t="s">
        <v>1467</v>
      </c>
      <c r="AE1051" s="88" t="s">
        <v>1511</v>
      </c>
      <c r="AF1051" s="88">
        <v>16.129333818634041</v>
      </c>
      <c r="AG1051" s="25" t="s">
        <v>207</v>
      </c>
      <c r="AH1051" s="206">
        <v>6</v>
      </c>
      <c r="AI1051" s="88" t="s">
        <v>45</v>
      </c>
      <c r="AJ1051" s="419">
        <f>VLOOKUP(InformeTbHv[[#This Row],[TURNO]],[1]INFORMEHV!AI$2:AK$184,2,0)</f>
        <v>0.58333333333333337</v>
      </c>
      <c r="AK1051" s="419">
        <f>VLOOKUP(InformeTbHv[[#This Row],[TURNO]],[1]INFORMEHV!AI$2:AK$184,3,0)</f>
        <v>0.91666666666666663</v>
      </c>
      <c r="AL1051" s="205"/>
      <c r="AM1051" s="88"/>
      <c r="AN1051" s="88"/>
      <c r="AO1051" s="88"/>
      <c r="AP1051" s="88"/>
      <c r="AQ1051" s="89"/>
      <c r="AR1051" s="88">
        <v>8</v>
      </c>
      <c r="AS1051" s="88">
        <v>8</v>
      </c>
      <c r="AT1051" s="30" t="s">
        <v>327</v>
      </c>
      <c r="AU1051" s="88"/>
      <c r="AV1051" s="88"/>
      <c r="AW1051" s="88"/>
      <c r="AX1051" s="88"/>
      <c r="AY1051" s="88"/>
      <c r="AZ1051" s="92" t="s">
        <v>460</v>
      </c>
      <c r="BA1051" s="88" t="s">
        <v>48</v>
      </c>
      <c r="BB105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1051" s="89"/>
      <c r="BD1051" s="89"/>
      <c r="BE1051" s="89"/>
      <c r="BF1051" s="89"/>
      <c r="BG1051" s="93"/>
      <c r="BH1051" s="74"/>
      <c r="BI1051" s="75"/>
      <c r="BJ1051" s="45"/>
      <c r="BK1051" s="46"/>
      <c r="BL1051" s="94"/>
    </row>
    <row r="1052" spans="1:64" ht="18" customHeight="1" x14ac:dyDescent="0.3">
      <c r="A1052" s="87">
        <f>IFERROR(InformeTbHv[[#This Row],[T EFECTIVO]]/InformeTbHv[[#This Row],[Horas disponibles]],0)</f>
        <v>0.97392438070404175</v>
      </c>
      <c r="B1052" s="87">
        <f>((InformeTbHv[[#This Row],[T PROGRAMADO]]-InformeTbHv[[#This Row],[HORAS DE OTRAS PARADA]]))/InformeTbHv[[#This Row],[T PROGRAMADO]]</f>
        <v>0.93374999999999997</v>
      </c>
      <c r="C1052" s="216">
        <f>IFERROR(((InformeTbHv[[#This Row],[T PROGRAMADO]]-InformeTbHv[[#This Row],[Ttal P. mec]])/InformeTbHv[[#This Row],[T PROGRAMADO]]),0)</f>
        <v>0.95874999999999999</v>
      </c>
      <c r="D1052" s="88">
        <f>IFERROR(ROUND(InformeTbHv[[#This Row],[TOTAL DE ARBOLES]]/InformeTbHv[[#This Row],[T EFECTIVO]],2),"")</f>
        <v>35.880000000000003</v>
      </c>
      <c r="E1052" s="88">
        <f>(IFERROR(ROUND(InformeTbHv[[#This Row],[M3]]/InformeTbHv[[#This Row],[TOTAL DE ARBOLES]],2),""))</f>
        <v>0.33</v>
      </c>
      <c r="F1052" s="39">
        <f>IFERROR(ROUND(InformeTbHv[[#This Row],[M3]]/InformeTbHv[[#This Row],[T EFECTIVO]],2),"")</f>
        <v>11.7</v>
      </c>
      <c r="G1052" s="89">
        <f>InformeTbHv[[#This Row],[T PROGRAMADO]]-InformeTbHv[[#This Row],[HORAS DE OTRAS PARADA]]</f>
        <v>7.47</v>
      </c>
      <c r="H1052" s="89">
        <f>InformeTbHv[[#This Row],[T PROGRAMADO]]-SUM(InformeTbHv[[#This Row],[T PARADAS MEC]]+InformeTbHv[[#This Row],[ALISTAMIENTO]]+InformeTbHv[[#This Row],[Mantenimiento periódico]])</f>
        <v>7.67</v>
      </c>
      <c r="I1052" s="89">
        <f>InformeTbHv[[#This Row],[T PARADAS MEC]]+InformeTbHv[[#This Row],[ALISTAMIENTO]]+InformeTbHv[[#This Row],[Mantenimiento periódico]]</f>
        <v>0.33</v>
      </c>
      <c r="J1052" s="89">
        <f>SUMIF(InformeTbHv[[#This Row],[MOTIVO 1]],"Mantenimiento periódico",InformeTbHv[[#This Row],[T OTRA PARADA 1]])</f>
        <v>0</v>
      </c>
      <c r="K1052" s="89">
        <f>InformeTbHv[[#This Row],[Mantenimiento periódico]]+InformeTbHv[[#This Row],[ALISTAMIENTO]]</f>
        <v>0.33</v>
      </c>
      <c r="L1052" s="89">
        <f>SUM(InformeTbHv[[#This Row],[T OTRA PARADA 1]:[T OTRA PARADA 5]])</f>
        <v>0</v>
      </c>
      <c r="M1052" s="88" t="s">
        <v>55</v>
      </c>
      <c r="N1052" s="88" t="s">
        <v>1418</v>
      </c>
      <c r="O1052" s="88" t="s">
        <v>94</v>
      </c>
      <c r="P1052" s="88">
        <v>94269293</v>
      </c>
      <c r="Q1052" s="88" t="s">
        <v>43</v>
      </c>
      <c r="R1052" s="88" t="s">
        <v>49</v>
      </c>
      <c r="S1052" s="90">
        <v>46049</v>
      </c>
      <c r="T1052" s="88" t="s">
        <v>62</v>
      </c>
      <c r="U1052" s="88"/>
      <c r="V1052" s="88"/>
      <c r="W1052" s="88"/>
      <c r="X1052" s="88"/>
      <c r="Y1052" s="88"/>
      <c r="Z1052" s="88"/>
      <c r="AA1052" s="88"/>
      <c r="AB1052" s="88"/>
      <c r="AC1052" s="88" t="s">
        <v>1445</v>
      </c>
      <c r="AD1052" s="88" t="s">
        <v>1490</v>
      </c>
      <c r="AE1052" s="88" t="s">
        <v>1518</v>
      </c>
      <c r="AF1052" s="88">
        <v>19.828868083208551</v>
      </c>
      <c r="AG1052" s="25" t="s">
        <v>208</v>
      </c>
      <c r="AH1052" s="206">
        <v>2</v>
      </c>
      <c r="AI1052" s="205" t="s">
        <v>47</v>
      </c>
      <c r="AJ1052" s="416">
        <f>VLOOKUP(InformeTbHv[[#This Row],[TURNO]],[1]INFORMEHV!AI$2:AK$184,2,0)</f>
        <v>0.25</v>
      </c>
      <c r="AK1052" s="416">
        <f>VLOOKUP(InformeTbHv[[#This Row],[TURNO]],[1]INFORMEHV!AI$2:AK$184,3,0)</f>
        <v>0.58333333333333337</v>
      </c>
      <c r="AL1052" s="205">
        <v>29</v>
      </c>
      <c r="AM1052" s="88">
        <v>268</v>
      </c>
      <c r="AN1052" s="88">
        <v>87.38</v>
      </c>
      <c r="AO1052" s="88">
        <v>16.14</v>
      </c>
      <c r="AP1052" s="88"/>
      <c r="AQ1052" s="198">
        <v>21</v>
      </c>
      <c r="AR1052" s="88">
        <v>8</v>
      </c>
      <c r="AS1052" s="88"/>
      <c r="AT1052" s="91"/>
      <c r="AU1052" s="91"/>
      <c r="AV1052" s="88">
        <v>0.33</v>
      </c>
      <c r="AW1052" s="88"/>
      <c r="AX1052" s="88">
        <v>0.2</v>
      </c>
      <c r="AY1052" s="88"/>
      <c r="AZ1052" s="92"/>
      <c r="BA1052" s="88" t="s">
        <v>46</v>
      </c>
      <c r="BB105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0.53</v>
      </c>
      <c r="BC1052" s="89"/>
      <c r="BD1052" s="89"/>
      <c r="BE1052" s="89"/>
      <c r="BF1052" s="89"/>
      <c r="BG1052" s="93"/>
      <c r="BH1052" s="74"/>
      <c r="BI1052" s="75"/>
      <c r="BJ1052" s="45"/>
      <c r="BK1052" s="46"/>
      <c r="BL1052" s="94"/>
    </row>
    <row r="1053" spans="1:64" ht="18" customHeight="1" x14ac:dyDescent="0.3">
      <c r="A1053" s="87">
        <f>IFERROR(InformeTbHv[[#This Row],[T EFECTIVO]]/InformeTbHv[[#This Row],[Horas disponibles]],0)</f>
        <v>0.93481095176010431</v>
      </c>
      <c r="B1053" s="87">
        <f>((InformeTbHv[[#This Row],[T PROGRAMADO]]-InformeTbHv[[#This Row],[HORAS DE OTRAS PARADA]]))/InformeTbHv[[#This Row],[T PROGRAMADO]]</f>
        <v>0.89624999999999999</v>
      </c>
      <c r="C1053" s="216">
        <f>IFERROR(((InformeTbHv[[#This Row],[T PROGRAMADO]]-InformeTbHv[[#This Row],[Ttal P. mec]])/InformeTbHv[[#This Row],[T PROGRAMADO]]),0)</f>
        <v>0.95874999999999999</v>
      </c>
      <c r="D1053" s="88">
        <f>IFERROR(ROUND(InformeTbHv[[#This Row],[TOTAL DE ARBOLES]]/InformeTbHv[[#This Row],[T EFECTIVO]],2),"")</f>
        <v>26.64</v>
      </c>
      <c r="E1053" s="88">
        <f>(IFERROR(ROUND(InformeTbHv[[#This Row],[M3]]/InformeTbHv[[#This Row],[TOTAL DE ARBOLES]],2),""))</f>
        <v>0.36</v>
      </c>
      <c r="F1053" s="39">
        <f>IFERROR(ROUND(InformeTbHv[[#This Row],[M3]]/InformeTbHv[[#This Row],[T EFECTIVO]],2),"")</f>
        <v>9.59</v>
      </c>
      <c r="G1053" s="89">
        <f>InformeTbHv[[#This Row],[T PROGRAMADO]]-InformeTbHv[[#This Row],[HORAS DE OTRAS PARADA]]</f>
        <v>7.17</v>
      </c>
      <c r="H1053" s="89">
        <f>InformeTbHv[[#This Row],[T PROGRAMADO]]-SUM(InformeTbHv[[#This Row],[T PARADAS MEC]]+InformeTbHv[[#This Row],[ALISTAMIENTO]]+InformeTbHv[[#This Row],[Mantenimiento periódico]])</f>
        <v>7.67</v>
      </c>
      <c r="I1053" s="89">
        <f>InformeTbHv[[#This Row],[T PARADAS MEC]]+InformeTbHv[[#This Row],[ALISTAMIENTO]]+InformeTbHv[[#This Row],[Mantenimiento periódico]]</f>
        <v>0.33</v>
      </c>
      <c r="J1053" s="89">
        <f>SUMIF(InformeTbHv[[#This Row],[MOTIVO 1]],"Mantenimiento periódico",InformeTbHv[[#This Row],[T OTRA PARADA 1]])</f>
        <v>0</v>
      </c>
      <c r="K1053" s="89">
        <f>InformeTbHv[[#This Row],[Mantenimiento periódico]]+InformeTbHv[[#This Row],[ALISTAMIENTO]]</f>
        <v>0.33</v>
      </c>
      <c r="L1053" s="89">
        <f>SUM(InformeTbHv[[#This Row],[T OTRA PARADA 1]:[T OTRA PARADA 5]])</f>
        <v>0</v>
      </c>
      <c r="M1053" s="88" t="s">
        <v>55</v>
      </c>
      <c r="N1053" s="88" t="s">
        <v>1418</v>
      </c>
      <c r="O1053" s="88" t="s">
        <v>56</v>
      </c>
      <c r="P1053" s="88">
        <v>1114480052</v>
      </c>
      <c r="Q1053" s="88" t="s">
        <v>43</v>
      </c>
      <c r="R1053" s="88" t="s">
        <v>49</v>
      </c>
      <c r="S1053" s="90">
        <v>46049</v>
      </c>
      <c r="T1053" s="88" t="s">
        <v>62</v>
      </c>
      <c r="U1053" s="88"/>
      <c r="V1053" s="88"/>
      <c r="W1053" s="88"/>
      <c r="X1053" s="88"/>
      <c r="Y1053" s="88"/>
      <c r="Z1053" s="88"/>
      <c r="AA1053" s="88"/>
      <c r="AB1053" s="88"/>
      <c r="AC1053" s="88" t="s">
        <v>1445</v>
      </c>
      <c r="AD1053" s="88" t="s">
        <v>1490</v>
      </c>
      <c r="AE1053" s="88" t="s">
        <v>1518</v>
      </c>
      <c r="AF1053" s="88">
        <v>19.828868083208551</v>
      </c>
      <c r="AG1053" s="25" t="s">
        <v>208</v>
      </c>
      <c r="AH1053" s="206">
        <v>2</v>
      </c>
      <c r="AI1053" s="88" t="s">
        <v>45</v>
      </c>
      <c r="AJ1053" s="419">
        <f>VLOOKUP(InformeTbHv[[#This Row],[TURNO]],[1]INFORMEHV!AI$2:AK$184,2,0)</f>
        <v>0.58333333333333337</v>
      </c>
      <c r="AK1053" s="419">
        <f>VLOOKUP(InformeTbHv[[#This Row],[TURNO]],[1]INFORMEHV!AI$2:AK$184,3,0)</f>
        <v>0.91666666666666663</v>
      </c>
      <c r="AL1053" s="205">
        <v>29</v>
      </c>
      <c r="AM1053" s="88">
        <v>191</v>
      </c>
      <c r="AN1053" s="88">
        <v>68.77</v>
      </c>
      <c r="AO1053" s="88">
        <v>14.67</v>
      </c>
      <c r="AP1053" s="88"/>
      <c r="AQ1053" s="198">
        <v>21.6</v>
      </c>
      <c r="AR1053" s="88">
        <v>8</v>
      </c>
      <c r="AS1053" s="88"/>
      <c r="AT1053" s="91"/>
      <c r="AU1053" s="91"/>
      <c r="AV1053" s="88">
        <v>0.33</v>
      </c>
      <c r="AW1053" s="88">
        <v>0.33</v>
      </c>
      <c r="AX1053" s="88">
        <v>0.17</v>
      </c>
      <c r="AY1053" s="88"/>
      <c r="AZ1053" s="92"/>
      <c r="BA1053" s="88" t="s">
        <v>46</v>
      </c>
      <c r="BB105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0.83000000000000007</v>
      </c>
      <c r="BC1053" s="89"/>
      <c r="BD1053" s="89"/>
      <c r="BE1053" s="89"/>
      <c r="BF1053" s="89"/>
      <c r="BG1053" s="93"/>
      <c r="BH1053" s="74"/>
      <c r="BI1053" s="75"/>
      <c r="BJ1053" s="45"/>
      <c r="BK1053" s="46"/>
      <c r="BL1053" s="94"/>
    </row>
    <row r="1054" spans="1:64" ht="18" customHeight="1" x14ac:dyDescent="0.3">
      <c r="A1054" s="87">
        <f>IFERROR(InformeTbHv[[#This Row],[T EFECTIVO]]/InformeTbHv[[#This Row],[Horas disponibles]],0)</f>
        <v>0.36983920034767498</v>
      </c>
      <c r="B1054" s="87">
        <f>((InformeTbHv[[#This Row],[T PROGRAMADO]]-InformeTbHv[[#This Row],[HORAS DE OTRAS PARADA]]))/InformeTbHv[[#This Row],[T PROGRAMADO]]</f>
        <v>0.35458333333333336</v>
      </c>
      <c r="C1054" s="216">
        <f>IFERROR(((InformeTbHv[[#This Row],[T PROGRAMADO]]-InformeTbHv[[#This Row],[Ttal P. mec]])/InformeTbHv[[#This Row],[T PROGRAMADO]]),0)</f>
        <v>0.95874999999999999</v>
      </c>
      <c r="D1054" s="88">
        <f>IFERROR(ROUND(InformeTbHv[[#This Row],[TOTAL DE ARBOLES]]/InformeTbHv[[#This Row],[T EFECTIVO]],2),"")</f>
        <v>34.9</v>
      </c>
      <c r="E1054" s="88">
        <f>(IFERROR(ROUND(InformeTbHv[[#This Row],[M3]]/InformeTbHv[[#This Row],[TOTAL DE ARBOLES]],2),""))</f>
        <v>0.35</v>
      </c>
      <c r="F1054" s="39">
        <f>IFERROR(ROUND(InformeTbHv[[#This Row],[M3]]/InformeTbHv[[#This Row],[T EFECTIVO]],2),"")</f>
        <v>12.34</v>
      </c>
      <c r="G1054" s="89">
        <f>InformeTbHv[[#This Row],[T PROGRAMADO]]-InformeTbHv[[#This Row],[HORAS DE OTRAS PARADA]]</f>
        <v>2.8366666666666669</v>
      </c>
      <c r="H1054" s="89">
        <f>InformeTbHv[[#This Row],[T PROGRAMADO]]-SUM(InformeTbHv[[#This Row],[T PARADAS MEC]]+InformeTbHv[[#This Row],[ALISTAMIENTO]]+InformeTbHv[[#This Row],[Mantenimiento periódico]])</f>
        <v>7.67</v>
      </c>
      <c r="I1054" s="89">
        <f>InformeTbHv[[#This Row],[T PARADAS MEC]]+InformeTbHv[[#This Row],[ALISTAMIENTO]]+InformeTbHv[[#This Row],[Mantenimiento periódico]]</f>
        <v>0.33</v>
      </c>
      <c r="J1054" s="89">
        <f>SUMIF(InformeTbHv[[#This Row],[MOTIVO 1]],"Mantenimiento periódico",InformeTbHv[[#This Row],[T OTRA PARADA 1]])</f>
        <v>0</v>
      </c>
      <c r="K1054" s="89">
        <f>InformeTbHv[[#This Row],[Mantenimiento periódico]]+InformeTbHv[[#This Row],[ALISTAMIENTO]]</f>
        <v>0.33</v>
      </c>
      <c r="L1054" s="89">
        <f>SUM(InformeTbHv[[#This Row],[T OTRA PARADA 1]:[T OTRA PARADA 5]])</f>
        <v>4.333333333333333</v>
      </c>
      <c r="M1054" s="88" t="s">
        <v>55</v>
      </c>
      <c r="N1054" s="88" t="s">
        <v>1418</v>
      </c>
      <c r="O1054" s="88" t="s">
        <v>94</v>
      </c>
      <c r="P1054" s="88">
        <v>94269293</v>
      </c>
      <c r="Q1054" s="88" t="s">
        <v>43</v>
      </c>
      <c r="R1054" s="88" t="s">
        <v>49</v>
      </c>
      <c r="S1054" s="90">
        <v>46050</v>
      </c>
      <c r="T1054" s="88" t="s">
        <v>62</v>
      </c>
      <c r="U1054" s="88"/>
      <c r="V1054" s="88"/>
      <c r="W1054" s="88"/>
      <c r="X1054" s="88"/>
      <c r="Y1054" s="88"/>
      <c r="Z1054" s="88"/>
      <c r="AA1054" s="88"/>
      <c r="AB1054" s="88"/>
      <c r="AC1054" s="88" t="s">
        <v>1445</v>
      </c>
      <c r="AD1054" s="88" t="s">
        <v>1490</v>
      </c>
      <c r="AE1054" s="88" t="s">
        <v>1518</v>
      </c>
      <c r="AF1054" s="88">
        <v>19.828868083208551</v>
      </c>
      <c r="AG1054" s="25" t="s">
        <v>208</v>
      </c>
      <c r="AH1054" s="206">
        <v>2</v>
      </c>
      <c r="AI1054" s="205" t="s">
        <v>47</v>
      </c>
      <c r="AJ1054" s="416">
        <f>VLOOKUP(InformeTbHv[[#This Row],[TURNO]],[1]INFORMEHV!AI$2:AK$184,2,0)</f>
        <v>0.25</v>
      </c>
      <c r="AK1054" s="416">
        <f>VLOOKUP(InformeTbHv[[#This Row],[TURNO]],[1]INFORMEHV!AI$2:AK$184,3,0)</f>
        <v>0.58333333333333337</v>
      </c>
      <c r="AL1054" s="205">
        <v>29</v>
      </c>
      <c r="AM1054" s="88">
        <v>99</v>
      </c>
      <c r="AN1054" s="88">
        <v>35</v>
      </c>
      <c r="AO1054" s="88">
        <v>11.32</v>
      </c>
      <c r="AP1054" s="88"/>
      <c r="AQ1054" s="198">
        <v>19.399999999999999</v>
      </c>
      <c r="AR1054" s="88">
        <v>8</v>
      </c>
      <c r="AS1054" s="88"/>
      <c r="AT1054" s="91"/>
      <c r="AU1054" s="91"/>
      <c r="AV1054" s="88">
        <v>0.33</v>
      </c>
      <c r="AW1054" s="88">
        <v>0.33</v>
      </c>
      <c r="AX1054" s="88">
        <v>0.17</v>
      </c>
      <c r="AY1054" s="88"/>
      <c r="AZ1054" s="92" t="s">
        <v>469</v>
      </c>
      <c r="BA1054" s="88" t="s">
        <v>46</v>
      </c>
      <c r="BB105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5.1633333333333331</v>
      </c>
      <c r="BC1054" s="89">
        <v>0.33333333333333298</v>
      </c>
      <c r="BD1054" s="89">
        <v>4</v>
      </c>
      <c r="BE1054" s="89"/>
      <c r="BF1054" s="89"/>
      <c r="BG1054" s="93"/>
      <c r="BH1054" s="44" t="s">
        <v>255</v>
      </c>
      <c r="BI1054" s="75" t="s">
        <v>470</v>
      </c>
      <c r="BJ1054" s="45"/>
      <c r="BK1054" s="46"/>
      <c r="BL1054" s="94"/>
    </row>
    <row r="1055" spans="1:64" ht="18" customHeight="1" x14ac:dyDescent="0.3">
      <c r="A1055" s="76">
        <f>IFERROR(InformeTbHv[[#This Row],[T EFECTIVO]]/InformeTbHv[[#This Row],[Horas disponibles]],0)</f>
        <v>0.95567144719687092</v>
      </c>
      <c r="B1055" s="76">
        <f>((InformeTbHv[[#This Row],[T PROGRAMADO]]-InformeTbHv[[#This Row],[HORAS DE OTRAS PARADA]]))/InformeTbHv[[#This Row],[T PROGRAMADO]]</f>
        <v>0.91625000000000001</v>
      </c>
      <c r="C1055" s="217">
        <f>IFERROR(((InformeTbHv[[#This Row],[T PROGRAMADO]]-InformeTbHv[[#This Row],[Ttal P. mec]])/InformeTbHv[[#This Row],[T PROGRAMADO]]),0)</f>
        <v>0.95874999999999999</v>
      </c>
      <c r="D1055" s="49">
        <f>IFERROR(ROUND(InformeTbHv[[#This Row],[TOTAL DE ARBOLES]]/InformeTbHv[[#This Row],[T EFECTIVO]],2),"")</f>
        <v>136.83000000000001</v>
      </c>
      <c r="E1055" s="49">
        <f>(IFERROR(ROUND(InformeTbHv[[#This Row],[M3]]/InformeTbHv[[#This Row],[TOTAL DE ARBOLES]],2),""))</f>
        <v>0.2</v>
      </c>
      <c r="F1055" s="39">
        <f>IFERROR(ROUND(InformeTbHv[[#This Row],[M3]]/InformeTbHv[[#This Row],[T EFECTIVO]],2),"")</f>
        <v>26.69</v>
      </c>
      <c r="G1055" s="72">
        <f>InformeTbHv[[#This Row],[T PROGRAMADO]]-InformeTbHv[[#This Row],[HORAS DE OTRAS PARADA]]</f>
        <v>7.33</v>
      </c>
      <c r="H1055" s="72">
        <f>InformeTbHv[[#This Row],[T PROGRAMADO]]-SUM(InformeTbHv[[#This Row],[T PARADAS MEC]]+InformeTbHv[[#This Row],[ALISTAMIENTO]]+InformeTbHv[[#This Row],[Mantenimiento periódico]])</f>
        <v>7.67</v>
      </c>
      <c r="I1055" s="72">
        <f>InformeTbHv[[#This Row],[T PARADAS MEC]]+InformeTbHv[[#This Row],[ALISTAMIENTO]]+InformeTbHv[[#This Row],[Mantenimiento periódico]]</f>
        <v>0.33</v>
      </c>
      <c r="J1055" s="72">
        <f>SUMIF(InformeTbHv[[#This Row],[MOTIVO 1]],"Mantenimiento periódico",InformeTbHv[[#This Row],[T OTRA PARADA 1]])</f>
        <v>0</v>
      </c>
      <c r="K1055" s="72">
        <f>InformeTbHv[[#This Row],[Mantenimiento periódico]]+InformeTbHv[[#This Row],[ALISTAMIENTO]]</f>
        <v>0.33</v>
      </c>
      <c r="L1055" s="72">
        <f>SUM(InformeTbHv[[#This Row],[T OTRA PARADA 1]:[T OTRA PARADA 5]])</f>
        <v>0</v>
      </c>
      <c r="M1055" s="49" t="s">
        <v>42</v>
      </c>
      <c r="N1055" s="49" t="s">
        <v>1418</v>
      </c>
      <c r="O1055" s="49" t="s">
        <v>58</v>
      </c>
      <c r="P1055" s="49">
        <v>6343935</v>
      </c>
      <c r="Q1055" s="49" t="s">
        <v>43</v>
      </c>
      <c r="R1055" s="49" t="s">
        <v>44</v>
      </c>
      <c r="S1055" s="77">
        <v>46050</v>
      </c>
      <c r="T1055" s="49" t="s">
        <v>452</v>
      </c>
      <c r="U1055" s="49"/>
      <c r="V1055" s="49"/>
      <c r="W1055" s="49"/>
      <c r="X1055" s="49"/>
      <c r="Y1055" s="49"/>
      <c r="Z1055" s="49"/>
      <c r="AA1055" s="49"/>
      <c r="AB1055" s="49"/>
      <c r="AC1055" s="49" t="s">
        <v>1427</v>
      </c>
      <c r="AD1055" s="49" t="s">
        <v>1472</v>
      </c>
      <c r="AE1055" s="49" t="s">
        <v>1515</v>
      </c>
      <c r="AF1055" s="49">
        <v>14.458335518038645</v>
      </c>
      <c r="AG1055" s="251" t="s">
        <v>205</v>
      </c>
      <c r="AH1055" s="259">
        <v>1</v>
      </c>
      <c r="AI1055" s="49" t="s">
        <v>45</v>
      </c>
      <c r="AJ1055" s="420">
        <f>VLOOKUP(InformeTbHv[[#This Row],[TURNO]],[1]INFORMEHV!AI$2:AK$184,2,0)</f>
        <v>0.58333333333333337</v>
      </c>
      <c r="AK1055" s="420">
        <f>VLOOKUP(InformeTbHv[[#This Row],[TURNO]],[1]INFORMEHV!AI$2:AK$184,3,0)</f>
        <v>0.91666666666666663</v>
      </c>
      <c r="AL1055" s="125">
        <v>15</v>
      </c>
      <c r="AM1055" s="49">
        <v>1003</v>
      </c>
      <c r="AN1055" s="49">
        <v>195.64</v>
      </c>
      <c r="AO1055" s="49">
        <v>17.82</v>
      </c>
      <c r="AP1055" s="49"/>
      <c r="AQ1055" s="72">
        <v>15</v>
      </c>
      <c r="AR1055" s="49">
        <v>8</v>
      </c>
      <c r="AS1055" s="49"/>
      <c r="AT1055" s="30"/>
      <c r="AU1055" s="30"/>
      <c r="AV1055" s="49">
        <v>0.33</v>
      </c>
      <c r="AW1055" s="49">
        <v>0.17</v>
      </c>
      <c r="AX1055" s="49">
        <v>0.17</v>
      </c>
      <c r="AY1055" s="49"/>
      <c r="AZ1055" s="71" t="s">
        <v>92</v>
      </c>
      <c r="BA1055" s="49" t="s">
        <v>46</v>
      </c>
      <c r="BB105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0.67</v>
      </c>
      <c r="BC1055" s="72"/>
      <c r="BD1055" s="72"/>
      <c r="BE1055" s="72"/>
      <c r="BF1055" s="72"/>
      <c r="BG1055" s="74"/>
      <c r="BH1055" s="74"/>
      <c r="BI1055" s="75"/>
      <c r="BJ1055" s="45"/>
      <c r="BK1055" s="46"/>
      <c r="BL1055" s="45"/>
    </row>
    <row r="1056" spans="1:64" ht="18" customHeight="1" x14ac:dyDescent="0.3">
      <c r="A1056" s="76">
        <f>IFERROR(InformeTbHv[[#This Row],[T EFECTIVO]]/InformeTbHv[[#This Row],[Horas disponibles]],0)</f>
        <v>0.84860215053763444</v>
      </c>
      <c r="B1056" s="76">
        <f>((InformeTbHv[[#This Row],[T PROGRAMADO]]-InformeTbHv[[#This Row],[HORAS DE OTRAS PARADA]]))/InformeTbHv[[#This Row],[T PROGRAMADO]]</f>
        <v>0.82208333333333339</v>
      </c>
      <c r="C1056" s="217">
        <f>IFERROR(((InformeTbHv[[#This Row],[T PROGRAMADO]]-InformeTbHv[[#This Row],[Ttal P. mec]])/InformeTbHv[[#This Row],[T PROGRAMADO]]),0)</f>
        <v>0.96875</v>
      </c>
      <c r="D1056" s="49">
        <f>IFERROR(ROUND(InformeTbHv[[#This Row],[TOTAL DE ARBOLES]]/InformeTbHv[[#This Row],[T EFECTIVO]],2),"")</f>
        <v>110.09</v>
      </c>
      <c r="E1056" s="49">
        <f>(IFERROR(ROUND(InformeTbHv[[#This Row],[M3]]/InformeTbHv[[#This Row],[TOTAL DE ARBOLES]],2),""))</f>
        <v>0.28000000000000003</v>
      </c>
      <c r="F1056" s="39"/>
      <c r="G1056" s="72">
        <f>InformeTbHv[[#This Row],[T PROGRAMADO]]-InformeTbHv[[#This Row],[HORAS DE OTRAS PARADA]]</f>
        <v>6.5766666666666671</v>
      </c>
      <c r="H1056" s="72">
        <f>InformeTbHv[[#This Row],[T PROGRAMADO]]-SUM(InformeTbHv[[#This Row],[T PARADAS MEC]]+InformeTbHv[[#This Row],[ALISTAMIENTO]]+InformeTbHv[[#This Row],[Mantenimiento periódico]])</f>
        <v>7.75</v>
      </c>
      <c r="I1056" s="72">
        <f>InformeTbHv[[#This Row],[T PARADAS MEC]]+InformeTbHv[[#This Row],[ALISTAMIENTO]]+InformeTbHv[[#This Row],[Mantenimiento periódico]]</f>
        <v>0.25</v>
      </c>
      <c r="J1056" s="72">
        <f>SUMIF(InformeTbHv[[#This Row],[MOTIVO 1]],"Mantenimiento periódico",InformeTbHv[[#This Row],[T OTRA PARADA 1]])</f>
        <v>0</v>
      </c>
      <c r="K1056" s="72">
        <f>InformeTbHv[[#This Row],[Mantenimiento periódico]]+InformeTbHv[[#This Row],[ALISTAMIENTO]]</f>
        <v>0.25</v>
      </c>
      <c r="L1056" s="72">
        <f>SUM(InformeTbHv[[#This Row],[T OTRA PARADA 1]:[T OTRA PARADA 5]])</f>
        <v>0.58333333333333304</v>
      </c>
      <c r="M1056" s="49" t="s">
        <v>42</v>
      </c>
      <c r="N1056" s="49" t="s">
        <v>1418</v>
      </c>
      <c r="O1056" s="49" t="s">
        <v>59</v>
      </c>
      <c r="P1056" s="49">
        <v>94269864</v>
      </c>
      <c r="Q1056" s="49" t="s">
        <v>43</v>
      </c>
      <c r="R1056" s="49" t="s">
        <v>44</v>
      </c>
      <c r="S1056" s="77">
        <v>46050</v>
      </c>
      <c r="T1056" s="49" t="s">
        <v>452</v>
      </c>
      <c r="U1056" s="49"/>
      <c r="V1056" s="49"/>
      <c r="W1056" s="49"/>
      <c r="X1056" s="49"/>
      <c r="Y1056" s="49"/>
      <c r="Z1056" s="49"/>
      <c r="AA1056" s="49"/>
      <c r="AB1056" s="49"/>
      <c r="AC1056" s="49" t="s">
        <v>1427</v>
      </c>
      <c r="AD1056" s="49" t="s">
        <v>1472</v>
      </c>
      <c r="AE1056" s="49" t="s">
        <v>1515</v>
      </c>
      <c r="AF1056" s="49">
        <v>14.458335518038645</v>
      </c>
      <c r="AG1056" s="251" t="s">
        <v>205</v>
      </c>
      <c r="AH1056" s="259">
        <v>1</v>
      </c>
      <c r="AI1056" s="125" t="s">
        <v>47</v>
      </c>
      <c r="AJ1056" s="418">
        <f>VLOOKUP(InformeTbHv[[#This Row],[TURNO]],[1]INFORMEHV!AI$2:AK$184,2,0)</f>
        <v>0.25</v>
      </c>
      <c r="AK1056" s="418">
        <f>VLOOKUP(InformeTbHv[[#This Row],[TURNO]],[1]INFORMEHV!AI$2:AK$184,3,0)</f>
        <v>0.58333333333333337</v>
      </c>
      <c r="AL1056" s="125">
        <v>10</v>
      </c>
      <c r="AM1056" s="49">
        <v>724</v>
      </c>
      <c r="AN1056" s="49">
        <v>202.07</v>
      </c>
      <c r="AO1056" s="49">
        <v>27.54</v>
      </c>
      <c r="AP1056" s="49"/>
      <c r="AQ1056" s="72">
        <v>16</v>
      </c>
      <c r="AR1056" s="49">
        <v>8</v>
      </c>
      <c r="AS1056" s="49"/>
      <c r="AT1056" s="30"/>
      <c r="AU1056" s="30"/>
      <c r="AV1056" s="49">
        <v>0.25</v>
      </c>
      <c r="AW1056" s="49">
        <v>0.17</v>
      </c>
      <c r="AX1056" s="49">
        <v>0.42</v>
      </c>
      <c r="AY1056" s="49"/>
      <c r="AZ1056" s="71" t="s">
        <v>92</v>
      </c>
      <c r="BA1056" s="49" t="s">
        <v>48</v>
      </c>
      <c r="BB105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1.4233333333333331</v>
      </c>
      <c r="BC1056" s="72">
        <v>0.58333333333333304</v>
      </c>
      <c r="BD1056" s="72"/>
      <c r="BE1056" s="72"/>
      <c r="BF1056" s="72"/>
      <c r="BG1056" s="74"/>
      <c r="BH1056" s="74" t="s">
        <v>473</v>
      </c>
      <c r="BI1056" s="75"/>
      <c r="BJ1056" s="45"/>
      <c r="BK1056" s="46"/>
      <c r="BL1056" s="45"/>
    </row>
    <row r="1057" spans="1:64" ht="18" customHeight="1" x14ac:dyDescent="0.3">
      <c r="A1057" s="76">
        <f>IFERROR(InformeTbHv[[#This Row],[T EFECTIVO]]/InformeTbHv[[#This Row],[Horas disponibles]],0)</f>
        <v>1</v>
      </c>
      <c r="B1057" s="76">
        <f>((InformeTbHv[[#This Row],[T PROGRAMADO]]-InformeTbHv[[#This Row],[HORAS DE OTRAS PARADA]]))/InformeTbHv[[#This Row],[T PROGRAMADO]]</f>
        <v>1</v>
      </c>
      <c r="C1057" s="217">
        <f>IFERROR(((InformeTbHv[[#This Row],[T PROGRAMADO]]-InformeTbHv[[#This Row],[Ttal P. mec]])/InformeTbHv[[#This Row],[T PROGRAMADO]]),0)</f>
        <v>1</v>
      </c>
      <c r="D1057" s="49">
        <f>IFERROR(ROUND(InformeTbHv[[#This Row],[TOTAL DE ARBOLES]]/InformeTbHv[[#This Row],[T EFECTIVO]],2),"")</f>
        <v>52.14</v>
      </c>
      <c r="E1057" s="49">
        <f>(IFERROR(ROUND(InformeTbHv[[#This Row],[M3]]/InformeTbHv[[#This Row],[TOTAL DE ARBOLES]],2),""))</f>
        <v>0.2</v>
      </c>
      <c r="F1057" s="39">
        <f>IFERROR(ROUND(InformeTbHv[[#This Row],[M3]]/InformeTbHv[[#This Row],[T EFECTIVO]],2),"")</f>
        <v>10.43</v>
      </c>
      <c r="G1057" s="72">
        <f>InformeTbHv[[#This Row],[T PROGRAMADO]]-InformeTbHv[[#This Row],[HORAS DE OTRAS PARADA]]</f>
        <v>7</v>
      </c>
      <c r="H1057" s="72">
        <f>InformeTbHv[[#This Row],[T PROGRAMADO]]-SUM(InformeTbHv[[#This Row],[T PARADAS MEC]]+InformeTbHv[[#This Row],[ALISTAMIENTO]]+InformeTbHv[[#This Row],[Mantenimiento periódico]])</f>
        <v>7</v>
      </c>
      <c r="I1057" s="72">
        <f>InformeTbHv[[#This Row],[T PARADAS MEC]]+InformeTbHv[[#This Row],[ALISTAMIENTO]]+InformeTbHv[[#This Row],[Mantenimiento periódico]]</f>
        <v>0</v>
      </c>
      <c r="J1057" s="72">
        <f>SUMIF(InformeTbHv[[#This Row],[MOTIVO 1]],"Mantenimiento periódico",InformeTbHv[[#This Row],[T OTRA PARADA 1]])</f>
        <v>0</v>
      </c>
      <c r="K1057" s="72">
        <f>InformeTbHv[[#This Row],[Mantenimiento periódico]]+InformeTbHv[[#This Row],[ALISTAMIENTO]]</f>
        <v>0</v>
      </c>
      <c r="L1057" s="72">
        <f>SUM(InformeTbHv[[#This Row],[T OTRA PARADA 1]:[T OTRA PARADA 5]])</f>
        <v>0</v>
      </c>
      <c r="M1057" s="49" t="s">
        <v>63</v>
      </c>
      <c r="N1057" s="49" t="s">
        <v>1417</v>
      </c>
      <c r="O1057" s="49" t="s">
        <v>64</v>
      </c>
      <c r="P1057" s="49">
        <v>94282613</v>
      </c>
      <c r="Q1057" s="49" t="s">
        <v>65</v>
      </c>
      <c r="R1057" s="49" t="s">
        <v>44</v>
      </c>
      <c r="S1057" s="77">
        <v>46050</v>
      </c>
      <c r="T1057" s="49" t="s">
        <v>66</v>
      </c>
      <c r="U1057" s="49"/>
      <c r="V1057" s="49"/>
      <c r="W1057" s="49"/>
      <c r="X1057" s="49"/>
      <c r="Y1057" s="49"/>
      <c r="Z1057" s="49"/>
      <c r="AA1057" s="49"/>
      <c r="AB1057" s="49"/>
      <c r="AC1057" s="49" t="s">
        <v>1443</v>
      </c>
      <c r="AD1057" s="49" t="s">
        <v>1488</v>
      </c>
      <c r="AE1057" s="49" t="s">
        <v>1512</v>
      </c>
      <c r="AF1057" s="49">
        <v>29.074793843043448</v>
      </c>
      <c r="AG1057" s="251" t="s">
        <v>205</v>
      </c>
      <c r="AH1057" s="259">
        <v>15</v>
      </c>
      <c r="AI1057" s="49" t="s">
        <v>45</v>
      </c>
      <c r="AJ1057" s="420">
        <f>VLOOKUP(InformeTbHv[[#This Row],[TURNO]],[1]INFORMEHV!AI$2:AK$184,2,0)</f>
        <v>0.58333333333333337</v>
      </c>
      <c r="AK1057" s="420">
        <f>VLOOKUP(InformeTbHv[[#This Row],[TURNO]],[1]INFORMEHV!AI$2:AK$184,3,0)</f>
        <v>0.91666666666666663</v>
      </c>
      <c r="AL1057" s="125">
        <v>25</v>
      </c>
      <c r="AM1057" s="49">
        <v>365</v>
      </c>
      <c r="AN1057" s="49">
        <v>73.03</v>
      </c>
      <c r="AO1057" s="49">
        <v>10.44</v>
      </c>
      <c r="AP1057" s="49"/>
      <c r="AQ1057" s="72"/>
      <c r="AR1057" s="49">
        <v>7</v>
      </c>
      <c r="AS1057" s="49"/>
      <c r="AT1057" s="30"/>
      <c r="AU1057" s="30"/>
      <c r="AV1057" s="49"/>
      <c r="AW1057" s="49"/>
      <c r="AX1057" s="49"/>
      <c r="AY1057" s="49"/>
      <c r="AZ1057" s="71" t="s">
        <v>478</v>
      </c>
      <c r="BA1057" s="49" t="s">
        <v>48</v>
      </c>
      <c r="BB105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v>
      </c>
      <c r="BC1057" s="72"/>
      <c r="BD1057" s="72"/>
      <c r="BE1057" s="72"/>
      <c r="BF1057" s="72"/>
      <c r="BG1057" s="74"/>
      <c r="BH1057" s="74"/>
      <c r="BI1057" s="75"/>
      <c r="BJ1057" s="45"/>
      <c r="BK1057" s="46"/>
      <c r="BL1057" s="45"/>
    </row>
    <row r="1058" spans="1:64" ht="18" customHeight="1" x14ac:dyDescent="0.3">
      <c r="A1058" s="87">
        <f>IFERROR(InformeTbHv[[#This Row],[T EFECTIVO]]/InformeTbHv[[#This Row],[Horas disponibles]],0)</f>
        <v>0.95641025641025645</v>
      </c>
      <c r="B1058" s="87">
        <f>((InformeTbHv[[#This Row],[T PROGRAMADO]]-InformeTbHv[[#This Row],[HORAS DE OTRAS PARADA]]))/InformeTbHv[[#This Row],[T PROGRAMADO]]</f>
        <v>0.9325</v>
      </c>
      <c r="C1058" s="216">
        <f>IFERROR(((InformeTbHv[[#This Row],[T PROGRAMADO]]-InformeTbHv[[#This Row],[Ttal P. mec]])/InformeTbHv[[#This Row],[T PROGRAMADO]]),0)</f>
        <v>0.97499999999999998</v>
      </c>
      <c r="D1058" s="88">
        <f>IFERROR(ROUND(InformeTbHv[[#This Row],[TOTAL DE ARBOLES]]/InformeTbHv[[#This Row],[T EFECTIVO]],2),"")</f>
        <v>19.71</v>
      </c>
      <c r="E1058" s="88">
        <f>(IFERROR(ROUND(InformeTbHv[[#This Row],[M3]]/InformeTbHv[[#This Row],[TOTAL DE ARBOLES]],2),""))</f>
        <v>0.48</v>
      </c>
      <c r="F1058" s="39">
        <f>IFERROR(ROUND(InformeTbHv[[#This Row],[M3]]/InformeTbHv[[#This Row],[T EFECTIVO]],2),"")</f>
        <v>9.4600000000000009</v>
      </c>
      <c r="G1058" s="89">
        <f>InformeTbHv[[#This Row],[T PROGRAMADO]]-InformeTbHv[[#This Row],[HORAS DE OTRAS PARADA]]</f>
        <v>7.46</v>
      </c>
      <c r="H1058" s="89">
        <f>InformeTbHv[[#This Row],[T PROGRAMADO]]-SUM(InformeTbHv[[#This Row],[T PARADAS MEC]]+InformeTbHv[[#This Row],[ALISTAMIENTO]]+InformeTbHv[[#This Row],[Mantenimiento periódico]])</f>
        <v>7.8</v>
      </c>
      <c r="I1058" s="89">
        <f>InformeTbHv[[#This Row],[T PARADAS MEC]]+InformeTbHv[[#This Row],[ALISTAMIENTO]]+InformeTbHv[[#This Row],[Mantenimiento periódico]]</f>
        <v>0.2</v>
      </c>
      <c r="J1058" s="89">
        <f>SUMIF(InformeTbHv[[#This Row],[MOTIVO 1]],"Mantenimiento periódico",InformeTbHv[[#This Row],[T OTRA PARADA 1]])</f>
        <v>0</v>
      </c>
      <c r="K1058" s="89">
        <f>InformeTbHv[[#This Row],[Mantenimiento periódico]]+InformeTbHv[[#This Row],[ALISTAMIENTO]]</f>
        <v>0.2</v>
      </c>
      <c r="L1058" s="89">
        <f>SUM(InformeTbHv[[#This Row],[T OTRA PARADA 1]:[T OTRA PARADA 5]])</f>
        <v>0</v>
      </c>
      <c r="M1058" s="88" t="s">
        <v>42</v>
      </c>
      <c r="N1058" s="88" t="s">
        <v>1418</v>
      </c>
      <c r="O1058" s="88" t="s">
        <v>59</v>
      </c>
      <c r="P1058" s="88">
        <v>94269864</v>
      </c>
      <c r="Q1058" s="88" t="s">
        <v>43</v>
      </c>
      <c r="R1058" s="88" t="s">
        <v>44</v>
      </c>
      <c r="S1058" s="90">
        <v>46041</v>
      </c>
      <c r="T1058" s="88" t="s">
        <v>196</v>
      </c>
      <c r="U1058" s="88"/>
      <c r="V1058" s="88"/>
      <c r="W1058" s="88"/>
      <c r="X1058" s="88"/>
      <c r="Y1058" s="88"/>
      <c r="Z1058" s="88"/>
      <c r="AA1058" s="88"/>
      <c r="AB1058" s="88"/>
      <c r="AC1058" s="88" t="s">
        <v>1428</v>
      </c>
      <c r="AD1058" s="88" t="s">
        <v>1473</v>
      </c>
      <c r="AE1058" s="88" t="s">
        <v>1516</v>
      </c>
      <c r="AF1058" s="88">
        <v>15.805091929583492</v>
      </c>
      <c r="AG1058" s="251" t="s">
        <v>205</v>
      </c>
      <c r="AH1058" s="206">
        <v>2</v>
      </c>
      <c r="AI1058" s="205" t="s">
        <v>47</v>
      </c>
      <c r="AJ1058" s="416">
        <f>VLOOKUP(InformeTbHv[[#This Row],[TURNO]],[1]INFORMEHV!AI$2:AK$184,2,0)</f>
        <v>0.25</v>
      </c>
      <c r="AK1058" s="416">
        <f>VLOOKUP(InformeTbHv[[#This Row],[TURNO]],[1]INFORMEHV!AI$2:AK$184,3,0)</f>
        <v>0.58333333333333337</v>
      </c>
      <c r="AL1058" s="205">
        <v>19</v>
      </c>
      <c r="AM1058" s="88">
        <v>147</v>
      </c>
      <c r="AN1058" s="88">
        <v>70.599999999999994</v>
      </c>
      <c r="AO1058" s="88">
        <v>17</v>
      </c>
      <c r="AP1058" s="88">
        <v>89</v>
      </c>
      <c r="AQ1058" s="89">
        <v>0.21</v>
      </c>
      <c r="AR1058" s="88">
        <v>8</v>
      </c>
      <c r="AS1058" s="88"/>
      <c r="AT1058" s="91"/>
      <c r="AU1058" s="91"/>
      <c r="AV1058" s="88">
        <v>0.2</v>
      </c>
      <c r="AW1058" s="88">
        <v>0.17</v>
      </c>
      <c r="AX1058" s="88">
        <v>0.17</v>
      </c>
      <c r="AY1058" s="88"/>
      <c r="AZ1058" s="92"/>
      <c r="BA1058" s="88" t="s">
        <v>46</v>
      </c>
      <c r="BB105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0.54</v>
      </c>
      <c r="BC1058" s="89"/>
      <c r="BD1058" s="89"/>
      <c r="BE1058" s="89"/>
      <c r="BF1058" s="89"/>
      <c r="BG1058" s="93"/>
      <c r="BH1058" s="74"/>
      <c r="BI1058" s="75"/>
      <c r="BJ1058" s="45"/>
      <c r="BK1058" s="46"/>
      <c r="BL1058" s="94"/>
    </row>
    <row r="1059" spans="1:64" ht="18" customHeight="1" x14ac:dyDescent="0.3">
      <c r="A1059" s="87">
        <f>IFERROR(InformeTbHv[[#This Row],[T EFECTIVO]]/InformeTbHv[[#This Row],[Horas disponibles]],0)</f>
        <v>0.95641025641025645</v>
      </c>
      <c r="B1059" s="87">
        <f>((InformeTbHv[[#This Row],[T PROGRAMADO]]-InformeTbHv[[#This Row],[HORAS DE OTRAS PARADA]]))/InformeTbHv[[#This Row],[T PROGRAMADO]]</f>
        <v>0.9325</v>
      </c>
      <c r="C1059" s="216">
        <f>IFERROR(((InformeTbHv[[#This Row],[T PROGRAMADO]]-InformeTbHv[[#This Row],[Ttal P. mec]])/InformeTbHv[[#This Row],[T PROGRAMADO]]),0)</f>
        <v>0.97499999999999998</v>
      </c>
      <c r="D1059" s="88">
        <f>IFERROR(ROUND(InformeTbHv[[#This Row],[TOTAL DE ARBOLES]]/InformeTbHv[[#This Row],[T EFECTIVO]],2),"")</f>
        <v>14.48</v>
      </c>
      <c r="E1059" s="88">
        <f>(IFERROR(ROUND(InformeTbHv[[#This Row],[M3]]/InformeTbHv[[#This Row],[TOTAL DE ARBOLES]],2),""))</f>
        <v>0.49</v>
      </c>
      <c r="F1059" s="39">
        <f>IFERROR(ROUND(InformeTbHv[[#This Row],[M3]]/InformeTbHv[[#This Row],[T EFECTIVO]],2),"")</f>
        <v>7.14</v>
      </c>
      <c r="G1059" s="89">
        <f>InformeTbHv[[#This Row],[T PROGRAMADO]]-InformeTbHv[[#This Row],[HORAS DE OTRAS PARADA]]</f>
        <v>7.46</v>
      </c>
      <c r="H1059" s="89">
        <f>InformeTbHv[[#This Row],[T PROGRAMADO]]-SUM(InformeTbHv[[#This Row],[T PARADAS MEC]]+InformeTbHv[[#This Row],[ALISTAMIENTO]]+InformeTbHv[[#This Row],[Mantenimiento periódico]])</f>
        <v>7.8</v>
      </c>
      <c r="I1059" s="89">
        <f>InformeTbHv[[#This Row],[T PARADAS MEC]]+InformeTbHv[[#This Row],[ALISTAMIENTO]]+InformeTbHv[[#This Row],[Mantenimiento periódico]]</f>
        <v>0.2</v>
      </c>
      <c r="J1059" s="89">
        <f>SUMIF(InformeTbHv[[#This Row],[MOTIVO 1]],"Mantenimiento periódico",InformeTbHv[[#This Row],[T OTRA PARADA 1]])</f>
        <v>0</v>
      </c>
      <c r="K1059" s="89">
        <f>InformeTbHv[[#This Row],[Mantenimiento periódico]]+InformeTbHv[[#This Row],[ALISTAMIENTO]]</f>
        <v>0.2</v>
      </c>
      <c r="L1059" s="89">
        <f>SUM(InformeTbHv[[#This Row],[T OTRA PARADA 1]:[T OTRA PARADA 5]])</f>
        <v>0</v>
      </c>
      <c r="M1059" s="88" t="s">
        <v>42</v>
      </c>
      <c r="N1059" s="88" t="s">
        <v>1418</v>
      </c>
      <c r="O1059" s="88" t="s">
        <v>58</v>
      </c>
      <c r="P1059" s="88">
        <v>6343935</v>
      </c>
      <c r="Q1059" s="88" t="s">
        <v>43</v>
      </c>
      <c r="R1059" s="88" t="s">
        <v>44</v>
      </c>
      <c r="S1059" s="90">
        <v>46041</v>
      </c>
      <c r="T1059" s="88" t="s">
        <v>196</v>
      </c>
      <c r="U1059" s="88"/>
      <c r="V1059" s="88"/>
      <c r="W1059" s="88"/>
      <c r="X1059" s="88"/>
      <c r="Y1059" s="88"/>
      <c r="Z1059" s="88"/>
      <c r="AA1059" s="88"/>
      <c r="AB1059" s="88"/>
      <c r="AC1059" s="88" t="s">
        <v>1428</v>
      </c>
      <c r="AD1059" s="88" t="s">
        <v>1473</v>
      </c>
      <c r="AE1059" s="88" t="s">
        <v>1516</v>
      </c>
      <c r="AF1059" s="88">
        <v>15.805091929583492</v>
      </c>
      <c r="AG1059" s="251" t="s">
        <v>205</v>
      </c>
      <c r="AH1059" s="206">
        <v>2</v>
      </c>
      <c r="AI1059" s="88" t="s">
        <v>45</v>
      </c>
      <c r="AJ1059" s="419">
        <f>VLOOKUP(InformeTbHv[[#This Row],[TURNO]],[1]INFORMEHV!AI$2:AK$184,2,0)</f>
        <v>0.58333333333333337</v>
      </c>
      <c r="AK1059" s="419">
        <f>VLOOKUP(InformeTbHv[[#This Row],[TURNO]],[1]INFORMEHV!AI$2:AK$184,3,0)</f>
        <v>0.91666666666666663</v>
      </c>
      <c r="AL1059" s="205">
        <v>19</v>
      </c>
      <c r="AM1059" s="88">
        <v>108</v>
      </c>
      <c r="AN1059" s="88">
        <v>53.3</v>
      </c>
      <c r="AO1059" s="88">
        <v>18</v>
      </c>
      <c r="AP1059" s="88">
        <v>101</v>
      </c>
      <c r="AQ1059" s="89">
        <v>0.2</v>
      </c>
      <c r="AR1059" s="88">
        <v>8</v>
      </c>
      <c r="AS1059" s="88"/>
      <c r="AT1059" s="91"/>
      <c r="AU1059" s="91"/>
      <c r="AV1059" s="88">
        <v>0.2</v>
      </c>
      <c r="AW1059" s="88">
        <v>0.17</v>
      </c>
      <c r="AX1059" s="88">
        <v>0.17</v>
      </c>
      <c r="AY1059" s="88"/>
      <c r="AZ1059" s="92"/>
      <c r="BA1059" s="88" t="s">
        <v>46</v>
      </c>
      <c r="BB105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0.54</v>
      </c>
      <c r="BC1059" s="89"/>
      <c r="BD1059" s="89"/>
      <c r="BE1059" s="89"/>
      <c r="BF1059" s="89"/>
      <c r="BG1059" s="93"/>
      <c r="BH1059" s="74"/>
      <c r="BI1059" s="75"/>
      <c r="BJ1059" s="45"/>
      <c r="BK1059" s="46"/>
      <c r="BL1059" s="94"/>
    </row>
    <row r="1060" spans="1:64" ht="18" customHeight="1" x14ac:dyDescent="0.3">
      <c r="A1060" s="87">
        <f>IFERROR(InformeTbHv[[#This Row],[T EFECTIVO]]/InformeTbHv[[#This Row],[Horas disponibles]],0)</f>
        <v>0.93499043977055452</v>
      </c>
      <c r="B1060" s="87">
        <f>((InformeTbHv[[#This Row],[T PROGRAMADO]]-InformeTbHv[[#This Row],[HORAS DE OTRAS PARADA]]))/InformeTbHv[[#This Row],[T PROGRAMADO]]</f>
        <v>0.61125000000000007</v>
      </c>
      <c r="C1060" s="216">
        <f>IFERROR(((InformeTbHv[[#This Row],[T PROGRAMADO]]-InformeTbHv[[#This Row],[Ttal P. mec]])/InformeTbHv[[#This Row],[T PROGRAMADO]]),0)</f>
        <v>0.65375000000000005</v>
      </c>
      <c r="D1060" s="88">
        <f>IFERROR(ROUND(InformeTbHv[[#This Row],[TOTAL DE ARBOLES]]/InformeTbHv[[#This Row],[T EFECTIVO]],2),"")</f>
        <v>60.53</v>
      </c>
      <c r="E1060" s="88">
        <f>(IFERROR(ROUND(InformeTbHv[[#This Row],[M3]]/InformeTbHv[[#This Row],[TOTAL DE ARBOLES]],2),""))</f>
        <v>0.2</v>
      </c>
      <c r="F1060" s="39">
        <f>IFERROR(ROUND(InformeTbHv[[#This Row],[M3]]/InformeTbHv[[#This Row],[T EFECTIVO]],2),"")</f>
        <v>11.86</v>
      </c>
      <c r="G1060" s="89">
        <f>InformeTbHv[[#This Row],[T PROGRAMADO]]-InformeTbHv[[#This Row],[HORAS DE OTRAS PARADA]]</f>
        <v>4.8900000000000006</v>
      </c>
      <c r="H1060" s="89">
        <f>InformeTbHv[[#This Row],[T PROGRAMADO]]-SUM(InformeTbHv[[#This Row],[T PARADAS MEC]]+InformeTbHv[[#This Row],[ALISTAMIENTO]]+InformeTbHv[[#This Row],[Mantenimiento periódico]])</f>
        <v>5.23</v>
      </c>
      <c r="I1060" s="89">
        <f>InformeTbHv[[#This Row],[T PARADAS MEC]]+InformeTbHv[[#This Row],[ALISTAMIENTO]]+InformeTbHv[[#This Row],[Mantenimiento periódico]]</f>
        <v>2.77</v>
      </c>
      <c r="J1060" s="89">
        <f>SUMIF(InformeTbHv[[#This Row],[MOTIVO 1]],"Mantenimiento periódico",InformeTbHv[[#This Row],[T OTRA PARADA 1]])</f>
        <v>0</v>
      </c>
      <c r="K1060" s="89">
        <f>InformeTbHv[[#This Row],[Mantenimiento periódico]]+InformeTbHv[[#This Row],[ALISTAMIENTO]]</f>
        <v>0</v>
      </c>
      <c r="L1060" s="89">
        <f>SUM(InformeTbHv[[#This Row],[T OTRA PARADA 1]:[T OTRA PARADA 5]])</f>
        <v>0</v>
      </c>
      <c r="M1060" s="88" t="s">
        <v>42</v>
      </c>
      <c r="N1060" s="88" t="s">
        <v>1418</v>
      </c>
      <c r="O1060" s="88" t="s">
        <v>59</v>
      </c>
      <c r="P1060" s="88">
        <v>94269864</v>
      </c>
      <c r="Q1060" s="88" t="s">
        <v>43</v>
      </c>
      <c r="R1060" s="88" t="s">
        <v>44</v>
      </c>
      <c r="S1060" s="90">
        <v>46044</v>
      </c>
      <c r="T1060" s="88" t="s">
        <v>196</v>
      </c>
      <c r="U1060" s="88"/>
      <c r="V1060" s="88"/>
      <c r="W1060" s="88"/>
      <c r="X1060" s="88"/>
      <c r="Y1060" s="88"/>
      <c r="Z1060" s="88"/>
      <c r="AA1060" s="88"/>
      <c r="AB1060" s="88"/>
      <c r="AC1060" s="88" t="s">
        <v>1428</v>
      </c>
      <c r="AD1060" s="88" t="s">
        <v>1473</v>
      </c>
      <c r="AE1060" s="88" t="s">
        <v>1516</v>
      </c>
      <c r="AF1060" s="88">
        <v>15.805091929583492</v>
      </c>
      <c r="AG1060" s="251" t="s">
        <v>205</v>
      </c>
      <c r="AH1060" s="206">
        <v>2</v>
      </c>
      <c r="AI1060" s="88" t="s">
        <v>45</v>
      </c>
      <c r="AJ1060" s="419">
        <f>VLOOKUP(InformeTbHv[[#This Row],[TURNO]],[1]INFORMEHV!AI$2:AK$184,2,0)</f>
        <v>0.58333333333333337</v>
      </c>
      <c r="AK1060" s="419">
        <f>VLOOKUP(InformeTbHv[[#This Row],[TURNO]],[1]INFORMEHV!AI$2:AK$184,3,0)</f>
        <v>0.91666666666666663</v>
      </c>
      <c r="AL1060" s="205">
        <v>20</v>
      </c>
      <c r="AM1060" s="88">
        <v>296</v>
      </c>
      <c r="AN1060" s="88">
        <v>58</v>
      </c>
      <c r="AO1060" s="88">
        <v>11</v>
      </c>
      <c r="AP1060" s="88">
        <v>64</v>
      </c>
      <c r="AQ1060" s="89">
        <v>0.2</v>
      </c>
      <c r="AR1060" s="205">
        <v>8</v>
      </c>
      <c r="AS1060" s="88">
        <v>2.77</v>
      </c>
      <c r="AT1060" s="30" t="s">
        <v>328</v>
      </c>
      <c r="AU1060" s="91"/>
      <c r="AV1060" s="88"/>
      <c r="AW1060" s="88">
        <v>0.17</v>
      </c>
      <c r="AX1060" s="88">
        <v>0.17</v>
      </c>
      <c r="AY1060" s="88"/>
      <c r="AZ1060" s="92" t="s">
        <v>482</v>
      </c>
      <c r="BA1060" s="88" t="s">
        <v>46</v>
      </c>
      <c r="BB106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3.11</v>
      </c>
      <c r="BC1060" s="89"/>
      <c r="BD1060" s="89"/>
      <c r="BE1060" s="89"/>
      <c r="BF1060" s="89"/>
      <c r="BG1060" s="93"/>
      <c r="BH1060" s="74"/>
      <c r="BI1060" s="75"/>
      <c r="BJ1060" s="45"/>
      <c r="BK1060" s="46"/>
      <c r="BL1060" s="94"/>
    </row>
    <row r="1061" spans="1:64" ht="18" customHeight="1" x14ac:dyDescent="0.3">
      <c r="A1061" s="87">
        <f>IFERROR(InformeTbHv[[#This Row],[T EFECTIVO]]/InformeTbHv[[#This Row],[Horas disponibles]],0)</f>
        <v>0.95019157088122597</v>
      </c>
      <c r="B1061" s="87">
        <f>((InformeTbHv[[#This Row],[T PROGRAMADO]]-InformeTbHv[[#This Row],[HORAS DE OTRAS PARADA]]))/InformeTbHv[[#This Row],[T PROGRAMADO]]</f>
        <v>0.92999999999999994</v>
      </c>
      <c r="C1061" s="216">
        <f>IFERROR(((InformeTbHv[[#This Row],[T PROGRAMADO]]-InformeTbHv[[#This Row],[Ttal P. mec]])/InformeTbHv[[#This Row],[T PROGRAMADO]]),0)</f>
        <v>0.97875000000000001</v>
      </c>
      <c r="D1061" s="88">
        <f>IFERROR(ROUND(InformeTbHv[[#This Row],[TOTAL DE ARBOLES]]/InformeTbHv[[#This Row],[T EFECTIVO]],2),"")</f>
        <v>91.26</v>
      </c>
      <c r="E1061" s="88">
        <f>(IFERROR(ROUND(InformeTbHv[[#This Row],[M3]]/InformeTbHv[[#This Row],[TOTAL DE ARBOLES]],2),""))</f>
        <v>0.2</v>
      </c>
      <c r="F1061" s="39">
        <f>IFERROR(ROUND(InformeTbHv[[#This Row],[M3]]/InformeTbHv[[#This Row],[T EFECTIVO]],2),"")</f>
        <v>18.55</v>
      </c>
      <c r="G1061" s="89">
        <f>InformeTbHv[[#This Row],[T PROGRAMADO]]-InformeTbHv[[#This Row],[HORAS DE OTRAS PARADA]]</f>
        <v>7.4399999999999995</v>
      </c>
      <c r="H1061" s="89">
        <f>InformeTbHv[[#This Row],[T PROGRAMADO]]-SUM(InformeTbHv[[#This Row],[T PARADAS MEC]]+InformeTbHv[[#This Row],[ALISTAMIENTO]]+InformeTbHv[[#This Row],[Mantenimiento periódico]])</f>
        <v>7.83</v>
      </c>
      <c r="I1061" s="89">
        <f>InformeTbHv[[#This Row],[T PARADAS MEC]]+InformeTbHv[[#This Row],[ALISTAMIENTO]]+InformeTbHv[[#This Row],[Mantenimiento periódico]]</f>
        <v>0.17</v>
      </c>
      <c r="J1061" s="89">
        <f>SUMIF(InformeTbHv[[#This Row],[MOTIVO 1]],"Mantenimiento periódico",InformeTbHv[[#This Row],[T OTRA PARADA 1]])</f>
        <v>0</v>
      </c>
      <c r="K1061" s="89">
        <f>InformeTbHv[[#This Row],[Mantenimiento periódico]]+InformeTbHv[[#This Row],[ALISTAMIENTO]]</f>
        <v>0.17</v>
      </c>
      <c r="L1061" s="89">
        <f>SUM(InformeTbHv[[#This Row],[T OTRA PARADA 1]:[T OTRA PARADA 5]])</f>
        <v>0</v>
      </c>
      <c r="M1061" s="88" t="s">
        <v>42</v>
      </c>
      <c r="N1061" s="88" t="s">
        <v>1418</v>
      </c>
      <c r="O1061" s="88" t="s">
        <v>59</v>
      </c>
      <c r="P1061" s="88">
        <v>94269864</v>
      </c>
      <c r="Q1061" s="88" t="s">
        <v>43</v>
      </c>
      <c r="R1061" s="88" t="s">
        <v>44</v>
      </c>
      <c r="S1061" s="90">
        <v>46045</v>
      </c>
      <c r="T1061" s="88" t="s">
        <v>196</v>
      </c>
      <c r="U1061" s="88"/>
      <c r="V1061" s="88"/>
      <c r="W1061" s="88"/>
      <c r="X1061" s="88"/>
      <c r="Y1061" s="88"/>
      <c r="Z1061" s="88"/>
      <c r="AA1061" s="88"/>
      <c r="AB1061" s="88"/>
      <c r="AC1061" s="88" t="s">
        <v>1428</v>
      </c>
      <c r="AD1061" s="88" t="s">
        <v>1473</v>
      </c>
      <c r="AE1061" s="88" t="s">
        <v>1516</v>
      </c>
      <c r="AF1061" s="88">
        <v>15.805091929583492</v>
      </c>
      <c r="AG1061" s="251" t="s">
        <v>205</v>
      </c>
      <c r="AH1061" s="206">
        <v>2</v>
      </c>
      <c r="AI1061" s="205" t="s">
        <v>47</v>
      </c>
      <c r="AJ1061" s="416">
        <f>VLOOKUP(InformeTbHv[[#This Row],[TURNO]],[1]INFORMEHV!AI$2:AK$184,2,0)</f>
        <v>0.25</v>
      </c>
      <c r="AK1061" s="416">
        <f>VLOOKUP(InformeTbHv[[#This Row],[TURNO]],[1]INFORMEHV!AI$2:AK$184,3,0)</f>
        <v>0.58333333333333337</v>
      </c>
      <c r="AL1061" s="205">
        <v>19</v>
      </c>
      <c r="AM1061" s="88">
        <v>679</v>
      </c>
      <c r="AN1061" s="88">
        <v>138</v>
      </c>
      <c r="AO1061" s="88">
        <v>17</v>
      </c>
      <c r="AP1061" s="88">
        <v>100</v>
      </c>
      <c r="AQ1061" s="89">
        <v>0.2</v>
      </c>
      <c r="AR1061" s="88">
        <v>8</v>
      </c>
      <c r="AS1061" s="88"/>
      <c r="AT1061" s="91"/>
      <c r="AU1061" s="91"/>
      <c r="AV1061" s="88">
        <v>0.17</v>
      </c>
      <c r="AW1061" s="88">
        <v>0.17</v>
      </c>
      <c r="AX1061" s="88">
        <v>0.22</v>
      </c>
      <c r="AY1061" s="88"/>
      <c r="AZ1061" s="92"/>
      <c r="BA1061" s="88" t="s">
        <v>46</v>
      </c>
      <c r="BB106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0.56000000000000005</v>
      </c>
      <c r="BC1061" s="89"/>
      <c r="BD1061" s="89"/>
      <c r="BE1061" s="89"/>
      <c r="BF1061" s="89"/>
      <c r="BG1061" s="93"/>
      <c r="BH1061" s="74"/>
      <c r="BI1061" s="75"/>
      <c r="BJ1061" s="45"/>
      <c r="BK1061" s="46"/>
      <c r="BL1061" s="94"/>
    </row>
    <row r="1062" spans="1:64" ht="18" customHeight="1" x14ac:dyDescent="0.3">
      <c r="A1062" s="87">
        <f>IFERROR(InformeTbHv[[#This Row],[T EFECTIVO]]/InformeTbHv[[#This Row],[Horas disponibles]],0)</f>
        <v>0.94615384615384612</v>
      </c>
      <c r="B1062" s="87">
        <f>((InformeTbHv[[#This Row],[T PROGRAMADO]]-InformeTbHv[[#This Row],[HORAS DE OTRAS PARADA]]))/InformeTbHv[[#This Row],[T PROGRAMADO]]</f>
        <v>0.92249999999999999</v>
      </c>
      <c r="C1062" s="216">
        <f>IFERROR(((InformeTbHv[[#This Row],[T PROGRAMADO]]-InformeTbHv[[#This Row],[Ttal P. mec]])/InformeTbHv[[#This Row],[T PROGRAMADO]]),0)</f>
        <v>0.97499999999999998</v>
      </c>
      <c r="D1062" s="88">
        <f>IFERROR(ROUND(InformeTbHv[[#This Row],[TOTAL DE ARBOLES]]/InformeTbHv[[#This Row],[T EFECTIVO]],2),"")</f>
        <v>114.36</v>
      </c>
      <c r="E1062" s="88">
        <f>(IFERROR(ROUND(InformeTbHv[[#This Row],[M3]]/InformeTbHv[[#This Row],[TOTAL DE ARBOLES]],2),""))</f>
        <v>0.19</v>
      </c>
      <c r="F1062" s="39">
        <f>IFERROR(ROUND(InformeTbHv[[#This Row],[M3]]/InformeTbHv[[#This Row],[T EFECTIVO]],2),"")</f>
        <v>21.27</v>
      </c>
      <c r="G1062" s="89">
        <f>InformeTbHv[[#This Row],[T PROGRAMADO]]-InformeTbHv[[#This Row],[HORAS DE OTRAS PARADA]]</f>
        <v>7.38</v>
      </c>
      <c r="H1062" s="89">
        <f>InformeTbHv[[#This Row],[T PROGRAMADO]]-SUM(InformeTbHv[[#This Row],[T PARADAS MEC]]+InformeTbHv[[#This Row],[ALISTAMIENTO]]+InformeTbHv[[#This Row],[Mantenimiento periódico]])</f>
        <v>7.8</v>
      </c>
      <c r="I1062" s="89">
        <f>InformeTbHv[[#This Row],[T PARADAS MEC]]+InformeTbHv[[#This Row],[ALISTAMIENTO]]+InformeTbHv[[#This Row],[Mantenimiento periódico]]</f>
        <v>0.2</v>
      </c>
      <c r="J1062" s="89">
        <f>SUMIF(InformeTbHv[[#This Row],[MOTIVO 1]],"Mantenimiento periódico",InformeTbHv[[#This Row],[T OTRA PARADA 1]])</f>
        <v>0</v>
      </c>
      <c r="K1062" s="89">
        <f>InformeTbHv[[#This Row],[Mantenimiento periódico]]+InformeTbHv[[#This Row],[ALISTAMIENTO]]</f>
        <v>0.2</v>
      </c>
      <c r="L1062" s="89">
        <f>SUM(InformeTbHv[[#This Row],[T OTRA PARADA 1]:[T OTRA PARADA 5]])</f>
        <v>0</v>
      </c>
      <c r="M1062" s="88" t="s">
        <v>42</v>
      </c>
      <c r="N1062" s="88" t="s">
        <v>1418</v>
      </c>
      <c r="O1062" s="88" t="s">
        <v>80</v>
      </c>
      <c r="P1062" s="88">
        <v>94270446</v>
      </c>
      <c r="Q1062" s="88" t="s">
        <v>43</v>
      </c>
      <c r="R1062" s="88" t="s">
        <v>44</v>
      </c>
      <c r="S1062" s="90">
        <v>46045</v>
      </c>
      <c r="T1062" s="88" t="s">
        <v>196</v>
      </c>
      <c r="U1062" s="88"/>
      <c r="V1062" s="88"/>
      <c r="W1062" s="88"/>
      <c r="X1062" s="88"/>
      <c r="Y1062" s="88"/>
      <c r="Z1062" s="88"/>
      <c r="AA1062" s="88"/>
      <c r="AB1062" s="88"/>
      <c r="AC1062" s="88" t="s">
        <v>1428</v>
      </c>
      <c r="AD1062" s="88" t="s">
        <v>1473</v>
      </c>
      <c r="AE1062" s="88" t="s">
        <v>1516</v>
      </c>
      <c r="AF1062" s="88">
        <v>15.805091929583492</v>
      </c>
      <c r="AG1062" s="251" t="s">
        <v>205</v>
      </c>
      <c r="AH1062" s="206">
        <v>2</v>
      </c>
      <c r="AI1062" s="88" t="s">
        <v>45</v>
      </c>
      <c r="AJ1062" s="419">
        <f>VLOOKUP(InformeTbHv[[#This Row],[TURNO]],[1]INFORMEHV!AI$2:AK$184,2,0)</f>
        <v>0.58333333333333337</v>
      </c>
      <c r="AK1062" s="419">
        <f>VLOOKUP(InformeTbHv[[#This Row],[TURNO]],[1]INFORMEHV!AI$2:AK$184,3,0)</f>
        <v>0.91666666666666663</v>
      </c>
      <c r="AL1062" s="205">
        <v>19</v>
      </c>
      <c r="AM1062" s="88">
        <v>844</v>
      </c>
      <c r="AN1062" s="88">
        <v>157</v>
      </c>
      <c r="AO1062" s="88">
        <v>19</v>
      </c>
      <c r="AP1062" s="88">
        <v>108</v>
      </c>
      <c r="AQ1062" s="89">
        <v>0.19</v>
      </c>
      <c r="AR1062" s="88">
        <v>8</v>
      </c>
      <c r="AS1062" s="88"/>
      <c r="AT1062" s="91"/>
      <c r="AU1062" s="91"/>
      <c r="AV1062" s="88">
        <v>0.2</v>
      </c>
      <c r="AW1062" s="88">
        <v>0.17</v>
      </c>
      <c r="AX1062" s="88">
        <v>0.25</v>
      </c>
      <c r="AY1062" s="88"/>
      <c r="AZ1062" s="92"/>
      <c r="BA1062" s="88" t="s">
        <v>46</v>
      </c>
      <c r="BB106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0.62</v>
      </c>
      <c r="BC1062" s="89"/>
      <c r="BD1062" s="89"/>
      <c r="BE1062" s="89"/>
      <c r="BF1062" s="89"/>
      <c r="BG1062" s="93"/>
      <c r="BH1062" s="74"/>
      <c r="BI1062" s="75"/>
      <c r="BJ1062" s="45"/>
      <c r="BK1062" s="46"/>
      <c r="BL1062" s="94"/>
    </row>
    <row r="1063" spans="1:64" ht="18" customHeight="1" x14ac:dyDescent="0.3">
      <c r="A1063" s="87">
        <f>IFERROR(InformeTbHv[[#This Row],[T EFECTIVO]]/InformeTbHv[[#This Row],[Horas disponibles]],0)</f>
        <v>0</v>
      </c>
      <c r="B1063" s="87">
        <f>((InformeTbHv[[#This Row],[T PROGRAMADO]]-InformeTbHv[[#This Row],[HORAS DE OTRAS PARADA]]))/InformeTbHv[[#This Row],[T PROGRAMADO]]</f>
        <v>0</v>
      </c>
      <c r="C1063" s="216">
        <f>IFERROR(((InformeTbHv[[#This Row],[T PROGRAMADO]]-InformeTbHv[[#This Row],[Ttal P. mec]])/InformeTbHv[[#This Row],[T PROGRAMADO]]),0)</f>
        <v>1</v>
      </c>
      <c r="D1063" s="88" t="str">
        <f>IFERROR(ROUND(InformeTbHv[[#This Row],[TOTAL DE ARBOLES]]/InformeTbHv[[#This Row],[T EFECTIVO]],2),"")</f>
        <v/>
      </c>
      <c r="E1063" s="88" t="str">
        <f>(IFERROR(ROUND(InformeTbHv[[#This Row],[M3]]/InformeTbHv[[#This Row],[TOTAL DE ARBOLES]],2),""))</f>
        <v/>
      </c>
      <c r="F1063" s="39" t="str">
        <f>IFERROR(ROUND(InformeTbHv[[#This Row],[M3]]/InformeTbHv[[#This Row],[T EFECTIVO]],2),"")</f>
        <v/>
      </c>
      <c r="G1063" s="89">
        <f>InformeTbHv[[#This Row],[T PROGRAMADO]]-InformeTbHv[[#This Row],[HORAS DE OTRAS PARADA]]</f>
        <v>0</v>
      </c>
      <c r="H1063" s="89">
        <f>InformeTbHv[[#This Row],[T PROGRAMADO]]-SUM(InformeTbHv[[#This Row],[T PARADAS MEC]]+InformeTbHv[[#This Row],[ALISTAMIENTO]]+InformeTbHv[[#This Row],[Mantenimiento periódico]])</f>
        <v>8</v>
      </c>
      <c r="I1063" s="89">
        <f>InformeTbHv[[#This Row],[T PARADAS MEC]]+InformeTbHv[[#This Row],[ALISTAMIENTO]]+InformeTbHv[[#This Row],[Mantenimiento periódico]]</f>
        <v>0</v>
      </c>
      <c r="J1063" s="89">
        <f>SUMIF(InformeTbHv[[#This Row],[MOTIVO 1]],"Mantenimiento periódico",InformeTbHv[[#This Row],[T OTRA PARADA 1]])</f>
        <v>0</v>
      </c>
      <c r="K1063" s="89">
        <f>InformeTbHv[[#This Row],[Mantenimiento periódico]]+InformeTbHv[[#This Row],[ALISTAMIENTO]]</f>
        <v>0</v>
      </c>
      <c r="L1063" s="89">
        <f>SUM(InformeTbHv[[#This Row],[T OTRA PARADA 1]:[T OTRA PARADA 5]])</f>
        <v>8</v>
      </c>
      <c r="M1063" s="88" t="s">
        <v>72</v>
      </c>
      <c r="N1063" s="88" t="s">
        <v>1418</v>
      </c>
      <c r="O1063" s="88" t="s">
        <v>75</v>
      </c>
      <c r="P1063" s="88">
        <v>1114481552</v>
      </c>
      <c r="Q1063" s="88" t="s">
        <v>43</v>
      </c>
      <c r="R1063" s="88" t="s">
        <v>74</v>
      </c>
      <c r="S1063" s="90">
        <v>46050</v>
      </c>
      <c r="T1063" s="88" t="s">
        <v>182</v>
      </c>
      <c r="U1063" s="88"/>
      <c r="V1063" s="88"/>
      <c r="W1063" s="88"/>
      <c r="X1063" s="88"/>
      <c r="Y1063" s="88"/>
      <c r="Z1063" s="88"/>
      <c r="AA1063" s="88"/>
      <c r="AB1063" s="88"/>
      <c r="AC1063" s="88" t="s">
        <v>1432</v>
      </c>
      <c r="AD1063" s="88" t="s">
        <v>1477</v>
      </c>
      <c r="AE1063" s="88" t="s">
        <v>1514</v>
      </c>
      <c r="AF1063" s="88">
        <v>14.532512839160525</v>
      </c>
      <c r="AG1063" s="25" t="s">
        <v>208</v>
      </c>
      <c r="AH1063" s="206">
        <v>9</v>
      </c>
      <c r="AI1063" s="88" t="s">
        <v>45</v>
      </c>
      <c r="AJ1063" s="419">
        <f>VLOOKUP(InformeTbHv[[#This Row],[TURNO]],[1]INFORMEHV!AI$2:AK$184,2,0)</f>
        <v>0.58333333333333337</v>
      </c>
      <c r="AK1063" s="419">
        <f>VLOOKUP(InformeTbHv[[#This Row],[TURNO]],[1]INFORMEHV!AI$2:AK$184,3,0)</f>
        <v>0.91666666666666663</v>
      </c>
      <c r="AL1063" s="205"/>
      <c r="AM1063" s="88"/>
      <c r="AN1063" s="88"/>
      <c r="AO1063" s="88"/>
      <c r="AP1063" s="88"/>
      <c r="AQ1063" s="89"/>
      <c r="AR1063" s="88">
        <v>8</v>
      </c>
      <c r="AS1063" s="88"/>
      <c r="AT1063" s="91"/>
      <c r="AU1063" s="30"/>
      <c r="AV1063" s="88"/>
      <c r="AW1063" s="88"/>
      <c r="AX1063" s="88"/>
      <c r="AY1063" s="88"/>
      <c r="AZ1063" s="92" t="s">
        <v>484</v>
      </c>
      <c r="BA1063" s="88" t="s">
        <v>48</v>
      </c>
      <c r="BB106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1063" s="89">
        <v>3</v>
      </c>
      <c r="BD1063" s="89">
        <v>5</v>
      </c>
      <c r="BE1063" s="89"/>
      <c r="BF1063" s="89"/>
      <c r="BG1063" s="93"/>
      <c r="BH1063" s="44" t="s">
        <v>841</v>
      </c>
      <c r="BI1063" s="45" t="s">
        <v>236</v>
      </c>
      <c r="BJ1063" s="45"/>
      <c r="BK1063" s="46"/>
      <c r="BL1063" s="94"/>
    </row>
    <row r="1064" spans="1:64" ht="18" customHeight="1" x14ac:dyDescent="0.3">
      <c r="A1064" s="87">
        <f>IFERROR(InformeTbHv[[#This Row],[T EFECTIVO]]/InformeTbHv[[#This Row],[Horas disponibles]],0)</f>
        <v>0</v>
      </c>
      <c r="B1064" s="87">
        <f>((InformeTbHv[[#This Row],[T PROGRAMADO]]-InformeTbHv[[#This Row],[HORAS DE OTRAS PARADA]]))/InformeTbHv[[#This Row],[T PROGRAMADO]]</f>
        <v>0</v>
      </c>
      <c r="C1064" s="216">
        <f>IFERROR(((InformeTbHv[[#This Row],[T PROGRAMADO]]-InformeTbHv[[#This Row],[Ttal P. mec]])/InformeTbHv[[#This Row],[T PROGRAMADO]]),0)</f>
        <v>1</v>
      </c>
      <c r="D1064" s="88" t="str">
        <f>IFERROR(ROUND(InformeTbHv[[#This Row],[TOTAL DE ARBOLES]]/InformeTbHv[[#This Row],[T EFECTIVO]],2),"")</f>
        <v/>
      </c>
      <c r="E1064" s="88" t="str">
        <f>(IFERROR(ROUND(InformeTbHv[[#This Row],[M3]]/InformeTbHv[[#This Row],[TOTAL DE ARBOLES]],2),""))</f>
        <v/>
      </c>
      <c r="F1064" s="39" t="str">
        <f>IFERROR(ROUND(InformeTbHv[[#This Row],[M3]]/InformeTbHv[[#This Row],[T EFECTIVO]],2),"")</f>
        <v/>
      </c>
      <c r="G1064" s="89">
        <f>InformeTbHv[[#This Row],[T PROGRAMADO]]-InformeTbHv[[#This Row],[HORAS DE OTRAS PARADA]]</f>
        <v>0</v>
      </c>
      <c r="H1064" s="89">
        <f>InformeTbHv[[#This Row],[T PROGRAMADO]]-SUM(InformeTbHv[[#This Row],[T PARADAS MEC]]+InformeTbHv[[#This Row],[ALISTAMIENTO]]+InformeTbHv[[#This Row],[Mantenimiento periódico]])</f>
        <v>8</v>
      </c>
      <c r="I1064" s="89">
        <f>InformeTbHv[[#This Row],[T PARADAS MEC]]+InformeTbHv[[#This Row],[ALISTAMIENTO]]+InformeTbHv[[#This Row],[Mantenimiento periódico]]</f>
        <v>0</v>
      </c>
      <c r="J1064" s="89">
        <f>SUMIF(InformeTbHv[[#This Row],[MOTIVO 1]],"Mantenimiento periódico",InformeTbHv[[#This Row],[T OTRA PARADA 1]])</f>
        <v>0</v>
      </c>
      <c r="K1064" s="89">
        <f>InformeTbHv[[#This Row],[Mantenimiento periódico]]+InformeTbHv[[#This Row],[ALISTAMIENTO]]</f>
        <v>0</v>
      </c>
      <c r="L1064" s="89">
        <f>SUM(InformeTbHv[[#This Row],[T OTRA PARADA 1]:[T OTRA PARADA 5]])</f>
        <v>8</v>
      </c>
      <c r="M1064" s="88" t="s">
        <v>72</v>
      </c>
      <c r="N1064" s="88" t="s">
        <v>1418</v>
      </c>
      <c r="O1064" s="88" t="s">
        <v>93</v>
      </c>
      <c r="P1064" s="88">
        <v>1112881624</v>
      </c>
      <c r="Q1064" s="88" t="s">
        <v>43</v>
      </c>
      <c r="R1064" s="88" t="s">
        <v>74</v>
      </c>
      <c r="S1064" s="90">
        <v>46051</v>
      </c>
      <c r="T1064" s="88" t="s">
        <v>182</v>
      </c>
      <c r="U1064" s="88"/>
      <c r="V1064" s="88"/>
      <c r="W1064" s="88"/>
      <c r="X1064" s="88"/>
      <c r="Y1064" s="88"/>
      <c r="Z1064" s="88"/>
      <c r="AA1064" s="88"/>
      <c r="AB1064" s="88"/>
      <c r="AC1064" s="88" t="s">
        <v>1432</v>
      </c>
      <c r="AD1064" s="88" t="s">
        <v>1477</v>
      </c>
      <c r="AE1064" s="88" t="s">
        <v>1514</v>
      </c>
      <c r="AF1064" s="88">
        <v>14.532512839160525</v>
      </c>
      <c r="AG1064" s="25" t="s">
        <v>208</v>
      </c>
      <c r="AH1064" s="206">
        <v>9</v>
      </c>
      <c r="AI1064" s="205" t="s">
        <v>47</v>
      </c>
      <c r="AJ1064" s="416">
        <f>VLOOKUP(InformeTbHv[[#This Row],[TURNO]],[1]INFORMEHV!AI$2:AK$184,2,0)</f>
        <v>0.25</v>
      </c>
      <c r="AK1064" s="416">
        <f>VLOOKUP(InformeTbHv[[#This Row],[TURNO]],[1]INFORMEHV!AI$2:AK$184,3,0)</f>
        <v>0.58333333333333337</v>
      </c>
      <c r="AL1064" s="205"/>
      <c r="AM1064" s="88"/>
      <c r="AN1064" s="88"/>
      <c r="AO1064" s="88"/>
      <c r="AP1064" s="88"/>
      <c r="AQ1064" s="89"/>
      <c r="AR1064" s="88">
        <v>8</v>
      </c>
      <c r="AS1064" s="88"/>
      <c r="AT1064" s="91"/>
      <c r="AU1064" s="30"/>
      <c r="AV1064" s="88"/>
      <c r="AW1064" s="88"/>
      <c r="AX1064" s="88"/>
      <c r="AY1064" s="88"/>
      <c r="AZ1064" s="92" t="s">
        <v>485</v>
      </c>
      <c r="BA1064" s="88" t="s">
        <v>48</v>
      </c>
      <c r="BB106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1064" s="89">
        <v>8</v>
      </c>
      <c r="BD1064" s="89"/>
      <c r="BE1064" s="89"/>
      <c r="BF1064" s="89"/>
      <c r="BG1064" s="93"/>
      <c r="BH1064" s="44" t="s">
        <v>841</v>
      </c>
      <c r="BI1064" s="75"/>
      <c r="BJ1064" s="45"/>
      <c r="BK1064" s="46"/>
      <c r="BL1064" s="94"/>
    </row>
    <row r="1065" spans="1:64" ht="18" customHeight="1" x14ac:dyDescent="0.3">
      <c r="A1065" s="87">
        <f>IFERROR(InformeTbHv[[#This Row],[T EFECTIVO]]/InformeTbHv[[#This Row],[Horas disponibles]],0)</f>
        <v>0.58237547892720309</v>
      </c>
      <c r="B1065" s="87">
        <f>((InformeTbHv[[#This Row],[T PROGRAMADO]]-InformeTbHv[[#This Row],[HORAS DE OTRAS PARADA]]))/InformeTbHv[[#This Row],[T PROGRAMADO]]</f>
        <v>0.57000000000000006</v>
      </c>
      <c r="C1065" s="216">
        <f>IFERROR(((InformeTbHv[[#This Row],[T PROGRAMADO]]-InformeTbHv[[#This Row],[Ttal P. mec]])/InformeTbHv[[#This Row],[T PROGRAMADO]]),0)</f>
        <v>0.97875000000000001</v>
      </c>
      <c r="D1065" s="88">
        <f>IFERROR(ROUND(InformeTbHv[[#This Row],[TOTAL DE ARBOLES]]/InformeTbHv[[#This Row],[T EFECTIVO]],2),"")</f>
        <v>14.91</v>
      </c>
      <c r="E1065" s="88">
        <f>(IFERROR(ROUND(InformeTbHv[[#This Row],[M3]]/InformeTbHv[[#This Row],[TOTAL DE ARBOLES]],2),""))</f>
        <v>1.52</v>
      </c>
      <c r="F1065" s="39">
        <f>IFERROR(ROUND(InformeTbHv[[#This Row],[M3]]/InformeTbHv[[#This Row],[T EFECTIVO]],2),"")</f>
        <v>22.7</v>
      </c>
      <c r="G1065" s="89">
        <f>InformeTbHv[[#This Row],[T PROGRAMADO]]-InformeTbHv[[#This Row],[HORAS DE OTRAS PARADA]]</f>
        <v>4.5600000000000005</v>
      </c>
      <c r="H1065" s="89">
        <f>InformeTbHv[[#This Row],[T PROGRAMADO]]-SUM(InformeTbHv[[#This Row],[T PARADAS MEC]]+InformeTbHv[[#This Row],[ALISTAMIENTO]]+InformeTbHv[[#This Row],[Mantenimiento periódico]])</f>
        <v>7.83</v>
      </c>
      <c r="I1065" s="89">
        <f>InformeTbHv[[#This Row],[T PARADAS MEC]]+InformeTbHv[[#This Row],[ALISTAMIENTO]]+InformeTbHv[[#This Row],[Mantenimiento periódico]]</f>
        <v>0.17</v>
      </c>
      <c r="J1065" s="89">
        <f>SUMIF(InformeTbHv[[#This Row],[MOTIVO 1]],"Mantenimiento periódico",InformeTbHv[[#This Row],[T OTRA PARADA 1]])</f>
        <v>0</v>
      </c>
      <c r="K1065" s="89">
        <f>InformeTbHv[[#This Row],[Mantenimiento periódico]]+InformeTbHv[[#This Row],[ALISTAMIENTO]]</f>
        <v>0.17</v>
      </c>
      <c r="L1065" s="89">
        <f>SUM(InformeTbHv[[#This Row],[T OTRA PARADA 1]:[T OTRA PARADA 5]])</f>
        <v>3</v>
      </c>
      <c r="M1065" s="88" t="s">
        <v>72</v>
      </c>
      <c r="N1065" s="88" t="s">
        <v>1418</v>
      </c>
      <c r="O1065" s="88" t="s">
        <v>75</v>
      </c>
      <c r="P1065" s="88">
        <v>1114481552</v>
      </c>
      <c r="Q1065" s="88" t="s">
        <v>43</v>
      </c>
      <c r="R1065" s="88" t="s">
        <v>74</v>
      </c>
      <c r="S1065" s="90">
        <v>46052</v>
      </c>
      <c r="T1065" s="88" t="s">
        <v>182</v>
      </c>
      <c r="U1065" s="88"/>
      <c r="V1065" s="88"/>
      <c r="W1065" s="88"/>
      <c r="X1065" s="88"/>
      <c r="Y1065" s="88"/>
      <c r="Z1065" s="88"/>
      <c r="AA1065" s="88"/>
      <c r="AB1065" s="88"/>
      <c r="AC1065" s="88" t="s">
        <v>1432</v>
      </c>
      <c r="AD1065" s="88" t="s">
        <v>1477</v>
      </c>
      <c r="AE1065" s="88" t="s">
        <v>1514</v>
      </c>
      <c r="AF1065" s="88">
        <v>14.532512839160525</v>
      </c>
      <c r="AG1065" s="25" t="s">
        <v>208</v>
      </c>
      <c r="AH1065" s="206">
        <v>9</v>
      </c>
      <c r="AI1065" s="88" t="s">
        <v>45</v>
      </c>
      <c r="AJ1065" s="419">
        <f>VLOOKUP(InformeTbHv[[#This Row],[TURNO]],[1]INFORMEHV!AI$2:AK$184,2,0)</f>
        <v>0.58333333333333337</v>
      </c>
      <c r="AK1065" s="419">
        <f>VLOOKUP(InformeTbHv[[#This Row],[TURNO]],[1]INFORMEHV!AI$2:AK$184,3,0)</f>
        <v>0.91666666666666663</v>
      </c>
      <c r="AL1065" s="205">
        <v>25</v>
      </c>
      <c r="AM1065" s="88">
        <v>68</v>
      </c>
      <c r="AN1065" s="88">
        <v>103.5</v>
      </c>
      <c r="AO1065" s="88">
        <v>21.59</v>
      </c>
      <c r="AP1065" s="88"/>
      <c r="AQ1065" s="89">
        <v>37.5</v>
      </c>
      <c r="AR1065" s="88">
        <v>8</v>
      </c>
      <c r="AS1065" s="88"/>
      <c r="AT1065" s="91"/>
      <c r="AU1065" s="30"/>
      <c r="AV1065" s="88">
        <v>0.17</v>
      </c>
      <c r="AW1065" s="88"/>
      <c r="AX1065" s="88">
        <v>0.27</v>
      </c>
      <c r="AY1065" s="88">
        <v>4</v>
      </c>
      <c r="AZ1065" s="92" t="s">
        <v>486</v>
      </c>
      <c r="BA1065" s="88" t="s">
        <v>48</v>
      </c>
      <c r="BB106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3.44</v>
      </c>
      <c r="BC1065" s="89">
        <v>3</v>
      </c>
      <c r="BD1065" s="89"/>
      <c r="BE1065" s="89"/>
      <c r="BF1065" s="89"/>
      <c r="BG1065" s="93"/>
      <c r="BH1065" s="14" t="s">
        <v>236</v>
      </c>
      <c r="BI1065" s="75"/>
      <c r="BJ1065" s="45"/>
      <c r="BK1065" s="46"/>
      <c r="BL1065" s="94"/>
    </row>
    <row r="1066" spans="1:64" ht="18" customHeight="1" x14ac:dyDescent="0.3">
      <c r="A1066" s="87">
        <f>IFERROR(InformeTbHv[[#This Row],[T EFECTIVO]]/InformeTbHv[[#This Row],[Horas disponibles]],0)</f>
        <v>0.95612903225806456</v>
      </c>
      <c r="B1066" s="87">
        <f>((InformeTbHv[[#This Row],[T PROGRAMADO]]-InformeTbHv[[#This Row],[HORAS DE OTRAS PARADA]]))/InformeTbHv[[#This Row],[T PROGRAMADO]]</f>
        <v>0.92625000000000002</v>
      </c>
      <c r="C1066" s="216">
        <f>IFERROR(((InformeTbHv[[#This Row],[T PROGRAMADO]]-InformeTbHv[[#This Row],[Ttal P. mec]])/InformeTbHv[[#This Row],[T PROGRAMADO]]),0)</f>
        <v>0.96875</v>
      </c>
      <c r="D1066" s="88">
        <f>IFERROR(ROUND(InformeTbHv[[#This Row],[TOTAL DE ARBOLES]]/InformeTbHv[[#This Row],[T EFECTIVO]],2),"")</f>
        <v>104.99</v>
      </c>
      <c r="E1066" s="88">
        <f>(IFERROR(ROUND(InformeTbHv[[#This Row],[M3]]/InformeTbHv[[#This Row],[TOTAL DE ARBOLES]],2),""))</f>
        <v>0.28000000000000003</v>
      </c>
      <c r="F1066" s="39"/>
      <c r="G1066" s="89">
        <f>InformeTbHv[[#This Row],[T PROGRAMADO]]-InformeTbHv[[#This Row],[HORAS DE OTRAS PARADA]]</f>
        <v>7.41</v>
      </c>
      <c r="H1066" s="89">
        <f>InformeTbHv[[#This Row],[T PROGRAMADO]]-SUM(InformeTbHv[[#This Row],[T PARADAS MEC]]+InformeTbHv[[#This Row],[ALISTAMIENTO]]+InformeTbHv[[#This Row],[Mantenimiento periódico]])</f>
        <v>7.75</v>
      </c>
      <c r="I1066" s="89">
        <f>InformeTbHv[[#This Row],[T PARADAS MEC]]+InformeTbHv[[#This Row],[ALISTAMIENTO]]+InformeTbHv[[#This Row],[Mantenimiento periódico]]</f>
        <v>0.25</v>
      </c>
      <c r="J1066" s="89">
        <f>SUMIF(InformeTbHv[[#This Row],[MOTIVO 1]],"Mantenimiento periódico",InformeTbHv[[#This Row],[T OTRA PARADA 1]])</f>
        <v>0</v>
      </c>
      <c r="K1066" s="89">
        <f>InformeTbHv[[#This Row],[Mantenimiento periódico]]+InformeTbHv[[#This Row],[ALISTAMIENTO]]</f>
        <v>0.25</v>
      </c>
      <c r="L1066" s="89">
        <f>SUM(InformeTbHv[[#This Row],[T OTRA PARADA 1]:[T OTRA PARADA 5]])</f>
        <v>0</v>
      </c>
      <c r="M1066" s="88" t="s">
        <v>42</v>
      </c>
      <c r="N1066" s="88" t="s">
        <v>1418</v>
      </c>
      <c r="O1066" s="88" t="s">
        <v>58</v>
      </c>
      <c r="P1066" s="88">
        <v>6343935</v>
      </c>
      <c r="Q1066" s="88" t="s">
        <v>43</v>
      </c>
      <c r="R1066" s="88" t="s">
        <v>44</v>
      </c>
      <c r="S1066" s="90">
        <v>46051</v>
      </c>
      <c r="T1066" s="88" t="s">
        <v>452</v>
      </c>
      <c r="U1066" s="88"/>
      <c r="V1066" s="88"/>
      <c r="W1066" s="88"/>
      <c r="X1066" s="88"/>
      <c r="Y1066" s="88"/>
      <c r="Z1066" s="88"/>
      <c r="AA1066" s="88"/>
      <c r="AB1066" s="88"/>
      <c r="AC1066" s="88" t="s">
        <v>1427</v>
      </c>
      <c r="AD1066" s="88" t="s">
        <v>1472</v>
      </c>
      <c r="AE1066" s="88" t="s">
        <v>1515</v>
      </c>
      <c r="AF1066" s="88">
        <v>14.458335518038645</v>
      </c>
      <c r="AG1066" s="251" t="s">
        <v>205</v>
      </c>
      <c r="AH1066" s="206">
        <v>1</v>
      </c>
      <c r="AI1066" s="205" t="s">
        <v>47</v>
      </c>
      <c r="AJ1066" s="416">
        <f>VLOOKUP(InformeTbHv[[#This Row],[TURNO]],[1]INFORMEHV!AI$2:AK$184,2,0)</f>
        <v>0.25</v>
      </c>
      <c r="AK1066" s="416">
        <f>VLOOKUP(InformeTbHv[[#This Row],[TURNO]],[1]INFORMEHV!AI$2:AK$184,3,0)</f>
        <v>0.58333333333333337</v>
      </c>
      <c r="AL1066" s="205">
        <v>17</v>
      </c>
      <c r="AM1066" s="88">
        <v>778</v>
      </c>
      <c r="AN1066" s="88">
        <v>215</v>
      </c>
      <c r="AO1066" s="88">
        <v>25</v>
      </c>
      <c r="AP1066" s="88">
        <v>113</v>
      </c>
      <c r="AQ1066" s="89">
        <v>0.28000000000000003</v>
      </c>
      <c r="AR1066" s="88">
        <v>8</v>
      </c>
      <c r="AS1066" s="88"/>
      <c r="AT1066" s="91"/>
      <c r="AU1066" s="91"/>
      <c r="AV1066" s="88">
        <v>0.25</v>
      </c>
      <c r="AW1066" s="88">
        <v>0.17</v>
      </c>
      <c r="AX1066" s="88">
        <v>0.17</v>
      </c>
      <c r="AY1066" s="88"/>
      <c r="AZ1066" s="92"/>
      <c r="BA1066" s="88" t="s">
        <v>46</v>
      </c>
      <c r="BB106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0.59000000000000008</v>
      </c>
      <c r="BC1066" s="89"/>
      <c r="BD1066" s="89"/>
      <c r="BE1066" s="89"/>
      <c r="BF1066" s="89"/>
      <c r="BG1066" s="93"/>
      <c r="BH1066" s="74"/>
      <c r="BI1066" s="75"/>
      <c r="BJ1066" s="45"/>
      <c r="BK1066" s="46"/>
      <c r="BL1066" s="94"/>
    </row>
    <row r="1067" spans="1:64" ht="18" customHeight="1" x14ac:dyDescent="0.3">
      <c r="A1067" s="87">
        <f>IFERROR(InformeTbHv[[#This Row],[T EFECTIVO]]/InformeTbHv[[#This Row],[Horas disponibles]],0)</f>
        <v>0.5</v>
      </c>
      <c r="B1067" s="87">
        <f>((InformeTbHv[[#This Row],[T PROGRAMADO]]-InformeTbHv[[#This Row],[HORAS DE OTRAS PARADA]]))/InformeTbHv[[#This Row],[T PROGRAMADO]]</f>
        <v>0.5</v>
      </c>
      <c r="C1067" s="216">
        <f>IFERROR(((InformeTbHv[[#This Row],[T PROGRAMADO]]-InformeTbHv[[#This Row],[Ttal P. mec]])/InformeTbHv[[#This Row],[T PROGRAMADO]]),0)</f>
        <v>1</v>
      </c>
      <c r="D1067" s="88">
        <f>IFERROR(ROUND(InformeTbHv[[#This Row],[TOTAL DE ARBOLES]]/InformeTbHv[[#This Row],[T EFECTIVO]],2),"")</f>
        <v>34.57</v>
      </c>
      <c r="E1067" s="88">
        <f>(IFERROR(ROUND(InformeTbHv[[#This Row],[M3]]/InformeTbHv[[#This Row],[TOTAL DE ARBOLES]],2),""))</f>
        <v>0.37</v>
      </c>
      <c r="F1067" s="39">
        <f>IFERROR(ROUND(InformeTbHv[[#This Row],[M3]]/InformeTbHv[[#This Row],[T EFECTIVO]],2),"")</f>
        <v>12.93</v>
      </c>
      <c r="G1067" s="89">
        <f>InformeTbHv[[#This Row],[T PROGRAMADO]]-InformeTbHv[[#This Row],[HORAS DE OTRAS PARADA]]</f>
        <v>3.5</v>
      </c>
      <c r="H1067" s="89">
        <f>InformeTbHv[[#This Row],[T PROGRAMADO]]-SUM(InformeTbHv[[#This Row],[T PARADAS MEC]]+InformeTbHv[[#This Row],[ALISTAMIENTO]]+InformeTbHv[[#This Row],[Mantenimiento periódico]])</f>
        <v>7</v>
      </c>
      <c r="I1067" s="89">
        <f>InformeTbHv[[#This Row],[T PARADAS MEC]]+InformeTbHv[[#This Row],[ALISTAMIENTO]]+InformeTbHv[[#This Row],[Mantenimiento periódico]]</f>
        <v>0</v>
      </c>
      <c r="J1067" s="89">
        <f>SUMIF(InformeTbHv[[#This Row],[MOTIVO 1]],"Mantenimiento periódico",InformeTbHv[[#This Row],[T OTRA PARADA 1]])</f>
        <v>0</v>
      </c>
      <c r="K1067" s="89">
        <f>InformeTbHv[[#This Row],[Mantenimiento periódico]]+InformeTbHv[[#This Row],[ALISTAMIENTO]]</f>
        <v>0</v>
      </c>
      <c r="L1067" s="89">
        <f>SUM(InformeTbHv[[#This Row],[T OTRA PARADA 1]:[T OTRA PARADA 5]])</f>
        <v>3.5</v>
      </c>
      <c r="M1067" s="88" t="s">
        <v>68</v>
      </c>
      <c r="N1067" s="88" t="s">
        <v>1417</v>
      </c>
      <c r="O1067" s="88" t="s">
        <v>82</v>
      </c>
      <c r="P1067" s="88">
        <v>94266396</v>
      </c>
      <c r="Q1067" s="88" t="s">
        <v>65</v>
      </c>
      <c r="R1067" s="88" t="s">
        <v>44</v>
      </c>
      <c r="S1067" s="90">
        <v>46052</v>
      </c>
      <c r="T1067" s="88" t="s">
        <v>164</v>
      </c>
      <c r="U1067" s="88"/>
      <c r="V1067" s="88"/>
      <c r="W1067" s="88"/>
      <c r="X1067" s="88"/>
      <c r="Y1067" s="88"/>
      <c r="Z1067" s="88"/>
      <c r="AA1067" s="88"/>
      <c r="AB1067" s="88"/>
      <c r="AC1067" s="88" t="s">
        <v>1426</v>
      </c>
      <c r="AD1067" s="88" t="s">
        <v>1471</v>
      </c>
      <c r="AE1067" s="88" t="s">
        <v>1512</v>
      </c>
      <c r="AF1067" s="88">
        <v>26.520279887958782</v>
      </c>
      <c r="AG1067" s="25" t="s">
        <v>207</v>
      </c>
      <c r="AH1067" s="206">
        <v>6</v>
      </c>
      <c r="AI1067" s="88" t="s">
        <v>45</v>
      </c>
      <c r="AJ1067" s="419">
        <f>VLOOKUP(InformeTbHv[[#This Row],[TURNO]],[1]INFORMEHV!AI$2:AK$184,2,0)</f>
        <v>0.58333333333333337</v>
      </c>
      <c r="AK1067" s="419">
        <f>VLOOKUP(InformeTbHv[[#This Row],[TURNO]],[1]INFORMEHV!AI$2:AK$184,3,0)</f>
        <v>0.91666666666666663</v>
      </c>
      <c r="AL1067" s="205">
        <v>26</v>
      </c>
      <c r="AM1067" s="88">
        <v>121</v>
      </c>
      <c r="AN1067" s="88">
        <v>45.25</v>
      </c>
      <c r="AO1067" s="88">
        <v>12.96</v>
      </c>
      <c r="AP1067" s="88">
        <v>19</v>
      </c>
      <c r="AQ1067" s="89"/>
      <c r="AR1067" s="88">
        <v>7</v>
      </c>
      <c r="AS1067" s="88"/>
      <c r="AT1067" s="91"/>
      <c r="AU1067" s="91"/>
      <c r="AV1067" s="88"/>
      <c r="AW1067" s="88"/>
      <c r="AX1067" s="88"/>
      <c r="AY1067" s="88"/>
      <c r="AZ1067" s="92" t="s">
        <v>495</v>
      </c>
      <c r="BA1067" s="88" t="s">
        <v>48</v>
      </c>
      <c r="BB106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3.5</v>
      </c>
      <c r="BC1067" s="89">
        <v>3.5</v>
      </c>
      <c r="BD1067" s="89"/>
      <c r="BE1067" s="89"/>
      <c r="BF1067" s="89"/>
      <c r="BG1067" s="93"/>
      <c r="BH1067" s="44" t="s">
        <v>841</v>
      </c>
      <c r="BI1067" s="75"/>
      <c r="BJ1067" s="45"/>
      <c r="BK1067" s="46"/>
      <c r="BL1067" s="94"/>
    </row>
    <row r="1068" spans="1:64" ht="18" customHeight="1" x14ac:dyDescent="0.3">
      <c r="A1068" s="87">
        <f>IFERROR(InformeTbHv[[#This Row],[T EFECTIVO]]/InformeTbHv[[#This Row],[Horas disponibles]],0)</f>
        <v>0.97733333333333339</v>
      </c>
      <c r="B1068" s="87">
        <f>((InformeTbHv[[#This Row],[T PROGRAMADO]]-InformeTbHv[[#This Row],[HORAS DE OTRAS PARADA]]))/InformeTbHv[[#This Row],[T PROGRAMADO]]</f>
        <v>0.91625000000000001</v>
      </c>
      <c r="C1068" s="216">
        <f>IFERROR(((InformeTbHv[[#This Row],[T PROGRAMADO]]-InformeTbHv[[#This Row],[Ttal P. mec]])/InformeTbHv[[#This Row],[T PROGRAMADO]]),0)</f>
        <v>0.9375</v>
      </c>
      <c r="D1068" s="88">
        <f>IFERROR(ROUND(InformeTbHv[[#This Row],[TOTAL DE ARBOLES]]/InformeTbHv[[#This Row],[T EFECTIVO]],2),"")</f>
        <v>76.13</v>
      </c>
      <c r="E1068" s="88">
        <f>(IFERROR(ROUND(InformeTbHv[[#This Row],[M3]]/InformeTbHv[[#This Row],[TOTAL DE ARBOLES]],2),""))</f>
        <v>0.22</v>
      </c>
      <c r="F1068" s="39">
        <f>IFERROR(ROUND(InformeTbHv[[#This Row],[M3]]/InformeTbHv[[#This Row],[T EFECTIVO]],2),"")</f>
        <v>16.7</v>
      </c>
      <c r="G1068" s="89">
        <f>InformeTbHv[[#This Row],[T PROGRAMADO]]-InformeTbHv[[#This Row],[HORAS DE OTRAS PARADA]]</f>
        <v>7.33</v>
      </c>
      <c r="H1068" s="89">
        <f>InformeTbHv[[#This Row],[T PROGRAMADO]]-SUM(InformeTbHv[[#This Row],[T PARADAS MEC]]+InformeTbHv[[#This Row],[ALISTAMIENTO]]+InformeTbHv[[#This Row],[Mantenimiento periódico]])</f>
        <v>7.5</v>
      </c>
      <c r="I1068" s="89">
        <f>InformeTbHv[[#This Row],[T PARADAS MEC]]+InformeTbHv[[#This Row],[ALISTAMIENTO]]+InformeTbHv[[#This Row],[Mantenimiento periódico]]</f>
        <v>0.5</v>
      </c>
      <c r="J1068" s="89">
        <f>SUMIF(InformeTbHv[[#This Row],[MOTIVO 1]],"Mantenimiento periódico",InformeTbHv[[#This Row],[T OTRA PARADA 1]])</f>
        <v>0</v>
      </c>
      <c r="K1068" s="89">
        <f>InformeTbHv[[#This Row],[Mantenimiento periódico]]+InformeTbHv[[#This Row],[ALISTAMIENTO]]</f>
        <v>0.5</v>
      </c>
      <c r="L1068" s="89">
        <f>SUM(InformeTbHv[[#This Row],[T OTRA PARADA 1]:[T OTRA PARADA 5]])</f>
        <v>0</v>
      </c>
      <c r="M1068" s="88" t="s">
        <v>86</v>
      </c>
      <c r="N1068" s="88" t="s">
        <v>1418</v>
      </c>
      <c r="O1068" s="88" t="s">
        <v>95</v>
      </c>
      <c r="P1068" s="88">
        <v>6135776</v>
      </c>
      <c r="Q1068" s="88" t="s">
        <v>398</v>
      </c>
      <c r="R1068" s="88" t="s">
        <v>74</v>
      </c>
      <c r="S1068" s="90">
        <v>46051</v>
      </c>
      <c r="T1068" s="88" t="s">
        <v>399</v>
      </c>
      <c r="U1068" s="88"/>
      <c r="V1068" s="88"/>
      <c r="W1068" s="88"/>
      <c r="X1068" s="88"/>
      <c r="Y1068" s="88"/>
      <c r="Z1068" s="88"/>
      <c r="AA1068" s="88"/>
      <c r="AB1068" s="88"/>
      <c r="AC1068" s="88" t="s">
        <v>1430</v>
      </c>
      <c r="AD1068" s="88" t="s">
        <v>1475</v>
      </c>
      <c r="AE1068" s="88" t="s">
        <v>1517</v>
      </c>
      <c r="AF1068" s="88">
        <v>14.957915875223099</v>
      </c>
      <c r="AG1068" s="251" t="s">
        <v>205</v>
      </c>
      <c r="AH1068" s="206">
        <v>9</v>
      </c>
      <c r="AI1068" s="205" t="s">
        <v>47</v>
      </c>
      <c r="AJ1068" s="416">
        <f>VLOOKUP(InformeTbHv[[#This Row],[TURNO]],[1]INFORMEHV!AI$2:AK$184,2,0)</f>
        <v>0.25</v>
      </c>
      <c r="AK1068" s="416">
        <f>VLOOKUP(InformeTbHv[[#This Row],[TURNO]],[1]INFORMEHV!AI$2:AK$184,3,0)</f>
        <v>0.58333333333333337</v>
      </c>
      <c r="AL1068" s="205">
        <v>18</v>
      </c>
      <c r="AM1068" s="88">
        <v>558</v>
      </c>
      <c r="AN1068" s="88">
        <v>122.43</v>
      </c>
      <c r="AO1068" s="88">
        <v>16.52</v>
      </c>
      <c r="AP1068" s="88"/>
      <c r="AQ1068" s="89">
        <v>18.7</v>
      </c>
      <c r="AR1068" s="88">
        <v>8</v>
      </c>
      <c r="AS1068" s="88"/>
      <c r="AT1068" s="91"/>
      <c r="AU1068" s="91"/>
      <c r="AV1068" s="88">
        <v>0.5</v>
      </c>
      <c r="AW1068" s="88"/>
      <c r="AX1068" s="88">
        <v>0.17</v>
      </c>
      <c r="AY1068" s="88"/>
      <c r="AZ1068" s="92" t="s">
        <v>203</v>
      </c>
      <c r="BA1068" s="88" t="s">
        <v>48</v>
      </c>
      <c r="BB106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0.67</v>
      </c>
      <c r="BC1068" s="89"/>
      <c r="BD1068" s="89"/>
      <c r="BE1068" s="89"/>
      <c r="BF1068" s="89"/>
      <c r="BG1068" s="93"/>
      <c r="BH1068" s="74"/>
      <c r="BI1068" s="75"/>
      <c r="BJ1068" s="45"/>
      <c r="BK1068" s="46"/>
      <c r="BL1068" s="94"/>
    </row>
    <row r="1069" spans="1:64" ht="18" customHeight="1" x14ac:dyDescent="0.3">
      <c r="A1069" s="87">
        <f>IFERROR(InformeTbHv[[#This Row],[T EFECTIVO]]/InformeTbHv[[#This Row],[Horas disponibles]],0)</f>
        <v>0.91625000000000001</v>
      </c>
      <c r="B1069" s="87">
        <f>((InformeTbHv[[#This Row],[T PROGRAMADO]]-InformeTbHv[[#This Row],[HORAS DE OTRAS PARADA]]))/InformeTbHv[[#This Row],[T PROGRAMADO]]</f>
        <v>0.91625000000000001</v>
      </c>
      <c r="C1069" s="216">
        <f>IFERROR(((InformeTbHv[[#This Row],[T PROGRAMADO]]-InformeTbHv[[#This Row],[Ttal P. mec]])/InformeTbHv[[#This Row],[T PROGRAMADO]]),0)</f>
        <v>1</v>
      </c>
      <c r="D1069" s="88">
        <f>IFERROR(ROUND(InformeTbHv[[#This Row],[TOTAL DE ARBOLES]]/InformeTbHv[[#This Row],[T EFECTIVO]],2),"")</f>
        <v>50.75</v>
      </c>
      <c r="E1069" s="88">
        <f>(IFERROR(ROUND(InformeTbHv[[#This Row],[M3]]/InformeTbHv[[#This Row],[TOTAL DE ARBOLES]],2),""))</f>
        <v>0.28999999999999998</v>
      </c>
      <c r="F1069" s="39">
        <f>IFERROR(ROUND(InformeTbHv[[#This Row],[M3]]/InformeTbHv[[#This Row],[T EFECTIVO]],2),"")</f>
        <v>14.73</v>
      </c>
      <c r="G1069" s="89">
        <f>InformeTbHv[[#This Row],[T PROGRAMADO]]-InformeTbHv[[#This Row],[HORAS DE OTRAS PARADA]]</f>
        <v>7.33</v>
      </c>
      <c r="H1069" s="89">
        <f>InformeTbHv[[#This Row],[T PROGRAMADO]]-SUM(InformeTbHv[[#This Row],[T PARADAS MEC]]+InformeTbHv[[#This Row],[ALISTAMIENTO]]+InformeTbHv[[#This Row],[Mantenimiento periódico]])</f>
        <v>8</v>
      </c>
      <c r="I1069" s="89">
        <f>InformeTbHv[[#This Row],[T PARADAS MEC]]+InformeTbHv[[#This Row],[ALISTAMIENTO]]+InformeTbHv[[#This Row],[Mantenimiento periódico]]</f>
        <v>0</v>
      </c>
      <c r="J1069" s="89">
        <f>SUMIF(InformeTbHv[[#This Row],[MOTIVO 1]],"Mantenimiento periódico",InformeTbHv[[#This Row],[T OTRA PARADA 1]])</f>
        <v>0</v>
      </c>
      <c r="K1069" s="89">
        <f>InformeTbHv[[#This Row],[Mantenimiento periódico]]+InformeTbHv[[#This Row],[ALISTAMIENTO]]</f>
        <v>0</v>
      </c>
      <c r="L1069" s="89">
        <f>SUM(InformeTbHv[[#This Row],[T OTRA PARADA 1]:[T OTRA PARADA 5]])</f>
        <v>0</v>
      </c>
      <c r="M1069" s="88" t="s">
        <v>86</v>
      </c>
      <c r="N1069" s="88" t="s">
        <v>1418</v>
      </c>
      <c r="O1069" s="88" t="s">
        <v>88</v>
      </c>
      <c r="P1069" s="88">
        <v>94265708</v>
      </c>
      <c r="Q1069" s="88" t="s">
        <v>398</v>
      </c>
      <c r="R1069" s="88" t="s">
        <v>74</v>
      </c>
      <c r="S1069" s="90">
        <v>46051</v>
      </c>
      <c r="T1069" s="88" t="s">
        <v>399</v>
      </c>
      <c r="U1069" s="88"/>
      <c r="V1069" s="88"/>
      <c r="W1069" s="88"/>
      <c r="X1069" s="88"/>
      <c r="Y1069" s="88"/>
      <c r="Z1069" s="88"/>
      <c r="AA1069" s="88"/>
      <c r="AB1069" s="88"/>
      <c r="AC1069" s="88" t="s">
        <v>1430</v>
      </c>
      <c r="AD1069" s="88" t="s">
        <v>1475</v>
      </c>
      <c r="AE1069" s="88" t="s">
        <v>1517</v>
      </c>
      <c r="AF1069" s="88">
        <v>14.957915875223099</v>
      </c>
      <c r="AG1069" s="251" t="s">
        <v>205</v>
      </c>
      <c r="AH1069" s="206">
        <v>9</v>
      </c>
      <c r="AI1069" s="88" t="s">
        <v>45</v>
      </c>
      <c r="AJ1069" s="419">
        <f>VLOOKUP(InformeTbHv[[#This Row],[TURNO]],[1]INFORMEHV!AI$2:AK$184,2,0)</f>
        <v>0.58333333333333337</v>
      </c>
      <c r="AK1069" s="419">
        <f>VLOOKUP(InformeTbHv[[#This Row],[TURNO]],[1]INFORMEHV!AI$2:AK$184,3,0)</f>
        <v>0.91666666666666663</v>
      </c>
      <c r="AL1069" s="205">
        <v>20</v>
      </c>
      <c r="AM1069" s="88">
        <v>372</v>
      </c>
      <c r="AN1069" s="88">
        <v>108</v>
      </c>
      <c r="AO1069" s="88">
        <v>12.41</v>
      </c>
      <c r="AP1069" s="88"/>
      <c r="AQ1069" s="89">
        <v>18.5</v>
      </c>
      <c r="AR1069" s="88">
        <v>8</v>
      </c>
      <c r="AS1069" s="88"/>
      <c r="AT1069" s="91"/>
      <c r="AU1069" s="91"/>
      <c r="AV1069" s="88"/>
      <c r="AW1069" s="88">
        <v>0.42</v>
      </c>
      <c r="AX1069" s="88">
        <v>0.25</v>
      </c>
      <c r="AY1069" s="88"/>
      <c r="AZ1069" s="92" t="s">
        <v>203</v>
      </c>
      <c r="BA1069" s="88" t="s">
        <v>48</v>
      </c>
      <c r="BB106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0.66999999999999993</v>
      </c>
      <c r="BC1069" s="89"/>
      <c r="BD1069" s="89"/>
      <c r="BE1069" s="89"/>
      <c r="BF1069" s="89"/>
      <c r="BG1069" s="93"/>
      <c r="BH1069" s="74"/>
      <c r="BI1069" s="75"/>
      <c r="BJ1069" s="45"/>
      <c r="BK1069" s="46"/>
      <c r="BL1069" s="94"/>
    </row>
    <row r="1070" spans="1:64" ht="18" customHeight="1" x14ac:dyDescent="0.3">
      <c r="A1070" s="87">
        <f>IFERROR(InformeTbHv[[#This Row],[T EFECTIVO]]/InformeTbHv[[#This Row],[Horas disponibles]],0)</f>
        <v>0.9</v>
      </c>
      <c r="B1070" s="87">
        <f>((InformeTbHv[[#This Row],[T PROGRAMADO]]-InformeTbHv[[#This Row],[HORAS DE OTRAS PARADA]]))/InformeTbHv[[#This Row],[T PROGRAMADO]]</f>
        <v>0.84375</v>
      </c>
      <c r="C1070" s="216">
        <f>IFERROR(((InformeTbHv[[#This Row],[T PROGRAMADO]]-InformeTbHv[[#This Row],[Ttal P. mec]])/InformeTbHv[[#This Row],[T PROGRAMADO]]),0)</f>
        <v>0.9375</v>
      </c>
      <c r="D1070" s="88">
        <f>IFERROR(ROUND(InformeTbHv[[#This Row],[TOTAL DE ARBOLES]]/InformeTbHv[[#This Row],[T EFECTIVO]],2),"")</f>
        <v>22.96</v>
      </c>
      <c r="E1070" s="88">
        <f>(IFERROR(ROUND(InformeTbHv[[#This Row],[M3]]/InformeTbHv[[#This Row],[TOTAL DE ARBOLES]],2),""))</f>
        <v>0.34</v>
      </c>
      <c r="F1070" s="39">
        <f>IFERROR(ROUND(InformeTbHv[[#This Row],[M3]]/InformeTbHv[[#This Row],[T EFECTIVO]],2),"")</f>
        <v>7.7</v>
      </c>
      <c r="G1070" s="89">
        <f>InformeTbHv[[#This Row],[T PROGRAMADO]]-InformeTbHv[[#This Row],[HORAS DE OTRAS PARADA]]</f>
        <v>6.75</v>
      </c>
      <c r="H1070" s="89">
        <f>InformeTbHv[[#This Row],[T PROGRAMADO]]-SUM(InformeTbHv[[#This Row],[T PARADAS MEC]]+InformeTbHv[[#This Row],[ALISTAMIENTO]]+InformeTbHv[[#This Row],[Mantenimiento periódico]])</f>
        <v>7.5</v>
      </c>
      <c r="I1070" s="89">
        <f>InformeTbHv[[#This Row],[T PARADAS MEC]]+InformeTbHv[[#This Row],[ALISTAMIENTO]]+InformeTbHv[[#This Row],[Mantenimiento periódico]]</f>
        <v>0.5</v>
      </c>
      <c r="J1070" s="89">
        <f>SUMIF(InformeTbHv[[#This Row],[MOTIVO 1]],"Mantenimiento periódico",InformeTbHv[[#This Row],[T OTRA PARADA 1]])</f>
        <v>0</v>
      </c>
      <c r="K1070" s="89">
        <f>InformeTbHv[[#This Row],[Mantenimiento periódico]]+InformeTbHv[[#This Row],[ALISTAMIENTO]]</f>
        <v>0.5</v>
      </c>
      <c r="L1070" s="89">
        <f>SUM(InformeTbHv[[#This Row],[T OTRA PARADA 1]:[T OTRA PARADA 5]])</f>
        <v>0</v>
      </c>
      <c r="M1070" s="88" t="s">
        <v>134</v>
      </c>
      <c r="N1070" s="88" t="s">
        <v>1417</v>
      </c>
      <c r="O1070" s="88" t="s">
        <v>373</v>
      </c>
      <c r="P1070" s="88">
        <v>1022124225</v>
      </c>
      <c r="Q1070" s="88" t="s">
        <v>65</v>
      </c>
      <c r="R1070" s="88" t="s">
        <v>49</v>
      </c>
      <c r="S1070" s="203">
        <v>46050</v>
      </c>
      <c r="T1070" s="88" t="s">
        <v>393</v>
      </c>
      <c r="U1070" s="88"/>
      <c r="V1070" s="88"/>
      <c r="W1070" s="88"/>
      <c r="X1070" s="88"/>
      <c r="Y1070" s="88"/>
      <c r="Z1070" s="88"/>
      <c r="AA1070" s="88"/>
      <c r="AB1070" s="88"/>
      <c r="AC1070" s="88" t="s">
        <v>1422</v>
      </c>
      <c r="AD1070" s="88" t="s">
        <v>1467</v>
      </c>
      <c r="AE1070" s="88" t="s">
        <v>1511</v>
      </c>
      <c r="AF1070" s="88">
        <v>16.129333818634041</v>
      </c>
      <c r="AG1070" s="25" t="s">
        <v>208</v>
      </c>
      <c r="AH1070" s="206">
        <v>6</v>
      </c>
      <c r="AI1070" s="205" t="s">
        <v>45</v>
      </c>
      <c r="AJ1070" s="416">
        <f>VLOOKUP(InformeTbHv[[#This Row],[TURNO]],[1]INFORMEHV!AI$2:AK$184,2,0)</f>
        <v>0.58333333333333337</v>
      </c>
      <c r="AK1070" s="416">
        <f>VLOOKUP(InformeTbHv[[#This Row],[TURNO]],[1]INFORMEHV!AI$2:AK$184,3,0)</f>
        <v>0.91666666666666663</v>
      </c>
      <c r="AL1070" s="205">
        <v>27</v>
      </c>
      <c r="AM1070" s="88">
        <v>155</v>
      </c>
      <c r="AN1070" s="88">
        <v>52</v>
      </c>
      <c r="AO1070" s="88">
        <v>11</v>
      </c>
      <c r="AP1070" s="88">
        <v>34</v>
      </c>
      <c r="AQ1070" s="89">
        <v>40</v>
      </c>
      <c r="AR1070" s="88">
        <v>8</v>
      </c>
      <c r="AS1070" s="88"/>
      <c r="AT1070" s="91"/>
      <c r="AU1070" s="91"/>
      <c r="AV1070" s="88">
        <v>0.5</v>
      </c>
      <c r="AW1070" s="88">
        <v>0.25</v>
      </c>
      <c r="AX1070" s="88">
        <v>0.5</v>
      </c>
      <c r="AY1070" s="88">
        <v>4</v>
      </c>
      <c r="AZ1070" s="92" t="s">
        <v>508</v>
      </c>
      <c r="BA1070" s="88" t="s">
        <v>48</v>
      </c>
      <c r="BB107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1.25</v>
      </c>
      <c r="BC1070" s="89"/>
      <c r="BD1070" s="89"/>
      <c r="BE1070" s="89"/>
      <c r="BF1070" s="89"/>
      <c r="BG1070" s="93"/>
      <c r="BH1070" s="74"/>
      <c r="BI1070" s="75"/>
      <c r="BJ1070" s="45"/>
      <c r="BK1070" s="46"/>
      <c r="BL1070" s="94"/>
    </row>
    <row r="1071" spans="1:64" ht="18" customHeight="1" x14ac:dyDescent="0.3">
      <c r="A1071" s="87">
        <f>IFERROR(InformeTbHv[[#This Row],[T EFECTIVO]]/InformeTbHv[[#This Row],[Horas disponibles]],0)</f>
        <v>0.36666666666666664</v>
      </c>
      <c r="B1071" s="87">
        <f>((InformeTbHv[[#This Row],[T PROGRAMADO]]-InformeTbHv[[#This Row],[HORAS DE OTRAS PARADA]]))/InformeTbHv[[#This Row],[T PROGRAMADO]]</f>
        <v>0.34375</v>
      </c>
      <c r="C1071" s="216">
        <f>IFERROR(((InformeTbHv[[#This Row],[T PROGRAMADO]]-InformeTbHv[[#This Row],[Ttal P. mec]])/InformeTbHv[[#This Row],[T PROGRAMADO]]),0)</f>
        <v>0.9375</v>
      </c>
      <c r="D1071" s="88">
        <f>IFERROR(ROUND(InformeTbHv[[#This Row],[TOTAL DE ARBOLES]]/InformeTbHv[[#This Row],[T EFECTIVO]],2),"")</f>
        <v>41.82</v>
      </c>
      <c r="E1071" s="88">
        <f>(IFERROR(ROUND(InformeTbHv[[#This Row],[M3]]/InformeTbHv[[#This Row],[TOTAL DE ARBOLES]],2),""))</f>
        <v>0.43</v>
      </c>
      <c r="F1071" s="39">
        <f>IFERROR(ROUND(InformeTbHv[[#This Row],[M3]]/InformeTbHv[[#This Row],[T EFECTIVO]],2),"")</f>
        <v>18.18</v>
      </c>
      <c r="G1071" s="89">
        <f>InformeTbHv[[#This Row],[T PROGRAMADO]]-InformeTbHv[[#This Row],[HORAS DE OTRAS PARADA]]</f>
        <v>2.75</v>
      </c>
      <c r="H1071" s="89">
        <f>InformeTbHv[[#This Row],[T PROGRAMADO]]-SUM(InformeTbHv[[#This Row],[T PARADAS MEC]]+InformeTbHv[[#This Row],[ALISTAMIENTO]]+InformeTbHv[[#This Row],[Mantenimiento periódico]])</f>
        <v>7.5</v>
      </c>
      <c r="I1071" s="89">
        <f>InformeTbHv[[#This Row],[T PARADAS MEC]]+InformeTbHv[[#This Row],[ALISTAMIENTO]]+InformeTbHv[[#This Row],[Mantenimiento periódico]]</f>
        <v>0.5</v>
      </c>
      <c r="J1071" s="89">
        <f>SUMIF(InformeTbHv[[#This Row],[MOTIVO 1]],"Mantenimiento periódico",InformeTbHv[[#This Row],[T OTRA PARADA 1]])</f>
        <v>0</v>
      </c>
      <c r="K1071" s="198">
        <f>InformeTbHv[[#This Row],[Mantenimiento periódico]]+InformeTbHv[[#This Row],[ALISTAMIENTO]]</f>
        <v>0.5</v>
      </c>
      <c r="L1071" s="198">
        <f>SUM(InformeTbHv[[#This Row],[T OTRA PARADA 1]:[T OTRA PARADA 5]])</f>
        <v>4</v>
      </c>
      <c r="M1071" s="205" t="s">
        <v>134</v>
      </c>
      <c r="N1071" s="205" t="s">
        <v>1417</v>
      </c>
      <c r="O1071" s="245" t="s">
        <v>370</v>
      </c>
      <c r="P1071" s="88">
        <v>1022124531</v>
      </c>
      <c r="Q1071" s="88" t="s">
        <v>65</v>
      </c>
      <c r="R1071" s="88" t="s">
        <v>49</v>
      </c>
      <c r="S1071" s="90">
        <v>46052</v>
      </c>
      <c r="T1071" s="88" t="s">
        <v>393</v>
      </c>
      <c r="U1071" s="88"/>
      <c r="V1071" s="88"/>
      <c r="W1071" s="88"/>
      <c r="X1071" s="88"/>
      <c r="Y1071" s="88"/>
      <c r="Z1071" s="88"/>
      <c r="AA1071" s="88"/>
      <c r="AB1071" s="88"/>
      <c r="AC1071" s="88" t="s">
        <v>1422</v>
      </c>
      <c r="AD1071" s="88" t="s">
        <v>1467</v>
      </c>
      <c r="AE1071" s="88" t="s">
        <v>1511</v>
      </c>
      <c r="AF1071" s="88">
        <v>16.129333818634041</v>
      </c>
      <c r="AG1071" s="25" t="s">
        <v>208</v>
      </c>
      <c r="AH1071" s="206">
        <v>6</v>
      </c>
      <c r="AI1071" s="25" t="s">
        <v>47</v>
      </c>
      <c r="AJ1071" s="422">
        <f>VLOOKUP(InformeTbHv[[#This Row],[TURNO]],[1]INFORMEHV!AI$2:AK$184,2,0)</f>
        <v>0.25</v>
      </c>
      <c r="AK1071" s="422">
        <f>VLOOKUP(InformeTbHv[[#This Row],[TURNO]],[1]INFORMEHV!AI$2:AK$184,3,0)</f>
        <v>0.58333333333333337</v>
      </c>
      <c r="AL1071" s="205">
        <v>28</v>
      </c>
      <c r="AM1071" s="88">
        <v>115</v>
      </c>
      <c r="AN1071" s="88">
        <v>50</v>
      </c>
      <c r="AO1071" s="88">
        <v>14.2</v>
      </c>
      <c r="AP1071" s="88">
        <v>32</v>
      </c>
      <c r="AQ1071" s="89">
        <v>34</v>
      </c>
      <c r="AR1071" s="205">
        <v>8</v>
      </c>
      <c r="AS1071" s="88"/>
      <c r="AT1071" s="30" t="s">
        <v>328</v>
      </c>
      <c r="AU1071" s="91"/>
      <c r="AV1071" s="88">
        <v>0.5</v>
      </c>
      <c r="AW1071" s="88">
        <v>0.25</v>
      </c>
      <c r="AX1071" s="88">
        <v>0.5</v>
      </c>
      <c r="AY1071" s="88"/>
      <c r="AZ1071" s="92" t="s">
        <v>512</v>
      </c>
      <c r="BA1071" s="88" t="s">
        <v>48</v>
      </c>
      <c r="BB107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5.25</v>
      </c>
      <c r="BC1071" s="89">
        <v>4</v>
      </c>
      <c r="BD1071" s="89"/>
      <c r="BE1071" s="89"/>
      <c r="BF1071" s="89"/>
      <c r="BG1071" s="93"/>
      <c r="BH1071" s="14" t="s">
        <v>236</v>
      </c>
      <c r="BI1071" s="75"/>
      <c r="BJ1071" s="45"/>
      <c r="BK1071" s="46"/>
      <c r="BL1071" s="94"/>
    </row>
    <row r="1072" spans="1:64" ht="18" customHeight="1" x14ac:dyDescent="0.3">
      <c r="A1072" s="87">
        <f>IFERROR(InformeTbHv[[#This Row],[T EFECTIVO]]/InformeTbHv[[#This Row],[Horas disponibles]],0)</f>
        <v>0.4375</v>
      </c>
      <c r="B1072" s="87">
        <f>((InformeTbHv[[#This Row],[T PROGRAMADO]]-InformeTbHv[[#This Row],[HORAS DE OTRAS PARADA]]))/InformeTbHv[[#This Row],[T PROGRAMADO]]</f>
        <v>0.4375</v>
      </c>
      <c r="C1072" s="216">
        <f>IFERROR(((InformeTbHv[[#This Row],[T PROGRAMADO]]-InformeTbHv[[#This Row],[Ttal P. mec]])/InformeTbHv[[#This Row],[T PROGRAMADO]]),0)</f>
        <v>1</v>
      </c>
      <c r="D1072" s="88">
        <f>IFERROR(ROUND(InformeTbHv[[#This Row],[TOTAL DE ARBOLES]]/InformeTbHv[[#This Row],[T EFECTIVO]],2),"")</f>
        <v>21.71</v>
      </c>
      <c r="E1072" s="88">
        <f>(IFERROR(ROUND(InformeTbHv[[#This Row],[M3]]/InformeTbHv[[#This Row],[TOTAL DE ARBOLES]],2),""))</f>
        <v>0.17</v>
      </c>
      <c r="F1072" s="39">
        <f>IFERROR(ROUND(InformeTbHv[[#This Row],[M3]]/InformeTbHv[[#This Row],[T EFECTIVO]],2),"")</f>
        <v>3.63</v>
      </c>
      <c r="G1072" s="89">
        <f>InformeTbHv[[#This Row],[T PROGRAMADO]]-InformeTbHv[[#This Row],[HORAS DE OTRAS PARADA]]</f>
        <v>3.5</v>
      </c>
      <c r="H1072" s="89">
        <f>InformeTbHv[[#This Row],[T PROGRAMADO]]-SUM(InformeTbHv[[#This Row],[T PARADAS MEC]]+InformeTbHv[[#This Row],[ALISTAMIENTO]]+InformeTbHv[[#This Row],[Mantenimiento periódico]])</f>
        <v>8</v>
      </c>
      <c r="I1072" s="89">
        <f>InformeTbHv[[#This Row],[T PARADAS MEC]]+InformeTbHv[[#This Row],[ALISTAMIENTO]]+InformeTbHv[[#This Row],[Mantenimiento periódico]]</f>
        <v>0</v>
      </c>
      <c r="J1072" s="89">
        <f>SUMIF(InformeTbHv[[#This Row],[MOTIVO 1]],"Mantenimiento periódico",InformeTbHv[[#This Row],[T OTRA PARADA 1]])</f>
        <v>0</v>
      </c>
      <c r="K1072" s="89">
        <f>InformeTbHv[[#This Row],[Mantenimiento periódico]]+InformeTbHv[[#This Row],[ALISTAMIENTO]]</f>
        <v>0</v>
      </c>
      <c r="L1072" s="89">
        <f>SUM(InformeTbHv[[#This Row],[T OTRA PARADA 1]:[T OTRA PARADA 5]])</f>
        <v>4</v>
      </c>
      <c r="M1072" s="88" t="s">
        <v>134</v>
      </c>
      <c r="N1072" s="88" t="s">
        <v>1417</v>
      </c>
      <c r="O1072" s="88" t="s">
        <v>370</v>
      </c>
      <c r="P1072" s="88">
        <v>1022124531</v>
      </c>
      <c r="Q1072" s="88" t="s">
        <v>65</v>
      </c>
      <c r="R1072" s="88" t="s">
        <v>49</v>
      </c>
      <c r="S1072" s="90">
        <v>46053</v>
      </c>
      <c r="T1072" s="88" t="s">
        <v>393</v>
      </c>
      <c r="U1072" s="88"/>
      <c r="V1072" s="88"/>
      <c r="W1072" s="88"/>
      <c r="X1072" s="88"/>
      <c r="Y1072" s="88"/>
      <c r="Z1072" s="88"/>
      <c r="AA1072" s="88"/>
      <c r="AB1072" s="88"/>
      <c r="AC1072" s="88" t="s">
        <v>1422</v>
      </c>
      <c r="AD1072" s="88" t="s">
        <v>1467</v>
      </c>
      <c r="AE1072" s="88" t="s">
        <v>1511</v>
      </c>
      <c r="AF1072" s="88">
        <v>16.129333818634041</v>
      </c>
      <c r="AG1072" s="25" t="s">
        <v>208</v>
      </c>
      <c r="AH1072" s="206">
        <v>6</v>
      </c>
      <c r="AI1072" s="88" t="s">
        <v>45</v>
      </c>
      <c r="AJ1072" s="419">
        <f>VLOOKUP(InformeTbHv[[#This Row],[TURNO]],[1]INFORMEHV!AI$2:AK$184,2,0)</f>
        <v>0.58333333333333337</v>
      </c>
      <c r="AK1072" s="419">
        <f>VLOOKUP(InformeTbHv[[#This Row],[TURNO]],[1]INFORMEHV!AI$2:AK$184,3,0)</f>
        <v>0.91666666666666663</v>
      </c>
      <c r="AL1072" s="205">
        <v>25</v>
      </c>
      <c r="AM1072" s="88">
        <v>76</v>
      </c>
      <c r="AN1072" s="88">
        <v>12.7</v>
      </c>
      <c r="AO1072" s="88">
        <v>4.4000000000000004</v>
      </c>
      <c r="AP1072" s="88"/>
      <c r="AQ1072" s="89">
        <v>30</v>
      </c>
      <c r="AR1072" s="88">
        <v>8</v>
      </c>
      <c r="AS1072" s="88"/>
      <c r="AT1072" s="91"/>
      <c r="AU1072" s="91"/>
      <c r="AV1072" s="88"/>
      <c r="AW1072" s="88"/>
      <c r="AX1072" s="88">
        <v>0.5</v>
      </c>
      <c r="AY1072" s="88">
        <v>1</v>
      </c>
      <c r="AZ1072" s="92" t="s">
        <v>513</v>
      </c>
      <c r="BA1072" s="88" t="s">
        <v>48</v>
      </c>
      <c r="BB107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4.5</v>
      </c>
      <c r="BC1072" s="89">
        <v>2</v>
      </c>
      <c r="BD1072" s="89">
        <v>2</v>
      </c>
      <c r="BE1072" s="89"/>
      <c r="BF1072" s="89"/>
      <c r="BG1072" s="93"/>
      <c r="BH1072" s="14" t="s">
        <v>236</v>
      </c>
      <c r="BI1072" s="45" t="s">
        <v>711</v>
      </c>
      <c r="BJ1072" s="45"/>
      <c r="BK1072" s="46"/>
      <c r="BL1072" s="94"/>
    </row>
    <row r="1073" spans="1:64" ht="18" customHeight="1" x14ac:dyDescent="0.3">
      <c r="A1073" s="87">
        <f>IFERROR(InformeTbHv[[#This Row],[T EFECTIVO]]/InformeTbHv[[#This Row],[Horas disponibles]],0)</f>
        <v>0.89238845144356949</v>
      </c>
      <c r="B1073" s="87">
        <f>((InformeTbHv[[#This Row],[T PROGRAMADO]]-InformeTbHv[[#This Row],[HORAS DE OTRAS PARADA]]))/InformeTbHv[[#This Row],[T PROGRAMADO]]</f>
        <v>0.85</v>
      </c>
      <c r="C1073" s="216">
        <f>IFERROR(((InformeTbHv[[#This Row],[T PROGRAMADO]]-InformeTbHv[[#This Row],[Ttal P. mec]])/InformeTbHv[[#This Row],[T PROGRAMADO]]),0)</f>
        <v>0.95250000000000001</v>
      </c>
      <c r="D1073" s="88">
        <f>IFERROR(ROUND(InformeTbHv[[#This Row],[TOTAL DE ARBOLES]]/InformeTbHv[[#This Row],[T EFECTIVO]],2),"")</f>
        <v>21.76</v>
      </c>
      <c r="E1073" s="88">
        <f>(IFERROR(ROUND(InformeTbHv[[#This Row],[M3]]/InformeTbHv[[#This Row],[TOTAL DE ARBOLES]],2),""))</f>
        <v>0.8</v>
      </c>
      <c r="F1073" s="39">
        <f>IFERROR(ROUND(InformeTbHv[[#This Row],[M3]]/InformeTbHv[[#This Row],[T EFECTIVO]],2),"")</f>
        <v>17.43</v>
      </c>
      <c r="G1073" s="89">
        <f>InformeTbHv[[#This Row],[T PROGRAMADO]]-InformeTbHv[[#This Row],[HORAS DE OTRAS PARADA]]</f>
        <v>6.8</v>
      </c>
      <c r="H1073" s="89">
        <f>InformeTbHv[[#This Row],[T PROGRAMADO]]-SUM(InformeTbHv[[#This Row],[T PARADAS MEC]]+InformeTbHv[[#This Row],[ALISTAMIENTO]]+InformeTbHv[[#This Row],[Mantenimiento periódico]])</f>
        <v>7.62</v>
      </c>
      <c r="I1073" s="89">
        <f>InformeTbHv[[#This Row],[T PARADAS MEC]]+InformeTbHv[[#This Row],[ALISTAMIENTO]]+InformeTbHv[[#This Row],[Mantenimiento periódico]]</f>
        <v>0.38</v>
      </c>
      <c r="J1073" s="89">
        <f>SUMIF(InformeTbHv[[#This Row],[MOTIVO 1]],"Mantenimiento periódico",InformeTbHv[[#This Row],[T OTRA PARADA 1]])</f>
        <v>0</v>
      </c>
      <c r="K1073" s="198">
        <f>InformeTbHv[[#This Row],[Mantenimiento periódico]]+InformeTbHv[[#This Row],[ALISTAMIENTO]]</f>
        <v>0.38</v>
      </c>
      <c r="L1073" s="198">
        <f>SUM(InformeTbHv[[#This Row],[T OTRA PARADA 1]:[T OTRA PARADA 5]])</f>
        <v>0</v>
      </c>
      <c r="M1073" s="205" t="s">
        <v>72</v>
      </c>
      <c r="N1073" s="205" t="s">
        <v>1418</v>
      </c>
      <c r="O1073" s="245" t="s">
        <v>75</v>
      </c>
      <c r="P1073" s="88">
        <v>1114481552</v>
      </c>
      <c r="Q1073" s="88" t="s">
        <v>43</v>
      </c>
      <c r="R1073" s="88" t="s">
        <v>74</v>
      </c>
      <c r="S1073" s="90">
        <v>46052</v>
      </c>
      <c r="T1073" s="88" t="s">
        <v>182</v>
      </c>
      <c r="U1073" s="88"/>
      <c r="V1073" s="88"/>
      <c r="W1073" s="88"/>
      <c r="X1073" s="88"/>
      <c r="Y1073" s="88"/>
      <c r="Z1073" s="88"/>
      <c r="AA1073" s="88"/>
      <c r="AB1073" s="88"/>
      <c r="AC1073" s="88" t="s">
        <v>1432</v>
      </c>
      <c r="AD1073" s="88" t="s">
        <v>1477</v>
      </c>
      <c r="AE1073" s="88" t="s">
        <v>1514</v>
      </c>
      <c r="AF1073" s="88">
        <v>14.532512839160525</v>
      </c>
      <c r="AG1073" s="25" t="s">
        <v>208</v>
      </c>
      <c r="AH1073" s="206">
        <v>9</v>
      </c>
      <c r="AI1073" s="25" t="s">
        <v>47</v>
      </c>
      <c r="AJ1073" s="422">
        <f>VLOOKUP(InformeTbHv[[#This Row],[TURNO]],[1]INFORMEHV!AI$2:AK$184,2,0)</f>
        <v>0.25</v>
      </c>
      <c r="AK1073" s="422">
        <f>VLOOKUP(InformeTbHv[[#This Row],[TURNO]],[1]INFORMEHV!AI$2:AK$184,3,0)</f>
        <v>0.58333333333333337</v>
      </c>
      <c r="AL1073" s="205">
        <v>28</v>
      </c>
      <c r="AM1073" s="88">
        <v>148</v>
      </c>
      <c r="AN1073" s="88">
        <v>118.5</v>
      </c>
      <c r="AO1073" s="88">
        <v>18.579999999999998</v>
      </c>
      <c r="AP1073" s="88"/>
      <c r="AQ1073" s="89">
        <v>27.9</v>
      </c>
      <c r="AR1073" s="88">
        <v>8</v>
      </c>
      <c r="AS1073" s="88"/>
      <c r="AT1073" s="91"/>
      <c r="AU1073" s="91"/>
      <c r="AV1073" s="88">
        <v>0.38</v>
      </c>
      <c r="AW1073" s="88">
        <v>0.22</v>
      </c>
      <c r="AX1073" s="88">
        <v>0.6</v>
      </c>
      <c r="AY1073" s="88">
        <v>5</v>
      </c>
      <c r="AZ1073" s="92" t="s">
        <v>514</v>
      </c>
      <c r="BA1073" s="88" t="s">
        <v>48</v>
      </c>
      <c r="BB107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1.2</v>
      </c>
      <c r="BC1073" s="89"/>
      <c r="BD1073" s="89"/>
      <c r="BE1073" s="89"/>
      <c r="BF1073" s="89"/>
      <c r="BG1073" s="93"/>
      <c r="BH1073" s="14"/>
      <c r="BI1073" s="75"/>
      <c r="BJ1073" s="45"/>
      <c r="BK1073" s="46"/>
      <c r="BL1073" s="94"/>
    </row>
    <row r="1074" spans="1:64" ht="18" customHeight="1" x14ac:dyDescent="0.3">
      <c r="A1074" s="87">
        <f>IFERROR(InformeTbHv[[#This Row],[T EFECTIVO]]/InformeTbHv[[#This Row],[Horas disponibles]],0)</f>
        <v>0.80862533692722371</v>
      </c>
      <c r="B1074" s="87">
        <f>((InformeTbHv[[#This Row],[T PROGRAMADO]]-InformeTbHv[[#This Row],[HORAS DE OTRAS PARADA]]))/InformeTbHv[[#This Row],[T PROGRAMADO]]</f>
        <v>0.75</v>
      </c>
      <c r="C1074" s="216">
        <f>IFERROR(((InformeTbHv[[#This Row],[T PROGRAMADO]]-InformeTbHv[[#This Row],[Ttal P. mec]])/InformeTbHv[[#This Row],[T PROGRAMADO]]),0)</f>
        <v>0.92749999999999999</v>
      </c>
      <c r="D1074" s="88">
        <f>IFERROR(ROUND(InformeTbHv[[#This Row],[TOTAL DE ARBOLES]]/InformeTbHv[[#This Row],[T EFECTIVO]],2),"")</f>
        <v>14</v>
      </c>
      <c r="E1074" s="88">
        <f>(IFERROR(ROUND(InformeTbHv[[#This Row],[M3]]/InformeTbHv[[#This Row],[TOTAL DE ARBOLES]],2),""))</f>
        <v>1.98</v>
      </c>
      <c r="F1074" s="39">
        <f>IFERROR(ROUND(InformeTbHv[[#This Row],[M3]]/InformeTbHv[[#This Row],[T EFECTIVO]],2),"")</f>
        <v>27.76</v>
      </c>
      <c r="G1074" s="89">
        <f>InformeTbHv[[#This Row],[T PROGRAMADO]]-InformeTbHv[[#This Row],[HORAS DE OTRAS PARADA]]</f>
        <v>6</v>
      </c>
      <c r="H1074" s="89">
        <f>InformeTbHv[[#This Row],[T PROGRAMADO]]-SUM(InformeTbHv[[#This Row],[T PARADAS MEC]]+InformeTbHv[[#This Row],[ALISTAMIENTO]]+InformeTbHv[[#This Row],[Mantenimiento periódico]])</f>
        <v>7.42</v>
      </c>
      <c r="I1074" s="89">
        <f>InformeTbHv[[#This Row],[T PARADAS MEC]]+InformeTbHv[[#This Row],[ALISTAMIENTO]]+InformeTbHv[[#This Row],[Mantenimiento periódico]]</f>
        <v>0.57999999999999996</v>
      </c>
      <c r="J1074" s="89">
        <f>SUMIF(InformeTbHv[[#This Row],[MOTIVO 1]],"Mantenimiento periódico",InformeTbHv[[#This Row],[T OTRA PARADA 1]])</f>
        <v>0</v>
      </c>
      <c r="K1074" s="198">
        <f>InformeTbHv[[#This Row],[Mantenimiento periódico]]+InformeTbHv[[#This Row],[ALISTAMIENTO]]</f>
        <v>0.57999999999999996</v>
      </c>
      <c r="L1074" s="198">
        <f>SUM(InformeTbHv[[#This Row],[T OTRA PARADA 1]:[T OTRA PARADA 5]])</f>
        <v>1</v>
      </c>
      <c r="M1074" s="205" t="s">
        <v>72</v>
      </c>
      <c r="N1074" s="205" t="s">
        <v>1418</v>
      </c>
      <c r="O1074" s="245" t="s">
        <v>75</v>
      </c>
      <c r="P1074" s="88">
        <v>1114481552</v>
      </c>
      <c r="Q1074" s="88" t="s">
        <v>43</v>
      </c>
      <c r="R1074" s="88" t="s">
        <v>74</v>
      </c>
      <c r="S1074" s="203">
        <v>46053</v>
      </c>
      <c r="T1074" s="88" t="s">
        <v>182</v>
      </c>
      <c r="U1074" s="88"/>
      <c r="V1074" s="88"/>
      <c r="W1074" s="88"/>
      <c r="X1074" s="88"/>
      <c r="Y1074" s="88"/>
      <c r="Z1074" s="88"/>
      <c r="AA1074" s="88"/>
      <c r="AB1074" s="88"/>
      <c r="AC1074" s="88" t="s">
        <v>1432</v>
      </c>
      <c r="AD1074" s="88" t="s">
        <v>1477</v>
      </c>
      <c r="AE1074" s="88" t="s">
        <v>1514</v>
      </c>
      <c r="AF1074" s="88">
        <v>14.532512839160525</v>
      </c>
      <c r="AG1074" s="25" t="s">
        <v>208</v>
      </c>
      <c r="AH1074" s="206">
        <v>11</v>
      </c>
      <c r="AI1074" s="25" t="s">
        <v>47</v>
      </c>
      <c r="AJ1074" s="422">
        <f>VLOOKUP(InformeTbHv[[#This Row],[TURNO]],[1]INFORMEHV!AI$2:AK$184,2,0)</f>
        <v>0.25</v>
      </c>
      <c r="AK1074" s="422">
        <f>VLOOKUP(InformeTbHv[[#This Row],[TURNO]],[1]INFORMEHV!AI$2:AK$184,3,0)</f>
        <v>0.58333333333333337</v>
      </c>
      <c r="AL1074" s="205">
        <v>28</v>
      </c>
      <c r="AM1074" s="88">
        <v>84</v>
      </c>
      <c r="AN1074" s="88">
        <v>166.58</v>
      </c>
      <c r="AO1074" s="88">
        <v>31.31</v>
      </c>
      <c r="AP1074" s="88"/>
      <c r="AQ1074" s="89">
        <v>45.5</v>
      </c>
      <c r="AR1074" s="88">
        <v>8</v>
      </c>
      <c r="AS1074" s="88"/>
      <c r="AT1074" s="91"/>
      <c r="AU1074" s="91"/>
      <c r="AV1074" s="88">
        <v>0.57999999999999996</v>
      </c>
      <c r="AW1074" s="88"/>
      <c r="AX1074" s="88">
        <v>0.42</v>
      </c>
      <c r="AY1074" s="88">
        <v>6</v>
      </c>
      <c r="AZ1074" s="92" t="s">
        <v>516</v>
      </c>
      <c r="BA1074" s="88" t="s">
        <v>48</v>
      </c>
      <c r="BB107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v>
      </c>
      <c r="BC1074" s="89">
        <v>1</v>
      </c>
      <c r="BD1074" s="89"/>
      <c r="BE1074" s="89"/>
      <c r="BF1074" s="89"/>
      <c r="BG1074" s="93"/>
      <c r="BH1074" s="14" t="s">
        <v>236</v>
      </c>
      <c r="BI1074" s="75"/>
      <c r="BJ1074" s="45"/>
      <c r="BK1074" s="46"/>
      <c r="BL1074" s="94"/>
    </row>
    <row r="1075" spans="1:64" ht="18" customHeight="1" x14ac:dyDescent="0.3">
      <c r="A1075" s="87">
        <f>IFERROR(InformeTbHv[[#This Row],[T EFECTIVO]]/InformeTbHv[[#This Row],[Horas disponibles]],0)</f>
        <v>0.83374999999999999</v>
      </c>
      <c r="B1075" s="87">
        <f>((InformeTbHv[[#This Row],[T PROGRAMADO]]-InformeTbHv[[#This Row],[HORAS DE OTRAS PARADA]]))/InformeTbHv[[#This Row],[T PROGRAMADO]]</f>
        <v>0.83374999999999999</v>
      </c>
      <c r="C1075" s="216">
        <f>IFERROR(((InformeTbHv[[#This Row],[T PROGRAMADO]]-InformeTbHv[[#This Row],[Ttal P. mec]])/InformeTbHv[[#This Row],[T PROGRAMADO]]),0)</f>
        <v>1</v>
      </c>
      <c r="D1075" s="88">
        <f>IFERROR(ROUND(InformeTbHv[[#This Row],[TOTAL DE ARBOLES]]/InformeTbHv[[#This Row],[T EFECTIVO]],2),"")</f>
        <v>68.37</v>
      </c>
      <c r="E1075" s="88">
        <f>(IFERROR(ROUND(InformeTbHv[[#This Row],[M3]]/InformeTbHv[[#This Row],[TOTAL DE ARBOLES]],2),""))</f>
        <v>0.32</v>
      </c>
      <c r="F1075" s="39">
        <f>IFERROR(ROUND(InformeTbHv[[#This Row],[M3]]/InformeTbHv[[#This Row],[T EFECTIVO]],2),"")</f>
        <v>21.85</v>
      </c>
      <c r="G1075" s="89">
        <f>InformeTbHv[[#This Row],[T PROGRAMADO]]-InformeTbHv[[#This Row],[HORAS DE OTRAS PARADA]]</f>
        <v>6.67</v>
      </c>
      <c r="H1075" s="89">
        <f>InformeTbHv[[#This Row],[T PROGRAMADO]]-SUM(InformeTbHv[[#This Row],[T PARADAS MEC]]+InformeTbHv[[#This Row],[ALISTAMIENTO]]+InformeTbHv[[#This Row],[Mantenimiento periódico]])</f>
        <v>8</v>
      </c>
      <c r="I1075" s="89">
        <f>InformeTbHv[[#This Row],[T PARADAS MEC]]+InformeTbHv[[#This Row],[ALISTAMIENTO]]+InformeTbHv[[#This Row],[Mantenimiento periódico]]</f>
        <v>0</v>
      </c>
      <c r="J1075" s="89">
        <f>SUMIF(InformeTbHv[[#This Row],[MOTIVO 1]],"Mantenimiento periódico",InformeTbHv[[#This Row],[T OTRA PARADA 1]])</f>
        <v>0</v>
      </c>
      <c r="K1075" s="89">
        <f>InformeTbHv[[#This Row],[Mantenimiento periódico]]+InformeTbHv[[#This Row],[ALISTAMIENTO]]</f>
        <v>0</v>
      </c>
      <c r="L1075" s="89">
        <f>SUM(InformeTbHv[[#This Row],[T OTRA PARADA 1]:[T OTRA PARADA 5]])</f>
        <v>0.5</v>
      </c>
      <c r="M1075" s="88" t="s">
        <v>86</v>
      </c>
      <c r="N1075" s="88" t="s">
        <v>1418</v>
      </c>
      <c r="O1075" s="88" t="s">
        <v>88</v>
      </c>
      <c r="P1075" s="88">
        <v>94265708</v>
      </c>
      <c r="Q1075" s="88" t="s">
        <v>398</v>
      </c>
      <c r="R1075" s="88" t="s">
        <v>74</v>
      </c>
      <c r="S1075" s="90">
        <v>46053</v>
      </c>
      <c r="T1075" s="88" t="s">
        <v>399</v>
      </c>
      <c r="U1075" s="88"/>
      <c r="V1075" s="88"/>
      <c r="W1075" s="88"/>
      <c r="X1075" s="88"/>
      <c r="Y1075" s="88"/>
      <c r="Z1075" s="88"/>
      <c r="AA1075" s="88"/>
      <c r="AB1075" s="88"/>
      <c r="AC1075" s="88" t="s">
        <v>1430</v>
      </c>
      <c r="AD1075" s="88" t="s">
        <v>1475</v>
      </c>
      <c r="AE1075" s="88" t="s">
        <v>1517</v>
      </c>
      <c r="AF1075" s="88">
        <v>14.957915875223099</v>
      </c>
      <c r="AG1075" s="251" t="s">
        <v>205</v>
      </c>
      <c r="AH1075" s="206">
        <v>9</v>
      </c>
      <c r="AI1075" s="88" t="s">
        <v>45</v>
      </c>
      <c r="AJ1075" s="419">
        <f>VLOOKUP(InformeTbHv[[#This Row],[TURNO]],[1]INFORMEHV!AI$2:AK$184,2,0)</f>
        <v>0.58333333333333337</v>
      </c>
      <c r="AK1075" s="419">
        <f>VLOOKUP(InformeTbHv[[#This Row],[TURNO]],[1]INFORMEHV!AI$2:AK$184,3,0)</f>
        <v>0.91666666666666663</v>
      </c>
      <c r="AL1075" s="205">
        <v>14</v>
      </c>
      <c r="AM1075" s="88">
        <v>456</v>
      </c>
      <c r="AN1075" s="88">
        <v>145.71</v>
      </c>
      <c r="AO1075" s="88">
        <v>13.25</v>
      </c>
      <c r="AP1075" s="88"/>
      <c r="AQ1075" s="89">
        <v>19.3</v>
      </c>
      <c r="AR1075" s="88">
        <v>8</v>
      </c>
      <c r="AS1075" s="88"/>
      <c r="AT1075" s="91"/>
      <c r="AU1075" s="91"/>
      <c r="AV1075" s="88"/>
      <c r="AW1075" s="88">
        <v>0.33</v>
      </c>
      <c r="AX1075" s="88">
        <v>0.5</v>
      </c>
      <c r="AY1075" s="88"/>
      <c r="AZ1075" s="92" t="s">
        <v>203</v>
      </c>
      <c r="BA1075" s="88" t="s">
        <v>48</v>
      </c>
      <c r="BB107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1.33</v>
      </c>
      <c r="BC1075" s="89">
        <v>0.5</v>
      </c>
      <c r="BD1075" s="89"/>
      <c r="BE1075" s="89"/>
      <c r="BF1075" s="89"/>
      <c r="BG1075" s="93"/>
      <c r="BH1075" s="44" t="s">
        <v>255</v>
      </c>
      <c r="BI1075" s="75"/>
      <c r="BJ1075" s="45"/>
      <c r="BK1075" s="46"/>
      <c r="BL1075" s="94"/>
    </row>
    <row r="1076" spans="1:64" ht="18" customHeight="1" x14ac:dyDescent="0.3">
      <c r="A1076" s="87">
        <f>IFERROR(InformeTbHv[[#This Row],[T EFECTIVO]]/InformeTbHv[[#This Row],[Horas disponibles]],0)</f>
        <v>0.91304347826086951</v>
      </c>
      <c r="B1076" s="87">
        <f>((InformeTbHv[[#This Row],[T PROGRAMADO]]-InformeTbHv[[#This Row],[HORAS DE OTRAS PARADA]]))/InformeTbHv[[#This Row],[T PROGRAMADO]]</f>
        <v>0.875</v>
      </c>
      <c r="C1076" s="216">
        <f>IFERROR(((InformeTbHv[[#This Row],[T PROGRAMADO]]-InformeTbHv[[#This Row],[Ttal P. mec]])/InformeTbHv[[#This Row],[T PROGRAMADO]]),0)</f>
        <v>0.95833333333333337</v>
      </c>
      <c r="D1076" s="88">
        <f>IFERROR(ROUND(InformeTbHv[[#This Row],[TOTAL DE ARBOLES]]/InformeTbHv[[#This Row],[T EFECTIVO]],2),"")</f>
        <v>35.520000000000003</v>
      </c>
      <c r="E1076" s="88">
        <f>(IFERROR(ROUND(InformeTbHv[[#This Row],[M3]]/InformeTbHv[[#This Row],[TOTAL DE ARBOLES]],2),""))</f>
        <v>0.42</v>
      </c>
      <c r="F1076" s="39">
        <f>IFERROR(ROUND(InformeTbHv[[#This Row],[M3]]/InformeTbHv[[#This Row],[T EFECTIVO]],2),"")</f>
        <v>15.09</v>
      </c>
      <c r="G1076" s="89">
        <f>InformeTbHv[[#This Row],[T PROGRAMADO]]-InformeTbHv[[#This Row],[HORAS DE OTRAS PARADA]]</f>
        <v>10.5</v>
      </c>
      <c r="H1076" s="89">
        <f>InformeTbHv[[#This Row],[T PROGRAMADO]]-SUM(InformeTbHv[[#This Row],[T PARADAS MEC]]+InformeTbHv[[#This Row],[ALISTAMIENTO]]+InformeTbHv[[#This Row],[Mantenimiento periódico]])</f>
        <v>11.5</v>
      </c>
      <c r="I1076" s="89">
        <f>InformeTbHv[[#This Row],[T PARADAS MEC]]+InformeTbHv[[#This Row],[ALISTAMIENTO]]+InformeTbHv[[#This Row],[Mantenimiento periódico]]</f>
        <v>0.5</v>
      </c>
      <c r="J1076" s="89">
        <f>SUMIF(InformeTbHv[[#This Row],[MOTIVO 1]],"Mantenimiento periódico",InformeTbHv[[#This Row],[T OTRA PARADA 1]])</f>
        <v>0</v>
      </c>
      <c r="K1076" s="89">
        <f>InformeTbHv[[#This Row],[Mantenimiento periódico]]+InformeTbHv[[#This Row],[ALISTAMIENTO]]</f>
        <v>0.5</v>
      </c>
      <c r="L1076" s="89">
        <f>SUM(InformeTbHv[[#This Row],[T OTRA PARADA 1]:[T OTRA PARADA 5]])</f>
        <v>0</v>
      </c>
      <c r="M1076" s="88" t="s">
        <v>79</v>
      </c>
      <c r="N1076" s="88" t="s">
        <v>1417</v>
      </c>
      <c r="O1076" s="88" t="s">
        <v>190</v>
      </c>
      <c r="P1076" s="88">
        <v>4582961</v>
      </c>
      <c r="Q1076" s="88" t="s">
        <v>43</v>
      </c>
      <c r="R1076" s="88" t="s">
        <v>49</v>
      </c>
      <c r="S1076" s="90">
        <v>46050</v>
      </c>
      <c r="T1076" s="88" t="s">
        <v>324</v>
      </c>
      <c r="U1076" s="88"/>
      <c r="V1076" s="88"/>
      <c r="W1076" s="88"/>
      <c r="X1076" s="88"/>
      <c r="Y1076" s="88"/>
      <c r="Z1076" s="88"/>
      <c r="AA1076" s="88"/>
      <c r="AB1076" s="88"/>
      <c r="AC1076" s="88" t="s">
        <v>1429</v>
      </c>
      <c r="AD1076" s="88" t="s">
        <v>1474</v>
      </c>
      <c r="AE1076" s="88" t="s">
        <v>1509</v>
      </c>
      <c r="AF1076" s="88">
        <v>28.324549850778098</v>
      </c>
      <c r="AG1076" s="251" t="s">
        <v>205</v>
      </c>
      <c r="AH1076" s="206">
        <v>2</v>
      </c>
      <c r="AI1076" s="205" t="s">
        <v>47</v>
      </c>
      <c r="AJ1076" s="416">
        <f>VLOOKUP(InformeTbHv[[#This Row],[TURNO]],[1]INFORMEHV!AI$2:AK$184,2,0)</f>
        <v>0.25</v>
      </c>
      <c r="AK1076" s="416">
        <f>VLOOKUP(InformeTbHv[[#This Row],[TURNO]],[1]INFORMEHV!AI$2:AK$184,3,0)</f>
        <v>0.58333333333333337</v>
      </c>
      <c r="AL1076" s="205">
        <v>29</v>
      </c>
      <c r="AM1076" s="88">
        <v>373</v>
      </c>
      <c r="AN1076" s="88">
        <v>158.4</v>
      </c>
      <c r="AO1076" s="88">
        <v>31.7</v>
      </c>
      <c r="AP1076" s="88"/>
      <c r="AQ1076" s="89">
        <v>19</v>
      </c>
      <c r="AR1076" s="88">
        <v>12</v>
      </c>
      <c r="AS1076" s="88"/>
      <c r="AT1076" s="91"/>
      <c r="AU1076" s="91"/>
      <c r="AV1076" s="88">
        <v>0.5</v>
      </c>
      <c r="AW1076" s="88">
        <v>0.25</v>
      </c>
      <c r="AX1076" s="88">
        <v>0.75</v>
      </c>
      <c r="AY1076" s="88">
        <v>5</v>
      </c>
      <c r="AZ1076" s="92"/>
      <c r="BA1076" s="88" t="s">
        <v>48</v>
      </c>
      <c r="BB107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1.5</v>
      </c>
      <c r="BC1076" s="89"/>
      <c r="BD1076" s="89"/>
      <c r="BE1076" s="89"/>
      <c r="BF1076" s="89"/>
      <c r="BG1076" s="93"/>
      <c r="BH1076" s="14"/>
      <c r="BI1076" s="75"/>
      <c r="BJ1076" s="45"/>
      <c r="BK1076" s="46"/>
      <c r="BL1076" s="94"/>
    </row>
    <row r="1077" spans="1:64" ht="18" customHeight="1" x14ac:dyDescent="0.3">
      <c r="A1077" s="87">
        <f>IFERROR(InformeTbHv[[#This Row],[T EFECTIVO]]/InformeTbHv[[#This Row],[Horas disponibles]],0)</f>
        <v>0.89473684210526316</v>
      </c>
      <c r="B1077" s="87">
        <f>((InformeTbHv[[#This Row],[T PROGRAMADO]]-InformeTbHv[[#This Row],[HORAS DE OTRAS PARADA]]))/InformeTbHv[[#This Row],[T PROGRAMADO]]</f>
        <v>0.70833333333333337</v>
      </c>
      <c r="C1077" s="216">
        <f>IFERROR(((InformeTbHv[[#This Row],[T PROGRAMADO]]-InformeTbHv[[#This Row],[Ttal P. mec]])/InformeTbHv[[#This Row],[T PROGRAMADO]]),0)</f>
        <v>0.79166666666666663</v>
      </c>
      <c r="D1077" s="88">
        <f>IFERROR(ROUND(InformeTbHv[[#This Row],[TOTAL DE ARBOLES]]/InformeTbHv[[#This Row],[T EFECTIVO]],2),"")</f>
        <v>0</v>
      </c>
      <c r="E1077" s="88" t="str">
        <f>(IFERROR(ROUND(InformeTbHv[[#This Row],[M3]]/InformeTbHv[[#This Row],[TOTAL DE ARBOLES]],2),""))</f>
        <v/>
      </c>
      <c r="F1077" s="39">
        <f>IFERROR(ROUND(InformeTbHv[[#This Row],[M3]]/InformeTbHv[[#This Row],[T EFECTIVO]],2),"")</f>
        <v>9.41</v>
      </c>
      <c r="G1077" s="89">
        <f>InformeTbHv[[#This Row],[T PROGRAMADO]]-InformeTbHv[[#This Row],[HORAS DE OTRAS PARADA]]</f>
        <v>8.5</v>
      </c>
      <c r="H1077" s="89">
        <f>InformeTbHv[[#This Row],[T PROGRAMADO]]-SUM(InformeTbHv[[#This Row],[T PARADAS MEC]]+InformeTbHv[[#This Row],[ALISTAMIENTO]]+InformeTbHv[[#This Row],[Mantenimiento periódico]])</f>
        <v>9.5</v>
      </c>
      <c r="I1077" s="89">
        <f>InformeTbHv[[#This Row],[T PARADAS MEC]]+InformeTbHv[[#This Row],[ALISTAMIENTO]]+InformeTbHv[[#This Row],[Mantenimiento periódico]]</f>
        <v>2.5</v>
      </c>
      <c r="J1077" s="89">
        <f>SUMIF(InformeTbHv[[#This Row],[MOTIVO 1]],"Mantenimiento periódico",InformeTbHv[[#This Row],[T OTRA PARADA 1]])</f>
        <v>0</v>
      </c>
      <c r="K1077" s="89">
        <f>InformeTbHv[[#This Row],[Mantenimiento periódico]]+InformeTbHv[[#This Row],[ALISTAMIENTO]]</f>
        <v>0.5</v>
      </c>
      <c r="L1077" s="89">
        <f>SUM(InformeTbHv[[#This Row],[T OTRA PARADA 1]:[T OTRA PARADA 5]])</f>
        <v>0</v>
      </c>
      <c r="M1077" s="88" t="s">
        <v>76</v>
      </c>
      <c r="N1077" s="88" t="s">
        <v>1418</v>
      </c>
      <c r="O1077" s="88" t="s">
        <v>83</v>
      </c>
      <c r="P1077" s="88">
        <v>1116724602</v>
      </c>
      <c r="Q1077" s="88" t="s">
        <v>43</v>
      </c>
      <c r="R1077" s="88" t="s">
        <v>49</v>
      </c>
      <c r="S1077" s="90">
        <v>46050</v>
      </c>
      <c r="T1077" s="88" t="s">
        <v>191</v>
      </c>
      <c r="U1077" s="88"/>
      <c r="V1077" s="88"/>
      <c r="W1077" s="88"/>
      <c r="X1077" s="88"/>
      <c r="Y1077" s="88"/>
      <c r="Z1077" s="88"/>
      <c r="AA1077" s="88"/>
      <c r="AB1077" s="88"/>
      <c r="AC1077" s="88" t="s">
        <v>1449</v>
      </c>
      <c r="AD1077" s="88" t="s">
        <v>1494</v>
      </c>
      <c r="AE1077" s="88" t="s">
        <v>1509</v>
      </c>
      <c r="AF1077" s="88">
        <v>44.025076459199035</v>
      </c>
      <c r="AG1077" s="252" t="s">
        <v>206</v>
      </c>
      <c r="AH1077" s="206">
        <v>2</v>
      </c>
      <c r="AI1077" s="205" t="s">
        <v>47</v>
      </c>
      <c r="AJ1077" s="416">
        <f>VLOOKUP(InformeTbHv[[#This Row],[TURNO]],[1]INFORMEHV!AI$2:AK$184,2,0)</f>
        <v>0.25</v>
      </c>
      <c r="AK1077" s="416">
        <f>VLOOKUP(InformeTbHv[[#This Row],[TURNO]],[1]INFORMEHV!AI$2:AK$184,3,0)</f>
        <v>0.58333333333333337</v>
      </c>
      <c r="AL1077" s="205"/>
      <c r="AM1077" s="88"/>
      <c r="AN1077" s="88">
        <v>80</v>
      </c>
      <c r="AO1077" s="88"/>
      <c r="AP1077" s="88"/>
      <c r="AQ1077" s="89">
        <v>20</v>
      </c>
      <c r="AR1077" s="205">
        <v>12</v>
      </c>
      <c r="AS1077" s="88">
        <v>2</v>
      </c>
      <c r="AT1077" s="30" t="s">
        <v>328</v>
      </c>
      <c r="AU1077" s="91"/>
      <c r="AV1077" s="88">
        <v>0.5</v>
      </c>
      <c r="AW1077" s="88">
        <v>0.25</v>
      </c>
      <c r="AX1077" s="88">
        <v>0.75</v>
      </c>
      <c r="AY1077" s="88">
        <v>6</v>
      </c>
      <c r="AZ1077" s="92" t="s">
        <v>109</v>
      </c>
      <c r="BA1077" s="88" t="s">
        <v>48</v>
      </c>
      <c r="BB107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3.5</v>
      </c>
      <c r="BC1077" s="89"/>
      <c r="BD1077" s="89"/>
      <c r="BE1077" s="89"/>
      <c r="BF1077" s="89"/>
      <c r="BG1077" s="93"/>
      <c r="BH1077" s="14"/>
      <c r="BI1077" s="75"/>
      <c r="BJ1077" s="45"/>
      <c r="BK1077" s="46"/>
      <c r="BL1077" s="94"/>
    </row>
    <row r="1078" spans="1:64" ht="18" customHeight="1" x14ac:dyDescent="0.3">
      <c r="A1078" s="87">
        <f>IFERROR(InformeTbHv[[#This Row],[T EFECTIVO]]/InformeTbHv[[#This Row],[Horas disponibles]],0)</f>
        <v>0.24608695652173915</v>
      </c>
      <c r="B1078" s="87">
        <f>((InformeTbHv[[#This Row],[T PROGRAMADO]]-InformeTbHv[[#This Row],[HORAS DE OTRAS PARADA]]))/InformeTbHv[[#This Row],[T PROGRAMADO]]</f>
        <v>0.23583333333333334</v>
      </c>
      <c r="C1078" s="216">
        <f>IFERROR(((InformeTbHv[[#This Row],[T PROGRAMADO]]-InformeTbHv[[#This Row],[Ttal P. mec]])/InformeTbHv[[#This Row],[T PROGRAMADO]]),0)</f>
        <v>0.95833333333333337</v>
      </c>
      <c r="D1078" s="88">
        <f>IFERROR(ROUND(InformeTbHv[[#This Row],[TOTAL DE ARBOLES]]/InformeTbHv[[#This Row],[T EFECTIVO]],2),"")</f>
        <v>0</v>
      </c>
      <c r="E1078" s="88" t="str">
        <f>(IFERROR(ROUND(InformeTbHv[[#This Row],[M3]]/InformeTbHv[[#This Row],[TOTAL DE ARBOLES]],2),""))</f>
        <v/>
      </c>
      <c r="F1078" s="39">
        <f>IFERROR(ROUND(InformeTbHv[[#This Row],[M3]]/InformeTbHv[[#This Row],[T EFECTIVO]],2),"")</f>
        <v>10.6</v>
      </c>
      <c r="G1078" s="89">
        <f>InformeTbHv[[#This Row],[T PROGRAMADO]]-InformeTbHv[[#This Row],[HORAS DE OTRAS PARADA]]</f>
        <v>2.83</v>
      </c>
      <c r="H1078" s="89">
        <f>InformeTbHv[[#This Row],[T PROGRAMADO]]-SUM(InformeTbHv[[#This Row],[T PARADAS MEC]]+InformeTbHv[[#This Row],[ALISTAMIENTO]]+InformeTbHv[[#This Row],[Mantenimiento periódico]])</f>
        <v>11.5</v>
      </c>
      <c r="I1078" s="89">
        <f>InformeTbHv[[#This Row],[T PARADAS MEC]]+InformeTbHv[[#This Row],[ALISTAMIENTO]]+InformeTbHv[[#This Row],[Mantenimiento periódico]]</f>
        <v>0.5</v>
      </c>
      <c r="J1078" s="89">
        <f>SUMIF(InformeTbHv[[#This Row],[MOTIVO 1]],"Mantenimiento periódico",InformeTbHv[[#This Row],[T OTRA PARADA 1]])</f>
        <v>0</v>
      </c>
      <c r="K1078" s="89">
        <f>InformeTbHv[[#This Row],[Mantenimiento periódico]]+InformeTbHv[[#This Row],[ALISTAMIENTO]]</f>
        <v>0.5</v>
      </c>
      <c r="L1078" s="89">
        <f>SUM(InformeTbHv[[#This Row],[T OTRA PARADA 1]:[T OTRA PARADA 5]])</f>
        <v>7.67</v>
      </c>
      <c r="M1078" s="88" t="s">
        <v>76</v>
      </c>
      <c r="N1078" s="88" t="s">
        <v>1418</v>
      </c>
      <c r="O1078" s="88" t="s">
        <v>83</v>
      </c>
      <c r="P1078" s="88">
        <v>1116724602</v>
      </c>
      <c r="Q1078" s="88" t="s">
        <v>43</v>
      </c>
      <c r="R1078" s="88" t="s">
        <v>49</v>
      </c>
      <c r="S1078" s="90">
        <v>46051</v>
      </c>
      <c r="T1078" s="88" t="s">
        <v>324</v>
      </c>
      <c r="U1078" s="88"/>
      <c r="V1078" s="88"/>
      <c r="W1078" s="88"/>
      <c r="X1078" s="88"/>
      <c r="Y1078" s="88"/>
      <c r="Z1078" s="88"/>
      <c r="AA1078" s="88"/>
      <c r="AB1078" s="88"/>
      <c r="AC1078" s="88" t="s">
        <v>1429</v>
      </c>
      <c r="AD1078" s="88" t="s">
        <v>1474</v>
      </c>
      <c r="AE1078" s="88" t="s">
        <v>1509</v>
      </c>
      <c r="AF1078" s="88">
        <v>28.324549850778098</v>
      </c>
      <c r="AG1078" s="251" t="s">
        <v>205</v>
      </c>
      <c r="AH1078" s="206">
        <v>1</v>
      </c>
      <c r="AI1078" s="205" t="s">
        <v>47</v>
      </c>
      <c r="AJ1078" s="416">
        <f>VLOOKUP(InformeTbHv[[#This Row],[TURNO]],[1]INFORMEHV!AI$2:AK$184,2,0)</f>
        <v>0.25</v>
      </c>
      <c r="AK1078" s="416">
        <f>VLOOKUP(InformeTbHv[[#This Row],[TURNO]],[1]INFORMEHV!AI$2:AK$184,3,0)</f>
        <v>0.58333333333333337</v>
      </c>
      <c r="AL1078" s="205"/>
      <c r="AM1078" s="88"/>
      <c r="AN1078" s="88">
        <v>30</v>
      </c>
      <c r="AO1078" s="88"/>
      <c r="AP1078" s="88"/>
      <c r="AQ1078" s="89">
        <v>18</v>
      </c>
      <c r="AR1078" s="88">
        <v>12</v>
      </c>
      <c r="AS1078" s="88"/>
      <c r="AT1078" s="91"/>
      <c r="AU1078" s="91"/>
      <c r="AV1078" s="88">
        <v>0.5</v>
      </c>
      <c r="AW1078" s="88">
        <v>0.25</v>
      </c>
      <c r="AX1078" s="88">
        <v>0.75</v>
      </c>
      <c r="AY1078" s="88"/>
      <c r="AZ1078" s="92" t="s">
        <v>109</v>
      </c>
      <c r="BA1078" s="88" t="s">
        <v>48</v>
      </c>
      <c r="BB107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9.17</v>
      </c>
      <c r="BC1078" s="89">
        <v>2</v>
      </c>
      <c r="BD1078" s="89">
        <v>5.67</v>
      </c>
      <c r="BE1078" s="89"/>
      <c r="BF1078" s="89"/>
      <c r="BG1078" s="93"/>
      <c r="BH1078" s="44" t="s">
        <v>858</v>
      </c>
      <c r="BI1078" s="75" t="s">
        <v>237</v>
      </c>
      <c r="BJ1078" s="45"/>
      <c r="BK1078" s="46"/>
      <c r="BL1078" s="94"/>
    </row>
    <row r="1079" spans="1:64" ht="18" customHeight="1" x14ac:dyDescent="0.3">
      <c r="A1079" s="87">
        <f>IFERROR(InformeTbHv[[#This Row],[T EFECTIVO]]/InformeTbHv[[#This Row],[Horas disponibles]],0)</f>
        <v>0.91304347826086951</v>
      </c>
      <c r="B1079" s="87">
        <f>((InformeTbHv[[#This Row],[T PROGRAMADO]]-InformeTbHv[[#This Row],[HORAS DE OTRAS PARADA]]))/InformeTbHv[[#This Row],[T PROGRAMADO]]</f>
        <v>0.875</v>
      </c>
      <c r="C1079" s="216">
        <f>IFERROR(((InformeTbHv[[#This Row],[T PROGRAMADO]]-InformeTbHv[[#This Row],[Ttal P. mec]])/InformeTbHv[[#This Row],[T PROGRAMADO]]),0)</f>
        <v>0.95833333333333337</v>
      </c>
      <c r="D1079" s="88">
        <f>IFERROR(ROUND(InformeTbHv[[#This Row],[TOTAL DE ARBOLES]]/InformeTbHv[[#This Row],[T EFECTIVO]],2),"")</f>
        <v>46.29</v>
      </c>
      <c r="E1079" s="88">
        <f>(IFERROR(ROUND(InformeTbHv[[#This Row],[M3]]/InformeTbHv[[#This Row],[TOTAL DE ARBOLES]],2),""))</f>
        <v>0.37</v>
      </c>
      <c r="F1079" s="39">
        <f>IFERROR(ROUND(InformeTbHv[[#This Row],[M3]]/InformeTbHv[[#This Row],[T EFECTIVO]],2),"")</f>
        <v>17.239999999999998</v>
      </c>
      <c r="G1079" s="89">
        <f>InformeTbHv[[#This Row],[T PROGRAMADO]]-InformeTbHv[[#This Row],[HORAS DE OTRAS PARADA]]</f>
        <v>10.5</v>
      </c>
      <c r="H1079" s="89">
        <f>InformeTbHv[[#This Row],[T PROGRAMADO]]-SUM(InformeTbHv[[#This Row],[T PARADAS MEC]]+InformeTbHv[[#This Row],[ALISTAMIENTO]]+InformeTbHv[[#This Row],[Mantenimiento periódico]])</f>
        <v>11.5</v>
      </c>
      <c r="I1079" s="89">
        <f>InformeTbHv[[#This Row],[T PARADAS MEC]]+InformeTbHv[[#This Row],[ALISTAMIENTO]]+InformeTbHv[[#This Row],[Mantenimiento periódico]]</f>
        <v>0.5</v>
      </c>
      <c r="J1079" s="89">
        <f>SUMIF(InformeTbHv[[#This Row],[MOTIVO 1]],"Mantenimiento periódico",InformeTbHv[[#This Row],[T OTRA PARADA 1]])</f>
        <v>0</v>
      </c>
      <c r="K1079" s="89">
        <f>InformeTbHv[[#This Row],[Mantenimiento periódico]]+InformeTbHv[[#This Row],[ALISTAMIENTO]]</f>
        <v>0.5</v>
      </c>
      <c r="L1079" s="89">
        <f>SUM(InformeTbHv[[#This Row],[T OTRA PARADA 1]:[T OTRA PARADA 5]])</f>
        <v>0</v>
      </c>
      <c r="M1079" s="88" t="s">
        <v>79</v>
      </c>
      <c r="N1079" s="88" t="s">
        <v>1417</v>
      </c>
      <c r="O1079" s="88" t="s">
        <v>84</v>
      </c>
      <c r="P1079" s="88">
        <v>1085247991</v>
      </c>
      <c r="Q1079" s="88" t="s">
        <v>43</v>
      </c>
      <c r="R1079" s="88" t="s">
        <v>49</v>
      </c>
      <c r="S1079" s="90">
        <v>46051</v>
      </c>
      <c r="T1079" s="88" t="s">
        <v>324</v>
      </c>
      <c r="U1079" s="88"/>
      <c r="V1079" s="88"/>
      <c r="W1079" s="88"/>
      <c r="X1079" s="88"/>
      <c r="Y1079" s="88"/>
      <c r="Z1079" s="88"/>
      <c r="AA1079" s="88"/>
      <c r="AB1079" s="88"/>
      <c r="AC1079" s="88" t="s">
        <v>1429</v>
      </c>
      <c r="AD1079" s="88" t="s">
        <v>1474</v>
      </c>
      <c r="AE1079" s="88" t="s">
        <v>1509</v>
      </c>
      <c r="AF1079" s="88">
        <v>28.324549850778098</v>
      </c>
      <c r="AG1079" s="251" t="s">
        <v>205</v>
      </c>
      <c r="AH1079" s="206">
        <v>2</v>
      </c>
      <c r="AI1079" s="205" t="s">
        <v>47</v>
      </c>
      <c r="AJ1079" s="416">
        <f>VLOOKUP(InformeTbHv[[#This Row],[TURNO]],[1]INFORMEHV!AI$2:AK$184,2,0)</f>
        <v>0.25</v>
      </c>
      <c r="AK1079" s="416">
        <f>VLOOKUP(InformeTbHv[[#This Row],[TURNO]],[1]INFORMEHV!AI$2:AK$184,3,0)</f>
        <v>0.58333333333333337</v>
      </c>
      <c r="AL1079" s="205">
        <v>30</v>
      </c>
      <c r="AM1079" s="88">
        <v>486</v>
      </c>
      <c r="AN1079" s="88">
        <v>181</v>
      </c>
      <c r="AO1079" s="88">
        <v>19</v>
      </c>
      <c r="AP1079" s="88"/>
      <c r="AQ1079" s="89">
        <v>19</v>
      </c>
      <c r="AR1079" s="88">
        <v>12</v>
      </c>
      <c r="AS1079" s="88"/>
      <c r="AT1079" s="91"/>
      <c r="AU1079" s="91"/>
      <c r="AV1079" s="88">
        <v>0.5</v>
      </c>
      <c r="AW1079" s="88">
        <v>0.25</v>
      </c>
      <c r="AX1079" s="88">
        <v>0.75</v>
      </c>
      <c r="AY1079" s="88">
        <v>9</v>
      </c>
      <c r="AZ1079" s="92"/>
      <c r="BA1079" s="88" t="s">
        <v>48</v>
      </c>
      <c r="BB107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1.5</v>
      </c>
      <c r="BC1079" s="89"/>
      <c r="BD1079" s="89"/>
      <c r="BE1079" s="89"/>
      <c r="BF1079" s="89"/>
      <c r="BG1079" s="93"/>
      <c r="BH1079" s="14"/>
      <c r="BI1079" s="75"/>
      <c r="BJ1079" s="45"/>
      <c r="BK1079" s="46"/>
      <c r="BL1079" s="94"/>
    </row>
    <row r="1080" spans="1:64" ht="18" customHeight="1" x14ac:dyDescent="0.3">
      <c r="A1080" s="87">
        <f>IFERROR(InformeTbHv[[#This Row],[T EFECTIVO]]/InformeTbHv[[#This Row],[Horas disponibles]],0)</f>
        <v>0.66625000000000001</v>
      </c>
      <c r="B1080" s="87">
        <f>((InformeTbHv[[#This Row],[T PROGRAMADO]]-InformeTbHv[[#This Row],[HORAS DE OTRAS PARADA]]))/InformeTbHv[[#This Row],[T PROGRAMADO]]</f>
        <v>0.66625000000000001</v>
      </c>
      <c r="C1080" s="216">
        <f>IFERROR(((InformeTbHv[[#This Row],[T PROGRAMADO]]-InformeTbHv[[#This Row],[Ttal P. mec]])/InformeTbHv[[#This Row],[T PROGRAMADO]]),0)</f>
        <v>1</v>
      </c>
      <c r="D1080" s="88">
        <f>IFERROR(ROUND(InformeTbHv[[#This Row],[TOTAL DE ARBOLES]]/InformeTbHv[[#This Row],[T EFECTIVO]],2),"")</f>
        <v>33.770000000000003</v>
      </c>
      <c r="E1080" s="88">
        <f>(IFERROR(ROUND(InformeTbHv[[#This Row],[M3]]/InformeTbHv[[#This Row],[TOTAL DE ARBOLES]],2),""))</f>
        <v>0.34</v>
      </c>
      <c r="F1080" s="39">
        <f>IFERROR(ROUND(InformeTbHv[[#This Row],[M3]]/InformeTbHv[[#This Row],[T EFECTIVO]],2),"")</f>
        <v>11.42</v>
      </c>
      <c r="G1080" s="89">
        <f>InformeTbHv[[#This Row],[T PROGRAMADO]]-InformeTbHv[[#This Row],[HORAS DE OTRAS PARADA]]</f>
        <v>5.33</v>
      </c>
      <c r="H1080" s="89">
        <f>InformeTbHv[[#This Row],[T PROGRAMADO]]-SUM(InformeTbHv[[#This Row],[T PARADAS MEC]]+InformeTbHv[[#This Row],[ALISTAMIENTO]]+InformeTbHv[[#This Row],[Mantenimiento periódico]])</f>
        <v>8</v>
      </c>
      <c r="I1080" s="89">
        <f>InformeTbHv[[#This Row],[T PARADAS MEC]]+InformeTbHv[[#This Row],[ALISTAMIENTO]]+InformeTbHv[[#This Row],[Mantenimiento periódico]]</f>
        <v>0</v>
      </c>
      <c r="J1080" s="89">
        <f>SUMIF(InformeTbHv[[#This Row],[MOTIVO 1]],"Mantenimiento periódico",InformeTbHv[[#This Row],[T OTRA PARADA 1]])</f>
        <v>0</v>
      </c>
      <c r="K1080" s="89">
        <f>InformeTbHv[[#This Row],[Mantenimiento periódico]]+InformeTbHv[[#This Row],[ALISTAMIENTO]]</f>
        <v>0</v>
      </c>
      <c r="L1080" s="89">
        <f>SUM(InformeTbHv[[#This Row],[T OTRA PARADA 1]:[T OTRA PARADA 5]])</f>
        <v>2.5</v>
      </c>
      <c r="M1080" s="88" t="s">
        <v>55</v>
      </c>
      <c r="N1080" s="88" t="s">
        <v>1418</v>
      </c>
      <c r="O1080" s="88" t="s">
        <v>94</v>
      </c>
      <c r="P1080" s="88">
        <v>94269293</v>
      </c>
      <c r="Q1080" s="88" t="s">
        <v>43</v>
      </c>
      <c r="R1080" s="88" t="s">
        <v>49</v>
      </c>
      <c r="S1080" s="90">
        <v>46051</v>
      </c>
      <c r="T1080" s="88" t="s">
        <v>62</v>
      </c>
      <c r="U1080" s="88"/>
      <c r="V1080" s="88"/>
      <c r="W1080" s="88"/>
      <c r="X1080" s="88"/>
      <c r="Y1080" s="88"/>
      <c r="Z1080" s="88"/>
      <c r="AA1080" s="88"/>
      <c r="AB1080" s="88"/>
      <c r="AC1080" s="88" t="s">
        <v>1445</v>
      </c>
      <c r="AD1080" s="88" t="s">
        <v>1490</v>
      </c>
      <c r="AE1080" s="88" t="s">
        <v>1518</v>
      </c>
      <c r="AF1080" s="88">
        <v>19.828868083208551</v>
      </c>
      <c r="AG1080" s="25" t="s">
        <v>208</v>
      </c>
      <c r="AH1080" s="206">
        <v>1</v>
      </c>
      <c r="AI1080" s="205" t="s">
        <v>47</v>
      </c>
      <c r="AJ1080" s="416">
        <f>VLOOKUP(InformeTbHv[[#This Row],[TURNO]],[1]INFORMEHV!AI$2:AK$184,2,0)</f>
        <v>0.25</v>
      </c>
      <c r="AK1080" s="416">
        <f>VLOOKUP(InformeTbHv[[#This Row],[TURNO]],[1]INFORMEHV!AI$2:AK$184,3,0)</f>
        <v>0.58333333333333337</v>
      </c>
      <c r="AL1080" s="205">
        <v>26</v>
      </c>
      <c r="AM1080" s="88">
        <v>180</v>
      </c>
      <c r="AN1080" s="88">
        <v>60.87</v>
      </c>
      <c r="AO1080" s="88">
        <v>17.73</v>
      </c>
      <c r="AP1080" s="88"/>
      <c r="AQ1080" s="198">
        <v>21.5</v>
      </c>
      <c r="AR1080" s="88">
        <v>8</v>
      </c>
      <c r="AS1080" s="88"/>
      <c r="AT1080" s="91"/>
      <c r="AU1080" s="91"/>
      <c r="AV1080" s="88"/>
      <c r="AW1080" s="88"/>
      <c r="AX1080" s="88">
        <v>0.17</v>
      </c>
      <c r="AY1080" s="88"/>
      <c r="AZ1080" s="92" t="s">
        <v>517</v>
      </c>
      <c r="BA1080" s="88" t="s">
        <v>46</v>
      </c>
      <c r="BB108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2.67</v>
      </c>
      <c r="BC1080" s="89">
        <v>0.5</v>
      </c>
      <c r="BD1080" s="89">
        <v>2</v>
      </c>
      <c r="BE1080" s="89">
        <v>0</v>
      </c>
      <c r="BF1080" s="89"/>
      <c r="BG1080" s="93"/>
      <c r="BH1080" s="44" t="s">
        <v>841</v>
      </c>
      <c r="BI1080" s="75" t="s">
        <v>238</v>
      </c>
      <c r="BJ1080" s="45"/>
      <c r="BK1080" s="46"/>
      <c r="BL1080" s="94"/>
    </row>
    <row r="1081" spans="1:64" ht="18" customHeight="1" x14ac:dyDescent="0.3">
      <c r="A1081" s="87">
        <f>IFERROR(InformeTbHv[[#This Row],[T EFECTIVO]]/InformeTbHv[[#This Row],[Horas disponibles]],0)</f>
        <v>0.28645161290322579</v>
      </c>
      <c r="B1081" s="87">
        <f>((InformeTbHv[[#This Row],[T PROGRAMADO]]-InformeTbHv[[#This Row],[HORAS DE OTRAS PARADA]]))/InformeTbHv[[#This Row],[T PROGRAMADO]]</f>
        <v>0.27749999999999997</v>
      </c>
      <c r="C1081" s="216">
        <f>IFERROR(((InformeTbHv[[#This Row],[T PROGRAMADO]]-InformeTbHv[[#This Row],[Ttal P. mec]])/InformeTbHv[[#This Row],[T PROGRAMADO]]),0)</f>
        <v>0.96875</v>
      </c>
      <c r="D1081" s="88">
        <f>IFERROR(ROUND(InformeTbHv[[#This Row],[TOTAL DE ARBOLES]]/InformeTbHv[[#This Row],[T EFECTIVO]],2),"")</f>
        <v>33.78</v>
      </c>
      <c r="E1081" s="88">
        <f>(IFERROR(ROUND(InformeTbHv[[#This Row],[M3]]/InformeTbHv[[#This Row],[TOTAL DE ARBOLES]],2),""))</f>
        <v>0.24</v>
      </c>
      <c r="F1081" s="39">
        <f>IFERROR(ROUND(InformeTbHv[[#This Row],[M3]]/InformeTbHv[[#This Row],[T EFECTIVO]],2),"")</f>
        <v>8.0299999999999994</v>
      </c>
      <c r="G1081" s="89">
        <f>InformeTbHv[[#This Row],[T PROGRAMADO]]-InformeTbHv[[#This Row],[HORAS DE OTRAS PARADA]]</f>
        <v>2.2199999999999998</v>
      </c>
      <c r="H1081" s="89">
        <f>InformeTbHv[[#This Row],[T PROGRAMADO]]-SUM(InformeTbHv[[#This Row],[T PARADAS MEC]]+InformeTbHv[[#This Row],[ALISTAMIENTO]]+InformeTbHv[[#This Row],[Mantenimiento periódico]])</f>
        <v>7.75</v>
      </c>
      <c r="I1081" s="89">
        <f>InformeTbHv[[#This Row],[T PARADAS MEC]]+InformeTbHv[[#This Row],[ALISTAMIENTO]]+InformeTbHv[[#This Row],[Mantenimiento periódico]]</f>
        <v>0.25</v>
      </c>
      <c r="J1081" s="89">
        <f>SUMIF(InformeTbHv[[#This Row],[MOTIVO 1]],"Mantenimiento periódico",InformeTbHv[[#This Row],[T OTRA PARADA 1]])</f>
        <v>0</v>
      </c>
      <c r="K1081" s="89">
        <f>InformeTbHv[[#This Row],[Mantenimiento periódico]]+InformeTbHv[[#This Row],[ALISTAMIENTO]]</f>
        <v>0.25</v>
      </c>
      <c r="L1081" s="89">
        <f>SUM(InformeTbHv[[#This Row],[T OTRA PARADA 1]:[T OTRA PARADA 5]])</f>
        <v>5</v>
      </c>
      <c r="M1081" s="88" t="s">
        <v>55</v>
      </c>
      <c r="N1081" s="88" t="s">
        <v>1418</v>
      </c>
      <c r="O1081" s="88" t="s">
        <v>56</v>
      </c>
      <c r="P1081" s="88">
        <v>1114480052</v>
      </c>
      <c r="Q1081" s="88" t="s">
        <v>43</v>
      </c>
      <c r="R1081" s="88" t="s">
        <v>49</v>
      </c>
      <c r="S1081" s="90">
        <v>46051</v>
      </c>
      <c r="T1081" s="88" t="s">
        <v>518</v>
      </c>
      <c r="U1081" s="88"/>
      <c r="V1081" s="88"/>
      <c r="W1081" s="88"/>
      <c r="X1081" s="88"/>
      <c r="Y1081" s="88"/>
      <c r="Z1081" s="88"/>
      <c r="AA1081" s="88"/>
      <c r="AB1081" s="88"/>
      <c r="AC1081" s="88" t="s">
        <v>1431</v>
      </c>
      <c r="AD1081" s="88" t="s">
        <v>1476</v>
      </c>
      <c r="AE1081" s="88" t="s">
        <v>1518</v>
      </c>
      <c r="AF1081" s="88">
        <v>19.234154182394327</v>
      </c>
      <c r="AG1081" s="25" t="s">
        <v>208</v>
      </c>
      <c r="AH1081" s="206">
        <v>21</v>
      </c>
      <c r="AI1081" s="88" t="s">
        <v>45</v>
      </c>
      <c r="AJ1081" s="419">
        <f>VLOOKUP(InformeTbHv[[#This Row],[TURNO]],[1]INFORMEHV!AI$2:AK$184,2,0)</f>
        <v>0.58333333333333337</v>
      </c>
      <c r="AK1081" s="419">
        <f>VLOOKUP(InformeTbHv[[#This Row],[TURNO]],[1]INFORMEHV!AI$2:AK$184,3,0)</f>
        <v>0.91666666666666663</v>
      </c>
      <c r="AL1081" s="205">
        <v>25</v>
      </c>
      <c r="AM1081" s="88">
        <v>75</v>
      </c>
      <c r="AN1081" s="88">
        <v>17.82</v>
      </c>
      <c r="AO1081" s="88">
        <v>8.61</v>
      </c>
      <c r="AP1081" s="88"/>
      <c r="AQ1081" s="198">
        <v>17.899999999999999</v>
      </c>
      <c r="AR1081" s="88">
        <v>8</v>
      </c>
      <c r="AS1081" s="88"/>
      <c r="AT1081" s="91"/>
      <c r="AU1081" s="91"/>
      <c r="AV1081" s="88">
        <v>0.25</v>
      </c>
      <c r="AW1081" s="88">
        <v>0.33</v>
      </c>
      <c r="AX1081" s="88">
        <v>0.2</v>
      </c>
      <c r="AY1081" s="88"/>
      <c r="AZ1081" s="92"/>
      <c r="BA1081" s="88" t="s">
        <v>46</v>
      </c>
      <c r="BB108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5.78</v>
      </c>
      <c r="BC1081" s="89">
        <v>2</v>
      </c>
      <c r="BD1081" s="89">
        <v>3</v>
      </c>
      <c r="BE1081" s="89"/>
      <c r="BF1081" s="89"/>
      <c r="BG1081" s="93"/>
      <c r="BH1081" s="44" t="s">
        <v>858</v>
      </c>
      <c r="BI1081" s="75" t="s">
        <v>238</v>
      </c>
      <c r="BJ1081" s="45"/>
      <c r="BK1081" s="46"/>
      <c r="BL1081" s="94"/>
    </row>
    <row r="1082" spans="1:64" ht="18" customHeight="1" x14ac:dyDescent="0.3">
      <c r="A1082" s="87">
        <f>IFERROR(InformeTbHv[[#This Row],[T EFECTIVO]]/InformeTbHv[[#This Row],[Horas disponibles]],0)</f>
        <v>0.4653846153846154</v>
      </c>
      <c r="B1082" s="87">
        <f>((InformeTbHv[[#This Row],[T PROGRAMADO]]-InformeTbHv[[#This Row],[HORAS DE OTRAS PARADA]]))/InformeTbHv[[#This Row],[T PROGRAMADO]]</f>
        <v>0.45374999999999999</v>
      </c>
      <c r="C1082" s="216">
        <f>IFERROR(((InformeTbHv[[#This Row],[T PROGRAMADO]]-InformeTbHv[[#This Row],[Ttal P. mec]])/InformeTbHv[[#This Row],[T PROGRAMADO]]),0)</f>
        <v>0.97499999999999998</v>
      </c>
      <c r="D1082" s="88">
        <f>IFERROR(ROUND(InformeTbHv[[#This Row],[TOTAL DE ARBOLES]]/InformeTbHv[[#This Row],[T EFECTIVO]],2),"")</f>
        <v>24.24</v>
      </c>
      <c r="E1082" s="88">
        <f>(IFERROR(ROUND(InformeTbHv[[#This Row],[M3]]/InformeTbHv[[#This Row],[TOTAL DE ARBOLES]],2),""))</f>
        <v>0.21</v>
      </c>
      <c r="F1082" s="39">
        <f>IFERROR(ROUND(InformeTbHv[[#This Row],[M3]]/InformeTbHv[[#This Row],[T EFECTIVO]],2),"")</f>
        <v>5.04</v>
      </c>
      <c r="G1082" s="89">
        <f>InformeTbHv[[#This Row],[T PROGRAMADO]]-InformeTbHv[[#This Row],[HORAS DE OTRAS PARADA]]</f>
        <v>3.63</v>
      </c>
      <c r="H1082" s="89">
        <f>InformeTbHv[[#This Row],[T PROGRAMADO]]-SUM(InformeTbHv[[#This Row],[T PARADAS MEC]]+InformeTbHv[[#This Row],[ALISTAMIENTO]]+InformeTbHv[[#This Row],[Mantenimiento periódico]])</f>
        <v>7.8</v>
      </c>
      <c r="I1082" s="89">
        <f>InformeTbHv[[#This Row],[T PARADAS MEC]]+InformeTbHv[[#This Row],[ALISTAMIENTO]]+InformeTbHv[[#This Row],[Mantenimiento periódico]]</f>
        <v>0.2</v>
      </c>
      <c r="J1082" s="89">
        <f>SUMIF(InformeTbHv[[#This Row],[MOTIVO 1]],"Mantenimiento periódico",InformeTbHv[[#This Row],[T OTRA PARADA 1]])</f>
        <v>0</v>
      </c>
      <c r="K1082" s="89">
        <f>InformeTbHv[[#This Row],[Mantenimiento periódico]]+InformeTbHv[[#This Row],[ALISTAMIENTO]]</f>
        <v>0.2</v>
      </c>
      <c r="L1082" s="89">
        <f>SUM(InformeTbHv[[#This Row],[T OTRA PARADA 1]:[T OTRA PARADA 5]])</f>
        <v>4</v>
      </c>
      <c r="M1082" s="88" t="s">
        <v>55</v>
      </c>
      <c r="N1082" s="88" t="s">
        <v>1418</v>
      </c>
      <c r="O1082" s="88" t="s">
        <v>60</v>
      </c>
      <c r="P1082" s="88">
        <v>1061791033</v>
      </c>
      <c r="Q1082" s="88" t="s">
        <v>43</v>
      </c>
      <c r="R1082" s="88" t="s">
        <v>49</v>
      </c>
      <c r="S1082" s="90">
        <v>46052</v>
      </c>
      <c r="T1082" s="88" t="s">
        <v>518</v>
      </c>
      <c r="U1082" s="88"/>
      <c r="V1082" s="88"/>
      <c r="W1082" s="88"/>
      <c r="X1082" s="88"/>
      <c r="Y1082" s="88"/>
      <c r="Z1082" s="88"/>
      <c r="AA1082" s="88"/>
      <c r="AB1082" s="88"/>
      <c r="AC1082" s="88" t="s">
        <v>1431</v>
      </c>
      <c r="AD1082" s="88" t="s">
        <v>1476</v>
      </c>
      <c r="AE1082" s="88" t="s">
        <v>1518</v>
      </c>
      <c r="AF1082" s="88">
        <v>19.234154182394327</v>
      </c>
      <c r="AG1082" s="25" t="s">
        <v>208</v>
      </c>
      <c r="AH1082" s="206">
        <v>21</v>
      </c>
      <c r="AI1082" s="88" t="s">
        <v>45</v>
      </c>
      <c r="AJ1082" s="419">
        <f>VLOOKUP(InformeTbHv[[#This Row],[TURNO]],[1]INFORMEHV!AI$2:AK$184,2,0)</f>
        <v>0.58333333333333337</v>
      </c>
      <c r="AK1082" s="419">
        <f>VLOOKUP(InformeTbHv[[#This Row],[TURNO]],[1]INFORMEHV!AI$2:AK$184,3,0)</f>
        <v>0.91666666666666663</v>
      </c>
      <c r="AL1082" s="205">
        <v>25</v>
      </c>
      <c r="AM1082" s="88">
        <v>88</v>
      </c>
      <c r="AN1082" s="88">
        <v>18.3</v>
      </c>
      <c r="AO1082" s="88">
        <v>3.22</v>
      </c>
      <c r="AP1082" s="88"/>
      <c r="AQ1082" s="198">
        <v>18.399999999999999</v>
      </c>
      <c r="AR1082" s="88">
        <v>8</v>
      </c>
      <c r="AS1082" s="88"/>
      <c r="AT1082" s="91"/>
      <c r="AU1082" s="91"/>
      <c r="AV1082" s="88">
        <v>0.2</v>
      </c>
      <c r="AW1082" s="88"/>
      <c r="AX1082" s="88">
        <v>0.17</v>
      </c>
      <c r="AY1082" s="88"/>
      <c r="AZ1082" s="92" t="s">
        <v>519</v>
      </c>
      <c r="BA1082" s="88" t="s">
        <v>46</v>
      </c>
      <c r="BB108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4.37</v>
      </c>
      <c r="BC1082" s="89">
        <v>4</v>
      </c>
      <c r="BD1082" s="89"/>
      <c r="BE1082" s="89"/>
      <c r="BF1082" s="89"/>
      <c r="BG1082" s="93"/>
      <c r="BH1082" s="44" t="s">
        <v>858</v>
      </c>
      <c r="BI1082" s="75"/>
      <c r="BJ1082" s="45"/>
      <c r="BK1082" s="46"/>
      <c r="BL1082" s="94"/>
    </row>
    <row r="1083" spans="1:64" ht="18" customHeight="1" x14ac:dyDescent="0.3">
      <c r="A1083" s="87">
        <f>IFERROR(InformeTbHv[[#This Row],[T EFECTIVO]]/InformeTbHv[[#This Row],[Horas disponibles]],0)</f>
        <v>0.73913043478260865</v>
      </c>
      <c r="B1083" s="87">
        <f>((InformeTbHv[[#This Row],[T PROGRAMADO]]-InformeTbHv[[#This Row],[HORAS DE OTRAS PARADA]]))/InformeTbHv[[#This Row],[T PROGRAMADO]]</f>
        <v>0.70833333333333337</v>
      </c>
      <c r="C1083" s="216">
        <f>IFERROR(((InformeTbHv[[#This Row],[T PROGRAMADO]]-InformeTbHv[[#This Row],[Ttal P. mec]])/InformeTbHv[[#This Row],[T PROGRAMADO]]),0)</f>
        <v>0.95833333333333337</v>
      </c>
      <c r="D1083" s="88">
        <f>IFERROR(ROUND(InformeTbHv[[#This Row],[TOTAL DE ARBOLES]]/InformeTbHv[[#This Row],[T EFECTIVO]],2),"")</f>
        <v>0</v>
      </c>
      <c r="E1083" s="88" t="str">
        <f>(IFERROR(ROUND(InformeTbHv[[#This Row],[M3]]/InformeTbHv[[#This Row],[TOTAL DE ARBOLES]],2),""))</f>
        <v/>
      </c>
      <c r="F1083" s="39">
        <f>IFERROR(ROUND(InformeTbHv[[#This Row],[M3]]/InformeTbHv[[#This Row],[T EFECTIVO]],2),"")</f>
        <v>4.71</v>
      </c>
      <c r="G1083" s="89">
        <f>InformeTbHv[[#This Row],[T PROGRAMADO]]-InformeTbHv[[#This Row],[HORAS DE OTRAS PARADA]]</f>
        <v>8.5</v>
      </c>
      <c r="H1083" s="89">
        <f>InformeTbHv[[#This Row],[T PROGRAMADO]]-SUM(InformeTbHv[[#This Row],[T PARADAS MEC]]+InformeTbHv[[#This Row],[ALISTAMIENTO]]+InformeTbHv[[#This Row],[Mantenimiento periódico]])</f>
        <v>11.5</v>
      </c>
      <c r="I1083" s="89">
        <f>InformeTbHv[[#This Row],[T PARADAS MEC]]+InformeTbHv[[#This Row],[ALISTAMIENTO]]+InformeTbHv[[#This Row],[Mantenimiento periódico]]</f>
        <v>0.5</v>
      </c>
      <c r="J1083" s="89">
        <f>SUMIF(InformeTbHv[[#This Row],[MOTIVO 1]],"Mantenimiento periódico",InformeTbHv[[#This Row],[T OTRA PARADA 1]])</f>
        <v>0</v>
      </c>
      <c r="K1083" s="198">
        <f>InformeTbHv[[#This Row],[Mantenimiento periódico]]+InformeTbHv[[#This Row],[ALISTAMIENTO]]</f>
        <v>0.5</v>
      </c>
      <c r="L1083" s="198">
        <f>SUM(InformeTbHv[[#This Row],[T OTRA PARADA 1]:[T OTRA PARADA 5]])</f>
        <v>2</v>
      </c>
      <c r="M1083" s="205" t="s">
        <v>76</v>
      </c>
      <c r="N1083" s="205" t="s">
        <v>1418</v>
      </c>
      <c r="O1083" s="245" t="s">
        <v>83</v>
      </c>
      <c r="P1083" s="88">
        <v>1116724602</v>
      </c>
      <c r="Q1083" s="88" t="s">
        <v>43</v>
      </c>
      <c r="R1083" s="88" t="s">
        <v>49</v>
      </c>
      <c r="S1083" s="90">
        <v>46052</v>
      </c>
      <c r="T1083" s="88" t="s">
        <v>324</v>
      </c>
      <c r="U1083" s="88"/>
      <c r="V1083" s="88"/>
      <c r="W1083" s="88"/>
      <c r="X1083" s="88"/>
      <c r="Y1083" s="88"/>
      <c r="Z1083" s="88"/>
      <c r="AA1083" s="88"/>
      <c r="AB1083" s="88"/>
      <c r="AC1083" s="88" t="s">
        <v>1429</v>
      </c>
      <c r="AD1083" s="88" t="s">
        <v>1474</v>
      </c>
      <c r="AE1083" s="88" t="s">
        <v>1509</v>
      </c>
      <c r="AF1083" s="88">
        <v>28.324549850778098</v>
      </c>
      <c r="AG1083" s="251" t="s">
        <v>205</v>
      </c>
      <c r="AH1083" s="206">
        <v>1</v>
      </c>
      <c r="AI1083" s="25" t="s">
        <v>47</v>
      </c>
      <c r="AJ1083" s="422">
        <f>VLOOKUP(InformeTbHv[[#This Row],[TURNO]],[1]INFORMEHV!AI$2:AK$184,2,0)</f>
        <v>0.25</v>
      </c>
      <c r="AK1083" s="422">
        <f>VLOOKUP(InformeTbHv[[#This Row],[TURNO]],[1]INFORMEHV!AI$2:AK$184,3,0)</f>
        <v>0.58333333333333337</v>
      </c>
      <c r="AL1083" s="205"/>
      <c r="AM1083" s="88"/>
      <c r="AN1083" s="88">
        <v>40</v>
      </c>
      <c r="AO1083" s="88"/>
      <c r="AP1083" s="88"/>
      <c r="AQ1083" s="89"/>
      <c r="AR1083" s="88">
        <v>12</v>
      </c>
      <c r="AS1083" s="88"/>
      <c r="AT1083" s="91"/>
      <c r="AU1083" s="91"/>
      <c r="AV1083" s="88">
        <v>0.5</v>
      </c>
      <c r="AW1083" s="88">
        <v>0.25</v>
      </c>
      <c r="AX1083" s="88">
        <v>0.75</v>
      </c>
      <c r="AY1083" s="88">
        <v>4</v>
      </c>
      <c r="AZ1083" s="92" t="s">
        <v>520</v>
      </c>
      <c r="BA1083" s="88" t="s">
        <v>48</v>
      </c>
      <c r="BB108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3.5</v>
      </c>
      <c r="BC1083" s="89">
        <v>2</v>
      </c>
      <c r="BD1083" s="89"/>
      <c r="BE1083" s="89"/>
      <c r="BF1083" s="89"/>
      <c r="BG1083" s="93"/>
      <c r="BH1083" s="14" t="s">
        <v>524</v>
      </c>
      <c r="BI1083" s="75"/>
      <c r="BJ1083" s="45"/>
      <c r="BK1083" s="46"/>
      <c r="BL1083" s="94"/>
    </row>
    <row r="1084" spans="1:64" ht="18" customHeight="1" x14ac:dyDescent="0.3">
      <c r="A1084" s="87">
        <f>IFERROR(InformeTbHv[[#This Row],[T EFECTIVO]]/InformeTbHv[[#This Row],[Horas disponibles]],0)</f>
        <v>0.88235294117647056</v>
      </c>
      <c r="B1084" s="87">
        <f>((InformeTbHv[[#This Row],[T PROGRAMADO]]-InformeTbHv[[#This Row],[HORAS DE OTRAS PARADA]]))/InformeTbHv[[#This Row],[T PROGRAMADO]]</f>
        <v>0.625</v>
      </c>
      <c r="C1084" s="216">
        <f>IFERROR(((InformeTbHv[[#This Row],[T PROGRAMADO]]-InformeTbHv[[#This Row],[Ttal P. mec]])/InformeTbHv[[#This Row],[T PROGRAMADO]]),0)</f>
        <v>0.70833333333333337</v>
      </c>
      <c r="D1084" s="88">
        <f>IFERROR(ROUND(InformeTbHv[[#This Row],[TOTAL DE ARBOLES]]/InformeTbHv[[#This Row],[T EFECTIVO]],2),"")</f>
        <v>24.53</v>
      </c>
      <c r="E1084" s="88">
        <f>(IFERROR(ROUND(InformeTbHv[[#This Row],[M3]]/InformeTbHv[[#This Row],[TOTAL DE ARBOLES]],2),""))</f>
        <v>0.37</v>
      </c>
      <c r="F1084" s="39">
        <f>IFERROR(ROUND(InformeTbHv[[#This Row],[M3]]/InformeTbHv[[#This Row],[T EFECTIVO]],2),"")</f>
        <v>9.1300000000000008</v>
      </c>
      <c r="G1084" s="89">
        <f>InformeTbHv[[#This Row],[T PROGRAMADO]]-InformeTbHv[[#This Row],[HORAS DE OTRAS PARADA]]</f>
        <v>7.5</v>
      </c>
      <c r="H1084" s="89">
        <f>InformeTbHv[[#This Row],[T PROGRAMADO]]-SUM(InformeTbHv[[#This Row],[T PARADAS MEC]]+InformeTbHv[[#This Row],[ALISTAMIENTO]]+InformeTbHv[[#This Row],[Mantenimiento periódico]])</f>
        <v>8.5</v>
      </c>
      <c r="I1084" s="89">
        <f>InformeTbHv[[#This Row],[T PARADAS MEC]]+InformeTbHv[[#This Row],[ALISTAMIENTO]]+InformeTbHv[[#This Row],[Mantenimiento periódico]]</f>
        <v>3.5</v>
      </c>
      <c r="J1084" s="89">
        <f>SUMIF(InformeTbHv[[#This Row],[MOTIVO 1]],"Mantenimiento periódico",InformeTbHv[[#This Row],[T OTRA PARADA 1]])</f>
        <v>0</v>
      </c>
      <c r="K1084" s="198">
        <f>InformeTbHv[[#This Row],[Mantenimiento periódico]]+InformeTbHv[[#This Row],[ALISTAMIENTO]]</f>
        <v>0.5</v>
      </c>
      <c r="L1084" s="198">
        <f>SUM(InformeTbHv[[#This Row],[T OTRA PARADA 1]:[T OTRA PARADA 5]])</f>
        <v>0</v>
      </c>
      <c r="M1084" s="205" t="s">
        <v>79</v>
      </c>
      <c r="N1084" s="205" t="s">
        <v>1417</v>
      </c>
      <c r="O1084" s="245" t="s">
        <v>84</v>
      </c>
      <c r="P1084" s="88">
        <v>1085247991</v>
      </c>
      <c r="Q1084" s="88" t="s">
        <v>43</v>
      </c>
      <c r="R1084" s="88" t="s">
        <v>49</v>
      </c>
      <c r="S1084" s="90">
        <v>46052</v>
      </c>
      <c r="T1084" s="88" t="s">
        <v>324</v>
      </c>
      <c r="U1084" s="88"/>
      <c r="V1084" s="88"/>
      <c r="W1084" s="88"/>
      <c r="X1084" s="88"/>
      <c r="Y1084" s="88"/>
      <c r="Z1084" s="88"/>
      <c r="AA1084" s="88"/>
      <c r="AB1084" s="88"/>
      <c r="AC1084" s="88" t="s">
        <v>1429</v>
      </c>
      <c r="AD1084" s="88" t="s">
        <v>1474</v>
      </c>
      <c r="AE1084" s="88" t="s">
        <v>1509</v>
      </c>
      <c r="AF1084" s="88">
        <v>28.324549850778098</v>
      </c>
      <c r="AG1084" s="251" t="s">
        <v>205</v>
      </c>
      <c r="AH1084" s="206">
        <v>2</v>
      </c>
      <c r="AI1084" s="25" t="s">
        <v>47</v>
      </c>
      <c r="AJ1084" s="422">
        <f>VLOOKUP(InformeTbHv[[#This Row],[TURNO]],[1]INFORMEHV!AI$2:AK$184,2,0)</f>
        <v>0.25</v>
      </c>
      <c r="AK1084" s="422">
        <f>VLOOKUP(InformeTbHv[[#This Row],[TURNO]],[1]INFORMEHV!AI$2:AK$184,3,0)</f>
        <v>0.58333333333333337</v>
      </c>
      <c r="AL1084" s="205">
        <v>28</v>
      </c>
      <c r="AM1084" s="88">
        <v>184</v>
      </c>
      <c r="AN1084" s="88">
        <v>68.5</v>
      </c>
      <c r="AO1084" s="88">
        <v>16.5</v>
      </c>
      <c r="AP1084" s="88"/>
      <c r="AQ1084" s="89">
        <v>18</v>
      </c>
      <c r="AR1084" s="205">
        <v>12</v>
      </c>
      <c r="AS1084" s="88">
        <v>3</v>
      </c>
      <c r="AT1084" s="30" t="s">
        <v>328</v>
      </c>
      <c r="AU1084" s="91"/>
      <c r="AV1084" s="88">
        <v>0.5</v>
      </c>
      <c r="AW1084" s="88">
        <v>0.25</v>
      </c>
      <c r="AX1084" s="88">
        <v>0.75</v>
      </c>
      <c r="AY1084" s="88">
        <v>5</v>
      </c>
      <c r="AZ1084" s="92"/>
      <c r="BA1084" s="88" t="s">
        <v>48</v>
      </c>
      <c r="BB108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4.5</v>
      </c>
      <c r="BC1084" s="89"/>
      <c r="BD1084" s="89"/>
      <c r="BE1084" s="89"/>
      <c r="BF1084" s="89"/>
      <c r="BG1084" s="93"/>
      <c r="BH1084" s="14"/>
      <c r="BI1084" s="75"/>
      <c r="BJ1084" s="45"/>
      <c r="BK1084" s="46"/>
      <c r="BL1084" s="94"/>
    </row>
    <row r="1085" spans="1:64" ht="18" customHeight="1" x14ac:dyDescent="0.3">
      <c r="A1085" s="87">
        <f>IFERROR(InformeTbHv[[#This Row],[T EFECTIVO]]/InformeTbHv[[#This Row],[Horas disponibles]],0)</f>
        <v>0.91304347826086951</v>
      </c>
      <c r="B1085" s="87">
        <f>((InformeTbHv[[#This Row],[T PROGRAMADO]]-InformeTbHv[[#This Row],[HORAS DE OTRAS PARADA]]))/InformeTbHv[[#This Row],[T PROGRAMADO]]</f>
        <v>0.875</v>
      </c>
      <c r="C1085" s="216">
        <f>IFERROR(((InformeTbHv[[#This Row],[T PROGRAMADO]]-InformeTbHv[[#This Row],[Ttal P. mec]])/InformeTbHv[[#This Row],[T PROGRAMADO]]),0)</f>
        <v>0.95833333333333337</v>
      </c>
      <c r="D1085" s="88">
        <f>IFERROR(ROUND(InformeTbHv[[#This Row],[TOTAL DE ARBOLES]]/InformeTbHv[[#This Row],[T EFECTIVO]],2),"")</f>
        <v>28.1</v>
      </c>
      <c r="E1085" s="88">
        <f>(IFERROR(ROUND(InformeTbHv[[#This Row],[M3]]/InformeTbHv[[#This Row],[TOTAL DE ARBOLES]],2),""))</f>
        <v>0.36</v>
      </c>
      <c r="F1085" s="39">
        <f>IFERROR(ROUND(InformeTbHv[[#This Row],[M3]]/InformeTbHv[[#This Row],[T EFECTIVO]],2),"")</f>
        <v>10</v>
      </c>
      <c r="G1085" s="89">
        <f>InformeTbHv[[#This Row],[T PROGRAMADO]]-InformeTbHv[[#This Row],[HORAS DE OTRAS PARADA]]</f>
        <v>10.5</v>
      </c>
      <c r="H1085" s="89">
        <f>InformeTbHv[[#This Row],[T PROGRAMADO]]-SUM(InformeTbHv[[#This Row],[T PARADAS MEC]]+InformeTbHv[[#This Row],[ALISTAMIENTO]]+InformeTbHv[[#This Row],[Mantenimiento periódico]])</f>
        <v>11.5</v>
      </c>
      <c r="I1085" s="89">
        <f>InformeTbHv[[#This Row],[T PARADAS MEC]]+InformeTbHv[[#This Row],[ALISTAMIENTO]]+InformeTbHv[[#This Row],[Mantenimiento periódico]]</f>
        <v>0.5</v>
      </c>
      <c r="J1085" s="89">
        <f>SUMIF(InformeTbHv[[#This Row],[MOTIVO 1]],"Mantenimiento periódico",InformeTbHv[[#This Row],[T OTRA PARADA 1]])</f>
        <v>0</v>
      </c>
      <c r="K1085" s="198">
        <f>InformeTbHv[[#This Row],[Mantenimiento periódico]]+InformeTbHv[[#This Row],[ALISTAMIENTO]]</f>
        <v>0.5</v>
      </c>
      <c r="L1085" s="198">
        <f>SUM(InformeTbHv[[#This Row],[T OTRA PARADA 1]:[T OTRA PARADA 5]])</f>
        <v>0</v>
      </c>
      <c r="M1085" s="205" t="s">
        <v>79</v>
      </c>
      <c r="N1085" s="205" t="s">
        <v>1417</v>
      </c>
      <c r="O1085" s="245" t="s">
        <v>84</v>
      </c>
      <c r="P1085" s="88">
        <v>1085247991</v>
      </c>
      <c r="Q1085" s="88" t="s">
        <v>43</v>
      </c>
      <c r="R1085" s="88" t="s">
        <v>49</v>
      </c>
      <c r="S1085" s="90">
        <v>46053</v>
      </c>
      <c r="T1085" s="88" t="s">
        <v>324</v>
      </c>
      <c r="U1085" s="88"/>
      <c r="V1085" s="88"/>
      <c r="W1085" s="88"/>
      <c r="X1085" s="88"/>
      <c r="Y1085" s="88"/>
      <c r="Z1085" s="88"/>
      <c r="AA1085" s="88"/>
      <c r="AB1085" s="88"/>
      <c r="AC1085" s="88" t="s">
        <v>1429</v>
      </c>
      <c r="AD1085" s="88" t="s">
        <v>1474</v>
      </c>
      <c r="AE1085" s="88" t="s">
        <v>1509</v>
      </c>
      <c r="AF1085" s="88">
        <v>28.324549850778098</v>
      </c>
      <c r="AG1085" s="251" t="s">
        <v>205</v>
      </c>
      <c r="AH1085" s="206">
        <v>2</v>
      </c>
      <c r="AI1085" s="25" t="s">
        <v>47</v>
      </c>
      <c r="AJ1085" s="422">
        <f>VLOOKUP(InformeTbHv[[#This Row],[TURNO]],[1]INFORMEHV!AI$2:AK$184,2,0)</f>
        <v>0.25</v>
      </c>
      <c r="AK1085" s="422">
        <f>VLOOKUP(InformeTbHv[[#This Row],[TURNO]],[1]INFORMEHV!AI$2:AK$184,3,0)</f>
        <v>0.58333333333333337</v>
      </c>
      <c r="AL1085" s="205">
        <v>29</v>
      </c>
      <c r="AM1085" s="88">
        <v>295</v>
      </c>
      <c r="AN1085" s="88">
        <v>105</v>
      </c>
      <c r="AO1085" s="88">
        <v>17.2</v>
      </c>
      <c r="AP1085" s="88"/>
      <c r="AQ1085" s="89">
        <v>18</v>
      </c>
      <c r="AR1085" s="88">
        <v>12</v>
      </c>
      <c r="AS1085" s="88"/>
      <c r="AT1085" s="91"/>
      <c r="AU1085" s="91"/>
      <c r="AV1085" s="88">
        <v>0.5</v>
      </c>
      <c r="AW1085" s="88">
        <v>0.25</v>
      </c>
      <c r="AX1085" s="88">
        <v>0.75</v>
      </c>
      <c r="AY1085" s="88">
        <v>5</v>
      </c>
      <c r="AZ1085" s="92" t="s">
        <v>521</v>
      </c>
      <c r="BA1085" s="88" t="s">
        <v>48</v>
      </c>
      <c r="BB108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1.5</v>
      </c>
      <c r="BC1085" s="89"/>
      <c r="BD1085" s="89"/>
      <c r="BE1085" s="89"/>
      <c r="BF1085" s="89"/>
      <c r="BG1085" s="93"/>
      <c r="BH1085" s="14"/>
      <c r="BI1085" s="75"/>
      <c r="BJ1085" s="45"/>
      <c r="BK1085" s="46"/>
      <c r="BL1085" s="94"/>
    </row>
    <row r="1086" spans="1:64" ht="18" customHeight="1" x14ac:dyDescent="0.3">
      <c r="A1086" s="87">
        <f>IFERROR(InformeTbHv[[#This Row],[T EFECTIVO]]/InformeTbHv[[#This Row],[Horas disponibles]],0)</f>
        <v>0.94422310756972117</v>
      </c>
      <c r="B1086" s="87">
        <f>((InformeTbHv[[#This Row],[T PROGRAMADO]]-InformeTbHv[[#This Row],[HORAS DE OTRAS PARADA]]))/InformeTbHv[[#This Row],[T PROGRAMADO]]</f>
        <v>0.88875000000000004</v>
      </c>
      <c r="C1086" s="216">
        <f>IFERROR(((InformeTbHv[[#This Row],[T PROGRAMADO]]-InformeTbHv[[#This Row],[Ttal P. mec]])/InformeTbHv[[#This Row],[T PROGRAMADO]]),0)</f>
        <v>0.94125000000000003</v>
      </c>
      <c r="D1086" s="88">
        <f>IFERROR(ROUND(InformeTbHv[[#This Row],[TOTAL DE ARBOLES]]/InformeTbHv[[#This Row],[T EFECTIVO]],2),"")</f>
        <v>145.71</v>
      </c>
      <c r="E1086" s="88">
        <f>(IFERROR(ROUND(InformeTbHv[[#This Row],[M3]]/InformeTbHv[[#This Row],[TOTAL DE ARBOLES]],2),""))</f>
        <v>0.17</v>
      </c>
      <c r="F1086" s="39">
        <f>IFERROR(ROUND(InformeTbHv[[#This Row],[M3]]/InformeTbHv[[#This Row],[T EFECTIVO]],2),"")</f>
        <v>24.33</v>
      </c>
      <c r="G1086" s="89">
        <f>InformeTbHv[[#This Row],[T PROGRAMADO]]-InformeTbHv[[#This Row],[HORAS DE OTRAS PARADA]]</f>
        <v>7.11</v>
      </c>
      <c r="H1086" s="89">
        <f>InformeTbHv[[#This Row],[T PROGRAMADO]]-SUM(InformeTbHv[[#This Row],[T PARADAS MEC]]+InformeTbHv[[#This Row],[ALISTAMIENTO]]+InformeTbHv[[#This Row],[Mantenimiento periódico]])</f>
        <v>7.53</v>
      </c>
      <c r="I1086" s="89">
        <f>InformeTbHv[[#This Row],[T PARADAS MEC]]+InformeTbHv[[#This Row],[ALISTAMIENTO]]+InformeTbHv[[#This Row],[Mantenimiento periódico]]</f>
        <v>0.47</v>
      </c>
      <c r="J1086" s="89">
        <f>SUMIF(InformeTbHv[[#This Row],[MOTIVO 1]],"Mantenimiento periódico",InformeTbHv[[#This Row],[T OTRA PARADA 1]])</f>
        <v>0</v>
      </c>
      <c r="K1086" s="89">
        <f>InformeTbHv[[#This Row],[Mantenimiento periódico]]+InformeTbHv[[#This Row],[ALISTAMIENTO]]</f>
        <v>0.47</v>
      </c>
      <c r="L1086" s="89">
        <f>SUM(InformeTbHv[[#This Row],[T OTRA PARADA 1]:[T OTRA PARADA 5]])</f>
        <v>0</v>
      </c>
      <c r="M1086" s="88" t="s">
        <v>42</v>
      </c>
      <c r="N1086" s="88" t="s">
        <v>1418</v>
      </c>
      <c r="O1086" s="88" t="s">
        <v>59</v>
      </c>
      <c r="P1086" s="88">
        <v>94269864</v>
      </c>
      <c r="Q1086" s="88" t="s">
        <v>43</v>
      </c>
      <c r="R1086" s="88" t="s">
        <v>44</v>
      </c>
      <c r="S1086" s="90">
        <v>46051</v>
      </c>
      <c r="T1086" s="88" t="s">
        <v>452</v>
      </c>
      <c r="U1086" s="88"/>
      <c r="V1086" s="88"/>
      <c r="W1086" s="88"/>
      <c r="X1086" s="88"/>
      <c r="Y1086" s="88"/>
      <c r="Z1086" s="88"/>
      <c r="AA1086" s="88"/>
      <c r="AB1086" s="88"/>
      <c r="AC1086" s="88" t="s">
        <v>1427</v>
      </c>
      <c r="AD1086" s="88" t="s">
        <v>1472</v>
      </c>
      <c r="AE1086" s="88" t="s">
        <v>1515</v>
      </c>
      <c r="AF1086" s="88">
        <v>14.458335518038645</v>
      </c>
      <c r="AG1086" s="251" t="s">
        <v>205</v>
      </c>
      <c r="AH1086" s="206">
        <v>1</v>
      </c>
      <c r="AI1086" s="88" t="s">
        <v>45</v>
      </c>
      <c r="AJ1086" s="419">
        <f>VLOOKUP(InformeTbHv[[#This Row],[TURNO]],[1]INFORMEHV!AI$2:AK$184,2,0)</f>
        <v>0.58333333333333337</v>
      </c>
      <c r="AK1086" s="419">
        <f>VLOOKUP(InformeTbHv[[#This Row],[TURNO]],[1]INFORMEHV!AI$2:AK$184,3,0)</f>
        <v>0.91666666666666663</v>
      </c>
      <c r="AL1086" s="205">
        <v>19</v>
      </c>
      <c r="AM1086" s="88">
        <v>1036</v>
      </c>
      <c r="AN1086" s="88">
        <v>173</v>
      </c>
      <c r="AO1086" s="88">
        <v>19</v>
      </c>
      <c r="AP1086" s="88">
        <v>135</v>
      </c>
      <c r="AQ1086" s="89">
        <v>0.17</v>
      </c>
      <c r="AR1086" s="88">
        <v>8</v>
      </c>
      <c r="AS1086" s="88"/>
      <c r="AT1086" s="91"/>
      <c r="AU1086" s="91"/>
      <c r="AV1086" s="88">
        <v>0.47</v>
      </c>
      <c r="AW1086" s="88">
        <v>0.17</v>
      </c>
      <c r="AX1086" s="88">
        <v>0.25</v>
      </c>
      <c r="AY1086" s="88"/>
      <c r="AZ1086" s="92"/>
      <c r="BA1086" s="88" t="s">
        <v>46</v>
      </c>
      <c r="BB108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0.89</v>
      </c>
      <c r="BC1086" s="89"/>
      <c r="BD1086" s="89"/>
      <c r="BE1086" s="89"/>
      <c r="BF1086" s="89"/>
      <c r="BG1086" s="93"/>
      <c r="BH1086" s="14"/>
      <c r="BI1086" s="75"/>
      <c r="BJ1086" s="45"/>
      <c r="BK1086" s="46"/>
      <c r="BL1086" s="94"/>
    </row>
    <row r="1087" spans="1:64" ht="18" customHeight="1" x14ac:dyDescent="0.3">
      <c r="A1087" s="87">
        <f>IFERROR(InformeTbHv[[#This Row],[T EFECTIVO]]/InformeTbHv[[#This Row],[Horas disponibles]],0)</f>
        <v>0.94285714285714284</v>
      </c>
      <c r="B1087" s="87">
        <f>((InformeTbHv[[#This Row],[T PROGRAMADO]]-InformeTbHv[[#This Row],[HORAS DE OTRAS PARADA]]))/InformeTbHv[[#This Row],[T PROGRAMADO]]</f>
        <v>0.90749999999999997</v>
      </c>
      <c r="C1087" s="216">
        <f>IFERROR(((InformeTbHv[[#This Row],[T PROGRAMADO]]-InformeTbHv[[#This Row],[Ttal P. mec]])/InformeTbHv[[#This Row],[T PROGRAMADO]]),0)</f>
        <v>0.96250000000000002</v>
      </c>
      <c r="D1087" s="88">
        <f>IFERROR(ROUND(InformeTbHv[[#This Row],[TOTAL DE ARBOLES]]/InformeTbHv[[#This Row],[T EFECTIVO]],2),"")</f>
        <v>134.02000000000001</v>
      </c>
      <c r="E1087" s="88">
        <f>(IFERROR(ROUND(InformeTbHv[[#This Row],[M3]]/InformeTbHv[[#This Row],[TOTAL DE ARBOLES]],2),""))</f>
        <v>0.18</v>
      </c>
      <c r="F1087" s="39">
        <f>IFERROR(ROUND(InformeTbHv[[#This Row],[M3]]/InformeTbHv[[#This Row],[T EFECTIVO]],2),"")</f>
        <v>23.55</v>
      </c>
      <c r="G1087" s="89">
        <f>InformeTbHv[[#This Row],[T PROGRAMADO]]-InformeTbHv[[#This Row],[HORAS DE OTRAS PARADA]]</f>
        <v>7.26</v>
      </c>
      <c r="H1087" s="89">
        <f>InformeTbHv[[#This Row],[T PROGRAMADO]]-SUM(InformeTbHv[[#This Row],[T PARADAS MEC]]+InformeTbHv[[#This Row],[ALISTAMIENTO]]+InformeTbHv[[#This Row],[Mantenimiento periódico]])</f>
        <v>7.7</v>
      </c>
      <c r="I1087" s="89">
        <f>InformeTbHv[[#This Row],[T PARADAS MEC]]+InformeTbHv[[#This Row],[ALISTAMIENTO]]+InformeTbHv[[#This Row],[Mantenimiento periódico]]</f>
        <v>0.3</v>
      </c>
      <c r="J1087" s="89">
        <f>SUMIF(InformeTbHv[[#This Row],[MOTIVO 1]],"Mantenimiento periódico",InformeTbHv[[#This Row],[T OTRA PARADA 1]])</f>
        <v>0</v>
      </c>
      <c r="K1087" s="89">
        <f>InformeTbHv[[#This Row],[Mantenimiento periódico]]+InformeTbHv[[#This Row],[ALISTAMIENTO]]</f>
        <v>0.3</v>
      </c>
      <c r="L1087" s="89">
        <f>SUM(InformeTbHv[[#This Row],[T OTRA PARADA 1]:[T OTRA PARADA 5]])</f>
        <v>0</v>
      </c>
      <c r="M1087" s="88" t="s">
        <v>42</v>
      </c>
      <c r="N1087" s="88" t="s">
        <v>1418</v>
      </c>
      <c r="O1087" s="88" t="s">
        <v>80</v>
      </c>
      <c r="P1087" s="88">
        <v>94270446</v>
      </c>
      <c r="Q1087" s="88" t="s">
        <v>43</v>
      </c>
      <c r="R1087" s="88" t="s">
        <v>44</v>
      </c>
      <c r="S1087" s="90">
        <v>46052</v>
      </c>
      <c r="T1087" s="88" t="s">
        <v>452</v>
      </c>
      <c r="U1087" s="88"/>
      <c r="V1087" s="88"/>
      <c r="W1087" s="88"/>
      <c r="X1087" s="88"/>
      <c r="Y1087" s="88"/>
      <c r="Z1087" s="88"/>
      <c r="AA1087" s="88"/>
      <c r="AB1087" s="88"/>
      <c r="AC1087" s="88" t="s">
        <v>1427</v>
      </c>
      <c r="AD1087" s="88" t="s">
        <v>1472</v>
      </c>
      <c r="AE1087" s="88" t="s">
        <v>1515</v>
      </c>
      <c r="AF1087" s="88">
        <v>14.458335518038645</v>
      </c>
      <c r="AG1087" s="251" t="s">
        <v>205</v>
      </c>
      <c r="AH1087" s="206">
        <v>1</v>
      </c>
      <c r="AI1087" s="88" t="s">
        <v>45</v>
      </c>
      <c r="AJ1087" s="419">
        <f>VLOOKUP(InformeTbHv[[#This Row],[TURNO]],[1]INFORMEHV!AI$2:AK$184,2,0)</f>
        <v>0.58333333333333337</v>
      </c>
      <c r="AK1087" s="419">
        <f>VLOOKUP(InformeTbHv[[#This Row],[TURNO]],[1]INFORMEHV!AI$2:AK$184,3,0)</f>
        <v>0.91666666666666663</v>
      </c>
      <c r="AL1087" s="205">
        <v>16</v>
      </c>
      <c r="AM1087" s="88">
        <v>973</v>
      </c>
      <c r="AN1087" s="88">
        <v>171</v>
      </c>
      <c r="AO1087" s="88">
        <v>21</v>
      </c>
      <c r="AP1087" s="88">
        <v>128</v>
      </c>
      <c r="AQ1087" s="89">
        <v>0.18</v>
      </c>
      <c r="AR1087" s="88">
        <v>8</v>
      </c>
      <c r="AS1087" s="88"/>
      <c r="AT1087" s="91"/>
      <c r="AU1087" s="91"/>
      <c r="AV1087" s="88">
        <v>0.3</v>
      </c>
      <c r="AW1087" s="88">
        <v>0.17</v>
      </c>
      <c r="AX1087" s="88">
        <v>0.27</v>
      </c>
      <c r="AY1087" s="88"/>
      <c r="AZ1087" s="92"/>
      <c r="BA1087" s="88" t="s">
        <v>46</v>
      </c>
      <c r="BB108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0.74</v>
      </c>
      <c r="BC1087" s="89"/>
      <c r="BD1087" s="89"/>
      <c r="BE1087" s="89"/>
      <c r="BF1087" s="89"/>
      <c r="BG1087" s="93"/>
      <c r="BH1087" s="14"/>
      <c r="BI1087" s="75"/>
      <c r="BJ1087" s="45"/>
      <c r="BK1087" s="46"/>
      <c r="BL1087" s="94"/>
    </row>
    <row r="1088" spans="1:64" ht="18" customHeight="1" x14ac:dyDescent="0.3">
      <c r="A1088" s="87">
        <f>IFERROR(InformeTbHv[[#This Row],[T EFECTIVO]]/InformeTbHv[[#This Row],[Horas disponibles]],0)</f>
        <v>0.93246753246753245</v>
      </c>
      <c r="B1088" s="87">
        <f>((InformeTbHv[[#This Row],[T PROGRAMADO]]-InformeTbHv[[#This Row],[HORAS DE OTRAS PARADA]]))/InformeTbHv[[#This Row],[T PROGRAMADO]]</f>
        <v>0.89749999999999996</v>
      </c>
      <c r="C1088" s="216">
        <f>IFERROR(((InformeTbHv[[#This Row],[T PROGRAMADO]]-InformeTbHv[[#This Row],[Ttal P. mec]])/InformeTbHv[[#This Row],[T PROGRAMADO]]),0)</f>
        <v>0.96250000000000002</v>
      </c>
      <c r="D1088" s="88">
        <f>IFERROR(ROUND(InformeTbHv[[#This Row],[TOTAL DE ARBOLES]]/InformeTbHv[[#This Row],[T EFECTIVO]],2),"")</f>
        <v>117.27</v>
      </c>
      <c r="E1088" s="88">
        <f>(IFERROR(ROUND(InformeTbHv[[#This Row],[M3]]/InformeTbHv[[#This Row],[TOTAL DE ARBOLES]],2),""))</f>
        <v>0.2</v>
      </c>
      <c r="F1088" s="39">
        <f>IFERROR(ROUND(InformeTbHv[[#This Row],[M3]]/InformeTbHv[[#This Row],[T EFECTIVO]],2),"")</f>
        <v>22.98</v>
      </c>
      <c r="G1088" s="89">
        <f>InformeTbHv[[#This Row],[T PROGRAMADO]]-InformeTbHv[[#This Row],[HORAS DE OTRAS PARADA]]</f>
        <v>7.18</v>
      </c>
      <c r="H1088" s="89">
        <f>InformeTbHv[[#This Row],[T PROGRAMADO]]-SUM(InformeTbHv[[#This Row],[T PARADAS MEC]]+InformeTbHv[[#This Row],[ALISTAMIENTO]]+InformeTbHv[[#This Row],[Mantenimiento periódico]])</f>
        <v>7.7</v>
      </c>
      <c r="I1088" s="89">
        <f>InformeTbHv[[#This Row],[T PARADAS MEC]]+InformeTbHv[[#This Row],[ALISTAMIENTO]]+InformeTbHv[[#This Row],[Mantenimiento periódico]]</f>
        <v>0.3</v>
      </c>
      <c r="J1088" s="89">
        <f>SUMIF(InformeTbHv[[#This Row],[MOTIVO 1]],"Mantenimiento periódico",InformeTbHv[[#This Row],[T OTRA PARADA 1]])</f>
        <v>0</v>
      </c>
      <c r="K1088" s="198">
        <f>InformeTbHv[[#This Row],[Mantenimiento periódico]]+InformeTbHv[[#This Row],[ALISTAMIENTO]]</f>
        <v>0.3</v>
      </c>
      <c r="L1088" s="198">
        <f>SUM(InformeTbHv[[#This Row],[T OTRA PARADA 1]:[T OTRA PARADA 5]])</f>
        <v>0</v>
      </c>
      <c r="M1088" s="205" t="s">
        <v>42</v>
      </c>
      <c r="N1088" s="205" t="s">
        <v>1418</v>
      </c>
      <c r="O1088" s="245" t="s">
        <v>59</v>
      </c>
      <c r="P1088" s="88">
        <v>94269864</v>
      </c>
      <c r="Q1088" s="88" t="s">
        <v>43</v>
      </c>
      <c r="R1088" s="88" t="s">
        <v>44</v>
      </c>
      <c r="S1088" s="90">
        <v>46052</v>
      </c>
      <c r="T1088" s="88" t="s">
        <v>452</v>
      </c>
      <c r="U1088" s="88"/>
      <c r="V1088" s="88"/>
      <c r="W1088" s="88"/>
      <c r="X1088" s="88"/>
      <c r="Y1088" s="88"/>
      <c r="Z1088" s="88"/>
      <c r="AA1088" s="88"/>
      <c r="AB1088" s="88"/>
      <c r="AC1088" s="88" t="s">
        <v>1427</v>
      </c>
      <c r="AD1088" s="88" t="s">
        <v>1472</v>
      </c>
      <c r="AE1088" s="88" t="s">
        <v>1515</v>
      </c>
      <c r="AF1088" s="88">
        <v>14.458335518038645</v>
      </c>
      <c r="AG1088" s="251" t="s">
        <v>205</v>
      </c>
      <c r="AH1088" s="206">
        <v>1</v>
      </c>
      <c r="AI1088" s="25" t="s">
        <v>47</v>
      </c>
      <c r="AJ1088" s="422">
        <f>VLOOKUP(InformeTbHv[[#This Row],[TURNO]],[1]INFORMEHV!AI$2:AK$184,2,0)</f>
        <v>0.25</v>
      </c>
      <c r="AK1088" s="422">
        <f>VLOOKUP(InformeTbHv[[#This Row],[TURNO]],[1]INFORMEHV!AI$2:AK$184,3,0)</f>
        <v>0.58333333333333337</v>
      </c>
      <c r="AL1088" s="205">
        <v>19</v>
      </c>
      <c r="AM1088" s="88">
        <v>842</v>
      </c>
      <c r="AN1088" s="88">
        <v>165</v>
      </c>
      <c r="AO1088" s="88">
        <v>19</v>
      </c>
      <c r="AP1088" s="88">
        <v>111</v>
      </c>
      <c r="AQ1088" s="89">
        <v>0.2</v>
      </c>
      <c r="AR1088" s="88">
        <v>8</v>
      </c>
      <c r="AS1088" s="88"/>
      <c r="AT1088" s="91"/>
      <c r="AU1088" s="91"/>
      <c r="AV1088" s="88">
        <v>0.3</v>
      </c>
      <c r="AW1088" s="88">
        <v>0.2</v>
      </c>
      <c r="AX1088" s="88">
        <v>0.32</v>
      </c>
      <c r="AY1088" s="88"/>
      <c r="AZ1088" s="92"/>
      <c r="BA1088" s="88" t="s">
        <v>46</v>
      </c>
      <c r="BB108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0.82000000000000006</v>
      </c>
      <c r="BC1088" s="89"/>
      <c r="BD1088" s="89"/>
      <c r="BE1088" s="89"/>
      <c r="BF1088" s="89"/>
      <c r="BG1088" s="93"/>
      <c r="BH1088" s="14"/>
      <c r="BI1088" s="75"/>
      <c r="BJ1088" s="45"/>
      <c r="BK1088" s="46"/>
      <c r="BL1088" s="94"/>
    </row>
    <row r="1089" spans="1:64" ht="18" customHeight="1" x14ac:dyDescent="0.3">
      <c r="A1089" s="87">
        <f>IFERROR(InformeTbHv[[#This Row],[T EFECTIVO]]/InformeTbHv[[#This Row],[Horas disponibles]],0)</f>
        <v>0.82120051085568324</v>
      </c>
      <c r="B1089" s="87">
        <f>((InformeTbHv[[#This Row],[T PROGRAMADO]]-InformeTbHv[[#This Row],[HORAS DE OTRAS PARADA]]))/InformeTbHv[[#This Row],[T PROGRAMADO]]</f>
        <v>0.80374999999999996</v>
      </c>
      <c r="C1089" s="216">
        <f>IFERROR(((InformeTbHv[[#This Row],[T PROGRAMADO]]-InformeTbHv[[#This Row],[Ttal P. mec]])/InformeTbHv[[#This Row],[T PROGRAMADO]]),0)</f>
        <v>0.97875000000000001</v>
      </c>
      <c r="D1089" s="88">
        <f>IFERROR(ROUND(InformeTbHv[[#This Row],[TOTAL DE ARBOLES]]/InformeTbHv[[#This Row],[T EFECTIVO]],2),"")</f>
        <v>67.19</v>
      </c>
      <c r="E1089" s="88">
        <f>(IFERROR(ROUND(InformeTbHv[[#This Row],[M3]]/InformeTbHv[[#This Row],[TOTAL DE ARBOLES]],2),""))</f>
        <v>0.19</v>
      </c>
      <c r="F1089" s="39">
        <f>IFERROR(ROUND(InformeTbHv[[#This Row],[M3]]/InformeTbHv[[#This Row],[T EFECTIVO]],2),"")</f>
        <v>13.06</v>
      </c>
      <c r="G1089" s="89">
        <f>InformeTbHv[[#This Row],[T PROGRAMADO]]-InformeTbHv[[#This Row],[HORAS DE OTRAS PARADA]]</f>
        <v>6.43</v>
      </c>
      <c r="H1089" s="89">
        <f>InformeTbHv[[#This Row],[T PROGRAMADO]]-SUM(InformeTbHv[[#This Row],[T PARADAS MEC]]+InformeTbHv[[#This Row],[ALISTAMIENTO]]+InformeTbHv[[#This Row],[Mantenimiento periódico]])</f>
        <v>7.83</v>
      </c>
      <c r="I1089" s="89">
        <f>InformeTbHv[[#This Row],[T PARADAS MEC]]+InformeTbHv[[#This Row],[ALISTAMIENTO]]+InformeTbHv[[#This Row],[Mantenimiento periódico]]</f>
        <v>0.17</v>
      </c>
      <c r="J1089" s="89">
        <f>SUMIF(InformeTbHv[[#This Row],[MOTIVO 1]],"Mantenimiento periódico",InformeTbHv[[#This Row],[T OTRA PARADA 1]])</f>
        <v>0</v>
      </c>
      <c r="K1089" s="198">
        <f>InformeTbHv[[#This Row],[Mantenimiento periódico]]+InformeTbHv[[#This Row],[ALISTAMIENTO]]</f>
        <v>0.17</v>
      </c>
      <c r="L1089" s="198">
        <f>SUM(InformeTbHv[[#This Row],[T OTRA PARADA 1]:[T OTRA PARADA 5]])</f>
        <v>1</v>
      </c>
      <c r="M1089" s="205" t="s">
        <v>42</v>
      </c>
      <c r="N1089" s="205" t="s">
        <v>1418</v>
      </c>
      <c r="O1089" s="245" t="s">
        <v>80</v>
      </c>
      <c r="P1089" s="88">
        <v>94270446</v>
      </c>
      <c r="Q1089" s="88" t="s">
        <v>43</v>
      </c>
      <c r="R1089" s="88" t="s">
        <v>44</v>
      </c>
      <c r="S1089" s="90">
        <v>46053</v>
      </c>
      <c r="T1089" s="88" t="s">
        <v>452</v>
      </c>
      <c r="U1089" s="88"/>
      <c r="V1089" s="88"/>
      <c r="W1089" s="88"/>
      <c r="X1089" s="88"/>
      <c r="Y1089" s="88"/>
      <c r="Z1089" s="88"/>
      <c r="AA1089" s="88"/>
      <c r="AB1089" s="88"/>
      <c r="AC1089" s="88" t="s">
        <v>1427</v>
      </c>
      <c r="AD1089" s="88" t="s">
        <v>1472</v>
      </c>
      <c r="AE1089" s="88" t="s">
        <v>1515</v>
      </c>
      <c r="AF1089" s="88">
        <v>14.458335518038645</v>
      </c>
      <c r="AG1089" s="251" t="s">
        <v>205</v>
      </c>
      <c r="AH1089" s="206">
        <v>5</v>
      </c>
      <c r="AI1089" s="25" t="s">
        <v>47</v>
      </c>
      <c r="AJ1089" s="422">
        <f>VLOOKUP(InformeTbHv[[#This Row],[TURNO]],[1]INFORMEHV!AI$2:AK$184,2,0)</f>
        <v>0.25</v>
      </c>
      <c r="AK1089" s="422">
        <f>VLOOKUP(InformeTbHv[[#This Row],[TURNO]],[1]INFORMEHV!AI$2:AK$184,3,0)</f>
        <v>0.58333333333333337</v>
      </c>
      <c r="AL1089" s="205">
        <v>17</v>
      </c>
      <c r="AM1089" s="88">
        <v>432</v>
      </c>
      <c r="AN1089" s="88">
        <v>84</v>
      </c>
      <c r="AO1089" s="88">
        <v>13</v>
      </c>
      <c r="AP1089" s="88">
        <v>78</v>
      </c>
      <c r="AQ1089" s="89">
        <v>0.2</v>
      </c>
      <c r="AR1089" s="88">
        <v>8</v>
      </c>
      <c r="AS1089" s="88"/>
      <c r="AT1089" s="91"/>
      <c r="AU1089" s="91"/>
      <c r="AV1089" s="88">
        <v>0.17</v>
      </c>
      <c r="AW1089" s="88">
        <v>0.2</v>
      </c>
      <c r="AX1089" s="88">
        <v>0.2</v>
      </c>
      <c r="AY1089" s="88"/>
      <c r="AZ1089" s="92"/>
      <c r="BA1089" s="88" t="s">
        <v>46</v>
      </c>
      <c r="BB108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1.57</v>
      </c>
      <c r="BC1089" s="89">
        <v>0.5</v>
      </c>
      <c r="BD1089" s="89">
        <v>0.5</v>
      </c>
      <c r="BE1089" s="89"/>
      <c r="BF1089" s="89"/>
      <c r="BG1089" s="93"/>
      <c r="BH1089" s="14" t="s">
        <v>237</v>
      </c>
      <c r="BI1089" s="75" t="s">
        <v>238</v>
      </c>
      <c r="BJ1089" s="45"/>
      <c r="BK1089" s="46"/>
      <c r="BL1089" s="94"/>
    </row>
    <row r="1090" spans="1:64" ht="18" customHeight="1" x14ac:dyDescent="0.3">
      <c r="A1090" s="87">
        <f>IFERROR(InformeTbHv[[#This Row],[T EFECTIVO]]/InformeTbHv[[#This Row],[Horas disponibles]],0)</f>
        <v>0.65319426336375486</v>
      </c>
      <c r="B1090" s="87">
        <f>((InformeTbHv[[#This Row],[T PROGRAMADO]]-InformeTbHv[[#This Row],[HORAS DE OTRAS PARADA]]))/InformeTbHv[[#This Row],[T PROGRAMADO]]</f>
        <v>0.62624999999999997</v>
      </c>
      <c r="C1090" s="216">
        <f>IFERROR(((InformeTbHv[[#This Row],[T PROGRAMADO]]-InformeTbHv[[#This Row],[Ttal P. mec]])/InformeTbHv[[#This Row],[T PROGRAMADO]]),0)</f>
        <v>0.95874999999999999</v>
      </c>
      <c r="D1090" s="88">
        <f>IFERROR(ROUND(InformeTbHv[[#This Row],[TOTAL DE ARBOLES]]/InformeTbHv[[#This Row],[T EFECTIVO]],2),"")</f>
        <v>21.16</v>
      </c>
      <c r="E1090" s="88">
        <f>(IFERROR(ROUND(InformeTbHv[[#This Row],[M3]]/InformeTbHv[[#This Row],[TOTAL DE ARBOLES]],2),""))</f>
        <v>0.24</v>
      </c>
      <c r="F1090" s="39">
        <f>IFERROR(ROUND(InformeTbHv[[#This Row],[M3]]/InformeTbHv[[#This Row],[T EFECTIVO]],2),"")</f>
        <v>5.05</v>
      </c>
      <c r="G1090" s="89">
        <f>InformeTbHv[[#This Row],[T PROGRAMADO]]-InformeTbHv[[#This Row],[HORAS DE OTRAS PARADA]]</f>
        <v>5.01</v>
      </c>
      <c r="H1090" s="89">
        <f>InformeTbHv[[#This Row],[T PROGRAMADO]]-SUM(InformeTbHv[[#This Row],[T PARADAS MEC]]+InformeTbHv[[#This Row],[ALISTAMIENTO]]+InformeTbHv[[#This Row],[Mantenimiento periódico]])</f>
        <v>7.67</v>
      </c>
      <c r="I1090" s="89">
        <f>InformeTbHv[[#This Row],[T PARADAS MEC]]+InformeTbHv[[#This Row],[ALISTAMIENTO]]+InformeTbHv[[#This Row],[Mantenimiento periódico]]</f>
        <v>0.33</v>
      </c>
      <c r="J1090" s="89">
        <f>SUMIF(InformeTbHv[[#This Row],[MOTIVO 1]],"Mantenimiento periódico",InformeTbHv[[#This Row],[T OTRA PARADA 1]])</f>
        <v>0</v>
      </c>
      <c r="K1090" s="198">
        <f>InformeTbHv[[#This Row],[Mantenimiento periódico]]+InformeTbHv[[#This Row],[ALISTAMIENTO]]</f>
        <v>0.33</v>
      </c>
      <c r="L1090" s="198">
        <f>SUM(InformeTbHv[[#This Row],[T OTRA PARADA 1]:[T OTRA PARADA 5]])</f>
        <v>2.33</v>
      </c>
      <c r="M1090" s="205" t="s">
        <v>63</v>
      </c>
      <c r="N1090" s="205" t="s">
        <v>1417</v>
      </c>
      <c r="O1090" s="245" t="s">
        <v>64</v>
      </c>
      <c r="P1090" s="88">
        <v>94282613</v>
      </c>
      <c r="Q1090" s="88" t="s">
        <v>65</v>
      </c>
      <c r="R1090" s="88" t="s">
        <v>44</v>
      </c>
      <c r="S1090" s="90">
        <v>46053</v>
      </c>
      <c r="T1090" s="88" t="s">
        <v>66</v>
      </c>
      <c r="U1090" s="88"/>
      <c r="V1090" s="88"/>
      <c r="W1090" s="88"/>
      <c r="X1090" s="88"/>
      <c r="Y1090" s="88"/>
      <c r="Z1090" s="88"/>
      <c r="AA1090" s="88"/>
      <c r="AB1090" s="88"/>
      <c r="AC1090" s="88" t="s">
        <v>1443</v>
      </c>
      <c r="AD1090" s="88" t="s">
        <v>1488</v>
      </c>
      <c r="AE1090" s="88" t="s">
        <v>1512</v>
      </c>
      <c r="AF1090" s="88">
        <v>29.074793843043448</v>
      </c>
      <c r="AG1090" s="251" t="s">
        <v>205</v>
      </c>
      <c r="AH1090" s="206">
        <v>15</v>
      </c>
      <c r="AI1090" s="25" t="s">
        <v>47</v>
      </c>
      <c r="AJ1090" s="422">
        <f>VLOOKUP(InformeTbHv[[#This Row],[TURNO]],[1]INFORMEHV!AI$2:AK$184,2,0)</f>
        <v>0.25</v>
      </c>
      <c r="AK1090" s="422">
        <f>VLOOKUP(InformeTbHv[[#This Row],[TURNO]],[1]INFORMEHV!AI$2:AK$184,3,0)</f>
        <v>0.58333333333333337</v>
      </c>
      <c r="AL1090" s="205">
        <v>25</v>
      </c>
      <c r="AM1090" s="88">
        <v>106</v>
      </c>
      <c r="AN1090" s="88">
        <v>25.28</v>
      </c>
      <c r="AO1090" s="88">
        <v>5.09</v>
      </c>
      <c r="AP1090" s="88">
        <v>21</v>
      </c>
      <c r="AQ1090" s="89"/>
      <c r="AR1090" s="88">
        <v>8</v>
      </c>
      <c r="AS1090" s="88"/>
      <c r="AT1090" s="91"/>
      <c r="AU1090" s="91"/>
      <c r="AV1090" s="88">
        <v>0.33</v>
      </c>
      <c r="AW1090" s="88"/>
      <c r="AX1090" s="88">
        <v>0.33</v>
      </c>
      <c r="AY1090" s="88"/>
      <c r="AZ1090" s="92" t="s">
        <v>526</v>
      </c>
      <c r="BA1090" s="88" t="s">
        <v>48</v>
      </c>
      <c r="BB109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2.99</v>
      </c>
      <c r="BC1090" s="89">
        <v>2.33</v>
      </c>
      <c r="BD1090" s="89"/>
      <c r="BE1090" s="89"/>
      <c r="BF1090" s="89"/>
      <c r="BG1090" s="93"/>
      <c r="BH1090" s="44" t="s">
        <v>841</v>
      </c>
      <c r="BI1090" s="75"/>
      <c r="BJ1090" s="45"/>
      <c r="BK1090" s="46"/>
      <c r="BL1090" s="94"/>
    </row>
    <row r="1091" spans="1:64" ht="18" customHeight="1" x14ac:dyDescent="0.3">
      <c r="A1091" s="87">
        <f>IFERROR(InformeTbHv[[#This Row],[T EFECTIVO]]/InformeTbHv[[#This Row],[Horas disponibles]],0)</f>
        <v>0.90104947526236878</v>
      </c>
      <c r="B1091" s="87">
        <f>((InformeTbHv[[#This Row],[T PROGRAMADO]]-InformeTbHv[[#This Row],[HORAS DE OTRAS PARADA]]))/InformeTbHv[[#This Row],[T PROGRAMADO]]</f>
        <v>0.85857142857142854</v>
      </c>
      <c r="C1091" s="216">
        <f>IFERROR(((InformeTbHv[[#This Row],[T PROGRAMADO]]-InformeTbHv[[#This Row],[Ttal P. mec]])/InformeTbHv[[#This Row],[T PROGRAMADO]]),0)</f>
        <v>0.95285714285714285</v>
      </c>
      <c r="D1091" s="88">
        <f>IFERROR(ROUND(InformeTbHv[[#This Row],[TOTAL DE ARBOLES]]/InformeTbHv[[#This Row],[T EFECTIVO]],2),"")</f>
        <v>32.78</v>
      </c>
      <c r="E1091" s="88">
        <f>(IFERROR(ROUND(InformeTbHv[[#This Row],[M3]]/InformeTbHv[[#This Row],[TOTAL DE ARBOLES]],2),""))</f>
        <v>0.22</v>
      </c>
      <c r="F1091" s="39">
        <f>IFERROR(ROUND(InformeTbHv[[#This Row],[M3]]/InformeTbHv[[#This Row],[T EFECTIVO]],2),"")</f>
        <v>7.05</v>
      </c>
      <c r="G1091" s="89">
        <f>InformeTbHv[[#This Row],[T PROGRAMADO]]-InformeTbHv[[#This Row],[HORAS DE OTRAS PARADA]]</f>
        <v>6.01</v>
      </c>
      <c r="H1091" s="89">
        <f>InformeTbHv[[#This Row],[T PROGRAMADO]]-SUM(InformeTbHv[[#This Row],[T PARADAS MEC]]+InformeTbHv[[#This Row],[ALISTAMIENTO]]+InformeTbHv[[#This Row],[Mantenimiento periódico]])</f>
        <v>6.67</v>
      </c>
      <c r="I1091" s="89">
        <f>InformeTbHv[[#This Row],[T PARADAS MEC]]+InformeTbHv[[#This Row],[ALISTAMIENTO]]+InformeTbHv[[#This Row],[Mantenimiento periódico]]</f>
        <v>0.33</v>
      </c>
      <c r="J1091" s="89">
        <f>SUMIF(InformeTbHv[[#This Row],[MOTIVO 1]],"Mantenimiento periódico",InformeTbHv[[#This Row],[T OTRA PARADA 1]])</f>
        <v>0</v>
      </c>
      <c r="K1091" s="89">
        <f>InformeTbHv[[#This Row],[Mantenimiento periódico]]+InformeTbHv[[#This Row],[ALISTAMIENTO]]</f>
        <v>0.33</v>
      </c>
      <c r="L1091" s="89">
        <f>SUM(InformeTbHv[[#This Row],[T OTRA PARADA 1]:[T OTRA PARADA 5]])</f>
        <v>0</v>
      </c>
      <c r="M1091" s="88" t="s">
        <v>63</v>
      </c>
      <c r="N1091" s="88" t="s">
        <v>1417</v>
      </c>
      <c r="O1091" s="88" t="s">
        <v>67</v>
      </c>
      <c r="P1091" s="88">
        <v>4516297</v>
      </c>
      <c r="Q1091" s="88" t="s">
        <v>65</v>
      </c>
      <c r="R1091" s="88" t="s">
        <v>44</v>
      </c>
      <c r="S1091" s="90">
        <v>46053</v>
      </c>
      <c r="T1091" s="88" t="s">
        <v>66</v>
      </c>
      <c r="U1091" s="88"/>
      <c r="V1091" s="88"/>
      <c r="W1091" s="88"/>
      <c r="X1091" s="88"/>
      <c r="Y1091" s="88"/>
      <c r="Z1091" s="88"/>
      <c r="AA1091" s="88"/>
      <c r="AB1091" s="88"/>
      <c r="AC1091" s="88" t="s">
        <v>1443</v>
      </c>
      <c r="AD1091" s="88" t="s">
        <v>1488</v>
      </c>
      <c r="AE1091" s="88" t="s">
        <v>1512</v>
      </c>
      <c r="AF1091" s="88">
        <v>29.074793843043448</v>
      </c>
      <c r="AG1091" s="25" t="s">
        <v>207</v>
      </c>
      <c r="AH1091" s="206">
        <v>15</v>
      </c>
      <c r="AI1091" s="88" t="s">
        <v>45</v>
      </c>
      <c r="AJ1091" s="419">
        <f>VLOOKUP(InformeTbHv[[#This Row],[TURNO]],[1]INFORMEHV!AI$2:AK$184,2,0)</f>
        <v>0.58333333333333337</v>
      </c>
      <c r="AK1091" s="419">
        <f>VLOOKUP(InformeTbHv[[#This Row],[TURNO]],[1]INFORMEHV!AI$2:AK$184,3,0)</f>
        <v>0.91666666666666663</v>
      </c>
      <c r="AL1091" s="205">
        <v>25</v>
      </c>
      <c r="AM1091" s="88">
        <v>197</v>
      </c>
      <c r="AN1091" s="88">
        <v>42.36</v>
      </c>
      <c r="AO1091" s="88">
        <v>11</v>
      </c>
      <c r="AP1091" s="88">
        <v>51</v>
      </c>
      <c r="AQ1091" s="89"/>
      <c r="AR1091" s="88">
        <v>7</v>
      </c>
      <c r="AS1091" s="88"/>
      <c r="AT1091" s="91"/>
      <c r="AU1091" s="91"/>
      <c r="AV1091" s="88">
        <v>0.33</v>
      </c>
      <c r="AW1091" s="88">
        <v>0.33</v>
      </c>
      <c r="AX1091" s="88">
        <v>0.33</v>
      </c>
      <c r="AY1091" s="88"/>
      <c r="AZ1091" s="92" t="s">
        <v>527</v>
      </c>
      <c r="BA1091" s="88" t="s">
        <v>48</v>
      </c>
      <c r="BB109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0.99</v>
      </c>
      <c r="BC1091" s="89"/>
      <c r="BD1091" s="89"/>
      <c r="BE1091" s="89"/>
      <c r="BF1091" s="89"/>
      <c r="BG1091" s="93"/>
      <c r="BH1091" s="14"/>
      <c r="BI1091" s="75"/>
      <c r="BJ1091" s="45"/>
      <c r="BK1091" s="46"/>
      <c r="BL1091" s="94"/>
    </row>
    <row r="1092" spans="1:64" ht="18" customHeight="1" x14ac:dyDescent="0.3">
      <c r="A1092" s="87">
        <f>IFERROR(InformeTbHv[[#This Row],[T EFECTIVO]]/InformeTbHv[[#This Row],[Horas disponibles]],0)</f>
        <v>0.9569752281616688</v>
      </c>
      <c r="B1092" s="87">
        <f>((InformeTbHv[[#This Row],[T PROGRAMADO]]-InformeTbHv[[#This Row],[HORAS DE OTRAS PARADA]]))/InformeTbHv[[#This Row],[T PROGRAMADO]]</f>
        <v>0.91749999999999998</v>
      </c>
      <c r="C1092" s="216">
        <f>IFERROR(((InformeTbHv[[#This Row],[T PROGRAMADO]]-InformeTbHv[[#This Row],[Ttal P. mec]])/InformeTbHv[[#This Row],[T PROGRAMADO]]),0)</f>
        <v>0.95874999999999999</v>
      </c>
      <c r="D1092" s="88">
        <f>IFERROR(ROUND(InformeTbHv[[#This Row],[TOTAL DE ARBOLES]]/InformeTbHv[[#This Row],[T EFECTIVO]],2),"")</f>
        <v>28.07</v>
      </c>
      <c r="E1092" s="88">
        <f>(IFERROR(ROUND(InformeTbHv[[#This Row],[M3]]/InformeTbHv[[#This Row],[TOTAL DE ARBOLES]],2),""))</f>
        <v>0.44</v>
      </c>
      <c r="F1092" s="39">
        <f>IFERROR(ROUND(InformeTbHv[[#This Row],[M3]]/InformeTbHv[[#This Row],[T EFECTIVO]],2),"")</f>
        <v>12.26</v>
      </c>
      <c r="G1092" s="89">
        <f>InformeTbHv[[#This Row],[T PROGRAMADO]]-InformeTbHv[[#This Row],[HORAS DE OTRAS PARADA]]</f>
        <v>7.34</v>
      </c>
      <c r="H1092" s="89">
        <f>InformeTbHv[[#This Row],[T PROGRAMADO]]-SUM(InformeTbHv[[#This Row],[T PARADAS MEC]]+InformeTbHv[[#This Row],[ALISTAMIENTO]]+InformeTbHv[[#This Row],[Mantenimiento periódico]])</f>
        <v>7.67</v>
      </c>
      <c r="I1092" s="89">
        <f>InformeTbHv[[#This Row],[T PARADAS MEC]]+InformeTbHv[[#This Row],[ALISTAMIENTO]]+InformeTbHv[[#This Row],[Mantenimiento periódico]]</f>
        <v>0.33</v>
      </c>
      <c r="J1092" s="89">
        <f>SUMIF(InformeTbHv[[#This Row],[MOTIVO 1]],"Mantenimiento periódico",InformeTbHv[[#This Row],[T OTRA PARADA 1]])</f>
        <v>0</v>
      </c>
      <c r="K1092" s="198">
        <f>InformeTbHv[[#This Row],[Mantenimiento periódico]]+InformeTbHv[[#This Row],[ALISTAMIENTO]]</f>
        <v>0.33</v>
      </c>
      <c r="L1092" s="198">
        <f>SUM(InformeTbHv[[#This Row],[T OTRA PARADA 1]:[T OTRA PARADA 5]])</f>
        <v>0</v>
      </c>
      <c r="M1092" s="205" t="s">
        <v>68</v>
      </c>
      <c r="N1092" s="205" t="s">
        <v>1417</v>
      </c>
      <c r="O1092" s="245" t="s">
        <v>69</v>
      </c>
      <c r="P1092" s="88">
        <v>1059706760</v>
      </c>
      <c r="Q1092" s="88" t="s">
        <v>65</v>
      </c>
      <c r="R1092" s="88" t="s">
        <v>44</v>
      </c>
      <c r="S1092" s="90">
        <v>46053</v>
      </c>
      <c r="T1092" s="88" t="s">
        <v>70</v>
      </c>
      <c r="U1092" s="88"/>
      <c r="V1092" s="88"/>
      <c r="W1092" s="88"/>
      <c r="X1092" s="88"/>
      <c r="Y1092" s="88"/>
      <c r="Z1092" s="88"/>
      <c r="AA1092" s="88"/>
      <c r="AB1092" s="88"/>
      <c r="AC1092" s="88" t="s">
        <v>1440</v>
      </c>
      <c r="AD1092" s="88" t="s">
        <v>1485</v>
      </c>
      <c r="AE1092" s="88" t="s">
        <v>1512</v>
      </c>
      <c r="AF1092" s="88">
        <v>35.031496222898902</v>
      </c>
      <c r="AG1092" s="25" t="s">
        <v>207</v>
      </c>
      <c r="AH1092" s="206">
        <v>6</v>
      </c>
      <c r="AI1092" s="25" t="s">
        <v>47</v>
      </c>
      <c r="AJ1092" s="422">
        <f>VLOOKUP(InformeTbHv[[#This Row],[TURNO]],[1]INFORMEHV!AI$2:AK$184,2,0)</f>
        <v>0.25</v>
      </c>
      <c r="AK1092" s="422">
        <f>VLOOKUP(InformeTbHv[[#This Row],[TURNO]],[1]INFORMEHV!AI$2:AK$184,3,0)</f>
        <v>0.58333333333333337</v>
      </c>
      <c r="AL1092" s="205">
        <v>26</v>
      </c>
      <c r="AM1092" s="88">
        <v>206</v>
      </c>
      <c r="AN1092" s="88">
        <v>90</v>
      </c>
      <c r="AO1092" s="88">
        <v>14.05</v>
      </c>
      <c r="AP1092" s="88">
        <v>32</v>
      </c>
      <c r="AQ1092" s="89"/>
      <c r="AR1092" s="88">
        <v>8</v>
      </c>
      <c r="AS1092" s="88"/>
      <c r="AT1092" s="91"/>
      <c r="AU1092" s="91"/>
      <c r="AV1092" s="88">
        <v>0.33</v>
      </c>
      <c r="AW1092" s="88"/>
      <c r="AX1092" s="88">
        <v>0.33</v>
      </c>
      <c r="AY1092" s="88">
        <v>1.3</v>
      </c>
      <c r="AZ1092" s="92" t="s">
        <v>528</v>
      </c>
      <c r="BA1092" s="88" t="s">
        <v>48</v>
      </c>
      <c r="BB109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0.66</v>
      </c>
      <c r="BC1092" s="89"/>
      <c r="BD1092" s="89"/>
      <c r="BE1092" s="89"/>
      <c r="BF1092" s="89"/>
      <c r="BG1092" s="93"/>
      <c r="BH1092" s="14"/>
      <c r="BI1092" s="75"/>
      <c r="BJ1092" s="45"/>
      <c r="BK1092" s="46"/>
      <c r="BL1092" s="94"/>
    </row>
    <row r="1093" spans="1:64" ht="18" customHeight="1" x14ac:dyDescent="0.3">
      <c r="A1093" s="87">
        <f>IFERROR(InformeTbHv[[#This Row],[T EFECTIVO]]/InformeTbHv[[#This Row],[Horas disponibles]],0)</f>
        <v>0.95052473763118439</v>
      </c>
      <c r="B1093" s="87">
        <f>((InformeTbHv[[#This Row],[T PROGRAMADO]]-InformeTbHv[[#This Row],[HORAS DE OTRAS PARADA]]))/InformeTbHv[[#This Row],[T PROGRAMADO]]</f>
        <v>0.90571428571428569</v>
      </c>
      <c r="C1093" s="216">
        <f>IFERROR(((InformeTbHv[[#This Row],[T PROGRAMADO]]-InformeTbHv[[#This Row],[Ttal P. mec]])/InformeTbHv[[#This Row],[T PROGRAMADO]]),0)</f>
        <v>0.95285714285714285</v>
      </c>
      <c r="D1093" s="88">
        <f>IFERROR(ROUND(InformeTbHv[[#This Row],[TOTAL DE ARBOLES]]/InformeTbHv[[#This Row],[T EFECTIVO]],2),"")</f>
        <v>32.49</v>
      </c>
      <c r="E1093" s="88">
        <f>(IFERROR(ROUND(InformeTbHv[[#This Row],[M3]]/InformeTbHv[[#This Row],[TOTAL DE ARBOLES]],2),""))</f>
        <v>0.27</v>
      </c>
      <c r="F1093" s="39">
        <f>IFERROR(ROUND(InformeTbHv[[#This Row],[M3]]/InformeTbHv[[#This Row],[T EFECTIVO]],2),"")</f>
        <v>8.8000000000000007</v>
      </c>
      <c r="G1093" s="89">
        <f>InformeTbHv[[#This Row],[T PROGRAMADO]]-InformeTbHv[[#This Row],[HORAS DE OTRAS PARADA]]</f>
        <v>6.34</v>
      </c>
      <c r="H1093" s="89">
        <f>InformeTbHv[[#This Row],[T PROGRAMADO]]-SUM(InformeTbHv[[#This Row],[T PARADAS MEC]]+InformeTbHv[[#This Row],[ALISTAMIENTO]]+InformeTbHv[[#This Row],[Mantenimiento periódico]])</f>
        <v>6.67</v>
      </c>
      <c r="I1093" s="89">
        <f>InformeTbHv[[#This Row],[T PARADAS MEC]]+InformeTbHv[[#This Row],[ALISTAMIENTO]]+InformeTbHv[[#This Row],[Mantenimiento periódico]]</f>
        <v>0.33</v>
      </c>
      <c r="J1093" s="89">
        <f>SUMIF(InformeTbHv[[#This Row],[MOTIVO 1]],"Mantenimiento periódico",InformeTbHv[[#This Row],[T OTRA PARADA 1]])</f>
        <v>0</v>
      </c>
      <c r="K1093" s="89">
        <f>InformeTbHv[[#This Row],[Mantenimiento periódico]]+InformeTbHv[[#This Row],[ALISTAMIENTO]]</f>
        <v>0.33</v>
      </c>
      <c r="L1093" s="89">
        <f>SUM(InformeTbHv[[#This Row],[T OTRA PARADA 1]:[T OTRA PARADA 5]])</f>
        <v>0</v>
      </c>
      <c r="M1093" s="88" t="s">
        <v>68</v>
      </c>
      <c r="N1093" s="88" t="s">
        <v>1417</v>
      </c>
      <c r="O1093" s="88" t="s">
        <v>82</v>
      </c>
      <c r="P1093" s="88">
        <v>94266396</v>
      </c>
      <c r="Q1093" s="88" t="s">
        <v>65</v>
      </c>
      <c r="R1093" s="88" t="s">
        <v>44</v>
      </c>
      <c r="S1093" s="90">
        <v>46053</v>
      </c>
      <c r="T1093" s="88" t="s">
        <v>164</v>
      </c>
      <c r="U1093" s="88"/>
      <c r="V1093" s="88"/>
      <c r="W1093" s="88"/>
      <c r="X1093" s="88"/>
      <c r="Y1093" s="88"/>
      <c r="Z1093" s="88"/>
      <c r="AA1093" s="88"/>
      <c r="AB1093" s="88"/>
      <c r="AC1093" s="88" t="s">
        <v>1426</v>
      </c>
      <c r="AD1093" s="88" t="s">
        <v>1471</v>
      </c>
      <c r="AE1093" s="88" t="s">
        <v>1512</v>
      </c>
      <c r="AF1093" s="88">
        <v>26.520279887958782</v>
      </c>
      <c r="AG1093" s="25" t="s">
        <v>207</v>
      </c>
      <c r="AH1093" s="206">
        <v>6</v>
      </c>
      <c r="AI1093" s="88" t="s">
        <v>45</v>
      </c>
      <c r="AJ1093" s="419">
        <f>VLOOKUP(InformeTbHv[[#This Row],[TURNO]],[1]INFORMEHV!AI$2:AK$184,2,0)</f>
        <v>0.58333333333333337</v>
      </c>
      <c r="AK1093" s="419">
        <f>VLOOKUP(InformeTbHv[[#This Row],[TURNO]],[1]INFORMEHV!AI$2:AK$184,3,0)</f>
        <v>0.91666666666666663</v>
      </c>
      <c r="AL1093" s="205">
        <v>26</v>
      </c>
      <c r="AM1093" s="88">
        <v>206</v>
      </c>
      <c r="AN1093" s="88">
        <v>55.8</v>
      </c>
      <c r="AO1093" s="88">
        <v>11.49</v>
      </c>
      <c r="AP1093" s="88">
        <v>32</v>
      </c>
      <c r="AQ1093" s="89"/>
      <c r="AR1093" s="88">
        <v>7</v>
      </c>
      <c r="AS1093" s="88"/>
      <c r="AT1093" s="91"/>
      <c r="AU1093" s="91"/>
      <c r="AV1093" s="88">
        <v>0.33</v>
      </c>
      <c r="AW1093" s="88"/>
      <c r="AX1093" s="88">
        <v>0.33</v>
      </c>
      <c r="AY1093" s="88">
        <v>1</v>
      </c>
      <c r="AZ1093" s="92" t="s">
        <v>529</v>
      </c>
      <c r="BA1093" s="88" t="s">
        <v>48</v>
      </c>
      <c r="BB109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0.66</v>
      </c>
      <c r="BC1093" s="89"/>
      <c r="BD1093" s="89"/>
      <c r="BE1093" s="89"/>
      <c r="BF1093" s="89"/>
      <c r="BG1093" s="93"/>
      <c r="BH1093" s="14"/>
      <c r="BI1093" s="75"/>
      <c r="BJ1093" s="45"/>
      <c r="BK1093" s="46"/>
      <c r="BL1093" s="94"/>
    </row>
    <row r="1094" spans="1:64" ht="18" customHeight="1" x14ac:dyDescent="0.3">
      <c r="A1094" s="87">
        <f>IFERROR(InformeTbHv[[#This Row],[T EFECTIVO]]/InformeTbHv[[#This Row],[Horas disponibles]],0)</f>
        <v>1</v>
      </c>
      <c r="B1094" s="87">
        <f>((InformeTbHv[[#This Row],[T PROGRAMADO]]-InformeTbHv[[#This Row],[HORAS DE OTRAS PARADA]]))/InformeTbHv[[#This Row],[T PROGRAMADO]]</f>
        <v>1</v>
      </c>
      <c r="C1094" s="216">
        <f>IFERROR(((InformeTbHv[[#This Row],[T PROGRAMADO]]-InformeTbHv[[#This Row],[Ttal P. mec]])/InformeTbHv[[#This Row],[T PROGRAMADO]]),0)</f>
        <v>1</v>
      </c>
      <c r="D1094" s="88">
        <f>IFERROR(ROUND(InformeTbHv[[#This Row],[TOTAL DE ARBOLES]]/InformeTbHv[[#This Row],[T EFECTIVO]],2),"")</f>
        <v>0</v>
      </c>
      <c r="E1094" s="88" t="str">
        <f>(IFERROR(ROUND(InformeTbHv[[#This Row],[M3]]/InformeTbHv[[#This Row],[TOTAL DE ARBOLES]],2),""))</f>
        <v/>
      </c>
      <c r="F1094" s="39">
        <f>IFERROR(ROUND(InformeTbHv[[#This Row],[M3]]/InformeTbHv[[#This Row],[T EFECTIVO]],2),"")</f>
        <v>0</v>
      </c>
      <c r="G1094" s="89">
        <f>InformeTbHv[[#This Row],[T PROGRAMADO]]-InformeTbHv[[#This Row],[HORAS DE OTRAS PARADA]]</f>
        <v>8</v>
      </c>
      <c r="H1094" s="89">
        <f>InformeTbHv[[#This Row],[T PROGRAMADO]]-SUM(InformeTbHv[[#This Row],[T PARADAS MEC]]+InformeTbHv[[#This Row],[ALISTAMIENTO]]+InformeTbHv[[#This Row],[Mantenimiento periódico]])</f>
        <v>8</v>
      </c>
      <c r="I1094" s="89">
        <f>InformeTbHv[[#This Row],[T PARADAS MEC]]+InformeTbHv[[#This Row],[ALISTAMIENTO]]+InformeTbHv[[#This Row],[Mantenimiento periódico]]</f>
        <v>0</v>
      </c>
      <c r="J1094" s="89">
        <f>SUMIF(InformeTbHv[[#This Row],[MOTIVO 1]],"Mantenimiento periódico",InformeTbHv[[#This Row],[T OTRA PARADA 1]])</f>
        <v>0</v>
      </c>
      <c r="K1094" s="198">
        <f>InformeTbHv[[#This Row],[Mantenimiento periódico]]+InformeTbHv[[#This Row],[ALISTAMIENTO]]</f>
        <v>0</v>
      </c>
      <c r="L1094" s="198">
        <f>SUM(InformeTbHv[[#This Row],[T OTRA PARADA 1]:[T OTRA PARADA 5]])</f>
        <v>0</v>
      </c>
      <c r="M1094" s="205" t="s">
        <v>63</v>
      </c>
      <c r="N1094" s="205" t="s">
        <v>1417</v>
      </c>
      <c r="O1094" s="245" t="s">
        <v>64</v>
      </c>
      <c r="P1094" s="88">
        <v>94282613</v>
      </c>
      <c r="Q1094" s="88" t="s">
        <v>65</v>
      </c>
      <c r="R1094" s="88" t="s">
        <v>44</v>
      </c>
      <c r="S1094" s="90">
        <v>46053</v>
      </c>
      <c r="T1094" s="88" t="s">
        <v>66</v>
      </c>
      <c r="U1094" s="88"/>
      <c r="V1094" s="88"/>
      <c r="W1094" s="88"/>
      <c r="X1094" s="88"/>
      <c r="Y1094" s="88"/>
      <c r="Z1094" s="88"/>
      <c r="AA1094" s="88"/>
      <c r="AB1094" s="88"/>
      <c r="AC1094" s="88" t="s">
        <v>1443</v>
      </c>
      <c r="AD1094" s="88" t="s">
        <v>1488</v>
      </c>
      <c r="AE1094" s="88" t="s">
        <v>1512</v>
      </c>
      <c r="AF1094" s="88">
        <v>29.074793843043448</v>
      </c>
      <c r="AG1094" s="251" t="s">
        <v>205</v>
      </c>
      <c r="AH1094" s="206">
        <v>15</v>
      </c>
      <c r="AI1094" s="25" t="s">
        <v>47</v>
      </c>
      <c r="AJ1094" s="422">
        <f>VLOOKUP(InformeTbHv[[#This Row],[TURNO]],[1]INFORMEHV!AI$2:AK$184,2,0)</f>
        <v>0.25</v>
      </c>
      <c r="AK1094" s="422">
        <f>VLOOKUP(InformeTbHv[[#This Row],[TURNO]],[1]INFORMEHV!AI$2:AK$184,3,0)</f>
        <v>0.58333333333333337</v>
      </c>
      <c r="AL1094" s="205"/>
      <c r="AM1094" s="88"/>
      <c r="AN1094" s="88"/>
      <c r="AO1094" s="88"/>
      <c r="AP1094" s="88"/>
      <c r="AQ1094" s="89"/>
      <c r="AR1094" s="88">
        <v>8</v>
      </c>
      <c r="AS1094" s="88"/>
      <c r="AT1094" s="91"/>
      <c r="AU1094" s="91"/>
      <c r="AV1094" s="88"/>
      <c r="AW1094" s="88"/>
      <c r="AX1094" s="88"/>
      <c r="AY1094" s="88"/>
      <c r="AZ1094" s="92" t="s">
        <v>530</v>
      </c>
      <c r="BA1094" s="88" t="s">
        <v>48</v>
      </c>
      <c r="BB109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v>
      </c>
      <c r="BC1094" s="89"/>
      <c r="BD1094" s="89"/>
      <c r="BE1094" s="89"/>
      <c r="BF1094" s="89"/>
      <c r="BG1094" s="93"/>
      <c r="BH1094" s="14"/>
      <c r="BI1094" s="75"/>
      <c r="BJ1094" s="45"/>
      <c r="BK1094" s="46"/>
      <c r="BL1094" s="94"/>
    </row>
    <row r="1095" spans="1:64" ht="18" customHeight="1" x14ac:dyDescent="0.3">
      <c r="A1095" s="87">
        <f>IFERROR(InformeTbHv[[#This Row],[T EFECTIVO]]/InformeTbHv[[#This Row],[Horas disponibles]],0)</f>
        <v>0.33290762026394205</v>
      </c>
      <c r="B1095" s="87">
        <f>((InformeTbHv[[#This Row],[T PROGRAMADO]]-InformeTbHv[[#This Row],[HORAS DE OTRAS PARADA]]))/InformeTbHv[[#This Row],[T PROGRAMADO]]</f>
        <v>0.32583333333333331</v>
      </c>
      <c r="C1095" s="216">
        <f>IFERROR(((InformeTbHv[[#This Row],[T PROGRAMADO]]-InformeTbHv[[#This Row],[Ttal P. mec]])/InformeTbHv[[#This Row],[T PROGRAMADO]]),0)</f>
        <v>0.97875000000000001</v>
      </c>
      <c r="D1095" s="88">
        <f>IFERROR(ROUND(InformeTbHv[[#This Row],[TOTAL DE ARBOLES]]/InformeTbHv[[#This Row],[T EFECTIVO]],2),"")</f>
        <v>24.55</v>
      </c>
      <c r="E1095" s="88">
        <f>(IFERROR(ROUND(InformeTbHv[[#This Row],[M3]]/InformeTbHv[[#This Row],[TOTAL DE ARBOLES]],2),""))</f>
        <v>0.4</v>
      </c>
      <c r="F1095" s="39">
        <f>IFERROR(ROUND(InformeTbHv[[#This Row],[M3]]/InformeTbHv[[#This Row],[T EFECTIVO]],2),"")</f>
        <v>9.82</v>
      </c>
      <c r="G1095" s="89">
        <f>InformeTbHv[[#This Row],[T PROGRAMADO]]-InformeTbHv[[#This Row],[HORAS DE OTRAS PARADA]]</f>
        <v>2.6066666666666665</v>
      </c>
      <c r="H1095" s="89">
        <f>InformeTbHv[[#This Row],[T PROGRAMADO]]-SUM(InformeTbHv[[#This Row],[T PARADAS MEC]]+InformeTbHv[[#This Row],[ALISTAMIENTO]]+InformeTbHv[[#This Row],[Mantenimiento periódico]])</f>
        <v>7.83</v>
      </c>
      <c r="I1095" s="89">
        <f>InformeTbHv[[#This Row],[T PARADAS MEC]]+InformeTbHv[[#This Row],[ALISTAMIENTO]]+InformeTbHv[[#This Row],[Mantenimiento periódico]]</f>
        <v>0.17</v>
      </c>
      <c r="J1095" s="89">
        <f>SUMIF(InformeTbHv[[#This Row],[MOTIVO 1]],"Mantenimiento periódico",InformeTbHv[[#This Row],[T OTRA PARADA 1]])</f>
        <v>0</v>
      </c>
      <c r="K1095" s="198">
        <f>InformeTbHv[[#This Row],[Mantenimiento periódico]]+InformeTbHv[[#This Row],[ALISTAMIENTO]]</f>
        <v>0.17</v>
      </c>
      <c r="L1095" s="198">
        <f>SUM(InformeTbHv[[#This Row],[T OTRA PARADA 1]:[T OTRA PARADA 5]])</f>
        <v>4.833333333333333</v>
      </c>
      <c r="M1095" s="205" t="s">
        <v>55</v>
      </c>
      <c r="N1095" s="205" t="s">
        <v>1418</v>
      </c>
      <c r="O1095" s="245" t="s">
        <v>56</v>
      </c>
      <c r="P1095" s="88">
        <v>1114480052</v>
      </c>
      <c r="Q1095" s="88" t="s">
        <v>43</v>
      </c>
      <c r="R1095" s="88" t="s">
        <v>49</v>
      </c>
      <c r="S1095" s="90">
        <v>46053</v>
      </c>
      <c r="T1095" s="88" t="s">
        <v>62</v>
      </c>
      <c r="U1095" s="88"/>
      <c r="V1095" s="88"/>
      <c r="W1095" s="88"/>
      <c r="X1095" s="88"/>
      <c r="Y1095" s="88"/>
      <c r="Z1095" s="88"/>
      <c r="AA1095" s="88"/>
      <c r="AB1095" s="88"/>
      <c r="AC1095" s="88" t="s">
        <v>1445</v>
      </c>
      <c r="AD1095" s="88" t="s">
        <v>1490</v>
      </c>
      <c r="AE1095" s="88" t="s">
        <v>1518</v>
      </c>
      <c r="AF1095" s="88">
        <v>19.828868083208551</v>
      </c>
      <c r="AG1095" s="25" t="s">
        <v>208</v>
      </c>
      <c r="AH1095" s="206">
        <v>5</v>
      </c>
      <c r="AI1095" s="25" t="s">
        <v>47</v>
      </c>
      <c r="AJ1095" s="422">
        <f>VLOOKUP(InformeTbHv[[#This Row],[TURNO]],[1]INFORMEHV!AI$2:AK$184,2,0)</f>
        <v>0.25</v>
      </c>
      <c r="AK1095" s="422">
        <f>VLOOKUP(InformeTbHv[[#This Row],[TURNO]],[1]INFORMEHV!AI$2:AK$184,3,0)</f>
        <v>0.58333333333333337</v>
      </c>
      <c r="AL1095" s="205">
        <v>25</v>
      </c>
      <c r="AM1095" s="88">
        <v>64</v>
      </c>
      <c r="AN1095" s="88">
        <v>25.6</v>
      </c>
      <c r="AO1095" s="88">
        <v>3.98</v>
      </c>
      <c r="AP1095" s="88"/>
      <c r="AQ1095" s="198">
        <v>23.6</v>
      </c>
      <c r="AR1095" s="88">
        <v>8</v>
      </c>
      <c r="AS1095" s="88"/>
      <c r="AT1095" s="88"/>
      <c r="AU1095" s="88"/>
      <c r="AV1095" s="88">
        <v>0.17</v>
      </c>
      <c r="AW1095" s="88">
        <v>0.22</v>
      </c>
      <c r="AX1095" s="88">
        <v>0.17</v>
      </c>
      <c r="AY1095" s="88"/>
      <c r="AZ1095" s="92"/>
      <c r="BA1095" s="88" t="s">
        <v>46</v>
      </c>
      <c r="BB109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5.3933333333333335</v>
      </c>
      <c r="BC1095" s="89">
        <v>4</v>
      </c>
      <c r="BD1095" s="89">
        <v>0.83333333333333304</v>
      </c>
      <c r="BE1095" s="89"/>
      <c r="BF1095" s="89"/>
      <c r="BG1095" s="93"/>
      <c r="BH1095" s="44" t="s">
        <v>237</v>
      </c>
      <c r="BI1095" s="75" t="s">
        <v>238</v>
      </c>
      <c r="BJ1095" s="45"/>
      <c r="BK1095" s="46"/>
      <c r="BL1095" s="94"/>
    </row>
    <row r="1096" spans="1:64" ht="18" customHeight="1" x14ac:dyDescent="0.3">
      <c r="A1096" s="87">
        <f>IFERROR(InformeTbHv[[#This Row],[T EFECTIVO]]/InformeTbHv[[#This Row],[Horas disponibles]],0)</f>
        <v>0.87096774193548387</v>
      </c>
      <c r="B1096" s="87">
        <f>((InformeTbHv[[#This Row],[T PROGRAMADO]]-InformeTbHv[[#This Row],[HORAS DE OTRAS PARADA]]))/InformeTbHv[[#This Row],[T PROGRAMADO]]</f>
        <v>0.84375</v>
      </c>
      <c r="C1096" s="216">
        <f>IFERROR(((InformeTbHv[[#This Row],[T PROGRAMADO]]-InformeTbHv[[#This Row],[Ttal P. mec]])/InformeTbHv[[#This Row],[T PROGRAMADO]]),0)</f>
        <v>0.96875</v>
      </c>
      <c r="D1096" s="88">
        <f>IFERROR(ROUND(InformeTbHv[[#This Row],[TOTAL DE ARBOLES]]/InformeTbHv[[#This Row],[T EFECTIVO]],2),"")</f>
        <v>0</v>
      </c>
      <c r="E1096" s="88" t="str">
        <f>(IFERROR(ROUND(InformeTbHv[[#This Row],[M3]]/InformeTbHv[[#This Row],[TOTAL DE ARBOLES]],2),""))</f>
        <v/>
      </c>
      <c r="F1096" s="39">
        <f>IFERROR(ROUND(InformeTbHv[[#This Row],[M3]]/InformeTbHv[[#This Row],[T EFECTIVO]],2),"")</f>
        <v>0</v>
      </c>
      <c r="G1096" s="89">
        <f>InformeTbHv[[#This Row],[T PROGRAMADO]]-InformeTbHv[[#This Row],[HORAS DE OTRAS PARADA]]</f>
        <v>6.75</v>
      </c>
      <c r="H1096" s="89">
        <f>InformeTbHv[[#This Row],[T PROGRAMADO]]-SUM(InformeTbHv[[#This Row],[T PARADAS MEC]]+InformeTbHv[[#This Row],[ALISTAMIENTO]]+InformeTbHv[[#This Row],[Mantenimiento periódico]])</f>
        <v>7.75</v>
      </c>
      <c r="I1096" s="89">
        <f>InformeTbHv[[#This Row],[T PARADAS MEC]]+InformeTbHv[[#This Row],[ALISTAMIENTO]]+InformeTbHv[[#This Row],[Mantenimiento periódico]]</f>
        <v>0.25</v>
      </c>
      <c r="J1096" s="89">
        <f>SUMIF(InformeTbHv[[#This Row],[MOTIVO 1]],"Mantenimiento periódico",InformeTbHv[[#This Row],[T OTRA PARADA 1]])</f>
        <v>0</v>
      </c>
      <c r="K1096" s="89">
        <f>InformeTbHv[[#This Row],[Mantenimiento periódico]]+InformeTbHv[[#This Row],[ALISTAMIENTO]]</f>
        <v>0.25</v>
      </c>
      <c r="L1096" s="89">
        <f>SUM(InformeTbHv[[#This Row],[T OTRA PARADA 1]:[T OTRA PARADA 5]])</f>
        <v>1</v>
      </c>
      <c r="M1096" s="88" t="s">
        <v>136</v>
      </c>
      <c r="N1096" s="88" t="s">
        <v>1417</v>
      </c>
      <c r="O1096" s="88" t="s">
        <v>535</v>
      </c>
      <c r="P1096" s="88">
        <v>1113312568</v>
      </c>
      <c r="Q1096" s="88" t="s">
        <v>65</v>
      </c>
      <c r="R1096" s="88" t="s">
        <v>49</v>
      </c>
      <c r="S1096" s="90">
        <v>46053</v>
      </c>
      <c r="T1096" s="88" t="s">
        <v>393</v>
      </c>
      <c r="U1096" s="88"/>
      <c r="V1096" s="88"/>
      <c r="W1096" s="88"/>
      <c r="X1096" s="88"/>
      <c r="Y1096" s="88"/>
      <c r="Z1096" s="88"/>
      <c r="AA1096" s="88"/>
      <c r="AB1096" s="88"/>
      <c r="AC1096" s="88" t="s">
        <v>1422</v>
      </c>
      <c r="AD1096" s="88" t="s">
        <v>1467</v>
      </c>
      <c r="AE1096" s="88" t="s">
        <v>1511</v>
      </c>
      <c r="AF1096" s="88">
        <v>16.129333818634041</v>
      </c>
      <c r="AG1096" s="25" t="s">
        <v>208</v>
      </c>
      <c r="AH1096" s="206">
        <v>6</v>
      </c>
      <c r="AI1096" s="88" t="s">
        <v>45</v>
      </c>
      <c r="AJ1096" s="419">
        <f>VLOOKUP(InformeTbHv[[#This Row],[TURNO]],[1]INFORMEHV!AI$2:AK$184,2,0)</f>
        <v>0.58333333333333337</v>
      </c>
      <c r="AK1096" s="419">
        <f>VLOOKUP(InformeTbHv[[#This Row],[TURNO]],[1]INFORMEHV!AI$2:AK$184,3,0)</f>
        <v>0.91666666666666663</v>
      </c>
      <c r="AL1096" s="205">
        <v>20</v>
      </c>
      <c r="AM1096" s="88"/>
      <c r="AN1096" s="88"/>
      <c r="AO1096" s="88"/>
      <c r="AP1096" s="88"/>
      <c r="AQ1096" s="89"/>
      <c r="AR1096" s="88">
        <v>8</v>
      </c>
      <c r="AS1096" s="88"/>
      <c r="AT1096" s="88"/>
      <c r="AU1096" s="88"/>
      <c r="AV1096" s="88">
        <v>0.25</v>
      </c>
      <c r="AW1096" s="88"/>
      <c r="AX1096" s="88"/>
      <c r="AY1096" s="88"/>
      <c r="AZ1096" s="92" t="s">
        <v>536</v>
      </c>
      <c r="BA1096" s="88" t="s">
        <v>48</v>
      </c>
      <c r="BB109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1.25</v>
      </c>
      <c r="BC1096" s="89">
        <v>1</v>
      </c>
      <c r="BD1096" s="89"/>
      <c r="BE1096" s="89"/>
      <c r="BF1096" s="89"/>
      <c r="BG1096" s="93"/>
      <c r="BH1096" s="14" t="s">
        <v>236</v>
      </c>
      <c r="BI1096" s="45"/>
      <c r="BJ1096" s="45"/>
      <c r="BK1096" s="46"/>
      <c r="BL1096" s="94"/>
    </row>
    <row r="1097" spans="1:64" ht="18" customHeight="1" x14ac:dyDescent="0.3">
      <c r="A1097" s="87">
        <f>IFERROR(InformeTbHv[[#This Row],[T EFECTIVO]]/InformeTbHv[[#This Row],[Horas disponibles]],0)</f>
        <v>0.80249999999999999</v>
      </c>
      <c r="B1097" s="87">
        <f>((InformeTbHv[[#This Row],[T PROGRAMADO]]-InformeTbHv[[#This Row],[HORAS DE OTRAS PARADA]]))/InformeTbHv[[#This Row],[T PROGRAMADO]]</f>
        <v>0.80249999999999999</v>
      </c>
      <c r="C1097" s="216">
        <f>IFERROR(((InformeTbHv[[#This Row],[T PROGRAMADO]]-InformeTbHv[[#This Row],[Ttal P. mec]])/InformeTbHv[[#This Row],[T PROGRAMADO]]),0)</f>
        <v>1</v>
      </c>
      <c r="D1097" s="88">
        <f>IFERROR(ROUND(InformeTbHv[[#This Row],[TOTAL DE ARBOLES]]/InformeTbHv[[#This Row],[T EFECTIVO]],2),"")</f>
        <v>12.31</v>
      </c>
      <c r="E1097" s="88">
        <f>(IFERROR(ROUND(InformeTbHv[[#This Row],[M3]]/InformeTbHv[[#This Row],[TOTAL DE ARBOLES]],2),""))</f>
        <v>0.32</v>
      </c>
      <c r="F1097" s="39">
        <f>IFERROR(ROUND(InformeTbHv[[#This Row],[M3]]/InformeTbHv[[#This Row],[T EFECTIVO]],2),"")</f>
        <v>3.89</v>
      </c>
      <c r="G1097" s="89">
        <f>InformeTbHv[[#This Row],[T PROGRAMADO]]-InformeTbHv[[#This Row],[HORAS DE OTRAS PARADA]]</f>
        <v>6.42</v>
      </c>
      <c r="H1097" s="89">
        <f>InformeTbHv[[#This Row],[T PROGRAMADO]]-SUM(InformeTbHv[[#This Row],[T PARADAS MEC]]+InformeTbHv[[#This Row],[ALISTAMIENTO]]+InformeTbHv[[#This Row],[Mantenimiento periódico]])</f>
        <v>8</v>
      </c>
      <c r="I1097" s="89">
        <f>InformeTbHv[[#This Row],[T PARADAS MEC]]+InformeTbHv[[#This Row],[ALISTAMIENTO]]+InformeTbHv[[#This Row],[Mantenimiento periódico]]</f>
        <v>0</v>
      </c>
      <c r="J1097" s="89">
        <f>SUMIF(InformeTbHv[[#This Row],[MOTIVO 1]],"Mantenimiento periódico",InformeTbHv[[#This Row],[T OTRA PARADA 1]])</f>
        <v>0</v>
      </c>
      <c r="K1097" s="198">
        <f>InformeTbHv[[#This Row],[Mantenimiento periódico]]+InformeTbHv[[#This Row],[ALISTAMIENTO]]</f>
        <v>0</v>
      </c>
      <c r="L1097" s="198">
        <f>SUM(InformeTbHv[[#This Row],[T OTRA PARADA 1]:[T OTRA PARADA 5]])</f>
        <v>0</v>
      </c>
      <c r="M1097" s="205" t="s">
        <v>134</v>
      </c>
      <c r="N1097" s="205" t="s">
        <v>1417</v>
      </c>
      <c r="O1097" s="245" t="s">
        <v>373</v>
      </c>
      <c r="P1097" s="88">
        <v>1022124225</v>
      </c>
      <c r="Q1097" s="88" t="s">
        <v>65</v>
      </c>
      <c r="R1097" s="88" t="s">
        <v>49</v>
      </c>
      <c r="S1097" s="90">
        <v>46053</v>
      </c>
      <c r="T1097" s="88" t="s">
        <v>393</v>
      </c>
      <c r="U1097" s="88"/>
      <c r="V1097" s="88"/>
      <c r="W1097" s="88"/>
      <c r="X1097" s="88"/>
      <c r="Y1097" s="88"/>
      <c r="Z1097" s="88"/>
      <c r="AA1097" s="88"/>
      <c r="AB1097" s="88"/>
      <c r="AC1097" s="88" t="s">
        <v>1422</v>
      </c>
      <c r="AD1097" s="88" t="s">
        <v>1467</v>
      </c>
      <c r="AE1097" s="88" t="s">
        <v>1511</v>
      </c>
      <c r="AF1097" s="88">
        <v>16.129333818634041</v>
      </c>
      <c r="AG1097" s="25" t="s">
        <v>208</v>
      </c>
      <c r="AH1097" s="206">
        <v>6</v>
      </c>
      <c r="AI1097" s="25" t="s">
        <v>47</v>
      </c>
      <c r="AJ1097" s="422">
        <f>VLOOKUP(InformeTbHv[[#This Row],[TURNO]],[1]INFORMEHV!AI$2:AK$184,2,0)</f>
        <v>0.25</v>
      </c>
      <c r="AK1097" s="422">
        <f>VLOOKUP(InformeTbHv[[#This Row],[TURNO]],[1]INFORMEHV!AI$2:AK$184,3,0)</f>
        <v>0.58333333333333337</v>
      </c>
      <c r="AL1097" s="205">
        <v>17</v>
      </c>
      <c r="AM1097" s="88">
        <v>79</v>
      </c>
      <c r="AN1097" s="88">
        <v>25</v>
      </c>
      <c r="AO1097" s="88">
        <v>5.5</v>
      </c>
      <c r="AP1097" s="88"/>
      <c r="AQ1097" s="89">
        <v>30</v>
      </c>
      <c r="AR1097" s="88">
        <v>8</v>
      </c>
      <c r="AS1097" s="88"/>
      <c r="AT1097" s="88"/>
      <c r="AU1097" s="88"/>
      <c r="AV1097" s="88"/>
      <c r="AW1097" s="88">
        <v>1.25</v>
      </c>
      <c r="AX1097" s="88">
        <v>0.33</v>
      </c>
      <c r="AY1097" s="88">
        <v>1.25</v>
      </c>
      <c r="AZ1097" s="92" t="s">
        <v>537</v>
      </c>
      <c r="BA1097" s="88" t="s">
        <v>48</v>
      </c>
      <c r="BB109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1.58</v>
      </c>
      <c r="BC1097" s="89"/>
      <c r="BD1097" s="89"/>
      <c r="BE1097" s="89"/>
      <c r="BF1097" s="89"/>
      <c r="BG1097" s="93"/>
      <c r="BH1097" s="44"/>
      <c r="BI1097" s="45"/>
      <c r="BJ1097" s="45"/>
      <c r="BK1097" s="46"/>
      <c r="BL1097" s="94"/>
    </row>
    <row r="1098" spans="1:64" ht="18" customHeight="1" x14ac:dyDescent="0.3">
      <c r="A1098" s="87">
        <f>IFERROR(InformeTbHv[[#This Row],[T EFECTIVO]]/InformeTbHv[[#This Row],[Horas disponibles]],0)</f>
        <v>0.96666666666666667</v>
      </c>
      <c r="B1098" s="87">
        <f>((InformeTbHv[[#This Row],[T PROGRAMADO]]-InformeTbHv[[#This Row],[HORAS DE OTRAS PARADA]]))/InformeTbHv[[#This Row],[T PROGRAMADO]]</f>
        <v>0.90625</v>
      </c>
      <c r="C1098" s="216">
        <f>IFERROR(((InformeTbHv[[#This Row],[T PROGRAMADO]]-InformeTbHv[[#This Row],[Ttal P. mec]])/InformeTbHv[[#This Row],[T PROGRAMADO]]),0)</f>
        <v>0.9375</v>
      </c>
      <c r="D1098" s="88">
        <f>IFERROR(ROUND(InformeTbHv[[#This Row],[TOTAL DE ARBOLES]]/InformeTbHv[[#This Row],[T EFECTIVO]],2),"")</f>
        <v>78.48</v>
      </c>
      <c r="E1098" s="88">
        <f>(IFERROR(ROUND(InformeTbHv[[#This Row],[M3]]/InformeTbHv[[#This Row],[TOTAL DE ARBOLES]],2),""))</f>
        <v>0.25</v>
      </c>
      <c r="F1098" s="39">
        <f>IFERROR(ROUND(InformeTbHv[[#This Row],[M3]]/InformeTbHv[[#This Row],[T EFECTIVO]],2),"")</f>
        <v>19.420000000000002</v>
      </c>
      <c r="G1098" s="89">
        <f>InformeTbHv[[#This Row],[T PROGRAMADO]]-InformeTbHv[[#This Row],[HORAS DE OTRAS PARADA]]</f>
        <v>7.25</v>
      </c>
      <c r="H1098" s="89">
        <f>InformeTbHv[[#This Row],[T PROGRAMADO]]-SUM(InformeTbHv[[#This Row],[T PARADAS MEC]]+InformeTbHv[[#This Row],[ALISTAMIENTO]]+InformeTbHv[[#This Row],[Mantenimiento periódico]])</f>
        <v>7.5</v>
      </c>
      <c r="I1098" s="89">
        <f>InformeTbHv[[#This Row],[T PARADAS MEC]]+InformeTbHv[[#This Row],[ALISTAMIENTO]]+InformeTbHv[[#This Row],[Mantenimiento periódico]]</f>
        <v>0.5</v>
      </c>
      <c r="J1098" s="89">
        <f>SUMIF(InformeTbHv[[#This Row],[MOTIVO 1]],"Mantenimiento periódico",InformeTbHv[[#This Row],[T OTRA PARADA 1]])</f>
        <v>0</v>
      </c>
      <c r="K1098" s="89">
        <f>InformeTbHv[[#This Row],[Mantenimiento periódico]]+InformeTbHv[[#This Row],[ALISTAMIENTO]]</f>
        <v>0.5</v>
      </c>
      <c r="L1098" s="89">
        <f>SUM(InformeTbHv[[#This Row],[T OTRA PARADA 1]:[T OTRA PARADA 5]])</f>
        <v>0</v>
      </c>
      <c r="M1098" s="88" t="s">
        <v>86</v>
      </c>
      <c r="N1098" s="88" t="s">
        <v>1418</v>
      </c>
      <c r="O1098" s="88" t="s">
        <v>88</v>
      </c>
      <c r="P1098" s="88">
        <v>94265708</v>
      </c>
      <c r="Q1098" s="88" t="s">
        <v>398</v>
      </c>
      <c r="R1098" s="88" t="s">
        <v>74</v>
      </c>
      <c r="S1098" s="90">
        <v>46054</v>
      </c>
      <c r="T1098" s="88" t="s">
        <v>399</v>
      </c>
      <c r="U1098" s="88"/>
      <c r="V1098" s="88"/>
      <c r="W1098" s="88"/>
      <c r="X1098" s="88"/>
      <c r="Y1098" s="88"/>
      <c r="Z1098" s="88"/>
      <c r="AA1098" s="88"/>
      <c r="AB1098" s="88"/>
      <c r="AC1098" s="88" t="s">
        <v>1430</v>
      </c>
      <c r="AD1098" s="88" t="s">
        <v>1475</v>
      </c>
      <c r="AE1098" s="88" t="s">
        <v>1517</v>
      </c>
      <c r="AF1098" s="88">
        <v>14.957915875223099</v>
      </c>
      <c r="AG1098" s="251" t="s">
        <v>205</v>
      </c>
      <c r="AH1098" s="206">
        <v>1</v>
      </c>
      <c r="AI1098" s="88" t="s">
        <v>47</v>
      </c>
      <c r="AJ1098" s="419">
        <f>VLOOKUP(InformeTbHv[[#This Row],[TURNO]],[1]INFORMEHV!AI$2:AK$184,2,0)</f>
        <v>0.25</v>
      </c>
      <c r="AK1098" s="419">
        <f>VLOOKUP(InformeTbHv[[#This Row],[TURNO]],[1]INFORMEHV!AI$2:AK$184,3,0)</f>
        <v>0.58333333333333337</v>
      </c>
      <c r="AL1098" s="205">
        <v>13</v>
      </c>
      <c r="AM1098" s="88">
        <v>569</v>
      </c>
      <c r="AN1098" s="88">
        <v>140.80000000000001</v>
      </c>
      <c r="AO1098" s="88">
        <v>15.64</v>
      </c>
      <c r="AP1098" s="88"/>
      <c r="AQ1098" s="89">
        <v>17.2</v>
      </c>
      <c r="AR1098" s="88">
        <v>8</v>
      </c>
      <c r="AS1098" s="88"/>
      <c r="AT1098" s="88"/>
      <c r="AU1098" s="88"/>
      <c r="AV1098" s="88">
        <v>0.5</v>
      </c>
      <c r="AW1098" s="88"/>
      <c r="AX1098" s="88">
        <v>0.25</v>
      </c>
      <c r="AY1098" s="88"/>
      <c r="AZ1098" s="92" t="s">
        <v>540</v>
      </c>
      <c r="BA1098" s="88" t="s">
        <v>48</v>
      </c>
      <c r="BB109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0.75</v>
      </c>
      <c r="BC1098" s="89"/>
      <c r="BD1098" s="89"/>
      <c r="BE1098" s="89"/>
      <c r="BF1098" s="89"/>
      <c r="BG1098" s="93"/>
      <c r="BH1098" s="44"/>
      <c r="BI1098" s="45"/>
      <c r="BJ1098" s="45"/>
      <c r="BK1098" s="46"/>
      <c r="BL1098" s="94"/>
    </row>
    <row r="1099" spans="1:64" ht="18" customHeight="1" x14ac:dyDescent="0.3">
      <c r="A1099" s="87">
        <f>IFERROR(InformeTbHv[[#This Row],[T EFECTIVO]]/InformeTbHv[[#This Row],[Horas disponibles]],0)</f>
        <v>0.875</v>
      </c>
      <c r="B1099" s="87">
        <f>((InformeTbHv[[#This Row],[T PROGRAMADO]]-InformeTbHv[[#This Row],[HORAS DE OTRAS PARADA]]))/InformeTbHv[[#This Row],[T PROGRAMADO]]</f>
        <v>0.875</v>
      </c>
      <c r="C1099" s="216">
        <f>IFERROR(((InformeTbHv[[#This Row],[T PROGRAMADO]]-InformeTbHv[[#This Row],[Ttal P. mec]])/InformeTbHv[[#This Row],[T PROGRAMADO]]),0)</f>
        <v>1</v>
      </c>
      <c r="D1099" s="88">
        <f>IFERROR(ROUND(InformeTbHv[[#This Row],[TOTAL DE ARBOLES]]/InformeTbHv[[#This Row],[T EFECTIVO]],2),"")</f>
        <v>82.14</v>
      </c>
      <c r="E1099" s="88">
        <f>(IFERROR(ROUND(InformeTbHv[[#This Row],[M3]]/InformeTbHv[[#This Row],[TOTAL DE ARBOLES]],2),""))</f>
        <v>0.3</v>
      </c>
      <c r="F1099" s="39">
        <f>IFERROR(ROUND(InformeTbHv[[#This Row],[M3]]/InformeTbHv[[#This Row],[T EFECTIVO]],2),"")</f>
        <v>25.04</v>
      </c>
      <c r="G1099" s="89">
        <f>InformeTbHv[[#This Row],[T PROGRAMADO]]-InformeTbHv[[#This Row],[HORAS DE OTRAS PARADA]]</f>
        <v>7</v>
      </c>
      <c r="H1099" s="89">
        <f>InformeTbHv[[#This Row],[T PROGRAMADO]]-SUM(InformeTbHv[[#This Row],[T PARADAS MEC]]+InformeTbHv[[#This Row],[ALISTAMIENTO]]+InformeTbHv[[#This Row],[Mantenimiento periódico]])</f>
        <v>8</v>
      </c>
      <c r="I1099" s="89">
        <f>InformeTbHv[[#This Row],[T PARADAS MEC]]+InformeTbHv[[#This Row],[ALISTAMIENTO]]+InformeTbHv[[#This Row],[Mantenimiento periódico]]</f>
        <v>0</v>
      </c>
      <c r="J1099" s="89">
        <f>SUMIF(InformeTbHv[[#This Row],[MOTIVO 1]],"Mantenimiento periódico",InformeTbHv[[#This Row],[T OTRA PARADA 1]])</f>
        <v>0</v>
      </c>
      <c r="K1099" s="89">
        <f>InformeTbHv[[#This Row],[Mantenimiento periódico]]+InformeTbHv[[#This Row],[ALISTAMIENTO]]</f>
        <v>0</v>
      </c>
      <c r="L1099" s="89">
        <f>SUM(InformeTbHv[[#This Row],[T OTRA PARADA 1]:[T OTRA PARADA 5]])</f>
        <v>0</v>
      </c>
      <c r="M1099" s="88" t="s">
        <v>86</v>
      </c>
      <c r="N1099" s="88" t="s">
        <v>1418</v>
      </c>
      <c r="O1099" s="88" t="s">
        <v>87</v>
      </c>
      <c r="P1099" s="88">
        <v>1112300817</v>
      </c>
      <c r="Q1099" s="88" t="s">
        <v>398</v>
      </c>
      <c r="R1099" s="88" t="s">
        <v>74</v>
      </c>
      <c r="S1099" s="90">
        <v>46054</v>
      </c>
      <c r="T1099" s="88" t="s">
        <v>399</v>
      </c>
      <c r="U1099" s="88"/>
      <c r="V1099" s="88"/>
      <c r="W1099" s="88"/>
      <c r="X1099" s="88"/>
      <c r="Y1099" s="88"/>
      <c r="Z1099" s="88"/>
      <c r="AA1099" s="88"/>
      <c r="AB1099" s="88"/>
      <c r="AC1099" s="88" t="s">
        <v>1430</v>
      </c>
      <c r="AD1099" s="88" t="s">
        <v>1475</v>
      </c>
      <c r="AE1099" s="88" t="s">
        <v>1517</v>
      </c>
      <c r="AF1099" s="88">
        <v>14.957915875223099</v>
      </c>
      <c r="AG1099" s="251" t="s">
        <v>205</v>
      </c>
      <c r="AH1099" s="206">
        <v>1</v>
      </c>
      <c r="AI1099" s="88" t="s">
        <v>45</v>
      </c>
      <c r="AJ1099" s="419">
        <f>VLOOKUP(InformeTbHv[[#This Row],[TURNO]],[1]INFORMEHV!AI$2:AK$184,2,0)</f>
        <v>0.58333333333333337</v>
      </c>
      <c r="AK1099" s="419">
        <f>VLOOKUP(InformeTbHv[[#This Row],[TURNO]],[1]INFORMEHV!AI$2:AK$184,3,0)</f>
        <v>0.91666666666666663</v>
      </c>
      <c r="AL1099" s="205">
        <v>17</v>
      </c>
      <c r="AM1099" s="88">
        <v>575</v>
      </c>
      <c r="AN1099" s="88">
        <v>175.27</v>
      </c>
      <c r="AO1099" s="88">
        <v>22.73</v>
      </c>
      <c r="AP1099" s="88"/>
      <c r="AQ1099" s="89">
        <v>18.899999999999999</v>
      </c>
      <c r="AR1099" s="88">
        <v>8</v>
      </c>
      <c r="AS1099" s="88"/>
      <c r="AT1099" s="88"/>
      <c r="AU1099" s="88"/>
      <c r="AV1099" s="88"/>
      <c r="AW1099" s="88">
        <v>0.77</v>
      </c>
      <c r="AX1099" s="88">
        <v>0.23</v>
      </c>
      <c r="AY1099" s="88"/>
      <c r="AZ1099" s="92" t="s">
        <v>540</v>
      </c>
      <c r="BA1099" s="88" t="s">
        <v>48</v>
      </c>
      <c r="BB109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v>
      </c>
      <c r="BC1099" s="89"/>
      <c r="BD1099" s="89"/>
      <c r="BE1099" s="89"/>
      <c r="BF1099" s="89"/>
      <c r="BG1099" s="93"/>
      <c r="BH1099" s="44"/>
      <c r="BI1099" s="45"/>
      <c r="BJ1099" s="45"/>
      <c r="BK1099" s="46"/>
      <c r="BL1099" s="94"/>
    </row>
    <row r="1100" spans="1:64" ht="18" customHeight="1" x14ac:dyDescent="0.3">
      <c r="A1100" s="87">
        <f>IFERROR(InformeTbHv[[#This Row],[T EFECTIVO]]/InformeTbHv[[#This Row],[Horas disponibles]],0)</f>
        <v>0.73924380704041726</v>
      </c>
      <c r="B1100" s="87">
        <f>((InformeTbHv[[#This Row],[T PROGRAMADO]]-InformeTbHv[[#This Row],[HORAS DE OTRAS PARADA]]))/InformeTbHv[[#This Row],[T PROGRAMADO]]</f>
        <v>0.70874999999999999</v>
      </c>
      <c r="C1100" s="216">
        <f>IFERROR(((InformeTbHv[[#This Row],[T PROGRAMADO]]-InformeTbHv[[#This Row],[Ttal P. mec]])/InformeTbHv[[#This Row],[T PROGRAMADO]]),0)</f>
        <v>0.95874999999999999</v>
      </c>
      <c r="D1100" s="88">
        <f>IFERROR(ROUND(InformeTbHv[[#This Row],[TOTAL DE ARBOLES]]/InformeTbHv[[#This Row],[T EFECTIVO]],2),"")</f>
        <v>0</v>
      </c>
      <c r="E1100" s="88" t="str">
        <f>(IFERROR(ROUND(InformeTbHv[[#This Row],[M3]]/InformeTbHv[[#This Row],[TOTAL DE ARBOLES]],2),""))</f>
        <v/>
      </c>
      <c r="F1100" s="39">
        <f>IFERROR(ROUND(InformeTbHv[[#This Row],[M3]]/InformeTbHv[[#This Row],[T EFECTIVO]],2),"")</f>
        <v>5.64</v>
      </c>
      <c r="G1100" s="89">
        <f>InformeTbHv[[#This Row],[T PROGRAMADO]]-InformeTbHv[[#This Row],[HORAS DE OTRAS PARADA]]</f>
        <v>5.67</v>
      </c>
      <c r="H1100" s="89">
        <f>InformeTbHv[[#This Row],[T PROGRAMADO]]-SUM(InformeTbHv[[#This Row],[T PARADAS MEC]]+InformeTbHv[[#This Row],[ALISTAMIENTO]]+InformeTbHv[[#This Row],[Mantenimiento periódico]])</f>
        <v>7.67</v>
      </c>
      <c r="I1100" s="89">
        <f>InformeTbHv[[#This Row],[T PARADAS MEC]]+InformeTbHv[[#This Row],[ALISTAMIENTO]]+InformeTbHv[[#This Row],[Mantenimiento periódico]]</f>
        <v>0.33</v>
      </c>
      <c r="J1100" s="89">
        <f>SUMIF(InformeTbHv[[#This Row],[MOTIVO 1]],"Mantenimiento periódico",InformeTbHv[[#This Row],[T OTRA PARADA 1]])</f>
        <v>0</v>
      </c>
      <c r="K1100" s="89">
        <f>InformeTbHv[[#This Row],[Mantenimiento periódico]]+InformeTbHv[[#This Row],[ALISTAMIENTO]]</f>
        <v>0.33</v>
      </c>
      <c r="L1100" s="89">
        <f>SUM(InformeTbHv[[#This Row],[T OTRA PARADA 1]:[T OTRA PARADA 5]])</f>
        <v>2</v>
      </c>
      <c r="M1100" s="88" t="s">
        <v>136</v>
      </c>
      <c r="N1100" s="88" t="s">
        <v>1417</v>
      </c>
      <c r="O1100" s="88" t="s">
        <v>535</v>
      </c>
      <c r="P1100" s="88">
        <v>1113312568</v>
      </c>
      <c r="Q1100" s="88" t="s">
        <v>65</v>
      </c>
      <c r="R1100" s="88" t="s">
        <v>49</v>
      </c>
      <c r="S1100" s="203">
        <v>46054</v>
      </c>
      <c r="T1100" s="88" t="s">
        <v>393</v>
      </c>
      <c r="U1100" s="88"/>
      <c r="V1100" s="88"/>
      <c r="W1100" s="88"/>
      <c r="X1100" s="88"/>
      <c r="Y1100" s="88"/>
      <c r="Z1100" s="88"/>
      <c r="AA1100" s="88"/>
      <c r="AB1100" s="88"/>
      <c r="AC1100" s="88" t="s">
        <v>1422</v>
      </c>
      <c r="AD1100" s="88" t="s">
        <v>1467</v>
      </c>
      <c r="AE1100" s="88" t="s">
        <v>1511</v>
      </c>
      <c r="AF1100" s="88">
        <v>16.129333818634041</v>
      </c>
      <c r="AG1100" s="88" t="s">
        <v>208</v>
      </c>
      <c r="AH1100" s="206">
        <v>6</v>
      </c>
      <c r="AI1100" s="205" t="s">
        <v>45</v>
      </c>
      <c r="AJ1100" s="416">
        <f>VLOOKUP(InformeTbHv[[#This Row],[TURNO]],[1]INFORMEHV!AI$2:AK$184,2,0)</f>
        <v>0.58333333333333337</v>
      </c>
      <c r="AK1100" s="416">
        <f>VLOOKUP(InformeTbHv[[#This Row],[TURNO]],[1]INFORMEHV!AI$2:AK$184,3,0)</f>
        <v>0.91666666666666663</v>
      </c>
      <c r="AL1100" s="205">
        <v>20</v>
      </c>
      <c r="AM1100" s="88"/>
      <c r="AN1100" s="88">
        <v>32</v>
      </c>
      <c r="AO1100" s="88">
        <v>10.5</v>
      </c>
      <c r="AP1100" s="88"/>
      <c r="AQ1100" s="89">
        <v>45</v>
      </c>
      <c r="AR1100" s="88">
        <v>8</v>
      </c>
      <c r="AS1100" s="88"/>
      <c r="AT1100" s="88"/>
      <c r="AU1100" s="88"/>
      <c r="AV1100" s="88">
        <v>0.33</v>
      </c>
      <c r="AW1100" s="88"/>
      <c r="AX1100" s="88"/>
      <c r="AY1100" s="88"/>
      <c r="AZ1100" s="92" t="s">
        <v>546</v>
      </c>
      <c r="BA1100" s="88" t="s">
        <v>48</v>
      </c>
      <c r="BB110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2.33</v>
      </c>
      <c r="BC1100" s="89">
        <v>2</v>
      </c>
      <c r="BD1100" s="89"/>
      <c r="BE1100" s="89"/>
      <c r="BF1100" s="89"/>
      <c r="BG1100" s="93"/>
      <c r="BH1100" s="14" t="s">
        <v>236</v>
      </c>
      <c r="BI1100" s="45"/>
      <c r="BJ1100" s="45"/>
      <c r="BK1100" s="46"/>
      <c r="BL1100" s="94"/>
    </row>
    <row r="1101" spans="1:64" ht="18" customHeight="1" x14ac:dyDescent="0.3">
      <c r="A1101" s="87">
        <f>IFERROR(InformeTbHv[[#This Row],[T EFECTIVO]]/InformeTbHv[[#This Row],[Horas disponibles]],0)</f>
        <v>0.5</v>
      </c>
      <c r="B1101" s="87">
        <f>((InformeTbHv[[#This Row],[T PROGRAMADO]]-InformeTbHv[[#This Row],[HORAS DE OTRAS PARADA]]))/InformeTbHv[[#This Row],[T PROGRAMADO]]</f>
        <v>0.5</v>
      </c>
      <c r="C1101" s="216">
        <f>IFERROR(((InformeTbHv[[#This Row],[T PROGRAMADO]]-InformeTbHv[[#This Row],[Ttal P. mec]])/InformeTbHv[[#This Row],[T PROGRAMADO]]),0)</f>
        <v>1</v>
      </c>
      <c r="D1101" s="88">
        <f>IFERROR(ROUND(InformeTbHv[[#This Row],[TOTAL DE ARBOLES]]/InformeTbHv[[#This Row],[T EFECTIVO]],2),"")</f>
        <v>18.75</v>
      </c>
      <c r="E1101" s="88">
        <f>(IFERROR(ROUND(InformeTbHv[[#This Row],[M3]]/InformeTbHv[[#This Row],[TOTAL DE ARBOLES]],2),""))</f>
        <v>0.31</v>
      </c>
      <c r="F1101" s="39">
        <f>IFERROR(ROUND(InformeTbHv[[#This Row],[M3]]/InformeTbHv[[#This Row],[T EFECTIVO]],2),"")</f>
        <v>5.9</v>
      </c>
      <c r="G1101" s="89">
        <f>InformeTbHv[[#This Row],[T PROGRAMADO]]-InformeTbHv[[#This Row],[HORAS DE OTRAS PARADA]]</f>
        <v>4</v>
      </c>
      <c r="H1101" s="89">
        <f>InformeTbHv[[#This Row],[T PROGRAMADO]]-SUM(InformeTbHv[[#This Row],[T PARADAS MEC]]+InformeTbHv[[#This Row],[ALISTAMIENTO]]+InformeTbHv[[#This Row],[Mantenimiento periódico]])</f>
        <v>8</v>
      </c>
      <c r="I1101" s="89">
        <f>InformeTbHv[[#This Row],[T PARADAS MEC]]+InformeTbHv[[#This Row],[ALISTAMIENTO]]+InformeTbHv[[#This Row],[Mantenimiento periódico]]</f>
        <v>0</v>
      </c>
      <c r="J1101" s="89">
        <f>SUMIF(InformeTbHv[[#This Row],[MOTIVO 1]],"Mantenimiento periódico",InformeTbHv[[#This Row],[T OTRA PARADA 1]])</f>
        <v>0</v>
      </c>
      <c r="K1101" s="89">
        <f>InformeTbHv[[#This Row],[Mantenimiento periódico]]+InformeTbHv[[#This Row],[ALISTAMIENTO]]</f>
        <v>0</v>
      </c>
      <c r="L1101" s="89">
        <f>SUM(InformeTbHv[[#This Row],[T OTRA PARADA 1]:[T OTRA PARADA 5]])</f>
        <v>4</v>
      </c>
      <c r="M1101" s="88" t="s">
        <v>136</v>
      </c>
      <c r="N1101" s="88" t="s">
        <v>1417</v>
      </c>
      <c r="O1101" s="88" t="s">
        <v>375</v>
      </c>
      <c r="P1101" s="88">
        <v>1127213532</v>
      </c>
      <c r="Q1101" s="88" t="s">
        <v>65</v>
      </c>
      <c r="R1101" s="88" t="s">
        <v>49</v>
      </c>
      <c r="S1101" s="90">
        <v>46054</v>
      </c>
      <c r="T1101" s="88" t="s">
        <v>393</v>
      </c>
      <c r="U1101" s="88"/>
      <c r="V1101" s="88"/>
      <c r="W1101" s="88"/>
      <c r="X1101" s="88"/>
      <c r="Y1101" s="88"/>
      <c r="Z1101" s="88"/>
      <c r="AA1101" s="88"/>
      <c r="AB1101" s="88"/>
      <c r="AC1101" s="88" t="s">
        <v>1422</v>
      </c>
      <c r="AD1101" s="88" t="s">
        <v>1467</v>
      </c>
      <c r="AE1101" s="88" t="s">
        <v>1511</v>
      </c>
      <c r="AF1101" s="88">
        <v>16.129333818634041</v>
      </c>
      <c r="AG1101" s="88" t="s">
        <v>208</v>
      </c>
      <c r="AH1101" s="206">
        <v>6</v>
      </c>
      <c r="AI1101" s="88" t="s">
        <v>47</v>
      </c>
      <c r="AJ1101" s="419">
        <f>VLOOKUP(InformeTbHv[[#This Row],[TURNO]],[1]INFORMEHV!AI$2:AK$184,2,0)</f>
        <v>0.25</v>
      </c>
      <c r="AK1101" s="419">
        <f>VLOOKUP(InformeTbHv[[#This Row],[TURNO]],[1]INFORMEHV!AI$2:AK$184,3,0)</f>
        <v>0.58333333333333337</v>
      </c>
      <c r="AL1101" s="205">
        <v>15</v>
      </c>
      <c r="AM1101" s="88">
        <v>75</v>
      </c>
      <c r="AN1101" s="88">
        <v>23.6</v>
      </c>
      <c r="AO1101" s="88">
        <v>7.5</v>
      </c>
      <c r="AP1101" s="88"/>
      <c r="AQ1101" s="89">
        <v>30</v>
      </c>
      <c r="AR1101" s="88">
        <v>8</v>
      </c>
      <c r="AS1101" s="88"/>
      <c r="AT1101" s="88"/>
      <c r="AU1101" s="88"/>
      <c r="AV1101" s="88"/>
      <c r="AW1101" s="88"/>
      <c r="AX1101" s="88"/>
      <c r="AY1101" s="88"/>
      <c r="AZ1101" s="92" t="s">
        <v>547</v>
      </c>
      <c r="BA1101" s="88" t="s">
        <v>48</v>
      </c>
      <c r="BB110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4</v>
      </c>
      <c r="BC1101" s="89">
        <v>4</v>
      </c>
      <c r="BD1101" s="89"/>
      <c r="BE1101" s="89"/>
      <c r="BF1101" s="89"/>
      <c r="BG1101" s="93"/>
      <c r="BH1101" s="14" t="s">
        <v>236</v>
      </c>
      <c r="BI1101" s="45"/>
      <c r="BJ1101" s="45"/>
      <c r="BK1101" s="46"/>
      <c r="BL1101" s="94"/>
    </row>
    <row r="1102" spans="1:64" ht="18" customHeight="1" x14ac:dyDescent="0.3">
      <c r="A1102" s="87">
        <f>IFERROR(InformeTbHv[[#This Row],[T EFECTIVO]]/InformeTbHv[[#This Row],[Horas disponibles]],0)</f>
        <v>0.6875</v>
      </c>
      <c r="B1102" s="87">
        <f>((InformeTbHv[[#This Row],[T PROGRAMADO]]-InformeTbHv[[#This Row],[HORAS DE OTRAS PARADA]]))/InformeTbHv[[#This Row],[T PROGRAMADO]]</f>
        <v>0.6875</v>
      </c>
      <c r="C1102" s="216">
        <f>IFERROR(((InformeTbHv[[#This Row],[T PROGRAMADO]]-InformeTbHv[[#This Row],[Ttal P. mec]])/InformeTbHv[[#This Row],[T PROGRAMADO]]),0)</f>
        <v>1</v>
      </c>
      <c r="D1102" s="88">
        <f>IFERROR(ROUND(InformeTbHv[[#This Row],[TOTAL DE ARBOLES]]/InformeTbHv[[#This Row],[T EFECTIVO]],2),"")</f>
        <v>16.55</v>
      </c>
      <c r="E1102" s="88">
        <f>(IFERROR(ROUND(InformeTbHv[[#This Row],[M3]]/InformeTbHv[[#This Row],[TOTAL DE ARBOLES]],2),""))</f>
        <v>0.46</v>
      </c>
      <c r="F1102" s="39">
        <f>IFERROR(ROUND(InformeTbHv[[#This Row],[M3]]/InformeTbHv[[#This Row],[T EFECTIVO]],2),"")</f>
        <v>7.64</v>
      </c>
      <c r="G1102" s="89">
        <f>InformeTbHv[[#This Row],[T PROGRAMADO]]-InformeTbHv[[#This Row],[HORAS DE OTRAS PARADA]]</f>
        <v>5.5</v>
      </c>
      <c r="H1102" s="89">
        <f>InformeTbHv[[#This Row],[T PROGRAMADO]]-SUM(InformeTbHv[[#This Row],[T PARADAS MEC]]+InformeTbHv[[#This Row],[ALISTAMIENTO]]+InformeTbHv[[#This Row],[Mantenimiento periódico]])</f>
        <v>8</v>
      </c>
      <c r="I1102" s="89">
        <f>InformeTbHv[[#This Row],[T PARADAS MEC]]+InformeTbHv[[#This Row],[ALISTAMIENTO]]+InformeTbHv[[#This Row],[Mantenimiento periódico]]</f>
        <v>0</v>
      </c>
      <c r="J1102" s="89">
        <f>SUMIF(InformeTbHv[[#This Row],[MOTIVO 1]],"Mantenimiento periódico",InformeTbHv[[#This Row],[T OTRA PARADA 1]])</f>
        <v>0</v>
      </c>
      <c r="K1102" s="89">
        <f>InformeTbHv[[#This Row],[Mantenimiento periódico]]+InformeTbHv[[#This Row],[ALISTAMIENTO]]</f>
        <v>0</v>
      </c>
      <c r="L1102" s="89">
        <f>SUM(InformeTbHv[[#This Row],[T OTRA PARADA 1]:[T OTRA PARADA 5]])</f>
        <v>2</v>
      </c>
      <c r="M1102" s="88" t="s">
        <v>136</v>
      </c>
      <c r="N1102" s="88" t="s">
        <v>1417</v>
      </c>
      <c r="O1102" s="88" t="s">
        <v>375</v>
      </c>
      <c r="P1102" s="88">
        <v>1127213532</v>
      </c>
      <c r="Q1102" s="88" t="s">
        <v>65</v>
      </c>
      <c r="R1102" s="88" t="s">
        <v>49</v>
      </c>
      <c r="S1102" s="90">
        <v>46055</v>
      </c>
      <c r="T1102" s="88" t="s">
        <v>393</v>
      </c>
      <c r="U1102" s="88"/>
      <c r="V1102" s="88"/>
      <c r="W1102" s="88"/>
      <c r="X1102" s="88"/>
      <c r="Y1102" s="88"/>
      <c r="Z1102" s="88"/>
      <c r="AA1102" s="88"/>
      <c r="AB1102" s="88"/>
      <c r="AC1102" s="88" t="s">
        <v>1422</v>
      </c>
      <c r="AD1102" s="88" t="s">
        <v>1467</v>
      </c>
      <c r="AE1102" s="88" t="s">
        <v>1511</v>
      </c>
      <c r="AF1102" s="88">
        <v>16.129333818634041</v>
      </c>
      <c r="AG1102" s="88" t="s">
        <v>208</v>
      </c>
      <c r="AH1102" s="206">
        <v>6</v>
      </c>
      <c r="AI1102" s="88" t="s">
        <v>47</v>
      </c>
      <c r="AJ1102" s="419">
        <f>VLOOKUP(InformeTbHv[[#This Row],[TURNO]],[1]INFORMEHV!AI$2:AK$184,2,0)</f>
        <v>0.25</v>
      </c>
      <c r="AK1102" s="419">
        <f>VLOOKUP(InformeTbHv[[#This Row],[TURNO]],[1]INFORMEHV!AI$2:AK$184,3,0)</f>
        <v>0.58333333333333337</v>
      </c>
      <c r="AL1102" s="205">
        <v>15</v>
      </c>
      <c r="AM1102" s="88">
        <v>91</v>
      </c>
      <c r="AN1102" s="88">
        <v>42</v>
      </c>
      <c r="AO1102" s="88">
        <v>11.5</v>
      </c>
      <c r="AP1102" s="88"/>
      <c r="AQ1102" s="89">
        <v>30</v>
      </c>
      <c r="AR1102" s="88">
        <v>8</v>
      </c>
      <c r="AS1102" s="88"/>
      <c r="AT1102" s="88"/>
      <c r="AU1102" s="88"/>
      <c r="AV1102" s="88"/>
      <c r="AW1102" s="88"/>
      <c r="AX1102" s="88">
        <v>0.5</v>
      </c>
      <c r="AY1102" s="88"/>
      <c r="AZ1102" s="92" t="s">
        <v>549</v>
      </c>
      <c r="BA1102" s="88" t="s">
        <v>48</v>
      </c>
      <c r="BB110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2.5</v>
      </c>
      <c r="BC1102" s="89">
        <v>2</v>
      </c>
      <c r="BD1102" s="89"/>
      <c r="BE1102" s="89"/>
      <c r="BF1102" s="89"/>
      <c r="BG1102" s="93"/>
      <c r="BH1102" s="14" t="s">
        <v>236</v>
      </c>
      <c r="BI1102" s="45"/>
      <c r="BJ1102" s="45"/>
      <c r="BK1102" s="46"/>
      <c r="BL1102" s="94"/>
    </row>
    <row r="1103" spans="1:64" ht="18" customHeight="1" x14ac:dyDescent="0.3">
      <c r="A1103" s="87">
        <f>IFERROR(InformeTbHv[[#This Row],[T EFECTIVO]]/InformeTbHv[[#This Row],[Horas disponibles]],0)</f>
        <v>0.931787175989086</v>
      </c>
      <c r="B1103" s="87">
        <f>((InformeTbHv[[#This Row],[T PROGRAMADO]]-InformeTbHv[[#This Row],[HORAS DE OTRAS PARADA]]))/InformeTbHv[[#This Row],[T PROGRAMADO]]</f>
        <v>0.85375000000000001</v>
      </c>
      <c r="C1103" s="216">
        <f>IFERROR(((InformeTbHv[[#This Row],[T PROGRAMADO]]-InformeTbHv[[#This Row],[Ttal P. mec]])/InformeTbHv[[#This Row],[T PROGRAMADO]]),0)</f>
        <v>0.91625000000000001</v>
      </c>
      <c r="D1103" s="88">
        <f>IFERROR(ROUND(InformeTbHv[[#This Row],[TOTAL DE ARBOLES]]/InformeTbHv[[#This Row],[T EFECTIVO]],2),"")</f>
        <v>30.89</v>
      </c>
      <c r="E1103" s="88">
        <f>(IFERROR(ROUND(InformeTbHv[[#This Row],[M3]]/InformeTbHv[[#This Row],[TOTAL DE ARBOLES]],2),""))</f>
        <v>0.23</v>
      </c>
      <c r="F1103" s="39">
        <f>IFERROR(ROUND(InformeTbHv[[#This Row],[M3]]/InformeTbHv[[#This Row],[T EFECTIVO]],2),"")</f>
        <v>7</v>
      </c>
      <c r="G1103" s="89">
        <f>InformeTbHv[[#This Row],[T PROGRAMADO]]-InformeTbHv[[#This Row],[HORAS DE OTRAS PARADA]]</f>
        <v>6.83</v>
      </c>
      <c r="H1103" s="89">
        <f>InformeTbHv[[#This Row],[T PROGRAMADO]]-SUM(InformeTbHv[[#This Row],[T PARADAS MEC]]+InformeTbHv[[#This Row],[ALISTAMIENTO]]+InformeTbHv[[#This Row],[Mantenimiento periódico]])</f>
        <v>7.33</v>
      </c>
      <c r="I1103" s="89">
        <f>InformeTbHv[[#This Row],[T PARADAS MEC]]+InformeTbHv[[#This Row],[ALISTAMIENTO]]+InformeTbHv[[#This Row],[Mantenimiento periódico]]</f>
        <v>0.67</v>
      </c>
      <c r="J1103" s="89">
        <f>SUMIF(InformeTbHv[[#This Row],[MOTIVO 1]],"Mantenimiento periódico",InformeTbHv[[#This Row],[T OTRA PARADA 1]])</f>
        <v>0</v>
      </c>
      <c r="K1103" s="89">
        <f>InformeTbHv[[#This Row],[Mantenimiento periódico]]+InformeTbHv[[#This Row],[ALISTAMIENTO]]</f>
        <v>0.67</v>
      </c>
      <c r="L1103" s="89">
        <f>SUM(InformeTbHv[[#This Row],[T OTRA PARADA 1]:[T OTRA PARADA 5]])</f>
        <v>0</v>
      </c>
      <c r="M1103" s="88" t="s">
        <v>63</v>
      </c>
      <c r="N1103" s="88" t="s">
        <v>1417</v>
      </c>
      <c r="O1103" s="88" t="s">
        <v>64</v>
      </c>
      <c r="P1103" s="88">
        <v>94282613</v>
      </c>
      <c r="Q1103" s="88" t="s">
        <v>65</v>
      </c>
      <c r="R1103" s="88" t="s">
        <v>44</v>
      </c>
      <c r="S1103" s="90">
        <v>46054</v>
      </c>
      <c r="T1103" s="88" t="s">
        <v>66</v>
      </c>
      <c r="U1103" s="88"/>
      <c r="V1103" s="88"/>
      <c r="W1103" s="88"/>
      <c r="X1103" s="88"/>
      <c r="Y1103" s="88"/>
      <c r="Z1103" s="88"/>
      <c r="AA1103" s="88"/>
      <c r="AB1103" s="88"/>
      <c r="AC1103" s="88" t="s">
        <v>1443</v>
      </c>
      <c r="AD1103" s="88" t="s">
        <v>1488</v>
      </c>
      <c r="AE1103" s="88" t="s">
        <v>1512</v>
      </c>
      <c r="AF1103" s="88">
        <v>29.074793843043448</v>
      </c>
      <c r="AG1103" s="251" t="s">
        <v>205</v>
      </c>
      <c r="AH1103" s="206">
        <v>15</v>
      </c>
      <c r="AI1103" s="88" t="s">
        <v>47</v>
      </c>
      <c r="AJ1103" s="419">
        <f>VLOOKUP(InformeTbHv[[#This Row],[TURNO]],[1]INFORMEHV!AI$2:AK$184,2,0)</f>
        <v>0.25</v>
      </c>
      <c r="AK1103" s="419">
        <f>VLOOKUP(InformeTbHv[[#This Row],[TURNO]],[1]INFORMEHV!AI$2:AK$184,3,0)</f>
        <v>0.58333333333333337</v>
      </c>
      <c r="AL1103" s="205">
        <v>15</v>
      </c>
      <c r="AM1103" s="88">
        <v>211</v>
      </c>
      <c r="AN1103" s="88">
        <v>47.8</v>
      </c>
      <c r="AO1103" s="88">
        <v>8.94</v>
      </c>
      <c r="AP1103" s="88"/>
      <c r="AQ1103" s="89"/>
      <c r="AR1103" s="88">
        <v>8</v>
      </c>
      <c r="AS1103" s="88"/>
      <c r="AT1103" s="88"/>
      <c r="AU1103" s="88"/>
      <c r="AV1103" s="88">
        <v>0.67</v>
      </c>
      <c r="AW1103" s="88"/>
      <c r="AX1103" s="88">
        <v>0.5</v>
      </c>
      <c r="AY1103" s="88"/>
      <c r="AZ1103" s="92" t="s">
        <v>550</v>
      </c>
      <c r="BA1103" s="88" t="s">
        <v>48</v>
      </c>
      <c r="BB110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1.17</v>
      </c>
      <c r="BC1103" s="89"/>
      <c r="BD1103" s="89"/>
      <c r="BE1103" s="89"/>
      <c r="BF1103" s="89"/>
      <c r="BG1103" s="93"/>
      <c r="BH1103" s="44"/>
      <c r="BI1103" s="45"/>
      <c r="BJ1103" s="45"/>
      <c r="BK1103" s="46"/>
      <c r="BL1103" s="94"/>
    </row>
    <row r="1104" spans="1:64" ht="18" customHeight="1" x14ac:dyDescent="0.3">
      <c r="A1104" s="87">
        <f>IFERROR(InformeTbHv[[#This Row],[T EFECTIVO]]/InformeTbHv[[#This Row],[Horas disponibles]],0)</f>
        <v>1</v>
      </c>
      <c r="B1104" s="87">
        <f>((InformeTbHv[[#This Row],[T PROGRAMADO]]-InformeTbHv[[#This Row],[HORAS DE OTRAS PARADA]]))/InformeTbHv[[#This Row],[T PROGRAMADO]]</f>
        <v>0.95285714285714285</v>
      </c>
      <c r="C1104" s="216">
        <f>IFERROR(((InformeTbHv[[#This Row],[T PROGRAMADO]]-InformeTbHv[[#This Row],[Ttal P. mec]])/InformeTbHv[[#This Row],[T PROGRAMADO]]),0)</f>
        <v>0.95285714285714285</v>
      </c>
      <c r="D1104" s="88">
        <f>IFERROR(ROUND(InformeTbHv[[#This Row],[TOTAL DE ARBOLES]]/InformeTbHv[[#This Row],[T EFECTIVO]],2),"")</f>
        <v>33.58</v>
      </c>
      <c r="E1104" s="88">
        <f>(IFERROR(ROUND(InformeTbHv[[#This Row],[M3]]/InformeTbHv[[#This Row],[TOTAL DE ARBOLES]],2),""))</f>
        <v>0.31</v>
      </c>
      <c r="F1104" s="39">
        <f>IFERROR(ROUND(InformeTbHv[[#This Row],[M3]]/InformeTbHv[[#This Row],[T EFECTIVO]],2),"")</f>
        <v>10.27</v>
      </c>
      <c r="G1104" s="89">
        <f>InformeTbHv[[#This Row],[T PROGRAMADO]]-InformeTbHv[[#This Row],[HORAS DE OTRAS PARADA]]</f>
        <v>6.67</v>
      </c>
      <c r="H1104" s="89">
        <f>InformeTbHv[[#This Row],[T PROGRAMADO]]-SUM(InformeTbHv[[#This Row],[T PARADAS MEC]]+InformeTbHv[[#This Row],[ALISTAMIENTO]]+InformeTbHv[[#This Row],[Mantenimiento periódico]])</f>
        <v>6.67</v>
      </c>
      <c r="I1104" s="89">
        <f>InformeTbHv[[#This Row],[T PARADAS MEC]]+InformeTbHv[[#This Row],[ALISTAMIENTO]]+InformeTbHv[[#This Row],[Mantenimiento periódico]]</f>
        <v>0.33</v>
      </c>
      <c r="J1104" s="89">
        <f>SUMIF(InformeTbHv[[#This Row],[MOTIVO 1]],"Mantenimiento periódico",InformeTbHv[[#This Row],[T OTRA PARADA 1]])</f>
        <v>0</v>
      </c>
      <c r="K1104" s="89">
        <f>InformeTbHv[[#This Row],[Mantenimiento periódico]]+InformeTbHv[[#This Row],[ALISTAMIENTO]]</f>
        <v>0.33</v>
      </c>
      <c r="L1104" s="89">
        <f>SUM(InformeTbHv[[#This Row],[T OTRA PARADA 1]:[T OTRA PARADA 5]])</f>
        <v>0</v>
      </c>
      <c r="M1104" s="88" t="s">
        <v>63</v>
      </c>
      <c r="N1104" s="88" t="s">
        <v>1417</v>
      </c>
      <c r="O1104" s="88" t="s">
        <v>67</v>
      </c>
      <c r="P1104" s="88">
        <v>4516297</v>
      </c>
      <c r="Q1104" s="88" t="s">
        <v>65</v>
      </c>
      <c r="R1104" s="88" t="s">
        <v>44</v>
      </c>
      <c r="S1104" s="90">
        <v>46054</v>
      </c>
      <c r="T1104" s="88" t="s">
        <v>66</v>
      </c>
      <c r="U1104" s="88"/>
      <c r="V1104" s="88"/>
      <c r="W1104" s="88"/>
      <c r="X1104" s="88"/>
      <c r="Y1104" s="88"/>
      <c r="Z1104" s="88"/>
      <c r="AA1104" s="88"/>
      <c r="AB1104" s="88"/>
      <c r="AC1104" s="88" t="s">
        <v>1443</v>
      </c>
      <c r="AD1104" s="88" t="s">
        <v>1488</v>
      </c>
      <c r="AE1104" s="88" t="s">
        <v>1512</v>
      </c>
      <c r="AF1104" s="88">
        <v>29.074793843043448</v>
      </c>
      <c r="AG1104" s="251" t="s">
        <v>205</v>
      </c>
      <c r="AH1104" s="206">
        <v>15</v>
      </c>
      <c r="AI1104" s="88" t="s">
        <v>45</v>
      </c>
      <c r="AJ1104" s="419">
        <f>VLOOKUP(InformeTbHv[[#This Row],[TURNO]],[1]INFORMEHV!AI$2:AK$184,2,0)</f>
        <v>0.58333333333333337</v>
      </c>
      <c r="AK1104" s="419">
        <f>VLOOKUP(InformeTbHv[[#This Row],[TURNO]],[1]INFORMEHV!AI$2:AK$184,3,0)</f>
        <v>0.91666666666666663</v>
      </c>
      <c r="AL1104" s="205">
        <v>18</v>
      </c>
      <c r="AM1104" s="88">
        <v>224</v>
      </c>
      <c r="AN1104" s="88">
        <v>68.5</v>
      </c>
      <c r="AO1104" s="88">
        <v>12.5</v>
      </c>
      <c r="AP1104" s="88">
        <v>40</v>
      </c>
      <c r="AQ1104" s="89"/>
      <c r="AR1104" s="88">
        <v>7</v>
      </c>
      <c r="AS1104" s="88"/>
      <c r="AT1104" s="88"/>
      <c r="AU1104" s="88"/>
      <c r="AV1104" s="88">
        <v>0.33</v>
      </c>
      <c r="AW1104" s="88"/>
      <c r="AX1104" s="88"/>
      <c r="AY1104" s="88"/>
      <c r="AZ1104" s="92" t="s">
        <v>551</v>
      </c>
      <c r="BA1104" s="88" t="s">
        <v>48</v>
      </c>
      <c r="BB110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0.33</v>
      </c>
      <c r="BC1104" s="89"/>
      <c r="BD1104" s="89"/>
      <c r="BE1104" s="89"/>
      <c r="BF1104" s="89"/>
      <c r="BG1104" s="93"/>
      <c r="BH1104" s="44"/>
      <c r="BI1104" s="45"/>
      <c r="BJ1104" s="45"/>
      <c r="BK1104" s="46"/>
      <c r="BL1104" s="94"/>
    </row>
    <row r="1105" spans="1:64" ht="18" customHeight="1" x14ac:dyDescent="0.3">
      <c r="A1105" s="87">
        <f>IFERROR(InformeTbHv[[#This Row],[T EFECTIVO]]/InformeTbHv[[#This Row],[Horas disponibles]],0)</f>
        <v>0.97451274362818596</v>
      </c>
      <c r="B1105" s="87">
        <f>((InformeTbHv[[#This Row],[T PROGRAMADO]]-InformeTbHv[[#This Row],[HORAS DE OTRAS PARADA]]))/InformeTbHv[[#This Row],[T PROGRAMADO]]</f>
        <v>0.9285714285714286</v>
      </c>
      <c r="C1105" s="216">
        <f>IFERROR(((InformeTbHv[[#This Row],[T PROGRAMADO]]-InformeTbHv[[#This Row],[Ttal P. mec]])/InformeTbHv[[#This Row],[T PROGRAMADO]]),0)</f>
        <v>0.95285714285714285</v>
      </c>
      <c r="D1105" s="88">
        <f>IFERROR(ROUND(InformeTbHv[[#This Row],[TOTAL DE ARBOLES]]/InformeTbHv[[#This Row],[T EFECTIVO]],2),"")</f>
        <v>26.31</v>
      </c>
      <c r="E1105" s="88">
        <f>(IFERROR(ROUND(InformeTbHv[[#This Row],[M3]]/InformeTbHv[[#This Row],[TOTAL DE ARBOLES]],2),""))</f>
        <v>0.31</v>
      </c>
      <c r="F1105" s="39">
        <f>IFERROR(ROUND(InformeTbHv[[#This Row],[M3]]/InformeTbHv[[#This Row],[T EFECTIVO]],2),"")</f>
        <v>8.09</v>
      </c>
      <c r="G1105" s="89">
        <f>InformeTbHv[[#This Row],[T PROGRAMADO]]-InformeTbHv[[#This Row],[HORAS DE OTRAS PARADA]]</f>
        <v>6.5</v>
      </c>
      <c r="H1105" s="89">
        <f>InformeTbHv[[#This Row],[T PROGRAMADO]]-SUM(InformeTbHv[[#This Row],[T PARADAS MEC]]+InformeTbHv[[#This Row],[ALISTAMIENTO]]+InformeTbHv[[#This Row],[Mantenimiento periódico]])</f>
        <v>6.67</v>
      </c>
      <c r="I1105" s="89">
        <f>InformeTbHv[[#This Row],[T PARADAS MEC]]+InformeTbHv[[#This Row],[ALISTAMIENTO]]+InformeTbHv[[#This Row],[Mantenimiento periódico]]</f>
        <v>0.33</v>
      </c>
      <c r="J1105" s="89">
        <f>SUMIF(InformeTbHv[[#This Row],[MOTIVO 1]],"Mantenimiento periódico",InformeTbHv[[#This Row],[T OTRA PARADA 1]])</f>
        <v>0</v>
      </c>
      <c r="K1105" s="89">
        <f>InformeTbHv[[#This Row],[Mantenimiento periódico]]+InformeTbHv[[#This Row],[ALISTAMIENTO]]</f>
        <v>0.33</v>
      </c>
      <c r="L1105" s="89">
        <f>SUM(InformeTbHv[[#This Row],[T OTRA PARADA 1]:[T OTRA PARADA 5]])</f>
        <v>0</v>
      </c>
      <c r="M1105" s="88" t="s">
        <v>63</v>
      </c>
      <c r="N1105" s="88" t="s">
        <v>1417</v>
      </c>
      <c r="O1105" s="88" t="s">
        <v>85</v>
      </c>
      <c r="P1105" s="88">
        <v>15961194</v>
      </c>
      <c r="Q1105" s="88" t="s">
        <v>65</v>
      </c>
      <c r="R1105" s="88" t="s">
        <v>44</v>
      </c>
      <c r="S1105" s="90">
        <v>46056</v>
      </c>
      <c r="T1105" s="88" t="s">
        <v>66</v>
      </c>
      <c r="U1105" s="88"/>
      <c r="V1105" s="88"/>
      <c r="W1105" s="88"/>
      <c r="X1105" s="88"/>
      <c r="Y1105" s="88"/>
      <c r="Z1105" s="88"/>
      <c r="AA1105" s="88"/>
      <c r="AB1105" s="88"/>
      <c r="AC1105" s="88" t="s">
        <v>1443</v>
      </c>
      <c r="AD1105" s="88" t="s">
        <v>1488</v>
      </c>
      <c r="AE1105" s="88" t="s">
        <v>1512</v>
      </c>
      <c r="AF1105" s="88">
        <v>29.074793843043448</v>
      </c>
      <c r="AG1105" s="251" t="s">
        <v>205</v>
      </c>
      <c r="AH1105" s="206">
        <v>15</v>
      </c>
      <c r="AI1105" s="88" t="s">
        <v>45</v>
      </c>
      <c r="AJ1105" s="419">
        <f>VLOOKUP(InformeTbHv[[#This Row],[TURNO]],[1]INFORMEHV!AI$2:AK$184,2,0)</f>
        <v>0.58333333333333337</v>
      </c>
      <c r="AK1105" s="419">
        <f>VLOOKUP(InformeTbHv[[#This Row],[TURNO]],[1]INFORMEHV!AI$2:AK$184,3,0)</f>
        <v>0.91666666666666663</v>
      </c>
      <c r="AL1105" s="205">
        <v>14</v>
      </c>
      <c r="AM1105" s="88">
        <v>171</v>
      </c>
      <c r="AN1105" s="88">
        <v>52.59</v>
      </c>
      <c r="AO1105" s="88">
        <v>8.1199999999999992</v>
      </c>
      <c r="AP1105" s="88"/>
      <c r="AQ1105" s="89"/>
      <c r="AR1105" s="88">
        <v>7</v>
      </c>
      <c r="AS1105" s="88"/>
      <c r="AT1105" s="88"/>
      <c r="AU1105" s="88"/>
      <c r="AV1105" s="88">
        <v>0.33</v>
      </c>
      <c r="AW1105" s="88">
        <v>0.17</v>
      </c>
      <c r="AX1105" s="88"/>
      <c r="AY1105" s="88"/>
      <c r="AZ1105" s="92" t="s">
        <v>556</v>
      </c>
      <c r="BA1105" s="88" t="s">
        <v>48</v>
      </c>
      <c r="BB110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0.5</v>
      </c>
      <c r="BC1105" s="89"/>
      <c r="BD1105" s="89"/>
      <c r="BE1105" s="89"/>
      <c r="BF1105" s="89"/>
      <c r="BG1105" s="93"/>
      <c r="BH1105" s="44"/>
      <c r="BI1105" s="45"/>
      <c r="BJ1105" s="45"/>
      <c r="BK1105" s="46"/>
      <c r="BL1105" s="94"/>
    </row>
    <row r="1106" spans="1:64" ht="18" customHeight="1" x14ac:dyDescent="0.3">
      <c r="A1106" s="87">
        <f>IFERROR(InformeTbHv[[#This Row],[T EFECTIVO]]/InformeTbHv[[#This Row],[Horas disponibles]],0)</f>
        <v>0.93598862019914653</v>
      </c>
      <c r="B1106" s="87">
        <f>((InformeTbHv[[#This Row],[T PROGRAMADO]]-InformeTbHv[[#This Row],[HORAS DE OTRAS PARADA]]))/InformeTbHv[[#This Row],[T PROGRAMADO]]</f>
        <v>0.82250000000000001</v>
      </c>
      <c r="C1106" s="216">
        <f>IFERROR(((InformeTbHv[[#This Row],[T PROGRAMADO]]-InformeTbHv[[#This Row],[Ttal P. mec]])/InformeTbHv[[#This Row],[T PROGRAMADO]]),0)</f>
        <v>0.87875000000000003</v>
      </c>
      <c r="D1106" s="88">
        <f>IFERROR(ROUND(InformeTbHv[[#This Row],[TOTAL DE ARBOLES]]/InformeTbHv[[#This Row],[T EFECTIVO]],2),"")</f>
        <v>110.33</v>
      </c>
      <c r="E1106" s="88">
        <f>(IFERROR(ROUND(InformeTbHv[[#This Row],[M3]]/InformeTbHv[[#This Row],[TOTAL DE ARBOLES]],2),""))</f>
        <v>0.15</v>
      </c>
      <c r="F1106" s="39">
        <f>IFERROR(ROUND(InformeTbHv[[#This Row],[M3]]/InformeTbHv[[#This Row],[T EFECTIVO]],2),"")</f>
        <v>16.11</v>
      </c>
      <c r="G1106" s="89">
        <f>InformeTbHv[[#This Row],[T PROGRAMADO]]-InformeTbHv[[#This Row],[HORAS DE OTRAS PARADA]]</f>
        <v>6.58</v>
      </c>
      <c r="H1106" s="89">
        <f>InformeTbHv[[#This Row],[T PROGRAMADO]]-SUM(InformeTbHv[[#This Row],[T PARADAS MEC]]+InformeTbHv[[#This Row],[ALISTAMIENTO]]+InformeTbHv[[#This Row],[Mantenimiento periódico]])</f>
        <v>7.03</v>
      </c>
      <c r="I1106" s="89">
        <f>InformeTbHv[[#This Row],[T PARADAS MEC]]+InformeTbHv[[#This Row],[ALISTAMIENTO]]+InformeTbHv[[#This Row],[Mantenimiento periódico]]</f>
        <v>0.97</v>
      </c>
      <c r="J1106" s="89">
        <f>SUMIF(InformeTbHv[[#This Row],[MOTIVO 1]],"Mantenimiento periódico",InformeTbHv[[#This Row],[T OTRA PARADA 1]])</f>
        <v>0</v>
      </c>
      <c r="K1106" s="89">
        <f>InformeTbHv[[#This Row],[Mantenimiento periódico]]+InformeTbHv[[#This Row],[ALISTAMIENTO]]</f>
        <v>0.97</v>
      </c>
      <c r="L1106" s="89">
        <f>SUM(InformeTbHv[[#This Row],[T OTRA PARADA 1]:[T OTRA PARADA 5]])</f>
        <v>0</v>
      </c>
      <c r="M1106" s="88" t="s">
        <v>42</v>
      </c>
      <c r="N1106" s="88" t="s">
        <v>1418</v>
      </c>
      <c r="O1106" s="88" t="s">
        <v>80</v>
      </c>
      <c r="P1106" s="88">
        <v>94270446</v>
      </c>
      <c r="Q1106" s="88" t="s">
        <v>43</v>
      </c>
      <c r="R1106" s="88" t="s">
        <v>44</v>
      </c>
      <c r="S1106" s="90">
        <v>46055</v>
      </c>
      <c r="T1106" s="88" t="s">
        <v>452</v>
      </c>
      <c r="U1106" s="88"/>
      <c r="V1106" s="88"/>
      <c r="W1106" s="88"/>
      <c r="X1106" s="88"/>
      <c r="Y1106" s="88"/>
      <c r="Z1106" s="88"/>
      <c r="AA1106" s="88"/>
      <c r="AB1106" s="88"/>
      <c r="AC1106" s="88" t="s">
        <v>1427</v>
      </c>
      <c r="AD1106" s="88" t="s">
        <v>1472</v>
      </c>
      <c r="AE1106" s="88" t="s">
        <v>1515</v>
      </c>
      <c r="AF1106" s="88">
        <v>14.458335518038645</v>
      </c>
      <c r="AG1106" s="251" t="s">
        <v>205</v>
      </c>
      <c r="AH1106" s="206">
        <v>5</v>
      </c>
      <c r="AI1106" s="88" t="s">
        <v>45</v>
      </c>
      <c r="AJ1106" s="419">
        <f>VLOOKUP(InformeTbHv[[#This Row],[TURNO]],[1]INFORMEHV!AI$2:AK$184,2,0)</f>
        <v>0.58333333333333337</v>
      </c>
      <c r="AK1106" s="419">
        <f>VLOOKUP(InformeTbHv[[#This Row],[TURNO]],[1]INFORMEHV!AI$2:AK$184,3,0)</f>
        <v>0.91666666666666663</v>
      </c>
      <c r="AL1106" s="205">
        <v>19</v>
      </c>
      <c r="AM1106" s="88">
        <v>726</v>
      </c>
      <c r="AN1106" s="88">
        <v>106</v>
      </c>
      <c r="AO1106" s="88">
        <v>13</v>
      </c>
      <c r="AP1106" s="88">
        <v>111</v>
      </c>
      <c r="AQ1106" s="89">
        <v>0.15</v>
      </c>
      <c r="AR1106" s="88">
        <v>8</v>
      </c>
      <c r="AS1106" s="88"/>
      <c r="AT1106" s="88"/>
      <c r="AU1106" s="88"/>
      <c r="AV1106" s="88">
        <v>0.97</v>
      </c>
      <c r="AW1106" s="88">
        <v>0.17</v>
      </c>
      <c r="AX1106" s="88">
        <v>0.28000000000000003</v>
      </c>
      <c r="AY1106" s="88"/>
      <c r="AZ1106" s="92" t="s">
        <v>559</v>
      </c>
      <c r="BA1106" s="88" t="s">
        <v>46</v>
      </c>
      <c r="BB110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1.42</v>
      </c>
      <c r="BC1106" s="89"/>
      <c r="BD1106" s="89"/>
      <c r="BE1106" s="89"/>
      <c r="BF1106" s="89"/>
      <c r="BG1106" s="93"/>
      <c r="BH1106" s="44"/>
      <c r="BI1106" s="45"/>
      <c r="BJ1106" s="45"/>
      <c r="BK1106" s="46"/>
      <c r="BL1106" s="94"/>
    </row>
    <row r="1107" spans="1:64" ht="18" customHeight="1" x14ac:dyDescent="0.3">
      <c r="A1107" s="87">
        <f>IFERROR(InformeTbHv[[#This Row],[T EFECTIVO]]/InformeTbHv[[#This Row],[Horas disponibles]],0)</f>
        <v>0.88685015290519886</v>
      </c>
      <c r="B1107" s="87">
        <f>((InformeTbHv[[#This Row],[T PROGRAMADO]]-InformeTbHv[[#This Row],[HORAS DE OTRAS PARADA]]))/InformeTbHv[[#This Row],[T PROGRAMADO]]</f>
        <v>0.84583333333333344</v>
      </c>
      <c r="C1107" s="216">
        <f>IFERROR(((InformeTbHv[[#This Row],[T PROGRAMADO]]-InformeTbHv[[#This Row],[Ttal P. mec]])/InformeTbHv[[#This Row],[T PROGRAMADO]]),0)</f>
        <v>0.95374999999999999</v>
      </c>
      <c r="D1107" s="88">
        <f>IFERROR(ROUND(InformeTbHv[[#This Row],[TOTAL DE ARBOLES]]/InformeTbHv[[#This Row],[T EFECTIVO]],2),"")</f>
        <v>69.459999999999994</v>
      </c>
      <c r="E1107" s="88">
        <f>(IFERROR(ROUND(InformeTbHv[[#This Row],[M3]]/InformeTbHv[[#This Row],[TOTAL DE ARBOLES]],2),""))</f>
        <v>0.24</v>
      </c>
      <c r="F1107" s="39">
        <f>IFERROR(ROUND(InformeTbHv[[#This Row],[M3]]/InformeTbHv[[#This Row],[T EFECTIVO]],2),"")</f>
        <v>16.53</v>
      </c>
      <c r="G1107" s="89">
        <f>InformeTbHv[[#This Row],[T PROGRAMADO]]-InformeTbHv[[#This Row],[HORAS DE OTRAS PARADA]]</f>
        <v>6.7666666666666675</v>
      </c>
      <c r="H1107" s="89">
        <f>InformeTbHv[[#This Row],[T PROGRAMADO]]-SUM(InformeTbHv[[#This Row],[T PARADAS MEC]]+InformeTbHv[[#This Row],[ALISTAMIENTO]]+InformeTbHv[[#This Row],[Mantenimiento periódico]])</f>
        <v>7.63</v>
      </c>
      <c r="I1107" s="89">
        <f>InformeTbHv[[#This Row],[T PARADAS MEC]]+InformeTbHv[[#This Row],[ALISTAMIENTO]]+InformeTbHv[[#This Row],[Mantenimiento periódico]]</f>
        <v>0.37</v>
      </c>
      <c r="J1107" s="89">
        <f>SUMIF(InformeTbHv[[#This Row],[MOTIVO 1]],"Mantenimiento periódico",InformeTbHv[[#This Row],[T OTRA PARADA 1]])</f>
        <v>0</v>
      </c>
      <c r="K1107" s="89">
        <f>InformeTbHv[[#This Row],[Mantenimiento periódico]]+InformeTbHv[[#This Row],[ALISTAMIENTO]]</f>
        <v>0.37</v>
      </c>
      <c r="L1107" s="89">
        <f>SUM(InformeTbHv[[#This Row],[T OTRA PARADA 1]:[T OTRA PARADA 5]])</f>
        <v>0.28333333333333299</v>
      </c>
      <c r="M1107" s="88" t="s">
        <v>86</v>
      </c>
      <c r="N1107" s="88" t="s">
        <v>1418</v>
      </c>
      <c r="O1107" s="88" t="s">
        <v>87</v>
      </c>
      <c r="P1107" s="88">
        <v>1112300817</v>
      </c>
      <c r="Q1107" s="88" t="s">
        <v>398</v>
      </c>
      <c r="R1107" s="88" t="s">
        <v>74</v>
      </c>
      <c r="S1107" s="90">
        <v>46056</v>
      </c>
      <c r="T1107" s="88" t="s">
        <v>399</v>
      </c>
      <c r="U1107" s="88"/>
      <c r="V1107" s="88"/>
      <c r="W1107" s="88"/>
      <c r="X1107" s="88"/>
      <c r="Y1107" s="88"/>
      <c r="Z1107" s="88"/>
      <c r="AA1107" s="88"/>
      <c r="AB1107" s="88"/>
      <c r="AC1107" s="88" t="s">
        <v>1430</v>
      </c>
      <c r="AD1107" s="88" t="s">
        <v>1475</v>
      </c>
      <c r="AE1107" s="88" t="s">
        <v>1517</v>
      </c>
      <c r="AF1107" s="88">
        <v>14.957915875223099</v>
      </c>
      <c r="AG1107" s="252" t="s">
        <v>206</v>
      </c>
      <c r="AH1107" s="206">
        <v>9</v>
      </c>
      <c r="AI1107" s="88" t="s">
        <v>47</v>
      </c>
      <c r="AJ1107" s="419">
        <f>VLOOKUP(InformeTbHv[[#This Row],[TURNO]],[1]INFORMEHV!AI$2:AK$184,2,0)</f>
        <v>0.25</v>
      </c>
      <c r="AK1107" s="419">
        <f>VLOOKUP(InformeTbHv[[#This Row],[TURNO]],[1]INFORMEHV!AI$2:AK$184,3,0)</f>
        <v>0.58333333333333337</v>
      </c>
      <c r="AL1107" s="205">
        <v>18</v>
      </c>
      <c r="AM1107" s="88">
        <v>470</v>
      </c>
      <c r="AN1107" s="88">
        <v>111.87</v>
      </c>
      <c r="AO1107" s="88">
        <v>15</v>
      </c>
      <c r="AP1107" s="88"/>
      <c r="AQ1107" s="89">
        <v>17</v>
      </c>
      <c r="AR1107" s="88">
        <v>8</v>
      </c>
      <c r="AS1107" s="88"/>
      <c r="AT1107" s="88"/>
      <c r="AU1107" s="88"/>
      <c r="AV1107" s="88">
        <v>0.37</v>
      </c>
      <c r="AW1107" s="88">
        <v>0.57999999999999996</v>
      </c>
      <c r="AX1107" s="88"/>
      <c r="AY1107" s="88"/>
      <c r="AZ1107" s="92" t="s">
        <v>203</v>
      </c>
      <c r="BA1107" s="88" t="s">
        <v>46</v>
      </c>
      <c r="BB110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1.2333333333333329</v>
      </c>
      <c r="BC1107" s="89">
        <v>0.28333333333333299</v>
      </c>
      <c r="BD1107" s="89"/>
      <c r="BE1107" s="89"/>
      <c r="BF1107" s="89"/>
      <c r="BG1107" s="93"/>
      <c r="BH1107" s="44" t="s">
        <v>90</v>
      </c>
      <c r="BI1107" s="45"/>
      <c r="BJ1107" s="45"/>
      <c r="BK1107" s="46"/>
      <c r="BL1107" s="94"/>
    </row>
    <row r="1108" spans="1:64" ht="18" customHeight="1" x14ac:dyDescent="0.3">
      <c r="A1108" s="87">
        <f>IFERROR(InformeTbHv[[#This Row],[T EFECTIVO]]/InformeTbHv[[#This Row],[Horas disponibles]],0)</f>
        <v>1.1182795698925104E-2</v>
      </c>
      <c r="B1108" s="87">
        <f>((InformeTbHv[[#This Row],[T PROGRAMADO]]-InformeTbHv[[#This Row],[HORAS DE OTRAS PARADA]]))/InformeTbHv[[#This Row],[T PROGRAMADO]]</f>
        <v>1.0833333333333695E-2</v>
      </c>
      <c r="C1108" s="216">
        <f>IFERROR(((InformeTbHv[[#This Row],[T PROGRAMADO]]-InformeTbHv[[#This Row],[Ttal P. mec]])/InformeTbHv[[#This Row],[T PROGRAMADO]]),0)</f>
        <v>0.96875</v>
      </c>
      <c r="D1108" s="88">
        <f>IFERROR(ROUND(InformeTbHv[[#This Row],[TOTAL DE ARBOLES]]/InformeTbHv[[#This Row],[T EFECTIVO]],2),"")</f>
        <v>0</v>
      </c>
      <c r="E1108" s="88" t="str">
        <f>(IFERROR(ROUND(InformeTbHv[[#This Row],[M3]]/InformeTbHv[[#This Row],[TOTAL DE ARBOLES]],2),""))</f>
        <v/>
      </c>
      <c r="F1108" s="39">
        <f>IFERROR(ROUND(InformeTbHv[[#This Row],[M3]]/InformeTbHv[[#This Row],[T EFECTIVO]],2),"")</f>
        <v>0</v>
      </c>
      <c r="G1108" s="89">
        <f>InformeTbHv[[#This Row],[T PROGRAMADO]]-InformeTbHv[[#This Row],[HORAS DE OTRAS PARADA]]</f>
        <v>8.6666666666669556E-2</v>
      </c>
      <c r="H1108" s="89">
        <f>InformeTbHv[[#This Row],[T PROGRAMADO]]-SUM(InformeTbHv[[#This Row],[T PARADAS MEC]]+InformeTbHv[[#This Row],[ALISTAMIENTO]]+InformeTbHv[[#This Row],[Mantenimiento periódico]])</f>
        <v>7.75</v>
      </c>
      <c r="I1108" s="89">
        <f>InformeTbHv[[#This Row],[T PARADAS MEC]]+InformeTbHv[[#This Row],[ALISTAMIENTO]]+InformeTbHv[[#This Row],[Mantenimiento periódico]]</f>
        <v>0.25</v>
      </c>
      <c r="J1108" s="89">
        <f>SUMIF(InformeTbHv[[#This Row],[MOTIVO 1]],"Mantenimiento periódico",InformeTbHv[[#This Row],[T OTRA PARADA 1]])</f>
        <v>0</v>
      </c>
      <c r="K1108" s="89">
        <f>InformeTbHv[[#This Row],[Mantenimiento periódico]]+InformeTbHv[[#This Row],[ALISTAMIENTO]]</f>
        <v>0.25</v>
      </c>
      <c r="L1108" s="89">
        <f>SUM(InformeTbHv[[#This Row],[T OTRA PARADA 1]:[T OTRA PARADA 5]])</f>
        <v>7.3333333333333304</v>
      </c>
      <c r="M1108" s="88" t="s">
        <v>72</v>
      </c>
      <c r="N1108" s="88" t="s">
        <v>1418</v>
      </c>
      <c r="O1108" s="88" t="s">
        <v>73</v>
      </c>
      <c r="P1108" s="88">
        <v>1116724403</v>
      </c>
      <c r="Q1108" s="88" t="s">
        <v>43</v>
      </c>
      <c r="R1108" s="88" t="s">
        <v>74</v>
      </c>
      <c r="S1108" s="90">
        <v>46056</v>
      </c>
      <c r="T1108" s="88" t="s">
        <v>182</v>
      </c>
      <c r="U1108" s="88"/>
      <c r="V1108" s="88"/>
      <c r="W1108" s="88"/>
      <c r="X1108" s="88"/>
      <c r="Y1108" s="88"/>
      <c r="Z1108" s="88"/>
      <c r="AA1108" s="88"/>
      <c r="AB1108" s="88"/>
      <c r="AC1108" s="88" t="s">
        <v>1432</v>
      </c>
      <c r="AD1108" s="88" t="s">
        <v>1477</v>
      </c>
      <c r="AE1108" s="88" t="s">
        <v>1514</v>
      </c>
      <c r="AF1108" s="88">
        <v>14.532512839160525</v>
      </c>
      <c r="AG1108" s="25" t="s">
        <v>207</v>
      </c>
      <c r="AH1108" s="206">
        <v>11</v>
      </c>
      <c r="AI1108" s="88" t="s">
        <v>47</v>
      </c>
      <c r="AJ1108" s="419">
        <f>VLOOKUP(InformeTbHv[[#This Row],[TURNO]],[1]INFORMEHV!AI$2:AK$184,2,0)</f>
        <v>0.25</v>
      </c>
      <c r="AK1108" s="419">
        <f>VLOOKUP(InformeTbHv[[#This Row],[TURNO]],[1]INFORMEHV!AI$2:AK$184,3,0)</f>
        <v>0.58333333333333337</v>
      </c>
      <c r="AL1108" s="205">
        <v>30</v>
      </c>
      <c r="AM1108" s="88"/>
      <c r="AN1108" s="88"/>
      <c r="AO1108" s="88"/>
      <c r="AP1108" s="88"/>
      <c r="AQ1108" s="89"/>
      <c r="AR1108" s="88">
        <v>8</v>
      </c>
      <c r="AS1108" s="88"/>
      <c r="AT1108" s="88"/>
      <c r="AU1108" s="88"/>
      <c r="AV1108" s="88">
        <v>0.25</v>
      </c>
      <c r="AW1108" s="88"/>
      <c r="AX1108" s="88">
        <v>0.33</v>
      </c>
      <c r="AY1108" s="88"/>
      <c r="AZ1108" s="92" t="s">
        <v>564</v>
      </c>
      <c r="BA1108" s="88" t="s">
        <v>48</v>
      </c>
      <c r="BB110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7.9133333333333304</v>
      </c>
      <c r="BC1108" s="89">
        <v>7.3333333333333304</v>
      </c>
      <c r="BD1108" s="89"/>
      <c r="BE1108" s="89"/>
      <c r="BF1108" s="89"/>
      <c r="BG1108" s="93"/>
      <c r="BH1108" s="14" t="s">
        <v>236</v>
      </c>
      <c r="BI1108" s="45"/>
      <c r="BJ1108" s="45"/>
      <c r="BK1108" s="46"/>
      <c r="BL1108" s="94"/>
    </row>
    <row r="1109" spans="1:64" ht="18" customHeight="1" x14ac:dyDescent="0.3">
      <c r="A1109" s="87">
        <f>IFERROR(InformeTbHv[[#This Row],[T EFECTIVO]]/InformeTbHv[[#This Row],[Horas disponibles]],0)</f>
        <v>0.58064516129032262</v>
      </c>
      <c r="B1109" s="87">
        <f>((InformeTbHv[[#This Row],[T PROGRAMADO]]-InformeTbHv[[#This Row],[HORAS DE OTRAS PARADA]]))/InformeTbHv[[#This Row],[T PROGRAMADO]]</f>
        <v>0.5625</v>
      </c>
      <c r="C1109" s="216">
        <f>IFERROR(((InformeTbHv[[#This Row],[T PROGRAMADO]]-InformeTbHv[[#This Row],[Ttal P. mec]])/InformeTbHv[[#This Row],[T PROGRAMADO]]),0)</f>
        <v>0.96875</v>
      </c>
      <c r="D1109" s="88">
        <f>IFERROR(ROUND(InformeTbHv[[#This Row],[TOTAL DE ARBOLES]]/InformeTbHv[[#This Row],[T EFECTIVO]],2),"")</f>
        <v>30.44</v>
      </c>
      <c r="E1109" s="88">
        <f>(IFERROR(ROUND(InformeTbHv[[#This Row],[M3]]/InformeTbHv[[#This Row],[TOTAL DE ARBOLES]],2),""))</f>
        <v>0.37</v>
      </c>
      <c r="F1109" s="39">
        <f>IFERROR(ROUND(InformeTbHv[[#This Row],[M3]]/InformeTbHv[[#This Row],[T EFECTIVO]],2),"")</f>
        <v>11.22</v>
      </c>
      <c r="G1109" s="89">
        <f>InformeTbHv[[#This Row],[T PROGRAMADO]]-InformeTbHv[[#This Row],[HORAS DE OTRAS PARADA]]</f>
        <v>4.5</v>
      </c>
      <c r="H1109" s="89">
        <f>InformeTbHv[[#This Row],[T PROGRAMADO]]-SUM(InformeTbHv[[#This Row],[T PARADAS MEC]]+InformeTbHv[[#This Row],[ALISTAMIENTO]]+InformeTbHv[[#This Row],[Mantenimiento periódico]])</f>
        <v>7.75</v>
      </c>
      <c r="I1109" s="89">
        <f>InformeTbHv[[#This Row],[T PARADAS MEC]]+InformeTbHv[[#This Row],[ALISTAMIENTO]]+InformeTbHv[[#This Row],[Mantenimiento periódico]]</f>
        <v>0.25</v>
      </c>
      <c r="J1109" s="89">
        <f>SUMIF(InformeTbHv[[#This Row],[MOTIVO 1]],"Mantenimiento periódico",InformeTbHv[[#This Row],[T OTRA PARADA 1]])</f>
        <v>0</v>
      </c>
      <c r="K1109" s="89">
        <f>InformeTbHv[[#This Row],[Mantenimiento periódico]]+InformeTbHv[[#This Row],[ALISTAMIENTO]]</f>
        <v>0.25</v>
      </c>
      <c r="L1109" s="89">
        <f>SUM(InformeTbHv[[#This Row],[T OTRA PARADA 1]:[T OTRA PARADA 5]])</f>
        <v>3</v>
      </c>
      <c r="M1109" s="88" t="s">
        <v>134</v>
      </c>
      <c r="N1109" s="88" t="s">
        <v>1417</v>
      </c>
      <c r="O1109" s="88" t="s">
        <v>373</v>
      </c>
      <c r="P1109" s="88">
        <v>1022124225</v>
      </c>
      <c r="Q1109" s="88" t="s">
        <v>65</v>
      </c>
      <c r="R1109" s="88" t="s">
        <v>49</v>
      </c>
      <c r="S1109" s="90">
        <v>46055</v>
      </c>
      <c r="T1109" s="88" t="s">
        <v>393</v>
      </c>
      <c r="U1109" s="88"/>
      <c r="V1109" s="88"/>
      <c r="W1109" s="88"/>
      <c r="X1109" s="88"/>
      <c r="Y1109" s="88"/>
      <c r="Z1109" s="88"/>
      <c r="AA1109" s="88"/>
      <c r="AB1109" s="88"/>
      <c r="AC1109" s="88" t="s">
        <v>1422</v>
      </c>
      <c r="AD1109" s="88" t="s">
        <v>1467</v>
      </c>
      <c r="AE1109" s="88" t="s">
        <v>1511</v>
      </c>
      <c r="AF1109" s="88">
        <v>16.129333818634041</v>
      </c>
      <c r="AG1109" s="88" t="s">
        <v>208</v>
      </c>
      <c r="AH1109" s="206">
        <v>6</v>
      </c>
      <c r="AI1109" s="88" t="s">
        <v>47</v>
      </c>
      <c r="AJ1109" s="419">
        <f>VLOOKUP(InformeTbHv[[#This Row],[TURNO]],[1]INFORMEHV!AI$2:AK$184,2,0)</f>
        <v>0.25</v>
      </c>
      <c r="AK1109" s="419">
        <f>VLOOKUP(InformeTbHv[[#This Row],[TURNO]],[1]INFORMEHV!AI$2:AK$184,3,0)</f>
        <v>0.58333333333333337</v>
      </c>
      <c r="AL1109" s="205">
        <v>14</v>
      </c>
      <c r="AM1109" s="88">
        <v>137</v>
      </c>
      <c r="AN1109" s="88">
        <v>50.5</v>
      </c>
      <c r="AO1109" s="88">
        <v>12.8</v>
      </c>
      <c r="AP1109" s="88"/>
      <c r="AQ1109" s="89">
        <v>33</v>
      </c>
      <c r="AR1109" s="88">
        <v>8</v>
      </c>
      <c r="AS1109" s="88"/>
      <c r="AT1109" s="88"/>
      <c r="AU1109" s="88"/>
      <c r="AV1109" s="88">
        <v>0.25</v>
      </c>
      <c r="AW1109" s="88"/>
      <c r="AX1109" s="88">
        <v>0.25</v>
      </c>
      <c r="AY1109" s="88"/>
      <c r="AZ1109" s="92" t="s">
        <v>568</v>
      </c>
      <c r="BA1109" s="88" t="s">
        <v>48</v>
      </c>
      <c r="BB110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3.5</v>
      </c>
      <c r="BC1109" s="89">
        <v>3</v>
      </c>
      <c r="BD1109" s="89"/>
      <c r="BE1109" s="89"/>
      <c r="BF1109" s="89"/>
      <c r="BG1109" s="93"/>
      <c r="BH1109" s="14" t="s">
        <v>236</v>
      </c>
      <c r="BI1109" s="45"/>
      <c r="BJ1109" s="45"/>
      <c r="BK1109" s="46"/>
      <c r="BL1109" s="94"/>
    </row>
    <row r="1110" spans="1:64" ht="18" customHeight="1" x14ac:dyDescent="0.3">
      <c r="A1110" s="87">
        <f>IFERROR(InformeTbHv[[#This Row],[T EFECTIVO]]/InformeTbHv[[#This Row],[Horas disponibles]],0)</f>
        <v>0.9</v>
      </c>
      <c r="B1110" s="87">
        <f>((InformeTbHv[[#This Row],[T PROGRAMADO]]-InformeTbHv[[#This Row],[HORAS DE OTRAS PARADA]]))/InformeTbHv[[#This Row],[T PROGRAMADO]]</f>
        <v>0.84375</v>
      </c>
      <c r="C1110" s="216">
        <f>IFERROR(((InformeTbHv[[#This Row],[T PROGRAMADO]]-InformeTbHv[[#This Row],[Ttal P. mec]])/InformeTbHv[[#This Row],[T PROGRAMADO]]),0)</f>
        <v>0.9375</v>
      </c>
      <c r="D1110" s="88">
        <f>IFERROR(ROUND(InformeTbHv[[#This Row],[TOTAL DE ARBOLES]]/InformeTbHv[[#This Row],[T EFECTIVO]],2),"")</f>
        <v>3.7</v>
      </c>
      <c r="E1110" s="88">
        <f>(IFERROR(ROUND(InformeTbHv[[#This Row],[M3]]/InformeTbHv[[#This Row],[TOTAL DE ARBOLES]],2),""))</f>
        <v>2.44</v>
      </c>
      <c r="F1110" s="39">
        <f>IFERROR(ROUND(InformeTbHv[[#This Row],[M3]]/InformeTbHv[[#This Row],[T EFECTIVO]],2),"")</f>
        <v>9.0399999999999991</v>
      </c>
      <c r="G1110" s="89">
        <f>InformeTbHv[[#This Row],[T PROGRAMADO]]-InformeTbHv[[#This Row],[HORAS DE OTRAS PARADA]]</f>
        <v>6.75</v>
      </c>
      <c r="H1110" s="89">
        <f>InformeTbHv[[#This Row],[T PROGRAMADO]]-SUM(InformeTbHv[[#This Row],[T PARADAS MEC]]+InformeTbHv[[#This Row],[ALISTAMIENTO]]+InformeTbHv[[#This Row],[Mantenimiento periódico]])</f>
        <v>7.5</v>
      </c>
      <c r="I1110" s="89">
        <f>InformeTbHv[[#This Row],[T PARADAS MEC]]+InformeTbHv[[#This Row],[ALISTAMIENTO]]+InformeTbHv[[#This Row],[Mantenimiento periódico]]</f>
        <v>0.5</v>
      </c>
      <c r="J1110" s="89">
        <f>SUMIF(InformeTbHv[[#This Row],[MOTIVO 1]],"Mantenimiento periódico",InformeTbHv[[#This Row],[T OTRA PARADA 1]])</f>
        <v>0</v>
      </c>
      <c r="K1110" s="89">
        <f>InformeTbHv[[#This Row],[Mantenimiento periódico]]+InformeTbHv[[#This Row],[ALISTAMIENTO]]</f>
        <v>0.5</v>
      </c>
      <c r="L1110" s="89">
        <f>SUM(InformeTbHv[[#This Row],[T OTRA PARADA 1]:[T OTRA PARADA 5]])</f>
        <v>0</v>
      </c>
      <c r="M1110" s="88" t="s">
        <v>134</v>
      </c>
      <c r="N1110" s="88" t="s">
        <v>1417</v>
      </c>
      <c r="O1110" s="88" t="s">
        <v>370</v>
      </c>
      <c r="P1110" s="88">
        <v>1022124531</v>
      </c>
      <c r="Q1110" s="88" t="s">
        <v>65</v>
      </c>
      <c r="R1110" s="88" t="s">
        <v>49</v>
      </c>
      <c r="S1110" s="90">
        <v>46055</v>
      </c>
      <c r="T1110" s="88" t="s">
        <v>393</v>
      </c>
      <c r="U1110" s="88"/>
      <c r="V1110" s="88"/>
      <c r="W1110" s="88"/>
      <c r="X1110" s="88"/>
      <c r="Y1110" s="88"/>
      <c r="Z1110" s="88"/>
      <c r="AA1110" s="88"/>
      <c r="AB1110" s="88"/>
      <c r="AC1110" s="88" t="s">
        <v>1422</v>
      </c>
      <c r="AD1110" s="88" t="s">
        <v>1467</v>
      </c>
      <c r="AE1110" s="88" t="s">
        <v>1511</v>
      </c>
      <c r="AF1110" s="88">
        <v>16.129333818634041</v>
      </c>
      <c r="AG1110" s="88" t="s">
        <v>208</v>
      </c>
      <c r="AH1110" s="206">
        <v>6</v>
      </c>
      <c r="AI1110" s="88" t="s">
        <v>45</v>
      </c>
      <c r="AJ1110" s="419">
        <f>VLOOKUP(InformeTbHv[[#This Row],[TURNO]],[1]INFORMEHV!AI$2:AK$184,2,0)</f>
        <v>0.58333333333333337</v>
      </c>
      <c r="AK1110" s="419">
        <f>VLOOKUP(InformeTbHv[[#This Row],[TURNO]],[1]INFORMEHV!AI$2:AK$184,3,0)</f>
        <v>0.91666666666666663</v>
      </c>
      <c r="AL1110" s="205">
        <v>16</v>
      </c>
      <c r="AM1110" s="88">
        <v>25</v>
      </c>
      <c r="AN1110" s="88">
        <v>61</v>
      </c>
      <c r="AO1110" s="88">
        <v>8</v>
      </c>
      <c r="AP1110" s="88">
        <v>25</v>
      </c>
      <c r="AQ1110" s="89">
        <v>34</v>
      </c>
      <c r="AR1110" s="88">
        <v>8</v>
      </c>
      <c r="AS1110" s="88"/>
      <c r="AT1110" s="88"/>
      <c r="AU1110" s="88"/>
      <c r="AV1110" s="88">
        <v>0.5</v>
      </c>
      <c r="AW1110" s="88">
        <v>0.25</v>
      </c>
      <c r="AX1110" s="88">
        <v>0.5</v>
      </c>
      <c r="AY1110" s="88"/>
      <c r="AZ1110" s="92" t="s">
        <v>569</v>
      </c>
      <c r="BA1110" s="88" t="s">
        <v>48</v>
      </c>
      <c r="BB111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1.25</v>
      </c>
      <c r="BC1110" s="89"/>
      <c r="BD1110" s="89"/>
      <c r="BE1110" s="89"/>
      <c r="BF1110" s="89"/>
      <c r="BG1110" s="93"/>
      <c r="BH1110" s="44"/>
      <c r="BI1110" s="45"/>
      <c r="BJ1110" s="45"/>
      <c r="BK1110" s="46"/>
      <c r="BL1110" s="94"/>
    </row>
    <row r="1111" spans="1:64" ht="18" customHeight="1" x14ac:dyDescent="0.3">
      <c r="A1111" s="87">
        <f>IFERROR(InformeTbHv[[#This Row],[T EFECTIVO]]/InformeTbHv[[#This Row],[Horas disponibles]],0)</f>
        <v>0.87049109083007392</v>
      </c>
      <c r="B1111" s="87">
        <f>((InformeTbHv[[#This Row],[T PROGRAMADO]]-InformeTbHv[[#This Row],[HORAS DE OTRAS PARADA]]))/InformeTbHv[[#This Row],[T PROGRAMADO]]</f>
        <v>0.83458333333333334</v>
      </c>
      <c r="C1111" s="216">
        <f>IFERROR(((InformeTbHv[[#This Row],[T PROGRAMADO]]-InformeTbHv[[#This Row],[Ttal P. mec]])/InformeTbHv[[#This Row],[T PROGRAMADO]]),0)</f>
        <v>0.95874999999999999</v>
      </c>
      <c r="D1111" s="88">
        <f>IFERROR(ROUND(InformeTbHv[[#This Row],[TOTAL DE ARBOLES]]/InformeTbHv[[#This Row],[T EFECTIVO]],2),"")</f>
        <v>32.049999999999997</v>
      </c>
      <c r="E1111" s="88">
        <f>(IFERROR(ROUND(InformeTbHv[[#This Row],[M3]]/InformeTbHv[[#This Row],[TOTAL DE ARBOLES]],2),""))</f>
        <v>0.36</v>
      </c>
      <c r="F1111" s="39">
        <f>IFERROR(ROUND(InformeTbHv[[#This Row],[M3]]/InformeTbHv[[#This Row],[T EFECTIVO]],2),"")</f>
        <v>11.38</v>
      </c>
      <c r="G1111" s="89">
        <f>InformeTbHv[[#This Row],[T PROGRAMADO]]-InformeTbHv[[#This Row],[HORAS DE OTRAS PARADA]]</f>
        <v>6.6766666666666667</v>
      </c>
      <c r="H1111" s="89">
        <f>InformeTbHv[[#This Row],[T PROGRAMADO]]-SUM(InformeTbHv[[#This Row],[T PARADAS MEC]]+InformeTbHv[[#This Row],[ALISTAMIENTO]]+InformeTbHv[[#This Row],[Mantenimiento periódico]])</f>
        <v>7.67</v>
      </c>
      <c r="I1111" s="89">
        <f>InformeTbHv[[#This Row],[T PARADAS MEC]]+InformeTbHv[[#This Row],[ALISTAMIENTO]]+InformeTbHv[[#This Row],[Mantenimiento periódico]]</f>
        <v>0.33</v>
      </c>
      <c r="J1111" s="89">
        <f>SUMIF(InformeTbHv[[#This Row],[MOTIVO 1]],"Mantenimiento periódico",InformeTbHv[[#This Row],[T OTRA PARADA 1]])</f>
        <v>0</v>
      </c>
      <c r="K1111" s="89">
        <f>InformeTbHv[[#This Row],[Mantenimiento periódico]]+InformeTbHv[[#This Row],[ALISTAMIENTO]]</f>
        <v>0.33</v>
      </c>
      <c r="L1111" s="89">
        <f>SUM(InformeTbHv[[#This Row],[T OTRA PARADA 1]:[T OTRA PARADA 5]])</f>
        <v>0.33333333333333298</v>
      </c>
      <c r="M1111" s="88" t="s">
        <v>136</v>
      </c>
      <c r="N1111" s="88" t="s">
        <v>1417</v>
      </c>
      <c r="O1111" s="88" t="s">
        <v>535</v>
      </c>
      <c r="P1111" s="88">
        <v>1113312568</v>
      </c>
      <c r="Q1111" s="88" t="s">
        <v>65</v>
      </c>
      <c r="R1111" s="88" t="s">
        <v>49</v>
      </c>
      <c r="S1111" s="90">
        <v>46055</v>
      </c>
      <c r="T1111" s="88" t="s">
        <v>393</v>
      </c>
      <c r="U1111" s="88"/>
      <c r="V1111" s="88"/>
      <c r="W1111" s="88"/>
      <c r="X1111" s="88"/>
      <c r="Y1111" s="88"/>
      <c r="Z1111" s="88"/>
      <c r="AA1111" s="88"/>
      <c r="AB1111" s="88"/>
      <c r="AC1111" s="88" t="s">
        <v>1422</v>
      </c>
      <c r="AD1111" s="88" t="s">
        <v>1467</v>
      </c>
      <c r="AE1111" s="88" t="s">
        <v>1511</v>
      </c>
      <c r="AF1111" s="88">
        <v>16.129333818634041</v>
      </c>
      <c r="AG1111" s="88" t="s">
        <v>208</v>
      </c>
      <c r="AH1111" s="206">
        <v>6</v>
      </c>
      <c r="AI1111" s="88" t="s">
        <v>45</v>
      </c>
      <c r="AJ1111" s="419">
        <f>VLOOKUP(InformeTbHv[[#This Row],[TURNO]],[1]INFORMEHV!AI$2:AK$184,2,0)</f>
        <v>0.58333333333333337</v>
      </c>
      <c r="AK1111" s="419">
        <f>VLOOKUP(InformeTbHv[[#This Row],[TURNO]],[1]INFORMEHV!AI$2:AK$184,3,0)</f>
        <v>0.91666666666666663</v>
      </c>
      <c r="AL1111" s="205">
        <v>20</v>
      </c>
      <c r="AM1111" s="88">
        <v>214</v>
      </c>
      <c r="AN1111" s="88">
        <v>76</v>
      </c>
      <c r="AO1111" s="88">
        <v>11.2</v>
      </c>
      <c r="AP1111" s="88"/>
      <c r="AQ1111" s="89">
        <v>35</v>
      </c>
      <c r="AR1111" s="88">
        <v>8</v>
      </c>
      <c r="AS1111" s="88"/>
      <c r="AT1111" s="88"/>
      <c r="AU1111" s="88"/>
      <c r="AV1111" s="88">
        <v>0.33</v>
      </c>
      <c r="AW1111" s="88">
        <v>0.33</v>
      </c>
      <c r="AX1111" s="88">
        <v>0.33</v>
      </c>
      <c r="AY1111" s="88"/>
      <c r="AZ1111" s="92" t="s">
        <v>570</v>
      </c>
      <c r="BA1111" s="88" t="s">
        <v>48</v>
      </c>
      <c r="BB111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1.323333333333333</v>
      </c>
      <c r="BC1111" s="89">
        <v>0.33333333333333298</v>
      </c>
      <c r="BD1111" s="89"/>
      <c r="BE1111" s="89"/>
      <c r="BF1111" s="89"/>
      <c r="BG1111" s="93"/>
      <c r="BH1111" s="44" t="s">
        <v>571</v>
      </c>
      <c r="BI1111" s="45"/>
      <c r="BJ1111" s="45"/>
      <c r="BK1111" s="46"/>
      <c r="BL1111" s="94"/>
    </row>
    <row r="1112" spans="1:64" ht="18" customHeight="1" x14ac:dyDescent="0.3">
      <c r="A1112" s="87">
        <f>IFERROR(InformeTbHv[[#This Row],[T EFECTIVO]]/InformeTbHv[[#This Row],[Horas disponibles]],0)</f>
        <v>0.58386958386958443</v>
      </c>
      <c r="B1112" s="87">
        <f>((InformeTbHv[[#This Row],[T PROGRAMADO]]-InformeTbHv[[#This Row],[HORAS DE OTRAS PARADA]]))/InformeTbHv[[#This Row],[T PROGRAMADO]]</f>
        <v>0.56708333333333383</v>
      </c>
      <c r="C1112" s="216">
        <f>IFERROR(((InformeTbHv[[#This Row],[T PROGRAMADO]]-InformeTbHv[[#This Row],[Ttal P. mec]])/InformeTbHv[[#This Row],[T PROGRAMADO]]),0)</f>
        <v>0.97124999999999995</v>
      </c>
      <c r="D1112" s="88">
        <f>IFERROR(ROUND(InformeTbHv[[#This Row],[TOTAL DE ARBOLES]]/InformeTbHv[[#This Row],[T EFECTIVO]],2),"")</f>
        <v>18.07</v>
      </c>
      <c r="E1112" s="88">
        <f>(IFERROR(ROUND(InformeTbHv[[#This Row],[M3]]/InformeTbHv[[#This Row],[TOTAL DE ARBOLES]],2),""))</f>
        <v>1.05</v>
      </c>
      <c r="F1112" s="39">
        <f>IFERROR(ROUND(InformeTbHv[[#This Row],[M3]]/InformeTbHv[[#This Row],[T EFECTIVO]],2),"")</f>
        <v>18.96</v>
      </c>
      <c r="G1112" s="89">
        <f>InformeTbHv[[#This Row],[T PROGRAMADO]]-InformeTbHv[[#This Row],[HORAS DE OTRAS PARADA]]</f>
        <v>4.5366666666666706</v>
      </c>
      <c r="H1112" s="89">
        <f>InformeTbHv[[#This Row],[T PROGRAMADO]]-SUM(InformeTbHv[[#This Row],[T PARADAS MEC]]+InformeTbHv[[#This Row],[ALISTAMIENTO]]+InformeTbHv[[#This Row],[Mantenimiento periódico]])</f>
        <v>7.77</v>
      </c>
      <c r="I1112" s="89">
        <f>InformeTbHv[[#This Row],[T PARADAS MEC]]+InformeTbHv[[#This Row],[ALISTAMIENTO]]+InformeTbHv[[#This Row],[Mantenimiento periódico]]</f>
        <v>0.23</v>
      </c>
      <c r="J1112" s="89">
        <f>SUMIF(InformeTbHv[[#This Row],[MOTIVO 1]],"Mantenimiento periódico",InformeTbHv[[#This Row],[T OTRA PARADA 1]])</f>
        <v>0</v>
      </c>
      <c r="K1112" s="89">
        <f>InformeTbHv[[#This Row],[Mantenimiento periódico]]+InformeTbHv[[#This Row],[ALISTAMIENTO]]</f>
        <v>0.23</v>
      </c>
      <c r="L1112" s="89">
        <f>SUM(InformeTbHv[[#This Row],[T OTRA PARADA 1]:[T OTRA PARADA 5]])</f>
        <v>2.8333333333333299</v>
      </c>
      <c r="M1112" s="88" t="s">
        <v>72</v>
      </c>
      <c r="N1112" s="88" t="s">
        <v>1418</v>
      </c>
      <c r="O1112" s="88" t="s">
        <v>93</v>
      </c>
      <c r="P1112" s="88">
        <v>1112881624</v>
      </c>
      <c r="Q1112" s="88" t="s">
        <v>43</v>
      </c>
      <c r="R1112" s="88" t="s">
        <v>74</v>
      </c>
      <c r="S1112" s="203">
        <v>46056</v>
      </c>
      <c r="T1112" s="88" t="s">
        <v>182</v>
      </c>
      <c r="U1112" s="88"/>
      <c r="V1112" s="88"/>
      <c r="W1112" s="88"/>
      <c r="X1112" s="88"/>
      <c r="Y1112" s="88"/>
      <c r="Z1112" s="88"/>
      <c r="AA1112" s="88"/>
      <c r="AB1112" s="88"/>
      <c r="AC1112" s="88" t="s">
        <v>1432</v>
      </c>
      <c r="AD1112" s="88" t="s">
        <v>1477</v>
      </c>
      <c r="AE1112" s="88" t="s">
        <v>1514</v>
      </c>
      <c r="AF1112" s="88">
        <v>14.532512839160525</v>
      </c>
      <c r="AG1112" s="25" t="s">
        <v>207</v>
      </c>
      <c r="AH1112" s="206">
        <v>11</v>
      </c>
      <c r="AI1112" s="205" t="s">
        <v>47</v>
      </c>
      <c r="AJ1112" s="416">
        <f>VLOOKUP(InformeTbHv[[#This Row],[TURNO]],[1]INFORMEHV!AI$2:AK$184,2,0)</f>
        <v>0.25</v>
      </c>
      <c r="AK1112" s="416">
        <f>VLOOKUP(InformeTbHv[[#This Row],[TURNO]],[1]INFORMEHV!AI$2:AK$184,3,0)</f>
        <v>0.58333333333333337</v>
      </c>
      <c r="AL1112" s="205">
        <v>32</v>
      </c>
      <c r="AM1112" s="88">
        <v>82</v>
      </c>
      <c r="AN1112" s="88">
        <v>86</v>
      </c>
      <c r="AO1112" s="88">
        <v>19</v>
      </c>
      <c r="AP1112" s="88">
        <v>19</v>
      </c>
      <c r="AQ1112" s="89">
        <v>40</v>
      </c>
      <c r="AR1112" s="88">
        <v>8</v>
      </c>
      <c r="AS1112" s="88"/>
      <c r="AT1112" s="88"/>
      <c r="AU1112" s="88"/>
      <c r="AV1112" s="88">
        <v>0.23</v>
      </c>
      <c r="AW1112" s="88"/>
      <c r="AX1112" s="88">
        <v>0.4</v>
      </c>
      <c r="AY1112" s="88">
        <v>4</v>
      </c>
      <c r="AZ1112" s="92" t="s">
        <v>81</v>
      </c>
      <c r="BA1112" s="88" t="s">
        <v>48</v>
      </c>
      <c r="BB111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3.4633333333333298</v>
      </c>
      <c r="BC1112" s="89">
        <v>2.8333333333333299</v>
      </c>
      <c r="BD1112" s="89"/>
      <c r="BE1112" s="89"/>
      <c r="BF1112" s="89"/>
      <c r="BG1112" s="93"/>
      <c r="BH1112" s="14" t="s">
        <v>236</v>
      </c>
      <c r="BI1112" s="45"/>
      <c r="BJ1112" s="45"/>
      <c r="BK1112" s="46"/>
      <c r="BL1112" s="94"/>
    </row>
    <row r="1113" spans="1:64" ht="18" customHeight="1" x14ac:dyDescent="0.3">
      <c r="A1113" s="87">
        <f>IFERROR(InformeTbHv[[#This Row],[T EFECTIVO]]/InformeTbHv[[#This Row],[Horas disponibles]],0)</f>
        <v>0.91397849462365599</v>
      </c>
      <c r="B1113" s="87">
        <f>((InformeTbHv[[#This Row],[T PROGRAMADO]]-InformeTbHv[[#This Row],[HORAS DE OTRAS PARADA]]))/InformeTbHv[[#This Row],[T PROGRAMADO]]</f>
        <v>0.88541666666666674</v>
      </c>
      <c r="C1113" s="216">
        <f>IFERROR(((InformeTbHv[[#This Row],[T PROGRAMADO]]-InformeTbHv[[#This Row],[Ttal P. mec]])/InformeTbHv[[#This Row],[T PROGRAMADO]]),0)</f>
        <v>0.96875</v>
      </c>
      <c r="D1113" s="88">
        <f>IFERROR(ROUND(InformeTbHv[[#This Row],[TOTAL DE ARBOLES]]/InformeTbHv[[#This Row],[T EFECTIVO]],2),"")</f>
        <v>61.41</v>
      </c>
      <c r="E1113" s="88">
        <f>(IFERROR(ROUND(InformeTbHv[[#This Row],[M3]]/InformeTbHv[[#This Row],[TOTAL DE ARBOLES]],2),""))</f>
        <v>0.24</v>
      </c>
      <c r="F1113" s="39">
        <f>IFERROR(ROUND(InformeTbHv[[#This Row],[M3]]/InformeTbHv[[#This Row],[T EFECTIVO]],2),"")</f>
        <v>14.93</v>
      </c>
      <c r="G1113" s="89">
        <f>InformeTbHv[[#This Row],[T PROGRAMADO]]-InformeTbHv[[#This Row],[HORAS DE OTRAS PARADA]]</f>
        <v>7.0833333333333339</v>
      </c>
      <c r="H1113" s="89">
        <f>InformeTbHv[[#This Row],[T PROGRAMADO]]-SUM(InformeTbHv[[#This Row],[T PARADAS MEC]]+InformeTbHv[[#This Row],[ALISTAMIENTO]]+InformeTbHv[[#This Row],[Mantenimiento periódico]])</f>
        <v>7.75</v>
      </c>
      <c r="I1113" s="89">
        <f>InformeTbHv[[#This Row],[T PARADAS MEC]]+InformeTbHv[[#This Row],[ALISTAMIENTO]]+InformeTbHv[[#This Row],[Mantenimiento periódico]]</f>
        <v>0.25</v>
      </c>
      <c r="J1113" s="89">
        <f>SUMIF(InformeTbHv[[#This Row],[MOTIVO 1]],"Mantenimiento periódico",InformeTbHv[[#This Row],[T OTRA PARADA 1]])</f>
        <v>0</v>
      </c>
      <c r="K1113" s="89">
        <f>InformeTbHv[[#This Row],[Mantenimiento periódico]]+InformeTbHv[[#This Row],[ALISTAMIENTO]]</f>
        <v>0.25</v>
      </c>
      <c r="L1113" s="89">
        <f>SUM(InformeTbHv[[#This Row],[T OTRA PARADA 1]:[T OTRA PARADA 5]])</f>
        <v>0.31666666666666599</v>
      </c>
      <c r="M1113" s="88" t="s">
        <v>86</v>
      </c>
      <c r="N1113" s="88" t="s">
        <v>1418</v>
      </c>
      <c r="O1113" s="88" t="s">
        <v>87</v>
      </c>
      <c r="P1113" s="88">
        <v>1112300817</v>
      </c>
      <c r="Q1113" s="88" t="s">
        <v>398</v>
      </c>
      <c r="R1113" s="88" t="s">
        <v>74</v>
      </c>
      <c r="S1113" s="90">
        <v>46057</v>
      </c>
      <c r="T1113" s="88" t="s">
        <v>399</v>
      </c>
      <c r="U1113" s="88"/>
      <c r="V1113" s="88"/>
      <c r="W1113" s="88"/>
      <c r="X1113" s="88"/>
      <c r="Y1113" s="88"/>
      <c r="Z1113" s="88"/>
      <c r="AA1113" s="88"/>
      <c r="AB1113" s="88"/>
      <c r="AC1113" s="88" t="s">
        <v>1430</v>
      </c>
      <c r="AD1113" s="88" t="s">
        <v>1475</v>
      </c>
      <c r="AE1113" s="88" t="s">
        <v>1517</v>
      </c>
      <c r="AF1113" s="88">
        <v>14.957915875223099</v>
      </c>
      <c r="AG1113" s="252" t="s">
        <v>206</v>
      </c>
      <c r="AH1113" s="206">
        <v>9</v>
      </c>
      <c r="AI1113" s="88" t="s">
        <v>47</v>
      </c>
      <c r="AJ1113" s="419">
        <f>VLOOKUP(InformeTbHv[[#This Row],[TURNO]],[1]INFORMEHV!AI$2:AK$184,2,0)</f>
        <v>0.25</v>
      </c>
      <c r="AK1113" s="419">
        <f>VLOOKUP(InformeTbHv[[#This Row],[TURNO]],[1]INFORMEHV!AI$2:AK$184,3,0)</f>
        <v>0.58333333333333337</v>
      </c>
      <c r="AL1113" s="205">
        <v>17</v>
      </c>
      <c r="AM1113" s="88">
        <v>435</v>
      </c>
      <c r="AN1113" s="88">
        <v>105.74</v>
      </c>
      <c r="AO1113" s="88">
        <v>13.91</v>
      </c>
      <c r="AP1113" s="88"/>
      <c r="AQ1113" s="89">
        <v>22</v>
      </c>
      <c r="AR1113" s="88">
        <v>8</v>
      </c>
      <c r="AS1113" s="88"/>
      <c r="AT1113" s="88"/>
      <c r="AU1113" s="88"/>
      <c r="AV1113" s="88">
        <v>0.25</v>
      </c>
      <c r="AW1113" s="88"/>
      <c r="AX1113" s="88">
        <v>0.35</v>
      </c>
      <c r="AY1113" s="88"/>
      <c r="AZ1113" s="92" t="s">
        <v>203</v>
      </c>
      <c r="BA1113" s="88" t="s">
        <v>48</v>
      </c>
      <c r="BB111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0.91666666666666596</v>
      </c>
      <c r="BC1113" s="89">
        <v>0.31666666666666599</v>
      </c>
      <c r="BD1113" s="89"/>
      <c r="BE1113" s="89"/>
      <c r="BF1113" s="89"/>
      <c r="BG1113" s="93"/>
      <c r="BH1113" s="44" t="s">
        <v>90</v>
      </c>
      <c r="BI1113" s="45"/>
      <c r="BJ1113" s="45"/>
      <c r="BK1113" s="46"/>
      <c r="BL1113" s="94"/>
    </row>
    <row r="1114" spans="1:64" ht="18" customHeight="1" x14ac:dyDescent="0.3">
      <c r="A1114" s="87">
        <f>IFERROR(InformeTbHv[[#This Row],[T EFECTIVO]]/InformeTbHv[[#This Row],[Horas disponibles]],0)</f>
        <v>1</v>
      </c>
      <c r="B1114" s="87">
        <f>((InformeTbHv[[#This Row],[T PROGRAMADO]]-InformeTbHv[[#This Row],[HORAS DE OTRAS PARADA]]))/InformeTbHv[[#This Row],[T PROGRAMADO]]</f>
        <v>0.79125000000000001</v>
      </c>
      <c r="C1114" s="216">
        <f>IFERROR(((InformeTbHv[[#This Row],[T PROGRAMADO]]-InformeTbHv[[#This Row],[Ttal P. mec]])/InformeTbHv[[#This Row],[T PROGRAMADO]]),0)</f>
        <v>0.79125000000000001</v>
      </c>
      <c r="D1114" s="88">
        <f>IFERROR(ROUND(InformeTbHv[[#This Row],[TOTAL DE ARBOLES]]/InformeTbHv[[#This Row],[T EFECTIVO]],2),"")</f>
        <v>8.06</v>
      </c>
      <c r="E1114" s="88">
        <f>(IFERROR(ROUND(InformeTbHv[[#This Row],[M3]]/InformeTbHv[[#This Row],[TOTAL DE ARBOLES]],2),""))</f>
        <v>0.13</v>
      </c>
      <c r="F1114" s="39">
        <f>IFERROR(ROUND(InformeTbHv[[#This Row],[M3]]/InformeTbHv[[#This Row],[T EFECTIVO]],2),"")</f>
        <v>1.03</v>
      </c>
      <c r="G1114" s="89">
        <f>InformeTbHv[[#This Row],[T PROGRAMADO]]-InformeTbHv[[#This Row],[HORAS DE OTRAS PARADA]]</f>
        <v>6.33</v>
      </c>
      <c r="H1114" s="89">
        <f>InformeTbHv[[#This Row],[T PROGRAMADO]]-SUM(InformeTbHv[[#This Row],[T PARADAS MEC]]+InformeTbHv[[#This Row],[ALISTAMIENTO]]+InformeTbHv[[#This Row],[Mantenimiento periódico]])</f>
        <v>6.33</v>
      </c>
      <c r="I1114" s="89">
        <f>InformeTbHv[[#This Row],[T PARADAS MEC]]+InformeTbHv[[#This Row],[ALISTAMIENTO]]+InformeTbHv[[#This Row],[Mantenimiento periódico]]</f>
        <v>1.67</v>
      </c>
      <c r="J1114" s="89">
        <f>SUMIF(InformeTbHv[[#This Row],[MOTIVO 1]],"Mantenimiento periódico",InformeTbHv[[#This Row],[T OTRA PARADA 1]])</f>
        <v>0</v>
      </c>
      <c r="K1114" s="89">
        <f>InformeTbHv[[#This Row],[Mantenimiento periódico]]+InformeTbHv[[#This Row],[ALISTAMIENTO]]</f>
        <v>0.67</v>
      </c>
      <c r="L1114" s="89">
        <f>SUM(InformeTbHv[[#This Row],[T OTRA PARADA 1]:[T OTRA PARADA 5]])</f>
        <v>0</v>
      </c>
      <c r="M1114" s="88" t="s">
        <v>63</v>
      </c>
      <c r="N1114" s="88" t="s">
        <v>1417</v>
      </c>
      <c r="O1114" s="88" t="s">
        <v>67</v>
      </c>
      <c r="P1114" s="88">
        <v>4516297</v>
      </c>
      <c r="Q1114" s="88" t="s">
        <v>65</v>
      </c>
      <c r="R1114" s="88" t="s">
        <v>44</v>
      </c>
      <c r="S1114" s="90">
        <v>46057</v>
      </c>
      <c r="T1114" s="88" t="s">
        <v>70</v>
      </c>
      <c r="U1114" s="88"/>
      <c r="V1114" s="88"/>
      <c r="W1114" s="88"/>
      <c r="X1114" s="88"/>
      <c r="Y1114" s="88"/>
      <c r="Z1114" s="88"/>
      <c r="AA1114" s="88"/>
      <c r="AB1114" s="88"/>
      <c r="AC1114" s="88" t="s">
        <v>1440</v>
      </c>
      <c r="AD1114" s="88" t="s">
        <v>1485</v>
      </c>
      <c r="AE1114" s="88" t="s">
        <v>1512</v>
      </c>
      <c r="AF1114" s="88">
        <v>35.031496222898902</v>
      </c>
      <c r="AG1114" s="25" t="s">
        <v>207</v>
      </c>
      <c r="AH1114" s="206">
        <v>8</v>
      </c>
      <c r="AI1114" s="88" t="s">
        <v>47</v>
      </c>
      <c r="AJ1114" s="419">
        <f>VLOOKUP(InformeTbHv[[#This Row],[TURNO]],[1]INFORMEHV!AI$2:AK$184,2,0)</f>
        <v>0.25</v>
      </c>
      <c r="AK1114" s="419">
        <f>VLOOKUP(InformeTbHv[[#This Row],[TURNO]],[1]INFORMEHV!AI$2:AK$184,3,0)</f>
        <v>0.58333333333333337</v>
      </c>
      <c r="AL1114" s="205">
        <v>14</v>
      </c>
      <c r="AM1114" s="88">
        <v>51</v>
      </c>
      <c r="AN1114" s="88">
        <v>6.5</v>
      </c>
      <c r="AO1114" s="88">
        <v>1.9</v>
      </c>
      <c r="AP1114" s="88">
        <v>15</v>
      </c>
      <c r="AQ1114" s="89"/>
      <c r="AR1114" s="205">
        <v>8</v>
      </c>
      <c r="AS1114" s="88">
        <v>1</v>
      </c>
      <c r="AT1114" s="30" t="s">
        <v>328</v>
      </c>
      <c r="AU1114" s="88"/>
      <c r="AV1114" s="88">
        <v>0.67</v>
      </c>
      <c r="AW1114" s="88"/>
      <c r="AX1114" s="88"/>
      <c r="AY1114" s="88"/>
      <c r="AZ1114" s="92" t="s">
        <v>576</v>
      </c>
      <c r="BA1114" s="88" t="s">
        <v>48</v>
      </c>
      <c r="BB111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1.67</v>
      </c>
      <c r="BC1114" s="89"/>
      <c r="BD1114" s="89"/>
      <c r="BE1114" s="89"/>
      <c r="BF1114" s="89"/>
      <c r="BG1114" s="93"/>
      <c r="BH1114" s="44"/>
      <c r="BI1114" s="45"/>
      <c r="BJ1114" s="45"/>
      <c r="BK1114" s="46"/>
      <c r="BL1114" s="94"/>
    </row>
    <row r="1115" spans="1:64" ht="18" customHeight="1" x14ac:dyDescent="0.3">
      <c r="A1115" s="87">
        <f>IFERROR(InformeTbHv[[#This Row],[T EFECTIVO]]/InformeTbHv[[#This Row],[Horas disponibles]],0)</f>
        <v>0.95860284605433377</v>
      </c>
      <c r="B1115" s="87">
        <f>((InformeTbHv[[#This Row],[T PROGRAMADO]]-InformeTbHv[[#This Row],[HORAS DE OTRAS PARADA]]))/InformeTbHv[[#This Row],[T PROGRAMADO]]</f>
        <v>0.92625000000000002</v>
      </c>
      <c r="C1115" s="216">
        <f>IFERROR(((InformeTbHv[[#This Row],[T PROGRAMADO]]-InformeTbHv[[#This Row],[Ttal P. mec]])/InformeTbHv[[#This Row],[T PROGRAMADO]]),0)</f>
        <v>0.96625000000000005</v>
      </c>
      <c r="D1115" s="88">
        <f>IFERROR(ROUND(InformeTbHv[[#This Row],[TOTAL DE ARBOLES]]/InformeTbHv[[#This Row],[T EFECTIVO]],2),"")</f>
        <v>25.51</v>
      </c>
      <c r="E1115" s="88">
        <f>(IFERROR(ROUND(InformeTbHv[[#This Row],[M3]]/InformeTbHv[[#This Row],[TOTAL DE ARBOLES]],2),""))</f>
        <v>0.73</v>
      </c>
      <c r="F1115" s="39">
        <f>IFERROR(ROUND(InformeTbHv[[#This Row],[M3]]/InformeTbHv[[#This Row],[T EFECTIVO]],2),"")</f>
        <v>18.62</v>
      </c>
      <c r="G1115" s="89">
        <f>InformeTbHv[[#This Row],[T PROGRAMADO]]-InformeTbHv[[#This Row],[HORAS DE OTRAS PARADA]]</f>
        <v>7.41</v>
      </c>
      <c r="H1115" s="89">
        <f>InformeTbHv[[#This Row],[T PROGRAMADO]]-SUM(InformeTbHv[[#This Row],[T PARADAS MEC]]+InformeTbHv[[#This Row],[ALISTAMIENTO]]+InformeTbHv[[#This Row],[Mantenimiento periódico]])</f>
        <v>7.73</v>
      </c>
      <c r="I1115" s="89">
        <f>InformeTbHv[[#This Row],[T PARADAS MEC]]+InformeTbHv[[#This Row],[ALISTAMIENTO]]+InformeTbHv[[#This Row],[Mantenimiento periódico]]</f>
        <v>0.27</v>
      </c>
      <c r="J1115" s="89">
        <f>SUMIF(InformeTbHv[[#This Row],[MOTIVO 1]],"Mantenimiento periódico",InformeTbHv[[#This Row],[T OTRA PARADA 1]])</f>
        <v>0</v>
      </c>
      <c r="K1115" s="89">
        <f>InformeTbHv[[#This Row],[Mantenimiento periódico]]+InformeTbHv[[#This Row],[ALISTAMIENTO]]</f>
        <v>0.27</v>
      </c>
      <c r="L1115" s="89">
        <f>SUM(InformeTbHv[[#This Row],[T OTRA PARADA 1]:[T OTRA PARADA 5]])</f>
        <v>0</v>
      </c>
      <c r="M1115" s="88" t="s">
        <v>72</v>
      </c>
      <c r="N1115" s="88" t="s">
        <v>1418</v>
      </c>
      <c r="O1115" s="88" t="s">
        <v>73</v>
      </c>
      <c r="P1115" s="88">
        <v>1116724403</v>
      </c>
      <c r="Q1115" s="88" t="s">
        <v>43</v>
      </c>
      <c r="R1115" s="88" t="s">
        <v>74</v>
      </c>
      <c r="S1115" s="90">
        <v>46057</v>
      </c>
      <c r="T1115" s="88" t="s">
        <v>182</v>
      </c>
      <c r="U1115" s="88"/>
      <c r="V1115" s="88"/>
      <c r="W1115" s="88"/>
      <c r="X1115" s="88"/>
      <c r="Y1115" s="88"/>
      <c r="Z1115" s="88"/>
      <c r="AA1115" s="88"/>
      <c r="AB1115" s="88"/>
      <c r="AC1115" s="88" t="s">
        <v>1432</v>
      </c>
      <c r="AD1115" s="88" t="s">
        <v>1477</v>
      </c>
      <c r="AE1115" s="88" t="s">
        <v>1514</v>
      </c>
      <c r="AF1115" s="88">
        <v>14.532512839160525</v>
      </c>
      <c r="AG1115" s="25" t="s">
        <v>207</v>
      </c>
      <c r="AH1115" s="206">
        <v>11</v>
      </c>
      <c r="AI1115" s="88" t="s">
        <v>47</v>
      </c>
      <c r="AJ1115" s="419">
        <f>VLOOKUP(InformeTbHv[[#This Row],[TURNO]],[1]INFORMEHV!AI$2:AK$184,2,0)</f>
        <v>0.25</v>
      </c>
      <c r="AK1115" s="419">
        <f>VLOOKUP(InformeTbHv[[#This Row],[TURNO]],[1]INFORMEHV!AI$2:AK$184,3,0)</f>
        <v>0.58333333333333337</v>
      </c>
      <c r="AL1115" s="205">
        <v>27</v>
      </c>
      <c r="AM1115" s="88">
        <v>189</v>
      </c>
      <c r="AN1115" s="88">
        <v>138</v>
      </c>
      <c r="AO1115" s="88">
        <v>22</v>
      </c>
      <c r="AP1115" s="88">
        <v>30</v>
      </c>
      <c r="AQ1115" s="89">
        <v>38</v>
      </c>
      <c r="AR1115" s="88">
        <v>8</v>
      </c>
      <c r="AS1115" s="88"/>
      <c r="AT1115" s="88"/>
      <c r="AU1115" s="88"/>
      <c r="AV1115" s="88">
        <v>0.27</v>
      </c>
      <c r="AW1115" s="88"/>
      <c r="AX1115" s="88">
        <v>0.32</v>
      </c>
      <c r="AY1115" s="88">
        <v>1.5</v>
      </c>
      <c r="AZ1115" s="92" t="s">
        <v>81</v>
      </c>
      <c r="BA1115" s="88" t="s">
        <v>48</v>
      </c>
      <c r="BB111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0.59000000000000008</v>
      </c>
      <c r="BC1115" s="89"/>
      <c r="BD1115" s="89"/>
      <c r="BE1115" s="89"/>
      <c r="BF1115" s="89"/>
      <c r="BG1115" s="93"/>
      <c r="BH1115" s="44"/>
      <c r="BI1115" s="45"/>
      <c r="BJ1115" s="45"/>
      <c r="BK1115" s="46"/>
      <c r="BL1115" s="94"/>
    </row>
    <row r="1116" spans="1:64" ht="18" customHeight="1" x14ac:dyDescent="0.3">
      <c r="A1116" s="87">
        <f>IFERROR(InformeTbHv[[#This Row],[T EFECTIVO]]/InformeTbHv[[#This Row],[Horas disponibles]],0)</f>
        <v>0.95436766623207303</v>
      </c>
      <c r="B1116" s="87">
        <f>((InformeTbHv[[#This Row],[T PROGRAMADO]]-InformeTbHv[[#This Row],[HORAS DE OTRAS PARADA]]))/InformeTbHv[[#This Row],[T PROGRAMADO]]</f>
        <v>0.91500000000000004</v>
      </c>
      <c r="C1116" s="216">
        <f>IFERROR(((InformeTbHv[[#This Row],[T PROGRAMADO]]-InformeTbHv[[#This Row],[Ttal P. mec]])/InformeTbHv[[#This Row],[T PROGRAMADO]]),0)</f>
        <v>0.95874999999999999</v>
      </c>
      <c r="D1116" s="88">
        <f>IFERROR(ROUND(InformeTbHv[[#This Row],[TOTAL DE ARBOLES]]/InformeTbHv[[#This Row],[T EFECTIVO]],2),"")</f>
        <v>70.22</v>
      </c>
      <c r="E1116" s="88">
        <f>(IFERROR(ROUND(InformeTbHv[[#This Row],[M3]]/InformeTbHv[[#This Row],[TOTAL DE ARBOLES]],2),""))</f>
        <v>0.23</v>
      </c>
      <c r="F1116" s="39">
        <f>IFERROR(ROUND(InformeTbHv[[#This Row],[M3]]/InformeTbHv[[#This Row],[T EFECTIVO]],2),"")</f>
        <v>15.98</v>
      </c>
      <c r="G1116" s="89">
        <f>InformeTbHv[[#This Row],[T PROGRAMADO]]-InformeTbHv[[#This Row],[HORAS DE OTRAS PARADA]]</f>
        <v>7.32</v>
      </c>
      <c r="H1116" s="89">
        <f>InformeTbHv[[#This Row],[T PROGRAMADO]]-SUM(InformeTbHv[[#This Row],[T PARADAS MEC]]+InformeTbHv[[#This Row],[ALISTAMIENTO]]+InformeTbHv[[#This Row],[Mantenimiento periódico]])</f>
        <v>7.67</v>
      </c>
      <c r="I1116" s="89">
        <f>InformeTbHv[[#This Row],[T PARADAS MEC]]+InformeTbHv[[#This Row],[ALISTAMIENTO]]+InformeTbHv[[#This Row],[Mantenimiento periódico]]</f>
        <v>0.33</v>
      </c>
      <c r="J1116" s="89">
        <f>SUMIF(InformeTbHv[[#This Row],[MOTIVO 1]],"Mantenimiento periódico",InformeTbHv[[#This Row],[T OTRA PARADA 1]])</f>
        <v>0</v>
      </c>
      <c r="K1116" s="89">
        <f>InformeTbHv[[#This Row],[Mantenimiento periódico]]+InformeTbHv[[#This Row],[ALISTAMIENTO]]</f>
        <v>0.33</v>
      </c>
      <c r="L1116" s="89">
        <f>SUM(InformeTbHv[[#This Row],[T OTRA PARADA 1]:[T OTRA PARADA 5]])</f>
        <v>0</v>
      </c>
      <c r="M1116" s="88" t="s">
        <v>72</v>
      </c>
      <c r="N1116" s="88" t="s">
        <v>1418</v>
      </c>
      <c r="O1116" s="88" t="s">
        <v>73</v>
      </c>
      <c r="P1116" s="88">
        <v>1116724403</v>
      </c>
      <c r="Q1116" s="88" t="s">
        <v>43</v>
      </c>
      <c r="R1116" s="88" t="s">
        <v>74</v>
      </c>
      <c r="S1116" s="90">
        <v>46058</v>
      </c>
      <c r="T1116" s="88" t="s">
        <v>99</v>
      </c>
      <c r="U1116" s="88"/>
      <c r="V1116" s="88"/>
      <c r="W1116" s="88"/>
      <c r="X1116" s="88"/>
      <c r="Y1116" s="88"/>
      <c r="Z1116" s="88"/>
      <c r="AA1116" s="88"/>
      <c r="AB1116" s="88"/>
      <c r="AC1116" s="88" t="s">
        <v>1442</v>
      </c>
      <c r="AD1116" s="88" t="s">
        <v>1487</v>
      </c>
      <c r="AE1116" s="88" t="s">
        <v>1514</v>
      </c>
      <c r="AF1116" s="88">
        <v>18.547875311725036</v>
      </c>
      <c r="AG1116" s="251" t="s">
        <v>205</v>
      </c>
      <c r="AH1116" s="206">
        <v>3</v>
      </c>
      <c r="AI1116" s="88" t="s">
        <v>47</v>
      </c>
      <c r="AJ1116" s="419">
        <f>VLOOKUP(InformeTbHv[[#This Row],[TURNO]],[1]INFORMEHV!AI$2:AK$184,2,0)</f>
        <v>0.25</v>
      </c>
      <c r="AK1116" s="419">
        <f>VLOOKUP(InformeTbHv[[#This Row],[TURNO]],[1]INFORMEHV!AI$2:AK$184,3,0)</f>
        <v>0.58333333333333337</v>
      </c>
      <c r="AL1116" s="205">
        <v>20</v>
      </c>
      <c r="AM1116" s="88">
        <v>514</v>
      </c>
      <c r="AN1116" s="88">
        <v>117</v>
      </c>
      <c r="AO1116" s="88">
        <v>13</v>
      </c>
      <c r="AP1116" s="88">
        <v>71</v>
      </c>
      <c r="AQ1116" s="89">
        <v>21</v>
      </c>
      <c r="AR1116" s="88">
        <v>8</v>
      </c>
      <c r="AS1116" s="88"/>
      <c r="AT1116" s="88"/>
      <c r="AU1116" s="88"/>
      <c r="AV1116" s="88">
        <v>0.33</v>
      </c>
      <c r="AW1116" s="88"/>
      <c r="AX1116" s="88">
        <v>0.35</v>
      </c>
      <c r="AY1116" s="88">
        <v>2</v>
      </c>
      <c r="AZ1116" s="92" t="s">
        <v>81</v>
      </c>
      <c r="BA1116" s="88" t="s">
        <v>48</v>
      </c>
      <c r="BB111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0.67999999999999994</v>
      </c>
      <c r="BC1116" s="89"/>
      <c r="BD1116" s="89"/>
      <c r="BE1116" s="89"/>
      <c r="BF1116" s="89"/>
      <c r="BG1116" s="93"/>
      <c r="BH1116" s="44"/>
      <c r="BI1116" s="45"/>
      <c r="BJ1116" s="45"/>
      <c r="BK1116" s="46"/>
      <c r="BL1116" s="94"/>
    </row>
    <row r="1117" spans="1:64" ht="18" customHeight="1" x14ac:dyDescent="0.3">
      <c r="A1117" s="87">
        <f>IFERROR(InformeTbHv[[#This Row],[T EFECTIVO]]/InformeTbHv[[#This Row],[Horas disponibles]],0)</f>
        <v>0.84488888888888891</v>
      </c>
      <c r="B1117" s="87">
        <f>((InformeTbHv[[#This Row],[T PROGRAMADO]]-InformeTbHv[[#This Row],[HORAS DE OTRAS PARADA]]))/InformeTbHv[[#This Row],[T PROGRAMADO]]</f>
        <v>0.79208333333333336</v>
      </c>
      <c r="C1117" s="216">
        <f>IFERROR(((InformeTbHv[[#This Row],[T PROGRAMADO]]-InformeTbHv[[#This Row],[Ttal P. mec]])/InformeTbHv[[#This Row],[T PROGRAMADO]]),0)</f>
        <v>0.9375</v>
      </c>
      <c r="D1117" s="88">
        <f>IFERROR(ROUND(InformeTbHv[[#This Row],[TOTAL DE ARBOLES]]/InformeTbHv[[#This Row],[T EFECTIVO]],2),"")</f>
        <v>27.3</v>
      </c>
      <c r="E1117" s="88">
        <f>(IFERROR(ROUND(InformeTbHv[[#This Row],[M3]]/InformeTbHv[[#This Row],[TOTAL DE ARBOLES]],2),""))</f>
        <v>0.36</v>
      </c>
      <c r="F1117" s="39">
        <f>IFERROR(ROUND(InformeTbHv[[#This Row],[M3]]/InformeTbHv[[#This Row],[T EFECTIVO]],2),"")</f>
        <v>9.94</v>
      </c>
      <c r="G1117" s="89">
        <f>InformeTbHv[[#This Row],[T PROGRAMADO]]-InformeTbHv[[#This Row],[HORAS DE OTRAS PARADA]]</f>
        <v>6.3366666666666669</v>
      </c>
      <c r="H1117" s="89">
        <f>InformeTbHv[[#This Row],[T PROGRAMADO]]-SUM(InformeTbHv[[#This Row],[T PARADAS MEC]]+InformeTbHv[[#This Row],[ALISTAMIENTO]]+InformeTbHv[[#This Row],[Mantenimiento periódico]])</f>
        <v>7.5</v>
      </c>
      <c r="I1117" s="89">
        <f>InformeTbHv[[#This Row],[T PARADAS MEC]]+InformeTbHv[[#This Row],[ALISTAMIENTO]]+InformeTbHv[[#This Row],[Mantenimiento periódico]]</f>
        <v>0.5</v>
      </c>
      <c r="J1117" s="89">
        <f>SUMIF(InformeTbHv[[#This Row],[MOTIVO 1]],"Mantenimiento periódico",InformeTbHv[[#This Row],[T OTRA PARADA 1]])</f>
        <v>0</v>
      </c>
      <c r="K1117" s="89">
        <f>InformeTbHv[[#This Row],[Mantenimiento periódico]]+InformeTbHv[[#This Row],[ALISTAMIENTO]]</f>
        <v>0.5</v>
      </c>
      <c r="L1117" s="89">
        <f>SUM(InformeTbHv[[#This Row],[T OTRA PARADA 1]:[T OTRA PARADA 5]])</f>
        <v>0.33333333333333298</v>
      </c>
      <c r="M1117" s="88" t="s">
        <v>136</v>
      </c>
      <c r="N1117" s="88" t="s">
        <v>1417</v>
      </c>
      <c r="O1117" s="88" t="s">
        <v>535</v>
      </c>
      <c r="P1117" s="88">
        <v>1113312568</v>
      </c>
      <c r="Q1117" s="88" t="s">
        <v>65</v>
      </c>
      <c r="R1117" s="88" t="s">
        <v>49</v>
      </c>
      <c r="S1117" s="90">
        <v>46056</v>
      </c>
      <c r="T1117" s="88" t="s">
        <v>393</v>
      </c>
      <c r="U1117" s="88"/>
      <c r="V1117" s="88"/>
      <c r="W1117" s="88"/>
      <c r="X1117" s="88"/>
      <c r="Y1117" s="88"/>
      <c r="Z1117" s="88"/>
      <c r="AA1117" s="88"/>
      <c r="AB1117" s="88"/>
      <c r="AC1117" s="88" t="s">
        <v>1422</v>
      </c>
      <c r="AD1117" s="88" t="s">
        <v>1467</v>
      </c>
      <c r="AE1117" s="88" t="s">
        <v>1511</v>
      </c>
      <c r="AF1117" s="88">
        <v>16.129333818634041</v>
      </c>
      <c r="AG1117" s="88" t="s">
        <v>208</v>
      </c>
      <c r="AH1117" s="206">
        <v>6</v>
      </c>
      <c r="AI1117" s="88" t="s">
        <v>45</v>
      </c>
      <c r="AJ1117" s="419">
        <f>VLOOKUP(InformeTbHv[[#This Row],[TURNO]],[1]INFORMEHV!AI$2:AK$184,2,0)</f>
        <v>0.58333333333333337</v>
      </c>
      <c r="AK1117" s="419">
        <f>VLOOKUP(InformeTbHv[[#This Row],[TURNO]],[1]INFORMEHV!AI$2:AK$184,3,0)</f>
        <v>0.91666666666666663</v>
      </c>
      <c r="AL1117" s="205">
        <v>26</v>
      </c>
      <c r="AM1117" s="88">
        <v>173</v>
      </c>
      <c r="AN1117" s="88">
        <v>63</v>
      </c>
      <c r="AO1117" s="88">
        <v>10</v>
      </c>
      <c r="AP1117" s="88"/>
      <c r="AQ1117" s="89">
        <v>35</v>
      </c>
      <c r="AR1117" s="88">
        <v>8</v>
      </c>
      <c r="AS1117" s="88"/>
      <c r="AT1117" s="88"/>
      <c r="AU1117" s="88"/>
      <c r="AV1117" s="88">
        <v>0.5</v>
      </c>
      <c r="AW1117" s="88">
        <v>0.5</v>
      </c>
      <c r="AX1117" s="88">
        <v>0.33</v>
      </c>
      <c r="AY1117" s="88"/>
      <c r="AZ1117" s="92" t="s">
        <v>586</v>
      </c>
      <c r="BA1117" s="88" t="s">
        <v>48</v>
      </c>
      <c r="BB111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1.6633333333333331</v>
      </c>
      <c r="BC1117" s="89">
        <v>0.33333333333333298</v>
      </c>
      <c r="BD1117" s="89"/>
      <c r="BE1117" s="89"/>
      <c r="BF1117" s="89"/>
      <c r="BG1117" s="93"/>
      <c r="BH1117" s="44" t="s">
        <v>263</v>
      </c>
      <c r="BI1117" s="45"/>
      <c r="BJ1117" s="45"/>
      <c r="BK1117" s="46"/>
      <c r="BL1117" s="94"/>
    </row>
    <row r="1118" spans="1:64" ht="18" customHeight="1" x14ac:dyDescent="0.3">
      <c r="A1118" s="87">
        <f>IFERROR(InformeTbHv[[#This Row],[T EFECTIVO]]/InformeTbHv[[#This Row],[Horas disponibles]],0)</f>
        <v>0.85371085371085376</v>
      </c>
      <c r="B1118" s="87">
        <f>((InformeTbHv[[#This Row],[T PROGRAMADO]]-InformeTbHv[[#This Row],[HORAS DE OTRAS PARADA]]))/InformeTbHv[[#This Row],[T PROGRAMADO]]</f>
        <v>0.82916666666666672</v>
      </c>
      <c r="C1118" s="216">
        <f>IFERROR(((InformeTbHv[[#This Row],[T PROGRAMADO]]-InformeTbHv[[#This Row],[Ttal P. mec]])/InformeTbHv[[#This Row],[T PROGRAMADO]]),0)</f>
        <v>0.97124999999999995</v>
      </c>
      <c r="D1118" s="88">
        <f>IFERROR(ROUND(InformeTbHv[[#This Row],[TOTAL DE ARBOLES]]/InformeTbHv[[#This Row],[T EFECTIVO]],2),"")</f>
        <v>44.77</v>
      </c>
      <c r="E1118" s="88">
        <f>(IFERROR(ROUND(InformeTbHv[[#This Row],[M3]]/InformeTbHv[[#This Row],[TOTAL DE ARBOLES]],2),""))</f>
        <v>0.3</v>
      </c>
      <c r="F1118" s="39">
        <f>IFERROR(ROUND(InformeTbHv[[#This Row],[M3]]/InformeTbHv[[#This Row],[T EFECTIVO]],2),"")</f>
        <v>13.5</v>
      </c>
      <c r="G1118" s="89">
        <f>InformeTbHv[[#This Row],[T PROGRAMADO]]-InformeTbHv[[#This Row],[HORAS DE OTRAS PARADA]]</f>
        <v>6.6333333333333337</v>
      </c>
      <c r="H1118" s="89">
        <f>InformeTbHv[[#This Row],[T PROGRAMADO]]-SUM(InformeTbHv[[#This Row],[T PARADAS MEC]]+InformeTbHv[[#This Row],[ALISTAMIENTO]]+InformeTbHv[[#This Row],[Mantenimiento periódico]])</f>
        <v>7.77</v>
      </c>
      <c r="I1118" s="89">
        <f>InformeTbHv[[#This Row],[T PARADAS MEC]]+InformeTbHv[[#This Row],[ALISTAMIENTO]]+InformeTbHv[[#This Row],[Mantenimiento periódico]]</f>
        <v>0.23</v>
      </c>
      <c r="J1118" s="89">
        <f>SUMIF(InformeTbHv[[#This Row],[MOTIVO 1]],"Mantenimiento periódico",InformeTbHv[[#This Row],[T OTRA PARADA 1]])</f>
        <v>0</v>
      </c>
      <c r="K1118" s="89">
        <f>InformeTbHv[[#This Row],[Mantenimiento periódico]]+InformeTbHv[[#This Row],[ALISTAMIENTO]]</f>
        <v>0.23</v>
      </c>
      <c r="L1118" s="89">
        <f>SUM(InformeTbHv[[#This Row],[T OTRA PARADA 1]:[T OTRA PARADA 5]])</f>
        <v>0.61666666666666603</v>
      </c>
      <c r="M1118" s="88" t="s">
        <v>86</v>
      </c>
      <c r="N1118" s="88" t="s">
        <v>1418</v>
      </c>
      <c r="O1118" s="88" t="s">
        <v>95</v>
      </c>
      <c r="P1118" s="88">
        <v>6135776</v>
      </c>
      <c r="Q1118" s="88" t="s">
        <v>398</v>
      </c>
      <c r="R1118" s="88" t="s">
        <v>74</v>
      </c>
      <c r="S1118" s="90">
        <v>46058</v>
      </c>
      <c r="T1118" s="88" t="s">
        <v>399</v>
      </c>
      <c r="U1118" s="88"/>
      <c r="V1118" s="88"/>
      <c r="W1118" s="88"/>
      <c r="X1118" s="88"/>
      <c r="Y1118" s="88"/>
      <c r="Z1118" s="88"/>
      <c r="AA1118" s="88"/>
      <c r="AB1118" s="88"/>
      <c r="AC1118" s="88" t="s">
        <v>1430</v>
      </c>
      <c r="AD1118" s="88" t="s">
        <v>1475</v>
      </c>
      <c r="AE1118" s="88" t="s">
        <v>1517</v>
      </c>
      <c r="AF1118" s="88">
        <v>14.957915875223099</v>
      </c>
      <c r="AG1118" s="252" t="s">
        <v>206</v>
      </c>
      <c r="AH1118" s="206">
        <v>9</v>
      </c>
      <c r="AI1118" s="88" t="s">
        <v>45</v>
      </c>
      <c r="AJ1118" s="419">
        <f>VLOOKUP(InformeTbHv[[#This Row],[TURNO]],[1]INFORMEHV!AI$2:AK$184,2,0)</f>
        <v>0.58333333333333337</v>
      </c>
      <c r="AK1118" s="419">
        <f>VLOOKUP(InformeTbHv[[#This Row],[TURNO]],[1]INFORMEHV!AI$2:AK$184,3,0)</f>
        <v>0.91666666666666663</v>
      </c>
      <c r="AL1118" s="205">
        <v>26</v>
      </c>
      <c r="AM1118" s="88">
        <v>297</v>
      </c>
      <c r="AN1118" s="88">
        <v>89.54</v>
      </c>
      <c r="AO1118" s="88">
        <v>13.8</v>
      </c>
      <c r="AP1118" s="88"/>
      <c r="AQ1118" s="89">
        <v>16</v>
      </c>
      <c r="AR1118" s="88">
        <v>8</v>
      </c>
      <c r="AS1118" s="88"/>
      <c r="AT1118" s="88"/>
      <c r="AU1118" s="88"/>
      <c r="AV1118" s="88">
        <v>0.23</v>
      </c>
      <c r="AW1118" s="88">
        <v>0.35</v>
      </c>
      <c r="AX1118" s="88">
        <v>0.17</v>
      </c>
      <c r="AY1118" s="88">
        <v>4.3</v>
      </c>
      <c r="AZ1118" s="92" t="s">
        <v>203</v>
      </c>
      <c r="BA1118" s="88" t="s">
        <v>48</v>
      </c>
      <c r="BB111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1.366666666666666</v>
      </c>
      <c r="BC1118" s="89">
        <v>0.15</v>
      </c>
      <c r="BD1118" s="89">
        <v>0.46666666666666601</v>
      </c>
      <c r="BE1118" s="89"/>
      <c r="BF1118" s="89"/>
      <c r="BG1118" s="93"/>
      <c r="BH1118" s="44" t="s">
        <v>720</v>
      </c>
      <c r="BI1118" s="45" t="s">
        <v>236</v>
      </c>
      <c r="BJ1118" s="45"/>
      <c r="BK1118" s="46"/>
      <c r="BL1118" s="94"/>
    </row>
    <row r="1119" spans="1:64" ht="18" customHeight="1" x14ac:dyDescent="0.3">
      <c r="A1119" s="87">
        <f>IFERROR(InformeTbHv[[#This Row],[T EFECTIVO]]/InformeTbHv[[#This Row],[Horas disponibles]],0)</f>
        <v>0.7171052631578948</v>
      </c>
      <c r="B1119" s="87">
        <f>((InformeTbHv[[#This Row],[T PROGRAMADO]]-InformeTbHv[[#This Row],[HORAS DE OTRAS PARADA]]))/InformeTbHv[[#This Row],[T PROGRAMADO]]</f>
        <v>0.68125000000000002</v>
      </c>
      <c r="C1119" s="216">
        <f>IFERROR(((InformeTbHv[[#This Row],[T PROGRAMADO]]-InformeTbHv[[#This Row],[Ttal P. mec]])/InformeTbHv[[#This Row],[T PROGRAMADO]]),0)</f>
        <v>0.95</v>
      </c>
      <c r="D1119" s="88">
        <f>IFERROR(ROUND(InformeTbHv[[#This Row],[TOTAL DE ARBOLES]]/InformeTbHv[[#This Row],[T EFECTIVO]],2),"")</f>
        <v>33.39</v>
      </c>
      <c r="E1119" s="88">
        <f>(IFERROR(ROUND(InformeTbHv[[#This Row],[M3]]/InformeTbHv[[#This Row],[TOTAL DE ARBOLES]],2),""))</f>
        <v>0.27</v>
      </c>
      <c r="F1119" s="39">
        <f>IFERROR(ROUND(InformeTbHv[[#This Row],[M3]]/InformeTbHv[[#This Row],[T EFECTIVO]],2),"")</f>
        <v>9.01</v>
      </c>
      <c r="G1119" s="89">
        <f>InformeTbHv[[#This Row],[T PROGRAMADO]]-InformeTbHv[[#This Row],[HORAS DE OTRAS PARADA]]</f>
        <v>5.45</v>
      </c>
      <c r="H1119" s="89">
        <f>InformeTbHv[[#This Row],[T PROGRAMADO]]-SUM(InformeTbHv[[#This Row],[T PARADAS MEC]]+InformeTbHv[[#This Row],[ALISTAMIENTO]]+InformeTbHv[[#This Row],[Mantenimiento periódico]])</f>
        <v>7.6</v>
      </c>
      <c r="I1119" s="89">
        <f>InformeTbHv[[#This Row],[T PARADAS MEC]]+InformeTbHv[[#This Row],[ALISTAMIENTO]]+InformeTbHv[[#This Row],[Mantenimiento periódico]]</f>
        <v>0.4</v>
      </c>
      <c r="J1119" s="89">
        <f>SUMIF(InformeTbHv[[#This Row],[MOTIVO 1]],"Mantenimiento periódico",InformeTbHv[[#This Row],[T OTRA PARADA 1]])</f>
        <v>0</v>
      </c>
      <c r="K1119" s="89">
        <f>InformeTbHv[[#This Row],[Mantenimiento periódico]]+InformeTbHv[[#This Row],[ALISTAMIENTO]]</f>
        <v>0.4</v>
      </c>
      <c r="L1119" s="89">
        <f>SUM(InformeTbHv[[#This Row],[T OTRA PARADA 1]:[T OTRA PARADA 5]])</f>
        <v>0.8</v>
      </c>
      <c r="M1119" s="88" t="s">
        <v>86</v>
      </c>
      <c r="N1119" s="88" t="s">
        <v>1418</v>
      </c>
      <c r="O1119" s="88" t="s">
        <v>93</v>
      </c>
      <c r="P1119" s="88">
        <v>1112881624</v>
      </c>
      <c r="Q1119" s="88" t="s">
        <v>398</v>
      </c>
      <c r="R1119" s="88" t="s">
        <v>74</v>
      </c>
      <c r="S1119" s="90">
        <v>46058</v>
      </c>
      <c r="T1119" s="88" t="s">
        <v>399</v>
      </c>
      <c r="U1119" s="88"/>
      <c r="V1119" s="88"/>
      <c r="W1119" s="88"/>
      <c r="X1119" s="88"/>
      <c r="Y1119" s="88"/>
      <c r="Z1119" s="88"/>
      <c r="AA1119" s="88"/>
      <c r="AB1119" s="88"/>
      <c r="AC1119" s="88" t="s">
        <v>1430</v>
      </c>
      <c r="AD1119" s="88" t="s">
        <v>1475</v>
      </c>
      <c r="AE1119" s="88" t="s">
        <v>1517</v>
      </c>
      <c r="AF1119" s="88">
        <v>14.957915875223099</v>
      </c>
      <c r="AG1119" s="252" t="s">
        <v>206</v>
      </c>
      <c r="AH1119" s="206">
        <v>9</v>
      </c>
      <c r="AI1119" s="88" t="s">
        <v>47</v>
      </c>
      <c r="AJ1119" s="419">
        <f>VLOOKUP(InformeTbHv[[#This Row],[TURNO]],[1]INFORMEHV!AI$2:AK$184,2,0)</f>
        <v>0.25</v>
      </c>
      <c r="AK1119" s="419">
        <f>VLOOKUP(InformeTbHv[[#This Row],[TURNO]],[1]INFORMEHV!AI$2:AK$184,3,0)</f>
        <v>0.58333333333333337</v>
      </c>
      <c r="AL1119" s="205">
        <v>28</v>
      </c>
      <c r="AM1119" s="88">
        <v>182</v>
      </c>
      <c r="AN1119" s="88">
        <v>49.11</v>
      </c>
      <c r="AO1119" s="88">
        <v>6.92</v>
      </c>
      <c r="AP1119" s="88"/>
      <c r="AQ1119" s="89">
        <v>16</v>
      </c>
      <c r="AR1119" s="88">
        <v>8</v>
      </c>
      <c r="AS1119" s="88"/>
      <c r="AT1119" s="88"/>
      <c r="AU1119" s="88"/>
      <c r="AV1119" s="88">
        <v>0.4</v>
      </c>
      <c r="AW1119" s="88">
        <v>0.53</v>
      </c>
      <c r="AX1119" s="88">
        <v>0.82</v>
      </c>
      <c r="AY1119" s="88">
        <v>4</v>
      </c>
      <c r="AZ1119" s="92" t="s">
        <v>590</v>
      </c>
      <c r="BA1119" s="88" t="s">
        <v>46</v>
      </c>
      <c r="BB111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2.5499999999999998</v>
      </c>
      <c r="BC1119" s="89">
        <v>0.3</v>
      </c>
      <c r="BD1119" s="89">
        <v>0.3</v>
      </c>
      <c r="BE1119" s="89">
        <v>0.2</v>
      </c>
      <c r="BF1119" s="89"/>
      <c r="BG1119" s="93"/>
      <c r="BH1119" s="44" t="s">
        <v>841</v>
      </c>
      <c r="BI1119" s="45" t="s">
        <v>90</v>
      </c>
      <c r="BJ1119" s="45" t="s">
        <v>720</v>
      </c>
      <c r="BK1119" s="46"/>
      <c r="BL1119" s="94"/>
    </row>
    <row r="1120" spans="1:64" ht="18" customHeight="1" x14ac:dyDescent="0.3">
      <c r="A1120" s="87">
        <f>IFERROR(InformeTbHv[[#This Row],[T EFECTIVO]]/InformeTbHv[[#This Row],[Horas disponibles]],0)</f>
        <v>0.91395045632333771</v>
      </c>
      <c r="B1120" s="87">
        <f>((InformeTbHv[[#This Row],[T PROGRAMADO]]-InformeTbHv[[#This Row],[HORAS DE OTRAS PARADA]]))/InformeTbHv[[#This Row],[T PROGRAMADO]]</f>
        <v>0.87624999999999997</v>
      </c>
      <c r="C1120" s="216">
        <f>IFERROR(((InformeTbHv[[#This Row],[T PROGRAMADO]]-InformeTbHv[[#This Row],[Ttal P. mec]])/InformeTbHv[[#This Row],[T PROGRAMADO]]),0)</f>
        <v>0.95874999999999999</v>
      </c>
      <c r="D1120" s="88">
        <f>IFERROR(ROUND(InformeTbHv[[#This Row],[TOTAL DE ARBOLES]]/InformeTbHv[[#This Row],[T EFECTIVO]],2),"")</f>
        <v>37.090000000000003</v>
      </c>
      <c r="E1120" s="88">
        <f>(IFERROR(ROUND(InformeTbHv[[#This Row],[M3]]/InformeTbHv[[#This Row],[TOTAL DE ARBOLES]],2),""))</f>
        <v>0.43</v>
      </c>
      <c r="F1120" s="39">
        <f>IFERROR(ROUND(InformeTbHv[[#This Row],[M3]]/InformeTbHv[[#This Row],[T EFECTIVO]],2),"")</f>
        <v>15.98</v>
      </c>
      <c r="G1120" s="89">
        <f>InformeTbHv[[#This Row],[T PROGRAMADO]]-InformeTbHv[[#This Row],[HORAS DE OTRAS PARADA]]</f>
        <v>7.01</v>
      </c>
      <c r="H1120" s="89">
        <f>InformeTbHv[[#This Row],[T PROGRAMADO]]-SUM(InformeTbHv[[#This Row],[T PARADAS MEC]]+InformeTbHv[[#This Row],[ALISTAMIENTO]]+InformeTbHv[[#This Row],[Mantenimiento periódico]])</f>
        <v>7.67</v>
      </c>
      <c r="I1120" s="89">
        <f>InformeTbHv[[#This Row],[T PARADAS MEC]]+InformeTbHv[[#This Row],[ALISTAMIENTO]]+InformeTbHv[[#This Row],[Mantenimiento periódico]]</f>
        <v>0.33</v>
      </c>
      <c r="J1120" s="89">
        <f>SUMIF(InformeTbHv[[#This Row],[MOTIVO 1]],"Mantenimiento periódico",InformeTbHv[[#This Row],[T OTRA PARADA 1]])</f>
        <v>0</v>
      </c>
      <c r="K1120" s="89">
        <f>InformeTbHv[[#This Row],[Mantenimiento periódico]]+InformeTbHv[[#This Row],[ALISTAMIENTO]]</f>
        <v>0.33</v>
      </c>
      <c r="L1120" s="89">
        <f>SUM(InformeTbHv[[#This Row],[T OTRA PARADA 1]:[T OTRA PARADA 5]])</f>
        <v>0</v>
      </c>
      <c r="M1120" s="88" t="s">
        <v>63</v>
      </c>
      <c r="N1120" s="88" t="s">
        <v>1417</v>
      </c>
      <c r="O1120" s="88" t="s">
        <v>67</v>
      </c>
      <c r="P1120" s="88">
        <v>4516297</v>
      </c>
      <c r="Q1120" s="88" t="s">
        <v>65</v>
      </c>
      <c r="R1120" s="88" t="s">
        <v>44</v>
      </c>
      <c r="S1120" s="90">
        <v>46059</v>
      </c>
      <c r="T1120" s="88" t="s">
        <v>70</v>
      </c>
      <c r="U1120" s="88"/>
      <c r="V1120" s="88"/>
      <c r="W1120" s="88"/>
      <c r="X1120" s="88"/>
      <c r="Y1120" s="88"/>
      <c r="Z1120" s="88"/>
      <c r="AA1120" s="88"/>
      <c r="AB1120" s="88"/>
      <c r="AC1120" s="88" t="s">
        <v>1440</v>
      </c>
      <c r="AD1120" s="88" t="s">
        <v>1485</v>
      </c>
      <c r="AE1120" s="88" t="s">
        <v>1512</v>
      </c>
      <c r="AF1120" s="88">
        <v>35.031496222898902</v>
      </c>
      <c r="AG1120" s="25" t="s">
        <v>207</v>
      </c>
      <c r="AH1120" s="206">
        <v>8</v>
      </c>
      <c r="AI1120" s="88" t="s">
        <v>47</v>
      </c>
      <c r="AJ1120" s="419">
        <f>VLOOKUP(InformeTbHv[[#This Row],[TURNO]],[1]INFORMEHV!AI$2:AK$184,2,0)</f>
        <v>0.25</v>
      </c>
      <c r="AK1120" s="419">
        <f>VLOOKUP(InformeTbHv[[#This Row],[TURNO]],[1]INFORMEHV!AI$2:AK$184,3,0)</f>
        <v>0.58333333333333337</v>
      </c>
      <c r="AL1120" s="205">
        <v>27</v>
      </c>
      <c r="AM1120" s="88">
        <v>260</v>
      </c>
      <c r="AN1120" s="88">
        <v>112.01</v>
      </c>
      <c r="AO1120" s="88">
        <v>20.149999999999999</v>
      </c>
      <c r="AP1120" s="88"/>
      <c r="AQ1120" s="89"/>
      <c r="AR1120" s="88">
        <v>8</v>
      </c>
      <c r="AS1120" s="88"/>
      <c r="AT1120" s="88"/>
      <c r="AU1120" s="88"/>
      <c r="AV1120" s="88">
        <v>0.33</v>
      </c>
      <c r="AW1120" s="88">
        <v>0.33</v>
      </c>
      <c r="AX1120" s="88">
        <v>0.33</v>
      </c>
      <c r="AY1120" s="88">
        <v>1.26</v>
      </c>
      <c r="AZ1120" s="92" t="s">
        <v>591</v>
      </c>
      <c r="BA1120" s="88" t="s">
        <v>48</v>
      </c>
      <c r="BB112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0.99</v>
      </c>
      <c r="BC1120" s="89"/>
      <c r="BD1120" s="89"/>
      <c r="BE1120" s="89"/>
      <c r="BF1120" s="89"/>
      <c r="BG1120" s="93"/>
      <c r="BH1120" s="44"/>
      <c r="BI1120" s="45"/>
      <c r="BJ1120" s="45"/>
      <c r="BK1120" s="46"/>
      <c r="BL1120" s="94"/>
    </row>
    <row r="1121" spans="1:64" ht="18" customHeight="1" x14ac:dyDescent="0.3">
      <c r="A1121" s="87">
        <f>IFERROR(InformeTbHv[[#This Row],[T EFECTIVO]]/InformeTbHv[[#This Row],[Horas disponibles]],0)</f>
        <v>0.93174767321613239</v>
      </c>
      <c r="B1121" s="87">
        <f>((InformeTbHv[[#This Row],[T PROGRAMADO]]-InformeTbHv[[#This Row],[HORAS DE OTRAS PARADA]]))/InformeTbHv[[#This Row],[T PROGRAMADO]]</f>
        <v>0.90100000000000002</v>
      </c>
      <c r="C1121" s="216">
        <f>IFERROR(((InformeTbHv[[#This Row],[T PROGRAMADO]]-InformeTbHv[[#This Row],[Ttal P. mec]])/InformeTbHv[[#This Row],[T PROGRAMADO]]),0)</f>
        <v>0.96699999999999997</v>
      </c>
      <c r="D1121" s="88">
        <f>IFERROR(ROUND(InformeTbHv[[#This Row],[TOTAL DE ARBOLES]]/InformeTbHv[[#This Row],[T EFECTIVO]],2),"")</f>
        <v>32.85</v>
      </c>
      <c r="E1121" s="88">
        <f>(IFERROR(ROUND(InformeTbHv[[#This Row],[M3]]/InformeTbHv[[#This Row],[TOTAL DE ARBOLES]],2),""))</f>
        <v>0.32</v>
      </c>
      <c r="F1121" s="39">
        <f>IFERROR(ROUND(InformeTbHv[[#This Row],[M3]]/InformeTbHv[[#This Row],[T EFECTIVO]],2),"")</f>
        <v>10.48</v>
      </c>
      <c r="G1121" s="89">
        <f>InformeTbHv[[#This Row],[T PROGRAMADO]]-InformeTbHv[[#This Row],[HORAS DE OTRAS PARADA]]</f>
        <v>9.01</v>
      </c>
      <c r="H1121" s="89">
        <f>InformeTbHv[[#This Row],[T PROGRAMADO]]-SUM(InformeTbHv[[#This Row],[T PARADAS MEC]]+InformeTbHv[[#This Row],[ALISTAMIENTO]]+InformeTbHv[[#This Row],[Mantenimiento periódico]])</f>
        <v>9.67</v>
      </c>
      <c r="I1121" s="89">
        <f>InformeTbHv[[#This Row],[T PARADAS MEC]]+InformeTbHv[[#This Row],[ALISTAMIENTO]]+InformeTbHv[[#This Row],[Mantenimiento periódico]]</f>
        <v>0.33</v>
      </c>
      <c r="J1121" s="89">
        <f>SUMIF(InformeTbHv[[#This Row],[MOTIVO 1]],"Mantenimiento periódico",InformeTbHv[[#This Row],[T OTRA PARADA 1]])</f>
        <v>0</v>
      </c>
      <c r="K1121" s="89">
        <f>InformeTbHv[[#This Row],[Mantenimiento periódico]]+InformeTbHv[[#This Row],[ALISTAMIENTO]]</f>
        <v>0.33</v>
      </c>
      <c r="L1121" s="89">
        <f>SUM(InformeTbHv[[#This Row],[T OTRA PARADA 1]:[T OTRA PARADA 5]])</f>
        <v>0</v>
      </c>
      <c r="M1121" s="88" t="s">
        <v>63</v>
      </c>
      <c r="N1121" s="88" t="s">
        <v>1417</v>
      </c>
      <c r="O1121" s="88" t="s">
        <v>85</v>
      </c>
      <c r="P1121" s="88">
        <v>15961194</v>
      </c>
      <c r="Q1121" s="88" t="s">
        <v>65</v>
      </c>
      <c r="R1121" s="88" t="s">
        <v>44</v>
      </c>
      <c r="S1121" s="90">
        <v>46060</v>
      </c>
      <c r="T1121" s="88" t="s">
        <v>70</v>
      </c>
      <c r="U1121" s="88"/>
      <c r="V1121" s="88"/>
      <c r="W1121" s="88"/>
      <c r="X1121" s="88"/>
      <c r="Y1121" s="88"/>
      <c r="Z1121" s="88"/>
      <c r="AA1121" s="88"/>
      <c r="AB1121" s="88"/>
      <c r="AC1121" s="88" t="s">
        <v>1440</v>
      </c>
      <c r="AD1121" s="88" t="s">
        <v>1485</v>
      </c>
      <c r="AE1121" s="88" t="s">
        <v>1512</v>
      </c>
      <c r="AF1121" s="88">
        <v>35.031496222898902</v>
      </c>
      <c r="AG1121" s="25" t="s">
        <v>207</v>
      </c>
      <c r="AH1121" s="206">
        <v>15</v>
      </c>
      <c r="AI1121" s="88" t="s">
        <v>47</v>
      </c>
      <c r="AJ1121" s="419">
        <f>VLOOKUP(InformeTbHv[[#This Row],[TURNO]],[1]INFORMEHV!AI$2:AK$184,2,0)</f>
        <v>0.25</v>
      </c>
      <c r="AK1121" s="419">
        <f>VLOOKUP(InformeTbHv[[#This Row],[TURNO]],[1]INFORMEHV!AI$2:AK$184,3,0)</f>
        <v>0.58333333333333337</v>
      </c>
      <c r="AL1121" s="205">
        <v>25</v>
      </c>
      <c r="AM1121" s="88">
        <v>296</v>
      </c>
      <c r="AN1121" s="88">
        <v>94.39</v>
      </c>
      <c r="AO1121" s="88">
        <v>13.09</v>
      </c>
      <c r="AP1121" s="88">
        <v>41</v>
      </c>
      <c r="AQ1121" s="89"/>
      <c r="AR1121" s="88">
        <v>10</v>
      </c>
      <c r="AS1121" s="88"/>
      <c r="AT1121" s="88"/>
      <c r="AU1121" s="88"/>
      <c r="AV1121" s="88">
        <v>0.33</v>
      </c>
      <c r="AW1121" s="88">
        <v>0.33</v>
      </c>
      <c r="AX1121" s="88">
        <v>0.33</v>
      </c>
      <c r="AY1121" s="88">
        <v>1.47</v>
      </c>
      <c r="AZ1121" s="92" t="s">
        <v>600</v>
      </c>
      <c r="BA1121" s="88"/>
      <c r="BB112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0.99</v>
      </c>
      <c r="BC1121" s="89"/>
      <c r="BD1121" s="89"/>
      <c r="BE1121" s="89"/>
      <c r="BF1121" s="89"/>
      <c r="BG1121" s="93"/>
      <c r="BH1121" s="44"/>
      <c r="BI1121" s="45"/>
      <c r="BJ1121" s="45"/>
      <c r="BK1121" s="46"/>
      <c r="BL1121" s="94"/>
    </row>
    <row r="1122" spans="1:64" ht="18" customHeight="1" x14ac:dyDescent="0.3">
      <c r="A1122" s="87">
        <f>IFERROR(InformeTbHv[[#This Row],[T EFECTIVO]]/InformeTbHv[[#This Row],[Horas disponibles]],0)</f>
        <v>0.86838709677419357</v>
      </c>
      <c r="B1122" s="87">
        <f>((InformeTbHv[[#This Row],[T PROGRAMADO]]-InformeTbHv[[#This Row],[HORAS DE OTRAS PARADA]]))/InformeTbHv[[#This Row],[T PROGRAMADO]]</f>
        <v>0.84125000000000005</v>
      </c>
      <c r="C1122" s="216">
        <f>IFERROR(((InformeTbHv[[#This Row],[T PROGRAMADO]]-InformeTbHv[[#This Row],[Ttal P. mec]])/InformeTbHv[[#This Row],[T PROGRAMADO]]),0)</f>
        <v>0.96875</v>
      </c>
      <c r="D1122" s="88">
        <f>IFERROR(ROUND(InformeTbHv[[#This Row],[TOTAL DE ARBOLES]]/InformeTbHv[[#This Row],[T EFECTIVO]],2),"")</f>
        <v>119.47</v>
      </c>
      <c r="E1122" s="88">
        <f>(IFERROR(ROUND(InformeTbHv[[#This Row],[M3]]/InformeTbHv[[#This Row],[TOTAL DE ARBOLES]],2),""))</f>
        <v>0.21</v>
      </c>
      <c r="F1122" s="39">
        <f>IFERROR(ROUND(InformeTbHv[[#This Row],[M3]]/InformeTbHv[[#This Row],[T EFECTIVO]],2),"")</f>
        <v>24.52</v>
      </c>
      <c r="G1122" s="89">
        <f>InformeTbHv[[#This Row],[T PROGRAMADO]]-InformeTbHv[[#This Row],[HORAS DE OTRAS PARADA]]</f>
        <v>6.73</v>
      </c>
      <c r="H1122" s="89">
        <f>InformeTbHv[[#This Row],[T PROGRAMADO]]-SUM(InformeTbHv[[#This Row],[T PARADAS MEC]]+InformeTbHv[[#This Row],[ALISTAMIENTO]]+InformeTbHv[[#This Row],[Mantenimiento periódico]])</f>
        <v>7.75</v>
      </c>
      <c r="I1122" s="89">
        <f>InformeTbHv[[#This Row],[T PARADAS MEC]]+InformeTbHv[[#This Row],[ALISTAMIENTO]]+InformeTbHv[[#This Row],[Mantenimiento periódico]]</f>
        <v>0.25</v>
      </c>
      <c r="J1122" s="89">
        <f>SUMIF(InformeTbHv[[#This Row],[MOTIVO 1]],"Mantenimiento periódico",InformeTbHv[[#This Row],[T OTRA PARADA 1]])</f>
        <v>0</v>
      </c>
      <c r="K1122" s="89">
        <f>InformeTbHv[[#This Row],[Mantenimiento periódico]]+InformeTbHv[[#This Row],[ALISTAMIENTO]]</f>
        <v>0.25</v>
      </c>
      <c r="L1122" s="89">
        <f>SUM(InformeTbHv[[#This Row],[T OTRA PARADA 1]:[T OTRA PARADA 5]])</f>
        <v>0.5</v>
      </c>
      <c r="M1122" s="88" t="s">
        <v>72</v>
      </c>
      <c r="N1122" s="88" t="s">
        <v>1418</v>
      </c>
      <c r="O1122" s="88" t="s">
        <v>87</v>
      </c>
      <c r="P1122" s="88">
        <v>1112300817</v>
      </c>
      <c r="Q1122" s="88" t="s">
        <v>43</v>
      </c>
      <c r="R1122" s="88" t="s">
        <v>74</v>
      </c>
      <c r="S1122" s="90">
        <v>46059</v>
      </c>
      <c r="T1122" s="88" t="s">
        <v>99</v>
      </c>
      <c r="U1122" s="88"/>
      <c r="V1122" s="88"/>
      <c r="W1122" s="88"/>
      <c r="X1122" s="88"/>
      <c r="Y1122" s="88"/>
      <c r="Z1122" s="88"/>
      <c r="AA1122" s="88"/>
      <c r="AB1122" s="88"/>
      <c r="AC1122" s="88" t="s">
        <v>1442</v>
      </c>
      <c r="AD1122" s="88" t="s">
        <v>1487</v>
      </c>
      <c r="AE1122" s="88" t="s">
        <v>1514</v>
      </c>
      <c r="AF1122" s="88">
        <v>18.547875311725036</v>
      </c>
      <c r="AG1122" s="251" t="s">
        <v>205</v>
      </c>
      <c r="AH1122" s="206">
        <v>3</v>
      </c>
      <c r="AI1122" s="88" t="s">
        <v>45</v>
      </c>
      <c r="AJ1122" s="419">
        <f>VLOOKUP(InformeTbHv[[#This Row],[TURNO]],[1]INFORMEHV!AI$2:AK$184,2,0)</f>
        <v>0.58333333333333337</v>
      </c>
      <c r="AK1122" s="419">
        <f>VLOOKUP(InformeTbHv[[#This Row],[TURNO]],[1]INFORMEHV!AI$2:AK$184,3,0)</f>
        <v>0.91666666666666663</v>
      </c>
      <c r="AL1122" s="205">
        <v>23</v>
      </c>
      <c r="AM1122" s="88">
        <v>804</v>
      </c>
      <c r="AN1122" s="88">
        <v>165</v>
      </c>
      <c r="AO1122" s="88">
        <v>21</v>
      </c>
      <c r="AP1122" s="88">
        <v>121</v>
      </c>
      <c r="AQ1122" s="89">
        <v>20</v>
      </c>
      <c r="AR1122" s="88">
        <v>8</v>
      </c>
      <c r="AS1122" s="88"/>
      <c r="AT1122" s="88"/>
      <c r="AU1122" s="88"/>
      <c r="AV1122" s="88">
        <v>0.25</v>
      </c>
      <c r="AW1122" s="88">
        <v>0.25</v>
      </c>
      <c r="AX1122" s="88">
        <v>0.27</v>
      </c>
      <c r="AY1122" s="88">
        <v>4</v>
      </c>
      <c r="AZ1122" s="92" t="s">
        <v>604</v>
      </c>
      <c r="BA1122" s="88" t="s">
        <v>48</v>
      </c>
      <c r="BB112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1.27</v>
      </c>
      <c r="BC1122" s="89">
        <v>0.5</v>
      </c>
      <c r="BD1122" s="89"/>
      <c r="BE1122" s="89"/>
      <c r="BF1122" s="89"/>
      <c r="BG1122" s="93"/>
      <c r="BH1122" s="44" t="s">
        <v>605</v>
      </c>
      <c r="BI1122" s="45"/>
      <c r="BJ1122" s="45"/>
      <c r="BK1122" s="46"/>
      <c r="BL1122" s="94"/>
    </row>
    <row r="1123" spans="1:64" ht="18" customHeight="1" x14ac:dyDescent="0.3">
      <c r="A1123" s="87">
        <f>IFERROR(InformeTbHv[[#This Row],[T EFECTIVO]]/InformeTbHv[[#This Row],[Horas disponibles]],0)</f>
        <v>0.85777777777777786</v>
      </c>
      <c r="B1123" s="87">
        <f>((InformeTbHv[[#This Row],[T PROGRAMADO]]-InformeTbHv[[#This Row],[HORAS DE OTRAS PARADA]]))/InformeTbHv[[#This Row],[T PROGRAMADO]]</f>
        <v>0.8041666666666667</v>
      </c>
      <c r="C1123" s="216">
        <f>IFERROR(((InformeTbHv[[#This Row],[T PROGRAMADO]]-InformeTbHv[[#This Row],[Ttal P. mec]])/InformeTbHv[[#This Row],[T PROGRAMADO]]),0)</f>
        <v>0.9375</v>
      </c>
      <c r="D1123" s="88">
        <f>IFERROR(ROUND(InformeTbHv[[#This Row],[TOTAL DE ARBOLES]]/InformeTbHv[[#This Row],[T EFECTIVO]],2),"")</f>
        <v>96.37</v>
      </c>
      <c r="E1123" s="88">
        <f>(IFERROR(ROUND(InformeTbHv[[#This Row],[M3]]/InformeTbHv[[#This Row],[TOTAL DE ARBOLES]],2),""))</f>
        <v>0.21</v>
      </c>
      <c r="F1123" s="39">
        <f>IFERROR(ROUND(InformeTbHv[[#This Row],[M3]]/InformeTbHv[[#This Row],[T EFECTIVO]],2),"")</f>
        <v>20.52</v>
      </c>
      <c r="G1123" s="89">
        <f>InformeTbHv[[#This Row],[T PROGRAMADO]]-InformeTbHv[[#This Row],[HORAS DE OTRAS PARADA]]</f>
        <v>6.4333333333333336</v>
      </c>
      <c r="H1123" s="89">
        <f>InformeTbHv[[#This Row],[T PROGRAMADO]]-SUM(InformeTbHv[[#This Row],[T PARADAS MEC]]+InformeTbHv[[#This Row],[ALISTAMIENTO]]+InformeTbHv[[#This Row],[Mantenimiento periódico]])</f>
        <v>7.5</v>
      </c>
      <c r="I1123" s="89">
        <f>InformeTbHv[[#This Row],[T PARADAS MEC]]+InformeTbHv[[#This Row],[ALISTAMIENTO]]+InformeTbHv[[#This Row],[Mantenimiento periódico]]</f>
        <v>0.5</v>
      </c>
      <c r="J1123" s="89">
        <f>SUMIF(InformeTbHv[[#This Row],[MOTIVO 1]],"Mantenimiento periódico",InformeTbHv[[#This Row],[T OTRA PARADA 1]])</f>
        <v>0</v>
      </c>
      <c r="K1123" s="89">
        <f>InformeTbHv[[#This Row],[Mantenimiento periódico]]+InformeTbHv[[#This Row],[ALISTAMIENTO]]</f>
        <v>0.5</v>
      </c>
      <c r="L1123" s="89">
        <f>SUM(InformeTbHv[[#This Row],[T OTRA PARADA 1]:[T OTRA PARADA 5]])</f>
        <v>0.66666666666666596</v>
      </c>
      <c r="M1123" s="88" t="s">
        <v>72</v>
      </c>
      <c r="N1123" s="88" t="s">
        <v>1418</v>
      </c>
      <c r="O1123" s="88" t="s">
        <v>87</v>
      </c>
      <c r="P1123" s="88">
        <v>1112300817</v>
      </c>
      <c r="Q1123" s="88" t="s">
        <v>43</v>
      </c>
      <c r="R1123" s="88" t="s">
        <v>74</v>
      </c>
      <c r="S1123" s="90">
        <v>46060</v>
      </c>
      <c r="T1123" s="88" t="s">
        <v>99</v>
      </c>
      <c r="U1123" s="88"/>
      <c r="V1123" s="88"/>
      <c r="W1123" s="88"/>
      <c r="X1123" s="88"/>
      <c r="Y1123" s="88"/>
      <c r="Z1123" s="88"/>
      <c r="AA1123" s="88"/>
      <c r="AB1123" s="88"/>
      <c r="AC1123" s="88" t="s">
        <v>1442</v>
      </c>
      <c r="AD1123" s="88" t="s">
        <v>1487</v>
      </c>
      <c r="AE1123" s="88" t="s">
        <v>1514</v>
      </c>
      <c r="AF1123" s="88">
        <v>18.547875311725036</v>
      </c>
      <c r="AG1123" s="251" t="s">
        <v>205</v>
      </c>
      <c r="AH1123" s="206">
        <v>3</v>
      </c>
      <c r="AI1123" s="88" t="s">
        <v>47</v>
      </c>
      <c r="AJ1123" s="419">
        <f>VLOOKUP(InformeTbHv[[#This Row],[TURNO]],[1]INFORMEHV!AI$2:AK$184,2,0)</f>
        <v>0.25</v>
      </c>
      <c r="AK1123" s="419">
        <f>VLOOKUP(InformeTbHv[[#This Row],[TURNO]],[1]INFORMEHV!AI$2:AK$184,3,0)</f>
        <v>0.58333333333333337</v>
      </c>
      <c r="AL1123" s="205">
        <v>24</v>
      </c>
      <c r="AM1123" s="88">
        <v>620</v>
      </c>
      <c r="AN1123" s="88">
        <v>132</v>
      </c>
      <c r="AO1123" s="88">
        <v>19</v>
      </c>
      <c r="AP1123" s="88">
        <v>113</v>
      </c>
      <c r="AQ1123" s="89">
        <v>20</v>
      </c>
      <c r="AR1123" s="88">
        <v>8</v>
      </c>
      <c r="AS1123" s="88"/>
      <c r="AT1123" s="88"/>
      <c r="AU1123" s="88"/>
      <c r="AV1123" s="88">
        <v>0.5</v>
      </c>
      <c r="AW1123" s="88"/>
      <c r="AX1123" s="88">
        <v>0.4</v>
      </c>
      <c r="AY1123" s="88"/>
      <c r="AZ1123" s="92" t="s">
        <v>81</v>
      </c>
      <c r="BA1123" s="88" t="s">
        <v>48</v>
      </c>
      <c r="BB112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1.566666666666666</v>
      </c>
      <c r="BC1123" s="89">
        <v>0.66666666666666596</v>
      </c>
      <c r="BD1123" s="89"/>
      <c r="BE1123" s="89"/>
      <c r="BF1123" s="89"/>
      <c r="BG1123" s="93"/>
      <c r="BH1123" s="44" t="s">
        <v>248</v>
      </c>
      <c r="BI1123" s="45"/>
      <c r="BJ1123" s="45"/>
      <c r="BK1123" s="46"/>
      <c r="BL1123" s="94"/>
    </row>
    <row r="1124" spans="1:64" ht="18" customHeight="1" x14ac:dyDescent="0.3">
      <c r="A1124" s="87">
        <f>IFERROR(InformeTbHv[[#This Row],[T EFECTIVO]]/InformeTbHv[[#This Row],[Horas disponibles]],0)</f>
        <v>0.8575305291723202</v>
      </c>
      <c r="B1124" s="87">
        <f>((InformeTbHv[[#This Row],[T PROGRAMADO]]-InformeTbHv[[#This Row],[HORAS DE OTRAS PARADA]]))/InformeTbHv[[#This Row],[T PROGRAMADO]]</f>
        <v>0.79</v>
      </c>
      <c r="C1124" s="216">
        <f>IFERROR(((InformeTbHv[[#This Row],[T PROGRAMADO]]-InformeTbHv[[#This Row],[Ttal P. mec]])/InformeTbHv[[#This Row],[T PROGRAMADO]]),0)</f>
        <v>0.92125000000000001</v>
      </c>
      <c r="D1124" s="88">
        <f>IFERROR(ROUND(InformeTbHv[[#This Row],[TOTAL DE ARBOLES]]/InformeTbHv[[#This Row],[T EFECTIVO]],2),"")</f>
        <v>56.49</v>
      </c>
      <c r="E1124" s="88">
        <f>(IFERROR(ROUND(InformeTbHv[[#This Row],[M3]]/InformeTbHv[[#This Row],[TOTAL DE ARBOLES]],2),""))</f>
        <v>0.23</v>
      </c>
      <c r="F1124" s="39">
        <f>IFERROR(ROUND(InformeTbHv[[#This Row],[M3]]/InformeTbHv[[#This Row],[T EFECTIVO]],2),"")</f>
        <v>13.24</v>
      </c>
      <c r="G1124" s="89">
        <f>InformeTbHv[[#This Row],[T PROGRAMADO]]-InformeTbHv[[#This Row],[HORAS DE OTRAS PARADA]]</f>
        <v>6.32</v>
      </c>
      <c r="H1124" s="89">
        <f>InformeTbHv[[#This Row],[T PROGRAMADO]]-SUM(InformeTbHv[[#This Row],[T PARADAS MEC]]+InformeTbHv[[#This Row],[ALISTAMIENTO]]+InformeTbHv[[#This Row],[Mantenimiento periódico]])</f>
        <v>7.37</v>
      </c>
      <c r="I1124" s="89">
        <f>InformeTbHv[[#This Row],[T PARADAS MEC]]+InformeTbHv[[#This Row],[ALISTAMIENTO]]+InformeTbHv[[#This Row],[Mantenimiento periódico]]</f>
        <v>0.63</v>
      </c>
      <c r="J1124" s="89">
        <f>SUMIF(InformeTbHv[[#This Row],[MOTIVO 1]],"Mantenimiento periódico",InformeTbHv[[#This Row],[T OTRA PARADA 1]])</f>
        <v>0</v>
      </c>
      <c r="K1124" s="89">
        <f>InformeTbHv[[#This Row],[Mantenimiento periódico]]+InformeTbHv[[#This Row],[ALISTAMIENTO]]</f>
        <v>0.63</v>
      </c>
      <c r="L1124" s="89">
        <f>SUM(InformeTbHv[[#This Row],[T OTRA PARADA 1]:[T OTRA PARADA 5]])</f>
        <v>0.4</v>
      </c>
      <c r="M1124" s="88" t="s">
        <v>86</v>
      </c>
      <c r="N1124" s="88" t="s">
        <v>1418</v>
      </c>
      <c r="O1124" s="88" t="s">
        <v>95</v>
      </c>
      <c r="P1124" s="88">
        <v>6135776</v>
      </c>
      <c r="Q1124" s="88" t="s">
        <v>398</v>
      </c>
      <c r="R1124" s="88" t="s">
        <v>74</v>
      </c>
      <c r="S1124" s="90">
        <v>46059</v>
      </c>
      <c r="T1124" s="88" t="s">
        <v>399</v>
      </c>
      <c r="U1124" s="88"/>
      <c r="V1124" s="88"/>
      <c r="W1124" s="88"/>
      <c r="X1124" s="88"/>
      <c r="Y1124" s="88"/>
      <c r="Z1124" s="88"/>
      <c r="AA1124" s="88"/>
      <c r="AB1124" s="88"/>
      <c r="AC1124" s="88" t="s">
        <v>1430</v>
      </c>
      <c r="AD1124" s="88" t="s">
        <v>1475</v>
      </c>
      <c r="AE1124" s="88" t="s">
        <v>1517</v>
      </c>
      <c r="AF1124" s="88">
        <v>14.957915875223099</v>
      </c>
      <c r="AG1124" s="252" t="s">
        <v>206</v>
      </c>
      <c r="AH1124" s="206">
        <v>9</v>
      </c>
      <c r="AI1124" s="88" t="s">
        <v>45</v>
      </c>
      <c r="AJ1124" s="419">
        <f>VLOOKUP(InformeTbHv[[#This Row],[TURNO]],[1]INFORMEHV!AI$2:AK$184,2,0)</f>
        <v>0.58333333333333337</v>
      </c>
      <c r="AK1124" s="419">
        <f>VLOOKUP(InformeTbHv[[#This Row],[TURNO]],[1]INFORMEHV!AI$2:AK$184,3,0)</f>
        <v>0.91666666666666663</v>
      </c>
      <c r="AL1124" s="205">
        <v>23</v>
      </c>
      <c r="AM1124" s="88">
        <v>357</v>
      </c>
      <c r="AN1124" s="88">
        <v>83.68</v>
      </c>
      <c r="AO1124" s="88">
        <v>10.51</v>
      </c>
      <c r="AP1124" s="88"/>
      <c r="AQ1124" s="89">
        <v>17.5</v>
      </c>
      <c r="AR1124" s="88">
        <v>8</v>
      </c>
      <c r="AS1124" s="88"/>
      <c r="AT1124" s="88"/>
      <c r="AU1124" s="88"/>
      <c r="AV1124" s="88">
        <v>0.63</v>
      </c>
      <c r="AW1124" s="88">
        <v>0.28000000000000003</v>
      </c>
      <c r="AX1124" s="88">
        <v>0.37</v>
      </c>
      <c r="AY1124" s="88"/>
      <c r="AZ1124" s="92" t="s">
        <v>203</v>
      </c>
      <c r="BA1124" s="88" t="s">
        <v>48</v>
      </c>
      <c r="BB112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1.6800000000000002</v>
      </c>
      <c r="BC1124" s="89">
        <v>0.4</v>
      </c>
      <c r="BD1124" s="89"/>
      <c r="BE1124" s="89"/>
      <c r="BF1124" s="89"/>
      <c r="BG1124" s="93"/>
      <c r="BH1124" s="44" t="s">
        <v>582</v>
      </c>
      <c r="BI1124" s="45"/>
      <c r="BJ1124" s="45"/>
      <c r="BK1124" s="46"/>
      <c r="BL1124" s="94"/>
    </row>
    <row r="1125" spans="1:64" ht="18" customHeight="1" x14ac:dyDescent="0.3">
      <c r="A1125" s="87">
        <f>IFERROR(InformeTbHv[[#This Row],[T EFECTIVO]]/InformeTbHv[[#This Row],[Horas disponibles]],0)</f>
        <v>0.7973605789697753</v>
      </c>
      <c r="B1125" s="87">
        <f>((InformeTbHv[[#This Row],[T PROGRAMADO]]-InformeTbHv[[#This Row],[HORAS DE OTRAS PARADA]]))/InformeTbHv[[#This Row],[T PROGRAMADO]]</f>
        <v>0.78041666666666754</v>
      </c>
      <c r="C1125" s="216">
        <f>IFERROR(((InformeTbHv[[#This Row],[T PROGRAMADO]]-InformeTbHv[[#This Row],[Ttal P. mec]])/InformeTbHv[[#This Row],[T PROGRAMADO]]),0)</f>
        <v>0.97875000000000001</v>
      </c>
      <c r="D1125" s="88">
        <f>IFERROR(ROUND(InformeTbHv[[#This Row],[TOTAL DE ARBOLES]]/InformeTbHv[[#This Row],[T EFECTIVO]],2),"")</f>
        <v>50.93</v>
      </c>
      <c r="E1125" s="88">
        <f>(IFERROR(ROUND(InformeTbHv[[#This Row],[M3]]/InformeTbHv[[#This Row],[TOTAL DE ARBOLES]],2),""))</f>
        <v>0.17</v>
      </c>
      <c r="F1125" s="39">
        <f>IFERROR(ROUND(InformeTbHv[[#This Row],[M3]]/InformeTbHv[[#This Row],[T EFECTIVO]],2),"")</f>
        <v>8.7899999999999991</v>
      </c>
      <c r="G1125" s="89">
        <f>InformeTbHv[[#This Row],[T PROGRAMADO]]-InformeTbHv[[#This Row],[HORAS DE OTRAS PARADA]]</f>
        <v>6.2433333333333403</v>
      </c>
      <c r="H1125" s="89">
        <f>InformeTbHv[[#This Row],[T PROGRAMADO]]-SUM(InformeTbHv[[#This Row],[T PARADAS MEC]]+InformeTbHv[[#This Row],[ALISTAMIENTO]]+InformeTbHv[[#This Row],[Mantenimiento periódico]])</f>
        <v>7.83</v>
      </c>
      <c r="I1125" s="89">
        <f>InformeTbHv[[#This Row],[T PARADAS MEC]]+InformeTbHv[[#This Row],[ALISTAMIENTO]]+InformeTbHv[[#This Row],[Mantenimiento periódico]]</f>
        <v>0.17</v>
      </c>
      <c r="J1125" s="89">
        <f>SUMIF(InformeTbHv[[#This Row],[MOTIVO 1]],"Mantenimiento periódico",InformeTbHv[[#This Row],[T OTRA PARADA 1]])</f>
        <v>0</v>
      </c>
      <c r="K1125" s="89">
        <f>InformeTbHv[[#This Row],[Mantenimiento periódico]]+InformeTbHv[[#This Row],[ALISTAMIENTO]]</f>
        <v>0.17</v>
      </c>
      <c r="L1125" s="89">
        <f>SUM(InformeTbHv[[#This Row],[T OTRA PARADA 1]:[T OTRA PARADA 5]])</f>
        <v>1.2166666666666599</v>
      </c>
      <c r="M1125" s="88" t="s">
        <v>86</v>
      </c>
      <c r="N1125" s="88" t="s">
        <v>1418</v>
      </c>
      <c r="O1125" s="88" t="s">
        <v>88</v>
      </c>
      <c r="P1125" s="88">
        <v>94265708</v>
      </c>
      <c r="Q1125" s="88" t="s">
        <v>398</v>
      </c>
      <c r="R1125" s="88" t="s">
        <v>74</v>
      </c>
      <c r="S1125" s="90">
        <v>46060</v>
      </c>
      <c r="T1125" s="88" t="s">
        <v>399</v>
      </c>
      <c r="U1125" s="88"/>
      <c r="V1125" s="88"/>
      <c r="W1125" s="88"/>
      <c r="X1125" s="88"/>
      <c r="Y1125" s="88"/>
      <c r="Z1125" s="88"/>
      <c r="AA1125" s="88"/>
      <c r="AB1125" s="88"/>
      <c r="AC1125" s="88" t="s">
        <v>1430</v>
      </c>
      <c r="AD1125" s="88" t="s">
        <v>1475</v>
      </c>
      <c r="AE1125" s="88" t="s">
        <v>1517</v>
      </c>
      <c r="AF1125" s="88">
        <v>14.957915875223099</v>
      </c>
      <c r="AG1125" s="252" t="s">
        <v>206</v>
      </c>
      <c r="AH1125" s="206">
        <v>9</v>
      </c>
      <c r="AI1125" s="88" t="s">
        <v>45</v>
      </c>
      <c r="AJ1125" s="419">
        <f>VLOOKUP(InformeTbHv[[#This Row],[TURNO]],[1]INFORMEHV!AI$2:AK$184,2,0)</f>
        <v>0.58333333333333337</v>
      </c>
      <c r="AK1125" s="419">
        <f>VLOOKUP(InformeTbHv[[#This Row],[TURNO]],[1]INFORMEHV!AI$2:AK$184,3,0)</f>
        <v>0.91666666666666663</v>
      </c>
      <c r="AL1125" s="205">
        <v>14</v>
      </c>
      <c r="AM1125" s="88">
        <v>318</v>
      </c>
      <c r="AN1125" s="88">
        <v>54.87</v>
      </c>
      <c r="AO1125" s="88">
        <v>5.6</v>
      </c>
      <c r="AP1125" s="88"/>
      <c r="AQ1125" s="89">
        <v>14.7</v>
      </c>
      <c r="AR1125" s="88">
        <v>8</v>
      </c>
      <c r="AS1125" s="88"/>
      <c r="AT1125" s="88"/>
      <c r="AU1125" s="88"/>
      <c r="AV1125" s="88">
        <v>0.17</v>
      </c>
      <c r="AW1125" s="88">
        <v>0.37</v>
      </c>
      <c r="AX1125" s="88"/>
      <c r="AY1125" s="88"/>
      <c r="AZ1125" s="92" t="s">
        <v>203</v>
      </c>
      <c r="BA1125" s="88" t="s">
        <v>48</v>
      </c>
      <c r="BB112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1.7566666666666599</v>
      </c>
      <c r="BC1125" s="89">
        <v>1.2166666666666599</v>
      </c>
      <c r="BD1125" s="89"/>
      <c r="BE1125" s="89"/>
      <c r="BF1125" s="89"/>
      <c r="BG1125" s="93"/>
      <c r="BH1125" s="14" t="s">
        <v>236</v>
      </c>
      <c r="BI1125" s="45"/>
      <c r="BJ1125" s="45"/>
      <c r="BK1125" s="46"/>
      <c r="BL1125" s="94"/>
    </row>
    <row r="1126" spans="1:64" ht="18" customHeight="1" x14ac:dyDescent="0.3">
      <c r="A1126" s="87">
        <f>IFERROR(InformeTbHv[[#This Row],[T EFECTIVO]]/InformeTbHv[[#This Row],[Horas disponibles]],0)</f>
        <v>0.86032562125107126</v>
      </c>
      <c r="B1126" s="87">
        <f>((InformeTbHv[[#This Row],[T PROGRAMADO]]-InformeTbHv[[#This Row],[HORAS DE OTRAS PARADA]]))/InformeTbHv[[#This Row],[T PROGRAMADO]]</f>
        <v>0.83666666666666678</v>
      </c>
      <c r="C1126" s="216">
        <f>IFERROR(((InformeTbHv[[#This Row],[T PROGRAMADO]]-InformeTbHv[[#This Row],[Ttal P. mec]])/InformeTbHv[[#This Row],[T PROGRAMADO]]),0)</f>
        <v>0.97250000000000003</v>
      </c>
      <c r="D1126" s="88">
        <f>IFERROR(ROUND(InformeTbHv[[#This Row],[TOTAL DE ARBOLES]]/InformeTbHv[[#This Row],[T EFECTIVO]],2),"")</f>
        <v>82.02</v>
      </c>
      <c r="E1126" s="88">
        <f>(IFERROR(ROUND(InformeTbHv[[#This Row],[M3]]/InformeTbHv[[#This Row],[TOTAL DE ARBOLES]],2),""))</f>
        <v>0.19</v>
      </c>
      <c r="F1126" s="39">
        <f>IFERROR(ROUND(InformeTbHv[[#This Row],[M3]]/InformeTbHv[[#This Row],[T EFECTIVO]],2),"")</f>
        <v>15.25</v>
      </c>
      <c r="G1126" s="89">
        <f>InformeTbHv[[#This Row],[T PROGRAMADO]]-InformeTbHv[[#This Row],[HORAS DE OTRAS PARADA]]</f>
        <v>6.6933333333333342</v>
      </c>
      <c r="H1126" s="89">
        <f>InformeTbHv[[#This Row],[T PROGRAMADO]]-SUM(InformeTbHv[[#This Row],[T PARADAS MEC]]+InformeTbHv[[#This Row],[ALISTAMIENTO]]+InformeTbHv[[#This Row],[Mantenimiento periódico]])</f>
        <v>7.78</v>
      </c>
      <c r="I1126" s="89">
        <f>InformeTbHv[[#This Row],[T PARADAS MEC]]+InformeTbHv[[#This Row],[ALISTAMIENTO]]+InformeTbHv[[#This Row],[Mantenimiento periódico]]</f>
        <v>0.22</v>
      </c>
      <c r="J1126" s="89">
        <f>SUMIF(InformeTbHv[[#This Row],[MOTIVO 1]],"Mantenimiento periódico",InformeTbHv[[#This Row],[T OTRA PARADA 1]])</f>
        <v>0</v>
      </c>
      <c r="K1126" s="89">
        <f>InformeTbHv[[#This Row],[Mantenimiento periódico]]+InformeTbHv[[#This Row],[ALISTAMIENTO]]</f>
        <v>0.22</v>
      </c>
      <c r="L1126" s="89">
        <f>SUM(InformeTbHv[[#This Row],[T OTRA PARADA 1]:[T OTRA PARADA 5]])</f>
        <v>0.51666666666666594</v>
      </c>
      <c r="M1126" s="88" t="s">
        <v>86</v>
      </c>
      <c r="N1126" s="88" t="s">
        <v>1418</v>
      </c>
      <c r="O1126" s="88" t="s">
        <v>95</v>
      </c>
      <c r="P1126" s="88">
        <v>6135776</v>
      </c>
      <c r="Q1126" s="88" t="s">
        <v>398</v>
      </c>
      <c r="R1126" s="88" t="s">
        <v>74</v>
      </c>
      <c r="S1126" s="90">
        <v>46060</v>
      </c>
      <c r="T1126" s="88" t="s">
        <v>399</v>
      </c>
      <c r="U1126" s="88"/>
      <c r="V1126" s="88"/>
      <c r="W1126" s="88"/>
      <c r="X1126" s="88"/>
      <c r="Y1126" s="88"/>
      <c r="Z1126" s="88"/>
      <c r="AA1126" s="88"/>
      <c r="AB1126" s="88"/>
      <c r="AC1126" s="88" t="s">
        <v>1430</v>
      </c>
      <c r="AD1126" s="88" t="s">
        <v>1475</v>
      </c>
      <c r="AE1126" s="88" t="s">
        <v>1517</v>
      </c>
      <c r="AF1126" s="88">
        <v>14.957915875223099</v>
      </c>
      <c r="AG1126" s="252" t="s">
        <v>206</v>
      </c>
      <c r="AH1126" s="206">
        <v>9</v>
      </c>
      <c r="AI1126" s="88" t="s">
        <v>47</v>
      </c>
      <c r="AJ1126" s="419">
        <f>VLOOKUP(InformeTbHv[[#This Row],[TURNO]],[1]INFORMEHV!AI$2:AK$184,2,0)</f>
        <v>0.25</v>
      </c>
      <c r="AK1126" s="419">
        <f>VLOOKUP(InformeTbHv[[#This Row],[TURNO]],[1]INFORMEHV!AI$2:AK$184,3,0)</f>
        <v>0.58333333333333337</v>
      </c>
      <c r="AL1126" s="205">
        <v>18</v>
      </c>
      <c r="AM1126" s="88">
        <v>549</v>
      </c>
      <c r="AN1126" s="88">
        <v>102.09</v>
      </c>
      <c r="AO1126" s="88">
        <v>13.76</v>
      </c>
      <c r="AP1126" s="88"/>
      <c r="AQ1126" s="89">
        <v>15.9</v>
      </c>
      <c r="AR1126" s="88">
        <v>8</v>
      </c>
      <c r="AS1126" s="88"/>
      <c r="AT1126" s="88"/>
      <c r="AU1126" s="88"/>
      <c r="AV1126" s="88">
        <v>0.22</v>
      </c>
      <c r="AW1126" s="88"/>
      <c r="AX1126" s="88">
        <v>0.56999999999999995</v>
      </c>
      <c r="AY1126" s="88"/>
      <c r="AZ1126" s="92" t="s">
        <v>203</v>
      </c>
      <c r="BA1126" s="88" t="s">
        <v>46</v>
      </c>
      <c r="BB112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1.3066666666666658</v>
      </c>
      <c r="BC1126" s="89">
        <v>0.3</v>
      </c>
      <c r="BD1126" s="89">
        <v>0.21666666666666601</v>
      </c>
      <c r="BE1126" s="89"/>
      <c r="BF1126" s="89"/>
      <c r="BG1126" s="93"/>
      <c r="BH1126" s="44" t="s">
        <v>90</v>
      </c>
      <c r="BI1126" s="45" t="s">
        <v>355</v>
      </c>
      <c r="BJ1126" s="45"/>
      <c r="BK1126" s="46"/>
      <c r="BL1126" s="94"/>
    </row>
    <row r="1127" spans="1:64" ht="18" customHeight="1" x14ac:dyDescent="0.3">
      <c r="A1127" s="87">
        <f>IFERROR(InformeTbHv[[#This Row],[T EFECTIVO]]/InformeTbHv[[#This Row],[Horas disponibles]],0)</f>
        <v>0.83736327000575705</v>
      </c>
      <c r="B1127" s="87">
        <f>((InformeTbHv[[#This Row],[T PROGRAMADO]]-InformeTbHv[[#This Row],[HORAS DE OTRAS PARADA]]))/InformeTbHv[[#This Row],[T PROGRAMADO]]</f>
        <v>0.80805555555555564</v>
      </c>
      <c r="C1127" s="216">
        <f>IFERROR(((InformeTbHv[[#This Row],[T PROGRAMADO]]-InformeTbHv[[#This Row],[Ttal P. mec]])/InformeTbHv[[#This Row],[T PROGRAMADO]]),0)</f>
        <v>0.96499999999999997</v>
      </c>
      <c r="D1127" s="88">
        <f>IFERROR(ROUND(InformeTbHv[[#This Row],[TOTAL DE ARBOLES]]/InformeTbHv[[#This Row],[T EFECTIVO]],2),"")</f>
        <v>0</v>
      </c>
      <c r="E1127" s="88" t="str">
        <f>(IFERROR(ROUND(InformeTbHv[[#This Row],[M3]]/InformeTbHv[[#This Row],[TOTAL DE ARBOLES]],2),""))</f>
        <v/>
      </c>
      <c r="F1127" s="39">
        <f>IFERROR(ROUND(InformeTbHv[[#This Row],[M3]]/InformeTbHv[[#This Row],[T EFECTIVO]],2),"")</f>
        <v>15.47</v>
      </c>
      <c r="G1127" s="89">
        <f>InformeTbHv[[#This Row],[T PROGRAMADO]]-InformeTbHv[[#This Row],[HORAS DE OTRAS PARADA]]</f>
        <v>9.6966666666666672</v>
      </c>
      <c r="H1127" s="89">
        <f>InformeTbHv[[#This Row],[T PROGRAMADO]]-SUM(InformeTbHv[[#This Row],[T PARADAS MEC]]+InformeTbHv[[#This Row],[ALISTAMIENTO]]+InformeTbHv[[#This Row],[Mantenimiento periódico]])</f>
        <v>11.58</v>
      </c>
      <c r="I1127" s="89">
        <f>InformeTbHv[[#This Row],[T PARADAS MEC]]+InformeTbHv[[#This Row],[ALISTAMIENTO]]+InformeTbHv[[#This Row],[Mantenimiento periódico]]</f>
        <v>0.42</v>
      </c>
      <c r="J1127" s="89">
        <f>SUMIF(InformeTbHv[[#This Row],[MOTIVO 1]],"Mantenimiento periódico",InformeTbHv[[#This Row],[T OTRA PARADA 1]])</f>
        <v>0</v>
      </c>
      <c r="K1127" s="89">
        <f>InformeTbHv[[#This Row],[Mantenimiento periódico]]+InformeTbHv[[#This Row],[ALISTAMIENTO]]</f>
        <v>0.42</v>
      </c>
      <c r="L1127" s="89">
        <f>SUM(InformeTbHv[[#This Row],[T OTRA PARADA 1]:[T OTRA PARADA 5]])</f>
        <v>0.58333333333333304</v>
      </c>
      <c r="M1127" s="88" t="s">
        <v>76</v>
      </c>
      <c r="N1127" s="88" t="s">
        <v>1418</v>
      </c>
      <c r="O1127" s="88" t="s">
        <v>78</v>
      </c>
      <c r="P1127" s="88">
        <v>1006316837</v>
      </c>
      <c r="Q1127" s="88" t="s">
        <v>43</v>
      </c>
      <c r="R1127" s="88" t="s">
        <v>49</v>
      </c>
      <c r="S1127" s="90">
        <v>46059</v>
      </c>
      <c r="T1127" s="88" t="s">
        <v>324</v>
      </c>
      <c r="U1127" s="88"/>
      <c r="V1127" s="88"/>
      <c r="W1127" s="88"/>
      <c r="X1127" s="88"/>
      <c r="Y1127" s="88"/>
      <c r="Z1127" s="88"/>
      <c r="AA1127" s="88"/>
      <c r="AB1127" s="88"/>
      <c r="AC1127" s="88" t="s">
        <v>1429</v>
      </c>
      <c r="AD1127" s="88" t="s">
        <v>1474</v>
      </c>
      <c r="AE1127" s="88" t="s">
        <v>1509</v>
      </c>
      <c r="AF1127" s="88">
        <v>28.324549850778098</v>
      </c>
      <c r="AG1127" s="251" t="s">
        <v>205</v>
      </c>
      <c r="AH1127" s="206">
        <v>1</v>
      </c>
      <c r="AI1127" s="88" t="s">
        <v>47</v>
      </c>
      <c r="AJ1127" s="419">
        <f>VLOOKUP(InformeTbHv[[#This Row],[TURNO]],[1]INFORMEHV!AI$2:AK$184,2,0)</f>
        <v>0.25</v>
      </c>
      <c r="AK1127" s="419">
        <f>VLOOKUP(InformeTbHv[[#This Row],[TURNO]],[1]INFORMEHV!AI$2:AK$184,3,0)</f>
        <v>0.58333333333333337</v>
      </c>
      <c r="AL1127" s="205">
        <v>20</v>
      </c>
      <c r="AM1127" s="88"/>
      <c r="AN1127" s="88">
        <v>150</v>
      </c>
      <c r="AO1127" s="88"/>
      <c r="AP1127" s="88"/>
      <c r="AQ1127" s="89"/>
      <c r="AR1127" s="205">
        <v>12</v>
      </c>
      <c r="AS1127" s="88"/>
      <c r="AT1127" s="30" t="s">
        <v>328</v>
      </c>
      <c r="AU1127" s="88"/>
      <c r="AV1127" s="88">
        <v>0.42</v>
      </c>
      <c r="AW1127" s="88">
        <v>0.17</v>
      </c>
      <c r="AX1127" s="88">
        <v>1.1299999999999999</v>
      </c>
      <c r="AY1127" s="88">
        <v>2.5</v>
      </c>
      <c r="AZ1127" s="92" t="s">
        <v>109</v>
      </c>
      <c r="BA1127" s="88" t="s">
        <v>48</v>
      </c>
      <c r="BB112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2.3033333333333328</v>
      </c>
      <c r="BC1127" s="89">
        <v>0.58333333333333304</v>
      </c>
      <c r="BD1127" s="89"/>
      <c r="BE1127" s="89"/>
      <c r="BF1127" s="89"/>
      <c r="BG1127" s="93"/>
      <c r="BH1127" s="44" t="s">
        <v>582</v>
      </c>
      <c r="BI1127" s="45"/>
      <c r="BJ1127" s="45"/>
      <c r="BK1127" s="46"/>
      <c r="BL1127" s="94"/>
    </row>
    <row r="1128" spans="1:64" ht="18" customHeight="1" x14ac:dyDescent="0.3">
      <c r="A1128" s="87">
        <f>IFERROR(InformeTbHv[[#This Row],[T EFECTIVO]]/InformeTbHv[[#This Row],[Horas disponibles]],0)</f>
        <v>0.74460242232754092</v>
      </c>
      <c r="B1128" s="87">
        <f>((InformeTbHv[[#This Row],[T PROGRAMADO]]-InformeTbHv[[#This Row],[HORAS DE OTRAS PARADA]]))/InformeTbHv[[#This Row],[T PROGRAMADO]]</f>
        <v>0.69827160493827167</v>
      </c>
      <c r="C1128" s="216">
        <f>IFERROR(((InformeTbHv[[#This Row],[T PROGRAMADO]]-InformeTbHv[[#This Row],[Ttal P. mec]])/InformeTbHv[[#This Row],[T PROGRAMADO]]),0)</f>
        <v>0.93777777777777782</v>
      </c>
      <c r="D1128" s="88">
        <f>IFERROR(ROUND(InformeTbHv[[#This Row],[TOTAL DE ARBOLES]]/InformeTbHv[[#This Row],[T EFECTIVO]],2),"")</f>
        <v>0</v>
      </c>
      <c r="E1128" s="88" t="str">
        <f>(IFERROR(ROUND(InformeTbHv[[#This Row],[M3]]/InformeTbHv[[#This Row],[TOTAL DE ARBOLES]],2),""))</f>
        <v/>
      </c>
      <c r="F1128" s="39">
        <f>IFERROR(ROUND(InformeTbHv[[#This Row],[M3]]/InformeTbHv[[#This Row],[T EFECTIVO]],2),"")</f>
        <v>12.73</v>
      </c>
      <c r="G1128" s="89">
        <f>InformeTbHv[[#This Row],[T PROGRAMADO]]-InformeTbHv[[#This Row],[HORAS DE OTRAS PARADA]]</f>
        <v>4.7133333333333338</v>
      </c>
      <c r="H1128" s="89">
        <f>InformeTbHv[[#This Row],[T PROGRAMADO]]-SUM(InformeTbHv[[#This Row],[T PARADAS MEC]]+InformeTbHv[[#This Row],[ALISTAMIENTO]]+InformeTbHv[[#This Row],[Mantenimiento periódico]])</f>
        <v>6.33</v>
      </c>
      <c r="I1128" s="89">
        <f>InformeTbHv[[#This Row],[T PARADAS MEC]]+InformeTbHv[[#This Row],[ALISTAMIENTO]]+InformeTbHv[[#This Row],[Mantenimiento periódico]]</f>
        <v>0.42</v>
      </c>
      <c r="J1128" s="89">
        <f>SUMIF(InformeTbHv[[#This Row],[MOTIVO 1]],"Mantenimiento periódico",InformeTbHv[[#This Row],[T OTRA PARADA 1]])</f>
        <v>0</v>
      </c>
      <c r="K1128" s="89">
        <f>InformeTbHv[[#This Row],[Mantenimiento periódico]]+InformeTbHv[[#This Row],[ALISTAMIENTO]]</f>
        <v>0.42</v>
      </c>
      <c r="L1128" s="89">
        <f>SUM(InformeTbHv[[#This Row],[T OTRA PARADA 1]:[T OTRA PARADA 5]])</f>
        <v>0.41666666666666602</v>
      </c>
      <c r="M1128" s="88" t="s">
        <v>76</v>
      </c>
      <c r="N1128" s="88" t="s">
        <v>1418</v>
      </c>
      <c r="O1128" s="88" t="s">
        <v>78</v>
      </c>
      <c r="P1128" s="88">
        <v>1006316837</v>
      </c>
      <c r="Q1128" s="88" t="s">
        <v>43</v>
      </c>
      <c r="R1128" s="88" t="s">
        <v>49</v>
      </c>
      <c r="S1128" s="90">
        <v>46060</v>
      </c>
      <c r="T1128" s="88" t="s">
        <v>324</v>
      </c>
      <c r="U1128" s="88"/>
      <c r="V1128" s="88"/>
      <c r="W1128" s="88"/>
      <c r="X1128" s="88"/>
      <c r="Y1128" s="88"/>
      <c r="Z1128" s="88"/>
      <c r="AA1128" s="88"/>
      <c r="AB1128" s="88"/>
      <c r="AC1128" s="88" t="s">
        <v>1429</v>
      </c>
      <c r="AD1128" s="88" t="s">
        <v>1474</v>
      </c>
      <c r="AE1128" s="88" t="s">
        <v>1509</v>
      </c>
      <c r="AF1128" s="88">
        <v>28.324549850778098</v>
      </c>
      <c r="AG1128" s="251" t="s">
        <v>205</v>
      </c>
      <c r="AH1128" s="206">
        <v>1</v>
      </c>
      <c r="AI1128" s="88" t="s">
        <v>47</v>
      </c>
      <c r="AJ1128" s="419">
        <f>VLOOKUP(InformeTbHv[[#This Row],[TURNO]],[1]INFORMEHV!AI$2:AK$184,2,0)</f>
        <v>0.25</v>
      </c>
      <c r="AK1128" s="419">
        <f>VLOOKUP(InformeTbHv[[#This Row],[TURNO]],[1]INFORMEHV!AI$2:AK$184,3,0)</f>
        <v>0.58333333333333337</v>
      </c>
      <c r="AL1128" s="205">
        <v>20</v>
      </c>
      <c r="AM1128" s="88"/>
      <c r="AN1128" s="88">
        <v>60</v>
      </c>
      <c r="AO1128" s="88"/>
      <c r="AP1128" s="88"/>
      <c r="AQ1128" s="89"/>
      <c r="AR1128" s="88">
        <v>6.75</v>
      </c>
      <c r="AS1128" s="88"/>
      <c r="AT1128" s="88"/>
      <c r="AU1128" s="88"/>
      <c r="AV1128" s="88">
        <v>0.42</v>
      </c>
      <c r="AW1128" s="88">
        <v>0.3</v>
      </c>
      <c r="AX1128" s="88">
        <v>0.9</v>
      </c>
      <c r="AY1128" s="88">
        <v>2.5</v>
      </c>
      <c r="AZ1128" s="92" t="s">
        <v>565</v>
      </c>
      <c r="BA1128" s="88" t="s">
        <v>48</v>
      </c>
      <c r="BB112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2.0366666666666662</v>
      </c>
      <c r="BC1128" s="89">
        <v>0.41666666666666602</v>
      </c>
      <c r="BD1128" s="89"/>
      <c r="BE1128" s="89"/>
      <c r="BF1128" s="89"/>
      <c r="BG1128" s="93"/>
      <c r="BH1128" s="44" t="s">
        <v>582</v>
      </c>
      <c r="BI1128" s="45"/>
      <c r="BJ1128" s="45"/>
      <c r="BK1128" s="46"/>
      <c r="BL1128" s="94"/>
    </row>
    <row r="1129" spans="1:64" ht="18" customHeight="1" x14ac:dyDescent="0.3">
      <c r="A1129" s="87">
        <f>IFERROR(InformeTbHv[[#This Row],[T EFECTIVO]]/InformeTbHv[[#This Row],[Horas disponibles]],0)</f>
        <v>0.93333333333333324</v>
      </c>
      <c r="B1129" s="87">
        <f>((InformeTbHv[[#This Row],[T PROGRAMADO]]-InformeTbHv[[#This Row],[HORAS DE OTRAS PARADA]]))/InformeTbHv[[#This Row],[T PROGRAMADO]]</f>
        <v>0.82962962962962961</v>
      </c>
      <c r="C1129" s="216">
        <f>IFERROR(((InformeTbHv[[#This Row],[T PROGRAMADO]]-InformeTbHv[[#This Row],[Ttal P. mec]])/InformeTbHv[[#This Row],[T PROGRAMADO]]),0)</f>
        <v>0.88888888888888884</v>
      </c>
      <c r="D1129" s="88">
        <f>IFERROR(ROUND(InformeTbHv[[#This Row],[TOTAL DE ARBOLES]]/InformeTbHv[[#This Row],[T EFECTIVO]],2),"")</f>
        <v>0</v>
      </c>
      <c r="E1129" s="88" t="str">
        <f>(IFERROR(ROUND(InformeTbHv[[#This Row],[M3]]/InformeTbHv[[#This Row],[TOTAL DE ARBOLES]],2),""))</f>
        <v/>
      </c>
      <c r="F1129" s="39">
        <f>IFERROR(ROUND(InformeTbHv[[#This Row],[M3]]/InformeTbHv[[#This Row],[T EFECTIVO]],2),"")</f>
        <v>7.14</v>
      </c>
      <c r="G1129" s="89">
        <f>InformeTbHv[[#This Row],[T PROGRAMADO]]-InformeTbHv[[#This Row],[HORAS DE OTRAS PARADA]]</f>
        <v>5.6</v>
      </c>
      <c r="H1129" s="89">
        <f>InformeTbHv[[#This Row],[T PROGRAMADO]]-SUM(InformeTbHv[[#This Row],[T PARADAS MEC]]+InformeTbHv[[#This Row],[ALISTAMIENTO]]+InformeTbHv[[#This Row],[Mantenimiento periódico]])</f>
        <v>6</v>
      </c>
      <c r="I1129" s="89">
        <f>InformeTbHv[[#This Row],[T PARADAS MEC]]+InformeTbHv[[#This Row],[ALISTAMIENTO]]+InformeTbHv[[#This Row],[Mantenimiento periódico]]</f>
        <v>0.75</v>
      </c>
      <c r="J1129" s="89">
        <f>SUMIF(InformeTbHv[[#This Row],[MOTIVO 1]],"Mantenimiento periódico",InformeTbHv[[#This Row],[T OTRA PARADA 1]])</f>
        <v>0</v>
      </c>
      <c r="K1129" s="89">
        <f>InformeTbHv[[#This Row],[Mantenimiento periódico]]+InformeTbHv[[#This Row],[ALISTAMIENTO]]</f>
        <v>0.75</v>
      </c>
      <c r="L1129" s="89">
        <f>SUM(InformeTbHv[[#This Row],[T OTRA PARADA 1]:[T OTRA PARADA 5]])</f>
        <v>0</v>
      </c>
      <c r="M1129" s="88" t="s">
        <v>76</v>
      </c>
      <c r="N1129" s="88" t="s">
        <v>1418</v>
      </c>
      <c r="O1129" s="88" t="s">
        <v>77</v>
      </c>
      <c r="P1129" s="88">
        <v>1010092842</v>
      </c>
      <c r="Q1129" s="88" t="s">
        <v>43</v>
      </c>
      <c r="R1129" s="88" t="s">
        <v>49</v>
      </c>
      <c r="S1129" s="90">
        <v>46060</v>
      </c>
      <c r="T1129" s="88" t="s">
        <v>324</v>
      </c>
      <c r="U1129" s="88"/>
      <c r="V1129" s="88"/>
      <c r="W1129" s="88"/>
      <c r="X1129" s="88"/>
      <c r="Y1129" s="88"/>
      <c r="Z1129" s="88"/>
      <c r="AA1129" s="88"/>
      <c r="AB1129" s="88"/>
      <c r="AC1129" s="88" t="s">
        <v>1429</v>
      </c>
      <c r="AD1129" s="88" t="s">
        <v>1474</v>
      </c>
      <c r="AE1129" s="88" t="s">
        <v>1509</v>
      </c>
      <c r="AF1129" s="88">
        <v>28.324549850778098</v>
      </c>
      <c r="AG1129" s="251" t="s">
        <v>205</v>
      </c>
      <c r="AH1129" s="206">
        <v>1</v>
      </c>
      <c r="AI1129" s="88" t="s">
        <v>47</v>
      </c>
      <c r="AJ1129" s="419">
        <f>VLOOKUP(InformeTbHv[[#This Row],[TURNO]],[1]INFORMEHV!AI$2:AK$184,2,0)</f>
        <v>0.25</v>
      </c>
      <c r="AK1129" s="419">
        <f>VLOOKUP(InformeTbHv[[#This Row],[TURNO]],[1]INFORMEHV!AI$2:AK$184,3,0)</f>
        <v>0.58333333333333337</v>
      </c>
      <c r="AL1129" s="205">
        <v>25</v>
      </c>
      <c r="AM1129" s="88"/>
      <c r="AN1129" s="88">
        <v>40</v>
      </c>
      <c r="AO1129" s="88"/>
      <c r="AP1129" s="88"/>
      <c r="AQ1129" s="89"/>
      <c r="AR1129" s="88">
        <v>6.75</v>
      </c>
      <c r="AS1129" s="88"/>
      <c r="AT1129" s="88"/>
      <c r="AU1129" s="88"/>
      <c r="AV1129" s="88">
        <v>0.75</v>
      </c>
      <c r="AW1129" s="88"/>
      <c r="AX1129" s="88">
        <v>0.4</v>
      </c>
      <c r="AY1129" s="88">
        <v>2</v>
      </c>
      <c r="AZ1129" s="92" t="s">
        <v>565</v>
      </c>
      <c r="BA1129" s="88" t="s">
        <v>46</v>
      </c>
      <c r="BB112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1.1499999999999999</v>
      </c>
      <c r="BC1129" s="89"/>
      <c r="BD1129" s="89"/>
      <c r="BE1129" s="89"/>
      <c r="BF1129" s="89"/>
      <c r="BG1129" s="93"/>
      <c r="BH1129" s="44"/>
      <c r="BI1129" s="45"/>
      <c r="BJ1129" s="45"/>
      <c r="BK1129" s="46"/>
      <c r="BL1129" s="94"/>
    </row>
    <row r="1130" spans="1:64" ht="18" customHeight="1" x14ac:dyDescent="0.3">
      <c r="A1130" s="87">
        <f>IFERROR(InformeTbHv[[#This Row],[T EFECTIVO]]/InformeTbHv[[#This Row],[Horas disponibles]],0)</f>
        <v>0</v>
      </c>
      <c r="B1130" s="87">
        <f>((InformeTbHv[[#This Row],[T PROGRAMADO]]-InformeTbHv[[#This Row],[HORAS DE OTRAS PARADA]]))/InformeTbHv[[#This Row],[T PROGRAMADO]]</f>
        <v>0</v>
      </c>
      <c r="C1130" s="216">
        <f>IFERROR(((InformeTbHv[[#This Row],[T PROGRAMADO]]-InformeTbHv[[#This Row],[Ttal P. mec]])/InformeTbHv[[#This Row],[T PROGRAMADO]]),0)</f>
        <v>0</v>
      </c>
      <c r="D1130" s="88" t="str">
        <f>IFERROR(ROUND(InformeTbHv[[#This Row],[TOTAL DE ARBOLES]]/InformeTbHv[[#This Row],[T EFECTIVO]],2),"")</f>
        <v/>
      </c>
      <c r="E1130" s="88" t="str">
        <f>(IFERROR(ROUND(InformeTbHv[[#This Row],[M3]]/InformeTbHv[[#This Row],[TOTAL DE ARBOLES]],2),""))</f>
        <v/>
      </c>
      <c r="F1130" s="39" t="str">
        <f>IFERROR(ROUND(InformeTbHv[[#This Row],[M3]]/InformeTbHv[[#This Row],[T EFECTIVO]],2),"")</f>
        <v/>
      </c>
      <c r="G1130" s="89">
        <f>InformeTbHv[[#This Row],[T PROGRAMADO]]-InformeTbHv[[#This Row],[HORAS DE OTRAS PARADA]]</f>
        <v>0</v>
      </c>
      <c r="H1130" s="89">
        <f>InformeTbHv[[#This Row],[T PROGRAMADO]]-SUM(InformeTbHv[[#This Row],[T PARADAS MEC]]+InformeTbHv[[#This Row],[ALISTAMIENTO]]+InformeTbHv[[#This Row],[Mantenimiento periódico]])</f>
        <v>0</v>
      </c>
      <c r="I1130" s="89">
        <f>InformeTbHv[[#This Row],[T PARADAS MEC]]+InformeTbHv[[#This Row],[ALISTAMIENTO]]+InformeTbHv[[#This Row],[Mantenimiento periódico]]</f>
        <v>8</v>
      </c>
      <c r="J1130" s="89">
        <f>SUMIF(InformeTbHv[[#This Row],[MOTIVO 1]],"Mantenimiento periódico",InformeTbHv[[#This Row],[T OTRA PARADA 1]])</f>
        <v>0</v>
      </c>
      <c r="K1130" s="89">
        <f>InformeTbHv[[#This Row],[Mantenimiento periódico]]+InformeTbHv[[#This Row],[ALISTAMIENTO]]</f>
        <v>0</v>
      </c>
      <c r="L1130" s="89">
        <f>SUM(InformeTbHv[[#This Row],[T OTRA PARADA 1]:[T OTRA PARADA 5]])</f>
        <v>0</v>
      </c>
      <c r="M1130" s="88" t="s">
        <v>42</v>
      </c>
      <c r="N1130" s="88" t="s">
        <v>1418</v>
      </c>
      <c r="O1130" s="88" t="s">
        <v>59</v>
      </c>
      <c r="P1130" s="88">
        <v>94269864</v>
      </c>
      <c r="Q1130" s="88" t="s">
        <v>43</v>
      </c>
      <c r="R1130" s="88" t="s">
        <v>44</v>
      </c>
      <c r="S1130" s="90">
        <v>46061</v>
      </c>
      <c r="T1130" s="88" t="s">
        <v>452</v>
      </c>
      <c r="U1130" s="88"/>
      <c r="V1130" s="88"/>
      <c r="W1130" s="88"/>
      <c r="X1130" s="88"/>
      <c r="Y1130" s="88"/>
      <c r="Z1130" s="88"/>
      <c r="AA1130" s="88"/>
      <c r="AB1130" s="88"/>
      <c r="AC1130" s="88" t="s">
        <v>1427</v>
      </c>
      <c r="AD1130" s="88" t="s">
        <v>1472</v>
      </c>
      <c r="AE1130" s="88" t="s">
        <v>1515</v>
      </c>
      <c r="AF1130" s="88">
        <v>14.458335518038645</v>
      </c>
      <c r="AG1130" s="251" t="s">
        <v>205</v>
      </c>
      <c r="AH1130" s="206">
        <v>5</v>
      </c>
      <c r="AI1130" s="88" t="s">
        <v>47</v>
      </c>
      <c r="AJ1130" s="419">
        <f>VLOOKUP(InformeTbHv[[#This Row],[TURNO]],[1]INFORMEHV!AI$2:AK$184,2,0)</f>
        <v>0.25</v>
      </c>
      <c r="AK1130" s="419">
        <f>VLOOKUP(InformeTbHv[[#This Row],[TURNO]],[1]INFORMEHV!AI$2:AK$184,3,0)</f>
        <v>0.58333333333333337</v>
      </c>
      <c r="AL1130" s="205"/>
      <c r="AM1130" s="88"/>
      <c r="AN1130" s="88"/>
      <c r="AO1130" s="88"/>
      <c r="AP1130" s="88"/>
      <c r="AQ1130" s="89"/>
      <c r="AR1130" s="88">
        <v>8</v>
      </c>
      <c r="AS1130" s="88">
        <v>8</v>
      </c>
      <c r="AT1130" s="88"/>
      <c r="AU1130" s="88"/>
      <c r="AV1130" s="88"/>
      <c r="AW1130" s="88"/>
      <c r="AX1130" s="88"/>
      <c r="AY1130" s="88"/>
      <c r="AZ1130" s="92" t="s">
        <v>613</v>
      </c>
      <c r="BA1130" s="88" t="s">
        <v>46</v>
      </c>
      <c r="BB113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1130" s="89"/>
      <c r="BD1130" s="89"/>
      <c r="BE1130" s="89"/>
      <c r="BF1130" s="89"/>
      <c r="BG1130" s="93"/>
      <c r="BH1130" s="44"/>
      <c r="BI1130" s="45"/>
      <c r="BJ1130" s="45"/>
      <c r="BK1130" s="46"/>
      <c r="BL1130" s="94"/>
    </row>
    <row r="1131" spans="1:64" ht="18" customHeight="1" x14ac:dyDescent="0.3">
      <c r="A1131" s="87">
        <f>IFERROR(InformeTbHv[[#This Row],[T EFECTIVO]]/InformeTbHv[[#This Row],[Horas disponibles]],0)</f>
        <v>0.86956521739130432</v>
      </c>
      <c r="B1131" s="87">
        <f>((InformeTbHv[[#This Row],[T PROGRAMADO]]-InformeTbHv[[#This Row],[HORAS DE OTRAS PARADA]]))/InformeTbHv[[#This Row],[T PROGRAMADO]]</f>
        <v>0.72499999999999998</v>
      </c>
      <c r="C1131" s="216">
        <f>IFERROR(((InformeTbHv[[#This Row],[T PROGRAMADO]]-InformeTbHv[[#This Row],[Ttal P. mec]])/InformeTbHv[[#This Row],[T PROGRAMADO]]),0)</f>
        <v>0.83374999999999999</v>
      </c>
      <c r="D1131" s="88">
        <f>IFERROR(ROUND(InformeTbHv[[#This Row],[TOTAL DE ARBOLES]]/InformeTbHv[[#This Row],[T EFECTIVO]],2),"")</f>
        <v>112.93</v>
      </c>
      <c r="E1131" s="88">
        <f>(IFERROR(ROUND(InformeTbHv[[#This Row],[M3]]/InformeTbHv[[#This Row],[TOTAL DE ARBOLES]],2),""))</f>
        <v>0.18</v>
      </c>
      <c r="F1131" s="39">
        <f>IFERROR(ROUND(InformeTbHv[[#This Row],[M3]]/InformeTbHv[[#This Row],[T EFECTIVO]],2),"")</f>
        <v>19.829999999999998</v>
      </c>
      <c r="G1131" s="89">
        <f>InformeTbHv[[#This Row],[T PROGRAMADO]]-InformeTbHv[[#This Row],[HORAS DE OTRAS PARADA]]</f>
        <v>5.8</v>
      </c>
      <c r="H1131" s="89">
        <f>InformeTbHv[[#This Row],[T PROGRAMADO]]-SUM(InformeTbHv[[#This Row],[T PARADAS MEC]]+InformeTbHv[[#This Row],[ALISTAMIENTO]]+InformeTbHv[[#This Row],[Mantenimiento periódico]])</f>
        <v>6.67</v>
      </c>
      <c r="I1131" s="89">
        <f>InformeTbHv[[#This Row],[T PARADAS MEC]]+InformeTbHv[[#This Row],[ALISTAMIENTO]]+InformeTbHv[[#This Row],[Mantenimiento periódico]]</f>
        <v>1.33</v>
      </c>
      <c r="J1131" s="89">
        <f>SUMIF(InformeTbHv[[#This Row],[MOTIVO 1]],"Mantenimiento periódico",InformeTbHv[[#This Row],[T OTRA PARADA 1]])</f>
        <v>0</v>
      </c>
      <c r="K1131" s="89">
        <f>InformeTbHv[[#This Row],[Mantenimiento periódico]]+InformeTbHv[[#This Row],[ALISTAMIENTO]]</f>
        <v>0</v>
      </c>
      <c r="L1131" s="89">
        <f>SUM(InformeTbHv[[#This Row],[T OTRA PARADA 1]:[T OTRA PARADA 5]])</f>
        <v>0.4</v>
      </c>
      <c r="M1131" s="88" t="s">
        <v>42</v>
      </c>
      <c r="N1131" s="88" t="s">
        <v>1418</v>
      </c>
      <c r="O1131" s="88" t="s">
        <v>80</v>
      </c>
      <c r="P1131" s="88">
        <v>94270446</v>
      </c>
      <c r="Q1131" s="88" t="s">
        <v>43</v>
      </c>
      <c r="R1131" s="88" t="s">
        <v>44</v>
      </c>
      <c r="S1131" s="90">
        <v>46061</v>
      </c>
      <c r="T1131" s="88" t="s">
        <v>452</v>
      </c>
      <c r="U1131" s="88"/>
      <c r="V1131" s="88"/>
      <c r="W1131" s="88"/>
      <c r="X1131" s="88"/>
      <c r="Y1131" s="88"/>
      <c r="Z1131" s="88"/>
      <c r="AA1131" s="88"/>
      <c r="AB1131" s="88"/>
      <c r="AC1131" s="88" t="s">
        <v>1427</v>
      </c>
      <c r="AD1131" s="88" t="s">
        <v>1472</v>
      </c>
      <c r="AE1131" s="88" t="s">
        <v>1515</v>
      </c>
      <c r="AF1131" s="88">
        <v>14.458335518038645</v>
      </c>
      <c r="AG1131" s="251" t="s">
        <v>205</v>
      </c>
      <c r="AH1131" s="206">
        <v>5</v>
      </c>
      <c r="AI1131" s="88" t="s">
        <v>45</v>
      </c>
      <c r="AJ1131" s="419">
        <f>VLOOKUP(InformeTbHv[[#This Row],[TURNO]],[1]INFORMEHV!AI$2:AK$184,2,0)</f>
        <v>0.58333333333333337</v>
      </c>
      <c r="AK1131" s="419">
        <f>VLOOKUP(InformeTbHv[[#This Row],[TURNO]],[1]INFORMEHV!AI$2:AK$184,3,0)</f>
        <v>0.91666666666666663</v>
      </c>
      <c r="AL1131" s="205">
        <v>19</v>
      </c>
      <c r="AM1131" s="88">
        <v>655</v>
      </c>
      <c r="AN1131" s="88">
        <v>115</v>
      </c>
      <c r="AO1131" s="88">
        <v>18</v>
      </c>
      <c r="AP1131" s="88">
        <v>109</v>
      </c>
      <c r="AQ1131" s="89">
        <v>0.18</v>
      </c>
      <c r="AR1131" s="88">
        <v>8</v>
      </c>
      <c r="AS1131" s="88">
        <v>1.33</v>
      </c>
      <c r="AT1131" s="88"/>
      <c r="AU1131" s="88"/>
      <c r="AV1131" s="88"/>
      <c r="AW1131" s="88">
        <v>0.17</v>
      </c>
      <c r="AX1131" s="88">
        <v>0.3</v>
      </c>
      <c r="AY1131" s="88"/>
      <c r="AZ1131" s="92" t="s">
        <v>614</v>
      </c>
      <c r="BA1131" s="88" t="s">
        <v>46</v>
      </c>
      <c r="BB113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2.2000000000000002</v>
      </c>
      <c r="BC1131" s="89">
        <v>0.4</v>
      </c>
      <c r="BD1131" s="89"/>
      <c r="BE1131" s="89"/>
      <c r="BF1131" s="89"/>
      <c r="BG1131" s="93"/>
      <c r="BH1131" s="14" t="s">
        <v>236</v>
      </c>
      <c r="BI1131" s="45"/>
      <c r="BJ1131" s="45"/>
      <c r="BK1131" s="46"/>
      <c r="BL1131" s="94"/>
    </row>
    <row r="1132" spans="1:64" ht="18" customHeight="1" x14ac:dyDescent="0.3">
      <c r="A1132" s="87">
        <f>IFERROR(InformeTbHv[[#This Row],[T EFECTIVO]]/InformeTbHv[[#This Row],[Horas disponibles]],0)</f>
        <v>0.941336971350614</v>
      </c>
      <c r="B1132" s="87">
        <f>((InformeTbHv[[#This Row],[T PROGRAMADO]]-InformeTbHv[[#This Row],[HORAS DE OTRAS PARADA]]))/InformeTbHv[[#This Row],[T PROGRAMADO]]</f>
        <v>0.86250000000000004</v>
      </c>
      <c r="C1132" s="216">
        <f>IFERROR(((InformeTbHv[[#This Row],[T PROGRAMADO]]-InformeTbHv[[#This Row],[Ttal P. mec]])/InformeTbHv[[#This Row],[T PROGRAMADO]]),0)</f>
        <v>0.91625000000000001</v>
      </c>
      <c r="D1132" s="88">
        <f>IFERROR(ROUND(InformeTbHv[[#This Row],[TOTAL DE ARBOLES]]/InformeTbHv[[#This Row],[T EFECTIVO]],2),"")</f>
        <v>97.68</v>
      </c>
      <c r="E1132" s="88">
        <f>(IFERROR(ROUND(InformeTbHv[[#This Row],[M3]]/InformeTbHv[[#This Row],[TOTAL DE ARBOLES]],2),""))</f>
        <v>0.24</v>
      </c>
      <c r="F1132" s="39">
        <f>IFERROR(ROUND(InformeTbHv[[#This Row],[M3]]/InformeTbHv[[#This Row],[T EFECTIVO]],2),"")</f>
        <v>23.91</v>
      </c>
      <c r="G1132" s="89">
        <f>InformeTbHv[[#This Row],[T PROGRAMADO]]-InformeTbHv[[#This Row],[HORAS DE OTRAS PARADA]]</f>
        <v>6.9</v>
      </c>
      <c r="H1132" s="89">
        <f>InformeTbHv[[#This Row],[T PROGRAMADO]]-SUM(InformeTbHv[[#This Row],[T PARADAS MEC]]+InformeTbHv[[#This Row],[ALISTAMIENTO]]+InformeTbHv[[#This Row],[Mantenimiento periódico]])</f>
        <v>7.33</v>
      </c>
      <c r="I1132" s="89">
        <f>InformeTbHv[[#This Row],[T PARADAS MEC]]+InformeTbHv[[#This Row],[ALISTAMIENTO]]+InformeTbHv[[#This Row],[Mantenimiento periódico]]</f>
        <v>0.67</v>
      </c>
      <c r="J1132" s="89">
        <f>SUMIF(InformeTbHv[[#This Row],[MOTIVO 1]],"Mantenimiento periódico",InformeTbHv[[#This Row],[T OTRA PARADA 1]])</f>
        <v>0</v>
      </c>
      <c r="K1132" s="89">
        <f>InformeTbHv[[#This Row],[Mantenimiento periódico]]+InformeTbHv[[#This Row],[ALISTAMIENTO]]</f>
        <v>0.67</v>
      </c>
      <c r="L1132" s="89">
        <f>SUM(InformeTbHv[[#This Row],[T OTRA PARADA 1]:[T OTRA PARADA 5]])</f>
        <v>0</v>
      </c>
      <c r="M1132" s="88" t="s">
        <v>42</v>
      </c>
      <c r="N1132" s="88" t="s">
        <v>1418</v>
      </c>
      <c r="O1132" s="88" t="s">
        <v>59</v>
      </c>
      <c r="P1132" s="88">
        <v>94269864</v>
      </c>
      <c r="Q1132" s="88" t="s">
        <v>43</v>
      </c>
      <c r="R1132" s="88" t="s">
        <v>44</v>
      </c>
      <c r="S1132" s="90">
        <v>46062</v>
      </c>
      <c r="T1132" s="88" t="s">
        <v>452</v>
      </c>
      <c r="U1132" s="88"/>
      <c r="V1132" s="88"/>
      <c r="W1132" s="88"/>
      <c r="X1132" s="88"/>
      <c r="Y1132" s="88"/>
      <c r="Z1132" s="88"/>
      <c r="AA1132" s="88"/>
      <c r="AB1132" s="88"/>
      <c r="AC1132" s="88" t="s">
        <v>1427</v>
      </c>
      <c r="AD1132" s="88" t="s">
        <v>1472</v>
      </c>
      <c r="AE1132" s="88" t="s">
        <v>1515</v>
      </c>
      <c r="AF1132" s="88">
        <v>14.458335518038645</v>
      </c>
      <c r="AG1132" s="252" t="s">
        <v>206</v>
      </c>
      <c r="AH1132" s="206">
        <v>5</v>
      </c>
      <c r="AI1132" s="88" t="s">
        <v>45</v>
      </c>
      <c r="AJ1132" s="419">
        <f>VLOOKUP(InformeTbHv[[#This Row],[TURNO]],[1]INFORMEHV!AI$2:AK$184,2,0)</f>
        <v>0.58333333333333337</v>
      </c>
      <c r="AK1132" s="419">
        <f>VLOOKUP(InformeTbHv[[#This Row],[TURNO]],[1]INFORMEHV!AI$2:AK$184,3,0)</f>
        <v>0.91666666666666663</v>
      </c>
      <c r="AL1132" s="205">
        <v>19</v>
      </c>
      <c r="AM1132" s="88">
        <v>674</v>
      </c>
      <c r="AN1132" s="88">
        <v>165</v>
      </c>
      <c r="AO1132" s="88">
        <v>21</v>
      </c>
      <c r="AP1132" s="88">
        <v>98</v>
      </c>
      <c r="AQ1132" s="89">
        <v>0.24</v>
      </c>
      <c r="AR1132" s="88">
        <v>8</v>
      </c>
      <c r="AS1132" s="88"/>
      <c r="AT1132" s="88"/>
      <c r="AU1132" s="88"/>
      <c r="AV1132" s="88">
        <v>0.67</v>
      </c>
      <c r="AW1132" s="88">
        <v>0.1</v>
      </c>
      <c r="AX1132" s="88">
        <v>0.33</v>
      </c>
      <c r="AY1132" s="88"/>
      <c r="AZ1132" s="92" t="s">
        <v>615</v>
      </c>
      <c r="BA1132" s="88" t="s">
        <v>46</v>
      </c>
      <c r="BB113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1.1000000000000001</v>
      </c>
      <c r="BC1132" s="89"/>
      <c r="BD1132" s="89"/>
      <c r="BE1132" s="89"/>
      <c r="BF1132" s="89"/>
      <c r="BG1132" s="93"/>
      <c r="BH1132" s="44"/>
      <c r="BI1132" s="45"/>
      <c r="BJ1132" s="45"/>
      <c r="BK1132" s="46"/>
      <c r="BL1132" s="94"/>
    </row>
    <row r="1133" spans="1:64" ht="18" customHeight="1" x14ac:dyDescent="0.3">
      <c r="A1133" s="87">
        <f>IFERROR(InformeTbHv[[#This Row],[T EFECTIVO]]/InformeTbHv[[#This Row],[Horas disponibles]],0)</f>
        <v>0.95679796696315123</v>
      </c>
      <c r="B1133" s="87">
        <f>((InformeTbHv[[#This Row],[T PROGRAMADO]]-InformeTbHv[[#This Row],[HORAS DE OTRAS PARADA]]))/InformeTbHv[[#This Row],[T PROGRAMADO]]</f>
        <v>0.94125000000000003</v>
      </c>
      <c r="C1133" s="216">
        <f>IFERROR(((InformeTbHv[[#This Row],[T PROGRAMADO]]-InformeTbHv[[#This Row],[Ttal P. mec]])/InformeTbHv[[#This Row],[T PROGRAMADO]]),0)</f>
        <v>0.98375000000000001</v>
      </c>
      <c r="D1133" s="88">
        <f>IFERROR(ROUND(InformeTbHv[[#This Row],[TOTAL DE ARBOLES]]/InformeTbHv[[#This Row],[T EFECTIVO]],2),"")</f>
        <v>87.38</v>
      </c>
      <c r="E1133" s="88">
        <f>(IFERROR(ROUND(InformeTbHv[[#This Row],[M3]]/InformeTbHv[[#This Row],[TOTAL DE ARBOLES]],2),""))</f>
        <v>0.17</v>
      </c>
      <c r="F1133" s="39">
        <f>IFERROR(ROUND(InformeTbHv[[#This Row],[M3]]/InformeTbHv[[#This Row],[T EFECTIVO]],2),"")</f>
        <v>15.14</v>
      </c>
      <c r="G1133" s="89">
        <f>InformeTbHv[[#This Row],[T PROGRAMADO]]-InformeTbHv[[#This Row],[HORAS DE OTRAS PARADA]]</f>
        <v>7.53</v>
      </c>
      <c r="H1133" s="89">
        <f>InformeTbHv[[#This Row],[T PROGRAMADO]]-SUM(InformeTbHv[[#This Row],[T PARADAS MEC]]+InformeTbHv[[#This Row],[ALISTAMIENTO]]+InformeTbHv[[#This Row],[Mantenimiento periódico]])</f>
        <v>7.87</v>
      </c>
      <c r="I1133" s="89">
        <f>InformeTbHv[[#This Row],[T PARADAS MEC]]+InformeTbHv[[#This Row],[ALISTAMIENTO]]+InformeTbHv[[#This Row],[Mantenimiento periódico]]</f>
        <v>0.13</v>
      </c>
      <c r="J1133" s="89">
        <f>SUMIF(InformeTbHv[[#This Row],[MOTIVO 1]],"Mantenimiento periódico",InformeTbHv[[#This Row],[T OTRA PARADA 1]])</f>
        <v>0</v>
      </c>
      <c r="K1133" s="89">
        <f>InformeTbHv[[#This Row],[Mantenimiento periódico]]+InformeTbHv[[#This Row],[ALISTAMIENTO]]</f>
        <v>0.13</v>
      </c>
      <c r="L1133" s="89">
        <f>SUM(InformeTbHv[[#This Row],[T OTRA PARADA 1]:[T OTRA PARADA 5]])</f>
        <v>0</v>
      </c>
      <c r="M1133" s="88" t="s">
        <v>42</v>
      </c>
      <c r="N1133" s="88" t="s">
        <v>1418</v>
      </c>
      <c r="O1133" s="88" t="s">
        <v>80</v>
      </c>
      <c r="P1133" s="88">
        <v>94270446</v>
      </c>
      <c r="Q1133" s="88" t="s">
        <v>43</v>
      </c>
      <c r="R1133" s="88" t="s">
        <v>44</v>
      </c>
      <c r="S1133" s="90">
        <v>46062</v>
      </c>
      <c r="T1133" s="88" t="s">
        <v>452</v>
      </c>
      <c r="U1133" s="88"/>
      <c r="V1133" s="88"/>
      <c r="W1133" s="88"/>
      <c r="X1133" s="88"/>
      <c r="Y1133" s="88"/>
      <c r="Z1133" s="88"/>
      <c r="AA1133" s="88"/>
      <c r="AB1133" s="88"/>
      <c r="AC1133" s="88" t="s">
        <v>1427</v>
      </c>
      <c r="AD1133" s="88" t="s">
        <v>1472</v>
      </c>
      <c r="AE1133" s="88" t="s">
        <v>1515</v>
      </c>
      <c r="AF1133" s="88">
        <v>14.458335518038645</v>
      </c>
      <c r="AG1133" s="252" t="s">
        <v>206</v>
      </c>
      <c r="AH1133" s="206">
        <v>5</v>
      </c>
      <c r="AI1133" s="88" t="s">
        <v>47</v>
      </c>
      <c r="AJ1133" s="419">
        <f>VLOOKUP(InformeTbHv[[#This Row],[TURNO]],[1]INFORMEHV!AI$2:AK$184,2,0)</f>
        <v>0.25</v>
      </c>
      <c r="AK1133" s="419">
        <f>VLOOKUP(InformeTbHv[[#This Row],[TURNO]],[1]INFORMEHV!AI$2:AK$184,3,0)</f>
        <v>0.58333333333333337</v>
      </c>
      <c r="AL1133" s="205">
        <v>22</v>
      </c>
      <c r="AM1133" s="88">
        <v>658</v>
      </c>
      <c r="AN1133" s="88">
        <v>114</v>
      </c>
      <c r="AO1133" s="88">
        <v>13</v>
      </c>
      <c r="AP1133" s="88">
        <v>86</v>
      </c>
      <c r="AQ1133" s="89">
        <v>0.17</v>
      </c>
      <c r="AR1133" s="88">
        <v>8</v>
      </c>
      <c r="AS1133" s="88"/>
      <c r="AT1133" s="88"/>
      <c r="AU1133" s="88"/>
      <c r="AV1133" s="88">
        <v>0.13</v>
      </c>
      <c r="AW1133" s="88">
        <v>0.17</v>
      </c>
      <c r="AX1133" s="88">
        <v>0.17</v>
      </c>
      <c r="AY1133" s="88">
        <v>3</v>
      </c>
      <c r="AZ1133" s="92" t="s">
        <v>616</v>
      </c>
      <c r="BA1133" s="88" t="s">
        <v>46</v>
      </c>
      <c r="BB113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0.47000000000000008</v>
      </c>
      <c r="BC1133" s="89"/>
      <c r="BD1133" s="89"/>
      <c r="BE1133" s="89"/>
      <c r="BF1133" s="89"/>
      <c r="BG1133" s="93"/>
      <c r="BH1133" s="44"/>
      <c r="BI1133" s="45"/>
      <c r="BJ1133" s="45"/>
      <c r="BK1133" s="46"/>
      <c r="BL1133" s="94"/>
    </row>
    <row r="1134" spans="1:64" ht="18" customHeight="1" x14ac:dyDescent="0.3">
      <c r="A1134" s="87">
        <f>IFERROR(InformeTbHv[[#This Row],[T EFECTIVO]]/InformeTbHv[[#This Row],[Horas disponibles]],0)</f>
        <v>0.91395045632333771</v>
      </c>
      <c r="B1134" s="87">
        <f>((InformeTbHv[[#This Row],[T PROGRAMADO]]-InformeTbHv[[#This Row],[HORAS DE OTRAS PARADA]]))/InformeTbHv[[#This Row],[T PROGRAMADO]]</f>
        <v>0.87624999999999997</v>
      </c>
      <c r="C1134" s="216">
        <f>IFERROR(((InformeTbHv[[#This Row],[T PROGRAMADO]]-InformeTbHv[[#This Row],[Ttal P. mec]])/InformeTbHv[[#This Row],[T PROGRAMADO]]),0)</f>
        <v>0.95874999999999999</v>
      </c>
      <c r="D1134" s="88">
        <f>IFERROR(ROUND(InformeTbHv[[#This Row],[TOTAL DE ARBOLES]]/InformeTbHv[[#This Row],[T EFECTIVO]],2),"")</f>
        <v>40.799999999999997</v>
      </c>
      <c r="E1134" s="88">
        <f>(IFERROR(ROUND(InformeTbHv[[#This Row],[M3]]/InformeTbHv[[#This Row],[TOTAL DE ARBOLES]],2),""))</f>
        <v>0.31</v>
      </c>
      <c r="F1134" s="39">
        <f>IFERROR(ROUND(InformeTbHv[[#This Row],[M3]]/InformeTbHv[[#This Row],[T EFECTIVO]],2),"")</f>
        <v>12.72</v>
      </c>
      <c r="G1134" s="89">
        <f>InformeTbHv[[#This Row],[T PROGRAMADO]]-InformeTbHv[[#This Row],[HORAS DE OTRAS PARADA]]</f>
        <v>7.01</v>
      </c>
      <c r="H1134" s="89">
        <f>InformeTbHv[[#This Row],[T PROGRAMADO]]-SUM(InformeTbHv[[#This Row],[T PARADAS MEC]]+InformeTbHv[[#This Row],[ALISTAMIENTO]]+InformeTbHv[[#This Row],[Mantenimiento periódico]])</f>
        <v>7.67</v>
      </c>
      <c r="I1134" s="89">
        <f>InformeTbHv[[#This Row],[T PARADAS MEC]]+InformeTbHv[[#This Row],[ALISTAMIENTO]]+InformeTbHv[[#This Row],[Mantenimiento periódico]]</f>
        <v>0.33</v>
      </c>
      <c r="J1134" s="89">
        <f>SUMIF(InformeTbHv[[#This Row],[MOTIVO 1]],"Mantenimiento periódico",InformeTbHv[[#This Row],[T OTRA PARADA 1]])</f>
        <v>0</v>
      </c>
      <c r="K1134" s="89">
        <f>InformeTbHv[[#This Row],[Mantenimiento periódico]]+InformeTbHv[[#This Row],[ALISTAMIENTO]]</f>
        <v>0.33</v>
      </c>
      <c r="L1134" s="89">
        <f>SUM(InformeTbHv[[#This Row],[T OTRA PARADA 1]:[T OTRA PARADA 5]])</f>
        <v>0</v>
      </c>
      <c r="M1134" s="88" t="s">
        <v>63</v>
      </c>
      <c r="N1134" s="88" t="s">
        <v>1417</v>
      </c>
      <c r="O1134" s="88" t="s">
        <v>85</v>
      </c>
      <c r="P1134" s="88">
        <v>15961194</v>
      </c>
      <c r="Q1134" s="88" t="s">
        <v>65</v>
      </c>
      <c r="R1134" s="88" t="s">
        <v>44</v>
      </c>
      <c r="S1134" s="90">
        <v>46061</v>
      </c>
      <c r="T1134" s="88" t="s">
        <v>70</v>
      </c>
      <c r="U1134" s="88"/>
      <c r="V1134" s="88"/>
      <c r="W1134" s="88"/>
      <c r="X1134" s="88"/>
      <c r="Y1134" s="88"/>
      <c r="Z1134" s="88"/>
      <c r="AA1134" s="88"/>
      <c r="AB1134" s="88"/>
      <c r="AC1134" s="88" t="s">
        <v>1440</v>
      </c>
      <c r="AD1134" s="88" t="s">
        <v>1485</v>
      </c>
      <c r="AE1134" s="88" t="s">
        <v>1512</v>
      </c>
      <c r="AF1134" s="88">
        <v>35.031496222898902</v>
      </c>
      <c r="AG1134" s="25" t="s">
        <v>207</v>
      </c>
      <c r="AH1134" s="206">
        <v>8</v>
      </c>
      <c r="AI1134" s="88" t="s">
        <v>47</v>
      </c>
      <c r="AJ1134" s="419">
        <f>VLOOKUP(InformeTbHv[[#This Row],[TURNO]],[1]INFORMEHV!AI$2:AK$184,2,0)</f>
        <v>0.25</v>
      </c>
      <c r="AK1134" s="419">
        <f>VLOOKUP(InformeTbHv[[#This Row],[TURNO]],[1]INFORMEHV!AI$2:AK$184,3,0)</f>
        <v>0.58333333333333337</v>
      </c>
      <c r="AL1134" s="205">
        <v>26</v>
      </c>
      <c r="AM1134" s="88">
        <v>286</v>
      </c>
      <c r="AN1134" s="88">
        <v>89.19</v>
      </c>
      <c r="AO1134" s="88">
        <v>14.05</v>
      </c>
      <c r="AP1134" s="88"/>
      <c r="AQ1134" s="89"/>
      <c r="AR1134" s="88">
        <v>8</v>
      </c>
      <c r="AS1134" s="88"/>
      <c r="AT1134" s="88"/>
      <c r="AU1134" s="88"/>
      <c r="AV1134" s="88">
        <v>0.33</v>
      </c>
      <c r="AW1134" s="88">
        <v>0.33</v>
      </c>
      <c r="AX1134" s="88">
        <v>0.33</v>
      </c>
      <c r="AY1134" s="88"/>
      <c r="AZ1134" s="92" t="s">
        <v>618</v>
      </c>
      <c r="BA1134" s="88" t="s">
        <v>46</v>
      </c>
      <c r="BB113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0.99</v>
      </c>
      <c r="BC1134" s="89"/>
      <c r="BD1134" s="89"/>
      <c r="BE1134" s="89"/>
      <c r="BF1134" s="89"/>
      <c r="BG1134" s="93"/>
      <c r="BH1134" s="44"/>
      <c r="BI1134" s="45"/>
      <c r="BJ1134" s="45"/>
      <c r="BK1134" s="46"/>
      <c r="BL1134" s="94"/>
    </row>
    <row r="1135" spans="1:64" ht="18" customHeight="1" x14ac:dyDescent="0.3">
      <c r="A1135" s="87">
        <f>IFERROR(InformeTbHv[[#This Row],[T EFECTIVO]]/InformeTbHv[[#This Row],[Horas disponibles]],0)</f>
        <v>1</v>
      </c>
      <c r="B1135" s="87">
        <f>((InformeTbHv[[#This Row],[T PROGRAMADO]]-InformeTbHv[[#This Row],[HORAS DE OTRAS PARADA]]))/InformeTbHv[[#This Row],[T PROGRAMADO]]</f>
        <v>0.96</v>
      </c>
      <c r="C1135" s="216">
        <f>IFERROR(((InformeTbHv[[#This Row],[T PROGRAMADO]]-InformeTbHv[[#This Row],[Ttal P. mec]])/InformeTbHv[[#This Row],[T PROGRAMADO]]),0)</f>
        <v>0.96</v>
      </c>
      <c r="D1135" s="88">
        <f>IFERROR(ROUND(InformeTbHv[[#This Row],[TOTAL DE ARBOLES]]/InformeTbHv[[#This Row],[T EFECTIVO]],2),"")</f>
        <v>46.13</v>
      </c>
      <c r="E1135" s="88">
        <f>(IFERROR(ROUND(InformeTbHv[[#This Row],[M3]]/InformeTbHv[[#This Row],[TOTAL DE ARBOLES]],2),""))</f>
        <v>0.34</v>
      </c>
      <c r="F1135" s="39">
        <f>IFERROR(ROUND(InformeTbHv[[#This Row],[M3]]/InformeTbHv[[#This Row],[T EFECTIVO]],2),"")</f>
        <v>15.57</v>
      </c>
      <c r="G1135" s="89">
        <f>InformeTbHv[[#This Row],[T PROGRAMADO]]-InformeTbHv[[#This Row],[HORAS DE OTRAS PARADA]]</f>
        <v>6.72</v>
      </c>
      <c r="H1135" s="89">
        <f>InformeTbHv[[#This Row],[T PROGRAMADO]]-SUM(InformeTbHv[[#This Row],[T PARADAS MEC]]+InformeTbHv[[#This Row],[ALISTAMIENTO]]+InformeTbHv[[#This Row],[Mantenimiento periódico]])</f>
        <v>6.72</v>
      </c>
      <c r="I1135" s="89">
        <f>InformeTbHv[[#This Row],[T PARADAS MEC]]+InformeTbHv[[#This Row],[ALISTAMIENTO]]+InformeTbHv[[#This Row],[Mantenimiento periódico]]</f>
        <v>0.28000000000000003</v>
      </c>
      <c r="J1135" s="89">
        <f>SUMIF(InformeTbHv[[#This Row],[MOTIVO 1]],"Mantenimiento periódico",InformeTbHv[[#This Row],[T OTRA PARADA 1]])</f>
        <v>0</v>
      </c>
      <c r="K1135" s="89">
        <f>InformeTbHv[[#This Row],[Mantenimiento periódico]]+InformeTbHv[[#This Row],[ALISTAMIENTO]]</f>
        <v>0.28000000000000003</v>
      </c>
      <c r="L1135" s="89">
        <f>SUM(InformeTbHv[[#This Row],[T OTRA PARADA 1]:[T OTRA PARADA 5]])</f>
        <v>0</v>
      </c>
      <c r="M1135" s="88" t="s">
        <v>63</v>
      </c>
      <c r="N1135" s="88" t="s">
        <v>1417</v>
      </c>
      <c r="O1135" s="88" t="s">
        <v>64</v>
      </c>
      <c r="P1135" s="88">
        <v>94282613</v>
      </c>
      <c r="Q1135" s="88" t="s">
        <v>65</v>
      </c>
      <c r="R1135" s="88" t="s">
        <v>44</v>
      </c>
      <c r="S1135" s="90">
        <v>46061</v>
      </c>
      <c r="T1135" s="88" t="s">
        <v>70</v>
      </c>
      <c r="U1135" s="88"/>
      <c r="V1135" s="88"/>
      <c r="W1135" s="88"/>
      <c r="X1135" s="88"/>
      <c r="Y1135" s="88"/>
      <c r="Z1135" s="88"/>
      <c r="AA1135" s="88"/>
      <c r="AB1135" s="88"/>
      <c r="AC1135" s="88" t="s">
        <v>1440</v>
      </c>
      <c r="AD1135" s="88" t="s">
        <v>1485</v>
      </c>
      <c r="AE1135" s="88" t="s">
        <v>1512</v>
      </c>
      <c r="AF1135" s="88">
        <v>35.031496222898902</v>
      </c>
      <c r="AG1135" s="25" t="s">
        <v>207</v>
      </c>
      <c r="AH1135" s="206">
        <v>8</v>
      </c>
      <c r="AI1135" s="88" t="s">
        <v>45</v>
      </c>
      <c r="AJ1135" s="419">
        <f>VLOOKUP(InformeTbHv[[#This Row],[TURNO]],[1]INFORMEHV!AI$2:AK$184,2,0)</f>
        <v>0.58333333333333337</v>
      </c>
      <c r="AK1135" s="419">
        <f>VLOOKUP(InformeTbHv[[#This Row],[TURNO]],[1]INFORMEHV!AI$2:AK$184,3,0)</f>
        <v>0.91666666666666663</v>
      </c>
      <c r="AL1135" s="205">
        <v>26</v>
      </c>
      <c r="AM1135" s="88">
        <v>310</v>
      </c>
      <c r="AN1135" s="88">
        <v>104.62</v>
      </c>
      <c r="AO1135" s="88">
        <v>15.59</v>
      </c>
      <c r="AP1135" s="88"/>
      <c r="AQ1135" s="89"/>
      <c r="AR1135" s="88">
        <v>7</v>
      </c>
      <c r="AS1135" s="88"/>
      <c r="AT1135" s="88"/>
      <c r="AU1135" s="88"/>
      <c r="AV1135" s="88">
        <v>0.28000000000000003</v>
      </c>
      <c r="AW1135" s="88"/>
      <c r="AX1135" s="88"/>
      <c r="AY1135" s="88"/>
      <c r="AZ1135" s="92"/>
      <c r="BA1135" s="88" t="s">
        <v>46</v>
      </c>
      <c r="BB113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0.28000000000000003</v>
      </c>
      <c r="BC1135" s="89"/>
      <c r="BD1135" s="89"/>
      <c r="BE1135" s="89"/>
      <c r="BF1135" s="89"/>
      <c r="BG1135" s="93"/>
      <c r="BH1135" s="44"/>
      <c r="BI1135" s="45"/>
      <c r="BJ1135" s="45"/>
      <c r="BK1135" s="46"/>
      <c r="BL1135" s="94"/>
    </row>
    <row r="1136" spans="1:64" ht="18" customHeight="1" x14ac:dyDescent="0.3">
      <c r="A1136" s="87">
        <f>IFERROR(InformeTbHv[[#This Row],[T EFECTIVO]]/InformeTbHv[[#This Row],[Horas disponibles]],0)</f>
        <v>1</v>
      </c>
      <c r="B1136" s="87">
        <f>((InformeTbHv[[#This Row],[T PROGRAMADO]]-InformeTbHv[[#This Row],[HORAS DE OTRAS PARADA]]))/InformeTbHv[[#This Row],[T PROGRAMADO]]</f>
        <v>1</v>
      </c>
      <c r="C1136" s="216">
        <f>IFERROR(((InformeTbHv[[#This Row],[T PROGRAMADO]]-InformeTbHv[[#This Row],[Ttal P. mec]])/InformeTbHv[[#This Row],[T PROGRAMADO]]),0)</f>
        <v>1</v>
      </c>
      <c r="D1136" s="88">
        <f>IFERROR(ROUND(InformeTbHv[[#This Row],[TOTAL DE ARBOLES]]/InformeTbHv[[#This Row],[T EFECTIVO]],2),"")</f>
        <v>53.14</v>
      </c>
      <c r="E1136" s="88">
        <f>(IFERROR(ROUND(InformeTbHv[[#This Row],[M3]]/InformeTbHv[[#This Row],[TOTAL DE ARBOLES]],2),""))</f>
        <v>0.35</v>
      </c>
      <c r="F1136" s="39">
        <f>IFERROR(ROUND(InformeTbHv[[#This Row],[M3]]/InformeTbHv[[#This Row],[T EFECTIVO]],2),"")</f>
        <v>18.649999999999999</v>
      </c>
      <c r="G1136" s="89">
        <f>InformeTbHv[[#This Row],[T PROGRAMADO]]-InformeTbHv[[#This Row],[HORAS DE OTRAS PARADA]]</f>
        <v>7</v>
      </c>
      <c r="H1136" s="89">
        <f>InformeTbHv[[#This Row],[T PROGRAMADO]]-SUM(InformeTbHv[[#This Row],[T PARADAS MEC]]+InformeTbHv[[#This Row],[ALISTAMIENTO]]+InformeTbHv[[#This Row],[Mantenimiento periódico]])</f>
        <v>7</v>
      </c>
      <c r="I1136" s="89">
        <f>InformeTbHv[[#This Row],[T PARADAS MEC]]+InformeTbHv[[#This Row],[ALISTAMIENTO]]+InformeTbHv[[#This Row],[Mantenimiento periódico]]</f>
        <v>0</v>
      </c>
      <c r="J1136" s="89">
        <f>SUMIF(InformeTbHv[[#This Row],[MOTIVO 1]],"Mantenimiento periódico",InformeTbHv[[#This Row],[T OTRA PARADA 1]])</f>
        <v>0</v>
      </c>
      <c r="K1136" s="89">
        <f>InformeTbHv[[#This Row],[Mantenimiento periódico]]+InformeTbHv[[#This Row],[ALISTAMIENTO]]</f>
        <v>0</v>
      </c>
      <c r="L1136" s="89">
        <f>SUM(InformeTbHv[[#This Row],[T OTRA PARADA 1]:[T OTRA PARADA 5]])</f>
        <v>0</v>
      </c>
      <c r="M1136" s="88" t="s">
        <v>63</v>
      </c>
      <c r="N1136" s="88" t="s">
        <v>1417</v>
      </c>
      <c r="O1136" s="88" t="s">
        <v>64</v>
      </c>
      <c r="P1136" s="88">
        <v>94282613</v>
      </c>
      <c r="Q1136" s="88" t="s">
        <v>65</v>
      </c>
      <c r="R1136" s="88" t="s">
        <v>44</v>
      </c>
      <c r="S1136" s="90">
        <v>46061</v>
      </c>
      <c r="T1136" s="88" t="s">
        <v>70</v>
      </c>
      <c r="U1136" s="88"/>
      <c r="V1136" s="88"/>
      <c r="W1136" s="88"/>
      <c r="X1136" s="88"/>
      <c r="Y1136" s="88"/>
      <c r="Z1136" s="88"/>
      <c r="AA1136" s="88"/>
      <c r="AB1136" s="88"/>
      <c r="AC1136" s="88" t="s">
        <v>1440</v>
      </c>
      <c r="AD1136" s="88" t="s">
        <v>1485</v>
      </c>
      <c r="AE1136" s="88" t="s">
        <v>1512</v>
      </c>
      <c r="AF1136" s="88">
        <v>35.031496222898902</v>
      </c>
      <c r="AG1136" s="25" t="s">
        <v>207</v>
      </c>
      <c r="AH1136" s="206">
        <v>8</v>
      </c>
      <c r="AI1136" s="88" t="s">
        <v>45</v>
      </c>
      <c r="AJ1136" s="419">
        <f>VLOOKUP(InformeTbHv[[#This Row],[TURNO]],[1]INFORMEHV!AI$2:AK$184,2,0)</f>
        <v>0.58333333333333337</v>
      </c>
      <c r="AK1136" s="419">
        <f>VLOOKUP(InformeTbHv[[#This Row],[TURNO]],[1]INFORMEHV!AI$2:AK$184,3,0)</f>
        <v>0.91666666666666663</v>
      </c>
      <c r="AL1136" s="205">
        <v>27</v>
      </c>
      <c r="AM1136" s="88">
        <v>372</v>
      </c>
      <c r="AN1136" s="88">
        <v>130.55000000000001</v>
      </c>
      <c r="AO1136" s="88">
        <v>18.71</v>
      </c>
      <c r="AP1136" s="88"/>
      <c r="AQ1136" s="89"/>
      <c r="AR1136" s="88">
        <v>7</v>
      </c>
      <c r="AS1136" s="88"/>
      <c r="AT1136" s="88"/>
      <c r="AU1136" s="88"/>
      <c r="AV1136" s="88"/>
      <c r="AW1136" s="88"/>
      <c r="AX1136" s="88"/>
      <c r="AY1136" s="88"/>
      <c r="AZ1136" s="92" t="s">
        <v>621</v>
      </c>
      <c r="BA1136" s="88" t="s">
        <v>48</v>
      </c>
      <c r="BB113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v>
      </c>
      <c r="BC1136" s="89"/>
      <c r="BD1136" s="89"/>
      <c r="BE1136" s="89"/>
      <c r="BF1136" s="89"/>
      <c r="BG1136" s="93"/>
      <c r="BH1136" s="44"/>
      <c r="BI1136" s="45"/>
      <c r="BJ1136" s="45"/>
      <c r="BK1136" s="46"/>
      <c r="BL1136" s="94"/>
    </row>
    <row r="1137" spans="1:64" ht="18" customHeight="1" x14ac:dyDescent="0.3">
      <c r="A1137" s="87">
        <f>IFERROR(InformeTbHv[[#This Row],[T EFECTIVO]]/InformeTbHv[[#This Row],[Horas disponibles]],0)</f>
        <v>0.95657726692209455</v>
      </c>
      <c r="B1137" s="87">
        <f>((InformeTbHv[[#This Row],[T PROGRAMADO]]-InformeTbHv[[#This Row],[HORAS DE OTRAS PARADA]]))/InformeTbHv[[#This Row],[T PROGRAMADO]]</f>
        <v>0.93625000000000003</v>
      </c>
      <c r="C1137" s="216">
        <f>IFERROR(((InformeTbHv[[#This Row],[T PROGRAMADO]]-InformeTbHv[[#This Row],[Ttal P. mec]])/InformeTbHv[[#This Row],[T PROGRAMADO]]),0)</f>
        <v>0.97875000000000001</v>
      </c>
      <c r="D1137" s="88">
        <f>IFERROR(ROUND(InformeTbHv[[#This Row],[TOTAL DE ARBOLES]]/InformeTbHv[[#This Row],[T EFECTIVO]],2),"")</f>
        <v>40.450000000000003</v>
      </c>
      <c r="E1137" s="88">
        <f>(IFERROR(ROUND(InformeTbHv[[#This Row],[M3]]/InformeTbHv[[#This Row],[TOTAL DE ARBOLES]],2),""))</f>
        <v>0.35</v>
      </c>
      <c r="F1137" s="39">
        <f>IFERROR(ROUND(InformeTbHv[[#This Row],[M3]]/InformeTbHv[[#This Row],[T EFECTIVO]],2),"")</f>
        <v>14.22</v>
      </c>
      <c r="G1137" s="89">
        <f>InformeTbHv[[#This Row],[T PROGRAMADO]]-InformeTbHv[[#This Row],[HORAS DE OTRAS PARADA]]</f>
        <v>7.49</v>
      </c>
      <c r="H1137" s="89">
        <f>InformeTbHv[[#This Row],[T PROGRAMADO]]-SUM(InformeTbHv[[#This Row],[T PARADAS MEC]]+InformeTbHv[[#This Row],[ALISTAMIENTO]]+InformeTbHv[[#This Row],[Mantenimiento periódico]])</f>
        <v>7.83</v>
      </c>
      <c r="I1137" s="89">
        <f>InformeTbHv[[#This Row],[T PARADAS MEC]]+InformeTbHv[[#This Row],[ALISTAMIENTO]]+InformeTbHv[[#This Row],[Mantenimiento periódico]]</f>
        <v>0.17</v>
      </c>
      <c r="J1137" s="89">
        <f>SUMIF(InformeTbHv[[#This Row],[MOTIVO 1]],"Mantenimiento periódico",InformeTbHv[[#This Row],[T OTRA PARADA 1]])</f>
        <v>0</v>
      </c>
      <c r="K1137" s="89">
        <f>InformeTbHv[[#This Row],[Mantenimiento periódico]]+InformeTbHv[[#This Row],[ALISTAMIENTO]]</f>
        <v>0.17</v>
      </c>
      <c r="L1137" s="89">
        <f>SUM(InformeTbHv[[#This Row],[T OTRA PARADA 1]:[T OTRA PARADA 5]])</f>
        <v>0</v>
      </c>
      <c r="M1137" s="88" t="s">
        <v>63</v>
      </c>
      <c r="N1137" s="88" t="s">
        <v>1417</v>
      </c>
      <c r="O1137" s="88" t="s">
        <v>85</v>
      </c>
      <c r="P1137" s="88">
        <v>15961194</v>
      </c>
      <c r="Q1137" s="88" t="s">
        <v>65</v>
      </c>
      <c r="R1137" s="88" t="s">
        <v>44</v>
      </c>
      <c r="S1137" s="90">
        <v>46061</v>
      </c>
      <c r="T1137" s="88" t="s">
        <v>70</v>
      </c>
      <c r="U1137" s="88"/>
      <c r="V1137" s="88"/>
      <c r="W1137" s="88"/>
      <c r="X1137" s="88"/>
      <c r="Y1137" s="88"/>
      <c r="Z1137" s="88"/>
      <c r="AA1137" s="88"/>
      <c r="AB1137" s="88"/>
      <c r="AC1137" s="88" t="s">
        <v>1440</v>
      </c>
      <c r="AD1137" s="88" t="s">
        <v>1485</v>
      </c>
      <c r="AE1137" s="88" t="s">
        <v>1512</v>
      </c>
      <c r="AF1137" s="88">
        <v>35.031496222898902</v>
      </c>
      <c r="AG1137" s="25" t="s">
        <v>207</v>
      </c>
      <c r="AH1137" s="206">
        <v>8</v>
      </c>
      <c r="AI1137" s="88" t="s">
        <v>47</v>
      </c>
      <c r="AJ1137" s="419">
        <f>VLOOKUP(InformeTbHv[[#This Row],[TURNO]],[1]INFORMEHV!AI$2:AK$184,2,0)</f>
        <v>0.25</v>
      </c>
      <c r="AK1137" s="419">
        <f>VLOOKUP(InformeTbHv[[#This Row],[TURNO]],[1]INFORMEHV!AI$2:AK$184,3,0)</f>
        <v>0.58333333333333337</v>
      </c>
      <c r="AL1137" s="205">
        <v>27</v>
      </c>
      <c r="AM1137" s="88">
        <v>303</v>
      </c>
      <c r="AN1137" s="88">
        <v>106.48</v>
      </c>
      <c r="AO1137" s="88">
        <v>15.64</v>
      </c>
      <c r="AP1137" s="88"/>
      <c r="AQ1137" s="89"/>
      <c r="AR1137" s="88">
        <v>8</v>
      </c>
      <c r="AS1137" s="88"/>
      <c r="AT1137" s="88"/>
      <c r="AU1137" s="88"/>
      <c r="AV1137" s="88">
        <v>0.17</v>
      </c>
      <c r="AW1137" s="88">
        <v>0.17</v>
      </c>
      <c r="AX1137" s="88">
        <v>0.17</v>
      </c>
      <c r="AY1137" s="88">
        <v>0.9</v>
      </c>
      <c r="AZ1137" s="92" t="s">
        <v>101</v>
      </c>
      <c r="BA1137" s="88" t="s">
        <v>48</v>
      </c>
      <c r="BB113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0.51</v>
      </c>
      <c r="BC1137" s="89"/>
      <c r="BD1137" s="89"/>
      <c r="BE1137" s="89"/>
      <c r="BF1137" s="89"/>
      <c r="BG1137" s="93"/>
      <c r="BH1137" s="44"/>
      <c r="BI1137" s="45"/>
      <c r="BJ1137" s="45"/>
      <c r="BK1137" s="46"/>
      <c r="BL1137" s="94"/>
    </row>
    <row r="1138" spans="1:64" ht="18" customHeight="1" x14ac:dyDescent="0.3">
      <c r="A1138" s="87">
        <f>IFERROR(InformeTbHv[[#This Row],[T EFECTIVO]]/InformeTbHv[[#This Row],[Horas disponibles]],0)</f>
        <v>0.74116645381013202</v>
      </c>
      <c r="B1138" s="87">
        <f>((InformeTbHv[[#This Row],[T PROGRAMADO]]-InformeTbHv[[#This Row],[HORAS DE OTRAS PARADA]]))/InformeTbHv[[#This Row],[T PROGRAMADO]]</f>
        <v>0.72541666666666671</v>
      </c>
      <c r="C1138" s="216">
        <f>IFERROR(((InformeTbHv[[#This Row],[T PROGRAMADO]]-InformeTbHv[[#This Row],[Ttal P. mec]])/InformeTbHv[[#This Row],[T PROGRAMADO]]),0)</f>
        <v>0.97875000000000001</v>
      </c>
      <c r="D1138" s="88">
        <f>IFERROR(ROUND(InformeTbHv[[#This Row],[TOTAL DE ARBOLES]]/InformeTbHv[[#This Row],[T EFECTIVO]],2),"")</f>
        <v>11.72</v>
      </c>
      <c r="E1138" s="88">
        <f>(IFERROR(ROUND(InformeTbHv[[#This Row],[M3]]/InformeTbHv[[#This Row],[TOTAL DE ARBOLES]],2),""))</f>
        <v>0.43</v>
      </c>
      <c r="F1138" s="39">
        <f>IFERROR(ROUND(InformeTbHv[[#This Row],[M3]]/InformeTbHv[[#This Row],[T EFECTIVO]],2),"")</f>
        <v>5.09</v>
      </c>
      <c r="G1138" s="89">
        <f>InformeTbHv[[#This Row],[T PROGRAMADO]]-InformeTbHv[[#This Row],[HORAS DE OTRAS PARADA]]</f>
        <v>5.8033333333333337</v>
      </c>
      <c r="H1138" s="89">
        <f>InformeTbHv[[#This Row],[T PROGRAMADO]]-SUM(InformeTbHv[[#This Row],[T PARADAS MEC]]+InformeTbHv[[#This Row],[ALISTAMIENTO]]+InformeTbHv[[#This Row],[Mantenimiento periódico]])</f>
        <v>7.83</v>
      </c>
      <c r="I1138" s="89">
        <f>InformeTbHv[[#This Row],[T PARADAS MEC]]+InformeTbHv[[#This Row],[ALISTAMIENTO]]+InformeTbHv[[#This Row],[Mantenimiento periódico]]</f>
        <v>0.17</v>
      </c>
      <c r="J1138" s="89">
        <f>SUMIF(InformeTbHv[[#This Row],[MOTIVO 1]],"Mantenimiento periódico",InformeTbHv[[#This Row],[T OTRA PARADA 1]])</f>
        <v>0</v>
      </c>
      <c r="K1138" s="89">
        <f>InformeTbHv[[#This Row],[Mantenimiento periódico]]+InformeTbHv[[#This Row],[ALISTAMIENTO]]</f>
        <v>0.17</v>
      </c>
      <c r="L1138" s="89">
        <f>SUM(InformeTbHv[[#This Row],[T OTRA PARADA 1]:[T OTRA PARADA 5]])</f>
        <v>1.616666666666666</v>
      </c>
      <c r="M1138" s="88" t="s">
        <v>68</v>
      </c>
      <c r="N1138" s="88" t="s">
        <v>1417</v>
      </c>
      <c r="O1138" s="88" t="s">
        <v>82</v>
      </c>
      <c r="P1138" s="88">
        <v>94266396</v>
      </c>
      <c r="Q1138" s="88" t="s">
        <v>65</v>
      </c>
      <c r="R1138" s="88" t="s">
        <v>44</v>
      </c>
      <c r="S1138" s="90">
        <v>46061</v>
      </c>
      <c r="T1138" s="88" t="s">
        <v>164</v>
      </c>
      <c r="U1138" s="88"/>
      <c r="V1138" s="88"/>
      <c r="W1138" s="88"/>
      <c r="X1138" s="88"/>
      <c r="Y1138" s="88"/>
      <c r="Z1138" s="88"/>
      <c r="AA1138" s="88"/>
      <c r="AB1138" s="88"/>
      <c r="AC1138" s="88" t="s">
        <v>1426</v>
      </c>
      <c r="AD1138" s="88" t="s">
        <v>1471</v>
      </c>
      <c r="AE1138" s="88" t="s">
        <v>1512</v>
      </c>
      <c r="AF1138" s="88">
        <v>26.520279887958782</v>
      </c>
      <c r="AG1138" s="25" t="s">
        <v>207</v>
      </c>
      <c r="AH1138" s="206">
        <v>8</v>
      </c>
      <c r="AI1138" s="88" t="s">
        <v>47</v>
      </c>
      <c r="AJ1138" s="419">
        <f>VLOOKUP(InformeTbHv[[#This Row],[TURNO]],[1]INFORMEHV!AI$2:AK$184,2,0)</f>
        <v>0.25</v>
      </c>
      <c r="AK1138" s="419">
        <f>VLOOKUP(InformeTbHv[[#This Row],[TURNO]],[1]INFORMEHV!AI$2:AK$184,3,0)</f>
        <v>0.58333333333333337</v>
      </c>
      <c r="AL1138" s="205">
        <v>27</v>
      </c>
      <c r="AM1138" s="88">
        <v>68</v>
      </c>
      <c r="AN1138" s="88">
        <v>29.54</v>
      </c>
      <c r="AO1138" s="88">
        <v>11.59</v>
      </c>
      <c r="AP1138" s="88"/>
      <c r="AQ1138" s="89"/>
      <c r="AR1138" s="88">
        <v>8</v>
      </c>
      <c r="AS1138" s="88"/>
      <c r="AT1138" s="88"/>
      <c r="AU1138" s="88"/>
      <c r="AV1138" s="88">
        <v>0.17</v>
      </c>
      <c r="AW1138" s="88">
        <v>0.33</v>
      </c>
      <c r="AX1138" s="88">
        <v>0.08</v>
      </c>
      <c r="AY1138" s="88"/>
      <c r="AZ1138" s="92" t="s">
        <v>622</v>
      </c>
      <c r="BA1138" s="88" t="s">
        <v>48</v>
      </c>
      <c r="BB113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2.1966666666666663</v>
      </c>
      <c r="BC1138" s="89">
        <v>1</v>
      </c>
      <c r="BD1138" s="89">
        <v>0.61666666666666603</v>
      </c>
      <c r="BE1138" s="89"/>
      <c r="BF1138" s="89"/>
      <c r="BG1138" s="93"/>
      <c r="BH1138" s="44" t="s">
        <v>841</v>
      </c>
      <c r="BI1138" s="45" t="s">
        <v>236</v>
      </c>
      <c r="BJ1138" s="45"/>
      <c r="BK1138" s="46"/>
      <c r="BL1138" s="94"/>
    </row>
    <row r="1139" spans="1:64" ht="18" customHeight="1" x14ac:dyDescent="0.3">
      <c r="A1139" s="87">
        <f>IFERROR(InformeTbHv[[#This Row],[T EFECTIVO]]/InformeTbHv[[#This Row],[Horas disponibles]],0)</f>
        <v>0.82794117647058829</v>
      </c>
      <c r="B1139" s="87">
        <f>((InformeTbHv[[#This Row],[T PROGRAMADO]]-InformeTbHv[[#This Row],[HORAS DE OTRAS PARADA]]))/InformeTbHv[[#This Row],[T PROGRAMADO]]</f>
        <v>0.80428571428571427</v>
      </c>
      <c r="C1139" s="216">
        <f>IFERROR(((InformeTbHv[[#This Row],[T PROGRAMADO]]-InformeTbHv[[#This Row],[Ttal P. mec]])/InformeTbHv[[#This Row],[T PROGRAMADO]]),0)</f>
        <v>0.97142857142857142</v>
      </c>
      <c r="D1139" s="88">
        <f>IFERROR(ROUND(InformeTbHv[[#This Row],[TOTAL DE ARBOLES]]/InformeTbHv[[#This Row],[T EFECTIVO]],2),"")</f>
        <v>34.46</v>
      </c>
      <c r="E1139" s="88">
        <f>(IFERROR(ROUND(InformeTbHv[[#This Row],[M3]]/InformeTbHv[[#This Row],[TOTAL DE ARBOLES]],2),""))</f>
        <v>0.37</v>
      </c>
      <c r="F1139" s="39">
        <f>IFERROR(ROUND(InformeTbHv[[#This Row],[M3]]/InformeTbHv[[#This Row],[T EFECTIVO]],2),"")</f>
        <v>12.7</v>
      </c>
      <c r="G1139" s="89">
        <f>InformeTbHv[[#This Row],[T PROGRAMADO]]-InformeTbHv[[#This Row],[HORAS DE OTRAS PARADA]]</f>
        <v>5.63</v>
      </c>
      <c r="H1139" s="89">
        <f>InformeTbHv[[#This Row],[T PROGRAMADO]]-SUM(InformeTbHv[[#This Row],[T PARADAS MEC]]+InformeTbHv[[#This Row],[ALISTAMIENTO]]+InformeTbHv[[#This Row],[Mantenimiento periódico]])</f>
        <v>6.8</v>
      </c>
      <c r="I1139" s="89">
        <f>InformeTbHv[[#This Row],[T PARADAS MEC]]+InformeTbHv[[#This Row],[ALISTAMIENTO]]+InformeTbHv[[#This Row],[Mantenimiento periódico]]</f>
        <v>0.2</v>
      </c>
      <c r="J1139" s="89">
        <f>SUMIF(InformeTbHv[[#This Row],[MOTIVO 1]],"Mantenimiento periódico",InformeTbHv[[#This Row],[T OTRA PARADA 1]])</f>
        <v>0</v>
      </c>
      <c r="K1139" s="89">
        <f>InformeTbHv[[#This Row],[Mantenimiento periódico]]+InformeTbHv[[#This Row],[ALISTAMIENTO]]</f>
        <v>0.2</v>
      </c>
      <c r="L1139" s="89">
        <f>SUM(InformeTbHv[[#This Row],[T OTRA PARADA 1]:[T OTRA PARADA 5]])</f>
        <v>1</v>
      </c>
      <c r="M1139" s="88" t="s">
        <v>68</v>
      </c>
      <c r="N1139" s="88" t="s">
        <v>1417</v>
      </c>
      <c r="O1139" s="88" t="s">
        <v>69</v>
      </c>
      <c r="P1139" s="88">
        <v>1059706760</v>
      </c>
      <c r="Q1139" s="88" t="s">
        <v>65</v>
      </c>
      <c r="R1139" s="88" t="s">
        <v>44</v>
      </c>
      <c r="S1139" s="90">
        <v>46061</v>
      </c>
      <c r="T1139" s="88" t="s">
        <v>164</v>
      </c>
      <c r="U1139" s="88"/>
      <c r="V1139" s="88"/>
      <c r="W1139" s="88"/>
      <c r="X1139" s="88"/>
      <c r="Y1139" s="88"/>
      <c r="Z1139" s="88"/>
      <c r="AA1139" s="88"/>
      <c r="AB1139" s="88"/>
      <c r="AC1139" s="88" t="s">
        <v>1426</v>
      </c>
      <c r="AD1139" s="88" t="s">
        <v>1471</v>
      </c>
      <c r="AE1139" s="88" t="s">
        <v>1512</v>
      </c>
      <c r="AF1139" s="88">
        <v>26.520279887958782</v>
      </c>
      <c r="AG1139" s="25" t="s">
        <v>207</v>
      </c>
      <c r="AH1139" s="206">
        <v>6</v>
      </c>
      <c r="AI1139" s="88" t="s">
        <v>45</v>
      </c>
      <c r="AJ1139" s="419">
        <f>VLOOKUP(InformeTbHv[[#This Row],[TURNO]],[1]INFORMEHV!AI$2:AK$184,2,0)</f>
        <v>0.58333333333333337</v>
      </c>
      <c r="AK1139" s="419">
        <f>VLOOKUP(InformeTbHv[[#This Row],[TURNO]],[1]INFORMEHV!AI$2:AK$184,3,0)</f>
        <v>0.91666666666666663</v>
      </c>
      <c r="AL1139" s="205">
        <v>27</v>
      </c>
      <c r="AM1139" s="88">
        <v>194</v>
      </c>
      <c r="AN1139" s="88">
        <v>71.5</v>
      </c>
      <c r="AO1139" s="88">
        <v>15.33</v>
      </c>
      <c r="AP1139" s="88"/>
      <c r="AQ1139" s="89"/>
      <c r="AR1139" s="88">
        <v>7</v>
      </c>
      <c r="AS1139" s="88"/>
      <c r="AT1139" s="88"/>
      <c r="AU1139" s="88"/>
      <c r="AV1139" s="88">
        <v>0.2</v>
      </c>
      <c r="AW1139" s="88"/>
      <c r="AX1139" s="88">
        <v>0.17</v>
      </c>
      <c r="AY1139" s="88">
        <v>1</v>
      </c>
      <c r="AZ1139" s="92" t="s">
        <v>623</v>
      </c>
      <c r="BA1139" s="88" t="s">
        <v>48</v>
      </c>
      <c r="BB113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1.37</v>
      </c>
      <c r="BC1139" s="89">
        <v>1</v>
      </c>
      <c r="BD1139" s="89"/>
      <c r="BE1139" s="89"/>
      <c r="BF1139" s="89"/>
      <c r="BG1139" s="93"/>
      <c r="BH1139" s="44" t="s">
        <v>841</v>
      </c>
      <c r="BI1139" s="45"/>
      <c r="BJ1139" s="45"/>
      <c r="BK1139" s="46"/>
      <c r="BL1139" s="94"/>
    </row>
    <row r="1140" spans="1:64" ht="18" customHeight="1" x14ac:dyDescent="0.3">
      <c r="A1140" s="87">
        <f>IFERROR(InformeTbHv[[#This Row],[T EFECTIVO]]/InformeTbHv[[#This Row],[Horas disponibles]],0)</f>
        <v>0.88018018018018029</v>
      </c>
      <c r="B1140" s="87">
        <f>((InformeTbHv[[#This Row],[T PROGRAMADO]]-InformeTbHv[[#This Row],[HORAS DE OTRAS PARADA]]))/InformeTbHv[[#This Row],[T PROGRAMADO]]</f>
        <v>0.81416666666666682</v>
      </c>
      <c r="C1140" s="216">
        <f>IFERROR(((InformeTbHv[[#This Row],[T PROGRAMADO]]-InformeTbHv[[#This Row],[Ttal P. mec]])/InformeTbHv[[#This Row],[T PROGRAMADO]]),0)</f>
        <v>0.92500000000000004</v>
      </c>
      <c r="D1140" s="88">
        <f>IFERROR(ROUND(InformeTbHv[[#This Row],[TOTAL DE ARBOLES]]/InformeTbHv[[#This Row],[T EFECTIVO]],2),"")</f>
        <v>84.75</v>
      </c>
      <c r="E1140" s="88">
        <f>(IFERROR(ROUND(InformeTbHv[[#This Row],[M3]]/InformeTbHv[[#This Row],[TOTAL DE ARBOLES]],2),""))</f>
        <v>0.2</v>
      </c>
      <c r="F1140" s="39">
        <f>IFERROR(ROUND(InformeTbHv[[#This Row],[M3]]/InformeTbHv[[#This Row],[T EFECTIVO]],2),"")</f>
        <v>16.62</v>
      </c>
      <c r="G1140" s="89">
        <f>InformeTbHv[[#This Row],[T PROGRAMADO]]-InformeTbHv[[#This Row],[HORAS DE OTRAS PARADA]]</f>
        <v>6.5133333333333345</v>
      </c>
      <c r="H1140" s="89">
        <f>InformeTbHv[[#This Row],[T PROGRAMADO]]-SUM(InformeTbHv[[#This Row],[T PARADAS MEC]]+InformeTbHv[[#This Row],[ALISTAMIENTO]]+InformeTbHv[[#This Row],[Mantenimiento periódico]])</f>
        <v>7.4</v>
      </c>
      <c r="I1140" s="89">
        <f>InformeTbHv[[#This Row],[T PARADAS MEC]]+InformeTbHv[[#This Row],[ALISTAMIENTO]]+InformeTbHv[[#This Row],[Mantenimiento periódico]]</f>
        <v>0.6</v>
      </c>
      <c r="J1140" s="89">
        <f>SUMIF(InformeTbHv[[#This Row],[MOTIVO 1]],"Mantenimiento periódico",InformeTbHv[[#This Row],[T OTRA PARADA 1]])</f>
        <v>0</v>
      </c>
      <c r="K1140" s="89">
        <f>InformeTbHv[[#This Row],[Mantenimiento periódico]]+InformeTbHv[[#This Row],[ALISTAMIENTO]]</f>
        <v>0.6</v>
      </c>
      <c r="L1140" s="89">
        <f>SUM(InformeTbHv[[#This Row],[T OTRA PARADA 1]:[T OTRA PARADA 5]])</f>
        <v>0.41666666666666596</v>
      </c>
      <c r="M1140" s="88" t="s">
        <v>86</v>
      </c>
      <c r="N1140" s="88" t="s">
        <v>1418</v>
      </c>
      <c r="O1140" s="88" t="s">
        <v>95</v>
      </c>
      <c r="P1140" s="88">
        <v>6135776</v>
      </c>
      <c r="Q1140" s="88" t="s">
        <v>398</v>
      </c>
      <c r="R1140" s="88" t="s">
        <v>74</v>
      </c>
      <c r="S1140" s="90">
        <v>46061</v>
      </c>
      <c r="T1140" s="88" t="s">
        <v>399</v>
      </c>
      <c r="U1140" s="88"/>
      <c r="V1140" s="88"/>
      <c r="W1140" s="88"/>
      <c r="X1140" s="88"/>
      <c r="Y1140" s="88"/>
      <c r="Z1140" s="88"/>
      <c r="AA1140" s="88"/>
      <c r="AB1140" s="88"/>
      <c r="AC1140" s="88" t="s">
        <v>1430</v>
      </c>
      <c r="AD1140" s="88" t="s">
        <v>1475</v>
      </c>
      <c r="AE1140" s="88" t="s">
        <v>1517</v>
      </c>
      <c r="AF1140" s="88">
        <v>14.957915875223099</v>
      </c>
      <c r="AG1140" s="252" t="s">
        <v>206</v>
      </c>
      <c r="AH1140" s="206">
        <v>9</v>
      </c>
      <c r="AI1140" s="88" t="s">
        <v>47</v>
      </c>
      <c r="AJ1140" s="419">
        <f>VLOOKUP(InformeTbHv[[#This Row],[TURNO]],[1]INFORMEHV!AI$2:AK$184,2,0)</f>
        <v>0.25</v>
      </c>
      <c r="AK1140" s="419">
        <f>VLOOKUP(InformeTbHv[[#This Row],[TURNO]],[1]INFORMEHV!AI$2:AK$184,3,0)</f>
        <v>0.58333333333333337</v>
      </c>
      <c r="AL1140" s="205">
        <v>16</v>
      </c>
      <c r="AM1140" s="88">
        <v>552</v>
      </c>
      <c r="AN1140" s="88">
        <v>108.23</v>
      </c>
      <c r="AO1140" s="88">
        <v>15.13</v>
      </c>
      <c r="AP1140" s="88"/>
      <c r="AQ1140" s="89">
        <v>16.399999999999999</v>
      </c>
      <c r="AR1140" s="88">
        <v>8</v>
      </c>
      <c r="AS1140" s="88"/>
      <c r="AT1140" s="88"/>
      <c r="AU1140" s="88"/>
      <c r="AV1140" s="88">
        <v>0.6</v>
      </c>
      <c r="AW1140" s="88"/>
      <c r="AX1140" s="88">
        <v>0.47</v>
      </c>
      <c r="AY1140" s="88"/>
      <c r="AZ1140" s="92" t="s">
        <v>203</v>
      </c>
      <c r="BA1140" s="88" t="s">
        <v>48</v>
      </c>
      <c r="BB114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1.4866666666666657</v>
      </c>
      <c r="BC1140" s="89">
        <v>0.266666666666666</v>
      </c>
      <c r="BD1140" s="89">
        <v>0.15</v>
      </c>
      <c r="BE1140" s="89"/>
      <c r="BF1140" s="89"/>
      <c r="BG1140" s="93"/>
      <c r="BH1140" s="44" t="s">
        <v>90</v>
      </c>
      <c r="BI1140" s="45" t="s">
        <v>712</v>
      </c>
      <c r="BJ1140" s="45"/>
      <c r="BK1140" s="46"/>
      <c r="BL1140" s="94"/>
    </row>
    <row r="1141" spans="1:64" ht="18" customHeight="1" x14ac:dyDescent="0.3">
      <c r="A1141" s="87">
        <f>IFERROR(InformeTbHv[[#This Row],[T EFECTIVO]]/InformeTbHv[[#This Row],[Horas disponibles]],0)</f>
        <v>0.71875</v>
      </c>
      <c r="B1141" s="87">
        <f>((InformeTbHv[[#This Row],[T PROGRAMADO]]-InformeTbHv[[#This Row],[HORAS DE OTRAS PARADA]]))/InformeTbHv[[#This Row],[T PROGRAMADO]]</f>
        <v>0.71875</v>
      </c>
      <c r="C1141" s="216">
        <f>IFERROR(((InformeTbHv[[#This Row],[T PROGRAMADO]]-InformeTbHv[[#This Row],[Ttal P. mec]])/InformeTbHv[[#This Row],[T PROGRAMADO]]),0)</f>
        <v>1</v>
      </c>
      <c r="D1141" s="88">
        <f>IFERROR(ROUND(InformeTbHv[[#This Row],[TOTAL DE ARBOLES]]/InformeTbHv[[#This Row],[T EFECTIVO]],2),"")</f>
        <v>30.96</v>
      </c>
      <c r="E1141" s="88">
        <f>(IFERROR(ROUND(InformeTbHv[[#This Row],[M3]]/InformeTbHv[[#This Row],[TOTAL DE ARBOLES]],2),""))</f>
        <v>0.31</v>
      </c>
      <c r="F1141" s="39">
        <f>IFERROR(ROUND(InformeTbHv[[#This Row],[M3]]/InformeTbHv[[#This Row],[T EFECTIVO]],2),"")</f>
        <v>9.7200000000000006</v>
      </c>
      <c r="G1141" s="89">
        <f>InformeTbHv[[#This Row],[T PROGRAMADO]]-InformeTbHv[[#This Row],[HORAS DE OTRAS PARADA]]</f>
        <v>5.75</v>
      </c>
      <c r="H1141" s="89">
        <f>InformeTbHv[[#This Row],[T PROGRAMADO]]-SUM(InformeTbHv[[#This Row],[T PARADAS MEC]]+InformeTbHv[[#This Row],[ALISTAMIENTO]]+InformeTbHv[[#This Row],[Mantenimiento periódico]])</f>
        <v>8</v>
      </c>
      <c r="I1141" s="89">
        <f>InformeTbHv[[#This Row],[T PARADAS MEC]]+InformeTbHv[[#This Row],[ALISTAMIENTO]]+InformeTbHv[[#This Row],[Mantenimiento periódico]]</f>
        <v>0</v>
      </c>
      <c r="J1141" s="89">
        <f>SUMIF(InformeTbHv[[#This Row],[MOTIVO 1]],"Mantenimiento periódico",InformeTbHv[[#This Row],[T OTRA PARADA 1]])</f>
        <v>0</v>
      </c>
      <c r="K1141" s="89">
        <f>InformeTbHv[[#This Row],[Mantenimiento periódico]]+InformeTbHv[[#This Row],[ALISTAMIENTO]]</f>
        <v>0</v>
      </c>
      <c r="L1141" s="89">
        <f>SUM(InformeTbHv[[#This Row],[T OTRA PARADA 1]:[T OTRA PARADA 5]])</f>
        <v>2</v>
      </c>
      <c r="M1141" s="88" t="s">
        <v>86</v>
      </c>
      <c r="N1141" s="88" t="s">
        <v>1418</v>
      </c>
      <c r="O1141" s="88" t="s">
        <v>88</v>
      </c>
      <c r="P1141" s="88">
        <v>94265708</v>
      </c>
      <c r="Q1141" s="88" t="s">
        <v>398</v>
      </c>
      <c r="R1141" s="88" t="s">
        <v>74</v>
      </c>
      <c r="S1141" s="90">
        <v>46062</v>
      </c>
      <c r="T1141" s="88" t="s">
        <v>399</v>
      </c>
      <c r="U1141" s="88"/>
      <c r="V1141" s="88"/>
      <c r="W1141" s="88"/>
      <c r="X1141" s="88"/>
      <c r="Y1141" s="88"/>
      <c r="Z1141" s="88"/>
      <c r="AA1141" s="88"/>
      <c r="AB1141" s="88"/>
      <c r="AC1141" s="88" t="s">
        <v>1430</v>
      </c>
      <c r="AD1141" s="88" t="s">
        <v>1475</v>
      </c>
      <c r="AE1141" s="88" t="s">
        <v>1517</v>
      </c>
      <c r="AF1141" s="88">
        <v>14.957915875223099</v>
      </c>
      <c r="AG1141" s="251" t="s">
        <v>205</v>
      </c>
      <c r="AH1141" s="206">
        <v>9</v>
      </c>
      <c r="AI1141" s="88" t="s">
        <v>45</v>
      </c>
      <c r="AJ1141" s="419">
        <f>VLOOKUP(InformeTbHv[[#This Row],[TURNO]],[1]INFORMEHV!AI$2:AK$184,2,0)</f>
        <v>0.58333333333333337</v>
      </c>
      <c r="AK1141" s="419">
        <f>VLOOKUP(InformeTbHv[[#This Row],[TURNO]],[1]INFORMEHV!AI$2:AK$184,3,0)</f>
        <v>0.91666666666666663</v>
      </c>
      <c r="AL1141" s="205">
        <v>22</v>
      </c>
      <c r="AM1141" s="88">
        <v>178</v>
      </c>
      <c r="AN1141" s="88">
        <v>55.87</v>
      </c>
      <c r="AO1141" s="88">
        <v>5.68</v>
      </c>
      <c r="AP1141" s="88"/>
      <c r="AQ1141" s="89">
        <v>17.8</v>
      </c>
      <c r="AR1141" s="88">
        <v>8</v>
      </c>
      <c r="AS1141" s="88"/>
      <c r="AT1141" s="88"/>
      <c r="AU1141" s="88"/>
      <c r="AV1141" s="88"/>
      <c r="AW1141" s="88"/>
      <c r="AX1141" s="88">
        <v>0.25</v>
      </c>
      <c r="AY1141" s="88"/>
      <c r="AZ1141" s="92" t="s">
        <v>624</v>
      </c>
      <c r="BA1141" s="88" t="s">
        <v>46</v>
      </c>
      <c r="BB114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2.25</v>
      </c>
      <c r="BC1141" s="89">
        <v>2</v>
      </c>
      <c r="BD1141" s="89"/>
      <c r="BE1141" s="89"/>
      <c r="BF1141" s="89"/>
      <c r="BG1141" s="93"/>
      <c r="BH1141" s="44" t="s">
        <v>841</v>
      </c>
      <c r="BI1141" s="45"/>
      <c r="BJ1141" s="45"/>
      <c r="BK1141" s="46"/>
      <c r="BL1141" s="94"/>
    </row>
    <row r="1142" spans="1:64" ht="18" customHeight="1" x14ac:dyDescent="0.3">
      <c r="A1142" s="87">
        <f>IFERROR(InformeTbHv[[#This Row],[T EFECTIVO]]/InformeTbHv[[#This Row],[Horas disponibles]],0)</f>
        <v>0.64726175075463643</v>
      </c>
      <c r="B1142" s="87">
        <f>((InformeTbHv[[#This Row],[T PROGRAMADO]]-InformeTbHv[[#This Row],[HORAS DE OTRAS PARADA]]))/InformeTbHv[[#This Row],[T PROGRAMADO]]</f>
        <v>0.62541666666666751</v>
      </c>
      <c r="C1142" s="216">
        <f>IFERROR(((InformeTbHv[[#This Row],[T PROGRAMADO]]-InformeTbHv[[#This Row],[Ttal P. mec]])/InformeTbHv[[#This Row],[T PROGRAMADO]]),0)</f>
        <v>0.96625000000000005</v>
      </c>
      <c r="D1142" s="88">
        <f>IFERROR(ROUND(InformeTbHv[[#This Row],[TOTAL DE ARBOLES]]/InformeTbHv[[#This Row],[T EFECTIVO]],2),"")</f>
        <v>70.349999999999994</v>
      </c>
      <c r="E1142" s="88">
        <f>(IFERROR(ROUND(InformeTbHv[[#This Row],[M3]]/InformeTbHv[[#This Row],[TOTAL DE ARBOLES]],2),""))</f>
        <v>0.2</v>
      </c>
      <c r="F1142" s="39">
        <f>IFERROR(ROUND(InformeTbHv[[#This Row],[M3]]/InformeTbHv[[#This Row],[T EFECTIVO]],2),"")</f>
        <v>13.99</v>
      </c>
      <c r="G1142" s="89">
        <f>InformeTbHv[[#This Row],[T PROGRAMADO]]-InformeTbHv[[#This Row],[HORAS DE OTRAS PARADA]]</f>
        <v>5.0033333333333401</v>
      </c>
      <c r="H1142" s="89">
        <f>InformeTbHv[[#This Row],[T PROGRAMADO]]-SUM(InformeTbHv[[#This Row],[T PARADAS MEC]]+InformeTbHv[[#This Row],[ALISTAMIENTO]]+InformeTbHv[[#This Row],[Mantenimiento periódico]])</f>
        <v>7.73</v>
      </c>
      <c r="I1142" s="89">
        <f>InformeTbHv[[#This Row],[T PARADAS MEC]]+InformeTbHv[[#This Row],[ALISTAMIENTO]]+InformeTbHv[[#This Row],[Mantenimiento periódico]]</f>
        <v>0.27</v>
      </c>
      <c r="J1142" s="89">
        <f>SUMIF(InformeTbHv[[#This Row],[MOTIVO 1]],"Mantenimiento periódico",InformeTbHv[[#This Row],[T OTRA PARADA 1]])</f>
        <v>0</v>
      </c>
      <c r="K1142" s="89">
        <f>InformeTbHv[[#This Row],[Mantenimiento periódico]]+InformeTbHv[[#This Row],[ALISTAMIENTO]]</f>
        <v>0.27</v>
      </c>
      <c r="L1142" s="89">
        <f>SUM(InformeTbHv[[#This Row],[T OTRA PARADA 1]:[T OTRA PARADA 5]])</f>
        <v>2.1666666666666599</v>
      </c>
      <c r="M1142" s="88" t="s">
        <v>72</v>
      </c>
      <c r="N1142" s="88" t="s">
        <v>1418</v>
      </c>
      <c r="O1142" s="88" t="s">
        <v>87</v>
      </c>
      <c r="P1142" s="88">
        <v>1112300817</v>
      </c>
      <c r="Q1142" s="88" t="s">
        <v>43</v>
      </c>
      <c r="R1142" s="88" t="s">
        <v>74</v>
      </c>
      <c r="S1142" s="90">
        <v>46061</v>
      </c>
      <c r="T1142" s="88" t="s">
        <v>99</v>
      </c>
      <c r="U1142" s="88"/>
      <c r="V1142" s="88"/>
      <c r="W1142" s="88"/>
      <c r="X1142" s="88"/>
      <c r="Y1142" s="88"/>
      <c r="Z1142" s="88"/>
      <c r="AA1142" s="88"/>
      <c r="AB1142" s="88"/>
      <c r="AC1142" s="88" t="s">
        <v>1442</v>
      </c>
      <c r="AD1142" s="88" t="s">
        <v>1487</v>
      </c>
      <c r="AE1142" s="88" t="s">
        <v>1514</v>
      </c>
      <c r="AF1142" s="88">
        <v>18.547875311725036</v>
      </c>
      <c r="AG1142" s="251" t="s">
        <v>205</v>
      </c>
      <c r="AH1142" s="206">
        <v>3</v>
      </c>
      <c r="AI1142" s="88" t="s">
        <v>47</v>
      </c>
      <c r="AJ1142" s="419">
        <f>VLOOKUP(InformeTbHv[[#This Row],[TURNO]],[1]INFORMEHV!AI$2:AK$184,2,0)</f>
        <v>0.25</v>
      </c>
      <c r="AK1142" s="419">
        <f>VLOOKUP(InformeTbHv[[#This Row],[TURNO]],[1]INFORMEHV!AI$2:AK$184,3,0)</f>
        <v>0.58333333333333337</v>
      </c>
      <c r="AL1142" s="205">
        <v>24</v>
      </c>
      <c r="AM1142" s="88">
        <v>352</v>
      </c>
      <c r="AN1142" s="88">
        <v>70</v>
      </c>
      <c r="AO1142" s="88">
        <v>14</v>
      </c>
      <c r="AP1142" s="88">
        <v>86</v>
      </c>
      <c r="AQ1142" s="89">
        <v>14</v>
      </c>
      <c r="AR1142" s="88">
        <v>8</v>
      </c>
      <c r="AS1142" s="88"/>
      <c r="AT1142" s="88"/>
      <c r="AU1142" s="88"/>
      <c r="AV1142" s="88">
        <v>0.27</v>
      </c>
      <c r="AW1142" s="88">
        <v>0.23</v>
      </c>
      <c r="AX1142" s="88">
        <v>0.33</v>
      </c>
      <c r="AY1142" s="88">
        <v>4.5</v>
      </c>
      <c r="AZ1142" s="92" t="s">
        <v>133</v>
      </c>
      <c r="BA1142" s="88" t="s">
        <v>48</v>
      </c>
      <c r="BB114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2.9966666666666599</v>
      </c>
      <c r="BC1142" s="89">
        <v>2.1666666666666599</v>
      </c>
      <c r="BD1142" s="89"/>
      <c r="BE1142" s="89"/>
      <c r="BF1142" s="89"/>
      <c r="BG1142" s="93"/>
      <c r="BH1142" s="14" t="s">
        <v>236</v>
      </c>
      <c r="BI1142" s="45"/>
      <c r="BJ1142" s="45"/>
      <c r="BK1142" s="46"/>
      <c r="BL1142" s="94"/>
    </row>
    <row r="1143" spans="1:64" ht="18" customHeight="1" x14ac:dyDescent="0.3">
      <c r="A1143" s="87">
        <f>IFERROR(InformeTbHv[[#This Row],[T EFECTIVO]]/InformeTbHv[[#This Row],[Horas disponibles]],0)</f>
        <v>0.88744024337244676</v>
      </c>
      <c r="B1143" s="87">
        <f>((InformeTbHv[[#This Row],[T PROGRAMADO]]-InformeTbHv[[#This Row],[HORAS DE OTRAS PARADA]]))/InformeTbHv[[#This Row],[T PROGRAMADO]]</f>
        <v>0.85083333333333333</v>
      </c>
      <c r="C1143" s="216">
        <f>IFERROR(((InformeTbHv[[#This Row],[T PROGRAMADO]]-InformeTbHv[[#This Row],[Ttal P. mec]])/InformeTbHv[[#This Row],[T PROGRAMADO]]),0)</f>
        <v>0.95874999999999999</v>
      </c>
      <c r="D1143" s="88">
        <f>IFERROR(ROUND(InformeTbHv[[#This Row],[TOTAL DE ARBOLES]]/InformeTbHv[[#This Row],[T EFECTIVO]],2),"")</f>
        <v>93.29</v>
      </c>
      <c r="E1143" s="88">
        <f>(IFERROR(ROUND(InformeTbHv[[#This Row],[M3]]/InformeTbHv[[#This Row],[TOTAL DE ARBOLES]],2),""))</f>
        <v>0.13</v>
      </c>
      <c r="F1143" s="39">
        <f>IFERROR(ROUND(InformeTbHv[[#This Row],[M3]]/InformeTbHv[[#This Row],[T EFECTIVO]],2),"")</f>
        <v>11.67</v>
      </c>
      <c r="G1143" s="89">
        <f>InformeTbHv[[#This Row],[T PROGRAMADO]]-InformeTbHv[[#This Row],[HORAS DE OTRAS PARADA]]</f>
        <v>6.8066666666666666</v>
      </c>
      <c r="H1143" s="89">
        <f>InformeTbHv[[#This Row],[T PROGRAMADO]]-SUM(InformeTbHv[[#This Row],[T PARADAS MEC]]+InformeTbHv[[#This Row],[ALISTAMIENTO]]+InformeTbHv[[#This Row],[Mantenimiento periódico]])</f>
        <v>7.67</v>
      </c>
      <c r="I1143" s="89">
        <f>InformeTbHv[[#This Row],[T PARADAS MEC]]+InformeTbHv[[#This Row],[ALISTAMIENTO]]+InformeTbHv[[#This Row],[Mantenimiento periódico]]</f>
        <v>0.33</v>
      </c>
      <c r="J1143" s="89">
        <f>SUMIF(InformeTbHv[[#This Row],[MOTIVO 1]],"Mantenimiento periódico",InformeTbHv[[#This Row],[T OTRA PARADA 1]])</f>
        <v>0</v>
      </c>
      <c r="K1143" s="89">
        <f>InformeTbHv[[#This Row],[Mantenimiento periódico]]+InformeTbHv[[#This Row],[ALISTAMIENTO]]</f>
        <v>0.33</v>
      </c>
      <c r="L1143" s="89">
        <f>SUM(InformeTbHv[[#This Row],[T OTRA PARADA 1]:[T OTRA PARADA 5]])</f>
        <v>0.33333333333333298</v>
      </c>
      <c r="M1143" s="88" t="s">
        <v>86</v>
      </c>
      <c r="N1143" s="88" t="s">
        <v>1418</v>
      </c>
      <c r="O1143" s="88" t="s">
        <v>95</v>
      </c>
      <c r="P1143" s="88">
        <v>6135776</v>
      </c>
      <c r="Q1143" s="88" t="s">
        <v>398</v>
      </c>
      <c r="R1143" s="88" t="s">
        <v>74</v>
      </c>
      <c r="S1143" s="90">
        <v>46063</v>
      </c>
      <c r="T1143" s="88" t="s">
        <v>399</v>
      </c>
      <c r="U1143" s="88"/>
      <c r="V1143" s="88"/>
      <c r="W1143" s="88"/>
      <c r="X1143" s="88"/>
      <c r="Y1143" s="88"/>
      <c r="Z1143" s="88"/>
      <c r="AA1143" s="88"/>
      <c r="AB1143" s="88"/>
      <c r="AC1143" s="88" t="s">
        <v>1430</v>
      </c>
      <c r="AD1143" s="88" t="s">
        <v>1475</v>
      </c>
      <c r="AE1143" s="88" t="s">
        <v>1517</v>
      </c>
      <c r="AF1143" s="88">
        <v>14.957915875223099</v>
      </c>
      <c r="AG1143" s="251" t="s">
        <v>205</v>
      </c>
      <c r="AH1143" s="206">
        <v>9</v>
      </c>
      <c r="AI1143" s="88" t="s">
        <v>47</v>
      </c>
      <c r="AJ1143" s="419">
        <f>VLOOKUP(InformeTbHv[[#This Row],[TURNO]],[1]INFORMEHV!AI$2:AK$184,2,0)</f>
        <v>0.25</v>
      </c>
      <c r="AK1143" s="419">
        <f>VLOOKUP(InformeTbHv[[#This Row],[TURNO]],[1]INFORMEHV!AI$2:AK$184,3,0)</f>
        <v>0.58333333333333337</v>
      </c>
      <c r="AL1143" s="205">
        <v>24</v>
      </c>
      <c r="AM1143" s="88">
        <v>635</v>
      </c>
      <c r="AN1143" s="88">
        <v>79.459999999999994</v>
      </c>
      <c r="AO1143" s="88">
        <v>13.09</v>
      </c>
      <c r="AP1143" s="88"/>
      <c r="AQ1143" s="89">
        <v>17.399999999999999</v>
      </c>
      <c r="AR1143" s="88">
        <v>8</v>
      </c>
      <c r="AS1143" s="88"/>
      <c r="AT1143" s="88"/>
      <c r="AU1143" s="88"/>
      <c r="AV1143" s="88">
        <v>0.33</v>
      </c>
      <c r="AW1143" s="88">
        <v>0.3</v>
      </c>
      <c r="AX1143" s="88">
        <v>0.23</v>
      </c>
      <c r="AY1143" s="88"/>
      <c r="AZ1143" s="92" t="s">
        <v>629</v>
      </c>
      <c r="BA1143" s="88" t="s">
        <v>46</v>
      </c>
      <c r="BB114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1.1933333333333329</v>
      </c>
      <c r="BC1143" s="89">
        <v>0.33333333333333298</v>
      </c>
      <c r="BD1143" s="89"/>
      <c r="BE1143" s="89"/>
      <c r="BF1143" s="89"/>
      <c r="BG1143" s="93"/>
      <c r="BH1143" s="44" t="s">
        <v>255</v>
      </c>
      <c r="BI1143" s="45"/>
      <c r="BJ1143" s="45"/>
      <c r="BK1143" s="46"/>
      <c r="BL1143" s="94"/>
    </row>
    <row r="1144" spans="1:64" ht="18" customHeight="1" x14ac:dyDescent="0.3">
      <c r="A1144" s="87">
        <f>IFERROR(InformeTbHv[[#This Row],[T EFECTIVO]]/InformeTbHv[[#This Row],[Horas disponibles]],0)</f>
        <v>0.81247311827957036</v>
      </c>
      <c r="B1144" s="87">
        <f>((InformeTbHv[[#This Row],[T PROGRAMADO]]-InformeTbHv[[#This Row],[HORAS DE OTRAS PARADA]]))/InformeTbHv[[#This Row],[T PROGRAMADO]]</f>
        <v>0.7870833333333338</v>
      </c>
      <c r="C1144" s="216">
        <f>IFERROR(((InformeTbHv[[#This Row],[T PROGRAMADO]]-InformeTbHv[[#This Row],[Ttal P. mec]])/InformeTbHv[[#This Row],[T PROGRAMADO]]),0)</f>
        <v>0.96875</v>
      </c>
      <c r="D1144" s="88">
        <f>IFERROR(ROUND(InformeTbHv[[#This Row],[TOTAL DE ARBOLES]]/InformeTbHv[[#This Row],[T EFECTIVO]],2),"")</f>
        <v>57.01</v>
      </c>
      <c r="E1144" s="88">
        <f>(IFERROR(ROUND(InformeTbHv[[#This Row],[M3]]/InformeTbHv[[#This Row],[TOTAL DE ARBOLES]],2),""))</f>
        <v>0.19</v>
      </c>
      <c r="F1144" s="39">
        <f>IFERROR(ROUND(InformeTbHv[[#This Row],[M3]]/InformeTbHv[[#This Row],[T EFECTIVO]],2),"")</f>
        <v>11.12</v>
      </c>
      <c r="G1144" s="89">
        <f>InformeTbHv[[#This Row],[T PROGRAMADO]]-InformeTbHv[[#This Row],[HORAS DE OTRAS PARADA]]</f>
        <v>6.2966666666666704</v>
      </c>
      <c r="H1144" s="89">
        <f>InformeTbHv[[#This Row],[T PROGRAMADO]]-SUM(InformeTbHv[[#This Row],[T PARADAS MEC]]+InformeTbHv[[#This Row],[ALISTAMIENTO]]+InformeTbHv[[#This Row],[Mantenimiento periódico]])</f>
        <v>7.75</v>
      </c>
      <c r="I1144" s="89">
        <f>InformeTbHv[[#This Row],[T PARADAS MEC]]+InformeTbHv[[#This Row],[ALISTAMIENTO]]+InformeTbHv[[#This Row],[Mantenimiento periódico]]</f>
        <v>0.25</v>
      </c>
      <c r="J1144" s="89">
        <f>SUMIF(InformeTbHv[[#This Row],[MOTIVO 1]],"Mantenimiento periódico",InformeTbHv[[#This Row],[T OTRA PARADA 1]])</f>
        <v>0</v>
      </c>
      <c r="K1144" s="89">
        <f>InformeTbHv[[#This Row],[Mantenimiento periódico]]+InformeTbHv[[#This Row],[ALISTAMIENTO]]</f>
        <v>0.25</v>
      </c>
      <c r="L1144" s="89">
        <f>SUM(InformeTbHv[[#This Row],[T OTRA PARADA 1]:[T OTRA PARADA 5]])</f>
        <v>1.0833333333333299</v>
      </c>
      <c r="M1144" s="88" t="s">
        <v>72</v>
      </c>
      <c r="N1144" s="88" t="s">
        <v>1418</v>
      </c>
      <c r="O1144" s="88" t="s">
        <v>87</v>
      </c>
      <c r="P1144" s="88">
        <v>1112300817</v>
      </c>
      <c r="Q1144" s="88" t="s">
        <v>43</v>
      </c>
      <c r="R1144" s="88" t="s">
        <v>74</v>
      </c>
      <c r="S1144" s="90">
        <v>46063</v>
      </c>
      <c r="T1144" s="88" t="s">
        <v>99</v>
      </c>
      <c r="U1144" s="88"/>
      <c r="V1144" s="88"/>
      <c r="W1144" s="88"/>
      <c r="X1144" s="88"/>
      <c r="Y1144" s="88"/>
      <c r="Z1144" s="88"/>
      <c r="AA1144" s="88"/>
      <c r="AB1144" s="88"/>
      <c r="AC1144" s="88" t="s">
        <v>1442</v>
      </c>
      <c r="AD1144" s="88" t="s">
        <v>1487</v>
      </c>
      <c r="AE1144" s="88" t="s">
        <v>1514</v>
      </c>
      <c r="AF1144" s="88">
        <v>18.547875311725036</v>
      </c>
      <c r="AG1144" s="251" t="s">
        <v>205</v>
      </c>
      <c r="AH1144" s="206">
        <v>3</v>
      </c>
      <c r="AI1144" s="88" t="s">
        <v>47</v>
      </c>
      <c r="AJ1144" s="419">
        <f>VLOOKUP(InformeTbHv[[#This Row],[TURNO]],[1]INFORMEHV!AI$2:AK$184,2,0)</f>
        <v>0.25</v>
      </c>
      <c r="AK1144" s="419">
        <f>VLOOKUP(InformeTbHv[[#This Row],[TURNO]],[1]INFORMEHV!AI$2:AK$184,3,0)</f>
        <v>0.58333333333333337</v>
      </c>
      <c r="AL1144" s="205">
        <v>29</v>
      </c>
      <c r="AM1144" s="88">
        <v>359</v>
      </c>
      <c r="AN1144" s="88">
        <v>70</v>
      </c>
      <c r="AO1144" s="88">
        <v>11.8</v>
      </c>
      <c r="AP1144" s="88">
        <v>75</v>
      </c>
      <c r="AQ1144" s="89">
        <v>14</v>
      </c>
      <c r="AR1144" s="88">
        <v>8</v>
      </c>
      <c r="AS1144" s="88"/>
      <c r="AT1144" s="88"/>
      <c r="AU1144" s="88"/>
      <c r="AV1144" s="88">
        <v>0.25</v>
      </c>
      <c r="AW1144" s="88"/>
      <c r="AX1144" s="88">
        <v>0.37</v>
      </c>
      <c r="AY1144" s="88">
        <v>5.5</v>
      </c>
      <c r="AZ1144" s="92" t="s">
        <v>632</v>
      </c>
      <c r="BA1144" s="88" t="s">
        <v>48</v>
      </c>
      <c r="BB114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1.70333333333333</v>
      </c>
      <c r="BC1144" s="89">
        <v>1.0833333333333299</v>
      </c>
      <c r="BD1144" s="89"/>
      <c r="BE1144" s="89"/>
      <c r="BF1144" s="89"/>
      <c r="BG1144" s="93"/>
      <c r="BH1144" s="44" t="s">
        <v>711</v>
      </c>
      <c r="BI1144" s="45"/>
      <c r="BJ1144" s="45"/>
      <c r="BK1144" s="46"/>
      <c r="BL1144" s="94"/>
    </row>
    <row r="1145" spans="1:64" ht="18" customHeight="1" x14ac:dyDescent="0.3">
      <c r="A1145" s="87">
        <f>IFERROR(InformeTbHv[[#This Row],[T EFECTIVO]]/InformeTbHv[[#This Row],[Horas disponibles]],0)</f>
        <v>0.88963660834454916</v>
      </c>
      <c r="B1145" s="87">
        <f>((InformeTbHv[[#This Row],[T PROGRAMADO]]-InformeTbHv[[#This Row],[HORAS DE OTRAS PARADA]]))/InformeTbHv[[#This Row],[T PROGRAMADO]]</f>
        <v>0.82625000000000004</v>
      </c>
      <c r="C1145" s="216">
        <f>IFERROR(((InformeTbHv[[#This Row],[T PROGRAMADO]]-InformeTbHv[[#This Row],[Ttal P. mec]])/InformeTbHv[[#This Row],[T PROGRAMADO]]),0)</f>
        <v>0.92874999999999996</v>
      </c>
      <c r="D1145" s="88">
        <f>IFERROR(ROUND(InformeTbHv[[#This Row],[TOTAL DE ARBOLES]]/InformeTbHv[[#This Row],[T EFECTIVO]],2),"")</f>
        <v>37.520000000000003</v>
      </c>
      <c r="E1145" s="88">
        <f>(IFERROR(ROUND(InformeTbHv[[#This Row],[M3]]/InformeTbHv[[#This Row],[TOTAL DE ARBOLES]],2),""))</f>
        <v>0.34</v>
      </c>
      <c r="F1145" s="39">
        <f>IFERROR(ROUND(InformeTbHv[[#This Row],[M3]]/InformeTbHv[[#This Row],[T EFECTIVO]],2),"")</f>
        <v>12.58</v>
      </c>
      <c r="G1145" s="89">
        <f>InformeTbHv[[#This Row],[T PROGRAMADO]]-InformeTbHv[[#This Row],[HORAS DE OTRAS PARADA]]</f>
        <v>6.61</v>
      </c>
      <c r="H1145" s="89">
        <f>InformeTbHv[[#This Row],[T PROGRAMADO]]-SUM(InformeTbHv[[#This Row],[T PARADAS MEC]]+InformeTbHv[[#This Row],[ALISTAMIENTO]]+InformeTbHv[[#This Row],[Mantenimiento periódico]])</f>
        <v>7.43</v>
      </c>
      <c r="I1145" s="89">
        <f>InformeTbHv[[#This Row],[T PARADAS MEC]]+InformeTbHv[[#This Row],[ALISTAMIENTO]]+InformeTbHv[[#This Row],[Mantenimiento periódico]]</f>
        <v>0.56999999999999995</v>
      </c>
      <c r="J1145" s="89">
        <f>SUMIF(InformeTbHv[[#This Row],[MOTIVO 1]],"Mantenimiento periódico",InformeTbHv[[#This Row],[T OTRA PARADA 1]])</f>
        <v>0</v>
      </c>
      <c r="K1145" s="89">
        <f>InformeTbHv[[#This Row],[Mantenimiento periódico]]+InformeTbHv[[#This Row],[ALISTAMIENTO]]</f>
        <v>0.56999999999999995</v>
      </c>
      <c r="L1145" s="89">
        <f>SUM(InformeTbHv[[#This Row],[T OTRA PARADA 1]:[T OTRA PARADA 5]])</f>
        <v>0</v>
      </c>
      <c r="M1145" s="88" t="s">
        <v>72</v>
      </c>
      <c r="N1145" s="88" t="s">
        <v>1418</v>
      </c>
      <c r="O1145" s="88" t="s">
        <v>75</v>
      </c>
      <c r="P1145" s="88">
        <v>1114481552</v>
      </c>
      <c r="Q1145" s="88" t="s">
        <v>43</v>
      </c>
      <c r="R1145" s="88" t="s">
        <v>74</v>
      </c>
      <c r="S1145" s="90">
        <v>46064</v>
      </c>
      <c r="T1145" s="88" t="s">
        <v>99</v>
      </c>
      <c r="U1145" s="88"/>
      <c r="V1145" s="88"/>
      <c r="W1145" s="88"/>
      <c r="X1145" s="88"/>
      <c r="Y1145" s="88"/>
      <c r="Z1145" s="88"/>
      <c r="AA1145" s="88"/>
      <c r="AB1145" s="88"/>
      <c r="AC1145" s="88" t="s">
        <v>1442</v>
      </c>
      <c r="AD1145" s="88" t="s">
        <v>1487</v>
      </c>
      <c r="AE1145" s="88" t="s">
        <v>1514</v>
      </c>
      <c r="AF1145" s="88">
        <v>18.547875311725036</v>
      </c>
      <c r="AG1145" s="251" t="s">
        <v>205</v>
      </c>
      <c r="AH1145" s="206">
        <v>3</v>
      </c>
      <c r="AI1145" s="88" t="s">
        <v>47</v>
      </c>
      <c r="AJ1145" s="419">
        <f>VLOOKUP(InformeTbHv[[#This Row],[TURNO]],[1]INFORMEHV!AI$2:AK$184,2,0)</f>
        <v>0.25</v>
      </c>
      <c r="AK1145" s="419">
        <f>VLOOKUP(InformeTbHv[[#This Row],[TURNO]],[1]INFORMEHV!AI$2:AK$184,3,0)</f>
        <v>0.58333333333333337</v>
      </c>
      <c r="AL1145" s="205">
        <v>25</v>
      </c>
      <c r="AM1145" s="88">
        <v>248</v>
      </c>
      <c r="AN1145" s="88">
        <v>83.15</v>
      </c>
      <c r="AO1145" s="88">
        <v>14.17</v>
      </c>
      <c r="AP1145" s="88"/>
      <c r="AQ1145" s="89">
        <v>20.2</v>
      </c>
      <c r="AR1145" s="88">
        <v>8</v>
      </c>
      <c r="AS1145" s="88"/>
      <c r="AT1145" s="88"/>
      <c r="AU1145" s="88"/>
      <c r="AV1145" s="88">
        <v>0.56999999999999995</v>
      </c>
      <c r="AW1145" s="88"/>
      <c r="AX1145" s="88">
        <v>0.82</v>
      </c>
      <c r="AY1145" s="88">
        <v>6</v>
      </c>
      <c r="AZ1145" s="92" t="s">
        <v>634</v>
      </c>
      <c r="BA1145" s="88" t="s">
        <v>48</v>
      </c>
      <c r="BB114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1.39</v>
      </c>
      <c r="BC1145" s="89"/>
      <c r="BD1145" s="89"/>
      <c r="BE1145" s="89"/>
      <c r="BF1145" s="89"/>
      <c r="BG1145" s="93"/>
      <c r="BH1145" s="44"/>
      <c r="BI1145" s="45"/>
      <c r="BJ1145" s="45"/>
      <c r="BK1145" s="46"/>
      <c r="BL1145" s="94"/>
    </row>
    <row r="1146" spans="1:64" ht="18" customHeight="1" x14ac:dyDescent="0.3">
      <c r="A1146" s="87">
        <f>IFERROR(InformeTbHv[[#This Row],[T EFECTIVO]]/InformeTbHv[[#This Row],[Horas disponibles]],0)</f>
        <v>0.85866326096211165</v>
      </c>
      <c r="B1146" s="87">
        <f>((InformeTbHv[[#This Row],[T PROGRAMADO]]-InformeTbHv[[#This Row],[HORAS DE OTRAS PARADA]]))/InformeTbHv[[#This Row],[T PROGRAMADO]]</f>
        <v>0.84041666666666681</v>
      </c>
      <c r="C1146" s="216">
        <f>IFERROR(((InformeTbHv[[#This Row],[T PROGRAMADO]]-InformeTbHv[[#This Row],[Ttal P. mec]])/InformeTbHv[[#This Row],[T PROGRAMADO]]),0)</f>
        <v>0.97875000000000001</v>
      </c>
      <c r="D1146" s="88">
        <f>IFERROR(ROUND(InformeTbHv[[#This Row],[TOTAL DE ARBOLES]]/InformeTbHv[[#This Row],[T EFECTIVO]],2),"")</f>
        <v>62.47</v>
      </c>
      <c r="E1146" s="88">
        <f>(IFERROR(ROUND(InformeTbHv[[#This Row],[M3]]/InformeTbHv[[#This Row],[TOTAL DE ARBOLES]],2),""))</f>
        <v>0.37</v>
      </c>
      <c r="F1146" s="39">
        <f>IFERROR(ROUND(InformeTbHv[[#This Row],[M3]]/InformeTbHv[[#This Row],[T EFECTIVO]],2),"")</f>
        <v>22.9</v>
      </c>
      <c r="G1146" s="89">
        <f>InformeTbHv[[#This Row],[T PROGRAMADO]]-InformeTbHv[[#This Row],[HORAS DE OTRAS PARADA]]</f>
        <v>6.7233333333333345</v>
      </c>
      <c r="H1146" s="89">
        <f>InformeTbHv[[#This Row],[T PROGRAMADO]]-SUM(InformeTbHv[[#This Row],[T PARADAS MEC]]+InformeTbHv[[#This Row],[ALISTAMIENTO]]+InformeTbHv[[#This Row],[Mantenimiento periódico]])</f>
        <v>7.83</v>
      </c>
      <c r="I1146" s="89">
        <f>InformeTbHv[[#This Row],[T PARADAS MEC]]+InformeTbHv[[#This Row],[ALISTAMIENTO]]+InformeTbHv[[#This Row],[Mantenimiento periódico]]</f>
        <v>0.17</v>
      </c>
      <c r="J1146" s="89">
        <f>SUMIF(InformeTbHv[[#This Row],[MOTIVO 1]],"Mantenimiento periódico",InformeTbHv[[#This Row],[T OTRA PARADA 1]])</f>
        <v>0</v>
      </c>
      <c r="K1146" s="89">
        <f>InformeTbHv[[#This Row],[Mantenimiento periódico]]+InformeTbHv[[#This Row],[ALISTAMIENTO]]</f>
        <v>0.17</v>
      </c>
      <c r="L1146" s="89">
        <f>SUM(InformeTbHv[[#This Row],[T OTRA PARADA 1]:[T OTRA PARADA 5]])</f>
        <v>0.66666666666666596</v>
      </c>
      <c r="M1146" s="88" t="s">
        <v>72</v>
      </c>
      <c r="N1146" s="88" t="s">
        <v>1418</v>
      </c>
      <c r="O1146" s="88" t="s">
        <v>73</v>
      </c>
      <c r="P1146" s="88">
        <v>1116724403</v>
      </c>
      <c r="Q1146" s="88" t="s">
        <v>43</v>
      </c>
      <c r="R1146" s="88" t="s">
        <v>74</v>
      </c>
      <c r="S1146" s="90">
        <v>46064</v>
      </c>
      <c r="T1146" s="88" t="s">
        <v>99</v>
      </c>
      <c r="U1146" s="88"/>
      <c r="V1146" s="88"/>
      <c r="W1146" s="88"/>
      <c r="X1146" s="88"/>
      <c r="Y1146" s="88"/>
      <c r="Z1146" s="88"/>
      <c r="AA1146" s="88"/>
      <c r="AB1146" s="88"/>
      <c r="AC1146" s="88" t="s">
        <v>1442</v>
      </c>
      <c r="AD1146" s="88" t="s">
        <v>1487</v>
      </c>
      <c r="AE1146" s="88" t="s">
        <v>1514</v>
      </c>
      <c r="AF1146" s="88">
        <v>18.547875311725036</v>
      </c>
      <c r="AG1146" s="251" t="s">
        <v>205</v>
      </c>
      <c r="AH1146" s="206">
        <v>3</v>
      </c>
      <c r="AI1146" s="88" t="s">
        <v>45</v>
      </c>
      <c r="AJ1146" s="419">
        <f>VLOOKUP(InformeTbHv[[#This Row],[TURNO]],[1]INFORMEHV!AI$2:AK$184,2,0)</f>
        <v>0.58333333333333337</v>
      </c>
      <c r="AK1146" s="419">
        <f>VLOOKUP(InformeTbHv[[#This Row],[TURNO]],[1]INFORMEHV!AI$2:AK$184,3,0)</f>
        <v>0.91666666666666663</v>
      </c>
      <c r="AL1146" s="205">
        <v>25</v>
      </c>
      <c r="AM1146" s="88">
        <v>420</v>
      </c>
      <c r="AN1146" s="88">
        <v>153.97999999999999</v>
      </c>
      <c r="AO1146" s="88">
        <v>22.8</v>
      </c>
      <c r="AP1146" s="88"/>
      <c r="AQ1146" s="89">
        <v>20.9</v>
      </c>
      <c r="AR1146" s="88">
        <v>8</v>
      </c>
      <c r="AS1146" s="88"/>
      <c r="AT1146" s="88"/>
      <c r="AU1146" s="88"/>
      <c r="AV1146" s="88">
        <v>0.17</v>
      </c>
      <c r="AW1146" s="88">
        <v>0.17</v>
      </c>
      <c r="AX1146" s="88">
        <v>0.27</v>
      </c>
      <c r="AY1146" s="88">
        <v>4</v>
      </c>
      <c r="AZ1146" s="92" t="s">
        <v>486</v>
      </c>
      <c r="BA1146" s="88" t="s">
        <v>48</v>
      </c>
      <c r="BB114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1.276666666666666</v>
      </c>
      <c r="BC1146" s="89">
        <v>0.66666666666666596</v>
      </c>
      <c r="BD1146" s="89"/>
      <c r="BE1146" s="89"/>
      <c r="BF1146" s="89"/>
      <c r="BG1146" s="93"/>
      <c r="BH1146" s="44" t="s">
        <v>711</v>
      </c>
      <c r="BI1146" s="45"/>
      <c r="BJ1146" s="45"/>
      <c r="BK1146" s="46"/>
      <c r="BL1146" s="94"/>
    </row>
    <row r="1147" spans="1:64" ht="18" customHeight="1" x14ac:dyDescent="0.3">
      <c r="A1147" s="87">
        <f>IFERROR(InformeTbHv[[#This Row],[T EFECTIVO]]/InformeTbHv[[#This Row],[Horas disponibles]],0)</f>
        <v>0.93066666666666675</v>
      </c>
      <c r="B1147" s="87">
        <f>((InformeTbHv[[#This Row],[T PROGRAMADO]]-InformeTbHv[[#This Row],[HORAS DE OTRAS PARADA]]))/InformeTbHv[[#This Row],[T PROGRAMADO]]</f>
        <v>0.87250000000000005</v>
      </c>
      <c r="C1147" s="216">
        <f>IFERROR(((InformeTbHv[[#This Row],[T PROGRAMADO]]-InformeTbHv[[#This Row],[Ttal P. mec]])/InformeTbHv[[#This Row],[T PROGRAMADO]]),0)</f>
        <v>0.9375</v>
      </c>
      <c r="D1147" s="88">
        <f>IFERROR(ROUND(InformeTbHv[[#This Row],[TOTAL DE ARBOLES]]/InformeTbHv[[#This Row],[T EFECTIVO]],2),"")</f>
        <v>93.7</v>
      </c>
      <c r="E1147" s="88">
        <f>(IFERROR(ROUND(InformeTbHv[[#This Row],[M3]]/InformeTbHv[[#This Row],[TOTAL DE ARBOLES]],2),""))</f>
        <v>0.22</v>
      </c>
      <c r="F1147" s="39">
        <f>IFERROR(ROUND(InformeTbHv[[#This Row],[M3]]/InformeTbHv[[#This Row],[T EFECTIVO]],2),"")</f>
        <v>21.06</v>
      </c>
      <c r="G1147" s="89">
        <f>InformeTbHv[[#This Row],[T PROGRAMADO]]-InformeTbHv[[#This Row],[HORAS DE OTRAS PARADA]]</f>
        <v>6.98</v>
      </c>
      <c r="H1147" s="89">
        <f>InformeTbHv[[#This Row],[T PROGRAMADO]]-SUM(InformeTbHv[[#This Row],[T PARADAS MEC]]+InformeTbHv[[#This Row],[ALISTAMIENTO]]+InformeTbHv[[#This Row],[Mantenimiento periódico]])</f>
        <v>7.5</v>
      </c>
      <c r="I1147" s="89">
        <f>InformeTbHv[[#This Row],[T PARADAS MEC]]+InformeTbHv[[#This Row],[ALISTAMIENTO]]+InformeTbHv[[#This Row],[Mantenimiento periódico]]</f>
        <v>0.5</v>
      </c>
      <c r="J1147" s="89">
        <f>SUMIF(InformeTbHv[[#This Row],[MOTIVO 1]],"Mantenimiento periódico",InformeTbHv[[#This Row],[T OTRA PARADA 1]])</f>
        <v>0</v>
      </c>
      <c r="K1147" s="89">
        <f>InformeTbHv[[#This Row],[Mantenimiento periódico]]+InformeTbHv[[#This Row],[ALISTAMIENTO]]</f>
        <v>0.5</v>
      </c>
      <c r="L1147" s="89">
        <f>SUM(InformeTbHv[[#This Row],[T OTRA PARADA 1]:[T OTRA PARADA 5]])</f>
        <v>0</v>
      </c>
      <c r="M1147" s="88" t="s">
        <v>42</v>
      </c>
      <c r="N1147" s="88" t="s">
        <v>1418</v>
      </c>
      <c r="O1147" s="88" t="s">
        <v>59</v>
      </c>
      <c r="P1147" s="88">
        <v>94269864</v>
      </c>
      <c r="Q1147" s="88" t="s">
        <v>43</v>
      </c>
      <c r="R1147" s="88" t="s">
        <v>44</v>
      </c>
      <c r="S1147" s="90">
        <v>46063</v>
      </c>
      <c r="T1147" s="88" t="s">
        <v>452</v>
      </c>
      <c r="U1147" s="88"/>
      <c r="V1147" s="88"/>
      <c r="W1147" s="88"/>
      <c r="X1147" s="88"/>
      <c r="Y1147" s="88"/>
      <c r="Z1147" s="88"/>
      <c r="AA1147" s="88"/>
      <c r="AB1147" s="88"/>
      <c r="AC1147" s="88" t="s">
        <v>1427</v>
      </c>
      <c r="AD1147" s="88" t="s">
        <v>1472</v>
      </c>
      <c r="AE1147" s="88" t="s">
        <v>1515</v>
      </c>
      <c r="AF1147" s="88">
        <v>14.458335518038645</v>
      </c>
      <c r="AG1147" s="252" t="s">
        <v>206</v>
      </c>
      <c r="AH1147" s="206">
        <v>5</v>
      </c>
      <c r="AI1147" s="88" t="s">
        <v>47</v>
      </c>
      <c r="AJ1147" s="419">
        <f>VLOOKUP(InformeTbHv[[#This Row],[TURNO]],[1]INFORMEHV!AI$2:AK$184,2,0)</f>
        <v>0.25</v>
      </c>
      <c r="AK1147" s="419">
        <f>VLOOKUP(InformeTbHv[[#This Row],[TURNO]],[1]INFORMEHV!AI$2:AK$184,3,0)</f>
        <v>0.58333333333333337</v>
      </c>
      <c r="AL1147" s="205">
        <v>20</v>
      </c>
      <c r="AM1147" s="88">
        <v>654</v>
      </c>
      <c r="AN1147" s="88">
        <v>147</v>
      </c>
      <c r="AO1147" s="88">
        <v>18</v>
      </c>
      <c r="AP1147" s="88">
        <v>93</v>
      </c>
      <c r="AQ1147" s="89">
        <v>0.23</v>
      </c>
      <c r="AR1147" s="88">
        <v>8</v>
      </c>
      <c r="AS1147" s="88"/>
      <c r="AT1147" s="88"/>
      <c r="AU1147" s="88"/>
      <c r="AV1147" s="88">
        <v>0.5</v>
      </c>
      <c r="AW1147" s="88">
        <v>0.17</v>
      </c>
      <c r="AX1147" s="88">
        <v>0.35</v>
      </c>
      <c r="AY1147" s="88"/>
      <c r="AZ1147" s="92" t="s">
        <v>635</v>
      </c>
      <c r="BA1147" s="88" t="s">
        <v>46</v>
      </c>
      <c r="BB114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1.02</v>
      </c>
      <c r="BC1147" s="89"/>
      <c r="BD1147" s="89"/>
      <c r="BE1147" s="89"/>
      <c r="BF1147" s="89"/>
      <c r="BG1147" s="93"/>
      <c r="BH1147" s="44"/>
      <c r="BI1147" s="45"/>
      <c r="BJ1147" s="45"/>
      <c r="BK1147" s="46"/>
      <c r="BL1147" s="94"/>
    </row>
    <row r="1148" spans="1:64" ht="18" customHeight="1" x14ac:dyDescent="0.3">
      <c r="A1148" s="87">
        <f>IFERROR(InformeTbHv[[#This Row],[T EFECTIVO]]/InformeTbHv[[#This Row],[Horas disponibles]],0)</f>
        <v>0.8843980877879184</v>
      </c>
      <c r="B1148" s="87">
        <f>((InformeTbHv[[#This Row],[T PROGRAMADO]]-InformeTbHv[[#This Row],[HORAS DE OTRAS PARADA]]))/InformeTbHv[[#This Row],[T PROGRAMADO]]</f>
        <v>0.84791666666666676</v>
      </c>
      <c r="C1148" s="216">
        <f>IFERROR(((InformeTbHv[[#This Row],[T PROGRAMADO]]-InformeTbHv[[#This Row],[Ttal P. mec]])/InformeTbHv[[#This Row],[T PROGRAMADO]]),0)</f>
        <v>0.95874999999999999</v>
      </c>
      <c r="D1148" s="88">
        <f>IFERROR(ROUND(InformeTbHv[[#This Row],[TOTAL DE ARBOLES]]/InformeTbHv[[#This Row],[T EFECTIVO]],2),"")</f>
        <v>114.25</v>
      </c>
      <c r="E1148" s="88">
        <f>(IFERROR(ROUND(InformeTbHv[[#This Row],[M3]]/InformeTbHv[[#This Row],[TOTAL DE ARBOLES]],2),""))</f>
        <v>0.18</v>
      </c>
      <c r="F1148" s="39">
        <f>IFERROR(ROUND(InformeTbHv[[#This Row],[M3]]/InformeTbHv[[#This Row],[T EFECTIVO]],2),"")</f>
        <v>21.08</v>
      </c>
      <c r="G1148" s="89">
        <f>InformeTbHv[[#This Row],[T PROGRAMADO]]-InformeTbHv[[#This Row],[HORAS DE OTRAS PARADA]]</f>
        <v>6.7833333333333341</v>
      </c>
      <c r="H1148" s="89">
        <f>InformeTbHv[[#This Row],[T PROGRAMADO]]-SUM(InformeTbHv[[#This Row],[T PARADAS MEC]]+InformeTbHv[[#This Row],[ALISTAMIENTO]]+InformeTbHv[[#This Row],[Mantenimiento periódico]])</f>
        <v>7.67</v>
      </c>
      <c r="I1148" s="89">
        <f>InformeTbHv[[#This Row],[T PARADAS MEC]]+InformeTbHv[[#This Row],[ALISTAMIENTO]]+InformeTbHv[[#This Row],[Mantenimiento periódico]]</f>
        <v>0.33</v>
      </c>
      <c r="J1148" s="89">
        <f>SUMIF(InformeTbHv[[#This Row],[MOTIVO 1]],"Mantenimiento periódico",InformeTbHv[[#This Row],[T OTRA PARADA 1]])</f>
        <v>0</v>
      </c>
      <c r="K1148" s="89">
        <f>InformeTbHv[[#This Row],[Mantenimiento periódico]]+InformeTbHv[[#This Row],[ALISTAMIENTO]]</f>
        <v>0.33</v>
      </c>
      <c r="L1148" s="89">
        <f>SUM(InformeTbHv[[#This Row],[T OTRA PARADA 1]:[T OTRA PARADA 5]])</f>
        <v>0.51666666666666605</v>
      </c>
      <c r="M1148" s="88" t="s">
        <v>42</v>
      </c>
      <c r="N1148" s="88" t="s">
        <v>1418</v>
      </c>
      <c r="O1148" s="88" t="s">
        <v>58</v>
      </c>
      <c r="P1148" s="88">
        <v>6343935</v>
      </c>
      <c r="Q1148" s="88" t="s">
        <v>43</v>
      </c>
      <c r="R1148" s="88" t="s">
        <v>44</v>
      </c>
      <c r="S1148" s="90">
        <v>46064</v>
      </c>
      <c r="T1148" s="88" t="s">
        <v>452</v>
      </c>
      <c r="U1148" s="88"/>
      <c r="V1148" s="88"/>
      <c r="W1148" s="88"/>
      <c r="X1148" s="88"/>
      <c r="Y1148" s="88"/>
      <c r="Z1148" s="88"/>
      <c r="AA1148" s="88"/>
      <c r="AB1148" s="88"/>
      <c r="AC1148" s="88" t="s">
        <v>1427</v>
      </c>
      <c r="AD1148" s="88" t="s">
        <v>1472</v>
      </c>
      <c r="AE1148" s="88" t="s">
        <v>1515</v>
      </c>
      <c r="AF1148" s="88">
        <v>14.458335518038645</v>
      </c>
      <c r="AG1148" s="252" t="s">
        <v>206</v>
      </c>
      <c r="AH1148" s="206">
        <v>5</v>
      </c>
      <c r="AI1148" s="88" t="s">
        <v>45</v>
      </c>
      <c r="AJ1148" s="419">
        <f>VLOOKUP(InformeTbHv[[#This Row],[TURNO]],[1]INFORMEHV!AI$2:AK$184,2,0)</f>
        <v>0.58333333333333337</v>
      </c>
      <c r="AK1148" s="419">
        <f>VLOOKUP(InformeTbHv[[#This Row],[TURNO]],[1]INFORMEHV!AI$2:AK$184,3,0)</f>
        <v>0.91666666666666663</v>
      </c>
      <c r="AL1148" s="205">
        <v>19</v>
      </c>
      <c r="AM1148" s="88">
        <v>775</v>
      </c>
      <c r="AN1148" s="88">
        <v>143</v>
      </c>
      <c r="AO1148" s="88">
        <v>17</v>
      </c>
      <c r="AP1148" s="88">
        <v>106</v>
      </c>
      <c r="AQ1148" s="89">
        <v>0.19</v>
      </c>
      <c r="AR1148" s="88">
        <v>8</v>
      </c>
      <c r="AS1148" s="88"/>
      <c r="AT1148" s="88"/>
      <c r="AU1148" s="88"/>
      <c r="AV1148" s="88">
        <v>0.33</v>
      </c>
      <c r="AW1148" s="88">
        <v>0.17</v>
      </c>
      <c r="AX1148" s="88">
        <v>0.2</v>
      </c>
      <c r="AY1148" s="88"/>
      <c r="AZ1148" s="92" t="s">
        <v>636</v>
      </c>
      <c r="BA1148" s="88" t="s">
        <v>46</v>
      </c>
      <c r="BB114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1.2166666666666659</v>
      </c>
      <c r="BC1148" s="89">
        <v>0.51666666666666605</v>
      </c>
      <c r="BD1148" s="89"/>
      <c r="BE1148" s="89"/>
      <c r="BF1148" s="89"/>
      <c r="BG1148" s="93"/>
      <c r="BH1148" s="14" t="s">
        <v>236</v>
      </c>
      <c r="BI1148" s="45"/>
      <c r="BJ1148" s="45"/>
      <c r="BK1148" s="46"/>
      <c r="BL1148" s="94"/>
    </row>
    <row r="1149" spans="1:64" ht="18" customHeight="1" x14ac:dyDescent="0.3">
      <c r="A1149" s="87">
        <f>IFERROR(InformeTbHv[[#This Row],[T EFECTIVO]]/InformeTbHv[[#This Row],[Horas disponibles]],0)</f>
        <v>0.85634588563458869</v>
      </c>
      <c r="B1149" s="87">
        <f>((InformeTbHv[[#This Row],[T PROGRAMADO]]-InformeTbHv[[#This Row],[HORAS DE OTRAS PARADA]]))/InformeTbHv[[#This Row],[T PROGRAMADO]]</f>
        <v>0.76750000000000007</v>
      </c>
      <c r="C1149" s="216">
        <f>IFERROR(((InformeTbHv[[#This Row],[T PROGRAMADO]]-InformeTbHv[[#This Row],[Ttal P. mec]])/InformeTbHv[[#This Row],[T PROGRAMADO]]),0)</f>
        <v>0.89624999999999999</v>
      </c>
      <c r="D1149" s="88">
        <f>IFERROR(ROUND(InformeTbHv[[#This Row],[TOTAL DE ARBOLES]]/InformeTbHv[[#This Row],[T EFECTIVO]],2),"")</f>
        <v>43.81</v>
      </c>
      <c r="E1149" s="88">
        <f>(IFERROR(ROUND(InformeTbHv[[#This Row],[M3]]/InformeTbHv[[#This Row],[TOTAL DE ARBOLES]],2),""))</f>
        <v>0.45</v>
      </c>
      <c r="F1149" s="39">
        <f>IFERROR(ROUND(InformeTbHv[[#This Row],[M3]]/InformeTbHv[[#This Row],[T EFECTIVO]],2),"")</f>
        <v>19.57</v>
      </c>
      <c r="G1149" s="89">
        <f>InformeTbHv[[#This Row],[T PROGRAMADO]]-InformeTbHv[[#This Row],[HORAS DE OTRAS PARADA]]</f>
        <v>6.1400000000000006</v>
      </c>
      <c r="H1149" s="89">
        <f>InformeTbHv[[#This Row],[T PROGRAMADO]]-SUM(InformeTbHv[[#This Row],[T PARADAS MEC]]+InformeTbHv[[#This Row],[ALISTAMIENTO]]+InformeTbHv[[#This Row],[Mantenimiento periódico]])</f>
        <v>7.17</v>
      </c>
      <c r="I1149" s="89">
        <f>InformeTbHv[[#This Row],[T PARADAS MEC]]+InformeTbHv[[#This Row],[ALISTAMIENTO]]+InformeTbHv[[#This Row],[Mantenimiento periódico]]</f>
        <v>0.83</v>
      </c>
      <c r="J1149" s="89">
        <f>SUMIF(InformeTbHv[[#This Row],[MOTIVO 1]],"Mantenimiento periódico",InformeTbHv[[#This Row],[T OTRA PARADA 1]])</f>
        <v>0</v>
      </c>
      <c r="K1149" s="89">
        <f>InformeTbHv[[#This Row],[Mantenimiento periódico]]+InformeTbHv[[#This Row],[ALISTAMIENTO]]</f>
        <v>0.83</v>
      </c>
      <c r="L1149" s="89">
        <f>SUM(InformeTbHv[[#This Row],[T OTRA PARADA 1]:[T OTRA PARADA 5]])</f>
        <v>0</v>
      </c>
      <c r="M1149" s="88" t="s">
        <v>63</v>
      </c>
      <c r="N1149" s="88" t="s">
        <v>1417</v>
      </c>
      <c r="O1149" s="88" t="s">
        <v>64</v>
      </c>
      <c r="P1149" s="88">
        <v>94282613</v>
      </c>
      <c r="Q1149" s="88" t="s">
        <v>65</v>
      </c>
      <c r="R1149" s="88" t="s">
        <v>44</v>
      </c>
      <c r="S1149" s="90">
        <v>46063</v>
      </c>
      <c r="T1149" s="88" t="s">
        <v>70</v>
      </c>
      <c r="U1149" s="88"/>
      <c r="V1149" s="88"/>
      <c r="W1149" s="88"/>
      <c r="X1149" s="88"/>
      <c r="Y1149" s="88"/>
      <c r="Z1149" s="88"/>
      <c r="AA1149" s="88"/>
      <c r="AB1149" s="88"/>
      <c r="AC1149" s="88" t="s">
        <v>1440</v>
      </c>
      <c r="AD1149" s="88" t="s">
        <v>1485</v>
      </c>
      <c r="AE1149" s="88" t="s">
        <v>1512</v>
      </c>
      <c r="AF1149" s="88">
        <v>35.031496222898902</v>
      </c>
      <c r="AG1149" s="25" t="s">
        <v>207</v>
      </c>
      <c r="AH1149" s="206">
        <v>8</v>
      </c>
      <c r="AI1149" s="88" t="s">
        <v>47</v>
      </c>
      <c r="AJ1149" s="419">
        <f>VLOOKUP(InformeTbHv[[#This Row],[TURNO]],[1]INFORMEHV!AI$2:AK$184,2,0)</f>
        <v>0.25</v>
      </c>
      <c r="AK1149" s="419">
        <f>VLOOKUP(InformeTbHv[[#This Row],[TURNO]],[1]INFORMEHV!AI$2:AK$184,3,0)</f>
        <v>0.58333333333333337</v>
      </c>
      <c r="AL1149" s="205">
        <v>27</v>
      </c>
      <c r="AM1149" s="88">
        <v>269</v>
      </c>
      <c r="AN1149" s="88">
        <v>120.13</v>
      </c>
      <c r="AO1149" s="88">
        <v>19.559999999999999</v>
      </c>
      <c r="AP1149" s="88"/>
      <c r="AQ1149" s="89"/>
      <c r="AR1149" s="88">
        <v>8</v>
      </c>
      <c r="AS1149" s="88"/>
      <c r="AT1149" s="88"/>
      <c r="AU1149" s="88"/>
      <c r="AV1149" s="88">
        <v>0.83</v>
      </c>
      <c r="AW1149" s="88">
        <v>0.53</v>
      </c>
      <c r="AX1149" s="88">
        <v>0.5</v>
      </c>
      <c r="AY1149" s="88"/>
      <c r="AZ1149" s="92" t="s">
        <v>639</v>
      </c>
      <c r="BA1149" s="88" t="s">
        <v>48</v>
      </c>
      <c r="BB114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1.8599999999999999</v>
      </c>
      <c r="BC1149" s="89"/>
      <c r="BD1149" s="89"/>
      <c r="BE1149" s="89"/>
      <c r="BF1149" s="89"/>
      <c r="BG1149" s="93"/>
      <c r="BH1149" s="44"/>
      <c r="BI1149" s="45"/>
      <c r="BJ1149" s="45"/>
      <c r="BK1149" s="46"/>
      <c r="BL1149" s="94"/>
    </row>
    <row r="1150" spans="1:64" ht="18" customHeight="1" x14ac:dyDescent="0.3">
      <c r="A1150" s="87">
        <f>IFERROR(InformeTbHv[[#This Row],[T EFECTIVO]]/InformeTbHv[[#This Row],[Horas disponibles]],0)</f>
        <v>0.91754122938530736</v>
      </c>
      <c r="B1150" s="87">
        <f>((InformeTbHv[[#This Row],[T PROGRAMADO]]-InformeTbHv[[#This Row],[HORAS DE OTRAS PARADA]]))/InformeTbHv[[#This Row],[T PROGRAMADO]]</f>
        <v>0.87428571428571433</v>
      </c>
      <c r="C1150" s="216">
        <f>IFERROR(((InformeTbHv[[#This Row],[T PROGRAMADO]]-InformeTbHv[[#This Row],[Ttal P. mec]])/InformeTbHv[[#This Row],[T PROGRAMADO]]),0)</f>
        <v>0.95285714285714285</v>
      </c>
      <c r="D1150" s="88">
        <f>IFERROR(ROUND(InformeTbHv[[#This Row],[TOTAL DE ARBOLES]]/InformeTbHv[[#This Row],[T EFECTIVO]],2),"")</f>
        <v>45.59</v>
      </c>
      <c r="E1150" s="88">
        <f>(IFERROR(ROUND(InformeTbHv[[#This Row],[M3]]/InformeTbHv[[#This Row],[TOTAL DE ARBOLES]],2),""))</f>
        <v>0.41</v>
      </c>
      <c r="F1150" s="39">
        <f>IFERROR(ROUND(InformeTbHv[[#This Row],[M3]]/InformeTbHv[[#This Row],[T EFECTIVO]],2),"")</f>
        <v>18.63</v>
      </c>
      <c r="G1150" s="89">
        <f>InformeTbHv[[#This Row],[T PROGRAMADO]]-InformeTbHv[[#This Row],[HORAS DE OTRAS PARADA]]</f>
        <v>6.12</v>
      </c>
      <c r="H1150" s="89">
        <f>InformeTbHv[[#This Row],[T PROGRAMADO]]-SUM(InformeTbHv[[#This Row],[T PARADAS MEC]]+InformeTbHv[[#This Row],[ALISTAMIENTO]]+InformeTbHv[[#This Row],[Mantenimiento periódico]])</f>
        <v>6.67</v>
      </c>
      <c r="I1150" s="89">
        <f>InformeTbHv[[#This Row],[T PARADAS MEC]]+InformeTbHv[[#This Row],[ALISTAMIENTO]]+InformeTbHv[[#This Row],[Mantenimiento periódico]]</f>
        <v>0.33</v>
      </c>
      <c r="J1150" s="89">
        <f>SUMIF(InformeTbHv[[#This Row],[MOTIVO 1]],"Mantenimiento periódico",InformeTbHv[[#This Row],[T OTRA PARADA 1]])</f>
        <v>0</v>
      </c>
      <c r="K1150" s="89">
        <f>InformeTbHv[[#This Row],[Mantenimiento periódico]]+InformeTbHv[[#This Row],[ALISTAMIENTO]]</f>
        <v>0.33</v>
      </c>
      <c r="L1150" s="89">
        <f>SUM(InformeTbHv[[#This Row],[T OTRA PARADA 1]:[T OTRA PARADA 5]])</f>
        <v>0</v>
      </c>
      <c r="M1150" s="88" t="s">
        <v>63</v>
      </c>
      <c r="N1150" s="88" t="s">
        <v>1417</v>
      </c>
      <c r="O1150" s="88" t="s">
        <v>67</v>
      </c>
      <c r="P1150" s="88">
        <v>4516297</v>
      </c>
      <c r="Q1150" s="88" t="s">
        <v>65</v>
      </c>
      <c r="R1150" s="88" t="s">
        <v>44</v>
      </c>
      <c r="S1150" s="90">
        <v>46063</v>
      </c>
      <c r="T1150" s="88" t="s">
        <v>70</v>
      </c>
      <c r="U1150" s="88"/>
      <c r="V1150" s="88"/>
      <c r="W1150" s="88"/>
      <c r="X1150" s="88"/>
      <c r="Y1150" s="88"/>
      <c r="Z1150" s="88"/>
      <c r="AA1150" s="88"/>
      <c r="AB1150" s="88"/>
      <c r="AC1150" s="88" t="s">
        <v>1440</v>
      </c>
      <c r="AD1150" s="88" t="s">
        <v>1485</v>
      </c>
      <c r="AE1150" s="88" t="s">
        <v>1512</v>
      </c>
      <c r="AF1150" s="88">
        <v>35.031496222898902</v>
      </c>
      <c r="AG1150" s="25" t="s">
        <v>207</v>
      </c>
      <c r="AH1150" s="206">
        <v>8</v>
      </c>
      <c r="AI1150" s="88" t="s">
        <v>45</v>
      </c>
      <c r="AJ1150" s="419">
        <f>VLOOKUP(InformeTbHv[[#This Row],[TURNO]],[1]INFORMEHV!AI$2:AK$184,2,0)</f>
        <v>0.58333333333333337</v>
      </c>
      <c r="AK1150" s="419">
        <f>VLOOKUP(InformeTbHv[[#This Row],[TURNO]],[1]INFORMEHV!AI$2:AK$184,3,0)</f>
        <v>0.91666666666666663</v>
      </c>
      <c r="AL1150" s="205">
        <v>27</v>
      </c>
      <c r="AM1150" s="88">
        <v>279</v>
      </c>
      <c r="AN1150" s="88">
        <v>114</v>
      </c>
      <c r="AO1150" s="88">
        <v>18.78</v>
      </c>
      <c r="AP1150" s="88"/>
      <c r="AQ1150" s="89"/>
      <c r="AR1150" s="88">
        <v>7</v>
      </c>
      <c r="AS1150" s="88"/>
      <c r="AT1150" s="88"/>
      <c r="AU1150" s="88"/>
      <c r="AV1150" s="88">
        <v>0.33</v>
      </c>
      <c r="AW1150" s="88">
        <v>0.33</v>
      </c>
      <c r="AX1150" s="88">
        <v>0.22</v>
      </c>
      <c r="AY1150" s="88"/>
      <c r="AZ1150" s="92" t="s">
        <v>640</v>
      </c>
      <c r="BA1150" s="88" t="s">
        <v>48</v>
      </c>
      <c r="BB115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0.88</v>
      </c>
      <c r="BC1150" s="89"/>
      <c r="BD1150" s="89"/>
      <c r="BE1150" s="89"/>
      <c r="BF1150" s="89"/>
      <c r="BG1150" s="93"/>
      <c r="BH1150" s="44"/>
      <c r="BI1150" s="45"/>
      <c r="BJ1150" s="45"/>
      <c r="BK1150" s="46"/>
      <c r="BL1150" s="94"/>
    </row>
    <row r="1151" spans="1:64" ht="18" customHeight="1" x14ac:dyDescent="0.3">
      <c r="A1151" s="87">
        <f>IFERROR(InformeTbHv[[#This Row],[T EFECTIVO]]/InformeTbHv[[#This Row],[Horas disponibles]],0)</f>
        <v>0.95333333333333337</v>
      </c>
      <c r="B1151" s="87">
        <f>((InformeTbHv[[#This Row],[T PROGRAMADO]]-InformeTbHv[[#This Row],[HORAS DE OTRAS PARADA]]))/InformeTbHv[[#This Row],[T PROGRAMADO]]</f>
        <v>0.89375000000000004</v>
      </c>
      <c r="C1151" s="216">
        <f>IFERROR(((InformeTbHv[[#This Row],[T PROGRAMADO]]-InformeTbHv[[#This Row],[Ttal P. mec]])/InformeTbHv[[#This Row],[T PROGRAMADO]]),0)</f>
        <v>0.9375</v>
      </c>
      <c r="D1151" s="88">
        <f>IFERROR(ROUND(InformeTbHv[[#This Row],[TOTAL DE ARBOLES]]/InformeTbHv[[#This Row],[T EFECTIVO]],2),"")</f>
        <v>18.18</v>
      </c>
      <c r="E1151" s="88">
        <f>(IFERROR(ROUND(InformeTbHv[[#This Row],[M3]]/InformeTbHv[[#This Row],[TOTAL DE ARBOLES]],2),""))</f>
        <v>0.36</v>
      </c>
      <c r="F1151" s="39">
        <f>IFERROR(ROUND(InformeTbHv[[#This Row],[M3]]/InformeTbHv[[#This Row],[T EFECTIVO]],2),"")</f>
        <v>6.51</v>
      </c>
      <c r="G1151" s="89">
        <f>InformeTbHv[[#This Row],[T PROGRAMADO]]-InformeTbHv[[#This Row],[HORAS DE OTRAS PARADA]]</f>
        <v>7.15</v>
      </c>
      <c r="H1151" s="89">
        <f>InformeTbHv[[#This Row],[T PROGRAMADO]]-SUM(InformeTbHv[[#This Row],[T PARADAS MEC]]+InformeTbHv[[#This Row],[ALISTAMIENTO]]+InformeTbHv[[#This Row],[Mantenimiento periódico]])</f>
        <v>7.5</v>
      </c>
      <c r="I1151" s="89">
        <f>InformeTbHv[[#This Row],[T PARADAS MEC]]+InformeTbHv[[#This Row],[ALISTAMIENTO]]+InformeTbHv[[#This Row],[Mantenimiento periódico]]</f>
        <v>0.5</v>
      </c>
      <c r="J1151" s="89">
        <f>SUMIF(InformeTbHv[[#This Row],[MOTIVO 1]],"Mantenimiento periódico",InformeTbHv[[#This Row],[T OTRA PARADA 1]])</f>
        <v>0</v>
      </c>
      <c r="K1151" s="89">
        <f>InformeTbHv[[#This Row],[Mantenimiento periódico]]+InformeTbHv[[#This Row],[ALISTAMIENTO]]</f>
        <v>0.5</v>
      </c>
      <c r="L1151" s="89">
        <f>SUM(InformeTbHv[[#This Row],[T OTRA PARADA 1]:[T OTRA PARADA 5]])</f>
        <v>0</v>
      </c>
      <c r="M1151" s="88" t="s">
        <v>68</v>
      </c>
      <c r="N1151" s="88" t="s">
        <v>1417</v>
      </c>
      <c r="O1151" s="88" t="s">
        <v>69</v>
      </c>
      <c r="P1151" s="88">
        <v>1059706760</v>
      </c>
      <c r="Q1151" s="88" t="s">
        <v>65</v>
      </c>
      <c r="R1151" s="88" t="s">
        <v>44</v>
      </c>
      <c r="S1151" s="90">
        <v>46063</v>
      </c>
      <c r="T1151" s="88" t="s">
        <v>164</v>
      </c>
      <c r="U1151" s="88"/>
      <c r="V1151" s="88"/>
      <c r="W1151" s="88"/>
      <c r="X1151" s="88"/>
      <c r="Y1151" s="88"/>
      <c r="Z1151" s="88"/>
      <c r="AA1151" s="88"/>
      <c r="AB1151" s="88"/>
      <c r="AC1151" s="88" t="s">
        <v>1426</v>
      </c>
      <c r="AD1151" s="88" t="s">
        <v>1471</v>
      </c>
      <c r="AE1151" s="88" t="s">
        <v>1512</v>
      </c>
      <c r="AF1151" s="88">
        <v>26.520279887958782</v>
      </c>
      <c r="AG1151" s="25" t="s">
        <v>207</v>
      </c>
      <c r="AH1151" s="206">
        <v>7</v>
      </c>
      <c r="AI1151" s="88" t="s">
        <v>47</v>
      </c>
      <c r="AJ1151" s="419">
        <f>VLOOKUP(InformeTbHv[[#This Row],[TURNO]],[1]INFORMEHV!AI$2:AK$184,2,0)</f>
        <v>0.25</v>
      </c>
      <c r="AK1151" s="419">
        <f>VLOOKUP(InformeTbHv[[#This Row],[TURNO]],[1]INFORMEHV!AI$2:AK$184,3,0)</f>
        <v>0.58333333333333337</v>
      </c>
      <c r="AL1151" s="205">
        <v>27</v>
      </c>
      <c r="AM1151" s="88">
        <v>130</v>
      </c>
      <c r="AN1151" s="88">
        <v>46.57</v>
      </c>
      <c r="AO1151" s="88">
        <v>12.77</v>
      </c>
      <c r="AP1151" s="88"/>
      <c r="AQ1151" s="89"/>
      <c r="AR1151" s="88">
        <v>8</v>
      </c>
      <c r="AS1151" s="88"/>
      <c r="AT1151" s="88"/>
      <c r="AU1151" s="88"/>
      <c r="AV1151" s="88">
        <v>0.5</v>
      </c>
      <c r="AW1151" s="88"/>
      <c r="AX1151" s="88">
        <v>0.35</v>
      </c>
      <c r="AY1151" s="88">
        <v>1.1000000000000001</v>
      </c>
      <c r="AZ1151" s="92" t="s">
        <v>641</v>
      </c>
      <c r="BA1151" s="88" t="s">
        <v>48</v>
      </c>
      <c r="BB115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0.85</v>
      </c>
      <c r="BC1151" s="89"/>
      <c r="BD1151" s="89"/>
      <c r="BE1151" s="89"/>
      <c r="BF1151" s="89"/>
      <c r="BG1151" s="93"/>
      <c r="BH1151" s="44"/>
      <c r="BI1151" s="45"/>
      <c r="BJ1151" s="45"/>
      <c r="BK1151" s="46"/>
      <c r="BL1151" s="94"/>
    </row>
    <row r="1152" spans="1:64" ht="18" customHeight="1" x14ac:dyDescent="0.3">
      <c r="A1152" s="87">
        <f>IFERROR(InformeTbHv[[#This Row],[T EFECTIVO]]/InformeTbHv[[#This Row],[Horas disponibles]],0)</f>
        <v>0.8451816745655607</v>
      </c>
      <c r="B1152" s="87">
        <f>((InformeTbHv[[#This Row],[T PROGRAMADO]]-InformeTbHv[[#This Row],[HORAS DE OTRAS PARADA]]))/InformeTbHv[[#This Row],[T PROGRAMADO]]</f>
        <v>0.76428571428571423</v>
      </c>
      <c r="C1152" s="216">
        <f>IFERROR(((InformeTbHv[[#This Row],[T PROGRAMADO]]-InformeTbHv[[#This Row],[Ttal P. mec]])/InformeTbHv[[#This Row],[T PROGRAMADO]]),0)</f>
        <v>0.90428571428571425</v>
      </c>
      <c r="D1152" s="88">
        <f>IFERROR(ROUND(InformeTbHv[[#This Row],[TOTAL DE ARBOLES]]/InformeTbHv[[#This Row],[T EFECTIVO]],2),"")</f>
        <v>38.32</v>
      </c>
      <c r="E1152" s="88">
        <f>(IFERROR(ROUND(InformeTbHv[[#This Row],[M3]]/InformeTbHv[[#This Row],[TOTAL DE ARBOLES]],2),""))</f>
        <v>0.38</v>
      </c>
      <c r="F1152" s="39">
        <f>IFERROR(ROUND(InformeTbHv[[#This Row],[M3]]/InformeTbHv[[#This Row],[T EFECTIVO]],2),"")</f>
        <v>14.6</v>
      </c>
      <c r="G1152" s="89">
        <f>InformeTbHv[[#This Row],[T PROGRAMADO]]-InformeTbHv[[#This Row],[HORAS DE OTRAS PARADA]]</f>
        <v>5.35</v>
      </c>
      <c r="H1152" s="89">
        <f>InformeTbHv[[#This Row],[T PROGRAMADO]]-SUM(InformeTbHv[[#This Row],[T PARADAS MEC]]+InformeTbHv[[#This Row],[ALISTAMIENTO]]+InformeTbHv[[#This Row],[Mantenimiento periódico]])</f>
        <v>6.33</v>
      </c>
      <c r="I1152" s="89">
        <f>InformeTbHv[[#This Row],[T PARADAS MEC]]+InformeTbHv[[#This Row],[ALISTAMIENTO]]+InformeTbHv[[#This Row],[Mantenimiento periódico]]</f>
        <v>0.67</v>
      </c>
      <c r="J1152" s="89">
        <f>SUMIF(InformeTbHv[[#This Row],[MOTIVO 1]],"Mantenimiento periódico",InformeTbHv[[#This Row],[T OTRA PARADA 1]])</f>
        <v>0</v>
      </c>
      <c r="K1152" s="89">
        <f>InformeTbHv[[#This Row],[Mantenimiento periódico]]+InformeTbHv[[#This Row],[ALISTAMIENTO]]</f>
        <v>0.67</v>
      </c>
      <c r="L1152" s="89">
        <f>SUM(InformeTbHv[[#This Row],[T OTRA PARADA 1]:[T OTRA PARADA 5]])</f>
        <v>0</v>
      </c>
      <c r="M1152" s="88" t="s">
        <v>68</v>
      </c>
      <c r="N1152" s="88" t="s">
        <v>1417</v>
      </c>
      <c r="O1152" s="88" t="s">
        <v>91</v>
      </c>
      <c r="P1152" s="88">
        <v>1114338868</v>
      </c>
      <c r="Q1152" s="88" t="s">
        <v>65</v>
      </c>
      <c r="R1152" s="88" t="s">
        <v>44</v>
      </c>
      <c r="S1152" s="90">
        <v>46063</v>
      </c>
      <c r="T1152" s="88" t="s">
        <v>164</v>
      </c>
      <c r="U1152" s="88"/>
      <c r="V1152" s="88"/>
      <c r="W1152" s="88"/>
      <c r="X1152" s="88"/>
      <c r="Y1152" s="88"/>
      <c r="Z1152" s="88"/>
      <c r="AA1152" s="88"/>
      <c r="AB1152" s="88"/>
      <c r="AC1152" s="88" t="s">
        <v>1426</v>
      </c>
      <c r="AD1152" s="88" t="s">
        <v>1471</v>
      </c>
      <c r="AE1152" s="88" t="s">
        <v>1512</v>
      </c>
      <c r="AF1152" s="88">
        <v>26.520279887958782</v>
      </c>
      <c r="AG1152" s="25" t="s">
        <v>207</v>
      </c>
      <c r="AH1152" s="206">
        <v>7</v>
      </c>
      <c r="AI1152" s="88" t="s">
        <v>45</v>
      </c>
      <c r="AJ1152" s="419">
        <f>VLOOKUP(InformeTbHv[[#This Row],[TURNO]],[1]INFORMEHV!AI$2:AK$184,2,0)</f>
        <v>0.58333333333333337</v>
      </c>
      <c r="AK1152" s="419">
        <f>VLOOKUP(InformeTbHv[[#This Row],[TURNO]],[1]INFORMEHV!AI$2:AK$184,3,0)</f>
        <v>0.91666666666666663</v>
      </c>
      <c r="AL1152" s="205">
        <v>27</v>
      </c>
      <c r="AM1152" s="88">
        <v>205</v>
      </c>
      <c r="AN1152" s="88">
        <v>78.09</v>
      </c>
      <c r="AO1152" s="88">
        <v>14.61</v>
      </c>
      <c r="AP1152" s="88"/>
      <c r="AQ1152" s="89"/>
      <c r="AR1152" s="88">
        <v>7</v>
      </c>
      <c r="AS1152" s="88"/>
      <c r="AT1152" s="88"/>
      <c r="AU1152" s="88"/>
      <c r="AV1152" s="88">
        <v>0.67</v>
      </c>
      <c r="AW1152" s="88">
        <v>0.5</v>
      </c>
      <c r="AX1152" s="88">
        <v>0.48</v>
      </c>
      <c r="AY1152" s="88"/>
      <c r="AZ1152" s="92" t="s">
        <v>642</v>
      </c>
      <c r="BA1152" s="88" t="s">
        <v>48</v>
      </c>
      <c r="BB115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1.65</v>
      </c>
      <c r="BC1152" s="89"/>
      <c r="BD1152" s="89"/>
      <c r="BE1152" s="89"/>
      <c r="BF1152" s="89"/>
      <c r="BG1152" s="93"/>
      <c r="BH1152" s="44"/>
      <c r="BI1152" s="45"/>
      <c r="BJ1152" s="45"/>
      <c r="BK1152" s="46"/>
      <c r="BL1152" s="94"/>
    </row>
    <row r="1153" spans="1:64" ht="18" customHeight="1" x14ac:dyDescent="0.3">
      <c r="A1153" s="87">
        <f>IFERROR(InformeTbHv[[#This Row],[T EFECTIVO]]/InformeTbHv[[#This Row],[Horas disponibles]],0)</f>
        <v>0.9027027027027027</v>
      </c>
      <c r="B1153" s="87">
        <f>((InformeTbHv[[#This Row],[T PROGRAMADO]]-InformeTbHv[[#This Row],[HORAS DE OTRAS PARADA]]))/InformeTbHv[[#This Row],[T PROGRAMADO]]</f>
        <v>0.83499999999999996</v>
      </c>
      <c r="C1153" s="216">
        <f>IFERROR(((InformeTbHv[[#This Row],[T PROGRAMADO]]-InformeTbHv[[#This Row],[Ttal P. mec]])/InformeTbHv[[#This Row],[T PROGRAMADO]]),0)</f>
        <v>0.92500000000000004</v>
      </c>
      <c r="D1153" s="88">
        <f>IFERROR(ROUND(InformeTbHv[[#This Row],[TOTAL DE ARBOLES]]/InformeTbHv[[#This Row],[T EFECTIVO]],2),"")</f>
        <v>48.38</v>
      </c>
      <c r="E1153" s="88">
        <f>(IFERROR(ROUND(InformeTbHv[[#This Row],[M3]]/InformeTbHv[[#This Row],[TOTAL DE ARBOLES]],2),""))</f>
        <v>0.38</v>
      </c>
      <c r="F1153" s="39">
        <f>IFERROR(ROUND(InformeTbHv[[#This Row],[M3]]/InformeTbHv[[#This Row],[T EFECTIVO]],2),"")</f>
        <v>18.260000000000002</v>
      </c>
      <c r="G1153" s="89">
        <f>InformeTbHv[[#This Row],[T PROGRAMADO]]-InformeTbHv[[#This Row],[HORAS DE OTRAS PARADA]]</f>
        <v>8.35</v>
      </c>
      <c r="H1153" s="89">
        <f>InformeTbHv[[#This Row],[T PROGRAMADO]]-SUM(InformeTbHv[[#This Row],[T PARADAS MEC]]+InformeTbHv[[#This Row],[ALISTAMIENTO]]+InformeTbHv[[#This Row],[Mantenimiento periódico]])</f>
        <v>9.25</v>
      </c>
      <c r="I1153" s="89">
        <f>InformeTbHv[[#This Row],[T PARADAS MEC]]+InformeTbHv[[#This Row],[ALISTAMIENTO]]+InformeTbHv[[#This Row],[Mantenimiento periódico]]</f>
        <v>0.75</v>
      </c>
      <c r="J1153" s="89">
        <f>SUMIF(InformeTbHv[[#This Row],[MOTIVO 1]],"Mantenimiento periódico",InformeTbHv[[#This Row],[T OTRA PARADA 1]])</f>
        <v>0</v>
      </c>
      <c r="K1153" s="89">
        <f>InformeTbHv[[#This Row],[Mantenimiento periódico]]+InformeTbHv[[#This Row],[ALISTAMIENTO]]</f>
        <v>0.75</v>
      </c>
      <c r="L1153" s="89">
        <f>SUM(InformeTbHv[[#This Row],[T OTRA PARADA 1]:[T OTRA PARADA 5]])</f>
        <v>0</v>
      </c>
      <c r="M1153" s="88" t="s">
        <v>63</v>
      </c>
      <c r="N1153" s="88" t="s">
        <v>1417</v>
      </c>
      <c r="O1153" s="88" t="s">
        <v>64</v>
      </c>
      <c r="P1153" s="88">
        <v>94282613</v>
      </c>
      <c r="Q1153" s="88" t="s">
        <v>65</v>
      </c>
      <c r="R1153" s="88" t="s">
        <v>44</v>
      </c>
      <c r="S1153" s="90">
        <v>46063</v>
      </c>
      <c r="T1153" s="88" t="s">
        <v>70</v>
      </c>
      <c r="U1153" s="88"/>
      <c r="V1153" s="88"/>
      <c r="W1153" s="88"/>
      <c r="X1153" s="88"/>
      <c r="Y1153" s="88"/>
      <c r="Z1153" s="88"/>
      <c r="AA1153" s="88"/>
      <c r="AB1153" s="88"/>
      <c r="AC1153" s="88" t="s">
        <v>1440</v>
      </c>
      <c r="AD1153" s="88" t="s">
        <v>1485</v>
      </c>
      <c r="AE1153" s="88" t="s">
        <v>1512</v>
      </c>
      <c r="AF1153" s="88">
        <v>35.031496222898902</v>
      </c>
      <c r="AG1153" s="25" t="s">
        <v>207</v>
      </c>
      <c r="AH1153" s="206">
        <v>8</v>
      </c>
      <c r="AI1153" s="88" t="s">
        <v>47</v>
      </c>
      <c r="AJ1153" s="419">
        <f>VLOOKUP(InformeTbHv[[#This Row],[TURNO]],[1]INFORMEHV!AI$2:AK$184,2,0)</f>
        <v>0.25</v>
      </c>
      <c r="AK1153" s="419">
        <f>VLOOKUP(InformeTbHv[[#This Row],[TURNO]],[1]INFORMEHV!AI$2:AK$184,3,0)</f>
        <v>0.58333333333333337</v>
      </c>
      <c r="AL1153" s="205">
        <v>27</v>
      </c>
      <c r="AM1153" s="88">
        <v>404</v>
      </c>
      <c r="AN1153" s="88">
        <v>152.46</v>
      </c>
      <c r="AO1153" s="88">
        <v>18.25</v>
      </c>
      <c r="AP1153" s="88"/>
      <c r="AQ1153" s="89"/>
      <c r="AR1153" s="88">
        <v>10</v>
      </c>
      <c r="AS1153" s="88"/>
      <c r="AT1153" s="88"/>
      <c r="AU1153" s="88"/>
      <c r="AV1153" s="88">
        <v>0.75</v>
      </c>
      <c r="AW1153" s="88">
        <v>0.5</v>
      </c>
      <c r="AX1153" s="88">
        <v>0.4</v>
      </c>
      <c r="AY1153" s="88"/>
      <c r="AZ1153" s="92" t="s">
        <v>643</v>
      </c>
      <c r="BA1153" s="88" t="s">
        <v>48</v>
      </c>
      <c r="BB115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1.65</v>
      </c>
      <c r="BC1153" s="89"/>
      <c r="BD1153" s="89"/>
      <c r="BE1153" s="89"/>
      <c r="BF1153" s="89"/>
      <c r="BG1153" s="93"/>
      <c r="BH1153" s="44"/>
      <c r="BI1153" s="45"/>
      <c r="BJ1153" s="45"/>
      <c r="BK1153" s="46"/>
      <c r="BL1153" s="94"/>
    </row>
    <row r="1154" spans="1:64" ht="18" customHeight="1" x14ac:dyDescent="0.3">
      <c r="A1154" s="87">
        <f>IFERROR(InformeTbHv[[#This Row],[T EFECTIVO]]/InformeTbHv[[#This Row],[Horas disponibles]],0)</f>
        <v>0.95567144719687092</v>
      </c>
      <c r="B1154" s="87">
        <f>((InformeTbHv[[#This Row],[T PROGRAMADO]]-InformeTbHv[[#This Row],[HORAS DE OTRAS PARADA]]))/InformeTbHv[[#This Row],[T PROGRAMADO]]</f>
        <v>0.91625000000000001</v>
      </c>
      <c r="C1154" s="216">
        <f>IFERROR(((InformeTbHv[[#This Row],[T PROGRAMADO]]-InformeTbHv[[#This Row],[Ttal P. mec]])/InformeTbHv[[#This Row],[T PROGRAMADO]]),0)</f>
        <v>0.95874999999999999</v>
      </c>
      <c r="D1154" s="88">
        <f>IFERROR(ROUND(InformeTbHv[[#This Row],[TOTAL DE ARBOLES]]/InformeTbHv[[#This Row],[T EFECTIVO]],2),"")</f>
        <v>21.15</v>
      </c>
      <c r="E1154" s="88">
        <f>(IFERROR(ROUND(InformeTbHv[[#This Row],[M3]]/InformeTbHv[[#This Row],[TOTAL DE ARBOLES]],2),""))</f>
        <v>0.61</v>
      </c>
      <c r="F1154" s="39">
        <f>IFERROR(ROUND(InformeTbHv[[#This Row],[M3]]/InformeTbHv[[#This Row],[T EFECTIVO]],2),"")</f>
        <v>12.84</v>
      </c>
      <c r="G1154" s="89">
        <f>InformeTbHv[[#This Row],[T PROGRAMADO]]-InformeTbHv[[#This Row],[HORAS DE OTRAS PARADA]]</f>
        <v>7.33</v>
      </c>
      <c r="H1154" s="89">
        <f>InformeTbHv[[#This Row],[T PROGRAMADO]]-SUM(InformeTbHv[[#This Row],[T PARADAS MEC]]+InformeTbHv[[#This Row],[ALISTAMIENTO]]+InformeTbHv[[#This Row],[Mantenimiento periódico]])</f>
        <v>7.67</v>
      </c>
      <c r="I1154" s="89">
        <f>InformeTbHv[[#This Row],[T PARADAS MEC]]+InformeTbHv[[#This Row],[ALISTAMIENTO]]+InformeTbHv[[#This Row],[Mantenimiento periódico]]</f>
        <v>0.33</v>
      </c>
      <c r="J1154" s="89">
        <f>SUMIF(InformeTbHv[[#This Row],[MOTIVO 1]],"Mantenimiento periódico",InformeTbHv[[#This Row],[T OTRA PARADA 1]])</f>
        <v>0</v>
      </c>
      <c r="K1154" s="89">
        <f>InformeTbHv[[#This Row],[Mantenimiento periódico]]+InformeTbHv[[#This Row],[ALISTAMIENTO]]</f>
        <v>0.33</v>
      </c>
      <c r="L1154" s="89">
        <f>SUM(InformeTbHv[[#This Row],[T OTRA PARADA 1]:[T OTRA PARADA 5]])</f>
        <v>0</v>
      </c>
      <c r="M1154" s="88" t="s">
        <v>68</v>
      </c>
      <c r="N1154" s="88" t="s">
        <v>1417</v>
      </c>
      <c r="O1154" s="88" t="s">
        <v>82</v>
      </c>
      <c r="P1154" s="88">
        <v>94266396</v>
      </c>
      <c r="Q1154" s="88" t="s">
        <v>65</v>
      </c>
      <c r="R1154" s="88" t="s">
        <v>44</v>
      </c>
      <c r="S1154" s="90">
        <v>46063</v>
      </c>
      <c r="T1154" s="88" t="s">
        <v>164</v>
      </c>
      <c r="U1154" s="88"/>
      <c r="V1154" s="88"/>
      <c r="W1154" s="88"/>
      <c r="X1154" s="88"/>
      <c r="Y1154" s="88"/>
      <c r="Z1154" s="88"/>
      <c r="AA1154" s="88"/>
      <c r="AB1154" s="88"/>
      <c r="AC1154" s="88" t="s">
        <v>1426</v>
      </c>
      <c r="AD1154" s="88" t="s">
        <v>1471</v>
      </c>
      <c r="AE1154" s="88" t="s">
        <v>1512</v>
      </c>
      <c r="AF1154" s="88">
        <v>26.520279887958782</v>
      </c>
      <c r="AG1154" s="25" t="s">
        <v>207</v>
      </c>
      <c r="AH1154" s="206">
        <v>6</v>
      </c>
      <c r="AI1154" s="88" t="s">
        <v>47</v>
      </c>
      <c r="AJ1154" s="419">
        <f>VLOOKUP(InformeTbHv[[#This Row],[TURNO]],[1]INFORMEHV!AI$2:AK$184,2,0)</f>
        <v>0.25</v>
      </c>
      <c r="AK1154" s="419">
        <f>VLOOKUP(InformeTbHv[[#This Row],[TURNO]],[1]INFORMEHV!AI$2:AK$184,3,0)</f>
        <v>0.58333333333333337</v>
      </c>
      <c r="AL1154" s="205">
        <v>27</v>
      </c>
      <c r="AM1154" s="88">
        <v>155</v>
      </c>
      <c r="AN1154" s="88">
        <v>94.13</v>
      </c>
      <c r="AO1154" s="88">
        <v>18.77</v>
      </c>
      <c r="AP1154" s="88"/>
      <c r="AQ1154" s="89"/>
      <c r="AR1154" s="88">
        <v>8</v>
      </c>
      <c r="AS1154" s="88"/>
      <c r="AT1154" s="88"/>
      <c r="AU1154" s="88"/>
      <c r="AV1154" s="88">
        <v>0.33</v>
      </c>
      <c r="AW1154" s="88">
        <v>0.17</v>
      </c>
      <c r="AX1154" s="88">
        <v>0.17</v>
      </c>
      <c r="AY1154" s="88"/>
      <c r="AZ1154" s="92" t="s">
        <v>644</v>
      </c>
      <c r="BA1154" s="88" t="s">
        <v>48</v>
      </c>
      <c r="BB115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0.67</v>
      </c>
      <c r="BC1154" s="89"/>
      <c r="BD1154" s="89"/>
      <c r="BE1154" s="89"/>
      <c r="BF1154" s="89"/>
      <c r="BG1154" s="93"/>
      <c r="BH1154" s="44"/>
      <c r="BI1154" s="45"/>
      <c r="BJ1154" s="45"/>
      <c r="BK1154" s="46"/>
      <c r="BL1154" s="94"/>
    </row>
    <row r="1155" spans="1:64" ht="18" customHeight="1" x14ac:dyDescent="0.3">
      <c r="A1155" s="87">
        <f>IFERROR(InformeTbHv[[#This Row],[T EFECTIVO]]/InformeTbHv[[#This Row],[Horas disponibles]],0)</f>
        <v>0.97499999999999998</v>
      </c>
      <c r="B1155" s="87">
        <f>((InformeTbHv[[#This Row],[T PROGRAMADO]]-InformeTbHv[[#This Row],[HORAS DE OTRAS PARADA]]))/InformeTbHv[[#This Row],[T PROGRAMADO]]</f>
        <v>0.94714285714285718</v>
      </c>
      <c r="C1155" s="216">
        <f>IFERROR(((InformeTbHv[[#This Row],[T PROGRAMADO]]-InformeTbHv[[#This Row],[Ttal P. mec]])/InformeTbHv[[#This Row],[T PROGRAMADO]]),0)</f>
        <v>0.97142857142857142</v>
      </c>
      <c r="D1155" s="88">
        <f>IFERROR(ROUND(InformeTbHv[[#This Row],[TOTAL DE ARBOLES]]/InformeTbHv[[#This Row],[T EFECTIVO]],2),"")</f>
        <v>29.26</v>
      </c>
      <c r="E1155" s="88">
        <f>(IFERROR(ROUND(InformeTbHv[[#This Row],[M3]]/InformeTbHv[[#This Row],[TOTAL DE ARBOLES]],2),""))</f>
        <v>0.37</v>
      </c>
      <c r="F1155" s="39">
        <f>IFERROR(ROUND(InformeTbHv[[#This Row],[M3]]/InformeTbHv[[#This Row],[T EFECTIVO]],2),"")</f>
        <v>10.72</v>
      </c>
      <c r="G1155" s="89">
        <f>InformeTbHv[[#This Row],[T PROGRAMADO]]-InformeTbHv[[#This Row],[HORAS DE OTRAS PARADA]]</f>
        <v>6.63</v>
      </c>
      <c r="H1155" s="89">
        <f>InformeTbHv[[#This Row],[T PROGRAMADO]]-SUM(InformeTbHv[[#This Row],[T PARADAS MEC]]+InformeTbHv[[#This Row],[ALISTAMIENTO]]+InformeTbHv[[#This Row],[Mantenimiento periódico]])</f>
        <v>6.8</v>
      </c>
      <c r="I1155" s="89">
        <f>InformeTbHv[[#This Row],[T PARADAS MEC]]+InformeTbHv[[#This Row],[ALISTAMIENTO]]+InformeTbHv[[#This Row],[Mantenimiento periódico]]</f>
        <v>0.2</v>
      </c>
      <c r="J1155" s="89">
        <f>SUMIF(InformeTbHv[[#This Row],[MOTIVO 1]],"Mantenimiento periódico",InformeTbHv[[#This Row],[T OTRA PARADA 1]])</f>
        <v>0</v>
      </c>
      <c r="K1155" s="89">
        <f>InformeTbHv[[#This Row],[Mantenimiento periódico]]+InformeTbHv[[#This Row],[ALISTAMIENTO]]</f>
        <v>0.2</v>
      </c>
      <c r="L1155" s="89">
        <f>SUM(InformeTbHv[[#This Row],[T OTRA PARADA 1]:[T OTRA PARADA 5]])</f>
        <v>0</v>
      </c>
      <c r="M1155" s="88" t="s">
        <v>68</v>
      </c>
      <c r="N1155" s="88" t="s">
        <v>1417</v>
      </c>
      <c r="O1155" s="88" t="s">
        <v>69</v>
      </c>
      <c r="P1155" s="88">
        <v>1059706760</v>
      </c>
      <c r="Q1155" s="88" t="s">
        <v>65</v>
      </c>
      <c r="R1155" s="88" t="s">
        <v>44</v>
      </c>
      <c r="S1155" s="90">
        <v>46063</v>
      </c>
      <c r="T1155" s="88" t="s">
        <v>164</v>
      </c>
      <c r="U1155" s="88"/>
      <c r="V1155" s="88"/>
      <c r="W1155" s="88"/>
      <c r="X1155" s="88"/>
      <c r="Y1155" s="88"/>
      <c r="Z1155" s="88"/>
      <c r="AA1155" s="88"/>
      <c r="AB1155" s="88"/>
      <c r="AC1155" s="88" t="s">
        <v>1426</v>
      </c>
      <c r="AD1155" s="88" t="s">
        <v>1471</v>
      </c>
      <c r="AE1155" s="88" t="s">
        <v>1512</v>
      </c>
      <c r="AF1155" s="88">
        <v>26.520279887958782</v>
      </c>
      <c r="AG1155" s="25" t="s">
        <v>207</v>
      </c>
      <c r="AH1155" s="206">
        <v>6</v>
      </c>
      <c r="AI1155" s="88" t="s">
        <v>45</v>
      </c>
      <c r="AJ1155" s="419">
        <f>VLOOKUP(InformeTbHv[[#This Row],[TURNO]],[1]INFORMEHV!AI$2:AK$184,2,0)</f>
        <v>0.58333333333333337</v>
      </c>
      <c r="AK1155" s="419">
        <f>VLOOKUP(InformeTbHv[[#This Row],[TURNO]],[1]INFORMEHV!AI$2:AK$184,3,0)</f>
        <v>0.91666666666666663</v>
      </c>
      <c r="AL1155" s="205">
        <v>27</v>
      </c>
      <c r="AM1155" s="88">
        <v>194</v>
      </c>
      <c r="AN1155" s="88">
        <v>71.05</v>
      </c>
      <c r="AO1155" s="88">
        <v>15.33</v>
      </c>
      <c r="AP1155" s="88"/>
      <c r="AQ1155" s="89"/>
      <c r="AR1155" s="88">
        <v>7</v>
      </c>
      <c r="AS1155" s="88"/>
      <c r="AT1155" s="88"/>
      <c r="AU1155" s="88"/>
      <c r="AV1155" s="88">
        <v>0.2</v>
      </c>
      <c r="AW1155" s="88"/>
      <c r="AX1155" s="88">
        <v>0.17</v>
      </c>
      <c r="AY1155" s="88">
        <v>1</v>
      </c>
      <c r="AZ1155" s="92" t="s">
        <v>645</v>
      </c>
      <c r="BA1155" s="88" t="s">
        <v>48</v>
      </c>
      <c r="BB115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0.37</v>
      </c>
      <c r="BC1155" s="89"/>
      <c r="BD1155" s="89"/>
      <c r="BE1155" s="89"/>
      <c r="BF1155" s="89"/>
      <c r="BG1155" s="93"/>
      <c r="BH1155" s="44"/>
      <c r="BI1155" s="45"/>
      <c r="BJ1155" s="45"/>
      <c r="BK1155" s="46"/>
      <c r="BL1155" s="94"/>
    </row>
    <row r="1156" spans="1:64" ht="18" customHeight="1" x14ac:dyDescent="0.3">
      <c r="A1156" s="87">
        <f>IFERROR(InformeTbHv[[#This Row],[T EFECTIVO]]/InformeTbHv[[#This Row],[Horas disponibles]],0)</f>
        <v>0.93653516295025729</v>
      </c>
      <c r="B1156" s="87">
        <f>((InformeTbHv[[#This Row],[T PROGRAMADO]]-InformeTbHv[[#This Row],[HORAS DE OTRAS PARADA]]))/InformeTbHv[[#This Row],[T PROGRAMADO]]</f>
        <v>0.91</v>
      </c>
      <c r="C1156" s="216">
        <f>IFERROR(((InformeTbHv[[#This Row],[T PROGRAMADO]]-InformeTbHv[[#This Row],[Ttal P. mec]])/InformeTbHv[[#This Row],[T PROGRAMADO]]),0)</f>
        <v>0.97166666666666668</v>
      </c>
      <c r="D1156" s="88">
        <f>IFERROR(ROUND(InformeTbHv[[#This Row],[TOTAL DE ARBOLES]]/InformeTbHv[[#This Row],[T EFECTIVO]],2),"")</f>
        <v>62.27</v>
      </c>
      <c r="E1156" s="88">
        <f>(IFERROR(ROUND(InformeTbHv[[#This Row],[M3]]/InformeTbHv[[#This Row],[TOTAL DE ARBOLES]],2),""))</f>
        <v>0.28999999999999998</v>
      </c>
      <c r="F1156" s="39">
        <f>IFERROR(ROUND(InformeTbHv[[#This Row],[M3]]/InformeTbHv[[#This Row],[T EFECTIVO]],2),"")</f>
        <v>18.13</v>
      </c>
      <c r="G1156" s="89">
        <f>InformeTbHv[[#This Row],[T PROGRAMADO]]-InformeTbHv[[#This Row],[HORAS DE OTRAS PARADA]]</f>
        <v>5.46</v>
      </c>
      <c r="H1156" s="89">
        <f>InformeTbHv[[#This Row],[T PROGRAMADO]]-SUM(InformeTbHv[[#This Row],[T PARADAS MEC]]+InformeTbHv[[#This Row],[ALISTAMIENTO]]+InformeTbHv[[#This Row],[Mantenimiento periódico]])</f>
        <v>5.83</v>
      </c>
      <c r="I1156" s="89">
        <f>InformeTbHv[[#This Row],[T PARADAS MEC]]+InformeTbHv[[#This Row],[ALISTAMIENTO]]+InformeTbHv[[#This Row],[Mantenimiento periódico]]</f>
        <v>0.17</v>
      </c>
      <c r="J1156" s="89">
        <f>SUMIF(InformeTbHv[[#This Row],[MOTIVO 1]],"Mantenimiento periódico",InformeTbHv[[#This Row],[T OTRA PARADA 1]])</f>
        <v>0</v>
      </c>
      <c r="K1156" s="89">
        <f>InformeTbHv[[#This Row],[Mantenimiento periódico]]+InformeTbHv[[#This Row],[ALISTAMIENTO]]</f>
        <v>0.17</v>
      </c>
      <c r="L1156" s="89">
        <f>SUM(InformeTbHv[[#This Row],[T OTRA PARADA 1]:[T OTRA PARADA 5]])</f>
        <v>0</v>
      </c>
      <c r="M1156" s="88" t="s">
        <v>79</v>
      </c>
      <c r="N1156" s="88" t="s">
        <v>1417</v>
      </c>
      <c r="O1156" s="88" t="s">
        <v>190</v>
      </c>
      <c r="P1156" s="88">
        <v>4582961</v>
      </c>
      <c r="Q1156" s="88" t="s">
        <v>43</v>
      </c>
      <c r="R1156" s="88" t="s">
        <v>49</v>
      </c>
      <c r="S1156" s="90">
        <v>46064</v>
      </c>
      <c r="T1156" s="88" t="s">
        <v>62</v>
      </c>
      <c r="U1156" s="88"/>
      <c r="V1156" s="88"/>
      <c r="W1156" s="88"/>
      <c r="X1156" s="88"/>
      <c r="Y1156" s="88"/>
      <c r="Z1156" s="88"/>
      <c r="AA1156" s="88"/>
      <c r="AB1156" s="88"/>
      <c r="AC1156" s="88" t="s">
        <v>1445</v>
      </c>
      <c r="AD1156" s="88" t="s">
        <v>1490</v>
      </c>
      <c r="AE1156" s="88" t="s">
        <v>1518</v>
      </c>
      <c r="AF1156" s="88">
        <v>19.828868083208551</v>
      </c>
      <c r="AG1156" s="88" t="s">
        <v>208</v>
      </c>
      <c r="AH1156" s="206">
        <v>5</v>
      </c>
      <c r="AI1156" s="88" t="s">
        <v>47</v>
      </c>
      <c r="AJ1156" s="419">
        <f>VLOOKUP(InformeTbHv[[#This Row],[TURNO]],[1]INFORMEHV!AI$2:AK$184,2,0)</f>
        <v>0.25</v>
      </c>
      <c r="AK1156" s="419">
        <f>VLOOKUP(InformeTbHv[[#This Row],[TURNO]],[1]INFORMEHV!AI$2:AK$184,3,0)</f>
        <v>0.58333333333333337</v>
      </c>
      <c r="AL1156" s="205">
        <v>28</v>
      </c>
      <c r="AM1156" s="88">
        <v>340</v>
      </c>
      <c r="AN1156" s="88">
        <v>99</v>
      </c>
      <c r="AO1156" s="88">
        <v>17.940000000000001</v>
      </c>
      <c r="AP1156" s="88"/>
      <c r="AQ1156" s="95">
        <v>15.6</v>
      </c>
      <c r="AR1156" s="88">
        <v>6</v>
      </c>
      <c r="AS1156" s="88"/>
      <c r="AT1156" s="88"/>
      <c r="AU1156" s="88"/>
      <c r="AV1156" s="88">
        <v>0.17</v>
      </c>
      <c r="AW1156" s="88">
        <v>0.2</v>
      </c>
      <c r="AX1156" s="88">
        <v>0.17</v>
      </c>
      <c r="AY1156" s="88"/>
      <c r="AZ1156" s="92" t="s">
        <v>649</v>
      </c>
      <c r="BA1156" s="88" t="s">
        <v>46</v>
      </c>
      <c r="BB115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0.54</v>
      </c>
      <c r="BC1156" s="89"/>
      <c r="BD1156" s="89"/>
      <c r="BE1156" s="89"/>
      <c r="BF1156" s="89"/>
      <c r="BG1156" s="93"/>
      <c r="BH1156" s="44"/>
      <c r="BI1156" s="45"/>
      <c r="BJ1156" s="45"/>
      <c r="BK1156" s="46"/>
      <c r="BL1156" s="94"/>
    </row>
    <row r="1157" spans="1:64" ht="18" customHeight="1" x14ac:dyDescent="0.3">
      <c r="A1157" s="87">
        <f>IFERROR(InformeTbHv[[#This Row],[T EFECTIVO]]/InformeTbHv[[#This Row],[Horas disponibles]],0)</f>
        <v>0</v>
      </c>
      <c r="B1157" s="87">
        <f>((InformeTbHv[[#This Row],[T PROGRAMADO]]-InformeTbHv[[#This Row],[HORAS DE OTRAS PARADA]]))/InformeTbHv[[#This Row],[T PROGRAMADO]]</f>
        <v>0</v>
      </c>
      <c r="C1157" s="216">
        <f>IFERROR(((InformeTbHv[[#This Row],[T PROGRAMADO]]-InformeTbHv[[#This Row],[Ttal P. mec]])/InformeTbHv[[#This Row],[T PROGRAMADO]]),0)</f>
        <v>1</v>
      </c>
      <c r="D1157" s="88" t="str">
        <f>IFERROR(ROUND(InformeTbHv[[#This Row],[TOTAL DE ARBOLES]]/InformeTbHv[[#This Row],[T EFECTIVO]],2),"")</f>
        <v/>
      </c>
      <c r="E1157" s="88" t="str">
        <f>(IFERROR(ROUND(InformeTbHv[[#This Row],[M3]]/InformeTbHv[[#This Row],[TOTAL DE ARBOLES]],2),""))</f>
        <v/>
      </c>
      <c r="F1157" s="39" t="str">
        <f>IFERROR(ROUND(InformeTbHv[[#This Row],[M3]]/InformeTbHv[[#This Row],[T EFECTIVO]],2),"")</f>
        <v/>
      </c>
      <c r="G1157" s="89">
        <f>InformeTbHv[[#This Row],[T PROGRAMADO]]-InformeTbHv[[#This Row],[HORAS DE OTRAS PARADA]]</f>
        <v>0</v>
      </c>
      <c r="H1157" s="89">
        <f>InformeTbHv[[#This Row],[T PROGRAMADO]]-SUM(InformeTbHv[[#This Row],[T PARADAS MEC]]+InformeTbHv[[#This Row],[ALISTAMIENTO]]+InformeTbHv[[#This Row],[Mantenimiento periódico]])</f>
        <v>6</v>
      </c>
      <c r="I1157" s="89">
        <f>InformeTbHv[[#This Row],[T PARADAS MEC]]+InformeTbHv[[#This Row],[ALISTAMIENTO]]+InformeTbHv[[#This Row],[Mantenimiento periódico]]</f>
        <v>0</v>
      </c>
      <c r="J1157" s="89">
        <f>SUMIF(InformeTbHv[[#This Row],[MOTIVO 1]],"Mantenimiento periódico",InformeTbHv[[#This Row],[T OTRA PARADA 1]])</f>
        <v>0</v>
      </c>
      <c r="K1157" s="89">
        <f>InformeTbHv[[#This Row],[Mantenimiento periódico]]+InformeTbHv[[#This Row],[ALISTAMIENTO]]</f>
        <v>0</v>
      </c>
      <c r="L1157" s="89">
        <f>SUM(InformeTbHv[[#This Row],[T OTRA PARADA 1]:[T OTRA PARADA 5]])</f>
        <v>6</v>
      </c>
      <c r="M1157" s="88" t="s">
        <v>79</v>
      </c>
      <c r="N1157" s="88" t="s">
        <v>1417</v>
      </c>
      <c r="O1157" s="88" t="s">
        <v>190</v>
      </c>
      <c r="P1157" s="88">
        <v>4582961</v>
      </c>
      <c r="Q1157" s="88" t="s">
        <v>43</v>
      </c>
      <c r="R1157" s="88" t="s">
        <v>49</v>
      </c>
      <c r="S1157" s="90">
        <v>46064</v>
      </c>
      <c r="T1157" s="88" t="s">
        <v>62</v>
      </c>
      <c r="U1157" s="88"/>
      <c r="V1157" s="88"/>
      <c r="W1157" s="88"/>
      <c r="X1157" s="88"/>
      <c r="Y1157" s="88"/>
      <c r="Z1157" s="88"/>
      <c r="AA1157" s="88"/>
      <c r="AB1157" s="88"/>
      <c r="AC1157" s="88" t="s">
        <v>1445</v>
      </c>
      <c r="AD1157" s="88" t="s">
        <v>1490</v>
      </c>
      <c r="AE1157" s="88" t="s">
        <v>1518</v>
      </c>
      <c r="AF1157" s="88">
        <v>19.828868083208551</v>
      </c>
      <c r="AG1157" s="88" t="s">
        <v>208</v>
      </c>
      <c r="AH1157" s="206">
        <v>5</v>
      </c>
      <c r="AI1157" s="88" t="s">
        <v>45</v>
      </c>
      <c r="AJ1157" s="419">
        <f>VLOOKUP(InformeTbHv[[#This Row],[TURNO]],[1]INFORMEHV!AI$2:AK$184,2,0)</f>
        <v>0.58333333333333337</v>
      </c>
      <c r="AK1157" s="419">
        <f>VLOOKUP(InformeTbHv[[#This Row],[TURNO]],[1]INFORMEHV!AI$2:AK$184,3,0)</f>
        <v>0.91666666666666663</v>
      </c>
      <c r="AL1157" s="205">
        <v>30</v>
      </c>
      <c r="AM1157" s="88"/>
      <c r="AN1157" s="88"/>
      <c r="AO1157" s="88"/>
      <c r="AP1157" s="88"/>
      <c r="AQ1157" s="89"/>
      <c r="AR1157" s="88">
        <v>6</v>
      </c>
      <c r="AS1157" s="88"/>
      <c r="AT1157" s="88"/>
      <c r="AU1157" s="88"/>
      <c r="AV1157" s="88"/>
      <c r="AW1157" s="88"/>
      <c r="AX1157" s="88"/>
      <c r="AY1157" s="88"/>
      <c r="AZ1157" s="92"/>
      <c r="BA1157" s="88" t="s">
        <v>46</v>
      </c>
      <c r="BB115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6</v>
      </c>
      <c r="BC1157" s="89">
        <v>6</v>
      </c>
      <c r="BD1157" s="89"/>
      <c r="BE1157" s="89"/>
      <c r="BF1157" s="89"/>
      <c r="BG1157" s="93"/>
      <c r="BH1157" s="44" t="s">
        <v>650</v>
      </c>
      <c r="BI1157" s="45"/>
      <c r="BJ1157" s="45"/>
      <c r="BK1157" s="46"/>
      <c r="BL1157" s="94"/>
    </row>
    <row r="1158" spans="1:64" ht="18" customHeight="1" x14ac:dyDescent="0.3">
      <c r="A1158" s="87">
        <f>IFERROR(InformeTbHv[[#This Row],[T EFECTIVO]]/InformeTbHv[[#This Row],[Horas disponibles]],0)</f>
        <v>0.97435897435897434</v>
      </c>
      <c r="B1158" s="87">
        <f>((InformeTbHv[[#This Row],[T PROGRAMADO]]-InformeTbHv[[#This Row],[HORAS DE OTRAS PARADA]]))/InformeTbHv[[#This Row],[T PROGRAMADO]]</f>
        <v>0.95</v>
      </c>
      <c r="C1158" s="216">
        <f>IFERROR(((InformeTbHv[[#This Row],[T PROGRAMADO]]-InformeTbHv[[#This Row],[Ttal P. mec]])/InformeTbHv[[#This Row],[T PROGRAMADO]]),0)</f>
        <v>0.97499999999999998</v>
      </c>
      <c r="D1158" s="88">
        <f>IFERROR(ROUND(InformeTbHv[[#This Row],[TOTAL DE ARBOLES]]/InformeTbHv[[#This Row],[T EFECTIVO]],2),"")</f>
        <v>26.84</v>
      </c>
      <c r="E1158" s="88">
        <f>(IFERROR(ROUND(InformeTbHv[[#This Row],[M3]]/InformeTbHv[[#This Row],[TOTAL DE ARBOLES]],2),""))</f>
        <v>0.32</v>
      </c>
      <c r="F1158" s="39">
        <f>IFERROR(ROUND(InformeTbHv[[#This Row],[M3]]/InformeTbHv[[#This Row],[T EFECTIVO]],2),"")</f>
        <v>8.51</v>
      </c>
      <c r="G1158" s="89">
        <f>InformeTbHv[[#This Row],[T PROGRAMADO]]-InformeTbHv[[#This Row],[HORAS DE OTRAS PARADA]]</f>
        <v>7.6</v>
      </c>
      <c r="H1158" s="89">
        <f>InformeTbHv[[#This Row],[T PROGRAMADO]]-SUM(InformeTbHv[[#This Row],[T PARADAS MEC]]+InformeTbHv[[#This Row],[ALISTAMIENTO]]+InformeTbHv[[#This Row],[Mantenimiento periódico]])</f>
        <v>7.8</v>
      </c>
      <c r="I1158" s="89">
        <f>InformeTbHv[[#This Row],[T PARADAS MEC]]+InformeTbHv[[#This Row],[ALISTAMIENTO]]+InformeTbHv[[#This Row],[Mantenimiento periódico]]</f>
        <v>0.2</v>
      </c>
      <c r="J1158" s="89">
        <f>SUMIF(InformeTbHv[[#This Row],[MOTIVO 1]],"Mantenimiento periódico",InformeTbHv[[#This Row],[T OTRA PARADA 1]])</f>
        <v>0</v>
      </c>
      <c r="K1158" s="89">
        <f>InformeTbHv[[#This Row],[Mantenimiento periódico]]+InformeTbHv[[#This Row],[ALISTAMIENTO]]</f>
        <v>0.2</v>
      </c>
      <c r="L1158" s="89">
        <f>SUM(InformeTbHv[[#This Row],[T OTRA PARADA 1]:[T OTRA PARADA 5]])</f>
        <v>0</v>
      </c>
      <c r="M1158" s="88" t="s">
        <v>55</v>
      </c>
      <c r="N1158" s="88" t="s">
        <v>1418</v>
      </c>
      <c r="O1158" s="88" t="s">
        <v>56</v>
      </c>
      <c r="P1158" s="88">
        <v>1114480052</v>
      </c>
      <c r="Q1158" s="88" t="s">
        <v>43</v>
      </c>
      <c r="R1158" s="88" t="s">
        <v>49</v>
      </c>
      <c r="S1158" s="90">
        <v>46065</v>
      </c>
      <c r="T1158" s="88" t="s">
        <v>62</v>
      </c>
      <c r="U1158" s="88"/>
      <c r="V1158" s="88"/>
      <c r="W1158" s="88"/>
      <c r="X1158" s="88"/>
      <c r="Y1158" s="88"/>
      <c r="Z1158" s="88"/>
      <c r="AA1158" s="88"/>
      <c r="AB1158" s="88"/>
      <c r="AC1158" s="88" t="s">
        <v>1445</v>
      </c>
      <c r="AD1158" s="88" t="s">
        <v>1490</v>
      </c>
      <c r="AE1158" s="88" t="s">
        <v>1518</v>
      </c>
      <c r="AF1158" s="88">
        <v>19.828868083208551</v>
      </c>
      <c r="AG1158" s="88" t="s">
        <v>208</v>
      </c>
      <c r="AH1158" s="206">
        <v>5</v>
      </c>
      <c r="AI1158" s="88" t="s">
        <v>45</v>
      </c>
      <c r="AJ1158" s="419">
        <f>VLOOKUP(InformeTbHv[[#This Row],[TURNO]],[1]INFORMEHV!AI$2:AK$184,2,0)</f>
        <v>0.58333333333333337</v>
      </c>
      <c r="AK1158" s="419">
        <f>VLOOKUP(InformeTbHv[[#This Row],[TURNO]],[1]INFORMEHV!AI$2:AK$184,3,0)</f>
        <v>0.91666666666666663</v>
      </c>
      <c r="AL1158" s="205">
        <v>28</v>
      </c>
      <c r="AM1158" s="88">
        <v>204</v>
      </c>
      <c r="AN1158" s="88">
        <v>64.64</v>
      </c>
      <c r="AO1158" s="88">
        <v>10.36</v>
      </c>
      <c r="AP1158" s="88"/>
      <c r="AQ1158" s="95">
        <v>23.7</v>
      </c>
      <c r="AR1158" s="88">
        <v>8</v>
      </c>
      <c r="AS1158" s="88"/>
      <c r="AT1158" s="88"/>
      <c r="AU1158" s="88"/>
      <c r="AV1158" s="88">
        <v>0.2</v>
      </c>
      <c r="AW1158" s="88"/>
      <c r="AX1158" s="88">
        <v>0.2</v>
      </c>
      <c r="AY1158" s="88"/>
      <c r="AZ1158" s="92" t="s">
        <v>652</v>
      </c>
      <c r="BA1158" s="88" t="s">
        <v>46</v>
      </c>
      <c r="BB115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0.4</v>
      </c>
      <c r="BC1158" s="89"/>
      <c r="BD1158" s="89"/>
      <c r="BE1158" s="89"/>
      <c r="BF1158" s="89"/>
      <c r="BG1158" s="93"/>
      <c r="BH1158" s="44"/>
      <c r="BI1158" s="45"/>
      <c r="BJ1158" s="45"/>
      <c r="BK1158" s="46"/>
      <c r="BL1158" s="94"/>
    </row>
    <row r="1159" spans="1:64" ht="18" customHeight="1" x14ac:dyDescent="0.3">
      <c r="A1159" s="87">
        <f>IFERROR(InformeTbHv[[#This Row],[T EFECTIVO]]/InformeTbHv[[#This Row],[Horas disponibles]],0)</f>
        <v>0.94714285714285718</v>
      </c>
      <c r="B1159" s="87">
        <f>((InformeTbHv[[#This Row],[T PROGRAMADO]]-InformeTbHv[[#This Row],[HORAS DE OTRAS PARADA]]))/InformeTbHv[[#This Row],[T PROGRAMADO]]</f>
        <v>0.82874999999999999</v>
      </c>
      <c r="C1159" s="216">
        <f>IFERROR(((InformeTbHv[[#This Row],[T PROGRAMADO]]-InformeTbHv[[#This Row],[Ttal P. mec]])/InformeTbHv[[#This Row],[T PROGRAMADO]]),0)</f>
        <v>0.875</v>
      </c>
      <c r="D1159" s="88">
        <f>IFERROR(ROUND(InformeTbHv[[#This Row],[TOTAL DE ARBOLES]]/InformeTbHv[[#This Row],[T EFECTIVO]],2),"")</f>
        <v>31.98</v>
      </c>
      <c r="E1159" s="88">
        <f>(IFERROR(ROUND(InformeTbHv[[#This Row],[M3]]/InformeTbHv[[#This Row],[TOTAL DE ARBOLES]],2),""))</f>
        <v>0.3</v>
      </c>
      <c r="F1159" s="39">
        <f>IFERROR(ROUND(InformeTbHv[[#This Row],[M3]]/InformeTbHv[[#This Row],[T EFECTIVO]],2),"")</f>
        <v>9.65</v>
      </c>
      <c r="G1159" s="89">
        <f>InformeTbHv[[#This Row],[T PROGRAMADO]]-InformeTbHv[[#This Row],[HORAS DE OTRAS PARADA]]</f>
        <v>6.63</v>
      </c>
      <c r="H1159" s="89">
        <f>InformeTbHv[[#This Row],[T PROGRAMADO]]-SUM(InformeTbHv[[#This Row],[T PARADAS MEC]]+InformeTbHv[[#This Row],[ALISTAMIENTO]]+InformeTbHv[[#This Row],[Mantenimiento periódico]])</f>
        <v>7</v>
      </c>
      <c r="I1159" s="89">
        <f>InformeTbHv[[#This Row],[T PARADAS MEC]]+InformeTbHv[[#This Row],[ALISTAMIENTO]]+InformeTbHv[[#This Row],[Mantenimiento periódico]]</f>
        <v>1</v>
      </c>
      <c r="J1159" s="89">
        <f>SUMIF(InformeTbHv[[#This Row],[MOTIVO 1]],"Mantenimiento periódico",InformeTbHv[[#This Row],[T OTRA PARADA 1]])</f>
        <v>0</v>
      </c>
      <c r="K1159" s="89">
        <f>InformeTbHv[[#This Row],[Mantenimiento periódico]]+InformeTbHv[[#This Row],[ALISTAMIENTO]]</f>
        <v>1</v>
      </c>
      <c r="L1159" s="89">
        <f>SUM(InformeTbHv[[#This Row],[T OTRA PARADA 1]:[T OTRA PARADA 5]])</f>
        <v>0</v>
      </c>
      <c r="M1159" s="88" t="s">
        <v>55</v>
      </c>
      <c r="N1159" s="88" t="s">
        <v>1418</v>
      </c>
      <c r="O1159" s="88" t="s">
        <v>94</v>
      </c>
      <c r="P1159" s="88">
        <v>94269293</v>
      </c>
      <c r="Q1159" s="88" t="s">
        <v>43</v>
      </c>
      <c r="R1159" s="88" t="s">
        <v>49</v>
      </c>
      <c r="S1159" s="90">
        <v>46065</v>
      </c>
      <c r="T1159" s="88" t="s">
        <v>62</v>
      </c>
      <c r="U1159" s="88"/>
      <c r="V1159" s="88"/>
      <c r="W1159" s="88"/>
      <c r="X1159" s="88"/>
      <c r="Y1159" s="88"/>
      <c r="Z1159" s="88"/>
      <c r="AA1159" s="88"/>
      <c r="AB1159" s="88"/>
      <c r="AC1159" s="88" t="s">
        <v>1445</v>
      </c>
      <c r="AD1159" s="88" t="s">
        <v>1490</v>
      </c>
      <c r="AE1159" s="88" t="s">
        <v>1518</v>
      </c>
      <c r="AF1159" s="88">
        <v>19.828868083208551</v>
      </c>
      <c r="AG1159" s="88" t="s">
        <v>208</v>
      </c>
      <c r="AH1159" s="206">
        <v>5</v>
      </c>
      <c r="AI1159" s="88" t="s">
        <v>47</v>
      </c>
      <c r="AJ1159" s="419">
        <f>VLOOKUP(InformeTbHv[[#This Row],[TURNO]],[1]INFORMEHV!AI$2:AK$184,2,0)</f>
        <v>0.25</v>
      </c>
      <c r="AK1159" s="419">
        <f>VLOOKUP(InformeTbHv[[#This Row],[TURNO]],[1]INFORMEHV!AI$2:AK$184,3,0)</f>
        <v>0.58333333333333337</v>
      </c>
      <c r="AL1159" s="205">
        <v>27</v>
      </c>
      <c r="AM1159" s="88">
        <v>212</v>
      </c>
      <c r="AN1159" s="88">
        <v>63.98</v>
      </c>
      <c r="AO1159" s="88">
        <v>11.17</v>
      </c>
      <c r="AP1159" s="88"/>
      <c r="AQ1159" s="95">
        <v>21.4</v>
      </c>
      <c r="AR1159" s="88">
        <v>8</v>
      </c>
      <c r="AS1159" s="88"/>
      <c r="AT1159" s="88"/>
      <c r="AU1159" s="88"/>
      <c r="AV1159" s="88">
        <v>1</v>
      </c>
      <c r="AW1159" s="88">
        <v>0.2</v>
      </c>
      <c r="AX1159" s="88">
        <v>0.17</v>
      </c>
      <c r="AY1159" s="88"/>
      <c r="AZ1159" s="92" t="s">
        <v>653</v>
      </c>
      <c r="BA1159" s="88" t="s">
        <v>46</v>
      </c>
      <c r="BB115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1.3699999999999999</v>
      </c>
      <c r="BC1159" s="89"/>
      <c r="BD1159" s="89"/>
      <c r="BE1159" s="89"/>
      <c r="BF1159" s="89"/>
      <c r="BG1159" s="93"/>
      <c r="BH1159" s="44"/>
      <c r="BI1159" s="45"/>
      <c r="BJ1159" s="45"/>
      <c r="BK1159" s="46"/>
      <c r="BL1159" s="94"/>
    </row>
    <row r="1160" spans="1:64" ht="18" customHeight="1" x14ac:dyDescent="0.3">
      <c r="A1160" s="87">
        <f>IFERROR(InformeTbHv[[#This Row],[T EFECTIVO]]/InformeTbHv[[#This Row],[Horas disponibles]],0)</f>
        <v>0.91264667535853983</v>
      </c>
      <c r="B1160" s="87">
        <f>((InformeTbHv[[#This Row],[T PROGRAMADO]]-InformeTbHv[[#This Row],[HORAS DE OTRAS PARADA]]))/InformeTbHv[[#This Row],[T PROGRAMADO]]</f>
        <v>0.875</v>
      </c>
      <c r="C1160" s="216">
        <f>IFERROR(((InformeTbHv[[#This Row],[T PROGRAMADO]]-InformeTbHv[[#This Row],[Ttal P. mec]])/InformeTbHv[[#This Row],[T PROGRAMADO]]),0)</f>
        <v>0.95874999999999999</v>
      </c>
      <c r="D1160" s="88">
        <f>IFERROR(ROUND(InformeTbHv[[#This Row],[TOTAL DE ARBOLES]]/InformeTbHv[[#This Row],[T EFECTIVO]],2),"")</f>
        <v>49.57</v>
      </c>
      <c r="E1160" s="88">
        <f>(IFERROR(ROUND(InformeTbHv[[#This Row],[M3]]/InformeTbHv[[#This Row],[TOTAL DE ARBOLES]],2),""))</f>
        <v>0.34</v>
      </c>
      <c r="F1160" s="39">
        <f>IFERROR(ROUND(InformeTbHv[[#This Row],[M3]]/InformeTbHv[[#This Row],[T EFECTIVO]],2),"")</f>
        <v>16.88</v>
      </c>
      <c r="G1160" s="89">
        <f>InformeTbHv[[#This Row],[T PROGRAMADO]]-InformeTbHv[[#This Row],[HORAS DE OTRAS PARADA]]</f>
        <v>7</v>
      </c>
      <c r="H1160" s="89">
        <f>InformeTbHv[[#This Row],[T PROGRAMADO]]-SUM(InformeTbHv[[#This Row],[T PARADAS MEC]]+InformeTbHv[[#This Row],[ALISTAMIENTO]]+InformeTbHv[[#This Row],[Mantenimiento periódico]])</f>
        <v>7.67</v>
      </c>
      <c r="I1160" s="89">
        <f>InformeTbHv[[#This Row],[T PARADAS MEC]]+InformeTbHv[[#This Row],[ALISTAMIENTO]]+InformeTbHv[[#This Row],[Mantenimiento periódico]]</f>
        <v>0.33</v>
      </c>
      <c r="J1160" s="89">
        <f>SUMIF(InformeTbHv[[#This Row],[MOTIVO 1]],"Mantenimiento periódico",InformeTbHv[[#This Row],[T OTRA PARADA 1]])</f>
        <v>0</v>
      </c>
      <c r="K1160" s="89">
        <f>InformeTbHv[[#This Row],[Mantenimiento periódico]]+InformeTbHv[[#This Row],[ALISTAMIENTO]]</f>
        <v>0.33</v>
      </c>
      <c r="L1160" s="89">
        <f>SUM(InformeTbHv[[#This Row],[T OTRA PARADA 1]:[T OTRA PARADA 5]])</f>
        <v>0.35</v>
      </c>
      <c r="M1160" s="88" t="s">
        <v>72</v>
      </c>
      <c r="N1160" s="88" t="s">
        <v>1418</v>
      </c>
      <c r="O1160" s="88" t="s">
        <v>75</v>
      </c>
      <c r="P1160" s="88">
        <v>1114481552</v>
      </c>
      <c r="Q1160" s="88" t="s">
        <v>43</v>
      </c>
      <c r="R1160" s="88" t="s">
        <v>74</v>
      </c>
      <c r="S1160" s="90">
        <v>46065</v>
      </c>
      <c r="T1160" s="88" t="s">
        <v>99</v>
      </c>
      <c r="U1160" s="88"/>
      <c r="V1160" s="88"/>
      <c r="W1160" s="88"/>
      <c r="X1160" s="88"/>
      <c r="Y1160" s="88"/>
      <c r="Z1160" s="88"/>
      <c r="AA1160" s="88"/>
      <c r="AB1160" s="88"/>
      <c r="AC1160" s="88" t="s">
        <v>1442</v>
      </c>
      <c r="AD1160" s="88" t="s">
        <v>1487</v>
      </c>
      <c r="AE1160" s="88" t="s">
        <v>1514</v>
      </c>
      <c r="AF1160" s="88">
        <v>18.547875311725036</v>
      </c>
      <c r="AG1160" s="251" t="s">
        <v>205</v>
      </c>
      <c r="AH1160" s="206">
        <v>3</v>
      </c>
      <c r="AI1160" s="88" t="s">
        <v>47</v>
      </c>
      <c r="AJ1160" s="419">
        <f>VLOOKUP(InformeTbHv[[#This Row],[TURNO]],[1]INFORMEHV!AI$2:AK$184,2,0)</f>
        <v>0.25</v>
      </c>
      <c r="AK1160" s="419">
        <f>VLOOKUP(InformeTbHv[[#This Row],[TURNO]],[1]INFORMEHV!AI$2:AK$184,3,0)</f>
        <v>0.58333333333333337</v>
      </c>
      <c r="AL1160" s="205">
        <v>28</v>
      </c>
      <c r="AM1160" s="88">
        <v>347</v>
      </c>
      <c r="AN1160" s="88">
        <v>118.18</v>
      </c>
      <c r="AO1160" s="88">
        <v>17.18</v>
      </c>
      <c r="AP1160" s="88"/>
      <c r="AQ1160" s="89">
        <v>21</v>
      </c>
      <c r="AR1160" s="205">
        <v>8</v>
      </c>
      <c r="AS1160" s="88"/>
      <c r="AT1160" s="30" t="s">
        <v>328</v>
      </c>
      <c r="AU1160" s="88"/>
      <c r="AV1160" s="88">
        <v>0.33</v>
      </c>
      <c r="AW1160" s="88"/>
      <c r="AX1160" s="88">
        <v>0.32</v>
      </c>
      <c r="AY1160" s="88">
        <v>8</v>
      </c>
      <c r="AZ1160" s="92" t="s">
        <v>654</v>
      </c>
      <c r="BA1160" s="88" t="s">
        <v>48</v>
      </c>
      <c r="BB116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v>
      </c>
      <c r="BC1160" s="89">
        <v>0.35</v>
      </c>
      <c r="BD1160" s="89"/>
      <c r="BE1160" s="89"/>
      <c r="BF1160" s="89"/>
      <c r="BG1160" s="93"/>
      <c r="BH1160" s="44" t="s">
        <v>841</v>
      </c>
      <c r="BI1160" s="45"/>
      <c r="BJ1160" s="45"/>
      <c r="BK1160" s="46"/>
      <c r="BL1160" s="94"/>
    </row>
    <row r="1161" spans="1:64" ht="18" customHeight="1" x14ac:dyDescent="0.3">
      <c r="A1161" s="87">
        <f>IFERROR(InformeTbHv[[#This Row],[T EFECTIVO]]/InformeTbHv[[#This Row],[Horas disponibles]],0)</f>
        <v>0.90170380078636958</v>
      </c>
      <c r="B1161" s="87">
        <f>((InformeTbHv[[#This Row],[T PROGRAMADO]]-InformeTbHv[[#This Row],[HORAS DE OTRAS PARADA]]))/InformeTbHv[[#This Row],[T PROGRAMADO]]</f>
        <v>0.86</v>
      </c>
      <c r="C1161" s="216">
        <f>IFERROR(((InformeTbHv[[#This Row],[T PROGRAMADO]]-InformeTbHv[[#This Row],[Ttal P. mec]])/InformeTbHv[[#This Row],[T PROGRAMADO]]),0)</f>
        <v>0.95374999999999999</v>
      </c>
      <c r="D1161" s="88">
        <f>IFERROR(ROUND(InformeTbHv[[#This Row],[TOTAL DE ARBOLES]]/InformeTbHv[[#This Row],[T EFECTIVO]],2),"")</f>
        <v>88.81</v>
      </c>
      <c r="E1161" s="88">
        <f>(IFERROR(ROUND(InformeTbHv[[#This Row],[M3]]/InformeTbHv[[#This Row],[TOTAL DE ARBOLES]],2),""))</f>
        <v>0.35</v>
      </c>
      <c r="F1161" s="39">
        <f>IFERROR(ROUND(InformeTbHv[[#This Row],[M3]]/InformeTbHv[[#This Row],[T EFECTIVO]],2),"")</f>
        <v>31.1</v>
      </c>
      <c r="G1161" s="89">
        <f>InformeTbHv[[#This Row],[T PROGRAMADO]]-InformeTbHv[[#This Row],[HORAS DE OTRAS PARADA]]</f>
        <v>6.88</v>
      </c>
      <c r="H1161" s="89">
        <f>InformeTbHv[[#This Row],[T PROGRAMADO]]-SUM(InformeTbHv[[#This Row],[T PARADAS MEC]]+InformeTbHv[[#This Row],[ALISTAMIENTO]]+InformeTbHv[[#This Row],[Mantenimiento periódico]])</f>
        <v>7.63</v>
      </c>
      <c r="I1161" s="89">
        <f>InformeTbHv[[#This Row],[T PARADAS MEC]]+InformeTbHv[[#This Row],[ALISTAMIENTO]]+InformeTbHv[[#This Row],[Mantenimiento periódico]]</f>
        <v>0.37</v>
      </c>
      <c r="J1161" s="89">
        <f>SUMIF(InformeTbHv[[#This Row],[MOTIVO 1]],"Mantenimiento periódico",InformeTbHv[[#This Row],[T OTRA PARADA 1]])</f>
        <v>0</v>
      </c>
      <c r="K1161" s="89">
        <f>InformeTbHv[[#This Row],[Mantenimiento periódico]]+InformeTbHv[[#This Row],[ALISTAMIENTO]]</f>
        <v>0.37</v>
      </c>
      <c r="L1161" s="89">
        <f>SUM(InformeTbHv[[#This Row],[T OTRA PARADA 1]:[T OTRA PARADA 5]])</f>
        <v>0</v>
      </c>
      <c r="M1161" s="88" t="s">
        <v>72</v>
      </c>
      <c r="N1161" s="88" t="s">
        <v>1418</v>
      </c>
      <c r="O1161" s="88" t="s">
        <v>73</v>
      </c>
      <c r="P1161" s="88">
        <v>1116724403</v>
      </c>
      <c r="Q1161" s="88" t="s">
        <v>43</v>
      </c>
      <c r="R1161" s="88" t="s">
        <v>74</v>
      </c>
      <c r="S1161" s="90">
        <v>46065</v>
      </c>
      <c r="T1161" s="88" t="s">
        <v>99</v>
      </c>
      <c r="U1161" s="88"/>
      <c r="V1161" s="88"/>
      <c r="W1161" s="88"/>
      <c r="X1161" s="88"/>
      <c r="Y1161" s="88"/>
      <c r="Z1161" s="88"/>
      <c r="AA1161" s="88"/>
      <c r="AB1161" s="88"/>
      <c r="AC1161" s="88" t="s">
        <v>1442</v>
      </c>
      <c r="AD1161" s="88" t="s">
        <v>1487</v>
      </c>
      <c r="AE1161" s="88" t="s">
        <v>1514</v>
      </c>
      <c r="AF1161" s="88">
        <v>18.547875311725036</v>
      </c>
      <c r="AG1161" s="251" t="s">
        <v>205</v>
      </c>
      <c r="AH1161" s="206">
        <v>3</v>
      </c>
      <c r="AI1161" s="88" t="s">
        <v>45</v>
      </c>
      <c r="AJ1161" s="419">
        <f>VLOOKUP(InformeTbHv[[#This Row],[TURNO]],[1]INFORMEHV!AI$2:AK$184,2,0)</f>
        <v>0.58333333333333337</v>
      </c>
      <c r="AK1161" s="419">
        <f>VLOOKUP(InformeTbHv[[#This Row],[TURNO]],[1]INFORMEHV!AI$2:AK$184,3,0)</f>
        <v>0.91666666666666663</v>
      </c>
      <c r="AL1161" s="205">
        <v>25</v>
      </c>
      <c r="AM1161" s="88">
        <v>611</v>
      </c>
      <c r="AN1161" s="88">
        <v>214</v>
      </c>
      <c r="AO1161" s="88">
        <v>30.52</v>
      </c>
      <c r="AP1161" s="88"/>
      <c r="AQ1161" s="89">
        <v>20.5</v>
      </c>
      <c r="AR1161" s="88">
        <v>8</v>
      </c>
      <c r="AS1161" s="88"/>
      <c r="AT1161" s="88"/>
      <c r="AU1161" s="88"/>
      <c r="AV1161" s="88">
        <v>0.37</v>
      </c>
      <c r="AW1161" s="88">
        <v>0.32</v>
      </c>
      <c r="AX1161" s="88">
        <v>0.43</v>
      </c>
      <c r="AY1161" s="88">
        <v>6</v>
      </c>
      <c r="AZ1161" s="92"/>
      <c r="BA1161" s="88" t="s">
        <v>48</v>
      </c>
      <c r="BB116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1.1199999999999999</v>
      </c>
      <c r="BC1161" s="89"/>
      <c r="BD1161" s="89"/>
      <c r="BE1161" s="89"/>
      <c r="BF1161" s="89"/>
      <c r="BG1161" s="93"/>
      <c r="BH1161" s="44"/>
      <c r="BI1161" s="45"/>
      <c r="BJ1161" s="45"/>
      <c r="BK1161" s="46"/>
      <c r="BL1161" s="94"/>
    </row>
    <row r="1162" spans="1:64" ht="18" customHeight="1" x14ac:dyDescent="0.3">
      <c r="A1162" s="87">
        <f>IFERROR(InformeTbHv[[#This Row],[T EFECTIVO]]/InformeTbHv[[#This Row],[Horas disponibles]],0)</f>
        <v>0.58791666666666753</v>
      </c>
      <c r="B1162" s="87">
        <f>((InformeTbHv[[#This Row],[T PROGRAMADO]]-InformeTbHv[[#This Row],[HORAS DE OTRAS PARADA]]))/InformeTbHv[[#This Row],[T PROGRAMADO]]</f>
        <v>0.58791666666666753</v>
      </c>
      <c r="C1162" s="216">
        <f>IFERROR(((InformeTbHv[[#This Row],[T PROGRAMADO]]-InformeTbHv[[#This Row],[Ttal P. mec]])/InformeTbHv[[#This Row],[T PROGRAMADO]]),0)</f>
        <v>1</v>
      </c>
      <c r="D1162" s="88">
        <f>IFERROR(ROUND(InformeTbHv[[#This Row],[TOTAL DE ARBOLES]]/InformeTbHv[[#This Row],[T EFECTIVO]],2),"")</f>
        <v>87.38</v>
      </c>
      <c r="E1162" s="88">
        <f>(IFERROR(ROUND(InformeTbHv[[#This Row],[M3]]/InformeTbHv[[#This Row],[TOTAL DE ARBOLES]],2),""))</f>
        <v>0.18</v>
      </c>
      <c r="F1162" s="39">
        <f>IFERROR(ROUND(InformeTbHv[[#This Row],[M3]]/InformeTbHv[[#This Row],[T EFECTIVO]],2),"")</f>
        <v>15.95</v>
      </c>
      <c r="G1162" s="89">
        <f>InformeTbHv[[#This Row],[T PROGRAMADO]]-InformeTbHv[[#This Row],[HORAS DE OTRAS PARADA]]</f>
        <v>4.7033333333333402</v>
      </c>
      <c r="H1162" s="89">
        <f>InformeTbHv[[#This Row],[T PROGRAMADO]]-SUM(InformeTbHv[[#This Row],[T PARADAS MEC]]+InformeTbHv[[#This Row],[ALISTAMIENTO]]+InformeTbHv[[#This Row],[Mantenimiento periódico]])</f>
        <v>8</v>
      </c>
      <c r="I1162" s="89">
        <f>InformeTbHv[[#This Row],[T PARADAS MEC]]+InformeTbHv[[#This Row],[ALISTAMIENTO]]+InformeTbHv[[#This Row],[Mantenimiento periódico]]</f>
        <v>0</v>
      </c>
      <c r="J1162" s="89">
        <f>SUMIF(InformeTbHv[[#This Row],[MOTIVO 1]],"Mantenimiento periódico",InformeTbHv[[#This Row],[T OTRA PARADA 1]])</f>
        <v>0</v>
      </c>
      <c r="K1162" s="89">
        <f>InformeTbHv[[#This Row],[Mantenimiento periódico]]+InformeTbHv[[#This Row],[ALISTAMIENTO]]</f>
        <v>0</v>
      </c>
      <c r="L1162" s="89">
        <f>SUM(InformeTbHv[[#This Row],[T OTRA PARADA 1]:[T OTRA PARADA 5]])</f>
        <v>2.7666666666666599</v>
      </c>
      <c r="M1162" s="88" t="s">
        <v>42</v>
      </c>
      <c r="N1162" s="88" t="s">
        <v>1418</v>
      </c>
      <c r="O1162" s="88" t="s">
        <v>80</v>
      </c>
      <c r="P1162" s="88">
        <v>94270446</v>
      </c>
      <c r="Q1162" s="88" t="s">
        <v>43</v>
      </c>
      <c r="R1162" s="88" t="s">
        <v>44</v>
      </c>
      <c r="S1162" s="90">
        <v>46065</v>
      </c>
      <c r="T1162" s="88" t="s">
        <v>452</v>
      </c>
      <c r="U1162" s="88"/>
      <c r="V1162" s="88"/>
      <c r="W1162" s="88"/>
      <c r="X1162" s="88"/>
      <c r="Y1162" s="88"/>
      <c r="Z1162" s="88"/>
      <c r="AA1162" s="88"/>
      <c r="AB1162" s="88"/>
      <c r="AC1162" s="88" t="s">
        <v>1427</v>
      </c>
      <c r="AD1162" s="88" t="s">
        <v>1472</v>
      </c>
      <c r="AE1162" s="88" t="s">
        <v>1515</v>
      </c>
      <c r="AF1162" s="88">
        <v>14.458335518038645</v>
      </c>
      <c r="AG1162" s="252" t="s">
        <v>206</v>
      </c>
      <c r="AH1162" s="206">
        <v>5</v>
      </c>
      <c r="AI1162" s="88" t="s">
        <v>45</v>
      </c>
      <c r="AJ1162" s="419">
        <f>VLOOKUP(InformeTbHv[[#This Row],[TURNO]],[1]INFORMEHV!AI$2:AK$184,2,0)</f>
        <v>0.58333333333333337</v>
      </c>
      <c r="AK1162" s="419">
        <f>VLOOKUP(InformeTbHv[[#This Row],[TURNO]],[1]INFORMEHV!AI$2:AK$184,3,0)</f>
        <v>0.91666666666666663</v>
      </c>
      <c r="AL1162" s="205">
        <v>32</v>
      </c>
      <c r="AM1162" s="88">
        <v>411</v>
      </c>
      <c r="AN1162" s="88">
        <v>75</v>
      </c>
      <c r="AO1162" s="88">
        <v>14</v>
      </c>
      <c r="AP1162" s="88">
        <v>82</v>
      </c>
      <c r="AQ1162" s="89">
        <v>0.18</v>
      </c>
      <c r="AR1162" s="88">
        <v>8</v>
      </c>
      <c r="AS1162" s="88"/>
      <c r="AT1162" s="88"/>
      <c r="AU1162" s="88"/>
      <c r="AV1162" s="88"/>
      <c r="AW1162" s="88">
        <v>0.2</v>
      </c>
      <c r="AX1162" s="88">
        <v>0.33</v>
      </c>
      <c r="AY1162" s="88">
        <v>4</v>
      </c>
      <c r="AZ1162" s="92"/>
      <c r="BA1162" s="88" t="s">
        <v>46</v>
      </c>
      <c r="BB116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3.2966666666666598</v>
      </c>
      <c r="BC1162" s="89">
        <v>2.7666666666666599</v>
      </c>
      <c r="BD1162" s="89"/>
      <c r="BE1162" s="89"/>
      <c r="BF1162" s="89"/>
      <c r="BG1162" s="93"/>
      <c r="BH1162" s="44" t="s">
        <v>841</v>
      </c>
      <c r="BI1162" s="45"/>
      <c r="BJ1162" s="45"/>
      <c r="BK1162" s="46"/>
      <c r="BL1162" s="94"/>
    </row>
    <row r="1163" spans="1:64" ht="18" customHeight="1" x14ac:dyDescent="0.3">
      <c r="A1163" s="87">
        <f>IFERROR(InformeTbHv[[#This Row],[T EFECTIVO]]/InformeTbHv[[#This Row],[Horas disponibles]],0)</f>
        <v>0.8451816745655607</v>
      </c>
      <c r="B1163" s="87">
        <f>((InformeTbHv[[#This Row],[T PROGRAMADO]]-InformeTbHv[[#This Row],[HORAS DE OTRAS PARADA]]))/InformeTbHv[[#This Row],[T PROGRAMADO]]</f>
        <v>0.76428571428571423</v>
      </c>
      <c r="C1163" s="216">
        <f>IFERROR(((InformeTbHv[[#This Row],[T PROGRAMADO]]-InformeTbHv[[#This Row],[Ttal P. mec]])/InformeTbHv[[#This Row],[T PROGRAMADO]]),0)</f>
        <v>0.90428571428571425</v>
      </c>
      <c r="D1163" s="88">
        <f>IFERROR(ROUND(InformeTbHv[[#This Row],[TOTAL DE ARBOLES]]/InformeTbHv[[#This Row],[T EFECTIVO]],2),"")</f>
        <v>38.32</v>
      </c>
      <c r="E1163" s="88">
        <f>(IFERROR(ROUND(InformeTbHv[[#This Row],[M3]]/InformeTbHv[[#This Row],[TOTAL DE ARBOLES]],2),""))</f>
        <v>0.38</v>
      </c>
      <c r="F1163" s="39">
        <f>IFERROR(ROUND(InformeTbHv[[#This Row],[M3]]/InformeTbHv[[#This Row],[T EFECTIVO]],2),"")</f>
        <v>14.6</v>
      </c>
      <c r="G1163" s="89">
        <f>InformeTbHv[[#This Row],[T PROGRAMADO]]-InformeTbHv[[#This Row],[HORAS DE OTRAS PARADA]]</f>
        <v>5.35</v>
      </c>
      <c r="H1163" s="89">
        <f>InformeTbHv[[#This Row],[T PROGRAMADO]]-SUM(InformeTbHv[[#This Row],[T PARADAS MEC]]+InformeTbHv[[#This Row],[ALISTAMIENTO]]+InformeTbHv[[#This Row],[Mantenimiento periódico]])</f>
        <v>6.33</v>
      </c>
      <c r="I1163" s="89">
        <f>InformeTbHv[[#This Row],[T PARADAS MEC]]+InformeTbHv[[#This Row],[ALISTAMIENTO]]+InformeTbHv[[#This Row],[Mantenimiento periódico]]</f>
        <v>0.67</v>
      </c>
      <c r="J1163" s="89">
        <f>SUMIF(InformeTbHv[[#This Row],[MOTIVO 1]],"Mantenimiento periódico",InformeTbHv[[#This Row],[T OTRA PARADA 1]])</f>
        <v>0</v>
      </c>
      <c r="K1163" s="89">
        <f>InformeTbHv[[#This Row],[Mantenimiento periódico]]+InformeTbHv[[#This Row],[ALISTAMIENTO]]</f>
        <v>0.67</v>
      </c>
      <c r="L1163" s="89">
        <f>SUM(InformeTbHv[[#This Row],[T OTRA PARADA 1]:[T OTRA PARADA 5]])</f>
        <v>0</v>
      </c>
      <c r="M1163" s="88" t="s">
        <v>68</v>
      </c>
      <c r="N1163" s="88" t="s">
        <v>1417</v>
      </c>
      <c r="O1163" s="88" t="s">
        <v>91</v>
      </c>
      <c r="P1163" s="88">
        <v>1114338868</v>
      </c>
      <c r="Q1163" s="88" t="s">
        <v>65</v>
      </c>
      <c r="R1163" s="88" t="s">
        <v>44</v>
      </c>
      <c r="S1163" s="90">
        <v>46063</v>
      </c>
      <c r="T1163" s="88" t="s">
        <v>164</v>
      </c>
      <c r="U1163" s="88"/>
      <c r="V1163" s="88"/>
      <c r="W1163" s="88"/>
      <c r="X1163" s="88"/>
      <c r="Y1163" s="88"/>
      <c r="Z1163" s="88"/>
      <c r="AA1163" s="88"/>
      <c r="AB1163" s="88"/>
      <c r="AC1163" s="88" t="s">
        <v>1426</v>
      </c>
      <c r="AD1163" s="88" t="s">
        <v>1471</v>
      </c>
      <c r="AE1163" s="88" t="s">
        <v>1512</v>
      </c>
      <c r="AF1163" s="88">
        <v>26.520279887958782</v>
      </c>
      <c r="AG1163" s="25" t="s">
        <v>207</v>
      </c>
      <c r="AH1163" s="206">
        <v>7</v>
      </c>
      <c r="AI1163" s="88" t="s">
        <v>45</v>
      </c>
      <c r="AJ1163" s="419">
        <f>VLOOKUP(InformeTbHv[[#This Row],[TURNO]],[1]INFORMEHV!AI$2:AK$184,2,0)</f>
        <v>0.58333333333333337</v>
      </c>
      <c r="AK1163" s="419">
        <f>VLOOKUP(InformeTbHv[[#This Row],[TURNO]],[1]INFORMEHV!AI$2:AK$184,3,0)</f>
        <v>0.91666666666666663</v>
      </c>
      <c r="AL1163" s="205">
        <v>27</v>
      </c>
      <c r="AM1163" s="88">
        <v>205</v>
      </c>
      <c r="AN1163" s="88">
        <v>78.09</v>
      </c>
      <c r="AO1163" s="88">
        <v>14.61</v>
      </c>
      <c r="AP1163" s="88"/>
      <c r="AQ1163" s="89"/>
      <c r="AR1163" s="88">
        <v>7</v>
      </c>
      <c r="AS1163" s="88"/>
      <c r="AT1163" s="88"/>
      <c r="AU1163" s="88"/>
      <c r="AV1163" s="88">
        <v>0.67</v>
      </c>
      <c r="AW1163" s="88">
        <v>0.5</v>
      </c>
      <c r="AX1163" s="88">
        <v>0.48</v>
      </c>
      <c r="AY1163" s="88"/>
      <c r="AZ1163" s="92" t="s">
        <v>642</v>
      </c>
      <c r="BA1163" s="88" t="s">
        <v>48</v>
      </c>
      <c r="BB116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1.65</v>
      </c>
      <c r="BC1163" s="89"/>
      <c r="BD1163" s="89"/>
      <c r="BE1163" s="89"/>
      <c r="BF1163" s="89"/>
      <c r="BG1163" s="93"/>
      <c r="BH1163" s="44"/>
      <c r="BI1163" s="45"/>
      <c r="BJ1163" s="45"/>
      <c r="BK1163" s="46"/>
      <c r="BL1163" s="94"/>
    </row>
    <row r="1164" spans="1:64" ht="18" customHeight="1" x14ac:dyDescent="0.3">
      <c r="A1164" s="87">
        <f>IFERROR(InformeTbHv[[#This Row],[T EFECTIVO]]/InformeTbHv[[#This Row],[Horas disponibles]],0)</f>
        <v>0.95333333333333337</v>
      </c>
      <c r="B1164" s="87">
        <f>((InformeTbHv[[#This Row],[T PROGRAMADO]]-InformeTbHv[[#This Row],[HORAS DE OTRAS PARADA]]))/InformeTbHv[[#This Row],[T PROGRAMADO]]</f>
        <v>0.89375000000000004</v>
      </c>
      <c r="C1164" s="216">
        <f>IFERROR(((InformeTbHv[[#This Row],[T PROGRAMADO]]-InformeTbHv[[#This Row],[Ttal P. mec]])/InformeTbHv[[#This Row],[T PROGRAMADO]]),0)</f>
        <v>0.9375</v>
      </c>
      <c r="D1164" s="88">
        <f>IFERROR(ROUND(InformeTbHv[[#This Row],[TOTAL DE ARBOLES]]/InformeTbHv[[#This Row],[T EFECTIVO]],2),"")</f>
        <v>18.18</v>
      </c>
      <c r="E1164" s="88">
        <f>(IFERROR(ROUND(InformeTbHv[[#This Row],[M3]]/InformeTbHv[[#This Row],[TOTAL DE ARBOLES]],2),""))</f>
        <v>0.36</v>
      </c>
      <c r="F1164" s="39">
        <f>IFERROR(ROUND(InformeTbHv[[#This Row],[M3]]/InformeTbHv[[#This Row],[T EFECTIVO]],2),"")</f>
        <v>6.51</v>
      </c>
      <c r="G1164" s="89">
        <f>InformeTbHv[[#This Row],[T PROGRAMADO]]-InformeTbHv[[#This Row],[HORAS DE OTRAS PARADA]]</f>
        <v>7.15</v>
      </c>
      <c r="H1164" s="89">
        <f>InformeTbHv[[#This Row],[T PROGRAMADO]]-SUM(InformeTbHv[[#This Row],[T PARADAS MEC]]+InformeTbHv[[#This Row],[ALISTAMIENTO]]+InformeTbHv[[#This Row],[Mantenimiento periódico]])</f>
        <v>7.5</v>
      </c>
      <c r="I1164" s="89">
        <f>InformeTbHv[[#This Row],[T PARADAS MEC]]+InformeTbHv[[#This Row],[ALISTAMIENTO]]+InformeTbHv[[#This Row],[Mantenimiento periódico]]</f>
        <v>0.5</v>
      </c>
      <c r="J1164" s="89">
        <f>SUMIF(InformeTbHv[[#This Row],[MOTIVO 1]],"Mantenimiento periódico",InformeTbHv[[#This Row],[T OTRA PARADA 1]])</f>
        <v>0</v>
      </c>
      <c r="K1164" s="89">
        <f>InformeTbHv[[#This Row],[Mantenimiento periódico]]+InformeTbHv[[#This Row],[ALISTAMIENTO]]</f>
        <v>0.5</v>
      </c>
      <c r="L1164" s="89">
        <f>SUM(InformeTbHv[[#This Row],[T OTRA PARADA 1]:[T OTRA PARADA 5]])</f>
        <v>0</v>
      </c>
      <c r="M1164" s="88" t="s">
        <v>68</v>
      </c>
      <c r="N1164" s="88" t="s">
        <v>1417</v>
      </c>
      <c r="O1164" s="88" t="s">
        <v>69</v>
      </c>
      <c r="P1164" s="88">
        <v>1059706760</v>
      </c>
      <c r="Q1164" s="88" t="s">
        <v>65</v>
      </c>
      <c r="R1164" s="88" t="s">
        <v>44</v>
      </c>
      <c r="S1164" s="90">
        <v>46063</v>
      </c>
      <c r="T1164" s="88" t="s">
        <v>164</v>
      </c>
      <c r="U1164" s="88"/>
      <c r="V1164" s="88"/>
      <c r="W1164" s="88"/>
      <c r="X1164" s="88"/>
      <c r="Y1164" s="88"/>
      <c r="Z1164" s="88"/>
      <c r="AA1164" s="88"/>
      <c r="AB1164" s="88"/>
      <c r="AC1164" s="88" t="s">
        <v>1426</v>
      </c>
      <c r="AD1164" s="88" t="s">
        <v>1471</v>
      </c>
      <c r="AE1164" s="88" t="s">
        <v>1512</v>
      </c>
      <c r="AF1164" s="88">
        <v>26.520279887958782</v>
      </c>
      <c r="AG1164" s="25" t="s">
        <v>207</v>
      </c>
      <c r="AH1164" s="206">
        <v>7</v>
      </c>
      <c r="AI1164" s="88" t="s">
        <v>47</v>
      </c>
      <c r="AJ1164" s="419">
        <f>VLOOKUP(InformeTbHv[[#This Row],[TURNO]],[1]INFORMEHV!AI$2:AK$184,2,0)</f>
        <v>0.25</v>
      </c>
      <c r="AK1164" s="419">
        <f>VLOOKUP(InformeTbHv[[#This Row],[TURNO]],[1]INFORMEHV!AI$2:AK$184,3,0)</f>
        <v>0.58333333333333337</v>
      </c>
      <c r="AL1164" s="205">
        <v>27</v>
      </c>
      <c r="AM1164" s="88">
        <v>130</v>
      </c>
      <c r="AN1164" s="88">
        <v>46.57</v>
      </c>
      <c r="AO1164" s="88">
        <v>12.77</v>
      </c>
      <c r="AP1164" s="88"/>
      <c r="AQ1164" s="89"/>
      <c r="AR1164" s="88">
        <v>8</v>
      </c>
      <c r="AS1164" s="88"/>
      <c r="AT1164" s="88"/>
      <c r="AU1164" s="88"/>
      <c r="AV1164" s="88">
        <v>0.5</v>
      </c>
      <c r="AW1164" s="88"/>
      <c r="AX1164" s="88">
        <v>0.35</v>
      </c>
      <c r="AY1164" s="88">
        <v>1.1000000000000001</v>
      </c>
      <c r="AZ1164" s="92" t="s">
        <v>641</v>
      </c>
      <c r="BA1164" s="88" t="s">
        <v>48</v>
      </c>
      <c r="BB116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0.85</v>
      </c>
      <c r="BC1164" s="89"/>
      <c r="BD1164" s="89"/>
      <c r="BE1164" s="89"/>
      <c r="BF1164" s="89"/>
      <c r="BG1164" s="93"/>
      <c r="BH1164" s="44"/>
      <c r="BI1164" s="45"/>
      <c r="BJ1164" s="45"/>
      <c r="BK1164" s="46"/>
      <c r="BL1164" s="94"/>
    </row>
    <row r="1165" spans="1:64" ht="18" customHeight="1" x14ac:dyDescent="0.3">
      <c r="A1165" s="87">
        <f>IFERROR(InformeTbHv[[#This Row],[T EFECTIVO]]/InformeTbHv[[#This Row],[Horas disponibles]],0)</f>
        <v>0.91754122938530736</v>
      </c>
      <c r="B1165" s="87">
        <f>((InformeTbHv[[#This Row],[T PROGRAMADO]]-InformeTbHv[[#This Row],[HORAS DE OTRAS PARADA]]))/InformeTbHv[[#This Row],[T PROGRAMADO]]</f>
        <v>0.87428571428571433</v>
      </c>
      <c r="C1165" s="216">
        <f>IFERROR(((InformeTbHv[[#This Row],[T PROGRAMADO]]-InformeTbHv[[#This Row],[Ttal P. mec]])/InformeTbHv[[#This Row],[T PROGRAMADO]]),0)</f>
        <v>0.95285714285714285</v>
      </c>
      <c r="D1165" s="88">
        <f>IFERROR(ROUND(InformeTbHv[[#This Row],[TOTAL DE ARBOLES]]/InformeTbHv[[#This Row],[T EFECTIVO]],2),"")</f>
        <v>45.59</v>
      </c>
      <c r="E1165" s="88">
        <f>(IFERROR(ROUND(InformeTbHv[[#This Row],[M3]]/InformeTbHv[[#This Row],[TOTAL DE ARBOLES]],2),""))</f>
        <v>0.41</v>
      </c>
      <c r="F1165" s="39">
        <f>IFERROR(ROUND(InformeTbHv[[#This Row],[M3]]/InformeTbHv[[#This Row],[T EFECTIVO]],2),"")</f>
        <v>18.63</v>
      </c>
      <c r="G1165" s="89">
        <f>InformeTbHv[[#This Row],[T PROGRAMADO]]-InformeTbHv[[#This Row],[HORAS DE OTRAS PARADA]]</f>
        <v>6.12</v>
      </c>
      <c r="H1165" s="89">
        <f>InformeTbHv[[#This Row],[T PROGRAMADO]]-SUM(InformeTbHv[[#This Row],[T PARADAS MEC]]+InformeTbHv[[#This Row],[ALISTAMIENTO]]+InformeTbHv[[#This Row],[Mantenimiento periódico]])</f>
        <v>6.67</v>
      </c>
      <c r="I1165" s="89">
        <f>InformeTbHv[[#This Row],[T PARADAS MEC]]+InformeTbHv[[#This Row],[ALISTAMIENTO]]+InformeTbHv[[#This Row],[Mantenimiento periódico]]</f>
        <v>0.33</v>
      </c>
      <c r="J1165" s="89">
        <f>SUMIF(InformeTbHv[[#This Row],[MOTIVO 1]],"Mantenimiento periódico",InformeTbHv[[#This Row],[T OTRA PARADA 1]])</f>
        <v>0</v>
      </c>
      <c r="K1165" s="89">
        <f>InformeTbHv[[#This Row],[Mantenimiento periódico]]+InformeTbHv[[#This Row],[ALISTAMIENTO]]</f>
        <v>0.33</v>
      </c>
      <c r="L1165" s="89">
        <f>SUM(InformeTbHv[[#This Row],[T OTRA PARADA 1]:[T OTRA PARADA 5]])</f>
        <v>0</v>
      </c>
      <c r="M1165" s="88" t="s">
        <v>63</v>
      </c>
      <c r="N1165" s="88" t="s">
        <v>1417</v>
      </c>
      <c r="O1165" s="88" t="s">
        <v>67</v>
      </c>
      <c r="P1165" s="88">
        <v>4516297</v>
      </c>
      <c r="Q1165" s="88" t="s">
        <v>65</v>
      </c>
      <c r="R1165" s="88" t="s">
        <v>44</v>
      </c>
      <c r="S1165" s="90">
        <v>46063</v>
      </c>
      <c r="T1165" s="88" t="s">
        <v>70</v>
      </c>
      <c r="U1165" s="88"/>
      <c r="V1165" s="88"/>
      <c r="W1165" s="88"/>
      <c r="X1165" s="88"/>
      <c r="Y1165" s="88"/>
      <c r="Z1165" s="88"/>
      <c r="AA1165" s="88"/>
      <c r="AB1165" s="88"/>
      <c r="AC1165" s="88" t="s">
        <v>1440</v>
      </c>
      <c r="AD1165" s="88" t="s">
        <v>1485</v>
      </c>
      <c r="AE1165" s="88" t="s">
        <v>1512</v>
      </c>
      <c r="AF1165" s="88">
        <v>35.031496222898902</v>
      </c>
      <c r="AG1165" s="25" t="s">
        <v>207</v>
      </c>
      <c r="AH1165" s="206">
        <v>8</v>
      </c>
      <c r="AI1165" s="88" t="s">
        <v>45</v>
      </c>
      <c r="AJ1165" s="419">
        <f>VLOOKUP(InformeTbHv[[#This Row],[TURNO]],[1]INFORMEHV!AI$2:AK$184,2,0)</f>
        <v>0.58333333333333337</v>
      </c>
      <c r="AK1165" s="419">
        <f>VLOOKUP(InformeTbHv[[#This Row],[TURNO]],[1]INFORMEHV!AI$2:AK$184,3,0)</f>
        <v>0.91666666666666663</v>
      </c>
      <c r="AL1165" s="205">
        <v>27</v>
      </c>
      <c r="AM1165" s="88">
        <v>279</v>
      </c>
      <c r="AN1165" s="88">
        <v>114</v>
      </c>
      <c r="AO1165" s="88">
        <v>18.78</v>
      </c>
      <c r="AP1165" s="88"/>
      <c r="AQ1165" s="89"/>
      <c r="AR1165" s="88">
        <v>7</v>
      </c>
      <c r="AS1165" s="88"/>
      <c r="AT1165" s="88"/>
      <c r="AU1165" s="88"/>
      <c r="AV1165" s="88">
        <v>0.33</v>
      </c>
      <c r="AW1165" s="88">
        <v>0.33</v>
      </c>
      <c r="AX1165" s="88">
        <v>0.22</v>
      </c>
      <c r="AY1165" s="88"/>
      <c r="AZ1165" s="92" t="s">
        <v>640</v>
      </c>
      <c r="BA1165" s="88" t="s">
        <v>48</v>
      </c>
      <c r="BB116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0.88</v>
      </c>
      <c r="BC1165" s="89"/>
      <c r="BD1165" s="89"/>
      <c r="BE1165" s="89"/>
      <c r="BF1165" s="89"/>
      <c r="BG1165" s="93"/>
      <c r="BH1165" s="44"/>
      <c r="BI1165" s="45"/>
      <c r="BJ1165" s="45"/>
      <c r="BK1165" s="46"/>
      <c r="BL1165" s="94"/>
    </row>
    <row r="1166" spans="1:64" ht="18" customHeight="1" x14ac:dyDescent="0.3">
      <c r="A1166" s="87">
        <f>IFERROR(InformeTbHv[[#This Row],[T EFECTIVO]]/InformeTbHv[[#This Row],[Horas disponibles]],0)</f>
        <v>0.85634588563458869</v>
      </c>
      <c r="B1166" s="87">
        <f>((InformeTbHv[[#This Row],[T PROGRAMADO]]-InformeTbHv[[#This Row],[HORAS DE OTRAS PARADA]]))/InformeTbHv[[#This Row],[T PROGRAMADO]]</f>
        <v>0.76750000000000007</v>
      </c>
      <c r="C1166" s="216">
        <f>IFERROR(((InformeTbHv[[#This Row],[T PROGRAMADO]]-InformeTbHv[[#This Row],[Ttal P. mec]])/InformeTbHv[[#This Row],[T PROGRAMADO]]),0)</f>
        <v>0.89624999999999999</v>
      </c>
      <c r="D1166" s="88">
        <f>IFERROR(ROUND(InformeTbHv[[#This Row],[TOTAL DE ARBOLES]]/InformeTbHv[[#This Row],[T EFECTIVO]],2),"")</f>
        <v>43.81</v>
      </c>
      <c r="E1166" s="88">
        <f>(IFERROR(ROUND(InformeTbHv[[#This Row],[M3]]/InformeTbHv[[#This Row],[TOTAL DE ARBOLES]],2),""))</f>
        <v>0.45</v>
      </c>
      <c r="F1166" s="39">
        <f>IFERROR(ROUND(InformeTbHv[[#This Row],[M3]]/InformeTbHv[[#This Row],[T EFECTIVO]],2),"")</f>
        <v>19.57</v>
      </c>
      <c r="G1166" s="89">
        <f>InformeTbHv[[#This Row],[T PROGRAMADO]]-InformeTbHv[[#This Row],[HORAS DE OTRAS PARADA]]</f>
        <v>6.1400000000000006</v>
      </c>
      <c r="H1166" s="89">
        <f>InformeTbHv[[#This Row],[T PROGRAMADO]]-SUM(InformeTbHv[[#This Row],[T PARADAS MEC]]+InformeTbHv[[#This Row],[ALISTAMIENTO]]+InformeTbHv[[#This Row],[Mantenimiento periódico]])</f>
        <v>7.17</v>
      </c>
      <c r="I1166" s="89">
        <f>InformeTbHv[[#This Row],[T PARADAS MEC]]+InformeTbHv[[#This Row],[ALISTAMIENTO]]+InformeTbHv[[#This Row],[Mantenimiento periódico]]</f>
        <v>0.83</v>
      </c>
      <c r="J1166" s="89">
        <f>SUMIF(InformeTbHv[[#This Row],[MOTIVO 1]],"Mantenimiento periódico",InformeTbHv[[#This Row],[T OTRA PARADA 1]])</f>
        <v>0</v>
      </c>
      <c r="K1166" s="89">
        <f>InformeTbHv[[#This Row],[Mantenimiento periódico]]+InformeTbHv[[#This Row],[ALISTAMIENTO]]</f>
        <v>0.83</v>
      </c>
      <c r="L1166" s="89">
        <f>SUM(InformeTbHv[[#This Row],[T OTRA PARADA 1]:[T OTRA PARADA 5]])</f>
        <v>0</v>
      </c>
      <c r="M1166" s="88" t="s">
        <v>63</v>
      </c>
      <c r="N1166" s="88" t="s">
        <v>1417</v>
      </c>
      <c r="O1166" s="88" t="s">
        <v>64</v>
      </c>
      <c r="P1166" s="88">
        <v>94282613</v>
      </c>
      <c r="Q1166" s="88" t="s">
        <v>65</v>
      </c>
      <c r="R1166" s="88" t="s">
        <v>44</v>
      </c>
      <c r="S1166" s="90">
        <v>46063</v>
      </c>
      <c r="T1166" s="88" t="s">
        <v>70</v>
      </c>
      <c r="U1166" s="88"/>
      <c r="V1166" s="88"/>
      <c r="W1166" s="88"/>
      <c r="X1166" s="88"/>
      <c r="Y1166" s="88"/>
      <c r="Z1166" s="88"/>
      <c r="AA1166" s="88"/>
      <c r="AB1166" s="88"/>
      <c r="AC1166" s="88" t="s">
        <v>1440</v>
      </c>
      <c r="AD1166" s="88" t="s">
        <v>1485</v>
      </c>
      <c r="AE1166" s="88" t="s">
        <v>1512</v>
      </c>
      <c r="AF1166" s="88">
        <v>35.031496222898902</v>
      </c>
      <c r="AG1166" s="25" t="s">
        <v>207</v>
      </c>
      <c r="AH1166" s="206">
        <v>8</v>
      </c>
      <c r="AI1166" s="88" t="s">
        <v>47</v>
      </c>
      <c r="AJ1166" s="419">
        <f>VLOOKUP(InformeTbHv[[#This Row],[TURNO]],[1]INFORMEHV!AI$2:AK$184,2,0)</f>
        <v>0.25</v>
      </c>
      <c r="AK1166" s="419">
        <f>VLOOKUP(InformeTbHv[[#This Row],[TURNO]],[1]INFORMEHV!AI$2:AK$184,3,0)</f>
        <v>0.58333333333333337</v>
      </c>
      <c r="AL1166" s="205">
        <v>27</v>
      </c>
      <c r="AM1166" s="88">
        <v>269</v>
      </c>
      <c r="AN1166" s="88">
        <v>120.13</v>
      </c>
      <c r="AO1166" s="88">
        <v>19.559999999999999</v>
      </c>
      <c r="AP1166" s="88"/>
      <c r="AQ1166" s="89"/>
      <c r="AR1166" s="88">
        <v>8</v>
      </c>
      <c r="AS1166" s="88"/>
      <c r="AT1166" s="88"/>
      <c r="AU1166" s="88"/>
      <c r="AV1166" s="88">
        <v>0.83</v>
      </c>
      <c r="AW1166" s="88">
        <v>0.53</v>
      </c>
      <c r="AX1166" s="88">
        <v>0.5</v>
      </c>
      <c r="AY1166" s="88"/>
      <c r="AZ1166" s="92" t="s">
        <v>639</v>
      </c>
      <c r="BA1166" s="88" t="s">
        <v>48</v>
      </c>
      <c r="BB116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1.8599999999999999</v>
      </c>
      <c r="BC1166" s="89"/>
      <c r="BD1166" s="89"/>
      <c r="BE1166" s="89"/>
      <c r="BF1166" s="89"/>
      <c r="BG1166" s="93"/>
      <c r="BH1166" s="44"/>
      <c r="BI1166" s="45"/>
      <c r="BJ1166" s="45"/>
      <c r="BK1166" s="46"/>
      <c r="BL1166" s="94"/>
    </row>
    <row r="1167" spans="1:64" ht="18" customHeight="1" x14ac:dyDescent="0.3">
      <c r="A1167" s="87">
        <f>IFERROR(InformeTbHv[[#This Row],[T EFECTIVO]]/InformeTbHv[[#This Row],[Horas disponibles]],0)</f>
        <v>0.93646759847522232</v>
      </c>
      <c r="B1167" s="87">
        <f>((InformeTbHv[[#This Row],[T PROGRAMADO]]-InformeTbHv[[#This Row],[HORAS DE OTRAS PARADA]]))/InformeTbHv[[#This Row],[T PROGRAMADO]]</f>
        <v>0.92125000000000001</v>
      </c>
      <c r="C1167" s="216">
        <f>IFERROR(((InformeTbHv[[#This Row],[T PROGRAMADO]]-InformeTbHv[[#This Row],[Ttal P. mec]])/InformeTbHv[[#This Row],[T PROGRAMADO]]),0)</f>
        <v>0.98375000000000001</v>
      </c>
      <c r="D1167" s="88">
        <f>IFERROR(ROUND(InformeTbHv[[#This Row],[TOTAL DE ARBOLES]]/InformeTbHv[[#This Row],[T EFECTIVO]],2),"")</f>
        <v>0</v>
      </c>
      <c r="E1167" s="88" t="str">
        <f>(IFERROR(ROUND(InformeTbHv[[#This Row],[M3]]/InformeTbHv[[#This Row],[TOTAL DE ARBOLES]],2),""))</f>
        <v/>
      </c>
      <c r="F1167" s="39">
        <f>IFERROR(ROUND(InformeTbHv[[#This Row],[M3]]/InformeTbHv[[#This Row],[T EFECTIVO]],2),"")</f>
        <v>23.39</v>
      </c>
      <c r="G1167" s="89">
        <f>InformeTbHv[[#This Row],[T PROGRAMADO]]-InformeTbHv[[#This Row],[HORAS DE OTRAS PARADA]]</f>
        <v>7.37</v>
      </c>
      <c r="H1167" s="89">
        <f>InformeTbHv[[#This Row],[T PROGRAMADO]]-SUM(InformeTbHv[[#This Row],[T PARADAS MEC]]+InformeTbHv[[#This Row],[ALISTAMIENTO]]+InformeTbHv[[#This Row],[Mantenimiento periódico]])</f>
        <v>7.87</v>
      </c>
      <c r="I1167" s="89">
        <f>InformeTbHv[[#This Row],[T PARADAS MEC]]+InformeTbHv[[#This Row],[ALISTAMIENTO]]+InformeTbHv[[#This Row],[Mantenimiento periódico]]</f>
        <v>0.13</v>
      </c>
      <c r="J1167" s="89">
        <f>SUMIF(InformeTbHv[[#This Row],[MOTIVO 1]],"Mantenimiento periódico",InformeTbHv[[#This Row],[T OTRA PARADA 1]])</f>
        <v>0</v>
      </c>
      <c r="K1167" s="89">
        <f>InformeTbHv[[#This Row],[Mantenimiento periódico]]+InformeTbHv[[#This Row],[ALISTAMIENTO]]</f>
        <v>0.13</v>
      </c>
      <c r="L1167" s="89">
        <f>SUM(InformeTbHv[[#This Row],[T OTRA PARADA 1]:[T OTRA PARADA 5]])</f>
        <v>0</v>
      </c>
      <c r="M1167" s="88" t="s">
        <v>42</v>
      </c>
      <c r="N1167" s="88" t="s">
        <v>1418</v>
      </c>
      <c r="O1167" s="88" t="s">
        <v>58</v>
      </c>
      <c r="P1167" s="88">
        <v>6343935</v>
      </c>
      <c r="Q1167" s="88" t="s">
        <v>43</v>
      </c>
      <c r="R1167" s="88" t="s">
        <v>44</v>
      </c>
      <c r="S1167" s="90">
        <v>46066</v>
      </c>
      <c r="T1167" s="88" t="s">
        <v>452</v>
      </c>
      <c r="U1167" s="88"/>
      <c r="V1167" s="88"/>
      <c r="W1167" s="88"/>
      <c r="X1167" s="88"/>
      <c r="Y1167" s="88"/>
      <c r="Z1167" s="88"/>
      <c r="AA1167" s="88"/>
      <c r="AB1167" s="88"/>
      <c r="AC1167" s="88" t="s">
        <v>1427</v>
      </c>
      <c r="AD1167" s="88" t="s">
        <v>1472</v>
      </c>
      <c r="AE1167" s="88" t="s">
        <v>1515</v>
      </c>
      <c r="AF1167" s="88">
        <v>14.458335518038645</v>
      </c>
      <c r="AG1167" s="252" t="s">
        <v>206</v>
      </c>
      <c r="AH1167" s="206">
        <v>5</v>
      </c>
      <c r="AI1167" s="88" t="s">
        <v>45</v>
      </c>
      <c r="AJ1167" s="419">
        <f>VLOOKUP(InformeTbHv[[#This Row],[TURNO]],[1]INFORMEHV!AI$2:AK$184,2,0)</f>
        <v>0.58333333333333337</v>
      </c>
      <c r="AK1167" s="419">
        <f>VLOOKUP(InformeTbHv[[#This Row],[TURNO]],[1]INFORMEHV!AI$2:AK$184,3,0)</f>
        <v>0.91666666666666663</v>
      </c>
      <c r="AL1167" s="205">
        <v>30</v>
      </c>
      <c r="AM1167" s="88"/>
      <c r="AN1167" s="88">
        <v>172.35</v>
      </c>
      <c r="AO1167" s="88"/>
      <c r="AP1167" s="88"/>
      <c r="AQ1167" s="89">
        <v>16</v>
      </c>
      <c r="AR1167" s="88">
        <v>8</v>
      </c>
      <c r="AS1167" s="88"/>
      <c r="AT1167" s="88"/>
      <c r="AU1167" s="88"/>
      <c r="AV1167" s="88">
        <v>0.13</v>
      </c>
      <c r="AW1167" s="88">
        <v>0.25</v>
      </c>
      <c r="AX1167" s="88">
        <v>0.25</v>
      </c>
      <c r="AY1167" s="88">
        <v>4</v>
      </c>
      <c r="AZ1167" s="92" t="s">
        <v>92</v>
      </c>
      <c r="BA1167" s="88" t="s">
        <v>48</v>
      </c>
      <c r="BB116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0.63</v>
      </c>
      <c r="BC1167" s="89"/>
      <c r="BD1167" s="89"/>
      <c r="BE1167" s="89"/>
      <c r="BF1167" s="89"/>
      <c r="BG1167" s="93"/>
      <c r="BH1167" s="44"/>
      <c r="BI1167" s="45"/>
      <c r="BJ1167" s="45"/>
      <c r="BK1167" s="46"/>
      <c r="BL1167" s="94"/>
    </row>
    <row r="1168" spans="1:64" ht="18" customHeight="1" x14ac:dyDescent="0.3">
      <c r="A1168" s="87">
        <f>IFERROR(InformeTbHv[[#This Row],[T EFECTIVO]]/InformeTbHv[[#This Row],[Horas disponibles]],0)</f>
        <v>0.43024771838331161</v>
      </c>
      <c r="B1168" s="87">
        <f>((InformeTbHv[[#This Row],[T PROGRAMADO]]-InformeTbHv[[#This Row],[HORAS DE OTRAS PARADA]]))/InformeTbHv[[#This Row],[T PROGRAMADO]]</f>
        <v>0.41249999999999998</v>
      </c>
      <c r="C1168" s="216">
        <f>IFERROR(((InformeTbHv[[#This Row],[T PROGRAMADO]]-InformeTbHv[[#This Row],[Ttal P. mec]])/InformeTbHv[[#This Row],[T PROGRAMADO]]),0)</f>
        <v>0.95874999999999999</v>
      </c>
      <c r="D1168" s="88">
        <f>IFERROR(ROUND(InformeTbHv[[#This Row],[TOTAL DE ARBOLES]]/InformeTbHv[[#This Row],[T EFECTIVO]],2),"")</f>
        <v>56.97</v>
      </c>
      <c r="E1168" s="88">
        <f>(IFERROR(ROUND(InformeTbHv[[#This Row],[M3]]/InformeTbHv[[#This Row],[TOTAL DE ARBOLES]],2),""))</f>
        <v>0.35</v>
      </c>
      <c r="F1168" s="39">
        <f>IFERROR(ROUND(InformeTbHv[[#This Row],[M3]]/InformeTbHv[[#This Row],[T EFECTIVO]],2),"")</f>
        <v>19.73</v>
      </c>
      <c r="G1168" s="89">
        <f>InformeTbHv[[#This Row],[T PROGRAMADO]]-InformeTbHv[[#This Row],[HORAS DE OTRAS PARADA]]</f>
        <v>3.3</v>
      </c>
      <c r="H1168" s="89">
        <f>InformeTbHv[[#This Row],[T PROGRAMADO]]-SUM(InformeTbHv[[#This Row],[T PARADAS MEC]]+InformeTbHv[[#This Row],[ALISTAMIENTO]]+InformeTbHv[[#This Row],[Mantenimiento periódico]])</f>
        <v>7.67</v>
      </c>
      <c r="I1168" s="89">
        <f>InformeTbHv[[#This Row],[T PARADAS MEC]]+InformeTbHv[[#This Row],[ALISTAMIENTO]]+InformeTbHv[[#This Row],[Mantenimiento periódico]]</f>
        <v>0.33</v>
      </c>
      <c r="J1168" s="89">
        <f>SUMIF(InformeTbHv[[#This Row],[MOTIVO 1]],"Mantenimiento periódico",InformeTbHv[[#This Row],[T OTRA PARADA 1]])</f>
        <v>0</v>
      </c>
      <c r="K1168" s="89">
        <f>InformeTbHv[[#This Row],[Mantenimiento periódico]]+InformeTbHv[[#This Row],[ALISTAMIENTO]]</f>
        <v>0.33</v>
      </c>
      <c r="L1168" s="89">
        <f>SUM(InformeTbHv[[#This Row],[T OTRA PARADA 1]:[T OTRA PARADA 5]])</f>
        <v>4</v>
      </c>
      <c r="M1168" s="88" t="s">
        <v>72</v>
      </c>
      <c r="N1168" s="88" t="s">
        <v>1418</v>
      </c>
      <c r="O1168" s="88" t="s">
        <v>75</v>
      </c>
      <c r="P1168" s="88">
        <v>1114481552</v>
      </c>
      <c r="Q1168" s="88" t="s">
        <v>43</v>
      </c>
      <c r="R1168" s="88" t="s">
        <v>74</v>
      </c>
      <c r="S1168" s="90">
        <v>46066</v>
      </c>
      <c r="T1168" s="88" t="s">
        <v>99</v>
      </c>
      <c r="U1168" s="88"/>
      <c r="V1168" s="88"/>
      <c r="W1168" s="88"/>
      <c r="X1168" s="88"/>
      <c r="Y1168" s="88"/>
      <c r="Z1168" s="88"/>
      <c r="AA1168" s="88"/>
      <c r="AB1168" s="88"/>
      <c r="AC1168" s="88" t="s">
        <v>1442</v>
      </c>
      <c r="AD1168" s="88" t="s">
        <v>1487</v>
      </c>
      <c r="AE1168" s="88" t="s">
        <v>1514</v>
      </c>
      <c r="AF1168" s="88">
        <v>18.547875311725036</v>
      </c>
      <c r="AG1168" s="251" t="s">
        <v>205</v>
      </c>
      <c r="AH1168" s="206">
        <v>3</v>
      </c>
      <c r="AI1168" s="88" t="s">
        <v>47</v>
      </c>
      <c r="AJ1168" s="419">
        <f>VLOOKUP(InformeTbHv[[#This Row],[TURNO]],[1]INFORMEHV!AI$2:AK$184,2,0)</f>
        <v>0.25</v>
      </c>
      <c r="AK1168" s="419">
        <f>VLOOKUP(InformeTbHv[[#This Row],[TURNO]],[1]INFORMEHV!AI$2:AK$184,3,0)</f>
        <v>0.58333333333333337</v>
      </c>
      <c r="AL1168" s="205">
        <v>25</v>
      </c>
      <c r="AM1168" s="88">
        <v>188</v>
      </c>
      <c r="AN1168" s="88">
        <v>65.12</v>
      </c>
      <c r="AO1168" s="88">
        <v>19.079999999999998</v>
      </c>
      <c r="AP1168" s="88"/>
      <c r="AQ1168" s="89">
        <v>20.2</v>
      </c>
      <c r="AR1168" s="88">
        <v>8</v>
      </c>
      <c r="AS1168" s="88"/>
      <c r="AT1168" s="88"/>
      <c r="AU1168" s="88"/>
      <c r="AV1168" s="88">
        <v>0.33</v>
      </c>
      <c r="AW1168" s="88"/>
      <c r="AX1168" s="88">
        <v>0.37</v>
      </c>
      <c r="AY1168" s="88">
        <v>4</v>
      </c>
      <c r="AZ1168" s="92" t="s">
        <v>137</v>
      </c>
      <c r="BA1168" s="88" t="s">
        <v>48</v>
      </c>
      <c r="BB116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4.7</v>
      </c>
      <c r="BC1168" s="89">
        <v>4</v>
      </c>
      <c r="BD1168" s="89"/>
      <c r="BE1168" s="89"/>
      <c r="BF1168" s="89"/>
      <c r="BG1168" s="93"/>
      <c r="BH1168" s="14" t="s">
        <v>236</v>
      </c>
      <c r="BI1168" s="45"/>
      <c r="BJ1168" s="45"/>
      <c r="BK1168" s="46"/>
      <c r="BL1168" s="94"/>
    </row>
    <row r="1169" spans="1:64" ht="18" customHeight="1" x14ac:dyDescent="0.3">
      <c r="A1169" s="87">
        <f>IFERROR(InformeTbHv[[#This Row],[T EFECTIVO]]/InformeTbHv[[#This Row],[Horas disponibles]],0)</f>
        <v>0</v>
      </c>
      <c r="B1169" s="87">
        <f>((InformeTbHv[[#This Row],[T PROGRAMADO]]-InformeTbHv[[#This Row],[HORAS DE OTRAS PARADA]]))/InformeTbHv[[#This Row],[T PROGRAMADO]]</f>
        <v>0</v>
      </c>
      <c r="C1169" s="216">
        <f>IFERROR(((InformeTbHv[[#This Row],[T PROGRAMADO]]-InformeTbHv[[#This Row],[Ttal P. mec]])/InformeTbHv[[#This Row],[T PROGRAMADO]]),0)</f>
        <v>1</v>
      </c>
      <c r="D1169" s="88" t="str">
        <f>IFERROR(ROUND(InformeTbHv[[#This Row],[TOTAL DE ARBOLES]]/InformeTbHv[[#This Row],[T EFECTIVO]],2),"")</f>
        <v/>
      </c>
      <c r="E1169" s="88" t="str">
        <f>(IFERROR(ROUND(InformeTbHv[[#This Row],[M3]]/InformeTbHv[[#This Row],[TOTAL DE ARBOLES]],2),""))</f>
        <v/>
      </c>
      <c r="F1169" s="39" t="str">
        <f>IFERROR(ROUND(InformeTbHv[[#This Row],[M3]]/InformeTbHv[[#This Row],[T EFECTIVO]],2),"")</f>
        <v/>
      </c>
      <c r="G1169" s="89">
        <f>InformeTbHv[[#This Row],[T PROGRAMADO]]-InformeTbHv[[#This Row],[HORAS DE OTRAS PARADA]]</f>
        <v>0</v>
      </c>
      <c r="H1169" s="89">
        <f>InformeTbHv[[#This Row],[T PROGRAMADO]]-SUM(InformeTbHv[[#This Row],[T PARADAS MEC]]+InformeTbHv[[#This Row],[ALISTAMIENTO]]+InformeTbHv[[#This Row],[Mantenimiento periódico]])</f>
        <v>8</v>
      </c>
      <c r="I1169" s="89">
        <f>InformeTbHv[[#This Row],[T PARADAS MEC]]+InformeTbHv[[#This Row],[ALISTAMIENTO]]+InformeTbHv[[#This Row],[Mantenimiento periódico]]</f>
        <v>0</v>
      </c>
      <c r="J1169" s="89">
        <f>SUMIF(InformeTbHv[[#This Row],[MOTIVO 1]],"Mantenimiento periódico",InformeTbHv[[#This Row],[T OTRA PARADA 1]])</f>
        <v>0</v>
      </c>
      <c r="K1169" s="89">
        <f>InformeTbHv[[#This Row],[Mantenimiento periódico]]+InformeTbHv[[#This Row],[ALISTAMIENTO]]</f>
        <v>0</v>
      </c>
      <c r="L1169" s="89">
        <f>SUM(InformeTbHv[[#This Row],[T OTRA PARADA 1]:[T OTRA PARADA 5]])</f>
        <v>8</v>
      </c>
      <c r="M1169" s="88" t="s">
        <v>72</v>
      </c>
      <c r="N1169" s="88" t="s">
        <v>1418</v>
      </c>
      <c r="O1169" s="88" t="s">
        <v>73</v>
      </c>
      <c r="P1169" s="88">
        <v>1116724403</v>
      </c>
      <c r="Q1169" s="88" t="s">
        <v>43</v>
      </c>
      <c r="R1169" s="88" t="s">
        <v>74</v>
      </c>
      <c r="S1169" s="90">
        <v>46066</v>
      </c>
      <c r="T1169" s="88" t="s">
        <v>99</v>
      </c>
      <c r="U1169" s="88"/>
      <c r="V1169" s="88"/>
      <c r="W1169" s="88"/>
      <c r="X1169" s="88"/>
      <c r="Y1169" s="88"/>
      <c r="Z1169" s="88"/>
      <c r="AA1169" s="88"/>
      <c r="AB1169" s="88"/>
      <c r="AC1169" s="88" t="s">
        <v>1442</v>
      </c>
      <c r="AD1169" s="88" t="s">
        <v>1487</v>
      </c>
      <c r="AE1169" s="88" t="s">
        <v>1514</v>
      </c>
      <c r="AF1169" s="88">
        <v>18.547875311725036</v>
      </c>
      <c r="AG1169" s="251" t="s">
        <v>205</v>
      </c>
      <c r="AH1169" s="206">
        <v>3</v>
      </c>
      <c r="AI1169" s="88" t="s">
        <v>45</v>
      </c>
      <c r="AJ1169" s="419">
        <f>VLOOKUP(InformeTbHv[[#This Row],[TURNO]],[1]INFORMEHV!AI$2:AK$184,2,0)</f>
        <v>0.58333333333333337</v>
      </c>
      <c r="AK1169" s="419">
        <f>VLOOKUP(InformeTbHv[[#This Row],[TURNO]],[1]INFORMEHV!AI$2:AK$184,3,0)</f>
        <v>0.91666666666666663</v>
      </c>
      <c r="AL1169" s="205"/>
      <c r="AM1169" s="88"/>
      <c r="AN1169" s="88"/>
      <c r="AO1169" s="88"/>
      <c r="AP1169" s="88"/>
      <c r="AQ1169" s="89"/>
      <c r="AR1169" s="88">
        <v>8</v>
      </c>
      <c r="AS1169" s="88"/>
      <c r="AT1169" s="88"/>
      <c r="AU1169" s="88"/>
      <c r="AV1169" s="88"/>
      <c r="AW1169" s="88"/>
      <c r="AX1169" s="88"/>
      <c r="AY1169" s="88"/>
      <c r="AZ1169" s="92" t="s">
        <v>137</v>
      </c>
      <c r="BA1169" s="88" t="s">
        <v>48</v>
      </c>
      <c r="BB116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1169" s="89">
        <v>8</v>
      </c>
      <c r="BD1169" s="89"/>
      <c r="BE1169" s="89"/>
      <c r="BF1169" s="89"/>
      <c r="BG1169" s="93"/>
      <c r="BH1169" s="14" t="s">
        <v>236</v>
      </c>
      <c r="BI1169" s="45"/>
      <c r="BJ1169" s="45"/>
      <c r="BK1169" s="46"/>
      <c r="BL1169" s="94"/>
    </row>
    <row r="1170" spans="1:64" ht="18" customHeight="1" x14ac:dyDescent="0.3">
      <c r="A1170" s="87">
        <f>IFERROR(InformeTbHv[[#This Row],[T EFECTIVO]]/InformeTbHv[[#This Row],[Horas disponibles]],0)</f>
        <v>0.90104947526236878</v>
      </c>
      <c r="B1170" s="87">
        <f>((InformeTbHv[[#This Row],[T PROGRAMADO]]-InformeTbHv[[#This Row],[HORAS DE OTRAS PARADA]]))/InformeTbHv[[#This Row],[T PROGRAMADO]]</f>
        <v>0.85857142857142854</v>
      </c>
      <c r="C1170" s="216">
        <f>IFERROR(((InformeTbHv[[#This Row],[T PROGRAMADO]]-InformeTbHv[[#This Row],[Ttal P. mec]])/InformeTbHv[[#This Row],[T PROGRAMADO]]),0)</f>
        <v>0.95285714285714285</v>
      </c>
      <c r="D1170" s="88">
        <f>IFERROR(ROUND(InformeTbHv[[#This Row],[TOTAL DE ARBOLES]]/InformeTbHv[[#This Row],[T EFECTIVO]],2),"")</f>
        <v>41.6</v>
      </c>
      <c r="E1170" s="88">
        <f>(IFERROR(ROUND(InformeTbHv[[#This Row],[M3]]/InformeTbHv[[#This Row],[TOTAL DE ARBOLES]],2),""))</f>
        <v>0.48</v>
      </c>
      <c r="F1170" s="39">
        <f>IFERROR(ROUND(InformeTbHv[[#This Row],[M3]]/InformeTbHv[[#This Row],[T EFECTIVO]],2),"")</f>
        <v>20.11</v>
      </c>
      <c r="G1170" s="89">
        <f>InformeTbHv[[#This Row],[T PROGRAMADO]]-InformeTbHv[[#This Row],[HORAS DE OTRAS PARADA]]</f>
        <v>6.01</v>
      </c>
      <c r="H1170" s="89">
        <f>InformeTbHv[[#This Row],[T PROGRAMADO]]-SUM(InformeTbHv[[#This Row],[T PARADAS MEC]]+InformeTbHv[[#This Row],[ALISTAMIENTO]]+InformeTbHv[[#This Row],[Mantenimiento periódico]])</f>
        <v>6.67</v>
      </c>
      <c r="I1170" s="89">
        <f>InformeTbHv[[#This Row],[T PARADAS MEC]]+InformeTbHv[[#This Row],[ALISTAMIENTO]]+InformeTbHv[[#This Row],[Mantenimiento periódico]]</f>
        <v>0.33</v>
      </c>
      <c r="J1170" s="89">
        <f>SUMIF(InformeTbHv[[#This Row],[MOTIVO 1]],"Mantenimiento periódico",InformeTbHv[[#This Row],[T OTRA PARADA 1]])</f>
        <v>0</v>
      </c>
      <c r="K1170" s="89">
        <f>InformeTbHv[[#This Row],[Mantenimiento periódico]]+InformeTbHv[[#This Row],[ALISTAMIENTO]]</f>
        <v>0.33</v>
      </c>
      <c r="L1170" s="89">
        <f>SUM(InformeTbHv[[#This Row],[T OTRA PARADA 1]:[T OTRA PARADA 5]])</f>
        <v>0</v>
      </c>
      <c r="M1170" s="88" t="s">
        <v>63</v>
      </c>
      <c r="N1170" s="88" t="s">
        <v>1417</v>
      </c>
      <c r="O1170" s="88" t="s">
        <v>67</v>
      </c>
      <c r="P1170" s="88">
        <v>4516297</v>
      </c>
      <c r="Q1170" s="88" t="s">
        <v>65</v>
      </c>
      <c r="R1170" s="88" t="s">
        <v>44</v>
      </c>
      <c r="S1170" s="90">
        <v>46066</v>
      </c>
      <c r="T1170" s="88" t="s">
        <v>70</v>
      </c>
      <c r="U1170" s="88"/>
      <c r="V1170" s="88"/>
      <c r="W1170" s="88"/>
      <c r="X1170" s="88"/>
      <c r="Y1170" s="88"/>
      <c r="Z1170" s="88"/>
      <c r="AA1170" s="88"/>
      <c r="AB1170" s="88"/>
      <c r="AC1170" s="88" t="s">
        <v>1440</v>
      </c>
      <c r="AD1170" s="88" t="s">
        <v>1485</v>
      </c>
      <c r="AE1170" s="88" t="s">
        <v>1512</v>
      </c>
      <c r="AF1170" s="88">
        <v>35.031496222898902</v>
      </c>
      <c r="AG1170" s="25" t="s">
        <v>207</v>
      </c>
      <c r="AH1170" s="206">
        <v>8</v>
      </c>
      <c r="AI1170" s="88" t="s">
        <v>45</v>
      </c>
      <c r="AJ1170" s="419">
        <f>VLOOKUP(InformeTbHv[[#This Row],[TURNO]],[1]INFORMEHV!AI$2:AK$184,2,0)</f>
        <v>0.58333333333333337</v>
      </c>
      <c r="AK1170" s="419">
        <f>VLOOKUP(InformeTbHv[[#This Row],[TURNO]],[1]INFORMEHV!AI$2:AK$184,3,0)</f>
        <v>0.91666666666666663</v>
      </c>
      <c r="AL1170" s="205">
        <v>27</v>
      </c>
      <c r="AM1170" s="88">
        <v>250</v>
      </c>
      <c r="AN1170" s="88">
        <v>120.88</v>
      </c>
      <c r="AO1170" s="88">
        <v>20.260000000000002</v>
      </c>
      <c r="AP1170" s="88"/>
      <c r="AQ1170" s="89"/>
      <c r="AR1170" s="88">
        <v>7</v>
      </c>
      <c r="AS1170" s="88"/>
      <c r="AT1170" s="88"/>
      <c r="AU1170" s="88"/>
      <c r="AV1170" s="88">
        <v>0.33</v>
      </c>
      <c r="AW1170" s="88">
        <v>0.33</v>
      </c>
      <c r="AX1170" s="88">
        <v>0.33</v>
      </c>
      <c r="AY1170" s="88"/>
      <c r="AZ1170" s="92"/>
      <c r="BA1170" s="88" t="s">
        <v>48</v>
      </c>
      <c r="BB117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0.99</v>
      </c>
      <c r="BC1170" s="89"/>
      <c r="BD1170" s="89"/>
      <c r="BE1170" s="89"/>
      <c r="BF1170" s="89"/>
      <c r="BG1170" s="93"/>
      <c r="BH1170" s="44"/>
      <c r="BI1170" s="45"/>
      <c r="BJ1170" s="45"/>
      <c r="BK1170" s="46"/>
      <c r="BL1170" s="94"/>
    </row>
    <row r="1171" spans="1:64" ht="18" customHeight="1" x14ac:dyDescent="0.3">
      <c r="A1171" s="87">
        <f>IFERROR(InformeTbHv[[#This Row],[T EFECTIVO]]/InformeTbHv[[#This Row],[Horas disponibles]],0)</f>
        <v>0.91395045632333771</v>
      </c>
      <c r="B1171" s="87">
        <f>((InformeTbHv[[#This Row],[T PROGRAMADO]]-InformeTbHv[[#This Row],[HORAS DE OTRAS PARADA]]))/InformeTbHv[[#This Row],[T PROGRAMADO]]</f>
        <v>0.87624999999999997</v>
      </c>
      <c r="C1171" s="216">
        <f>IFERROR(((InformeTbHv[[#This Row],[T PROGRAMADO]]-InformeTbHv[[#This Row],[Ttal P. mec]])/InformeTbHv[[#This Row],[T PROGRAMADO]]),0)</f>
        <v>0.95874999999999999</v>
      </c>
      <c r="D1171" s="88">
        <f>IFERROR(ROUND(InformeTbHv[[#This Row],[TOTAL DE ARBOLES]]/InformeTbHv[[#This Row],[T EFECTIVO]],2),"")</f>
        <v>49.22</v>
      </c>
      <c r="E1171" s="88">
        <f>(IFERROR(ROUND(InformeTbHv[[#This Row],[M3]]/InformeTbHv[[#This Row],[TOTAL DE ARBOLES]],2),""))</f>
        <v>0.41</v>
      </c>
      <c r="F1171" s="39">
        <f>IFERROR(ROUND(InformeTbHv[[#This Row],[M3]]/InformeTbHv[[#This Row],[T EFECTIVO]],2),"")</f>
        <v>20.079999999999998</v>
      </c>
      <c r="G1171" s="89">
        <f>InformeTbHv[[#This Row],[T PROGRAMADO]]-InformeTbHv[[#This Row],[HORAS DE OTRAS PARADA]]</f>
        <v>7.01</v>
      </c>
      <c r="H1171" s="89">
        <f>InformeTbHv[[#This Row],[T PROGRAMADO]]-SUM(InformeTbHv[[#This Row],[T PARADAS MEC]]+InformeTbHv[[#This Row],[ALISTAMIENTO]]+InformeTbHv[[#This Row],[Mantenimiento periódico]])</f>
        <v>7.67</v>
      </c>
      <c r="I1171" s="89">
        <f>InformeTbHv[[#This Row],[T PARADAS MEC]]+InformeTbHv[[#This Row],[ALISTAMIENTO]]+InformeTbHv[[#This Row],[Mantenimiento periódico]]</f>
        <v>0.33</v>
      </c>
      <c r="J1171" s="89">
        <f>SUMIF(InformeTbHv[[#This Row],[MOTIVO 1]],"Mantenimiento periódico",InformeTbHv[[#This Row],[T OTRA PARADA 1]])</f>
        <v>0</v>
      </c>
      <c r="K1171" s="89">
        <f>InformeTbHv[[#This Row],[Mantenimiento periódico]]+InformeTbHv[[#This Row],[ALISTAMIENTO]]</f>
        <v>0.33</v>
      </c>
      <c r="L1171" s="89">
        <f>SUM(InformeTbHv[[#This Row],[T OTRA PARADA 1]:[T OTRA PARADA 5]])</f>
        <v>0</v>
      </c>
      <c r="M1171" s="88" t="s">
        <v>68</v>
      </c>
      <c r="N1171" s="88" t="s">
        <v>1417</v>
      </c>
      <c r="O1171" s="88" t="s">
        <v>69</v>
      </c>
      <c r="P1171" s="88">
        <v>1059706760</v>
      </c>
      <c r="Q1171" s="88" t="s">
        <v>65</v>
      </c>
      <c r="R1171" s="88" t="s">
        <v>44</v>
      </c>
      <c r="S1171" s="90">
        <v>46066</v>
      </c>
      <c r="T1171" s="88" t="s">
        <v>164</v>
      </c>
      <c r="U1171" s="88"/>
      <c r="V1171" s="88"/>
      <c r="W1171" s="88"/>
      <c r="X1171" s="88"/>
      <c r="Y1171" s="88"/>
      <c r="Z1171" s="88"/>
      <c r="AA1171" s="88"/>
      <c r="AB1171" s="88"/>
      <c r="AC1171" s="88" t="s">
        <v>1426</v>
      </c>
      <c r="AD1171" s="88" t="s">
        <v>1471</v>
      </c>
      <c r="AE1171" s="88" t="s">
        <v>1512</v>
      </c>
      <c r="AF1171" s="88">
        <v>26.520279887958782</v>
      </c>
      <c r="AG1171" s="25" t="s">
        <v>207</v>
      </c>
      <c r="AH1171" s="206">
        <v>6</v>
      </c>
      <c r="AI1171" s="88" t="s">
        <v>47</v>
      </c>
      <c r="AJ1171" s="419">
        <f>VLOOKUP(InformeTbHv[[#This Row],[TURNO]],[1]INFORMEHV!AI$2:AK$184,2,0)</f>
        <v>0.25</v>
      </c>
      <c r="AK1171" s="419">
        <f>VLOOKUP(InformeTbHv[[#This Row],[TURNO]],[1]INFORMEHV!AI$2:AK$184,3,0)</f>
        <v>0.58333333333333337</v>
      </c>
      <c r="AL1171" s="205">
        <v>25</v>
      </c>
      <c r="AM1171" s="88">
        <v>345</v>
      </c>
      <c r="AN1171" s="88">
        <v>140.77000000000001</v>
      </c>
      <c r="AO1171" s="88">
        <v>23.52</v>
      </c>
      <c r="AP1171" s="88"/>
      <c r="AQ1171" s="89"/>
      <c r="AR1171" s="88">
        <v>8</v>
      </c>
      <c r="AS1171" s="88"/>
      <c r="AT1171" s="88"/>
      <c r="AU1171" s="88"/>
      <c r="AV1171" s="88">
        <v>0.33</v>
      </c>
      <c r="AW1171" s="88">
        <v>0.33</v>
      </c>
      <c r="AX1171" s="88">
        <v>0.33</v>
      </c>
      <c r="AY1171" s="88">
        <v>1</v>
      </c>
      <c r="AZ1171" s="92" t="s">
        <v>658</v>
      </c>
      <c r="BA1171" s="88" t="s">
        <v>48</v>
      </c>
      <c r="BB117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0.99</v>
      </c>
      <c r="BC1171" s="89"/>
      <c r="BD1171" s="89"/>
      <c r="BE1171" s="89"/>
      <c r="BF1171" s="89"/>
      <c r="BG1171" s="93"/>
      <c r="BH1171" s="44"/>
      <c r="BI1171" s="45"/>
      <c r="BJ1171" s="45"/>
      <c r="BK1171" s="46"/>
      <c r="BL1171" s="94"/>
    </row>
    <row r="1172" spans="1:64" ht="18" customHeight="1" x14ac:dyDescent="0.3">
      <c r="A1172" s="87">
        <f>IFERROR(InformeTbHv[[#This Row],[T EFECTIVO]]/InformeTbHv[[#This Row],[Horas disponibles]],0)</f>
        <v>0.82820512820512826</v>
      </c>
      <c r="B1172" s="87">
        <f>((InformeTbHv[[#This Row],[T PROGRAMADO]]-InformeTbHv[[#This Row],[HORAS DE OTRAS PARADA]]))/InformeTbHv[[#This Row],[T PROGRAMADO]]</f>
        <v>0.8075</v>
      </c>
      <c r="C1172" s="216">
        <f>IFERROR(((InformeTbHv[[#This Row],[T PROGRAMADO]]-InformeTbHv[[#This Row],[Ttal P. mec]])/InformeTbHv[[#This Row],[T PROGRAMADO]]),0)</f>
        <v>0.97499999999999998</v>
      </c>
      <c r="D1172" s="88">
        <f>IFERROR(ROUND(InformeTbHv[[#This Row],[TOTAL DE ARBOLES]]/InformeTbHv[[#This Row],[T EFECTIVO]],2),"")</f>
        <v>37.619999999999997</v>
      </c>
      <c r="E1172" s="88">
        <f>(IFERROR(ROUND(InformeTbHv[[#This Row],[M3]]/InformeTbHv[[#This Row],[TOTAL DE ARBOLES]],2),""))</f>
        <v>0.31</v>
      </c>
      <c r="F1172" s="39">
        <f>IFERROR(ROUND(InformeTbHv[[#This Row],[M3]]/InformeTbHv[[#This Row],[T EFECTIVO]],2),"")</f>
        <v>11.84</v>
      </c>
      <c r="G1172" s="89">
        <f>InformeTbHv[[#This Row],[T PROGRAMADO]]-InformeTbHv[[#This Row],[HORAS DE OTRAS PARADA]]</f>
        <v>6.46</v>
      </c>
      <c r="H1172" s="89">
        <f>InformeTbHv[[#This Row],[T PROGRAMADO]]-SUM(InformeTbHv[[#This Row],[T PARADAS MEC]]+InformeTbHv[[#This Row],[ALISTAMIENTO]]+InformeTbHv[[#This Row],[Mantenimiento periódico]])</f>
        <v>7.8</v>
      </c>
      <c r="I1172" s="89">
        <f>InformeTbHv[[#This Row],[T PARADAS MEC]]+InformeTbHv[[#This Row],[ALISTAMIENTO]]+InformeTbHv[[#This Row],[Mantenimiento periódico]]</f>
        <v>0.2</v>
      </c>
      <c r="J1172" s="89">
        <f>SUMIF(InformeTbHv[[#This Row],[MOTIVO 1]],"Mantenimiento periódico",InformeTbHv[[#This Row],[T OTRA PARADA 1]])</f>
        <v>0</v>
      </c>
      <c r="K1172" s="89">
        <f>InformeTbHv[[#This Row],[Mantenimiento periódico]]+InformeTbHv[[#This Row],[ALISTAMIENTO]]</f>
        <v>0.2</v>
      </c>
      <c r="L1172" s="89">
        <f>SUM(InformeTbHv[[#This Row],[T OTRA PARADA 1]:[T OTRA PARADA 5]])</f>
        <v>1</v>
      </c>
      <c r="M1172" s="88" t="s">
        <v>55</v>
      </c>
      <c r="N1172" s="88" t="s">
        <v>1418</v>
      </c>
      <c r="O1172" s="88" t="s">
        <v>94</v>
      </c>
      <c r="P1172" s="88">
        <v>94269293</v>
      </c>
      <c r="Q1172" s="88" t="s">
        <v>43</v>
      </c>
      <c r="R1172" s="88" t="s">
        <v>49</v>
      </c>
      <c r="S1172" s="90">
        <v>46066</v>
      </c>
      <c r="T1172" s="88" t="s">
        <v>62</v>
      </c>
      <c r="U1172" s="88"/>
      <c r="V1172" s="88"/>
      <c r="W1172" s="88"/>
      <c r="X1172" s="88"/>
      <c r="Y1172" s="88"/>
      <c r="Z1172" s="88"/>
      <c r="AA1172" s="88"/>
      <c r="AB1172" s="88"/>
      <c r="AC1172" s="88" t="s">
        <v>1445</v>
      </c>
      <c r="AD1172" s="88" t="s">
        <v>1490</v>
      </c>
      <c r="AE1172" s="88" t="s">
        <v>1518</v>
      </c>
      <c r="AF1172" s="88">
        <v>19.828868083208551</v>
      </c>
      <c r="AG1172" s="88" t="s">
        <v>208</v>
      </c>
      <c r="AH1172" s="206">
        <v>5</v>
      </c>
      <c r="AI1172" s="88" t="s">
        <v>47</v>
      </c>
      <c r="AJ1172" s="419">
        <f>VLOOKUP(InformeTbHv[[#This Row],[TURNO]],[1]INFORMEHV!AI$2:AK$184,2,0)</f>
        <v>0.25</v>
      </c>
      <c r="AK1172" s="419">
        <f>VLOOKUP(InformeTbHv[[#This Row],[TURNO]],[1]INFORMEHV!AI$2:AK$184,3,0)</f>
        <v>0.58333333333333337</v>
      </c>
      <c r="AL1172" s="205">
        <v>28</v>
      </c>
      <c r="AM1172" s="88">
        <v>243</v>
      </c>
      <c r="AN1172" s="88">
        <v>76.5</v>
      </c>
      <c r="AO1172" s="88">
        <v>12.71</v>
      </c>
      <c r="AP1172" s="88"/>
      <c r="AQ1172" s="95">
        <v>22</v>
      </c>
      <c r="AR1172" s="88">
        <v>8</v>
      </c>
      <c r="AS1172" s="88"/>
      <c r="AT1172" s="88"/>
      <c r="AU1172" s="88"/>
      <c r="AV1172" s="88">
        <v>0.2</v>
      </c>
      <c r="AW1172" s="88">
        <v>0.17</v>
      </c>
      <c r="AX1172" s="88">
        <v>0.17</v>
      </c>
      <c r="AY1172" s="88"/>
      <c r="AZ1172" s="92" t="s">
        <v>660</v>
      </c>
      <c r="BA1172" s="88" t="s">
        <v>46</v>
      </c>
      <c r="BB117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1.54</v>
      </c>
      <c r="BC1172" s="89">
        <v>1</v>
      </c>
      <c r="BD1172" s="89"/>
      <c r="BE1172" s="89"/>
      <c r="BF1172" s="89"/>
      <c r="BG1172" s="93"/>
      <c r="BH1172" s="14" t="s">
        <v>236</v>
      </c>
      <c r="BI1172" s="45"/>
      <c r="BJ1172" s="45"/>
      <c r="BK1172" s="46"/>
      <c r="BL1172" s="94"/>
    </row>
    <row r="1173" spans="1:64" ht="18" customHeight="1" x14ac:dyDescent="0.3">
      <c r="A1173" s="87">
        <f>IFERROR(InformeTbHv[[#This Row],[T EFECTIVO]]/InformeTbHv[[#This Row],[Horas disponibles]],0)</f>
        <v>0.93846153846153857</v>
      </c>
      <c r="B1173" s="87">
        <f>((InformeTbHv[[#This Row],[T PROGRAMADO]]-InformeTbHv[[#This Row],[HORAS DE OTRAS PARADA]]))/InformeTbHv[[#This Row],[T PROGRAMADO]]</f>
        <v>0.91500000000000004</v>
      </c>
      <c r="C1173" s="216">
        <f>IFERROR(((InformeTbHv[[#This Row],[T PROGRAMADO]]-InformeTbHv[[#This Row],[Ttal P. mec]])/InformeTbHv[[#This Row],[T PROGRAMADO]]),0)</f>
        <v>0.97499999999999998</v>
      </c>
      <c r="D1173" s="88">
        <f>IFERROR(ROUND(InformeTbHv[[#This Row],[TOTAL DE ARBOLES]]/InformeTbHv[[#This Row],[T EFECTIVO]],2),"")</f>
        <v>38.93</v>
      </c>
      <c r="E1173" s="88">
        <f>(IFERROR(ROUND(InformeTbHv[[#This Row],[M3]]/InformeTbHv[[#This Row],[TOTAL DE ARBOLES]],2),""))</f>
        <v>0.25</v>
      </c>
      <c r="F1173" s="39">
        <f>IFERROR(ROUND(InformeTbHv[[#This Row],[M3]]/InformeTbHv[[#This Row],[T EFECTIVO]],2),"")</f>
        <v>9.74</v>
      </c>
      <c r="G1173" s="89">
        <f>InformeTbHv[[#This Row],[T PROGRAMADO]]-InformeTbHv[[#This Row],[HORAS DE OTRAS PARADA]]</f>
        <v>7.32</v>
      </c>
      <c r="H1173" s="89">
        <f>InformeTbHv[[#This Row],[T PROGRAMADO]]-SUM(InformeTbHv[[#This Row],[T PARADAS MEC]]+InformeTbHv[[#This Row],[ALISTAMIENTO]]+InformeTbHv[[#This Row],[Mantenimiento periódico]])</f>
        <v>7.8</v>
      </c>
      <c r="I1173" s="89">
        <f>InformeTbHv[[#This Row],[T PARADAS MEC]]+InformeTbHv[[#This Row],[ALISTAMIENTO]]+InformeTbHv[[#This Row],[Mantenimiento periódico]]</f>
        <v>0.2</v>
      </c>
      <c r="J1173" s="89">
        <f>SUMIF(InformeTbHv[[#This Row],[MOTIVO 1]],"Mantenimiento periódico",InformeTbHv[[#This Row],[T OTRA PARADA 1]])</f>
        <v>0</v>
      </c>
      <c r="K1173" s="89">
        <f>InformeTbHv[[#This Row],[Mantenimiento periódico]]+InformeTbHv[[#This Row],[ALISTAMIENTO]]</f>
        <v>0.2</v>
      </c>
      <c r="L1173" s="89">
        <f>SUM(InformeTbHv[[#This Row],[T OTRA PARADA 1]:[T OTRA PARADA 5]])</f>
        <v>0</v>
      </c>
      <c r="M1173" s="88" t="s">
        <v>55</v>
      </c>
      <c r="N1173" s="88" t="s">
        <v>1418</v>
      </c>
      <c r="O1173" s="88" t="s">
        <v>56</v>
      </c>
      <c r="P1173" s="88">
        <v>1114480052</v>
      </c>
      <c r="Q1173" s="88" t="s">
        <v>43</v>
      </c>
      <c r="R1173" s="88" t="s">
        <v>49</v>
      </c>
      <c r="S1173" s="90">
        <v>46066</v>
      </c>
      <c r="T1173" s="88" t="s">
        <v>62</v>
      </c>
      <c r="U1173" s="88"/>
      <c r="V1173" s="88"/>
      <c r="W1173" s="88"/>
      <c r="X1173" s="88"/>
      <c r="Y1173" s="88"/>
      <c r="Z1173" s="88"/>
      <c r="AA1173" s="88"/>
      <c r="AB1173" s="88"/>
      <c r="AC1173" s="88" t="s">
        <v>1445</v>
      </c>
      <c r="AD1173" s="88" t="s">
        <v>1490</v>
      </c>
      <c r="AE1173" s="88" t="s">
        <v>1518</v>
      </c>
      <c r="AF1173" s="88">
        <v>19.828868083208551</v>
      </c>
      <c r="AG1173" s="88" t="s">
        <v>208</v>
      </c>
      <c r="AH1173" s="206">
        <v>5</v>
      </c>
      <c r="AI1173" s="88" t="s">
        <v>45</v>
      </c>
      <c r="AJ1173" s="419">
        <f>VLOOKUP(InformeTbHv[[#This Row],[TURNO]],[1]INFORMEHV!AI$2:AK$184,2,0)</f>
        <v>0.58333333333333337</v>
      </c>
      <c r="AK1173" s="419">
        <f>VLOOKUP(InformeTbHv[[#This Row],[TURNO]],[1]INFORMEHV!AI$2:AK$184,3,0)</f>
        <v>0.91666666666666663</v>
      </c>
      <c r="AL1173" s="205">
        <v>28</v>
      </c>
      <c r="AM1173" s="88">
        <v>285</v>
      </c>
      <c r="AN1173" s="88">
        <v>71.3</v>
      </c>
      <c r="AO1173" s="88">
        <v>16.72</v>
      </c>
      <c r="AP1173" s="88"/>
      <c r="AQ1173" s="95">
        <v>20.8</v>
      </c>
      <c r="AR1173" s="88">
        <v>8</v>
      </c>
      <c r="AS1173" s="88"/>
      <c r="AT1173" s="88"/>
      <c r="AU1173" s="88"/>
      <c r="AV1173" s="88">
        <v>0.2</v>
      </c>
      <c r="AW1173" s="88">
        <v>0.28000000000000003</v>
      </c>
      <c r="AX1173" s="88">
        <v>0.2</v>
      </c>
      <c r="AY1173" s="88"/>
      <c r="AZ1173" s="92" t="s">
        <v>652</v>
      </c>
      <c r="BA1173" s="88" t="s">
        <v>48</v>
      </c>
      <c r="BB117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0.68</v>
      </c>
      <c r="BC1173" s="89"/>
      <c r="BD1173" s="89"/>
      <c r="BE1173" s="89"/>
      <c r="BF1173" s="89"/>
      <c r="BG1173" s="93"/>
      <c r="BH1173" s="44"/>
      <c r="BI1173" s="45"/>
      <c r="BJ1173" s="45"/>
      <c r="BK1173" s="46"/>
      <c r="BL1173" s="94"/>
    </row>
    <row r="1174" spans="1:64" ht="18" customHeight="1" x14ac:dyDescent="0.3">
      <c r="A1174" s="87">
        <f>IFERROR(InformeTbHv[[#This Row],[T EFECTIVO]]/InformeTbHv[[#This Row],[Horas disponibles]],0)</f>
        <v>0.90221642764015642</v>
      </c>
      <c r="B1174" s="87">
        <f>((InformeTbHv[[#This Row],[T PROGRAMADO]]-InformeTbHv[[#This Row],[HORAS DE OTRAS PARADA]]))/InformeTbHv[[#This Row],[T PROGRAMADO]]</f>
        <v>0.86499999999999999</v>
      </c>
      <c r="C1174" s="216">
        <f>IFERROR(((InformeTbHv[[#This Row],[T PROGRAMADO]]-InformeTbHv[[#This Row],[Ttal P. mec]])/InformeTbHv[[#This Row],[T PROGRAMADO]]),0)</f>
        <v>0.95874999999999999</v>
      </c>
      <c r="D1174" s="88">
        <f>IFERROR(ROUND(InformeTbHv[[#This Row],[TOTAL DE ARBOLES]]/InformeTbHv[[#This Row],[T EFECTIVO]],2),"")</f>
        <v>66.62</v>
      </c>
      <c r="E1174" s="88">
        <f>(IFERROR(ROUND(InformeTbHv[[#This Row],[M3]]/InformeTbHv[[#This Row],[TOTAL DE ARBOLES]],2),""))</f>
        <v>0.25</v>
      </c>
      <c r="F1174" s="39">
        <f>IFERROR(ROUND(InformeTbHv[[#This Row],[M3]]/InformeTbHv[[#This Row],[T EFECTIVO]],2),"")</f>
        <v>16.5</v>
      </c>
      <c r="G1174" s="89">
        <f>InformeTbHv[[#This Row],[T PROGRAMADO]]-InformeTbHv[[#This Row],[HORAS DE OTRAS PARADA]]</f>
        <v>6.92</v>
      </c>
      <c r="H1174" s="89">
        <f>InformeTbHv[[#This Row],[T PROGRAMADO]]-SUM(InformeTbHv[[#This Row],[T PARADAS MEC]]+InformeTbHv[[#This Row],[ALISTAMIENTO]]+InformeTbHv[[#This Row],[Mantenimiento periódico]])</f>
        <v>7.67</v>
      </c>
      <c r="I1174" s="89">
        <f>InformeTbHv[[#This Row],[T PARADAS MEC]]+InformeTbHv[[#This Row],[ALISTAMIENTO]]+InformeTbHv[[#This Row],[Mantenimiento periódico]]</f>
        <v>0.33</v>
      </c>
      <c r="J1174" s="89">
        <f>SUMIF(InformeTbHv[[#This Row],[MOTIVO 1]],"Mantenimiento periódico",InformeTbHv[[#This Row],[T OTRA PARADA 1]])</f>
        <v>0</v>
      </c>
      <c r="K1174" s="89">
        <f>InformeTbHv[[#This Row],[Mantenimiento periódico]]+InformeTbHv[[#This Row],[ALISTAMIENTO]]</f>
        <v>0.33</v>
      </c>
      <c r="L1174" s="89">
        <f>SUM(InformeTbHv[[#This Row],[T OTRA PARADA 1]:[T OTRA PARADA 5]])</f>
        <v>0.5</v>
      </c>
      <c r="M1174" s="88" t="s">
        <v>86</v>
      </c>
      <c r="N1174" s="88" t="s">
        <v>1418</v>
      </c>
      <c r="O1174" s="88" t="s">
        <v>88</v>
      </c>
      <c r="P1174" s="88">
        <v>94265708</v>
      </c>
      <c r="Q1174" s="88" t="s">
        <v>398</v>
      </c>
      <c r="R1174" s="88" t="s">
        <v>74</v>
      </c>
      <c r="S1174" s="90">
        <v>46066</v>
      </c>
      <c r="T1174" s="88" t="s">
        <v>399</v>
      </c>
      <c r="U1174" s="88"/>
      <c r="V1174" s="88"/>
      <c r="W1174" s="88"/>
      <c r="X1174" s="88"/>
      <c r="Y1174" s="88"/>
      <c r="Z1174" s="88"/>
      <c r="AA1174" s="88"/>
      <c r="AB1174" s="88"/>
      <c r="AC1174" s="88" t="s">
        <v>1430</v>
      </c>
      <c r="AD1174" s="88" t="s">
        <v>1475</v>
      </c>
      <c r="AE1174" s="88" t="s">
        <v>1517</v>
      </c>
      <c r="AF1174" s="88">
        <v>14.957915875223099</v>
      </c>
      <c r="AG1174" s="251" t="s">
        <v>205</v>
      </c>
      <c r="AH1174" s="206">
        <v>9</v>
      </c>
      <c r="AI1174" s="88" t="s">
        <v>47</v>
      </c>
      <c r="AJ1174" s="419">
        <f>VLOOKUP(InformeTbHv[[#This Row],[TURNO]],[1]INFORMEHV!AI$2:AK$184,2,0)</f>
        <v>0.25</v>
      </c>
      <c r="AK1174" s="419">
        <f>VLOOKUP(InformeTbHv[[#This Row],[TURNO]],[1]INFORMEHV!AI$2:AK$184,3,0)</f>
        <v>0.58333333333333337</v>
      </c>
      <c r="AL1174" s="205">
        <v>23</v>
      </c>
      <c r="AM1174" s="88">
        <v>461</v>
      </c>
      <c r="AN1174" s="88">
        <v>114.17</v>
      </c>
      <c r="AO1174" s="88">
        <v>11.64</v>
      </c>
      <c r="AP1174" s="88"/>
      <c r="AQ1174" s="89">
        <v>16.7</v>
      </c>
      <c r="AR1174" s="88">
        <v>8</v>
      </c>
      <c r="AS1174" s="88"/>
      <c r="AT1174" s="88"/>
      <c r="AU1174" s="88"/>
      <c r="AV1174" s="88">
        <v>0.33</v>
      </c>
      <c r="AW1174" s="88"/>
      <c r="AX1174" s="88">
        <v>0.25</v>
      </c>
      <c r="AY1174" s="88"/>
      <c r="AZ1174" s="92" t="s">
        <v>629</v>
      </c>
      <c r="BA1174" s="88" t="s">
        <v>48</v>
      </c>
      <c r="BB117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1.08</v>
      </c>
      <c r="BC1174" s="89">
        <v>0.5</v>
      </c>
      <c r="BD1174" s="89"/>
      <c r="BE1174" s="89"/>
      <c r="BF1174" s="89"/>
      <c r="BG1174" s="93"/>
      <c r="BH1174" s="14" t="s">
        <v>236</v>
      </c>
      <c r="BI1174" s="45"/>
      <c r="BJ1174" s="45"/>
      <c r="BK1174" s="46"/>
      <c r="BL1174" s="94"/>
    </row>
    <row r="1175" spans="1:64" ht="18" customHeight="1" x14ac:dyDescent="0.3">
      <c r="A1175" s="87">
        <f>IFERROR(InformeTbHv[[#This Row],[T EFECTIVO]]/InformeTbHv[[#This Row],[Horas disponibles]],0)</f>
        <v>0.9569752281616688</v>
      </c>
      <c r="B1175" s="87">
        <f>((InformeTbHv[[#This Row],[T PROGRAMADO]]-InformeTbHv[[#This Row],[HORAS DE OTRAS PARADA]]))/InformeTbHv[[#This Row],[T PROGRAMADO]]</f>
        <v>0.91749999999999998</v>
      </c>
      <c r="C1175" s="216">
        <f>IFERROR(((InformeTbHv[[#This Row],[T PROGRAMADO]]-InformeTbHv[[#This Row],[Ttal P. mec]])/InformeTbHv[[#This Row],[T PROGRAMADO]]),0)</f>
        <v>0.95874999999999999</v>
      </c>
      <c r="D1175" s="88">
        <f>IFERROR(ROUND(InformeTbHv[[#This Row],[TOTAL DE ARBOLES]]/InformeTbHv[[#This Row],[T EFECTIVO]],2),"")</f>
        <v>49.05</v>
      </c>
      <c r="E1175" s="88">
        <f>(IFERROR(ROUND(InformeTbHv[[#This Row],[M3]]/InformeTbHv[[#This Row],[TOTAL DE ARBOLES]],2),""))</f>
        <v>0.22</v>
      </c>
      <c r="F1175" s="39">
        <f>IFERROR(ROUND(InformeTbHv[[#This Row],[M3]]/InformeTbHv[[#This Row],[T EFECTIVO]],2),"")</f>
        <v>10.78</v>
      </c>
      <c r="G1175" s="89">
        <f>InformeTbHv[[#This Row],[T PROGRAMADO]]-InformeTbHv[[#This Row],[HORAS DE OTRAS PARADA]]</f>
        <v>7.34</v>
      </c>
      <c r="H1175" s="89">
        <f>InformeTbHv[[#This Row],[T PROGRAMADO]]-SUM(InformeTbHv[[#This Row],[T PARADAS MEC]]+InformeTbHv[[#This Row],[ALISTAMIENTO]]+InformeTbHv[[#This Row],[Mantenimiento periódico]])</f>
        <v>7.67</v>
      </c>
      <c r="I1175" s="89">
        <f>InformeTbHv[[#This Row],[T PARADAS MEC]]+InformeTbHv[[#This Row],[ALISTAMIENTO]]+InformeTbHv[[#This Row],[Mantenimiento periódico]]</f>
        <v>0.33</v>
      </c>
      <c r="J1175" s="89">
        <f>SUMIF(InformeTbHv[[#This Row],[MOTIVO 1]],"Mantenimiento periódico",InformeTbHv[[#This Row],[T OTRA PARADA 1]])</f>
        <v>0</v>
      </c>
      <c r="K1175" s="89">
        <f>InformeTbHv[[#This Row],[Mantenimiento periódico]]+InformeTbHv[[#This Row],[ALISTAMIENTO]]</f>
        <v>0.33</v>
      </c>
      <c r="L1175" s="89">
        <f>SUM(InformeTbHv[[#This Row],[T OTRA PARADA 1]:[T OTRA PARADA 5]])</f>
        <v>0</v>
      </c>
      <c r="M1175" s="88" t="s">
        <v>86</v>
      </c>
      <c r="N1175" s="88" t="s">
        <v>1418</v>
      </c>
      <c r="O1175" s="88" t="s">
        <v>88</v>
      </c>
      <c r="P1175" s="88">
        <v>94265708</v>
      </c>
      <c r="Q1175" s="88" t="s">
        <v>398</v>
      </c>
      <c r="R1175" s="88" t="s">
        <v>74</v>
      </c>
      <c r="S1175" s="90">
        <v>46067</v>
      </c>
      <c r="T1175" s="88" t="s">
        <v>399</v>
      </c>
      <c r="U1175" s="88"/>
      <c r="V1175" s="88"/>
      <c r="W1175" s="88"/>
      <c r="X1175" s="88"/>
      <c r="Y1175" s="88"/>
      <c r="Z1175" s="88"/>
      <c r="AA1175" s="88"/>
      <c r="AB1175" s="88"/>
      <c r="AC1175" s="88" t="s">
        <v>1430</v>
      </c>
      <c r="AD1175" s="88" t="s">
        <v>1475</v>
      </c>
      <c r="AE1175" s="88" t="s">
        <v>1517</v>
      </c>
      <c r="AF1175" s="88">
        <v>14.957915875223099</v>
      </c>
      <c r="AG1175" s="251" t="s">
        <v>205</v>
      </c>
      <c r="AH1175" s="206">
        <v>9</v>
      </c>
      <c r="AI1175" s="88" t="s">
        <v>47</v>
      </c>
      <c r="AJ1175" s="419">
        <f>VLOOKUP(InformeTbHv[[#This Row],[TURNO]],[1]INFORMEHV!AI$2:AK$184,2,0)</f>
        <v>0.25</v>
      </c>
      <c r="AK1175" s="419">
        <f>VLOOKUP(InformeTbHv[[#This Row],[TURNO]],[1]INFORMEHV!AI$2:AK$184,3,0)</f>
        <v>0.58333333333333337</v>
      </c>
      <c r="AL1175" s="205">
        <v>13</v>
      </c>
      <c r="AM1175" s="88">
        <v>360</v>
      </c>
      <c r="AN1175" s="88">
        <v>79.14</v>
      </c>
      <c r="AO1175" s="88">
        <v>9.36</v>
      </c>
      <c r="AP1175" s="88"/>
      <c r="AQ1175" s="89">
        <v>16.3</v>
      </c>
      <c r="AR1175" s="88">
        <v>8</v>
      </c>
      <c r="AS1175" s="88"/>
      <c r="AT1175" s="88"/>
      <c r="AU1175" s="88"/>
      <c r="AV1175" s="88">
        <v>0.33</v>
      </c>
      <c r="AW1175" s="88"/>
      <c r="AX1175" s="88">
        <v>0.33</v>
      </c>
      <c r="AY1175" s="88"/>
      <c r="AZ1175" s="92" t="s">
        <v>629</v>
      </c>
      <c r="BA1175" s="88" t="s">
        <v>46</v>
      </c>
      <c r="BB117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0.66</v>
      </c>
      <c r="BC1175" s="89"/>
      <c r="BD1175" s="89"/>
      <c r="BE1175" s="89"/>
      <c r="BF1175" s="89"/>
      <c r="BG1175" s="93"/>
      <c r="BH1175" s="44"/>
      <c r="BI1175" s="45"/>
      <c r="BJ1175" s="45"/>
      <c r="BK1175" s="46"/>
      <c r="BL1175" s="94"/>
    </row>
    <row r="1176" spans="1:64" ht="18" customHeight="1" x14ac:dyDescent="0.3">
      <c r="A1176" s="87">
        <f>IFERROR(InformeTbHv[[#This Row],[T EFECTIVO]]/InformeTbHv[[#This Row],[Horas disponibles]],0)</f>
        <v>0.92258064516129035</v>
      </c>
      <c r="B1176" s="87">
        <f>((InformeTbHv[[#This Row],[T PROGRAMADO]]-InformeTbHv[[#This Row],[HORAS DE OTRAS PARADA]]))/InformeTbHv[[#This Row],[T PROGRAMADO]]</f>
        <v>0.89375000000000004</v>
      </c>
      <c r="C1176" s="216">
        <f>IFERROR(((InformeTbHv[[#This Row],[T PROGRAMADO]]-InformeTbHv[[#This Row],[Ttal P. mec]])/InformeTbHv[[#This Row],[T PROGRAMADO]]),0)</f>
        <v>0.96875</v>
      </c>
      <c r="D1176" s="88">
        <f>IFERROR(ROUND(InformeTbHv[[#This Row],[TOTAL DE ARBOLES]]/InformeTbHv[[#This Row],[T EFECTIVO]],2),"")</f>
        <v>77.48</v>
      </c>
      <c r="E1176" s="88">
        <f>(IFERROR(ROUND(InformeTbHv[[#This Row],[M3]]/InformeTbHv[[#This Row],[TOTAL DE ARBOLES]],2),""))</f>
        <v>0.21</v>
      </c>
      <c r="F1176" s="39">
        <f>IFERROR(ROUND(InformeTbHv[[#This Row],[M3]]/InformeTbHv[[#This Row],[T EFECTIVO]],2),"")</f>
        <v>16.14</v>
      </c>
      <c r="G1176" s="89">
        <f>InformeTbHv[[#This Row],[T PROGRAMADO]]-InformeTbHv[[#This Row],[HORAS DE OTRAS PARADA]]</f>
        <v>7.15</v>
      </c>
      <c r="H1176" s="89">
        <f>InformeTbHv[[#This Row],[T PROGRAMADO]]-SUM(InformeTbHv[[#This Row],[T PARADAS MEC]]+InformeTbHv[[#This Row],[ALISTAMIENTO]]+InformeTbHv[[#This Row],[Mantenimiento periódico]])</f>
        <v>7.75</v>
      </c>
      <c r="I1176" s="89">
        <f>InformeTbHv[[#This Row],[T PARADAS MEC]]+InformeTbHv[[#This Row],[ALISTAMIENTO]]+InformeTbHv[[#This Row],[Mantenimiento periódico]]</f>
        <v>0.25</v>
      </c>
      <c r="J1176" s="89">
        <f>SUMIF(InformeTbHv[[#This Row],[MOTIVO 1]],"Mantenimiento periódico",InformeTbHv[[#This Row],[T OTRA PARADA 1]])</f>
        <v>0</v>
      </c>
      <c r="K1176" s="89">
        <f>InformeTbHv[[#This Row],[Mantenimiento periódico]]+InformeTbHv[[#This Row],[ALISTAMIENTO]]</f>
        <v>0.25</v>
      </c>
      <c r="L1176" s="89">
        <f>SUM(InformeTbHv[[#This Row],[T OTRA PARADA 1]:[T OTRA PARADA 5]])</f>
        <v>0</v>
      </c>
      <c r="M1176" s="88" t="s">
        <v>86</v>
      </c>
      <c r="N1176" s="88" t="s">
        <v>1418</v>
      </c>
      <c r="O1176" s="88" t="s">
        <v>93</v>
      </c>
      <c r="P1176" s="88">
        <v>1112881624</v>
      </c>
      <c r="Q1176" s="88" t="s">
        <v>398</v>
      </c>
      <c r="R1176" s="88" t="s">
        <v>74</v>
      </c>
      <c r="S1176" s="90">
        <v>46067</v>
      </c>
      <c r="T1176" s="88" t="s">
        <v>399</v>
      </c>
      <c r="U1176" s="88"/>
      <c r="V1176" s="88"/>
      <c r="W1176" s="88"/>
      <c r="X1176" s="88"/>
      <c r="Y1176" s="88"/>
      <c r="Z1176" s="88"/>
      <c r="AA1176" s="88"/>
      <c r="AB1176" s="88"/>
      <c r="AC1176" s="88" t="s">
        <v>1430</v>
      </c>
      <c r="AD1176" s="88" t="s">
        <v>1475</v>
      </c>
      <c r="AE1176" s="88" t="s">
        <v>1517</v>
      </c>
      <c r="AF1176" s="88">
        <v>14.957915875223099</v>
      </c>
      <c r="AG1176" s="251" t="s">
        <v>205</v>
      </c>
      <c r="AH1176" s="206">
        <v>9</v>
      </c>
      <c r="AI1176" s="88" t="s">
        <v>45</v>
      </c>
      <c r="AJ1176" s="419">
        <f>VLOOKUP(InformeTbHv[[#This Row],[TURNO]],[1]INFORMEHV!AI$2:AK$184,2,0)</f>
        <v>0.58333333333333337</v>
      </c>
      <c r="AK1176" s="419">
        <f>VLOOKUP(InformeTbHv[[#This Row],[TURNO]],[1]INFORMEHV!AI$2:AK$184,3,0)</f>
        <v>0.91666666666666663</v>
      </c>
      <c r="AL1176" s="205">
        <v>13</v>
      </c>
      <c r="AM1176" s="88">
        <v>554</v>
      </c>
      <c r="AN1176" s="88">
        <v>115.41</v>
      </c>
      <c r="AO1176" s="88">
        <v>8.4499999999999993</v>
      </c>
      <c r="AP1176" s="88">
        <v>70</v>
      </c>
      <c r="AQ1176" s="89">
        <v>16.5</v>
      </c>
      <c r="AR1176" s="88">
        <v>8</v>
      </c>
      <c r="AS1176" s="88"/>
      <c r="AT1176" s="88"/>
      <c r="AU1176" s="88"/>
      <c r="AV1176" s="88">
        <v>0.25</v>
      </c>
      <c r="AW1176" s="88">
        <v>0.27</v>
      </c>
      <c r="AX1176" s="88">
        <v>0.33</v>
      </c>
      <c r="AY1176" s="88"/>
      <c r="AZ1176" s="92" t="s">
        <v>629</v>
      </c>
      <c r="BA1176" s="88" t="s">
        <v>46</v>
      </c>
      <c r="BB117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0.85000000000000009</v>
      </c>
      <c r="BC1176" s="89"/>
      <c r="BD1176" s="89"/>
      <c r="BE1176" s="89"/>
      <c r="BF1176" s="89"/>
      <c r="BG1176" s="93"/>
      <c r="BH1176" s="44"/>
      <c r="BI1176" s="45"/>
      <c r="BJ1176" s="45"/>
      <c r="BK1176" s="46"/>
      <c r="BL1176" s="94"/>
    </row>
    <row r="1177" spans="1:64" ht="18" customHeight="1" x14ac:dyDescent="0.3">
      <c r="A1177" s="87">
        <f>IFERROR(InformeTbHv[[#This Row],[T EFECTIVO]]/InformeTbHv[[#This Row],[Horas disponibles]],0)</f>
        <v>0.94524119947848761</v>
      </c>
      <c r="B1177" s="87">
        <f>((InformeTbHv[[#This Row],[T PROGRAMADO]]-InformeTbHv[[#This Row],[HORAS DE OTRAS PARADA]]))/InformeTbHv[[#This Row],[T PROGRAMADO]]</f>
        <v>0.90625</v>
      </c>
      <c r="C1177" s="216">
        <f>IFERROR(((InformeTbHv[[#This Row],[T PROGRAMADO]]-InformeTbHv[[#This Row],[Ttal P. mec]])/InformeTbHv[[#This Row],[T PROGRAMADO]]),0)</f>
        <v>0.95874999999999999</v>
      </c>
      <c r="D1177" s="88">
        <f>IFERROR(ROUND(InformeTbHv[[#This Row],[TOTAL DE ARBOLES]]/InformeTbHv[[#This Row],[T EFECTIVO]],2),"")</f>
        <v>89.38</v>
      </c>
      <c r="E1177" s="88">
        <f>(IFERROR(ROUND(InformeTbHv[[#This Row],[M3]]/InformeTbHv[[#This Row],[TOTAL DE ARBOLES]],2),""))</f>
        <v>0.26</v>
      </c>
      <c r="F1177" s="39">
        <f>IFERROR(ROUND(InformeTbHv[[#This Row],[M3]]/InformeTbHv[[#This Row],[T EFECTIVO]],2),"")</f>
        <v>23.5</v>
      </c>
      <c r="G1177" s="89">
        <f>InformeTbHv[[#This Row],[T PROGRAMADO]]-InformeTbHv[[#This Row],[HORAS DE OTRAS PARADA]]</f>
        <v>7.25</v>
      </c>
      <c r="H1177" s="89">
        <f>InformeTbHv[[#This Row],[T PROGRAMADO]]-SUM(InformeTbHv[[#This Row],[T PARADAS MEC]]+InformeTbHv[[#This Row],[ALISTAMIENTO]]+InformeTbHv[[#This Row],[Mantenimiento periódico]])</f>
        <v>7.67</v>
      </c>
      <c r="I1177" s="89">
        <f>InformeTbHv[[#This Row],[T PARADAS MEC]]+InformeTbHv[[#This Row],[ALISTAMIENTO]]+InformeTbHv[[#This Row],[Mantenimiento periódico]]</f>
        <v>0.33</v>
      </c>
      <c r="J1177" s="89">
        <f>SUMIF(InformeTbHv[[#This Row],[MOTIVO 1]],"Mantenimiento periódico",InformeTbHv[[#This Row],[T OTRA PARADA 1]])</f>
        <v>0</v>
      </c>
      <c r="K1177" s="89">
        <f>InformeTbHv[[#This Row],[Mantenimiento periódico]]+InformeTbHv[[#This Row],[ALISTAMIENTO]]</f>
        <v>0.33</v>
      </c>
      <c r="L1177" s="89">
        <f>SUM(InformeTbHv[[#This Row],[T OTRA PARADA 1]:[T OTRA PARADA 5]])</f>
        <v>0</v>
      </c>
      <c r="M1177" s="88" t="s">
        <v>42</v>
      </c>
      <c r="N1177" s="88" t="s">
        <v>1418</v>
      </c>
      <c r="O1177" s="88" t="s">
        <v>58</v>
      </c>
      <c r="P1177" s="88">
        <v>6343935</v>
      </c>
      <c r="Q1177" s="88" t="s">
        <v>43</v>
      </c>
      <c r="R1177" s="88" t="s">
        <v>44</v>
      </c>
      <c r="S1177" s="90">
        <v>46067</v>
      </c>
      <c r="T1177" s="88" t="s">
        <v>452</v>
      </c>
      <c r="U1177" s="88"/>
      <c r="V1177" s="88"/>
      <c r="W1177" s="88"/>
      <c r="X1177" s="88"/>
      <c r="Y1177" s="88"/>
      <c r="Z1177" s="88"/>
      <c r="AA1177" s="88"/>
      <c r="AB1177" s="88"/>
      <c r="AC1177" s="88" t="s">
        <v>1427</v>
      </c>
      <c r="AD1177" s="88" t="s">
        <v>1472</v>
      </c>
      <c r="AE1177" s="88" t="s">
        <v>1515</v>
      </c>
      <c r="AF1177" s="88">
        <v>14.458335518038645</v>
      </c>
      <c r="AG1177" s="252" t="s">
        <v>206</v>
      </c>
      <c r="AH1177" s="206">
        <v>5</v>
      </c>
      <c r="AI1177" s="88" t="s">
        <v>47</v>
      </c>
      <c r="AJ1177" s="419">
        <f>VLOOKUP(InformeTbHv[[#This Row],[TURNO]],[1]INFORMEHV!AI$2:AK$184,2,0)</f>
        <v>0.25</v>
      </c>
      <c r="AK1177" s="419">
        <f>VLOOKUP(InformeTbHv[[#This Row],[TURNO]],[1]INFORMEHV!AI$2:AK$184,3,0)</f>
        <v>0.58333333333333337</v>
      </c>
      <c r="AL1177" s="205">
        <v>30</v>
      </c>
      <c r="AM1177" s="88">
        <v>648</v>
      </c>
      <c r="AN1177" s="88">
        <v>170.39</v>
      </c>
      <c r="AO1177" s="88">
        <v>19.62</v>
      </c>
      <c r="AP1177" s="88"/>
      <c r="AQ1177" s="89">
        <v>15</v>
      </c>
      <c r="AR1177" s="88">
        <v>8</v>
      </c>
      <c r="AS1177" s="88"/>
      <c r="AT1177" s="88"/>
      <c r="AU1177" s="88"/>
      <c r="AV1177" s="88">
        <v>0.33</v>
      </c>
      <c r="AW1177" s="88">
        <v>0.17</v>
      </c>
      <c r="AX1177" s="88">
        <v>0.25</v>
      </c>
      <c r="AY1177" s="88">
        <v>4</v>
      </c>
      <c r="AZ1177" s="92" t="s">
        <v>92</v>
      </c>
      <c r="BA1177" s="88" t="s">
        <v>48</v>
      </c>
      <c r="BB117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0.75</v>
      </c>
      <c r="BC1177" s="89"/>
      <c r="BD1177" s="89"/>
      <c r="BE1177" s="89"/>
      <c r="BF1177" s="89"/>
      <c r="BG1177" s="93"/>
      <c r="BH1177" s="44"/>
      <c r="BI1177" s="45"/>
      <c r="BJ1177" s="45"/>
      <c r="BK1177" s="46"/>
      <c r="BL1177" s="94"/>
    </row>
    <row r="1178" spans="1:64" ht="18" customHeight="1" x14ac:dyDescent="0.3">
      <c r="A1178" s="87">
        <f>IFERROR(InformeTbHv[[#This Row],[T EFECTIVO]]/InformeTbHv[[#This Row],[Horas disponibles]],0)</f>
        <v>0.94601542416452433</v>
      </c>
      <c r="B1178" s="87">
        <f>((InformeTbHv[[#This Row],[T PROGRAMADO]]-InformeTbHv[[#This Row],[HORAS DE OTRAS PARADA]]))/InformeTbHv[[#This Row],[T PROGRAMADO]]</f>
        <v>0.91999999999999993</v>
      </c>
      <c r="C1178" s="216">
        <f>IFERROR(((InformeTbHv[[#This Row],[T PROGRAMADO]]-InformeTbHv[[#This Row],[Ttal P. mec]])/InformeTbHv[[#This Row],[T PROGRAMADO]]),0)</f>
        <v>0.97250000000000003</v>
      </c>
      <c r="D1178" s="88">
        <f>IFERROR(ROUND(InformeTbHv[[#This Row],[TOTAL DE ARBOLES]]/InformeTbHv[[#This Row],[T EFECTIVO]],2),"")</f>
        <v>29.17</v>
      </c>
      <c r="E1178" s="88">
        <f>(IFERROR(ROUND(InformeTbHv[[#This Row],[M3]]/InformeTbHv[[#This Row],[TOTAL DE ARBOLES]],2),""))</f>
        <v>0.32</v>
      </c>
      <c r="F1178" s="39">
        <f>IFERROR(ROUND(InformeTbHv[[#This Row],[M3]]/InformeTbHv[[#This Row],[T EFECTIVO]],2),"")</f>
        <v>9.33</v>
      </c>
      <c r="G1178" s="89">
        <f>InformeTbHv[[#This Row],[T PROGRAMADO]]-InformeTbHv[[#This Row],[HORAS DE OTRAS PARADA]]</f>
        <v>11.04</v>
      </c>
      <c r="H1178" s="89">
        <f>InformeTbHv[[#This Row],[T PROGRAMADO]]-SUM(InformeTbHv[[#This Row],[T PARADAS MEC]]+InformeTbHv[[#This Row],[ALISTAMIENTO]]+InformeTbHv[[#This Row],[Mantenimiento periódico]])</f>
        <v>11.67</v>
      </c>
      <c r="I1178" s="89">
        <f>InformeTbHv[[#This Row],[T PARADAS MEC]]+InformeTbHv[[#This Row],[ALISTAMIENTO]]+InformeTbHv[[#This Row],[Mantenimiento periódico]]</f>
        <v>0.33</v>
      </c>
      <c r="J1178" s="89">
        <f>SUMIF(InformeTbHv[[#This Row],[MOTIVO 1]],"Mantenimiento periódico",InformeTbHv[[#This Row],[T OTRA PARADA 1]])</f>
        <v>0</v>
      </c>
      <c r="K1178" s="89">
        <f>InformeTbHv[[#This Row],[Mantenimiento periódico]]+InformeTbHv[[#This Row],[ALISTAMIENTO]]</f>
        <v>0.33</v>
      </c>
      <c r="L1178" s="89">
        <f>SUM(InformeTbHv[[#This Row],[T OTRA PARADA 1]:[T OTRA PARADA 5]])</f>
        <v>0</v>
      </c>
      <c r="M1178" s="88" t="s">
        <v>79</v>
      </c>
      <c r="N1178" s="88" t="s">
        <v>1417</v>
      </c>
      <c r="O1178" s="88" t="s">
        <v>84</v>
      </c>
      <c r="P1178" s="88">
        <v>1085247991</v>
      </c>
      <c r="Q1178" s="88" t="s">
        <v>43</v>
      </c>
      <c r="R1178" s="88" t="s">
        <v>49</v>
      </c>
      <c r="S1178" s="90">
        <v>46067</v>
      </c>
      <c r="T1178" s="88" t="s">
        <v>62</v>
      </c>
      <c r="U1178" s="88"/>
      <c r="V1178" s="88"/>
      <c r="W1178" s="88"/>
      <c r="X1178" s="88"/>
      <c r="Y1178" s="88"/>
      <c r="Z1178" s="88"/>
      <c r="AA1178" s="88"/>
      <c r="AB1178" s="88"/>
      <c r="AC1178" s="88" t="s">
        <v>1445</v>
      </c>
      <c r="AD1178" s="88" t="s">
        <v>1490</v>
      </c>
      <c r="AE1178" s="88" t="s">
        <v>1518</v>
      </c>
      <c r="AF1178" s="88">
        <v>19.828868083208551</v>
      </c>
      <c r="AG1178" s="88" t="s">
        <v>208</v>
      </c>
      <c r="AH1178" s="206">
        <v>5</v>
      </c>
      <c r="AI1178" s="88" t="s">
        <v>47</v>
      </c>
      <c r="AJ1178" s="419">
        <f>VLOOKUP(InformeTbHv[[#This Row],[TURNO]],[1]INFORMEHV!AI$2:AK$184,2,0)</f>
        <v>0.25</v>
      </c>
      <c r="AK1178" s="419">
        <f>VLOOKUP(InformeTbHv[[#This Row],[TURNO]],[1]INFORMEHV!AI$2:AK$184,3,0)</f>
        <v>0.58333333333333337</v>
      </c>
      <c r="AL1178" s="205">
        <v>28</v>
      </c>
      <c r="AM1178" s="88">
        <v>322</v>
      </c>
      <c r="AN1178" s="88">
        <v>103</v>
      </c>
      <c r="AO1178" s="88">
        <v>13.7</v>
      </c>
      <c r="AP1178" s="88"/>
      <c r="AQ1178" s="95">
        <v>11.7</v>
      </c>
      <c r="AR1178" s="88">
        <v>12</v>
      </c>
      <c r="AS1178" s="88"/>
      <c r="AT1178" s="88"/>
      <c r="AU1178" s="88"/>
      <c r="AV1178" s="88">
        <v>0.33</v>
      </c>
      <c r="AW1178" s="88">
        <v>0.3</v>
      </c>
      <c r="AX1178" s="88">
        <v>0.33</v>
      </c>
      <c r="AY1178" s="88">
        <v>8.5</v>
      </c>
      <c r="AZ1178" s="92"/>
      <c r="BA1178" s="88" t="s">
        <v>46</v>
      </c>
      <c r="BB117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0.96</v>
      </c>
      <c r="BC1178" s="89"/>
      <c r="BD1178" s="89"/>
      <c r="BE1178" s="89"/>
      <c r="BF1178" s="89"/>
      <c r="BG1178" s="93"/>
      <c r="BH1178" s="44"/>
      <c r="BI1178" s="45"/>
      <c r="BJ1178" s="45"/>
      <c r="BK1178" s="46"/>
      <c r="BL1178" s="94"/>
    </row>
    <row r="1179" spans="1:64" ht="18" customHeight="1" x14ac:dyDescent="0.3">
      <c r="A1179" s="87">
        <f>IFERROR(InformeTbHv[[#This Row],[T EFECTIVO]]/InformeTbHv[[#This Row],[Horas disponibles]],0)</f>
        <v>0.93548387096774188</v>
      </c>
      <c r="B1179" s="87">
        <f>((InformeTbHv[[#This Row],[T PROGRAMADO]]-InformeTbHv[[#This Row],[HORAS DE OTRAS PARADA]]))/InformeTbHv[[#This Row],[T PROGRAMADO]]</f>
        <v>0.90625</v>
      </c>
      <c r="C1179" s="216">
        <f>IFERROR(((InformeTbHv[[#This Row],[T PROGRAMADO]]-InformeTbHv[[#This Row],[Ttal P. mec]])/InformeTbHv[[#This Row],[T PROGRAMADO]]),0)</f>
        <v>0.96875</v>
      </c>
      <c r="D1179" s="88">
        <f>IFERROR(ROUND(InformeTbHv[[#This Row],[TOTAL DE ARBOLES]]/InformeTbHv[[#This Row],[T EFECTIVO]],2),"")</f>
        <v>85.24</v>
      </c>
      <c r="E1179" s="88">
        <f>(IFERROR(ROUND(InformeTbHv[[#This Row],[M3]]/InformeTbHv[[#This Row],[TOTAL DE ARBOLES]],2),""))</f>
        <v>0.25</v>
      </c>
      <c r="F1179" s="39">
        <f>IFERROR(ROUND(InformeTbHv[[#This Row],[M3]]/InformeTbHv[[#This Row],[T EFECTIVO]],2),"")</f>
        <v>21.18</v>
      </c>
      <c r="G1179" s="89">
        <f>InformeTbHv[[#This Row],[T PROGRAMADO]]-InformeTbHv[[#This Row],[HORAS DE OTRAS PARADA]]</f>
        <v>7.25</v>
      </c>
      <c r="H1179" s="89">
        <f>InformeTbHv[[#This Row],[T PROGRAMADO]]-SUM(InformeTbHv[[#This Row],[T PARADAS MEC]]+InformeTbHv[[#This Row],[ALISTAMIENTO]]+InformeTbHv[[#This Row],[Mantenimiento periódico]])</f>
        <v>7.75</v>
      </c>
      <c r="I1179" s="89">
        <f>InformeTbHv[[#This Row],[T PARADAS MEC]]+InformeTbHv[[#This Row],[ALISTAMIENTO]]+InformeTbHv[[#This Row],[Mantenimiento periódico]]</f>
        <v>0.25</v>
      </c>
      <c r="J1179" s="89">
        <f>SUMIF(InformeTbHv[[#This Row],[MOTIVO 1]],"Mantenimiento periódico",InformeTbHv[[#This Row],[T OTRA PARADA 1]])</f>
        <v>0</v>
      </c>
      <c r="K1179" s="89">
        <f>InformeTbHv[[#This Row],[Mantenimiento periódico]]+InformeTbHv[[#This Row],[ALISTAMIENTO]]</f>
        <v>0.25</v>
      </c>
      <c r="L1179" s="89">
        <f>SUM(InformeTbHv[[#This Row],[T OTRA PARADA 1]:[T OTRA PARADA 5]])</f>
        <v>0</v>
      </c>
      <c r="M1179" s="88" t="s">
        <v>42</v>
      </c>
      <c r="N1179" s="88" t="s">
        <v>1418</v>
      </c>
      <c r="O1179" s="88" t="s">
        <v>59</v>
      </c>
      <c r="P1179" s="88">
        <v>94269864</v>
      </c>
      <c r="Q1179" s="88" t="s">
        <v>43</v>
      </c>
      <c r="R1179" s="88" t="s">
        <v>44</v>
      </c>
      <c r="S1179" s="90">
        <v>46067</v>
      </c>
      <c r="T1179" s="88" t="s">
        <v>452</v>
      </c>
      <c r="U1179" s="88"/>
      <c r="V1179" s="88"/>
      <c r="W1179" s="88"/>
      <c r="X1179" s="88"/>
      <c r="Y1179" s="88"/>
      <c r="Z1179" s="88"/>
      <c r="AA1179" s="88"/>
      <c r="AB1179" s="88"/>
      <c r="AC1179" s="88" t="s">
        <v>1427</v>
      </c>
      <c r="AD1179" s="88" t="s">
        <v>1472</v>
      </c>
      <c r="AE1179" s="88" t="s">
        <v>1515</v>
      </c>
      <c r="AF1179" s="88">
        <v>14.458335518038645</v>
      </c>
      <c r="AG1179" s="252" t="s">
        <v>206</v>
      </c>
      <c r="AH1179" s="206">
        <v>5</v>
      </c>
      <c r="AI1179" s="88" t="s">
        <v>45</v>
      </c>
      <c r="AJ1179" s="419">
        <f>VLOOKUP(InformeTbHv[[#This Row],[TURNO]],[1]INFORMEHV!AI$2:AK$184,2,0)</f>
        <v>0.58333333333333337</v>
      </c>
      <c r="AK1179" s="419">
        <f>VLOOKUP(InformeTbHv[[#This Row],[TURNO]],[1]INFORMEHV!AI$2:AK$184,3,0)</f>
        <v>0.91666666666666663</v>
      </c>
      <c r="AL1179" s="205">
        <v>30</v>
      </c>
      <c r="AM1179" s="88">
        <v>618</v>
      </c>
      <c r="AN1179" s="88">
        <v>153.57</v>
      </c>
      <c r="AO1179" s="88">
        <v>20.56</v>
      </c>
      <c r="AP1179" s="88"/>
      <c r="AQ1179" s="89">
        <v>15</v>
      </c>
      <c r="AR1179" s="88">
        <v>8</v>
      </c>
      <c r="AS1179" s="88"/>
      <c r="AT1179" s="88"/>
      <c r="AU1179" s="88"/>
      <c r="AV1179" s="88">
        <v>0.25</v>
      </c>
      <c r="AW1179" s="88">
        <v>0.17</v>
      </c>
      <c r="AX1179" s="88">
        <v>0.33</v>
      </c>
      <c r="AY1179" s="88">
        <v>3</v>
      </c>
      <c r="AZ1179" s="92" t="s">
        <v>92</v>
      </c>
      <c r="BA1179" s="88" t="s">
        <v>46</v>
      </c>
      <c r="BB117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0.75</v>
      </c>
      <c r="BC1179" s="89"/>
      <c r="BD1179" s="89"/>
      <c r="BE1179" s="89"/>
      <c r="BF1179" s="89"/>
      <c r="BG1179" s="93"/>
      <c r="BH1179" s="44"/>
      <c r="BI1179" s="45"/>
      <c r="BJ1179" s="45"/>
      <c r="BK1179" s="46"/>
      <c r="BL1179" s="94"/>
    </row>
    <row r="1180" spans="1:64" ht="18" customHeight="1" x14ac:dyDescent="0.3">
      <c r="A1180" s="87">
        <f>IFERROR(InformeTbHv[[#This Row],[T EFECTIVO]]/InformeTbHv[[#This Row],[Horas disponibles]],0)</f>
        <v>0.95617529880478092</v>
      </c>
      <c r="B1180" s="87">
        <f>((InformeTbHv[[#This Row],[T PROGRAMADO]]-InformeTbHv[[#This Row],[HORAS DE OTRAS PARADA]]))/InformeTbHv[[#This Row],[T PROGRAMADO]]</f>
        <v>0.9</v>
      </c>
      <c r="C1180" s="216">
        <f>IFERROR(((InformeTbHv[[#This Row],[T PROGRAMADO]]-InformeTbHv[[#This Row],[Ttal P. mec]])/InformeTbHv[[#This Row],[T PROGRAMADO]]),0)</f>
        <v>0.94125000000000003</v>
      </c>
      <c r="D1180" s="88">
        <f>IFERROR(ROUND(InformeTbHv[[#This Row],[TOTAL DE ARBOLES]]/InformeTbHv[[#This Row],[T EFECTIVO]],2),"")</f>
        <v>33.89</v>
      </c>
      <c r="E1180" s="88">
        <f>(IFERROR(ROUND(InformeTbHv[[#This Row],[M3]]/InformeTbHv[[#This Row],[TOTAL DE ARBOLES]],2),""))</f>
        <v>0.41</v>
      </c>
      <c r="F1180" s="39">
        <f>IFERROR(ROUND(InformeTbHv[[#This Row],[M3]]/InformeTbHv[[#This Row],[T EFECTIVO]],2),"")</f>
        <v>14.01</v>
      </c>
      <c r="G1180" s="89">
        <f>InformeTbHv[[#This Row],[T PROGRAMADO]]-InformeTbHv[[#This Row],[HORAS DE OTRAS PARADA]]</f>
        <v>7.2</v>
      </c>
      <c r="H1180" s="89">
        <f>InformeTbHv[[#This Row],[T PROGRAMADO]]-SUM(InformeTbHv[[#This Row],[T PARADAS MEC]]+InformeTbHv[[#This Row],[ALISTAMIENTO]]+InformeTbHv[[#This Row],[Mantenimiento periódico]])</f>
        <v>7.53</v>
      </c>
      <c r="I1180" s="89">
        <f>InformeTbHv[[#This Row],[T PARADAS MEC]]+InformeTbHv[[#This Row],[ALISTAMIENTO]]+InformeTbHv[[#This Row],[Mantenimiento periódico]]</f>
        <v>0.47</v>
      </c>
      <c r="J1180" s="89">
        <f>SUMIF(InformeTbHv[[#This Row],[MOTIVO 1]],"Mantenimiento periódico",InformeTbHv[[#This Row],[T OTRA PARADA 1]])</f>
        <v>0</v>
      </c>
      <c r="K1180" s="89">
        <f>InformeTbHv[[#This Row],[Mantenimiento periódico]]+InformeTbHv[[#This Row],[ALISTAMIENTO]]</f>
        <v>0.47</v>
      </c>
      <c r="L1180" s="89">
        <f>SUM(InformeTbHv[[#This Row],[T OTRA PARADA 1]:[T OTRA PARADA 5]])</f>
        <v>0</v>
      </c>
      <c r="M1180" s="88" t="s">
        <v>63</v>
      </c>
      <c r="N1180" s="88" t="s">
        <v>1417</v>
      </c>
      <c r="O1180" s="88" t="s">
        <v>64</v>
      </c>
      <c r="P1180" s="88">
        <v>94282613</v>
      </c>
      <c r="Q1180" s="88" t="s">
        <v>65</v>
      </c>
      <c r="R1180" s="88" t="s">
        <v>44</v>
      </c>
      <c r="S1180" s="90">
        <v>46068</v>
      </c>
      <c r="T1180" s="88" t="s">
        <v>70</v>
      </c>
      <c r="U1180" s="88"/>
      <c r="V1180" s="88"/>
      <c r="W1180" s="88"/>
      <c r="X1180" s="88"/>
      <c r="Y1180" s="88"/>
      <c r="Z1180" s="88"/>
      <c r="AA1180" s="88"/>
      <c r="AB1180" s="88"/>
      <c r="AC1180" s="88" t="s">
        <v>1440</v>
      </c>
      <c r="AD1180" s="88" t="s">
        <v>1485</v>
      </c>
      <c r="AE1180" s="88" t="s">
        <v>1512</v>
      </c>
      <c r="AF1180" s="88">
        <v>35.031496222898902</v>
      </c>
      <c r="AG1180" s="25" t="s">
        <v>207</v>
      </c>
      <c r="AH1180" s="206">
        <v>8</v>
      </c>
      <c r="AI1180" s="88" t="s">
        <v>47</v>
      </c>
      <c r="AJ1180" s="419">
        <f>VLOOKUP(InformeTbHv[[#This Row],[TURNO]],[1]INFORMEHV!AI$2:AK$184,2,0)</f>
        <v>0.25</v>
      </c>
      <c r="AK1180" s="419">
        <f>VLOOKUP(InformeTbHv[[#This Row],[TURNO]],[1]INFORMEHV!AI$2:AK$184,3,0)</f>
        <v>0.58333333333333337</v>
      </c>
      <c r="AL1180" s="205">
        <v>24</v>
      </c>
      <c r="AM1180" s="88">
        <v>244</v>
      </c>
      <c r="AN1180" s="88">
        <v>100.85</v>
      </c>
      <c r="AO1180" s="88">
        <v>19.47</v>
      </c>
      <c r="AP1180" s="88"/>
      <c r="AQ1180" s="89"/>
      <c r="AR1180" s="88">
        <v>8</v>
      </c>
      <c r="AS1180" s="88"/>
      <c r="AT1180" s="88"/>
      <c r="AU1180" s="88"/>
      <c r="AV1180" s="88">
        <v>0.47</v>
      </c>
      <c r="AW1180" s="88"/>
      <c r="AX1180" s="88">
        <v>0.33</v>
      </c>
      <c r="AY1180" s="88">
        <v>0.3</v>
      </c>
      <c r="AZ1180" s="92" t="s">
        <v>665</v>
      </c>
      <c r="BA1180" s="88" t="s">
        <v>48</v>
      </c>
      <c r="BB118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0.8</v>
      </c>
      <c r="BC1180" s="89"/>
      <c r="BD1180" s="89"/>
      <c r="BE1180" s="89"/>
      <c r="BF1180" s="89"/>
      <c r="BG1180" s="93"/>
      <c r="BH1180" s="44"/>
      <c r="BI1180" s="45"/>
      <c r="BJ1180" s="45"/>
      <c r="BK1180" s="46"/>
      <c r="BL1180" s="94"/>
    </row>
    <row r="1181" spans="1:64" ht="18" customHeight="1" x14ac:dyDescent="0.3">
      <c r="A1181" s="87">
        <f>IFERROR(InformeTbHv[[#This Row],[T EFECTIVO]]/InformeTbHv[[#This Row],[Horas disponibles]],0)</f>
        <v>0.96480331262939956</v>
      </c>
      <c r="B1181" s="87">
        <f>((InformeTbHv[[#This Row],[T PROGRAMADO]]-InformeTbHv[[#This Row],[HORAS DE OTRAS PARADA]]))/InformeTbHv[[#This Row],[T PROGRAMADO]]</f>
        <v>0.6657142857142857</v>
      </c>
      <c r="C1181" s="216">
        <f>IFERROR(((InformeTbHv[[#This Row],[T PROGRAMADO]]-InformeTbHv[[#This Row],[Ttal P. mec]])/InformeTbHv[[#This Row],[T PROGRAMADO]]),0)</f>
        <v>0.69000000000000006</v>
      </c>
      <c r="D1181" s="88">
        <f>IFERROR(ROUND(InformeTbHv[[#This Row],[TOTAL DE ARBOLES]]/InformeTbHv[[#This Row],[T EFECTIVO]],2),"")</f>
        <v>45.06</v>
      </c>
      <c r="E1181" s="88">
        <f>(IFERROR(ROUND(InformeTbHv[[#This Row],[M3]]/InformeTbHv[[#This Row],[TOTAL DE ARBOLES]],2),""))</f>
        <v>0.5</v>
      </c>
      <c r="F1181" s="39">
        <f>IFERROR(ROUND(InformeTbHv[[#This Row],[M3]]/InformeTbHv[[#This Row],[T EFECTIVO]],2),"")</f>
        <v>22.58</v>
      </c>
      <c r="G1181" s="89">
        <f>InformeTbHv[[#This Row],[T PROGRAMADO]]-InformeTbHv[[#This Row],[HORAS DE OTRAS PARADA]]</f>
        <v>4.66</v>
      </c>
      <c r="H1181" s="89">
        <f>InformeTbHv[[#This Row],[T PROGRAMADO]]-SUM(InformeTbHv[[#This Row],[T PARADAS MEC]]+InformeTbHv[[#This Row],[ALISTAMIENTO]]+InformeTbHv[[#This Row],[Mantenimiento periódico]])</f>
        <v>4.83</v>
      </c>
      <c r="I1181" s="89">
        <f>InformeTbHv[[#This Row],[T PARADAS MEC]]+InformeTbHv[[#This Row],[ALISTAMIENTO]]+InformeTbHv[[#This Row],[Mantenimiento periódico]]</f>
        <v>2.17</v>
      </c>
      <c r="J1181" s="89">
        <f>SUMIF(InformeTbHv[[#This Row],[MOTIVO 1]],"Mantenimiento periódico",InformeTbHv[[#This Row],[T OTRA PARADA 1]])</f>
        <v>0</v>
      </c>
      <c r="K1181" s="89">
        <f>InformeTbHv[[#This Row],[Mantenimiento periódico]]+InformeTbHv[[#This Row],[ALISTAMIENTO]]</f>
        <v>0.17</v>
      </c>
      <c r="L1181" s="89">
        <f>SUM(InformeTbHv[[#This Row],[T OTRA PARADA 1]:[T OTRA PARADA 5]])</f>
        <v>0</v>
      </c>
      <c r="M1181" s="88" t="s">
        <v>63</v>
      </c>
      <c r="N1181" s="88" t="s">
        <v>1417</v>
      </c>
      <c r="O1181" s="88" t="s">
        <v>67</v>
      </c>
      <c r="P1181" s="88">
        <v>4516297</v>
      </c>
      <c r="Q1181" s="88" t="s">
        <v>65</v>
      </c>
      <c r="R1181" s="88" t="s">
        <v>44</v>
      </c>
      <c r="S1181" s="90">
        <v>46068</v>
      </c>
      <c r="T1181" s="88" t="s">
        <v>70</v>
      </c>
      <c r="U1181" s="88"/>
      <c r="V1181" s="88"/>
      <c r="W1181" s="88"/>
      <c r="X1181" s="88"/>
      <c r="Y1181" s="88"/>
      <c r="Z1181" s="88"/>
      <c r="AA1181" s="88"/>
      <c r="AB1181" s="88"/>
      <c r="AC1181" s="88" t="s">
        <v>1440</v>
      </c>
      <c r="AD1181" s="88" t="s">
        <v>1485</v>
      </c>
      <c r="AE1181" s="88" t="s">
        <v>1512</v>
      </c>
      <c r="AF1181" s="88">
        <v>35.031496222898902</v>
      </c>
      <c r="AG1181" s="25" t="s">
        <v>207</v>
      </c>
      <c r="AH1181" s="206">
        <v>8</v>
      </c>
      <c r="AI1181" s="88" t="s">
        <v>45</v>
      </c>
      <c r="AJ1181" s="419">
        <f>VLOOKUP(InformeTbHv[[#This Row],[TURNO]],[1]INFORMEHV!AI$2:AK$184,2,0)</f>
        <v>0.58333333333333337</v>
      </c>
      <c r="AK1181" s="419">
        <f>VLOOKUP(InformeTbHv[[#This Row],[TURNO]],[1]INFORMEHV!AI$2:AK$184,3,0)</f>
        <v>0.91666666666666663</v>
      </c>
      <c r="AL1181" s="205">
        <v>24</v>
      </c>
      <c r="AM1181" s="88">
        <v>210</v>
      </c>
      <c r="AN1181" s="88">
        <v>105.21</v>
      </c>
      <c r="AO1181" s="88">
        <v>20.21</v>
      </c>
      <c r="AP1181" s="88"/>
      <c r="AQ1181" s="89"/>
      <c r="AR1181" s="88">
        <v>7</v>
      </c>
      <c r="AS1181" s="88">
        <v>2</v>
      </c>
      <c r="AT1181" s="30" t="s">
        <v>327</v>
      </c>
      <c r="AU1181" s="88"/>
      <c r="AV1181" s="88">
        <v>0.17</v>
      </c>
      <c r="AW1181" s="88"/>
      <c r="AX1181" s="88">
        <v>0.17</v>
      </c>
      <c r="AY1181" s="88"/>
      <c r="AZ1181" s="92" t="s">
        <v>666</v>
      </c>
      <c r="BA1181" s="88" t="s">
        <v>48</v>
      </c>
      <c r="BB118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2.34</v>
      </c>
      <c r="BC1181" s="89"/>
      <c r="BD1181" s="89"/>
      <c r="BE1181" s="89"/>
      <c r="BF1181" s="89"/>
      <c r="BG1181" s="93"/>
      <c r="BH1181" s="44"/>
      <c r="BI1181" s="45"/>
      <c r="BJ1181" s="45"/>
      <c r="BK1181" s="46"/>
      <c r="BL1181" s="94"/>
    </row>
    <row r="1182" spans="1:64" ht="18" customHeight="1" x14ac:dyDescent="0.3">
      <c r="A1182" s="87">
        <f>IFERROR(InformeTbHv[[#This Row],[T EFECTIVO]]/InformeTbHv[[#This Row],[Horas disponibles]],0)</f>
        <v>0.93411420204978035</v>
      </c>
      <c r="B1182" s="87">
        <f>((InformeTbHv[[#This Row],[T PROGRAMADO]]-InformeTbHv[[#This Row],[HORAS DE OTRAS PARADA]]))/InformeTbHv[[#This Row],[T PROGRAMADO]]</f>
        <v>0.91142857142857137</v>
      </c>
      <c r="C1182" s="216">
        <f>IFERROR(((InformeTbHv[[#This Row],[T PROGRAMADO]]-InformeTbHv[[#This Row],[Ttal P. mec]])/InformeTbHv[[#This Row],[T PROGRAMADO]]),0)</f>
        <v>0.97571428571428576</v>
      </c>
      <c r="D1182" s="88">
        <f>IFERROR(ROUND(InformeTbHv[[#This Row],[TOTAL DE ARBOLES]]/InformeTbHv[[#This Row],[T EFECTIVO]],2),"")</f>
        <v>37.619999999999997</v>
      </c>
      <c r="E1182" s="88">
        <f>(IFERROR(ROUND(InformeTbHv[[#This Row],[M3]]/InformeTbHv[[#This Row],[TOTAL DE ARBOLES]],2),""))</f>
        <v>0.28999999999999998</v>
      </c>
      <c r="F1182" s="39">
        <f>IFERROR(ROUND(InformeTbHv[[#This Row],[M3]]/InformeTbHv[[#This Row],[T EFECTIVO]],2),"")</f>
        <v>10.89</v>
      </c>
      <c r="G1182" s="89">
        <f>InformeTbHv[[#This Row],[T PROGRAMADO]]-InformeTbHv[[#This Row],[HORAS DE OTRAS PARADA]]</f>
        <v>6.38</v>
      </c>
      <c r="H1182" s="89">
        <f>InformeTbHv[[#This Row],[T PROGRAMADO]]-SUM(InformeTbHv[[#This Row],[T PARADAS MEC]]+InformeTbHv[[#This Row],[ALISTAMIENTO]]+InformeTbHv[[#This Row],[Mantenimiento periódico]])</f>
        <v>6.83</v>
      </c>
      <c r="I1182" s="89">
        <f>InformeTbHv[[#This Row],[T PARADAS MEC]]+InformeTbHv[[#This Row],[ALISTAMIENTO]]+InformeTbHv[[#This Row],[Mantenimiento periódico]]</f>
        <v>0.17</v>
      </c>
      <c r="J1182" s="89">
        <f>SUMIF(InformeTbHv[[#This Row],[MOTIVO 1]],"Mantenimiento periódico",InformeTbHv[[#This Row],[T OTRA PARADA 1]])</f>
        <v>0</v>
      </c>
      <c r="K1182" s="89">
        <f>InformeTbHv[[#This Row],[Mantenimiento periódico]]+InformeTbHv[[#This Row],[ALISTAMIENTO]]</f>
        <v>0.17</v>
      </c>
      <c r="L1182" s="89">
        <f>SUM(InformeTbHv[[#This Row],[T OTRA PARADA 1]:[T OTRA PARADA 5]])</f>
        <v>0</v>
      </c>
      <c r="M1182" s="88" t="s">
        <v>68</v>
      </c>
      <c r="N1182" s="88" t="s">
        <v>1417</v>
      </c>
      <c r="O1182" s="88" t="s">
        <v>91</v>
      </c>
      <c r="P1182" s="88">
        <v>1114338868</v>
      </c>
      <c r="Q1182" s="88" t="s">
        <v>65</v>
      </c>
      <c r="R1182" s="88" t="s">
        <v>44</v>
      </c>
      <c r="S1182" s="90">
        <v>46068</v>
      </c>
      <c r="T1182" s="88" t="s">
        <v>164</v>
      </c>
      <c r="U1182" s="88"/>
      <c r="V1182" s="88"/>
      <c r="W1182" s="88"/>
      <c r="X1182" s="88"/>
      <c r="Y1182" s="88"/>
      <c r="Z1182" s="88"/>
      <c r="AA1182" s="88"/>
      <c r="AB1182" s="88"/>
      <c r="AC1182" s="88" t="s">
        <v>1426</v>
      </c>
      <c r="AD1182" s="88" t="s">
        <v>1471</v>
      </c>
      <c r="AE1182" s="88" t="s">
        <v>1512</v>
      </c>
      <c r="AF1182" s="88">
        <v>26.520279887958782</v>
      </c>
      <c r="AG1182" s="25" t="s">
        <v>207</v>
      </c>
      <c r="AH1182" s="206">
        <v>6</v>
      </c>
      <c r="AI1182" s="88" t="s">
        <v>45</v>
      </c>
      <c r="AJ1182" s="419">
        <f>VLOOKUP(InformeTbHv[[#This Row],[TURNO]],[1]INFORMEHV!AI$2:AK$184,2,0)</f>
        <v>0.58333333333333337</v>
      </c>
      <c r="AK1182" s="419">
        <f>VLOOKUP(InformeTbHv[[#This Row],[TURNO]],[1]INFORMEHV!AI$2:AK$184,3,0)</f>
        <v>0.91666666666666663</v>
      </c>
      <c r="AL1182" s="205">
        <v>14</v>
      </c>
      <c r="AM1182" s="88">
        <v>240</v>
      </c>
      <c r="AN1182" s="88">
        <v>69.47</v>
      </c>
      <c r="AO1182" s="88">
        <v>13.42</v>
      </c>
      <c r="AP1182" s="88"/>
      <c r="AQ1182" s="89"/>
      <c r="AR1182" s="88">
        <v>7</v>
      </c>
      <c r="AS1182" s="88"/>
      <c r="AT1182" s="88"/>
      <c r="AU1182" s="88"/>
      <c r="AV1182" s="88">
        <v>0.17</v>
      </c>
      <c r="AW1182" s="88">
        <v>0.17</v>
      </c>
      <c r="AX1182" s="88">
        <v>0.28000000000000003</v>
      </c>
      <c r="AY1182" s="88">
        <v>0.26</v>
      </c>
      <c r="AZ1182" s="92" t="s">
        <v>668</v>
      </c>
      <c r="BA1182" s="88" t="s">
        <v>48</v>
      </c>
      <c r="BB118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0.62000000000000011</v>
      </c>
      <c r="BC1182" s="89"/>
      <c r="BD1182" s="89"/>
      <c r="BE1182" s="89"/>
      <c r="BF1182" s="89"/>
      <c r="BG1182" s="93"/>
      <c r="BH1182" s="44"/>
      <c r="BI1182" s="45"/>
      <c r="BJ1182" s="45"/>
      <c r="BK1182" s="46"/>
      <c r="BL1182" s="94"/>
    </row>
    <row r="1183" spans="1:64" ht="18" customHeight="1" x14ac:dyDescent="0.3">
      <c r="A1183" s="87">
        <f>IFERROR(InformeTbHv[[#This Row],[T EFECTIVO]]/InformeTbHv[[#This Row],[Horas disponibles]],0)</f>
        <v>0.97828863346104722</v>
      </c>
      <c r="B1183" s="87">
        <f>((InformeTbHv[[#This Row],[T PROGRAMADO]]-InformeTbHv[[#This Row],[HORAS DE OTRAS PARADA]]))/InformeTbHv[[#This Row],[T PROGRAMADO]]</f>
        <v>0.95750000000000002</v>
      </c>
      <c r="C1183" s="216">
        <f>IFERROR(((InformeTbHv[[#This Row],[T PROGRAMADO]]-InformeTbHv[[#This Row],[Ttal P. mec]])/InformeTbHv[[#This Row],[T PROGRAMADO]]),0)</f>
        <v>0.97875000000000001</v>
      </c>
      <c r="D1183" s="88">
        <f>IFERROR(ROUND(InformeTbHv[[#This Row],[TOTAL DE ARBOLES]]/InformeTbHv[[#This Row],[T EFECTIVO]],2),"")</f>
        <v>41.12</v>
      </c>
      <c r="E1183" s="88">
        <f>(IFERROR(ROUND(InformeTbHv[[#This Row],[M3]]/InformeTbHv[[#This Row],[TOTAL DE ARBOLES]],2),""))</f>
        <v>0.36</v>
      </c>
      <c r="F1183" s="39">
        <f>IFERROR(ROUND(InformeTbHv[[#This Row],[M3]]/InformeTbHv[[#This Row],[T EFECTIVO]],2),"")</f>
        <v>14.84</v>
      </c>
      <c r="G1183" s="89">
        <f>InformeTbHv[[#This Row],[T PROGRAMADO]]-InformeTbHv[[#This Row],[HORAS DE OTRAS PARADA]]</f>
        <v>7.66</v>
      </c>
      <c r="H1183" s="89">
        <f>InformeTbHv[[#This Row],[T PROGRAMADO]]-SUM(InformeTbHv[[#This Row],[T PARADAS MEC]]+InformeTbHv[[#This Row],[ALISTAMIENTO]]+InformeTbHv[[#This Row],[Mantenimiento periódico]])</f>
        <v>7.83</v>
      </c>
      <c r="I1183" s="89">
        <f>InformeTbHv[[#This Row],[T PARADAS MEC]]+InformeTbHv[[#This Row],[ALISTAMIENTO]]+InformeTbHv[[#This Row],[Mantenimiento periódico]]</f>
        <v>0.17</v>
      </c>
      <c r="J1183" s="89">
        <f>SUMIF(InformeTbHv[[#This Row],[MOTIVO 1]],"Mantenimiento periódico",InformeTbHv[[#This Row],[T OTRA PARADA 1]])</f>
        <v>0</v>
      </c>
      <c r="K1183" s="89">
        <f>InformeTbHv[[#This Row],[Mantenimiento periódico]]+InformeTbHv[[#This Row],[ALISTAMIENTO]]</f>
        <v>0.17</v>
      </c>
      <c r="L1183" s="89">
        <f>SUM(InformeTbHv[[#This Row],[T OTRA PARADA 1]:[T OTRA PARADA 5]])</f>
        <v>0</v>
      </c>
      <c r="M1183" s="88" t="s">
        <v>68</v>
      </c>
      <c r="N1183" s="88" t="s">
        <v>1417</v>
      </c>
      <c r="O1183" s="88" t="s">
        <v>91</v>
      </c>
      <c r="P1183" s="88">
        <v>1114338868</v>
      </c>
      <c r="Q1183" s="88" t="s">
        <v>65</v>
      </c>
      <c r="R1183" s="88" t="s">
        <v>44</v>
      </c>
      <c r="S1183" s="90">
        <v>46068</v>
      </c>
      <c r="T1183" s="88" t="s">
        <v>164</v>
      </c>
      <c r="U1183" s="88"/>
      <c r="V1183" s="88"/>
      <c r="W1183" s="88"/>
      <c r="X1183" s="88"/>
      <c r="Y1183" s="88"/>
      <c r="Z1183" s="88"/>
      <c r="AA1183" s="88"/>
      <c r="AB1183" s="88"/>
      <c r="AC1183" s="88" t="s">
        <v>1426</v>
      </c>
      <c r="AD1183" s="88" t="s">
        <v>1471</v>
      </c>
      <c r="AE1183" s="88" t="s">
        <v>1512</v>
      </c>
      <c r="AF1183" s="88">
        <v>26.520279887958782</v>
      </c>
      <c r="AG1183" s="25" t="s">
        <v>207</v>
      </c>
      <c r="AH1183" s="206">
        <v>6</v>
      </c>
      <c r="AI1183" s="88" t="s">
        <v>47</v>
      </c>
      <c r="AJ1183" s="419">
        <f>VLOOKUP(InformeTbHv[[#This Row],[TURNO]],[1]INFORMEHV!AI$2:AK$184,2,0)</f>
        <v>0.25</v>
      </c>
      <c r="AK1183" s="419">
        <f>VLOOKUP(InformeTbHv[[#This Row],[TURNO]],[1]INFORMEHV!AI$2:AK$184,3,0)</f>
        <v>0.58333333333333337</v>
      </c>
      <c r="AL1183" s="205">
        <v>19</v>
      </c>
      <c r="AM1183" s="88">
        <v>315</v>
      </c>
      <c r="AN1183" s="88">
        <v>113.71</v>
      </c>
      <c r="AO1183" s="88">
        <v>18.22</v>
      </c>
      <c r="AP1183" s="88"/>
      <c r="AQ1183" s="89"/>
      <c r="AR1183" s="88">
        <v>8</v>
      </c>
      <c r="AS1183" s="88"/>
      <c r="AT1183" s="88"/>
      <c r="AU1183" s="88"/>
      <c r="AV1183" s="88">
        <v>0.17</v>
      </c>
      <c r="AW1183" s="88"/>
      <c r="AX1183" s="88">
        <v>0.17</v>
      </c>
      <c r="AY1183" s="88"/>
      <c r="AZ1183" s="92" t="s">
        <v>671</v>
      </c>
      <c r="BA1183" s="88" t="s">
        <v>48</v>
      </c>
      <c r="BB118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0.34</v>
      </c>
      <c r="BC1183" s="89"/>
      <c r="BD1183" s="89"/>
      <c r="BE1183" s="89"/>
      <c r="BF1183" s="89"/>
      <c r="BG1183" s="93"/>
      <c r="BH1183" s="44"/>
      <c r="BI1183" s="45"/>
      <c r="BJ1183" s="45"/>
      <c r="BK1183" s="46"/>
      <c r="BL1183" s="94"/>
    </row>
    <row r="1184" spans="1:64" ht="18" customHeight="1" x14ac:dyDescent="0.3">
      <c r="A1184" s="87">
        <f>IFERROR(InformeTbHv[[#This Row],[T EFECTIVO]]/InformeTbHv[[#This Row],[Horas disponibles]],0)</f>
        <v>0.94694533762057875</v>
      </c>
      <c r="B1184" s="87">
        <f>((InformeTbHv[[#This Row],[T PROGRAMADO]]-InformeTbHv[[#This Row],[HORAS DE OTRAS PARADA]]))/InformeTbHv[[#This Row],[T PROGRAMADO]]</f>
        <v>0.90615384615384609</v>
      </c>
      <c r="C1184" s="216">
        <f>IFERROR(((InformeTbHv[[#This Row],[T PROGRAMADO]]-InformeTbHv[[#This Row],[Ttal P. mec]])/InformeTbHv[[#This Row],[T PROGRAMADO]]),0)</f>
        <v>0.95692307692307688</v>
      </c>
      <c r="D1184" s="88">
        <f>IFERROR(ROUND(InformeTbHv[[#This Row],[TOTAL DE ARBOLES]]/InformeTbHv[[#This Row],[T EFECTIVO]],2),"")</f>
        <v>120.88</v>
      </c>
      <c r="E1184" s="88">
        <f>(IFERROR(ROUND(InformeTbHv[[#This Row],[M3]]/InformeTbHv[[#This Row],[TOTAL DE ARBOLES]],2),""))</f>
        <v>0.25</v>
      </c>
      <c r="F1184" s="39"/>
      <c r="G1184" s="89">
        <f>InformeTbHv[[#This Row],[T PROGRAMADO]]-InformeTbHv[[#This Row],[HORAS DE OTRAS PARADA]]</f>
        <v>5.89</v>
      </c>
      <c r="H1184" s="89">
        <f>InformeTbHv[[#This Row],[T PROGRAMADO]]-SUM(InformeTbHv[[#This Row],[T PARADAS MEC]]+InformeTbHv[[#This Row],[ALISTAMIENTO]]+InformeTbHv[[#This Row],[Mantenimiento periódico]])</f>
        <v>6.22</v>
      </c>
      <c r="I1184" s="89">
        <f>InformeTbHv[[#This Row],[T PARADAS MEC]]+InformeTbHv[[#This Row],[ALISTAMIENTO]]+InformeTbHv[[#This Row],[Mantenimiento periódico]]</f>
        <v>0.28000000000000003</v>
      </c>
      <c r="J1184" s="89">
        <f>SUMIF(InformeTbHv[[#This Row],[MOTIVO 1]],"Mantenimiento periódico",InformeTbHv[[#This Row],[T OTRA PARADA 1]])</f>
        <v>0</v>
      </c>
      <c r="K1184" s="89">
        <f>InformeTbHv[[#This Row],[Mantenimiento periódico]]+InformeTbHv[[#This Row],[ALISTAMIENTO]]</f>
        <v>0.28000000000000003</v>
      </c>
      <c r="L1184" s="89">
        <f>SUM(InformeTbHv[[#This Row],[T OTRA PARADA 1]:[T OTRA PARADA 5]])</f>
        <v>0</v>
      </c>
      <c r="M1184" s="88" t="s">
        <v>42</v>
      </c>
      <c r="N1184" s="88" t="s">
        <v>1418</v>
      </c>
      <c r="O1184" s="88" t="s">
        <v>59</v>
      </c>
      <c r="P1184" s="88">
        <v>94269864</v>
      </c>
      <c r="Q1184" s="88" t="s">
        <v>43</v>
      </c>
      <c r="R1184" s="88" t="s">
        <v>44</v>
      </c>
      <c r="S1184" s="90">
        <v>46068</v>
      </c>
      <c r="T1184" s="88" t="s">
        <v>452</v>
      </c>
      <c r="U1184" s="88"/>
      <c r="V1184" s="88"/>
      <c r="W1184" s="88"/>
      <c r="X1184" s="88"/>
      <c r="Y1184" s="88"/>
      <c r="Z1184" s="88"/>
      <c r="AA1184" s="88"/>
      <c r="AB1184" s="88"/>
      <c r="AC1184" s="88" t="s">
        <v>1427</v>
      </c>
      <c r="AD1184" s="88" t="s">
        <v>1472</v>
      </c>
      <c r="AE1184" s="88" t="s">
        <v>1515</v>
      </c>
      <c r="AF1184" s="88">
        <v>14.458335518038645</v>
      </c>
      <c r="AG1184" s="251" t="s">
        <v>205</v>
      </c>
      <c r="AH1184" s="206">
        <v>5</v>
      </c>
      <c r="AI1184" s="88" t="s">
        <v>47</v>
      </c>
      <c r="AJ1184" s="419">
        <f>VLOOKUP(InformeTbHv[[#This Row],[TURNO]],[1]INFORMEHV!AI$2:AK$184,2,0)</f>
        <v>0.25</v>
      </c>
      <c r="AK1184" s="419">
        <f>VLOOKUP(InformeTbHv[[#This Row],[TURNO]],[1]INFORMEHV!AI$2:AK$184,3,0)</f>
        <v>0.58333333333333337</v>
      </c>
      <c r="AL1184" s="205">
        <v>28</v>
      </c>
      <c r="AM1184" s="88">
        <v>712</v>
      </c>
      <c r="AN1184" s="88">
        <v>176.24</v>
      </c>
      <c r="AO1184" s="88">
        <v>28.98</v>
      </c>
      <c r="AP1184" s="88"/>
      <c r="AQ1184" s="89">
        <v>16</v>
      </c>
      <c r="AR1184" s="88">
        <v>6.5</v>
      </c>
      <c r="AS1184" s="88"/>
      <c r="AT1184" s="88"/>
      <c r="AU1184" s="88"/>
      <c r="AV1184" s="88">
        <v>0.28000000000000003</v>
      </c>
      <c r="AW1184" s="88"/>
      <c r="AX1184" s="88">
        <v>0.33</v>
      </c>
      <c r="AY1184" s="88">
        <v>5</v>
      </c>
      <c r="AZ1184" s="92" t="s">
        <v>92</v>
      </c>
      <c r="BA1184" s="88" t="s">
        <v>46</v>
      </c>
      <c r="BB118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0.6100000000000001</v>
      </c>
      <c r="BC1184" s="89"/>
      <c r="BD1184" s="89"/>
      <c r="BE1184" s="89"/>
      <c r="BF1184" s="89"/>
      <c r="BG1184" s="93"/>
      <c r="BH1184" s="44"/>
      <c r="BI1184" s="45"/>
      <c r="BJ1184" s="45"/>
      <c r="BK1184" s="46"/>
      <c r="BL1184" s="94"/>
    </row>
    <row r="1185" spans="1:64" ht="18" customHeight="1" x14ac:dyDescent="0.3">
      <c r="A1185" s="87">
        <f>IFERROR(InformeTbHv[[#This Row],[T EFECTIVO]]/InformeTbHv[[#This Row],[Horas disponibles]],0)</f>
        <v>0.9728</v>
      </c>
      <c r="B1185" s="87">
        <f>((InformeTbHv[[#This Row],[T PROGRAMADO]]-InformeTbHv[[#This Row],[HORAS DE OTRAS PARADA]]))/InformeTbHv[[#This Row],[T PROGRAMADO]]</f>
        <v>0.93538461538461537</v>
      </c>
      <c r="C1185" s="216">
        <f>IFERROR(((InformeTbHv[[#This Row],[T PROGRAMADO]]-InformeTbHv[[#This Row],[Ttal P. mec]])/InformeTbHv[[#This Row],[T PROGRAMADO]]),0)</f>
        <v>0.96153846153846156</v>
      </c>
      <c r="D1185" s="88">
        <f>IFERROR(ROUND(InformeTbHv[[#This Row],[TOTAL DE ARBOLES]]/InformeTbHv[[#This Row],[T EFECTIVO]],2),"")</f>
        <v>114.14</v>
      </c>
      <c r="E1185" s="88">
        <f>(IFERROR(ROUND(InformeTbHv[[#This Row],[M3]]/InformeTbHv[[#This Row],[TOTAL DE ARBOLES]],2),""))</f>
        <v>0.24</v>
      </c>
      <c r="F1185" s="39"/>
      <c r="G1185" s="89">
        <f>InformeTbHv[[#This Row],[T PROGRAMADO]]-InformeTbHv[[#This Row],[HORAS DE OTRAS PARADA]]</f>
        <v>6.08</v>
      </c>
      <c r="H1185" s="89">
        <f>InformeTbHv[[#This Row],[T PROGRAMADO]]-SUM(InformeTbHv[[#This Row],[T PARADAS MEC]]+InformeTbHv[[#This Row],[ALISTAMIENTO]]+InformeTbHv[[#This Row],[Mantenimiento periódico]])</f>
        <v>6.25</v>
      </c>
      <c r="I1185" s="89">
        <f>InformeTbHv[[#This Row],[T PARADAS MEC]]+InformeTbHv[[#This Row],[ALISTAMIENTO]]+InformeTbHv[[#This Row],[Mantenimiento periódico]]</f>
        <v>0.25</v>
      </c>
      <c r="J1185" s="89">
        <f>SUMIF(InformeTbHv[[#This Row],[MOTIVO 1]],"Mantenimiento periódico",InformeTbHv[[#This Row],[T OTRA PARADA 1]])</f>
        <v>0</v>
      </c>
      <c r="K1185" s="89">
        <f>InformeTbHv[[#This Row],[Mantenimiento periódico]]+InformeTbHv[[#This Row],[ALISTAMIENTO]]</f>
        <v>0.25</v>
      </c>
      <c r="L1185" s="89">
        <f>SUM(InformeTbHv[[#This Row],[T OTRA PARADA 1]:[T OTRA PARADA 5]])</f>
        <v>0</v>
      </c>
      <c r="M1185" s="88" t="s">
        <v>42</v>
      </c>
      <c r="N1185" s="88" t="s">
        <v>1418</v>
      </c>
      <c r="O1185" s="88" t="s">
        <v>58</v>
      </c>
      <c r="P1185" s="88">
        <v>6343935</v>
      </c>
      <c r="Q1185" s="88" t="s">
        <v>43</v>
      </c>
      <c r="R1185" s="88" t="s">
        <v>44</v>
      </c>
      <c r="S1185" s="90">
        <v>46068</v>
      </c>
      <c r="T1185" s="88" t="s">
        <v>452</v>
      </c>
      <c r="U1185" s="88"/>
      <c r="V1185" s="88"/>
      <c r="W1185" s="88"/>
      <c r="X1185" s="88"/>
      <c r="Y1185" s="88"/>
      <c r="Z1185" s="88"/>
      <c r="AA1185" s="88"/>
      <c r="AB1185" s="88"/>
      <c r="AC1185" s="88" t="s">
        <v>1427</v>
      </c>
      <c r="AD1185" s="88" t="s">
        <v>1472</v>
      </c>
      <c r="AE1185" s="88" t="s">
        <v>1515</v>
      </c>
      <c r="AF1185" s="88">
        <v>14.458335518038645</v>
      </c>
      <c r="AG1185" s="252" t="s">
        <v>206</v>
      </c>
      <c r="AH1185" s="206">
        <v>5</v>
      </c>
      <c r="AI1185" s="88" t="s">
        <v>45</v>
      </c>
      <c r="AJ1185" s="419">
        <f>VLOOKUP(InformeTbHv[[#This Row],[TURNO]],[1]INFORMEHV!AI$2:AK$184,2,0)</f>
        <v>0.58333333333333337</v>
      </c>
      <c r="AK1185" s="419">
        <f>VLOOKUP(InformeTbHv[[#This Row],[TURNO]],[1]INFORMEHV!AI$2:AK$184,3,0)</f>
        <v>0.91666666666666663</v>
      </c>
      <c r="AL1185" s="205">
        <v>25</v>
      </c>
      <c r="AM1185" s="88">
        <v>694</v>
      </c>
      <c r="AN1185" s="88">
        <v>167.42</v>
      </c>
      <c r="AO1185" s="88">
        <v>23.36</v>
      </c>
      <c r="AP1185" s="88"/>
      <c r="AQ1185" s="89">
        <v>15</v>
      </c>
      <c r="AR1185" s="88">
        <v>6.5</v>
      </c>
      <c r="AS1185" s="88"/>
      <c r="AT1185" s="88"/>
      <c r="AU1185" s="88"/>
      <c r="AV1185" s="88">
        <v>0.25</v>
      </c>
      <c r="AW1185" s="88">
        <v>0.17</v>
      </c>
      <c r="AX1185" s="88"/>
      <c r="AY1185" s="88"/>
      <c r="AZ1185" s="92" t="s">
        <v>92</v>
      </c>
      <c r="BA1185" s="88" t="s">
        <v>46</v>
      </c>
      <c r="BB118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0.42000000000000004</v>
      </c>
      <c r="BC1185" s="89"/>
      <c r="BD1185" s="89"/>
      <c r="BE1185" s="89"/>
      <c r="BF1185" s="89"/>
      <c r="BG1185" s="93"/>
      <c r="BH1185" s="44"/>
      <c r="BI1185" s="45"/>
      <c r="BJ1185" s="45"/>
      <c r="BK1185" s="46"/>
      <c r="BL1185" s="94"/>
    </row>
    <row r="1186" spans="1:64" ht="18" customHeight="1" x14ac:dyDescent="0.3">
      <c r="A1186" s="87">
        <f>IFERROR(InformeTbHv[[#This Row],[T EFECTIVO]]/InformeTbHv[[#This Row],[Horas disponibles]],0)</f>
        <v>0.90619136960600377</v>
      </c>
      <c r="B1186" s="87">
        <f>((InformeTbHv[[#This Row],[T PROGRAMADO]]-InformeTbHv[[#This Row],[HORAS DE OTRAS PARADA]]))/InformeTbHv[[#This Row],[T PROGRAMADO]]</f>
        <v>0.69000000000000006</v>
      </c>
      <c r="C1186" s="216">
        <f>IFERROR(((InformeTbHv[[#This Row],[T PROGRAMADO]]-InformeTbHv[[#This Row],[Ttal P. mec]])/InformeTbHv[[#This Row],[T PROGRAMADO]]),0)</f>
        <v>0.76142857142857145</v>
      </c>
      <c r="D1186" s="88">
        <f>IFERROR(ROUND(InformeTbHv[[#This Row],[TOTAL DE ARBOLES]]/InformeTbHv[[#This Row],[T EFECTIVO]],2),"")</f>
        <v>24.84</v>
      </c>
      <c r="E1186" s="88">
        <f>(IFERROR(ROUND(InformeTbHv[[#This Row],[M3]]/InformeTbHv[[#This Row],[TOTAL DE ARBOLES]],2),""))</f>
        <v>0.5</v>
      </c>
      <c r="F1186" s="39">
        <f>IFERROR(ROUND(InformeTbHv[[#This Row],[M3]]/InformeTbHv[[#This Row],[T EFECTIVO]],2),"")</f>
        <v>12.42</v>
      </c>
      <c r="G1186" s="89">
        <f>InformeTbHv[[#This Row],[T PROGRAMADO]]-InformeTbHv[[#This Row],[HORAS DE OTRAS PARADA]]</f>
        <v>4.83</v>
      </c>
      <c r="H1186" s="89">
        <f>InformeTbHv[[#This Row],[T PROGRAMADO]]-SUM(InformeTbHv[[#This Row],[T PARADAS MEC]]+InformeTbHv[[#This Row],[ALISTAMIENTO]]+InformeTbHv[[#This Row],[Mantenimiento periódico]])</f>
        <v>5.33</v>
      </c>
      <c r="I1186" s="89">
        <f>InformeTbHv[[#This Row],[T PARADAS MEC]]+InformeTbHv[[#This Row],[ALISTAMIENTO]]+InformeTbHv[[#This Row],[Mantenimiento periódico]]</f>
        <v>1.67</v>
      </c>
      <c r="J1186" s="89">
        <f>SUMIF(InformeTbHv[[#This Row],[MOTIVO 1]],"Mantenimiento periódico",InformeTbHv[[#This Row],[T OTRA PARADA 1]])</f>
        <v>0</v>
      </c>
      <c r="K1186" s="89">
        <f>InformeTbHv[[#This Row],[Mantenimiento periódico]]+InformeTbHv[[#This Row],[ALISTAMIENTO]]</f>
        <v>0.17</v>
      </c>
      <c r="L1186" s="89">
        <f>SUM(InformeTbHv[[#This Row],[T OTRA PARADA 1]:[T OTRA PARADA 5]])</f>
        <v>0</v>
      </c>
      <c r="M1186" s="88" t="s">
        <v>76</v>
      </c>
      <c r="N1186" s="88" t="s">
        <v>1418</v>
      </c>
      <c r="O1186" s="88" t="s">
        <v>83</v>
      </c>
      <c r="P1186" s="88">
        <v>1116724602</v>
      </c>
      <c r="Q1186" s="88" t="s">
        <v>43</v>
      </c>
      <c r="R1186" s="88" t="s">
        <v>49</v>
      </c>
      <c r="S1186" s="90">
        <v>46063</v>
      </c>
      <c r="T1186" s="88" t="s">
        <v>324</v>
      </c>
      <c r="U1186" s="88"/>
      <c r="V1186" s="88"/>
      <c r="W1186" s="88"/>
      <c r="X1186" s="88"/>
      <c r="Y1186" s="88"/>
      <c r="Z1186" s="88"/>
      <c r="AA1186" s="88"/>
      <c r="AB1186" s="88"/>
      <c r="AC1186" s="88" t="s">
        <v>1429</v>
      </c>
      <c r="AD1186" s="88" t="s">
        <v>1474</v>
      </c>
      <c r="AE1186" s="88" t="s">
        <v>1509</v>
      </c>
      <c r="AF1186" s="88">
        <v>28.324549850778098</v>
      </c>
      <c r="AG1186" s="251" t="s">
        <v>205</v>
      </c>
      <c r="AH1186" s="206">
        <v>3</v>
      </c>
      <c r="AI1186" s="88" t="s">
        <v>47</v>
      </c>
      <c r="AJ1186" s="419">
        <f>VLOOKUP(InformeTbHv[[#This Row],[TURNO]],[1]INFORMEHV!AI$2:AK$184,2,0)</f>
        <v>0.25</v>
      </c>
      <c r="AK1186" s="419">
        <f>VLOOKUP(InformeTbHv[[#This Row],[TURNO]],[1]INFORMEHV!AI$2:AK$184,3,0)</f>
        <v>0.58333333333333337</v>
      </c>
      <c r="AL1186" s="205">
        <v>25</v>
      </c>
      <c r="AM1186" s="88">
        <v>120</v>
      </c>
      <c r="AN1186" s="88">
        <v>60</v>
      </c>
      <c r="AO1186" s="88">
        <v>12.5</v>
      </c>
      <c r="AP1186" s="88">
        <v>25</v>
      </c>
      <c r="AQ1186" s="89">
        <v>22</v>
      </c>
      <c r="AR1186" s="205">
        <v>7</v>
      </c>
      <c r="AS1186" s="88">
        <v>1.5</v>
      </c>
      <c r="AT1186" s="30" t="s">
        <v>328</v>
      </c>
      <c r="AU1186" s="88"/>
      <c r="AV1186" s="88">
        <v>0.17</v>
      </c>
      <c r="AW1186" s="88">
        <v>0.17</v>
      </c>
      <c r="AX1186" s="88">
        <v>0.33</v>
      </c>
      <c r="AY1186" s="88"/>
      <c r="AZ1186" s="92" t="s">
        <v>673</v>
      </c>
      <c r="BA1186" s="88" t="s">
        <v>48</v>
      </c>
      <c r="BB118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2.17</v>
      </c>
      <c r="BC1186" s="89"/>
      <c r="BD1186" s="89"/>
      <c r="BE1186" s="89"/>
      <c r="BF1186" s="89"/>
      <c r="BG1186" s="93"/>
      <c r="BH1186" s="44"/>
      <c r="BI1186" s="45"/>
      <c r="BJ1186" s="45"/>
      <c r="BK1186" s="46"/>
      <c r="BL1186" s="94"/>
    </row>
    <row r="1187" spans="1:64" ht="18" customHeight="1" x14ac:dyDescent="0.3">
      <c r="A1187" s="87">
        <f>IFERROR(InformeTbHv[[#This Row],[T EFECTIVO]]/InformeTbHv[[#This Row],[Horas disponibles]],0)</f>
        <v>0.92679355783308937</v>
      </c>
      <c r="B1187" s="87">
        <f>((InformeTbHv[[#This Row],[T PROGRAMADO]]-InformeTbHv[[#This Row],[HORAS DE OTRAS PARADA]]))/InformeTbHv[[#This Row],[T PROGRAMADO]]</f>
        <v>0.90428571428571425</v>
      </c>
      <c r="C1187" s="216">
        <f>IFERROR(((InformeTbHv[[#This Row],[T PROGRAMADO]]-InformeTbHv[[#This Row],[Ttal P. mec]])/InformeTbHv[[#This Row],[T PROGRAMADO]]),0)</f>
        <v>0.97571428571428576</v>
      </c>
      <c r="D1187" s="88">
        <f>IFERROR(ROUND(InformeTbHv[[#This Row],[TOTAL DE ARBOLES]]/InformeTbHv[[#This Row],[T EFECTIVO]],2),"")</f>
        <v>20.54</v>
      </c>
      <c r="E1187" s="88">
        <f>(IFERROR(ROUND(InformeTbHv[[#This Row],[M3]]/InformeTbHv[[#This Row],[TOTAL DE ARBOLES]],2),""))</f>
        <v>0.42</v>
      </c>
      <c r="F1187" s="39">
        <f>IFERROR(ROUND(InformeTbHv[[#This Row],[M3]]/InformeTbHv[[#This Row],[T EFECTIVO]],2),"")</f>
        <v>8.69</v>
      </c>
      <c r="G1187" s="89">
        <f>InformeTbHv[[#This Row],[T PROGRAMADO]]-InformeTbHv[[#This Row],[HORAS DE OTRAS PARADA]]</f>
        <v>6.33</v>
      </c>
      <c r="H1187" s="89">
        <f>InformeTbHv[[#This Row],[T PROGRAMADO]]-SUM(InformeTbHv[[#This Row],[T PARADAS MEC]]+InformeTbHv[[#This Row],[ALISTAMIENTO]]+InformeTbHv[[#This Row],[Mantenimiento periódico]])</f>
        <v>6.83</v>
      </c>
      <c r="I1187" s="89">
        <f>InformeTbHv[[#This Row],[T PARADAS MEC]]+InformeTbHv[[#This Row],[ALISTAMIENTO]]+InformeTbHv[[#This Row],[Mantenimiento periódico]]</f>
        <v>0.17</v>
      </c>
      <c r="J1187" s="89">
        <f>SUMIF(InformeTbHv[[#This Row],[MOTIVO 1]],"Mantenimiento periódico",InformeTbHv[[#This Row],[T OTRA PARADA 1]])</f>
        <v>0</v>
      </c>
      <c r="K1187" s="89">
        <f>InformeTbHv[[#This Row],[Mantenimiento periódico]]+InformeTbHv[[#This Row],[ALISTAMIENTO]]</f>
        <v>0.17</v>
      </c>
      <c r="L1187" s="89">
        <f>SUM(InformeTbHv[[#This Row],[T OTRA PARADA 1]:[T OTRA PARADA 5]])</f>
        <v>0</v>
      </c>
      <c r="M1187" s="88" t="s">
        <v>76</v>
      </c>
      <c r="N1187" s="88" t="s">
        <v>1418</v>
      </c>
      <c r="O1187" s="88" t="s">
        <v>77</v>
      </c>
      <c r="P1187" s="88">
        <v>1010092842</v>
      </c>
      <c r="Q1187" s="88" t="s">
        <v>43</v>
      </c>
      <c r="R1187" s="88" t="s">
        <v>49</v>
      </c>
      <c r="S1187" s="90">
        <v>46063</v>
      </c>
      <c r="T1187" s="88" t="s">
        <v>324</v>
      </c>
      <c r="U1187" s="88"/>
      <c r="V1187" s="88"/>
      <c r="W1187" s="88"/>
      <c r="X1187" s="88"/>
      <c r="Y1187" s="88"/>
      <c r="Z1187" s="88"/>
      <c r="AA1187" s="88"/>
      <c r="AB1187" s="88"/>
      <c r="AC1187" s="88" t="s">
        <v>1429</v>
      </c>
      <c r="AD1187" s="88" t="s">
        <v>1474</v>
      </c>
      <c r="AE1187" s="88" t="s">
        <v>1509</v>
      </c>
      <c r="AF1187" s="88">
        <v>28.324549850778098</v>
      </c>
      <c r="AG1187" s="251" t="s">
        <v>205</v>
      </c>
      <c r="AH1187" s="206">
        <v>3</v>
      </c>
      <c r="AI1187" s="88" t="s">
        <v>45</v>
      </c>
      <c r="AJ1187" s="419">
        <f>VLOOKUP(InformeTbHv[[#This Row],[TURNO]],[1]INFORMEHV!AI$2:AK$184,2,0)</f>
        <v>0.58333333333333337</v>
      </c>
      <c r="AK1187" s="419">
        <f>VLOOKUP(InformeTbHv[[#This Row],[TURNO]],[1]INFORMEHV!AI$2:AK$184,3,0)</f>
        <v>0.91666666666666663</v>
      </c>
      <c r="AL1187" s="205">
        <v>25</v>
      </c>
      <c r="AM1187" s="88">
        <v>130</v>
      </c>
      <c r="AN1187" s="88">
        <v>55</v>
      </c>
      <c r="AO1187" s="88">
        <v>8.6999999999999993</v>
      </c>
      <c r="AP1187" s="88"/>
      <c r="AQ1187" s="89">
        <v>20</v>
      </c>
      <c r="AR1187" s="88">
        <v>7</v>
      </c>
      <c r="AS1187" s="88"/>
      <c r="AT1187" s="88"/>
      <c r="AU1187" s="88"/>
      <c r="AV1187" s="88">
        <v>0.17</v>
      </c>
      <c r="AW1187" s="88">
        <v>0.17</v>
      </c>
      <c r="AX1187" s="88">
        <v>0.33</v>
      </c>
      <c r="AY1187" s="88"/>
      <c r="AZ1187" s="92" t="s">
        <v>673</v>
      </c>
      <c r="BA1187" s="88" t="s">
        <v>46</v>
      </c>
      <c r="BB118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0.67</v>
      </c>
      <c r="BC1187" s="89"/>
      <c r="BD1187" s="89"/>
      <c r="BE1187" s="89"/>
      <c r="BF1187" s="89"/>
      <c r="BG1187" s="93"/>
      <c r="BH1187" s="44"/>
      <c r="BI1187" s="45"/>
      <c r="BJ1187" s="45"/>
      <c r="BK1187" s="46"/>
      <c r="BL1187" s="94"/>
    </row>
    <row r="1188" spans="1:64" ht="18" customHeight="1" x14ac:dyDescent="0.3">
      <c r="A1188" s="87">
        <f>IFERROR(InformeTbHv[[#This Row],[T EFECTIVO]]/InformeTbHv[[#This Row],[Horas disponibles]],0)</f>
        <v>0.84</v>
      </c>
      <c r="B1188" s="87">
        <f>((InformeTbHv[[#This Row],[T PROGRAMADO]]-InformeTbHv[[#This Row],[HORAS DE OTRAS PARADA]]))/InformeTbHv[[#This Row],[T PROGRAMADO]]</f>
        <v>0.80999999999999994</v>
      </c>
      <c r="C1188" s="216">
        <f>IFERROR(((InformeTbHv[[#This Row],[T PROGRAMADO]]-InformeTbHv[[#This Row],[Ttal P. mec]])/InformeTbHv[[#This Row],[T PROGRAMADO]]),0)</f>
        <v>0.9642857142857143</v>
      </c>
      <c r="D1188" s="88">
        <f>IFERROR(ROUND(InformeTbHv[[#This Row],[TOTAL DE ARBOLES]]/InformeTbHv[[#This Row],[T EFECTIVO]],2),"")</f>
        <v>22.93</v>
      </c>
      <c r="E1188" s="88">
        <f>(IFERROR(ROUND(InformeTbHv[[#This Row],[M3]]/InformeTbHv[[#This Row],[TOTAL DE ARBOLES]],2),""))</f>
        <v>0.46</v>
      </c>
      <c r="F1188" s="39">
        <f>IFERROR(ROUND(InformeTbHv[[#This Row],[M3]]/InformeTbHv[[#This Row],[T EFECTIVO]],2),"")</f>
        <v>10.58</v>
      </c>
      <c r="G1188" s="89">
        <f>InformeTbHv[[#This Row],[T PROGRAMADO]]-InformeTbHv[[#This Row],[HORAS DE OTRAS PARADA]]</f>
        <v>5.67</v>
      </c>
      <c r="H1188" s="89">
        <f>InformeTbHv[[#This Row],[T PROGRAMADO]]-SUM(InformeTbHv[[#This Row],[T PARADAS MEC]]+InformeTbHv[[#This Row],[ALISTAMIENTO]]+InformeTbHv[[#This Row],[Mantenimiento periódico]])</f>
        <v>6.75</v>
      </c>
      <c r="I1188" s="89">
        <f>InformeTbHv[[#This Row],[T PARADAS MEC]]+InformeTbHv[[#This Row],[ALISTAMIENTO]]+InformeTbHv[[#This Row],[Mantenimiento periódico]]</f>
        <v>0.25</v>
      </c>
      <c r="J1188" s="89">
        <f>SUMIF(InformeTbHv[[#This Row],[MOTIVO 1]],"Mantenimiento periódico",InformeTbHv[[#This Row],[T OTRA PARADA 1]])</f>
        <v>0</v>
      </c>
      <c r="K1188" s="89">
        <f>InformeTbHv[[#This Row],[Mantenimiento periódico]]+InformeTbHv[[#This Row],[ALISTAMIENTO]]</f>
        <v>0.25</v>
      </c>
      <c r="L1188" s="89">
        <f>SUM(InformeTbHv[[#This Row],[T OTRA PARADA 1]:[T OTRA PARADA 5]])</f>
        <v>0.5</v>
      </c>
      <c r="M1188" s="88" t="s">
        <v>76</v>
      </c>
      <c r="N1188" s="88" t="s">
        <v>1418</v>
      </c>
      <c r="O1188" s="88" t="s">
        <v>77</v>
      </c>
      <c r="P1188" s="88">
        <v>1010092842</v>
      </c>
      <c r="Q1188" s="88" t="s">
        <v>43</v>
      </c>
      <c r="R1188" s="88" t="s">
        <v>49</v>
      </c>
      <c r="S1188" s="90">
        <v>46064</v>
      </c>
      <c r="T1188" s="88" t="s">
        <v>324</v>
      </c>
      <c r="U1188" s="88"/>
      <c r="V1188" s="88"/>
      <c r="W1188" s="88"/>
      <c r="X1188" s="88"/>
      <c r="Y1188" s="88"/>
      <c r="Z1188" s="88"/>
      <c r="AA1188" s="88"/>
      <c r="AB1188" s="88"/>
      <c r="AC1188" s="88" t="s">
        <v>1429</v>
      </c>
      <c r="AD1188" s="88" t="s">
        <v>1474</v>
      </c>
      <c r="AE1188" s="88" t="s">
        <v>1509</v>
      </c>
      <c r="AF1188" s="88">
        <v>28.324549850778098</v>
      </c>
      <c r="AG1188" s="251" t="s">
        <v>205</v>
      </c>
      <c r="AH1188" s="206">
        <v>3</v>
      </c>
      <c r="AI1188" s="88" t="s">
        <v>45</v>
      </c>
      <c r="AJ1188" s="419">
        <f>VLOOKUP(InformeTbHv[[#This Row],[TURNO]],[1]INFORMEHV!AI$2:AK$184,2,0)</f>
        <v>0.58333333333333337</v>
      </c>
      <c r="AK1188" s="419">
        <f>VLOOKUP(InformeTbHv[[#This Row],[TURNO]],[1]INFORMEHV!AI$2:AK$184,3,0)</f>
        <v>0.91666666666666663</v>
      </c>
      <c r="AL1188" s="205">
        <v>25</v>
      </c>
      <c r="AM1188" s="88">
        <v>130</v>
      </c>
      <c r="AN1188" s="88">
        <v>60</v>
      </c>
      <c r="AO1188" s="88">
        <v>12</v>
      </c>
      <c r="AP1188" s="88">
        <v>26</v>
      </c>
      <c r="AQ1188" s="89">
        <v>18</v>
      </c>
      <c r="AR1188" s="88">
        <v>7</v>
      </c>
      <c r="AS1188" s="88"/>
      <c r="AT1188" s="88"/>
      <c r="AU1188" s="88"/>
      <c r="AV1188" s="88">
        <v>0.25</v>
      </c>
      <c r="AW1188" s="88">
        <v>0.25</v>
      </c>
      <c r="AX1188" s="88">
        <v>0.33</v>
      </c>
      <c r="AY1188" s="88"/>
      <c r="AZ1188" s="92" t="s">
        <v>673</v>
      </c>
      <c r="BA1188" s="88" t="s">
        <v>48</v>
      </c>
      <c r="BB118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1.33</v>
      </c>
      <c r="BC1188" s="89">
        <v>0.5</v>
      </c>
      <c r="BD1188" s="89"/>
      <c r="BE1188" s="89"/>
      <c r="BF1188" s="89"/>
      <c r="BG1188" s="93"/>
      <c r="BH1188" s="44" t="s">
        <v>841</v>
      </c>
      <c r="BI1188" s="45"/>
      <c r="BJ1188" s="45"/>
      <c r="BK1188" s="46"/>
      <c r="BL1188" s="94"/>
    </row>
    <row r="1189" spans="1:64" ht="18" customHeight="1" x14ac:dyDescent="0.3">
      <c r="A1189" s="87">
        <f>IFERROR(InformeTbHv[[#This Row],[T EFECTIVO]]/InformeTbHv[[#This Row],[Horas disponibles]],0)</f>
        <v>0.9673202614379085</v>
      </c>
      <c r="B1189" s="87">
        <f>((InformeTbHv[[#This Row],[T PROGRAMADO]]-InformeTbHv[[#This Row],[HORAS DE OTRAS PARADA]]))/InformeTbHv[[#This Row],[T PROGRAMADO]]</f>
        <v>0.92500000000000004</v>
      </c>
      <c r="C1189" s="216">
        <f>IFERROR(((InformeTbHv[[#This Row],[T PROGRAMADO]]-InformeTbHv[[#This Row],[Ttal P. mec]])/InformeTbHv[[#This Row],[T PROGRAMADO]]),0)</f>
        <v>0.95625000000000004</v>
      </c>
      <c r="D1189" s="88">
        <f>IFERROR(ROUND(InformeTbHv[[#This Row],[TOTAL DE ARBOLES]]/InformeTbHv[[#This Row],[T EFECTIVO]],2),"")</f>
        <v>60</v>
      </c>
      <c r="E1189" s="88">
        <f>(IFERROR(ROUND(InformeTbHv[[#This Row],[M3]]/InformeTbHv[[#This Row],[TOTAL DE ARBOLES]],2),""))</f>
        <v>0.39</v>
      </c>
      <c r="F1189" s="39">
        <f>IFERROR(ROUND(InformeTbHv[[#This Row],[M3]]/InformeTbHv[[#This Row],[T EFECTIVO]],2),"")</f>
        <v>23.38</v>
      </c>
      <c r="G1189" s="89">
        <f>InformeTbHv[[#This Row],[T PROGRAMADO]]-InformeTbHv[[#This Row],[HORAS DE OTRAS PARADA]]</f>
        <v>7.4</v>
      </c>
      <c r="H1189" s="89">
        <f>InformeTbHv[[#This Row],[T PROGRAMADO]]-SUM(InformeTbHv[[#This Row],[T PARADAS MEC]]+InformeTbHv[[#This Row],[ALISTAMIENTO]]+InformeTbHv[[#This Row],[Mantenimiento periódico]])</f>
        <v>7.65</v>
      </c>
      <c r="I1189" s="89">
        <f>InformeTbHv[[#This Row],[T PARADAS MEC]]+InformeTbHv[[#This Row],[ALISTAMIENTO]]+InformeTbHv[[#This Row],[Mantenimiento periódico]]</f>
        <v>0.35</v>
      </c>
      <c r="J1189" s="89">
        <f>SUMIF(InformeTbHv[[#This Row],[MOTIVO 1]],"Mantenimiento periódico",InformeTbHv[[#This Row],[T OTRA PARADA 1]])</f>
        <v>0</v>
      </c>
      <c r="K1189" s="89">
        <f>InformeTbHv[[#This Row],[Mantenimiento periódico]]+InformeTbHv[[#This Row],[ALISTAMIENTO]]</f>
        <v>0.35</v>
      </c>
      <c r="L1189" s="89">
        <f>SUM(InformeTbHv[[#This Row],[T OTRA PARADA 1]:[T OTRA PARADA 5]])</f>
        <v>0</v>
      </c>
      <c r="M1189" s="88" t="s">
        <v>72</v>
      </c>
      <c r="N1189" s="88" t="s">
        <v>1418</v>
      </c>
      <c r="O1189" s="88" t="s">
        <v>73</v>
      </c>
      <c r="P1189" s="88">
        <v>1116724403</v>
      </c>
      <c r="Q1189" s="88" t="s">
        <v>43</v>
      </c>
      <c r="R1189" s="88" t="s">
        <v>74</v>
      </c>
      <c r="S1189" s="90">
        <v>46068</v>
      </c>
      <c r="T1189" s="88" t="s">
        <v>99</v>
      </c>
      <c r="U1189" s="88"/>
      <c r="V1189" s="88"/>
      <c r="W1189" s="88"/>
      <c r="X1189" s="88"/>
      <c r="Y1189" s="88"/>
      <c r="Z1189" s="88"/>
      <c r="AA1189" s="88"/>
      <c r="AB1189" s="88"/>
      <c r="AC1189" s="88" t="s">
        <v>1442</v>
      </c>
      <c r="AD1189" s="88" t="s">
        <v>1487</v>
      </c>
      <c r="AE1189" s="88" t="s">
        <v>1514</v>
      </c>
      <c r="AF1189" s="88">
        <v>18.547875311725036</v>
      </c>
      <c r="AG1189" s="251" t="s">
        <v>205</v>
      </c>
      <c r="AH1189" s="206">
        <v>3</v>
      </c>
      <c r="AI1189" s="88" t="s">
        <v>47</v>
      </c>
      <c r="AJ1189" s="419">
        <f>VLOOKUP(InformeTbHv[[#This Row],[TURNO]],[1]INFORMEHV!AI$2:AK$184,2,0)</f>
        <v>0.25</v>
      </c>
      <c r="AK1189" s="419">
        <f>VLOOKUP(InformeTbHv[[#This Row],[TURNO]],[1]INFORMEHV!AI$2:AK$184,3,0)</f>
        <v>0.58333333333333337</v>
      </c>
      <c r="AL1189" s="205">
        <v>25</v>
      </c>
      <c r="AM1189" s="88">
        <v>444</v>
      </c>
      <c r="AN1189" s="88">
        <v>173</v>
      </c>
      <c r="AO1189" s="88">
        <v>30.84</v>
      </c>
      <c r="AP1189" s="88"/>
      <c r="AQ1189" s="89">
        <v>20.399999999999999</v>
      </c>
      <c r="AR1189" s="88">
        <v>8</v>
      </c>
      <c r="AS1189" s="88"/>
      <c r="AT1189" s="88"/>
      <c r="AU1189" s="88"/>
      <c r="AV1189" s="88">
        <v>0.35</v>
      </c>
      <c r="AW1189" s="88"/>
      <c r="AX1189" s="88">
        <v>0.25</v>
      </c>
      <c r="AY1189" s="88">
        <v>6</v>
      </c>
      <c r="AZ1189" s="92" t="s">
        <v>674</v>
      </c>
      <c r="BA1189" s="88" t="s">
        <v>48</v>
      </c>
      <c r="BB118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0.6</v>
      </c>
      <c r="BC1189" s="89"/>
      <c r="BD1189" s="89"/>
      <c r="BE1189" s="89"/>
      <c r="BF1189" s="89"/>
      <c r="BG1189" s="93"/>
      <c r="BH1189" s="44"/>
      <c r="BI1189" s="45"/>
      <c r="BJ1189" s="45"/>
      <c r="BK1189" s="46"/>
      <c r="BL1189" s="94"/>
    </row>
    <row r="1190" spans="1:64" ht="18" customHeight="1" x14ac:dyDescent="0.3">
      <c r="A1190" s="87">
        <f>IFERROR(InformeTbHv[[#This Row],[T EFECTIVO]]/InformeTbHv[[#This Row],[Horas disponibles]],0)</f>
        <v>0.8</v>
      </c>
      <c r="B1190" s="87">
        <f>((InformeTbHv[[#This Row],[T PROGRAMADO]]-InformeTbHv[[#This Row],[HORAS DE OTRAS PARADA]]))/InformeTbHv[[#This Row],[T PROGRAMADO]]</f>
        <v>0.8</v>
      </c>
      <c r="C1190" s="216">
        <f>IFERROR(((InformeTbHv[[#This Row],[T PROGRAMADO]]-InformeTbHv[[#This Row],[Ttal P. mec]])/InformeTbHv[[#This Row],[T PROGRAMADO]]),0)</f>
        <v>1</v>
      </c>
      <c r="D1190" s="88">
        <f>IFERROR(ROUND(InformeTbHv[[#This Row],[TOTAL DE ARBOLES]]/InformeTbHv[[#This Row],[T EFECTIVO]],2),"")</f>
        <v>88.27</v>
      </c>
      <c r="E1190" s="88">
        <f>(IFERROR(ROUND(InformeTbHv[[#This Row],[M3]]/InformeTbHv[[#This Row],[TOTAL DE ARBOLES]],2),""))</f>
        <v>0.23</v>
      </c>
      <c r="F1190" s="39">
        <f>IFERROR(ROUND(InformeTbHv[[#This Row],[M3]]/InformeTbHv[[#This Row],[T EFECTIVO]],2),"")</f>
        <v>20.37</v>
      </c>
      <c r="G1190" s="89">
        <f>InformeTbHv[[#This Row],[T PROGRAMADO]]-InformeTbHv[[#This Row],[HORAS DE OTRAS PARADA]]</f>
        <v>5.2</v>
      </c>
      <c r="H1190" s="89">
        <f>InformeTbHv[[#This Row],[T PROGRAMADO]]-SUM(InformeTbHv[[#This Row],[T PARADAS MEC]]+InformeTbHv[[#This Row],[ALISTAMIENTO]]+InformeTbHv[[#This Row],[Mantenimiento periódico]])</f>
        <v>6.5</v>
      </c>
      <c r="I1190" s="89">
        <f>InformeTbHv[[#This Row],[T PARADAS MEC]]+InformeTbHv[[#This Row],[ALISTAMIENTO]]+InformeTbHv[[#This Row],[Mantenimiento periódico]]</f>
        <v>0</v>
      </c>
      <c r="J1190" s="89">
        <f>SUMIF(InformeTbHv[[#This Row],[MOTIVO 1]],"Mantenimiento periódico",InformeTbHv[[#This Row],[T OTRA PARADA 1]])</f>
        <v>0</v>
      </c>
      <c r="K1190" s="89">
        <f>InformeTbHv[[#This Row],[Mantenimiento periódico]]+InformeTbHv[[#This Row],[ALISTAMIENTO]]</f>
        <v>0</v>
      </c>
      <c r="L1190" s="89">
        <f>SUM(InformeTbHv[[#This Row],[T OTRA PARADA 1]:[T OTRA PARADA 5]])</f>
        <v>1</v>
      </c>
      <c r="M1190" s="88" t="s">
        <v>86</v>
      </c>
      <c r="N1190" s="88" t="s">
        <v>1418</v>
      </c>
      <c r="O1190" s="88" t="s">
        <v>95</v>
      </c>
      <c r="P1190" s="88">
        <v>6135776</v>
      </c>
      <c r="Q1190" s="88" t="s">
        <v>398</v>
      </c>
      <c r="R1190" s="88" t="s">
        <v>74</v>
      </c>
      <c r="S1190" s="90">
        <v>46068</v>
      </c>
      <c r="T1190" s="88" t="s">
        <v>399</v>
      </c>
      <c r="U1190" s="88"/>
      <c r="V1190" s="88"/>
      <c r="W1190" s="88"/>
      <c r="X1190" s="88"/>
      <c r="Y1190" s="88"/>
      <c r="Z1190" s="88"/>
      <c r="AA1190" s="88"/>
      <c r="AB1190" s="88"/>
      <c r="AC1190" s="88" t="s">
        <v>1430</v>
      </c>
      <c r="AD1190" s="88" t="s">
        <v>1475</v>
      </c>
      <c r="AE1190" s="88" t="s">
        <v>1517</v>
      </c>
      <c r="AF1190" s="88">
        <v>14.957915875223099</v>
      </c>
      <c r="AG1190" s="251" t="s">
        <v>205</v>
      </c>
      <c r="AH1190" s="206">
        <v>9</v>
      </c>
      <c r="AI1190" s="88" t="s">
        <v>45</v>
      </c>
      <c r="AJ1190" s="419">
        <f>VLOOKUP(InformeTbHv[[#This Row],[TURNO]],[1]INFORMEHV!AI$2:AK$184,2,0)</f>
        <v>0.58333333333333337</v>
      </c>
      <c r="AK1190" s="419">
        <f>VLOOKUP(InformeTbHv[[#This Row],[TURNO]],[1]INFORMEHV!AI$2:AK$184,3,0)</f>
        <v>0.91666666666666663</v>
      </c>
      <c r="AL1190" s="205">
        <v>14</v>
      </c>
      <c r="AM1190" s="88">
        <v>459</v>
      </c>
      <c r="AN1190" s="88">
        <v>105.92</v>
      </c>
      <c r="AO1190" s="88">
        <v>14.75</v>
      </c>
      <c r="AP1190" s="88"/>
      <c r="AQ1190" s="89">
        <v>16.8</v>
      </c>
      <c r="AR1190" s="88">
        <v>6.5</v>
      </c>
      <c r="AS1190" s="88"/>
      <c r="AT1190" s="88"/>
      <c r="AU1190" s="88"/>
      <c r="AV1190" s="88"/>
      <c r="AW1190" s="88">
        <v>0.3</v>
      </c>
      <c r="AX1190" s="88"/>
      <c r="AY1190" s="88"/>
      <c r="AZ1190" s="92" t="s">
        <v>629</v>
      </c>
      <c r="BA1190" s="88" t="s">
        <v>48</v>
      </c>
      <c r="BB119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1.3</v>
      </c>
      <c r="BC1190" s="89">
        <v>1</v>
      </c>
      <c r="BD1190" s="89"/>
      <c r="BE1190" s="89"/>
      <c r="BF1190" s="89"/>
      <c r="BG1190" s="93"/>
      <c r="BH1190" s="14" t="s">
        <v>236</v>
      </c>
      <c r="BI1190" s="45"/>
      <c r="BJ1190" s="45"/>
      <c r="BK1190" s="46"/>
      <c r="BL1190" s="94"/>
    </row>
    <row r="1191" spans="1:64" ht="18" customHeight="1" x14ac:dyDescent="0.3">
      <c r="A1191" s="87">
        <f>IFERROR(InformeTbHv[[#This Row],[T EFECTIVO]]/InformeTbHv[[#This Row],[Horas disponibles]],0)</f>
        <v>0.93766233766233764</v>
      </c>
      <c r="B1191" s="87">
        <f>((InformeTbHv[[#This Row],[T PROGRAMADO]]-InformeTbHv[[#This Row],[HORAS DE OTRAS PARADA]]))/InformeTbHv[[#This Row],[T PROGRAMADO]]</f>
        <v>0.90249999999999997</v>
      </c>
      <c r="C1191" s="216">
        <f>IFERROR(((InformeTbHv[[#This Row],[T PROGRAMADO]]-InformeTbHv[[#This Row],[Ttal P. mec]])/InformeTbHv[[#This Row],[T PROGRAMADO]]),0)</f>
        <v>0.96250000000000002</v>
      </c>
      <c r="D1191" s="88">
        <f>IFERROR(ROUND(InformeTbHv[[#This Row],[TOTAL DE ARBOLES]]/InformeTbHv[[#This Row],[T EFECTIVO]],2),"")</f>
        <v>104.16</v>
      </c>
      <c r="E1191" s="88">
        <f>(IFERROR(ROUND(InformeTbHv[[#This Row],[M3]]/InformeTbHv[[#This Row],[TOTAL DE ARBOLES]],2),""))</f>
        <v>0.23</v>
      </c>
      <c r="F1191" s="39">
        <f>IFERROR(ROUND(InformeTbHv[[#This Row],[M3]]/InformeTbHv[[#This Row],[T EFECTIVO]],2),"")</f>
        <v>23.55</v>
      </c>
      <c r="G1191" s="89">
        <f>InformeTbHv[[#This Row],[T PROGRAMADO]]-InformeTbHv[[#This Row],[HORAS DE OTRAS PARADA]]</f>
        <v>7.22</v>
      </c>
      <c r="H1191" s="89">
        <f>InformeTbHv[[#This Row],[T PROGRAMADO]]-SUM(InformeTbHv[[#This Row],[T PARADAS MEC]]+InformeTbHv[[#This Row],[ALISTAMIENTO]]+InformeTbHv[[#This Row],[Mantenimiento periódico]])</f>
        <v>7.7</v>
      </c>
      <c r="I1191" s="89">
        <f>InformeTbHv[[#This Row],[T PARADAS MEC]]+InformeTbHv[[#This Row],[ALISTAMIENTO]]+InformeTbHv[[#This Row],[Mantenimiento periódico]]</f>
        <v>0.3</v>
      </c>
      <c r="J1191" s="89">
        <f>SUMIF(InformeTbHv[[#This Row],[MOTIVO 1]],"Mantenimiento periódico",InformeTbHv[[#This Row],[T OTRA PARADA 1]])</f>
        <v>0</v>
      </c>
      <c r="K1191" s="89">
        <f>InformeTbHv[[#This Row],[Mantenimiento periódico]]+InformeTbHv[[#This Row],[ALISTAMIENTO]]</f>
        <v>0.3</v>
      </c>
      <c r="L1191" s="89">
        <f>SUM(InformeTbHv[[#This Row],[T OTRA PARADA 1]:[T OTRA PARADA 5]])</f>
        <v>0</v>
      </c>
      <c r="M1191" s="88" t="s">
        <v>86</v>
      </c>
      <c r="N1191" s="88" t="s">
        <v>1418</v>
      </c>
      <c r="O1191" s="88" t="s">
        <v>95</v>
      </c>
      <c r="P1191" s="88">
        <v>6135776</v>
      </c>
      <c r="Q1191" s="88" t="s">
        <v>398</v>
      </c>
      <c r="R1191" s="88" t="s">
        <v>74</v>
      </c>
      <c r="S1191" s="90">
        <v>46069</v>
      </c>
      <c r="T1191" s="88" t="s">
        <v>399</v>
      </c>
      <c r="U1191" s="88"/>
      <c r="V1191" s="88"/>
      <c r="W1191" s="88"/>
      <c r="X1191" s="88"/>
      <c r="Y1191" s="88"/>
      <c r="Z1191" s="88"/>
      <c r="AA1191" s="88"/>
      <c r="AB1191" s="88"/>
      <c r="AC1191" s="88" t="s">
        <v>1430</v>
      </c>
      <c r="AD1191" s="88" t="s">
        <v>1475</v>
      </c>
      <c r="AE1191" s="88" t="s">
        <v>1517</v>
      </c>
      <c r="AF1191" s="88">
        <v>14.957915875223099</v>
      </c>
      <c r="AG1191" s="251" t="s">
        <v>205</v>
      </c>
      <c r="AH1191" s="206">
        <v>10</v>
      </c>
      <c r="AI1191" s="88" t="s">
        <v>45</v>
      </c>
      <c r="AJ1191" s="419">
        <f>VLOOKUP(InformeTbHv[[#This Row],[TURNO]],[1]INFORMEHV!AI$2:AK$184,2,0)</f>
        <v>0.58333333333333337</v>
      </c>
      <c r="AK1191" s="419">
        <f>VLOOKUP(InformeTbHv[[#This Row],[TURNO]],[1]INFORMEHV!AI$2:AK$184,3,0)</f>
        <v>0.91666666666666663</v>
      </c>
      <c r="AL1191" s="205">
        <v>15</v>
      </c>
      <c r="AM1191" s="88">
        <v>752</v>
      </c>
      <c r="AN1191" s="88">
        <v>170</v>
      </c>
      <c r="AO1191" s="88">
        <v>23</v>
      </c>
      <c r="AP1191" s="88">
        <v>108</v>
      </c>
      <c r="AQ1191" s="89">
        <v>16</v>
      </c>
      <c r="AR1191" s="88">
        <v>8</v>
      </c>
      <c r="AS1191" s="88"/>
      <c r="AT1191" s="88"/>
      <c r="AU1191" s="88"/>
      <c r="AV1191" s="88">
        <v>0.3</v>
      </c>
      <c r="AW1191" s="88">
        <v>0.25</v>
      </c>
      <c r="AX1191" s="88">
        <v>0.23</v>
      </c>
      <c r="AY1191" s="88"/>
      <c r="AZ1191" s="92" t="s">
        <v>676</v>
      </c>
      <c r="BA1191" s="88" t="s">
        <v>48</v>
      </c>
      <c r="BB119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0.78</v>
      </c>
      <c r="BC1191" s="89"/>
      <c r="BD1191" s="89"/>
      <c r="BE1191" s="89"/>
      <c r="BF1191" s="89"/>
      <c r="BG1191" s="93"/>
      <c r="BH1191" s="44"/>
      <c r="BI1191" s="45"/>
      <c r="BJ1191" s="45"/>
      <c r="BK1191" s="46"/>
      <c r="BL1191" s="94"/>
    </row>
    <row r="1192" spans="1:64" ht="18" customHeight="1" x14ac:dyDescent="0.3">
      <c r="A1192" s="87">
        <f>IFERROR(InformeTbHv[[#This Row],[T EFECTIVO]]/InformeTbHv[[#This Row],[Horas disponibles]],0)</f>
        <v>0</v>
      </c>
      <c r="B1192" s="87">
        <f>((InformeTbHv[[#This Row],[T PROGRAMADO]]-InformeTbHv[[#This Row],[HORAS DE OTRAS PARADA]]))/InformeTbHv[[#This Row],[T PROGRAMADO]]</f>
        <v>0</v>
      </c>
      <c r="C1192" s="216">
        <f>IFERROR(((InformeTbHv[[#This Row],[T PROGRAMADO]]-InformeTbHv[[#This Row],[Ttal P. mec]])/InformeTbHv[[#This Row],[T PROGRAMADO]]),0)</f>
        <v>0</v>
      </c>
      <c r="D1192" s="88" t="str">
        <f>IFERROR(ROUND(InformeTbHv[[#This Row],[TOTAL DE ARBOLES]]/InformeTbHv[[#This Row],[T EFECTIVO]],2),"")</f>
        <v/>
      </c>
      <c r="E1192" s="88" t="str">
        <f>(IFERROR(ROUND(InformeTbHv[[#This Row],[M3]]/InformeTbHv[[#This Row],[TOTAL DE ARBOLES]],2),""))</f>
        <v/>
      </c>
      <c r="F1192" s="39" t="str">
        <f>IFERROR(ROUND(InformeTbHv[[#This Row],[M3]]/InformeTbHv[[#This Row],[T EFECTIVO]],2),"")</f>
        <v/>
      </c>
      <c r="G1192" s="89">
        <f>InformeTbHv[[#This Row],[T PROGRAMADO]]-InformeTbHv[[#This Row],[HORAS DE OTRAS PARADA]]</f>
        <v>0</v>
      </c>
      <c r="H1192" s="89">
        <f>InformeTbHv[[#This Row],[T PROGRAMADO]]-SUM(InformeTbHv[[#This Row],[T PARADAS MEC]]+InformeTbHv[[#This Row],[ALISTAMIENTO]]+InformeTbHv[[#This Row],[Mantenimiento periódico]])</f>
        <v>0</v>
      </c>
      <c r="I1192" s="89">
        <f>InformeTbHv[[#This Row],[T PARADAS MEC]]+InformeTbHv[[#This Row],[ALISTAMIENTO]]+InformeTbHv[[#This Row],[Mantenimiento periódico]]</f>
        <v>7</v>
      </c>
      <c r="J1192" s="89">
        <f>SUMIF(InformeTbHv[[#This Row],[MOTIVO 1]],"Mantenimiento periódico",InformeTbHv[[#This Row],[T OTRA PARADA 1]])</f>
        <v>0</v>
      </c>
      <c r="K1192" s="89">
        <f>InformeTbHv[[#This Row],[Mantenimiento periódico]]+InformeTbHv[[#This Row],[ALISTAMIENTO]]</f>
        <v>0</v>
      </c>
      <c r="L1192" s="89">
        <f>SUM(InformeTbHv[[#This Row],[T OTRA PARADA 1]:[T OTRA PARADA 5]])</f>
        <v>0</v>
      </c>
      <c r="M1192" s="88" t="s">
        <v>63</v>
      </c>
      <c r="N1192" s="88" t="s">
        <v>1417</v>
      </c>
      <c r="O1192" s="88" t="s">
        <v>85</v>
      </c>
      <c r="P1192" s="88">
        <v>15961194</v>
      </c>
      <c r="Q1192" s="88" t="s">
        <v>65</v>
      </c>
      <c r="R1192" s="88" t="s">
        <v>44</v>
      </c>
      <c r="S1192" s="90">
        <v>46069</v>
      </c>
      <c r="T1192" s="88" t="s">
        <v>70</v>
      </c>
      <c r="U1192" s="88"/>
      <c r="V1192" s="88"/>
      <c r="W1192" s="88"/>
      <c r="X1192" s="88"/>
      <c r="Y1192" s="88"/>
      <c r="Z1192" s="88"/>
      <c r="AA1192" s="88"/>
      <c r="AB1192" s="88"/>
      <c r="AC1192" s="88" t="s">
        <v>1440</v>
      </c>
      <c r="AD1192" s="88" t="s">
        <v>1485</v>
      </c>
      <c r="AE1192" s="88" t="s">
        <v>1512</v>
      </c>
      <c r="AF1192" s="88">
        <v>35.031496222898902</v>
      </c>
      <c r="AG1192" s="25" t="s">
        <v>207</v>
      </c>
      <c r="AH1192" s="206">
        <v>8</v>
      </c>
      <c r="AI1192" s="88" t="s">
        <v>45</v>
      </c>
      <c r="AJ1192" s="419">
        <f>VLOOKUP(InformeTbHv[[#This Row],[TURNO]],[1]INFORMEHV!AI$2:AK$184,2,0)</f>
        <v>0.58333333333333337</v>
      </c>
      <c r="AK1192" s="419">
        <f>VLOOKUP(InformeTbHv[[#This Row],[TURNO]],[1]INFORMEHV!AI$2:AK$184,3,0)</f>
        <v>0.91666666666666663</v>
      </c>
      <c r="AL1192" s="205"/>
      <c r="AM1192" s="88"/>
      <c r="AN1192" s="88"/>
      <c r="AO1192" s="88"/>
      <c r="AP1192" s="88"/>
      <c r="AQ1192" s="89"/>
      <c r="AR1192" s="88">
        <v>7</v>
      </c>
      <c r="AS1192" s="88">
        <v>7</v>
      </c>
      <c r="AT1192" s="88"/>
      <c r="AU1192" s="88"/>
      <c r="AV1192" s="88"/>
      <c r="AW1192" s="88"/>
      <c r="AX1192" s="88"/>
      <c r="AY1192" s="88"/>
      <c r="AZ1192" s="92" t="s">
        <v>677</v>
      </c>
      <c r="BA1192" s="88" t="s">
        <v>48</v>
      </c>
      <c r="BB119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7</v>
      </c>
      <c r="BC1192" s="89"/>
      <c r="BD1192" s="89"/>
      <c r="BE1192" s="89"/>
      <c r="BF1192" s="89"/>
      <c r="BG1192" s="93"/>
      <c r="BH1192" s="44"/>
      <c r="BI1192" s="45"/>
      <c r="BJ1192" s="45"/>
      <c r="BK1192" s="46"/>
      <c r="BL1192" s="94"/>
    </row>
    <row r="1193" spans="1:64" ht="18" customHeight="1" x14ac:dyDescent="0.3">
      <c r="A1193" s="87">
        <f>IFERROR(InformeTbHv[[#This Row],[T EFECTIVO]]/InformeTbHv[[#This Row],[Horas disponibles]],0)</f>
        <v>0.9674054758800521</v>
      </c>
      <c r="B1193" s="87">
        <f>((InformeTbHv[[#This Row],[T PROGRAMADO]]-InformeTbHv[[#This Row],[HORAS DE OTRAS PARADA]]))/InformeTbHv[[#This Row],[T PROGRAMADO]]</f>
        <v>0.92749999999999999</v>
      </c>
      <c r="C1193" s="216">
        <f>IFERROR(((InformeTbHv[[#This Row],[T PROGRAMADO]]-InformeTbHv[[#This Row],[Ttal P. mec]])/InformeTbHv[[#This Row],[T PROGRAMADO]]),0)</f>
        <v>0.95874999999999999</v>
      </c>
      <c r="D1193" s="88">
        <f>IFERROR(ROUND(InformeTbHv[[#This Row],[TOTAL DE ARBOLES]]/InformeTbHv[[#This Row],[T EFECTIVO]],2),"")</f>
        <v>41.24</v>
      </c>
      <c r="E1193" s="88">
        <f>(IFERROR(ROUND(InformeTbHv[[#This Row],[M3]]/InformeTbHv[[#This Row],[TOTAL DE ARBOLES]],2),""))</f>
        <v>0.34</v>
      </c>
      <c r="F1193" s="39">
        <f>IFERROR(ROUND(InformeTbHv[[#This Row],[M3]]/InformeTbHv[[#This Row],[T EFECTIVO]],2),"")</f>
        <v>14.15</v>
      </c>
      <c r="G1193" s="89">
        <f>InformeTbHv[[#This Row],[T PROGRAMADO]]-InformeTbHv[[#This Row],[HORAS DE OTRAS PARADA]]</f>
        <v>7.42</v>
      </c>
      <c r="H1193" s="89">
        <f>InformeTbHv[[#This Row],[T PROGRAMADO]]-SUM(InformeTbHv[[#This Row],[T PARADAS MEC]]+InformeTbHv[[#This Row],[ALISTAMIENTO]]+InformeTbHv[[#This Row],[Mantenimiento periódico]])</f>
        <v>7.67</v>
      </c>
      <c r="I1193" s="89">
        <f>InformeTbHv[[#This Row],[T PARADAS MEC]]+InformeTbHv[[#This Row],[ALISTAMIENTO]]+InformeTbHv[[#This Row],[Mantenimiento periódico]]</f>
        <v>0.33</v>
      </c>
      <c r="J1193" s="89">
        <f>SUMIF(InformeTbHv[[#This Row],[MOTIVO 1]],"Mantenimiento periódico",InformeTbHv[[#This Row],[T OTRA PARADA 1]])</f>
        <v>0</v>
      </c>
      <c r="K1193" s="89">
        <f>InformeTbHv[[#This Row],[Mantenimiento periódico]]+InformeTbHv[[#This Row],[ALISTAMIENTO]]</f>
        <v>0.33</v>
      </c>
      <c r="L1193" s="89">
        <f>SUM(InformeTbHv[[#This Row],[T OTRA PARADA 1]:[T OTRA PARADA 5]])</f>
        <v>0</v>
      </c>
      <c r="M1193" s="88" t="s">
        <v>68</v>
      </c>
      <c r="N1193" s="88" t="s">
        <v>1417</v>
      </c>
      <c r="O1193" s="88" t="s">
        <v>91</v>
      </c>
      <c r="P1193" s="88">
        <v>1114338868</v>
      </c>
      <c r="Q1193" s="88" t="s">
        <v>65</v>
      </c>
      <c r="R1193" s="88" t="s">
        <v>44</v>
      </c>
      <c r="S1193" s="90">
        <v>46069</v>
      </c>
      <c r="T1193" s="88" t="s">
        <v>164</v>
      </c>
      <c r="U1193" s="88"/>
      <c r="V1193" s="88"/>
      <c r="W1193" s="88"/>
      <c r="X1193" s="88"/>
      <c r="Y1193" s="88"/>
      <c r="Z1193" s="88"/>
      <c r="AA1193" s="88"/>
      <c r="AB1193" s="88"/>
      <c r="AC1193" s="88" t="s">
        <v>1426</v>
      </c>
      <c r="AD1193" s="88" t="s">
        <v>1471</v>
      </c>
      <c r="AE1193" s="88" t="s">
        <v>1512</v>
      </c>
      <c r="AF1193" s="88">
        <v>26.520279887958782</v>
      </c>
      <c r="AG1193" s="25" t="s">
        <v>207</v>
      </c>
      <c r="AH1193" s="206">
        <v>6</v>
      </c>
      <c r="AI1193" s="88" t="s">
        <v>47</v>
      </c>
      <c r="AJ1193" s="419">
        <f>VLOOKUP(InformeTbHv[[#This Row],[TURNO]],[1]INFORMEHV!AI$2:AK$184,2,0)</f>
        <v>0.25</v>
      </c>
      <c r="AK1193" s="419">
        <f>VLOOKUP(InformeTbHv[[#This Row],[TURNO]],[1]INFORMEHV!AI$2:AK$184,3,0)</f>
        <v>0.58333333333333337</v>
      </c>
      <c r="AL1193" s="205">
        <v>25</v>
      </c>
      <c r="AM1193" s="88">
        <v>306</v>
      </c>
      <c r="AN1193" s="88">
        <v>105</v>
      </c>
      <c r="AO1193" s="88">
        <v>17.89</v>
      </c>
      <c r="AP1193" s="88"/>
      <c r="AQ1193" s="89"/>
      <c r="AR1193" s="88">
        <v>8</v>
      </c>
      <c r="AS1193" s="88"/>
      <c r="AT1193" s="88"/>
      <c r="AU1193" s="88"/>
      <c r="AV1193" s="88">
        <v>0.33</v>
      </c>
      <c r="AW1193" s="88"/>
      <c r="AX1193" s="88">
        <v>0.25</v>
      </c>
      <c r="AY1193" s="88">
        <v>0.4</v>
      </c>
      <c r="AZ1193" s="92" t="s">
        <v>678</v>
      </c>
      <c r="BA1193" s="88" t="s">
        <v>48</v>
      </c>
      <c r="BB119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0.58000000000000007</v>
      </c>
      <c r="BC1193" s="89"/>
      <c r="BD1193" s="89"/>
      <c r="BE1193" s="89"/>
      <c r="BF1193" s="89"/>
      <c r="BG1193" s="93"/>
      <c r="BH1193" s="44"/>
      <c r="BI1193" s="45"/>
      <c r="BJ1193" s="45"/>
      <c r="BK1193" s="46"/>
      <c r="BL1193" s="94"/>
    </row>
    <row r="1194" spans="1:64" ht="18" customHeight="1" x14ac:dyDescent="0.3">
      <c r="A1194" s="87">
        <f>IFERROR(InformeTbHv[[#This Row],[T EFECTIVO]]/InformeTbHv[[#This Row],[Horas disponibles]],0)</f>
        <v>0.92503748125937035</v>
      </c>
      <c r="B1194" s="87">
        <f>((InformeTbHv[[#This Row],[T PROGRAMADO]]-InformeTbHv[[#This Row],[HORAS DE OTRAS PARADA]]))/InformeTbHv[[#This Row],[T PROGRAMADO]]</f>
        <v>0.88142857142857145</v>
      </c>
      <c r="C1194" s="216">
        <f>IFERROR(((InformeTbHv[[#This Row],[T PROGRAMADO]]-InformeTbHv[[#This Row],[Ttal P. mec]])/InformeTbHv[[#This Row],[T PROGRAMADO]]),0)</f>
        <v>0.95285714285714285</v>
      </c>
      <c r="D1194" s="88">
        <f>IFERROR(ROUND(InformeTbHv[[#This Row],[TOTAL DE ARBOLES]]/InformeTbHv[[#This Row],[T EFECTIVO]],2),"")</f>
        <v>24.64</v>
      </c>
      <c r="E1194" s="88">
        <f>(IFERROR(ROUND(InformeTbHv[[#This Row],[M3]]/InformeTbHv[[#This Row],[TOTAL DE ARBOLES]],2),""))</f>
        <v>0.55000000000000004</v>
      </c>
      <c r="F1194" s="39">
        <f>IFERROR(ROUND(InformeTbHv[[#This Row],[M3]]/InformeTbHv[[#This Row],[T EFECTIVO]],2),"")</f>
        <v>13.61</v>
      </c>
      <c r="G1194" s="89">
        <f>InformeTbHv[[#This Row],[T PROGRAMADO]]-InformeTbHv[[#This Row],[HORAS DE OTRAS PARADA]]</f>
        <v>6.17</v>
      </c>
      <c r="H1194" s="89">
        <f>InformeTbHv[[#This Row],[T PROGRAMADO]]-SUM(InformeTbHv[[#This Row],[T PARADAS MEC]]+InformeTbHv[[#This Row],[ALISTAMIENTO]]+InformeTbHv[[#This Row],[Mantenimiento periódico]])</f>
        <v>6.67</v>
      </c>
      <c r="I1194" s="89">
        <f>InformeTbHv[[#This Row],[T PARADAS MEC]]+InformeTbHv[[#This Row],[ALISTAMIENTO]]+InformeTbHv[[#This Row],[Mantenimiento periódico]]</f>
        <v>0.33</v>
      </c>
      <c r="J1194" s="89">
        <f>SUMIF(InformeTbHv[[#This Row],[MOTIVO 1]],"Mantenimiento periódico",InformeTbHv[[#This Row],[T OTRA PARADA 1]])</f>
        <v>0</v>
      </c>
      <c r="K1194" s="89">
        <f>InformeTbHv[[#This Row],[Mantenimiento periódico]]+InformeTbHv[[#This Row],[ALISTAMIENTO]]</f>
        <v>0.33</v>
      </c>
      <c r="L1194" s="89">
        <f>SUM(InformeTbHv[[#This Row],[T OTRA PARADA 1]:[T OTRA PARADA 5]])</f>
        <v>0</v>
      </c>
      <c r="M1194" s="88" t="s">
        <v>68</v>
      </c>
      <c r="N1194" s="88" t="s">
        <v>1417</v>
      </c>
      <c r="O1194" s="88" t="s">
        <v>82</v>
      </c>
      <c r="P1194" s="88">
        <v>94266396</v>
      </c>
      <c r="Q1194" s="88" t="s">
        <v>65</v>
      </c>
      <c r="R1194" s="88" t="s">
        <v>44</v>
      </c>
      <c r="S1194" s="90">
        <v>46069</v>
      </c>
      <c r="T1194" s="88" t="s">
        <v>164</v>
      </c>
      <c r="U1194" s="88"/>
      <c r="V1194" s="88"/>
      <c r="W1194" s="88"/>
      <c r="X1194" s="88"/>
      <c r="Y1194" s="88"/>
      <c r="Z1194" s="88"/>
      <c r="AA1194" s="88"/>
      <c r="AB1194" s="88"/>
      <c r="AC1194" s="88" t="s">
        <v>1426</v>
      </c>
      <c r="AD1194" s="88" t="s">
        <v>1471</v>
      </c>
      <c r="AE1194" s="88" t="s">
        <v>1512</v>
      </c>
      <c r="AF1194" s="88">
        <v>26.520279887958782</v>
      </c>
      <c r="AG1194" s="25" t="s">
        <v>207</v>
      </c>
      <c r="AH1194" s="206">
        <v>6</v>
      </c>
      <c r="AI1194" s="88" t="s">
        <v>45</v>
      </c>
      <c r="AJ1194" s="419">
        <f>VLOOKUP(InformeTbHv[[#This Row],[TURNO]],[1]INFORMEHV!AI$2:AK$184,2,0)</f>
        <v>0.58333333333333337</v>
      </c>
      <c r="AK1194" s="419">
        <f>VLOOKUP(InformeTbHv[[#This Row],[TURNO]],[1]INFORMEHV!AI$2:AK$184,3,0)</f>
        <v>0.91666666666666663</v>
      </c>
      <c r="AL1194" s="205">
        <v>25</v>
      </c>
      <c r="AM1194" s="88">
        <v>152</v>
      </c>
      <c r="AN1194" s="88">
        <v>84</v>
      </c>
      <c r="AO1194" s="88">
        <v>16.91</v>
      </c>
      <c r="AP1194" s="88"/>
      <c r="AQ1194" s="89"/>
      <c r="AR1194" s="88">
        <v>7</v>
      </c>
      <c r="AS1194" s="88"/>
      <c r="AT1194" s="88"/>
      <c r="AU1194" s="88"/>
      <c r="AV1194" s="88">
        <v>0.33</v>
      </c>
      <c r="AW1194" s="88">
        <v>0.17</v>
      </c>
      <c r="AX1194" s="88">
        <v>0.33</v>
      </c>
      <c r="AY1194" s="88">
        <v>0.43</v>
      </c>
      <c r="AZ1194" s="92" t="s">
        <v>679</v>
      </c>
      <c r="BA1194" s="88" t="s">
        <v>48</v>
      </c>
      <c r="BB119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0.83000000000000007</v>
      </c>
      <c r="BC1194" s="89"/>
      <c r="BD1194" s="89"/>
      <c r="BE1194" s="89"/>
      <c r="BF1194" s="89"/>
      <c r="BG1194" s="93"/>
      <c r="BH1194" s="44"/>
      <c r="BI1194" s="45"/>
      <c r="BJ1194" s="45"/>
      <c r="BK1194" s="46"/>
      <c r="BL1194" s="94"/>
    </row>
    <row r="1195" spans="1:64" ht="18" customHeight="1" x14ac:dyDescent="0.3">
      <c r="A1195" s="87">
        <f>IFERROR(InformeTbHv[[#This Row],[T EFECTIVO]]/InformeTbHv[[#This Row],[Horas disponibles]],0)</f>
        <v>0.92948717948717952</v>
      </c>
      <c r="B1195" s="87">
        <f>((InformeTbHv[[#This Row],[T PROGRAMADO]]-InformeTbHv[[#This Row],[HORAS DE OTRAS PARADA]]))/InformeTbHv[[#This Row],[T PROGRAMADO]]</f>
        <v>0.90625</v>
      </c>
      <c r="C1195" s="216">
        <f>IFERROR(((InformeTbHv[[#This Row],[T PROGRAMADO]]-InformeTbHv[[#This Row],[Ttal P. mec]])/InformeTbHv[[#This Row],[T PROGRAMADO]]),0)</f>
        <v>0.97499999999999998</v>
      </c>
      <c r="D1195" s="88">
        <f>IFERROR(ROUND(InformeTbHv[[#This Row],[TOTAL DE ARBOLES]]/InformeTbHv[[#This Row],[T EFECTIVO]],2),"")</f>
        <v>0</v>
      </c>
      <c r="E1195" s="88" t="str">
        <f>(IFERROR(ROUND(InformeTbHv[[#This Row],[M3]]/InformeTbHv[[#This Row],[TOTAL DE ARBOLES]],2),""))</f>
        <v/>
      </c>
      <c r="F1195" s="39">
        <f>IFERROR(ROUND(InformeTbHv[[#This Row],[M3]]/InformeTbHv[[#This Row],[T EFECTIVO]],2),"")</f>
        <v>0</v>
      </c>
      <c r="G1195" s="89">
        <f>InformeTbHv[[#This Row],[T PROGRAMADO]]-InformeTbHv[[#This Row],[HORAS DE OTRAS PARADA]]</f>
        <v>7.25</v>
      </c>
      <c r="H1195" s="89">
        <f>InformeTbHv[[#This Row],[T PROGRAMADO]]-SUM(InformeTbHv[[#This Row],[T PARADAS MEC]]+InformeTbHv[[#This Row],[ALISTAMIENTO]]+InformeTbHv[[#This Row],[Mantenimiento periódico]])</f>
        <v>7.8</v>
      </c>
      <c r="I1195" s="89">
        <f>InformeTbHv[[#This Row],[T PARADAS MEC]]+InformeTbHv[[#This Row],[ALISTAMIENTO]]+InformeTbHv[[#This Row],[Mantenimiento periódico]]</f>
        <v>0.2</v>
      </c>
      <c r="J1195" s="89">
        <f>SUMIF(InformeTbHv[[#This Row],[MOTIVO 1]],"Mantenimiento periódico",InformeTbHv[[#This Row],[T OTRA PARADA 1]])</f>
        <v>0</v>
      </c>
      <c r="K1195" s="89">
        <f>InformeTbHv[[#This Row],[Mantenimiento periódico]]+InformeTbHv[[#This Row],[ALISTAMIENTO]]</f>
        <v>0.2</v>
      </c>
      <c r="L1195" s="89">
        <f>SUM(InformeTbHv[[#This Row],[T OTRA PARADA 1]:[T OTRA PARADA 5]])</f>
        <v>0</v>
      </c>
      <c r="M1195" s="88" t="s">
        <v>86</v>
      </c>
      <c r="N1195" s="88" t="s">
        <v>1418</v>
      </c>
      <c r="O1195" s="88" t="s">
        <v>93</v>
      </c>
      <c r="P1195" s="88">
        <v>1112881624</v>
      </c>
      <c r="Q1195" s="88" t="s">
        <v>398</v>
      </c>
      <c r="R1195" s="88" t="s">
        <v>74</v>
      </c>
      <c r="S1195" s="90">
        <v>46069</v>
      </c>
      <c r="T1195" s="88" t="s">
        <v>399</v>
      </c>
      <c r="U1195" s="88"/>
      <c r="V1195" s="88"/>
      <c r="W1195" s="88"/>
      <c r="X1195" s="88"/>
      <c r="Y1195" s="88"/>
      <c r="Z1195" s="88"/>
      <c r="AA1195" s="88"/>
      <c r="AB1195" s="88"/>
      <c r="AC1195" s="88" t="s">
        <v>1430</v>
      </c>
      <c r="AD1195" s="88" t="s">
        <v>1475</v>
      </c>
      <c r="AE1195" s="88" t="s">
        <v>1517</v>
      </c>
      <c r="AF1195" s="88">
        <v>14.957915875223099</v>
      </c>
      <c r="AG1195" s="251" t="s">
        <v>205</v>
      </c>
      <c r="AH1195" s="206">
        <v>10</v>
      </c>
      <c r="AI1195" s="88" t="s">
        <v>47</v>
      </c>
      <c r="AJ1195" s="419">
        <f>VLOOKUP(InformeTbHv[[#This Row],[TURNO]],[1]INFORMEHV!AI$2:AK$184,2,0)</f>
        <v>0.25</v>
      </c>
      <c r="AK1195" s="419">
        <f>VLOOKUP(InformeTbHv[[#This Row],[TURNO]],[1]INFORMEHV!AI$2:AK$184,3,0)</f>
        <v>0.58333333333333337</v>
      </c>
      <c r="AL1195" s="205">
        <v>16</v>
      </c>
      <c r="AM1195" s="88"/>
      <c r="AN1195" s="88"/>
      <c r="AO1195" s="88"/>
      <c r="AP1195" s="88"/>
      <c r="AQ1195" s="89"/>
      <c r="AR1195" s="88">
        <v>8</v>
      </c>
      <c r="AS1195" s="88"/>
      <c r="AT1195" s="88"/>
      <c r="AU1195" s="88"/>
      <c r="AV1195" s="88">
        <v>0.2</v>
      </c>
      <c r="AW1195" s="88"/>
      <c r="AX1195" s="88">
        <v>0.55000000000000004</v>
      </c>
      <c r="AY1195" s="88"/>
      <c r="AZ1195" s="92" t="s">
        <v>680</v>
      </c>
      <c r="BA1195" s="88" t="s">
        <v>48</v>
      </c>
      <c r="BB119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0.75</v>
      </c>
      <c r="BC1195" s="89"/>
      <c r="BD1195" s="89"/>
      <c r="BE1195" s="89"/>
      <c r="BF1195" s="89"/>
      <c r="BG1195" s="93"/>
      <c r="BH1195" s="44"/>
      <c r="BI1195" s="45"/>
      <c r="BJ1195" s="45"/>
      <c r="BK1195" s="46"/>
      <c r="BL1195" s="94"/>
    </row>
    <row r="1196" spans="1:64" ht="18" customHeight="1" x14ac:dyDescent="0.3">
      <c r="A1196" s="87">
        <f>IFERROR(InformeTbHv[[#This Row],[T EFECTIVO]]/InformeTbHv[[#This Row],[Horas disponibles]],0)</f>
        <v>0.967741935483871</v>
      </c>
      <c r="B1196" s="87">
        <f>((InformeTbHv[[#This Row],[T PROGRAMADO]]-InformeTbHv[[#This Row],[HORAS DE OTRAS PARADA]]))/InformeTbHv[[#This Row],[T PROGRAMADO]]</f>
        <v>0.9375</v>
      </c>
      <c r="C1196" s="216">
        <f>IFERROR(((InformeTbHv[[#This Row],[T PROGRAMADO]]-InformeTbHv[[#This Row],[Ttal P. mec]])/InformeTbHv[[#This Row],[T PROGRAMADO]]),0)</f>
        <v>0.96875</v>
      </c>
      <c r="D1196" s="88">
        <f>IFERROR(ROUND(InformeTbHv[[#This Row],[TOTAL DE ARBOLES]]/InformeTbHv[[#This Row],[T EFECTIVO]],2),"")</f>
        <v>119.33</v>
      </c>
      <c r="E1196" s="88">
        <f>(IFERROR(ROUND(InformeTbHv[[#This Row],[M3]]/InformeTbHv[[#This Row],[TOTAL DE ARBOLES]],2),""))</f>
        <v>0.25</v>
      </c>
      <c r="F1196" s="39"/>
      <c r="G1196" s="89">
        <f>InformeTbHv[[#This Row],[T PROGRAMADO]]-InformeTbHv[[#This Row],[HORAS DE OTRAS PARADA]]</f>
        <v>7.5</v>
      </c>
      <c r="H1196" s="89">
        <f>InformeTbHv[[#This Row],[T PROGRAMADO]]-SUM(InformeTbHv[[#This Row],[T PARADAS MEC]]+InformeTbHv[[#This Row],[ALISTAMIENTO]]+InformeTbHv[[#This Row],[Mantenimiento periódico]])</f>
        <v>7.75</v>
      </c>
      <c r="I1196" s="89">
        <f>InformeTbHv[[#This Row],[T PARADAS MEC]]+InformeTbHv[[#This Row],[ALISTAMIENTO]]+InformeTbHv[[#This Row],[Mantenimiento periódico]]</f>
        <v>0.25</v>
      </c>
      <c r="J1196" s="89">
        <f>SUMIF(InformeTbHv[[#This Row],[MOTIVO 1]],"Mantenimiento periódico",InformeTbHv[[#This Row],[T OTRA PARADA 1]])</f>
        <v>0</v>
      </c>
      <c r="K1196" s="89">
        <f>InformeTbHv[[#This Row],[Mantenimiento periódico]]+InformeTbHv[[#This Row],[ALISTAMIENTO]]</f>
        <v>0.25</v>
      </c>
      <c r="L1196" s="89">
        <f>SUM(InformeTbHv[[#This Row],[T OTRA PARADA 1]:[T OTRA PARADA 5]])</f>
        <v>0</v>
      </c>
      <c r="M1196" s="88" t="s">
        <v>42</v>
      </c>
      <c r="N1196" s="88" t="s">
        <v>1418</v>
      </c>
      <c r="O1196" s="88" t="s">
        <v>58</v>
      </c>
      <c r="P1196" s="88">
        <v>6343935</v>
      </c>
      <c r="Q1196" s="88" t="s">
        <v>43</v>
      </c>
      <c r="R1196" s="88" t="s">
        <v>44</v>
      </c>
      <c r="S1196" s="90">
        <v>46069</v>
      </c>
      <c r="T1196" s="88" t="s">
        <v>452</v>
      </c>
      <c r="U1196" s="88"/>
      <c r="V1196" s="88"/>
      <c r="W1196" s="88"/>
      <c r="X1196" s="88"/>
      <c r="Y1196" s="88"/>
      <c r="Z1196" s="88"/>
      <c r="AA1196" s="88"/>
      <c r="AB1196" s="88"/>
      <c r="AC1196" s="88" t="s">
        <v>1427</v>
      </c>
      <c r="AD1196" s="88" t="s">
        <v>1472</v>
      </c>
      <c r="AE1196" s="88" t="s">
        <v>1515</v>
      </c>
      <c r="AF1196" s="88">
        <v>14.458335518038645</v>
      </c>
      <c r="AG1196" s="252" t="s">
        <v>206</v>
      </c>
      <c r="AH1196" s="206">
        <v>5</v>
      </c>
      <c r="AI1196" s="88" t="s">
        <v>47</v>
      </c>
      <c r="AJ1196" s="419">
        <f>VLOOKUP(InformeTbHv[[#This Row],[TURNO]],[1]INFORMEHV!AI$2:AK$184,2,0)</f>
        <v>0.25</v>
      </c>
      <c r="AK1196" s="419">
        <f>VLOOKUP(InformeTbHv[[#This Row],[TURNO]],[1]INFORMEHV!AI$2:AK$184,3,0)</f>
        <v>0.58333333333333337</v>
      </c>
      <c r="AL1196" s="205">
        <v>25</v>
      </c>
      <c r="AM1196" s="88">
        <v>895</v>
      </c>
      <c r="AN1196" s="88">
        <v>224.64</v>
      </c>
      <c r="AO1196" s="88">
        <v>23.88</v>
      </c>
      <c r="AP1196" s="88"/>
      <c r="AQ1196" s="89">
        <v>15</v>
      </c>
      <c r="AR1196" s="88">
        <v>8</v>
      </c>
      <c r="AS1196" s="88"/>
      <c r="AT1196" s="88"/>
      <c r="AU1196" s="88"/>
      <c r="AV1196" s="88">
        <v>0.25</v>
      </c>
      <c r="AW1196" s="88"/>
      <c r="AX1196" s="88">
        <v>0.25</v>
      </c>
      <c r="AY1196" s="88">
        <v>3</v>
      </c>
      <c r="AZ1196" s="92" t="s">
        <v>92</v>
      </c>
      <c r="BA1196" s="88" t="s">
        <v>46</v>
      </c>
      <c r="BB119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0.5</v>
      </c>
      <c r="BC1196" s="89"/>
      <c r="BD1196" s="89"/>
      <c r="BE1196" s="89"/>
      <c r="BF1196" s="89"/>
      <c r="BG1196" s="93"/>
      <c r="BH1196" s="44"/>
      <c r="BI1196" s="45"/>
      <c r="BJ1196" s="45"/>
      <c r="BK1196" s="46"/>
      <c r="BL1196" s="94"/>
    </row>
    <row r="1197" spans="1:64" ht="18" customHeight="1" x14ac:dyDescent="0.3">
      <c r="A1197" s="87">
        <f>IFERROR(InformeTbHv[[#This Row],[T EFECTIVO]]/InformeTbHv[[#This Row],[Horas disponibles]],0)</f>
        <v>0.77419354838709675</v>
      </c>
      <c r="B1197" s="87">
        <f>((InformeTbHv[[#This Row],[T PROGRAMADO]]-InformeTbHv[[#This Row],[HORAS DE OTRAS PARADA]]))/InformeTbHv[[#This Row],[T PROGRAMADO]]</f>
        <v>0.75</v>
      </c>
      <c r="C1197" s="216">
        <f>IFERROR(((InformeTbHv[[#This Row],[T PROGRAMADO]]-InformeTbHv[[#This Row],[Ttal P. mec]])/InformeTbHv[[#This Row],[T PROGRAMADO]]),0)</f>
        <v>0.96875</v>
      </c>
      <c r="D1197" s="88">
        <f>IFERROR(ROUND(InformeTbHv[[#This Row],[TOTAL DE ARBOLES]]/InformeTbHv[[#This Row],[T EFECTIVO]],2),"")</f>
        <v>137.83000000000001</v>
      </c>
      <c r="E1197" s="88">
        <f>(IFERROR(ROUND(InformeTbHv[[#This Row],[M3]]/InformeTbHv[[#This Row],[TOTAL DE ARBOLES]],2),""))</f>
        <v>0.21</v>
      </c>
      <c r="F1197" s="39"/>
      <c r="G1197" s="89">
        <f>InformeTbHv[[#This Row],[T PROGRAMADO]]-InformeTbHv[[#This Row],[HORAS DE OTRAS PARADA]]</f>
        <v>6</v>
      </c>
      <c r="H1197" s="89">
        <f>InformeTbHv[[#This Row],[T PROGRAMADO]]-SUM(InformeTbHv[[#This Row],[T PARADAS MEC]]+InformeTbHv[[#This Row],[ALISTAMIENTO]]+InformeTbHv[[#This Row],[Mantenimiento periódico]])</f>
        <v>7.75</v>
      </c>
      <c r="I1197" s="89">
        <f>InformeTbHv[[#This Row],[T PARADAS MEC]]+InformeTbHv[[#This Row],[ALISTAMIENTO]]+InformeTbHv[[#This Row],[Mantenimiento periódico]]</f>
        <v>0.25</v>
      </c>
      <c r="J1197" s="89">
        <f>SUMIF(InformeTbHv[[#This Row],[MOTIVO 1]],"Mantenimiento periódico",InformeTbHv[[#This Row],[T OTRA PARADA 1]])</f>
        <v>0</v>
      </c>
      <c r="K1197" s="89">
        <f>InformeTbHv[[#This Row],[Mantenimiento periódico]]+InformeTbHv[[#This Row],[ALISTAMIENTO]]</f>
        <v>0.25</v>
      </c>
      <c r="L1197" s="89">
        <f>SUM(InformeTbHv[[#This Row],[T OTRA PARADA 1]:[T OTRA PARADA 5]])</f>
        <v>1.25</v>
      </c>
      <c r="M1197" s="88" t="s">
        <v>42</v>
      </c>
      <c r="N1197" s="88" t="s">
        <v>1418</v>
      </c>
      <c r="O1197" s="88" t="s">
        <v>59</v>
      </c>
      <c r="P1197" s="88">
        <v>94269864</v>
      </c>
      <c r="Q1197" s="88" t="s">
        <v>43</v>
      </c>
      <c r="R1197" s="88" t="s">
        <v>44</v>
      </c>
      <c r="S1197" s="90">
        <v>46069</v>
      </c>
      <c r="T1197" s="88" t="s">
        <v>452</v>
      </c>
      <c r="U1197" s="88"/>
      <c r="V1197" s="88"/>
      <c r="W1197" s="88"/>
      <c r="X1197" s="88"/>
      <c r="Y1197" s="88"/>
      <c r="Z1197" s="88"/>
      <c r="AA1197" s="88"/>
      <c r="AB1197" s="88"/>
      <c r="AC1197" s="88" t="s">
        <v>1427</v>
      </c>
      <c r="AD1197" s="88" t="s">
        <v>1472</v>
      </c>
      <c r="AE1197" s="88" t="s">
        <v>1515</v>
      </c>
      <c r="AF1197" s="88">
        <v>14.458335518038645</v>
      </c>
      <c r="AG1197" s="251" t="s">
        <v>205</v>
      </c>
      <c r="AH1197" s="206">
        <v>5</v>
      </c>
      <c r="AI1197" s="88" t="s">
        <v>45</v>
      </c>
      <c r="AJ1197" s="419">
        <f>VLOOKUP(InformeTbHv[[#This Row],[TURNO]],[1]INFORMEHV!AI$2:AK$184,2,0)</f>
        <v>0.58333333333333337</v>
      </c>
      <c r="AK1197" s="419">
        <f>VLOOKUP(InformeTbHv[[#This Row],[TURNO]],[1]INFORMEHV!AI$2:AK$184,3,0)</f>
        <v>0.91666666666666663</v>
      </c>
      <c r="AL1197" s="205">
        <v>25</v>
      </c>
      <c r="AM1197" s="88">
        <v>827</v>
      </c>
      <c r="AN1197" s="88">
        <v>175.64</v>
      </c>
      <c r="AO1197" s="88">
        <v>24.9</v>
      </c>
      <c r="AP1197" s="88"/>
      <c r="AQ1197" s="89">
        <v>16</v>
      </c>
      <c r="AR1197" s="88">
        <v>8</v>
      </c>
      <c r="AS1197" s="88"/>
      <c r="AT1197" s="88"/>
      <c r="AU1197" s="88"/>
      <c r="AV1197" s="88">
        <v>0.25</v>
      </c>
      <c r="AW1197" s="88">
        <v>0.17</v>
      </c>
      <c r="AX1197" s="88">
        <v>0.33</v>
      </c>
      <c r="AY1197" s="88">
        <v>1</v>
      </c>
      <c r="AZ1197" s="92" t="s">
        <v>92</v>
      </c>
      <c r="BA1197" s="88" t="s">
        <v>48</v>
      </c>
      <c r="BB119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v>
      </c>
      <c r="BC1197" s="89">
        <v>1.25</v>
      </c>
      <c r="BD1197" s="89"/>
      <c r="BE1197" s="89"/>
      <c r="BF1197" s="89"/>
      <c r="BG1197" s="93"/>
      <c r="BH1197" s="14" t="s">
        <v>236</v>
      </c>
      <c r="BI1197" s="45"/>
      <c r="BJ1197" s="45"/>
      <c r="BK1197" s="46"/>
      <c r="BL1197" s="94"/>
    </row>
    <row r="1198" spans="1:64" ht="18" customHeight="1" x14ac:dyDescent="0.3">
      <c r="A1198" s="87">
        <f>IFERROR(InformeTbHv[[#This Row],[T EFECTIVO]]/InformeTbHv[[#This Row],[Horas disponibles]],0)</f>
        <v>0.94524119947848761</v>
      </c>
      <c r="B1198" s="87">
        <f>((InformeTbHv[[#This Row],[T PROGRAMADO]]-InformeTbHv[[#This Row],[HORAS DE OTRAS PARADA]]))/InformeTbHv[[#This Row],[T PROGRAMADO]]</f>
        <v>0.90625</v>
      </c>
      <c r="C1198" s="216">
        <f>IFERROR(((InformeTbHv[[#This Row],[T PROGRAMADO]]-InformeTbHv[[#This Row],[Ttal P. mec]])/InformeTbHv[[#This Row],[T PROGRAMADO]]),0)</f>
        <v>0.95874999999999999</v>
      </c>
      <c r="D1198" s="88">
        <f>IFERROR(ROUND(InformeTbHv[[#This Row],[TOTAL DE ARBOLES]]/InformeTbHv[[#This Row],[T EFECTIVO]],2),"")</f>
        <v>42.76</v>
      </c>
      <c r="E1198" s="88">
        <f>(IFERROR(ROUND(InformeTbHv[[#This Row],[M3]]/InformeTbHv[[#This Row],[TOTAL DE ARBOLES]],2),""))</f>
        <v>0.38</v>
      </c>
      <c r="F1198" s="39">
        <f>IFERROR(ROUND(InformeTbHv[[#This Row],[M3]]/InformeTbHv[[#This Row],[T EFECTIVO]],2),"")</f>
        <v>16.3</v>
      </c>
      <c r="G1198" s="89">
        <f>InformeTbHv[[#This Row],[T PROGRAMADO]]-InformeTbHv[[#This Row],[HORAS DE OTRAS PARADA]]</f>
        <v>7.25</v>
      </c>
      <c r="H1198" s="89">
        <f>InformeTbHv[[#This Row],[T PROGRAMADO]]-SUM(InformeTbHv[[#This Row],[T PARADAS MEC]]+InformeTbHv[[#This Row],[ALISTAMIENTO]]+InformeTbHv[[#This Row],[Mantenimiento periódico]])</f>
        <v>7.67</v>
      </c>
      <c r="I1198" s="89">
        <f>InformeTbHv[[#This Row],[T PARADAS MEC]]+InformeTbHv[[#This Row],[ALISTAMIENTO]]+InformeTbHv[[#This Row],[Mantenimiento periódico]]</f>
        <v>0.33</v>
      </c>
      <c r="J1198" s="89">
        <f>SUMIF(InformeTbHv[[#This Row],[MOTIVO 1]],"Mantenimiento periódico",InformeTbHv[[#This Row],[T OTRA PARADA 1]])</f>
        <v>0</v>
      </c>
      <c r="K1198" s="89">
        <f>InformeTbHv[[#This Row],[Mantenimiento periódico]]+InformeTbHv[[#This Row],[ALISTAMIENTO]]</f>
        <v>0.33</v>
      </c>
      <c r="L1198" s="89">
        <f>SUM(InformeTbHv[[#This Row],[T OTRA PARADA 1]:[T OTRA PARADA 5]])</f>
        <v>0</v>
      </c>
      <c r="M1198" s="88" t="s">
        <v>68</v>
      </c>
      <c r="N1198" s="88" t="s">
        <v>1417</v>
      </c>
      <c r="O1198" s="88" t="s">
        <v>91</v>
      </c>
      <c r="P1198" s="88">
        <v>1114338868</v>
      </c>
      <c r="Q1198" s="88" t="s">
        <v>65</v>
      </c>
      <c r="R1198" s="88" t="s">
        <v>44</v>
      </c>
      <c r="S1198" s="90">
        <v>46070</v>
      </c>
      <c r="T1198" s="88" t="s">
        <v>164</v>
      </c>
      <c r="U1198" s="88"/>
      <c r="V1198" s="88"/>
      <c r="W1198" s="88"/>
      <c r="X1198" s="88"/>
      <c r="Y1198" s="88"/>
      <c r="Z1198" s="88"/>
      <c r="AA1198" s="88"/>
      <c r="AB1198" s="88"/>
      <c r="AC1198" s="88" t="s">
        <v>1426</v>
      </c>
      <c r="AD1198" s="88" t="s">
        <v>1471</v>
      </c>
      <c r="AE1198" s="88" t="s">
        <v>1512</v>
      </c>
      <c r="AF1198" s="88">
        <v>26.520279887958782</v>
      </c>
      <c r="AG1198" s="25" t="s">
        <v>207</v>
      </c>
      <c r="AH1198" s="206">
        <v>7</v>
      </c>
      <c r="AI1198" s="88" t="s">
        <v>47</v>
      </c>
      <c r="AJ1198" s="419">
        <f>VLOOKUP(InformeTbHv[[#This Row],[TURNO]],[1]INFORMEHV!AI$2:AK$184,2,0)</f>
        <v>0.25</v>
      </c>
      <c r="AK1198" s="419">
        <f>VLOOKUP(InformeTbHv[[#This Row],[TURNO]],[1]INFORMEHV!AI$2:AK$184,3,0)</f>
        <v>0.58333333333333337</v>
      </c>
      <c r="AL1198" s="205">
        <v>25</v>
      </c>
      <c r="AM1198" s="88">
        <v>310</v>
      </c>
      <c r="AN1198" s="88">
        <v>118.15</v>
      </c>
      <c r="AO1198" s="88">
        <v>17.78</v>
      </c>
      <c r="AP1198" s="88"/>
      <c r="AQ1198" s="89"/>
      <c r="AR1198" s="88">
        <v>8</v>
      </c>
      <c r="AS1198" s="88"/>
      <c r="AT1198" s="88"/>
      <c r="AU1198" s="88"/>
      <c r="AV1198" s="88">
        <v>0.33</v>
      </c>
      <c r="AW1198" s="88">
        <v>0.17</v>
      </c>
      <c r="AX1198" s="88">
        <v>0.25</v>
      </c>
      <c r="AY1198" s="88">
        <v>0.14000000000000001</v>
      </c>
      <c r="AZ1198" s="92" t="s">
        <v>683</v>
      </c>
      <c r="BA1198" s="88" t="s">
        <v>48</v>
      </c>
      <c r="BB119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0.75</v>
      </c>
      <c r="BC1198" s="89"/>
      <c r="BD1198" s="89"/>
      <c r="BE1198" s="89"/>
      <c r="BF1198" s="89"/>
      <c r="BG1198" s="93"/>
      <c r="BH1198" s="44"/>
      <c r="BI1198" s="45"/>
      <c r="BJ1198" s="45"/>
      <c r="BK1198" s="46"/>
      <c r="BL1198" s="94"/>
    </row>
    <row r="1199" spans="1:64" ht="18" customHeight="1" x14ac:dyDescent="0.3">
      <c r="A1199" s="87">
        <f>IFERROR(InformeTbHv[[#This Row],[T EFECTIVO]]/InformeTbHv[[#This Row],[Horas disponibles]],0)</f>
        <v>0.94200351493848855</v>
      </c>
      <c r="B1199" s="87">
        <f>((InformeTbHv[[#This Row],[T PROGRAMADO]]-InformeTbHv[[#This Row],[HORAS DE OTRAS PARADA]]))/InformeTbHv[[#This Row],[T PROGRAMADO]]</f>
        <v>0.76571428571428568</v>
      </c>
      <c r="C1199" s="216">
        <f>IFERROR(((InformeTbHv[[#This Row],[T PROGRAMADO]]-InformeTbHv[[#This Row],[Ttal P. mec]])/InformeTbHv[[#This Row],[T PROGRAMADO]]),0)</f>
        <v>0.81285714285714283</v>
      </c>
      <c r="D1199" s="88">
        <f>IFERROR(ROUND(InformeTbHv[[#This Row],[TOTAL DE ARBOLES]]/InformeTbHv[[#This Row],[T EFECTIVO]],2),"")</f>
        <v>24.25</v>
      </c>
      <c r="E1199" s="88">
        <f>(IFERROR(ROUND(InformeTbHv[[#This Row],[M3]]/InformeTbHv[[#This Row],[TOTAL DE ARBOLES]],2),""))</f>
        <v>0.59</v>
      </c>
      <c r="F1199" s="39">
        <f>IFERROR(ROUND(InformeTbHv[[#This Row],[M3]]/InformeTbHv[[#This Row],[T EFECTIVO]],2),"")</f>
        <v>14.34</v>
      </c>
      <c r="G1199" s="89">
        <f>InformeTbHv[[#This Row],[T PROGRAMADO]]-InformeTbHv[[#This Row],[HORAS DE OTRAS PARADA]]</f>
        <v>5.3599999999999994</v>
      </c>
      <c r="H1199" s="89">
        <f>InformeTbHv[[#This Row],[T PROGRAMADO]]-SUM(InformeTbHv[[#This Row],[T PARADAS MEC]]+InformeTbHv[[#This Row],[ALISTAMIENTO]]+InformeTbHv[[#This Row],[Mantenimiento periódico]])</f>
        <v>5.6899999999999995</v>
      </c>
      <c r="I1199" s="89">
        <f>InformeTbHv[[#This Row],[T PARADAS MEC]]+InformeTbHv[[#This Row],[ALISTAMIENTO]]+InformeTbHv[[#This Row],[Mantenimiento periódico]]</f>
        <v>1.31</v>
      </c>
      <c r="J1199" s="89">
        <f>SUMIF(InformeTbHv[[#This Row],[MOTIVO 1]],"Mantenimiento periódico",InformeTbHv[[#This Row],[T OTRA PARADA 1]])</f>
        <v>0</v>
      </c>
      <c r="K1199" s="89">
        <f>InformeTbHv[[#This Row],[Mantenimiento periódico]]+InformeTbHv[[#This Row],[ALISTAMIENTO]]</f>
        <v>0.33</v>
      </c>
      <c r="L1199" s="89">
        <f>SUM(InformeTbHv[[#This Row],[T OTRA PARADA 1]:[T OTRA PARADA 5]])</f>
        <v>0</v>
      </c>
      <c r="M1199" s="88" t="s">
        <v>68</v>
      </c>
      <c r="N1199" s="88" t="s">
        <v>1417</v>
      </c>
      <c r="O1199" s="88" t="s">
        <v>82</v>
      </c>
      <c r="P1199" s="88">
        <v>94266396</v>
      </c>
      <c r="Q1199" s="88" t="s">
        <v>65</v>
      </c>
      <c r="R1199" s="88" t="s">
        <v>44</v>
      </c>
      <c r="S1199" s="90">
        <v>46070</v>
      </c>
      <c r="T1199" s="88" t="s">
        <v>164</v>
      </c>
      <c r="U1199" s="88"/>
      <c r="V1199" s="88"/>
      <c r="W1199" s="88"/>
      <c r="X1199" s="88"/>
      <c r="Y1199" s="88"/>
      <c r="Z1199" s="88"/>
      <c r="AA1199" s="88"/>
      <c r="AB1199" s="88"/>
      <c r="AC1199" s="88" t="s">
        <v>1426</v>
      </c>
      <c r="AD1199" s="88" t="s">
        <v>1471</v>
      </c>
      <c r="AE1199" s="88" t="s">
        <v>1512</v>
      </c>
      <c r="AF1199" s="88">
        <v>26.520279887958782</v>
      </c>
      <c r="AG1199" s="25" t="s">
        <v>207</v>
      </c>
      <c r="AH1199" s="206">
        <v>7</v>
      </c>
      <c r="AI1199" s="88" t="s">
        <v>45</v>
      </c>
      <c r="AJ1199" s="419">
        <f>VLOOKUP(InformeTbHv[[#This Row],[TURNO]],[1]INFORMEHV!AI$2:AK$184,2,0)</f>
        <v>0.58333333333333337</v>
      </c>
      <c r="AK1199" s="419">
        <f>VLOOKUP(InformeTbHv[[#This Row],[TURNO]],[1]INFORMEHV!AI$2:AK$184,3,0)</f>
        <v>0.91666666666666663</v>
      </c>
      <c r="AL1199" s="205">
        <v>25</v>
      </c>
      <c r="AM1199" s="88">
        <v>130</v>
      </c>
      <c r="AN1199" s="88">
        <v>76.88</v>
      </c>
      <c r="AO1199" s="88">
        <v>18.34</v>
      </c>
      <c r="AP1199" s="88">
        <v>31</v>
      </c>
      <c r="AQ1199" s="89"/>
      <c r="AR1199" s="88">
        <v>7</v>
      </c>
      <c r="AS1199" s="88">
        <v>0.98</v>
      </c>
      <c r="AT1199" s="88"/>
      <c r="AU1199" s="88"/>
      <c r="AV1199" s="88">
        <v>0.33</v>
      </c>
      <c r="AW1199" s="88"/>
      <c r="AX1199" s="88">
        <v>0.33</v>
      </c>
      <c r="AY1199" s="88">
        <v>0.43</v>
      </c>
      <c r="AZ1199" s="92" t="s">
        <v>684</v>
      </c>
      <c r="BA1199" s="88" t="s">
        <v>48</v>
      </c>
      <c r="BB119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1.6400000000000001</v>
      </c>
      <c r="BC1199" s="89"/>
      <c r="BD1199" s="89"/>
      <c r="BE1199" s="89"/>
      <c r="BF1199" s="89"/>
      <c r="BG1199" s="93"/>
      <c r="BH1199" s="44"/>
      <c r="BI1199" s="45"/>
      <c r="BJ1199" s="45"/>
      <c r="BK1199" s="46"/>
      <c r="BL1199" s="94"/>
    </row>
    <row r="1200" spans="1:64" ht="18" customHeight="1" x14ac:dyDescent="0.3">
      <c r="A1200" s="87">
        <f>IFERROR(InformeTbHv[[#This Row],[T EFECTIVO]]/InformeTbHv[[#This Row],[Horas disponibles]],0)</f>
        <v>0.94615384615384612</v>
      </c>
      <c r="B1200" s="87">
        <f>((InformeTbHv[[#This Row],[T PROGRAMADO]]-InformeTbHv[[#This Row],[HORAS DE OTRAS PARADA]]))/InformeTbHv[[#This Row],[T PROGRAMADO]]</f>
        <v>0.92249999999999999</v>
      </c>
      <c r="C1200" s="216">
        <f>IFERROR(((InformeTbHv[[#This Row],[T PROGRAMADO]]-InformeTbHv[[#This Row],[Ttal P. mec]])/InformeTbHv[[#This Row],[T PROGRAMADO]]),0)</f>
        <v>0.97499999999999998</v>
      </c>
      <c r="D1200" s="88">
        <f>IFERROR(ROUND(InformeTbHv[[#This Row],[TOTAL DE ARBOLES]]/InformeTbHv[[#This Row],[T EFECTIVO]],2),"")</f>
        <v>33.74</v>
      </c>
      <c r="E1200" s="88">
        <f>(IFERROR(ROUND(InformeTbHv[[#This Row],[M3]]/InformeTbHv[[#This Row],[TOTAL DE ARBOLES]],2),""))</f>
        <v>0.37</v>
      </c>
      <c r="F1200" s="39">
        <f>IFERROR(ROUND(InformeTbHv[[#This Row],[M3]]/InformeTbHv[[#This Row],[T EFECTIVO]],2),"")</f>
        <v>12.42</v>
      </c>
      <c r="G1200" s="89">
        <f>InformeTbHv[[#This Row],[T PROGRAMADO]]-InformeTbHv[[#This Row],[HORAS DE OTRAS PARADA]]</f>
        <v>7.38</v>
      </c>
      <c r="H1200" s="89">
        <f>InformeTbHv[[#This Row],[T PROGRAMADO]]-SUM(InformeTbHv[[#This Row],[T PARADAS MEC]]+InformeTbHv[[#This Row],[ALISTAMIENTO]]+InformeTbHv[[#This Row],[Mantenimiento periódico]])</f>
        <v>7.8</v>
      </c>
      <c r="I1200" s="89">
        <f>InformeTbHv[[#This Row],[T PARADAS MEC]]+InformeTbHv[[#This Row],[ALISTAMIENTO]]+InformeTbHv[[#This Row],[Mantenimiento periódico]]</f>
        <v>0.2</v>
      </c>
      <c r="J1200" s="89">
        <f>SUMIF(InformeTbHv[[#This Row],[MOTIVO 1]],"Mantenimiento periódico",InformeTbHv[[#This Row],[T OTRA PARADA 1]])</f>
        <v>0</v>
      </c>
      <c r="K1200" s="89">
        <f>InformeTbHv[[#This Row],[Mantenimiento periódico]]+InformeTbHv[[#This Row],[ALISTAMIENTO]]</f>
        <v>0.2</v>
      </c>
      <c r="L1200" s="89">
        <f>SUM(InformeTbHv[[#This Row],[T OTRA PARADA 1]:[T OTRA PARADA 5]])</f>
        <v>0</v>
      </c>
      <c r="M1200" s="88" t="s">
        <v>55</v>
      </c>
      <c r="N1200" s="88" t="s">
        <v>1418</v>
      </c>
      <c r="O1200" s="88" t="s">
        <v>60</v>
      </c>
      <c r="P1200" s="88">
        <v>1061791033</v>
      </c>
      <c r="Q1200" s="88" t="s">
        <v>43</v>
      </c>
      <c r="R1200" s="88" t="s">
        <v>49</v>
      </c>
      <c r="S1200" s="90">
        <v>46070</v>
      </c>
      <c r="T1200" s="88" t="s">
        <v>62</v>
      </c>
      <c r="U1200" s="88"/>
      <c r="V1200" s="88"/>
      <c r="W1200" s="88"/>
      <c r="X1200" s="88"/>
      <c r="Y1200" s="88"/>
      <c r="Z1200" s="88"/>
      <c r="AA1200" s="88"/>
      <c r="AB1200" s="88"/>
      <c r="AC1200" s="88" t="s">
        <v>1445</v>
      </c>
      <c r="AD1200" s="88" t="s">
        <v>1490</v>
      </c>
      <c r="AE1200" s="88" t="s">
        <v>1518</v>
      </c>
      <c r="AF1200" s="88">
        <v>19.828868083208551</v>
      </c>
      <c r="AG1200" s="88" t="s">
        <v>208</v>
      </c>
      <c r="AH1200" s="206">
        <v>5</v>
      </c>
      <c r="AI1200" s="88" t="s">
        <v>45</v>
      </c>
      <c r="AJ1200" s="419">
        <f>VLOOKUP(InformeTbHv[[#This Row],[TURNO]],[1]INFORMEHV!AI$2:AK$184,2,0)</f>
        <v>0.58333333333333337</v>
      </c>
      <c r="AK1200" s="419">
        <f>VLOOKUP(InformeTbHv[[#This Row],[TURNO]],[1]INFORMEHV!AI$2:AK$184,3,0)</f>
        <v>0.91666666666666663</v>
      </c>
      <c r="AL1200" s="205">
        <v>28</v>
      </c>
      <c r="AM1200" s="88">
        <v>249</v>
      </c>
      <c r="AN1200" s="88">
        <v>91.67</v>
      </c>
      <c r="AO1200" s="88">
        <v>12.63</v>
      </c>
      <c r="AP1200" s="88"/>
      <c r="AQ1200" s="95">
        <v>23.1</v>
      </c>
      <c r="AR1200" s="88">
        <v>8</v>
      </c>
      <c r="AS1200" s="88"/>
      <c r="AT1200" s="88"/>
      <c r="AU1200" s="88"/>
      <c r="AV1200" s="88">
        <v>0.2</v>
      </c>
      <c r="AW1200" s="88">
        <v>0.25</v>
      </c>
      <c r="AX1200" s="88">
        <v>0.17</v>
      </c>
      <c r="AY1200" s="88"/>
      <c r="AZ1200" s="92" t="s">
        <v>688</v>
      </c>
      <c r="BA1200" s="88" t="s">
        <v>46</v>
      </c>
      <c r="BB120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0.62</v>
      </c>
      <c r="BC1200" s="89"/>
      <c r="BD1200" s="89"/>
      <c r="BE1200" s="89"/>
      <c r="BF1200" s="89"/>
      <c r="BG1200" s="93"/>
      <c r="BH1200" s="44"/>
      <c r="BI1200" s="45"/>
      <c r="BJ1200" s="45"/>
      <c r="BK1200" s="46"/>
      <c r="BL1200" s="94"/>
    </row>
    <row r="1201" spans="1:64" ht="18" customHeight="1" x14ac:dyDescent="0.3">
      <c r="A1201" s="87">
        <f>IFERROR(InformeTbHv[[#This Row],[T EFECTIVO]]/InformeTbHv[[#This Row],[Horas disponibles]],0)</f>
        <v>0.95234042553191489</v>
      </c>
      <c r="B1201" s="87">
        <f>((InformeTbHv[[#This Row],[T PROGRAMADO]]-InformeTbHv[[#This Row],[HORAS DE OTRAS PARADA]]))/InformeTbHv[[#This Row],[T PROGRAMADO]]</f>
        <v>0.9325</v>
      </c>
      <c r="C1201" s="216">
        <f>IFERROR(((InformeTbHv[[#This Row],[T PROGRAMADO]]-InformeTbHv[[#This Row],[Ttal P. mec]])/InformeTbHv[[#This Row],[T PROGRAMADO]]),0)</f>
        <v>0.97916666666666663</v>
      </c>
      <c r="D1201" s="88">
        <f>IFERROR(ROUND(InformeTbHv[[#This Row],[TOTAL DE ARBOLES]]/InformeTbHv[[#This Row],[T EFECTIVO]],2),"")</f>
        <v>26.36</v>
      </c>
      <c r="E1201" s="88">
        <f>(IFERROR(ROUND(InformeTbHv[[#This Row],[M3]]/InformeTbHv[[#This Row],[TOTAL DE ARBOLES]],2),""))</f>
        <v>0.39</v>
      </c>
      <c r="F1201" s="39">
        <f>IFERROR(ROUND(InformeTbHv[[#This Row],[M3]]/InformeTbHv[[#This Row],[T EFECTIVO]],2),"")</f>
        <v>10.37</v>
      </c>
      <c r="G1201" s="89">
        <f>InformeTbHv[[#This Row],[T PROGRAMADO]]-InformeTbHv[[#This Row],[HORAS DE OTRAS PARADA]]</f>
        <v>11.19</v>
      </c>
      <c r="H1201" s="89">
        <f>InformeTbHv[[#This Row],[T PROGRAMADO]]-SUM(InformeTbHv[[#This Row],[T PARADAS MEC]]+InformeTbHv[[#This Row],[ALISTAMIENTO]]+InformeTbHv[[#This Row],[Mantenimiento periódico]])</f>
        <v>11.75</v>
      </c>
      <c r="I1201" s="89">
        <f>InformeTbHv[[#This Row],[T PARADAS MEC]]+InformeTbHv[[#This Row],[ALISTAMIENTO]]+InformeTbHv[[#This Row],[Mantenimiento periódico]]</f>
        <v>0.25</v>
      </c>
      <c r="J1201" s="89">
        <f>SUMIF(InformeTbHv[[#This Row],[MOTIVO 1]],"Mantenimiento periódico",InformeTbHv[[#This Row],[T OTRA PARADA 1]])</f>
        <v>0</v>
      </c>
      <c r="K1201" s="89">
        <f>InformeTbHv[[#This Row],[Mantenimiento periódico]]+InformeTbHv[[#This Row],[ALISTAMIENTO]]</f>
        <v>0.25</v>
      </c>
      <c r="L1201" s="89">
        <f>SUM(InformeTbHv[[#This Row],[T OTRA PARADA 1]:[T OTRA PARADA 5]])</f>
        <v>0</v>
      </c>
      <c r="M1201" s="88" t="s">
        <v>79</v>
      </c>
      <c r="N1201" s="88" t="s">
        <v>1417</v>
      </c>
      <c r="O1201" s="88" t="s">
        <v>84</v>
      </c>
      <c r="P1201" s="88">
        <v>1085247991</v>
      </c>
      <c r="Q1201" s="88" t="s">
        <v>43</v>
      </c>
      <c r="R1201" s="88" t="s">
        <v>49</v>
      </c>
      <c r="S1201" s="90">
        <v>46070</v>
      </c>
      <c r="T1201" s="88" t="s">
        <v>62</v>
      </c>
      <c r="U1201" s="88"/>
      <c r="V1201" s="88"/>
      <c r="W1201" s="88"/>
      <c r="X1201" s="88"/>
      <c r="Y1201" s="88"/>
      <c r="Z1201" s="88"/>
      <c r="AA1201" s="88"/>
      <c r="AB1201" s="88"/>
      <c r="AC1201" s="88" t="s">
        <v>1445</v>
      </c>
      <c r="AD1201" s="88" t="s">
        <v>1490</v>
      </c>
      <c r="AE1201" s="88" t="s">
        <v>1518</v>
      </c>
      <c r="AF1201" s="88">
        <v>19.828868083208551</v>
      </c>
      <c r="AG1201" s="88" t="s">
        <v>208</v>
      </c>
      <c r="AH1201" s="206">
        <v>5</v>
      </c>
      <c r="AI1201" s="88" t="s">
        <v>47</v>
      </c>
      <c r="AJ1201" s="419">
        <f>VLOOKUP(InformeTbHv[[#This Row],[TURNO]],[1]INFORMEHV!AI$2:AK$184,2,0)</f>
        <v>0.25</v>
      </c>
      <c r="AK1201" s="419">
        <f>VLOOKUP(InformeTbHv[[#This Row],[TURNO]],[1]INFORMEHV!AI$2:AK$184,3,0)</f>
        <v>0.58333333333333337</v>
      </c>
      <c r="AL1201" s="205">
        <v>33</v>
      </c>
      <c r="AM1201" s="88">
        <v>295</v>
      </c>
      <c r="AN1201" s="88">
        <v>116</v>
      </c>
      <c r="AO1201" s="88">
        <v>13.4</v>
      </c>
      <c r="AP1201" s="88"/>
      <c r="AQ1201" s="89">
        <v>10.7</v>
      </c>
      <c r="AR1201" s="88">
        <v>12</v>
      </c>
      <c r="AS1201" s="88"/>
      <c r="AT1201" s="88"/>
      <c r="AU1201" s="88"/>
      <c r="AV1201" s="88">
        <v>0.25</v>
      </c>
      <c r="AW1201" s="88">
        <v>0.23</v>
      </c>
      <c r="AX1201" s="88">
        <v>0.33</v>
      </c>
      <c r="AY1201" s="88"/>
      <c r="AZ1201" s="92"/>
      <c r="BA1201" s="88" t="s">
        <v>46</v>
      </c>
      <c r="BB120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0.81</v>
      </c>
      <c r="BC1201" s="89"/>
      <c r="BD1201" s="89"/>
      <c r="BE1201" s="89"/>
      <c r="BF1201" s="89"/>
      <c r="BG1201" s="93"/>
      <c r="BH1201" s="44"/>
      <c r="BI1201" s="45"/>
      <c r="BJ1201" s="45"/>
      <c r="BK1201" s="46"/>
      <c r="BL1201" s="94"/>
    </row>
    <row r="1202" spans="1:64" ht="18" customHeight="1" x14ac:dyDescent="0.3">
      <c r="A1202" s="87">
        <f>IFERROR(InformeTbHv[[#This Row],[T EFECTIVO]]/InformeTbHv[[#This Row],[Horas disponibles]],0)</f>
        <v>0.94757536041939716</v>
      </c>
      <c r="B1202" s="87">
        <f>((InformeTbHv[[#This Row],[T PROGRAMADO]]-InformeTbHv[[#This Row],[HORAS DE OTRAS PARADA]]))/InformeTbHv[[#This Row],[T PROGRAMADO]]</f>
        <v>0.90375000000000005</v>
      </c>
      <c r="C1202" s="216">
        <f>IFERROR(((InformeTbHv[[#This Row],[T PROGRAMADO]]-InformeTbHv[[#This Row],[Ttal P. mec]])/InformeTbHv[[#This Row],[T PROGRAMADO]]),0)</f>
        <v>0.95374999999999999</v>
      </c>
      <c r="D1202" s="88">
        <f>IFERROR(ROUND(InformeTbHv[[#This Row],[TOTAL DE ARBOLES]]/InformeTbHv[[#This Row],[T EFECTIVO]],2),"")</f>
        <v>50.35</v>
      </c>
      <c r="E1202" s="88">
        <f>(IFERROR(ROUND(InformeTbHv[[#This Row],[M3]]/InformeTbHv[[#This Row],[TOTAL DE ARBOLES]],2),""))</f>
        <v>0.4</v>
      </c>
      <c r="F1202" s="39">
        <f>IFERROR(ROUND(InformeTbHv[[#This Row],[M3]]/InformeTbHv[[#This Row],[T EFECTIVO]],2),"")</f>
        <v>19.920000000000002</v>
      </c>
      <c r="G1202" s="89">
        <f>InformeTbHv[[#This Row],[T PROGRAMADO]]-InformeTbHv[[#This Row],[HORAS DE OTRAS PARADA]]</f>
        <v>7.23</v>
      </c>
      <c r="H1202" s="89">
        <f>InformeTbHv[[#This Row],[T PROGRAMADO]]-SUM(InformeTbHv[[#This Row],[T PARADAS MEC]]+InformeTbHv[[#This Row],[ALISTAMIENTO]]+InformeTbHv[[#This Row],[Mantenimiento periódico]])</f>
        <v>7.63</v>
      </c>
      <c r="I1202" s="89">
        <f>InformeTbHv[[#This Row],[T PARADAS MEC]]+InformeTbHv[[#This Row],[ALISTAMIENTO]]+InformeTbHv[[#This Row],[Mantenimiento periódico]]</f>
        <v>0.37</v>
      </c>
      <c r="J1202" s="89">
        <f>SUMIF(InformeTbHv[[#This Row],[MOTIVO 1]],"Mantenimiento periódico",InformeTbHv[[#This Row],[T OTRA PARADA 1]])</f>
        <v>0</v>
      </c>
      <c r="K1202" s="89">
        <f>InformeTbHv[[#This Row],[Mantenimiento periódico]]+InformeTbHv[[#This Row],[ALISTAMIENTO]]</f>
        <v>0.2</v>
      </c>
      <c r="L1202" s="89">
        <f>SUM(InformeTbHv[[#This Row],[T OTRA PARADA 1]:[T OTRA PARADA 5]])</f>
        <v>0</v>
      </c>
      <c r="M1202" s="88" t="s">
        <v>79</v>
      </c>
      <c r="N1202" s="88" t="s">
        <v>1417</v>
      </c>
      <c r="O1202" s="88" t="s">
        <v>84</v>
      </c>
      <c r="P1202" s="88">
        <v>1085247991</v>
      </c>
      <c r="Q1202" s="88" t="s">
        <v>43</v>
      </c>
      <c r="R1202" s="88" t="s">
        <v>49</v>
      </c>
      <c r="S1202" s="90">
        <v>46069</v>
      </c>
      <c r="T1202" s="88" t="s">
        <v>62</v>
      </c>
      <c r="U1202" s="88"/>
      <c r="V1202" s="88"/>
      <c r="W1202" s="88"/>
      <c r="X1202" s="88"/>
      <c r="Y1202" s="88"/>
      <c r="Z1202" s="88"/>
      <c r="AA1202" s="88"/>
      <c r="AB1202" s="88"/>
      <c r="AC1202" s="88" t="s">
        <v>1445</v>
      </c>
      <c r="AD1202" s="88" t="s">
        <v>1490</v>
      </c>
      <c r="AE1202" s="88" t="s">
        <v>1518</v>
      </c>
      <c r="AF1202" s="88">
        <v>19.828868083208551</v>
      </c>
      <c r="AG1202" s="88" t="s">
        <v>208</v>
      </c>
      <c r="AH1202" s="206">
        <v>5</v>
      </c>
      <c r="AI1202" s="88" t="s">
        <v>47</v>
      </c>
      <c r="AJ1202" s="419">
        <f>VLOOKUP(InformeTbHv[[#This Row],[TURNO]],[1]INFORMEHV!AI$2:AK$184,2,0)</f>
        <v>0.25</v>
      </c>
      <c r="AK1202" s="419">
        <f>VLOOKUP(InformeTbHv[[#This Row],[TURNO]],[1]INFORMEHV!AI$2:AK$184,3,0)</f>
        <v>0.58333333333333337</v>
      </c>
      <c r="AL1202" s="205">
        <v>28</v>
      </c>
      <c r="AM1202" s="88">
        <v>364</v>
      </c>
      <c r="AN1202" s="88">
        <v>144</v>
      </c>
      <c r="AO1202" s="88">
        <v>19.5</v>
      </c>
      <c r="AP1202" s="88"/>
      <c r="AQ1202" s="95">
        <v>15.9</v>
      </c>
      <c r="AR1202" s="88">
        <v>8</v>
      </c>
      <c r="AS1202" s="88">
        <v>0.17</v>
      </c>
      <c r="AT1202" s="88"/>
      <c r="AU1202" s="88"/>
      <c r="AV1202" s="88">
        <v>0.2</v>
      </c>
      <c r="AW1202" s="88">
        <v>0.23</v>
      </c>
      <c r="AX1202" s="88">
        <v>0.17</v>
      </c>
      <c r="AY1202" s="88"/>
      <c r="AZ1202" s="92"/>
      <c r="BA1202" s="88" t="s">
        <v>46</v>
      </c>
      <c r="BB120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0.77</v>
      </c>
      <c r="BC1202" s="89"/>
      <c r="BD1202" s="89"/>
      <c r="BE1202" s="89"/>
      <c r="BF1202" s="89"/>
      <c r="BG1202" s="93"/>
      <c r="BH1202" s="44"/>
      <c r="BI1202" s="45"/>
      <c r="BJ1202" s="45"/>
      <c r="BK1202" s="46"/>
      <c r="BL1202" s="94"/>
    </row>
    <row r="1203" spans="1:64" ht="18" customHeight="1" x14ac:dyDescent="0.3">
      <c r="A1203" s="87">
        <f>IFERROR(InformeTbHv[[#This Row],[T EFECTIVO]]/InformeTbHv[[#This Row],[Horas disponibles]],0)</f>
        <v>0.94871794871794879</v>
      </c>
      <c r="B1203" s="87">
        <f>((InformeTbHv[[#This Row],[T PROGRAMADO]]-InformeTbHv[[#This Row],[HORAS DE OTRAS PARADA]]))/InformeTbHv[[#This Row],[T PROGRAMADO]]</f>
        <v>0.92500000000000004</v>
      </c>
      <c r="C1203" s="216">
        <f>IFERROR(((InformeTbHv[[#This Row],[T PROGRAMADO]]-InformeTbHv[[#This Row],[Ttal P. mec]])/InformeTbHv[[#This Row],[T PROGRAMADO]]),0)</f>
        <v>0.97499999999999998</v>
      </c>
      <c r="D1203" s="88">
        <f>IFERROR(ROUND(InformeTbHv[[#This Row],[TOTAL DE ARBOLES]]/InformeTbHv[[#This Row],[T EFECTIVO]],2),"")</f>
        <v>41.49</v>
      </c>
      <c r="E1203" s="88">
        <f>(IFERROR(ROUND(InformeTbHv[[#This Row],[M3]]/InformeTbHv[[#This Row],[TOTAL DE ARBOLES]],2),""))</f>
        <v>0.33</v>
      </c>
      <c r="F1203" s="39">
        <f>IFERROR(ROUND(InformeTbHv[[#This Row],[M3]]/InformeTbHv[[#This Row],[T EFECTIVO]],2),"")</f>
        <v>13.65</v>
      </c>
      <c r="G1203" s="89">
        <f>InformeTbHv[[#This Row],[T PROGRAMADO]]-InformeTbHv[[#This Row],[HORAS DE OTRAS PARADA]]</f>
        <v>7.4</v>
      </c>
      <c r="H1203" s="89">
        <f>InformeTbHv[[#This Row],[T PROGRAMADO]]-SUM(InformeTbHv[[#This Row],[T PARADAS MEC]]+InformeTbHv[[#This Row],[ALISTAMIENTO]]+InformeTbHv[[#This Row],[Mantenimiento periódico]])</f>
        <v>7.8</v>
      </c>
      <c r="I1203" s="89">
        <f>InformeTbHv[[#This Row],[T PARADAS MEC]]+InformeTbHv[[#This Row],[ALISTAMIENTO]]+InformeTbHv[[#This Row],[Mantenimiento periódico]]</f>
        <v>0.2</v>
      </c>
      <c r="J1203" s="89">
        <f>SUMIF(InformeTbHv[[#This Row],[MOTIVO 1]],"Mantenimiento periódico",InformeTbHv[[#This Row],[T OTRA PARADA 1]])</f>
        <v>0</v>
      </c>
      <c r="K1203" s="89">
        <f>InformeTbHv[[#This Row],[Mantenimiento periódico]]+InformeTbHv[[#This Row],[ALISTAMIENTO]]</f>
        <v>0.2</v>
      </c>
      <c r="L1203" s="89">
        <f>SUM(InformeTbHv[[#This Row],[T OTRA PARADA 1]:[T OTRA PARADA 5]])</f>
        <v>0</v>
      </c>
      <c r="M1203" s="88" t="s">
        <v>55</v>
      </c>
      <c r="N1203" s="88" t="s">
        <v>1418</v>
      </c>
      <c r="O1203" s="88" t="s">
        <v>56</v>
      </c>
      <c r="P1203" s="88">
        <v>1114480052</v>
      </c>
      <c r="Q1203" s="88" t="s">
        <v>43</v>
      </c>
      <c r="R1203" s="88" t="s">
        <v>49</v>
      </c>
      <c r="S1203" s="90">
        <v>46069</v>
      </c>
      <c r="T1203" s="88" t="s">
        <v>62</v>
      </c>
      <c r="U1203" s="88"/>
      <c r="V1203" s="88"/>
      <c r="W1203" s="88"/>
      <c r="X1203" s="88"/>
      <c r="Y1203" s="88"/>
      <c r="Z1203" s="88"/>
      <c r="AA1203" s="88"/>
      <c r="AB1203" s="88"/>
      <c r="AC1203" s="88" t="s">
        <v>1445</v>
      </c>
      <c r="AD1203" s="88" t="s">
        <v>1490</v>
      </c>
      <c r="AE1203" s="88" t="s">
        <v>1518</v>
      </c>
      <c r="AF1203" s="88">
        <v>19.828868083208551</v>
      </c>
      <c r="AG1203" s="88" t="s">
        <v>208</v>
      </c>
      <c r="AH1203" s="206">
        <v>5</v>
      </c>
      <c r="AI1203" s="88" t="s">
        <v>47</v>
      </c>
      <c r="AJ1203" s="419">
        <f>VLOOKUP(InformeTbHv[[#This Row],[TURNO]],[1]INFORMEHV!AI$2:AK$184,2,0)</f>
        <v>0.25</v>
      </c>
      <c r="AK1203" s="419">
        <f>VLOOKUP(InformeTbHv[[#This Row],[TURNO]],[1]INFORMEHV!AI$2:AK$184,3,0)</f>
        <v>0.58333333333333337</v>
      </c>
      <c r="AL1203" s="205">
        <v>28</v>
      </c>
      <c r="AM1203" s="88">
        <v>307</v>
      </c>
      <c r="AN1203" s="88">
        <v>101</v>
      </c>
      <c r="AO1203" s="88">
        <v>19.3</v>
      </c>
      <c r="AP1203" s="88"/>
      <c r="AQ1203" s="95">
        <v>22.9</v>
      </c>
      <c r="AR1203" s="88">
        <v>8</v>
      </c>
      <c r="AS1203" s="88"/>
      <c r="AT1203" s="88"/>
      <c r="AU1203" s="88"/>
      <c r="AV1203" s="88">
        <v>0.2</v>
      </c>
      <c r="AW1203" s="88">
        <v>0.23</v>
      </c>
      <c r="AX1203" s="88">
        <v>0.17</v>
      </c>
      <c r="AY1203" s="88"/>
      <c r="AZ1203" s="92" t="s">
        <v>652</v>
      </c>
      <c r="BA1203" s="88" t="s">
        <v>46</v>
      </c>
      <c r="BB120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0.60000000000000009</v>
      </c>
      <c r="BC1203" s="89"/>
      <c r="BD1203" s="89"/>
      <c r="BE1203" s="89"/>
      <c r="BF1203" s="89"/>
      <c r="BG1203" s="93"/>
      <c r="BH1203" s="44"/>
      <c r="BI1203" s="45"/>
      <c r="BJ1203" s="45"/>
      <c r="BK1203" s="46"/>
      <c r="BL1203" s="94"/>
    </row>
    <row r="1204" spans="1:64" ht="18" customHeight="1" x14ac:dyDescent="0.3">
      <c r="A1204" s="87">
        <f>IFERROR(InformeTbHv[[#This Row],[T EFECTIVO]]/InformeTbHv[[#This Row],[Horas disponibles]],0)</f>
        <v>0.94594594594594594</v>
      </c>
      <c r="B1204" s="87">
        <f>((InformeTbHv[[#This Row],[T PROGRAMADO]]-InformeTbHv[[#This Row],[HORAS DE OTRAS PARADA]]))/InformeTbHv[[#This Row],[T PROGRAMADO]]</f>
        <v>0.91874999999999996</v>
      </c>
      <c r="C1204" s="216">
        <f>IFERROR(((InformeTbHv[[#This Row],[T PROGRAMADO]]-InformeTbHv[[#This Row],[Ttal P. mec]])/InformeTbHv[[#This Row],[T PROGRAMADO]]),0)</f>
        <v>0.97124999999999995</v>
      </c>
      <c r="D1204" s="88">
        <f>IFERROR(ROUND(InformeTbHv[[#This Row],[TOTAL DE ARBOLES]]/InformeTbHv[[#This Row],[T EFECTIVO]],2),"")</f>
        <v>51.43</v>
      </c>
      <c r="E1204" s="88">
        <f>(IFERROR(ROUND(InformeTbHv[[#This Row],[M3]]/InformeTbHv[[#This Row],[TOTAL DE ARBOLES]],2),""))</f>
        <v>0.3</v>
      </c>
      <c r="F1204" s="39">
        <f>IFERROR(ROUND(InformeTbHv[[#This Row],[M3]]/InformeTbHv[[#This Row],[T EFECTIVO]],2),"")</f>
        <v>15.22</v>
      </c>
      <c r="G1204" s="89">
        <f>InformeTbHv[[#This Row],[T PROGRAMADO]]-InformeTbHv[[#This Row],[HORAS DE OTRAS PARADA]]</f>
        <v>7.35</v>
      </c>
      <c r="H1204" s="89">
        <f>InformeTbHv[[#This Row],[T PROGRAMADO]]-SUM(InformeTbHv[[#This Row],[T PARADAS MEC]]+InformeTbHv[[#This Row],[ALISTAMIENTO]]+InformeTbHv[[#This Row],[Mantenimiento periódico]])</f>
        <v>7.77</v>
      </c>
      <c r="I1204" s="89">
        <f>InformeTbHv[[#This Row],[T PARADAS MEC]]+InformeTbHv[[#This Row],[ALISTAMIENTO]]+InformeTbHv[[#This Row],[Mantenimiento periódico]]</f>
        <v>0.23</v>
      </c>
      <c r="J1204" s="89">
        <f>SUMIF(InformeTbHv[[#This Row],[MOTIVO 1]],"Mantenimiento periódico",InformeTbHv[[#This Row],[T OTRA PARADA 1]])</f>
        <v>0</v>
      </c>
      <c r="K1204" s="89">
        <f>InformeTbHv[[#This Row],[Mantenimiento periódico]]+InformeTbHv[[#This Row],[ALISTAMIENTO]]</f>
        <v>0.23</v>
      </c>
      <c r="L1204" s="89">
        <f>SUM(InformeTbHv[[#This Row],[T OTRA PARADA 1]:[T OTRA PARADA 5]])</f>
        <v>0</v>
      </c>
      <c r="M1204" s="88" t="s">
        <v>55</v>
      </c>
      <c r="N1204" s="88" t="s">
        <v>1418</v>
      </c>
      <c r="O1204" s="88" t="s">
        <v>60</v>
      </c>
      <c r="P1204" s="88">
        <v>1061791033</v>
      </c>
      <c r="Q1204" s="88" t="s">
        <v>43</v>
      </c>
      <c r="R1204" s="88" t="s">
        <v>49</v>
      </c>
      <c r="S1204" s="90">
        <v>46068</v>
      </c>
      <c r="T1204" s="88" t="s">
        <v>62</v>
      </c>
      <c r="U1204" s="88"/>
      <c r="V1204" s="88"/>
      <c r="W1204" s="88"/>
      <c r="X1204" s="88"/>
      <c r="Y1204" s="88"/>
      <c r="Z1204" s="88"/>
      <c r="AA1204" s="88"/>
      <c r="AB1204" s="88"/>
      <c r="AC1204" s="88" t="s">
        <v>1445</v>
      </c>
      <c r="AD1204" s="88" t="s">
        <v>1490</v>
      </c>
      <c r="AE1204" s="88" t="s">
        <v>1518</v>
      </c>
      <c r="AF1204" s="88">
        <v>19.828868083208551</v>
      </c>
      <c r="AG1204" s="88" t="s">
        <v>208</v>
      </c>
      <c r="AH1204" s="206">
        <v>5</v>
      </c>
      <c r="AI1204" s="88" t="s">
        <v>45</v>
      </c>
      <c r="AJ1204" s="419">
        <f>VLOOKUP(InformeTbHv[[#This Row],[TURNO]],[1]INFORMEHV!AI$2:AK$184,2,0)</f>
        <v>0.58333333333333337</v>
      </c>
      <c r="AK1204" s="419">
        <f>VLOOKUP(InformeTbHv[[#This Row],[TURNO]],[1]INFORMEHV!AI$2:AK$184,3,0)</f>
        <v>0.91666666666666663</v>
      </c>
      <c r="AL1204" s="205">
        <v>26</v>
      </c>
      <c r="AM1204" s="88">
        <v>378</v>
      </c>
      <c r="AN1204" s="88">
        <v>111.88</v>
      </c>
      <c r="AO1204" s="88">
        <v>14.53</v>
      </c>
      <c r="AP1204" s="88"/>
      <c r="AQ1204" s="95">
        <v>21.7</v>
      </c>
      <c r="AR1204" s="88">
        <v>8</v>
      </c>
      <c r="AS1204" s="88"/>
      <c r="AT1204" s="88"/>
      <c r="AU1204" s="88"/>
      <c r="AV1204" s="88">
        <v>0.23</v>
      </c>
      <c r="AW1204" s="88">
        <v>0.25</v>
      </c>
      <c r="AX1204" s="88">
        <v>0.17</v>
      </c>
      <c r="AY1204" s="88"/>
      <c r="AZ1204" s="92" t="s">
        <v>690</v>
      </c>
      <c r="BA1204" s="88" t="s">
        <v>46</v>
      </c>
      <c r="BB120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0.65</v>
      </c>
      <c r="BC1204" s="89"/>
      <c r="BD1204" s="89"/>
      <c r="BE1204" s="89"/>
      <c r="BF1204" s="89"/>
      <c r="BG1204" s="93"/>
      <c r="BH1204" s="44"/>
      <c r="BI1204" s="45"/>
      <c r="BJ1204" s="45"/>
      <c r="BK1204" s="46"/>
      <c r="BL1204" s="94"/>
    </row>
    <row r="1205" spans="1:64" ht="18" customHeight="1" x14ac:dyDescent="0.3">
      <c r="A1205" s="87">
        <f>IFERROR(InformeTbHv[[#This Row],[T EFECTIVO]]/InformeTbHv[[#This Row],[Horas disponibles]],0)</f>
        <v>0.9192307692307693</v>
      </c>
      <c r="B1205" s="87">
        <f>((InformeTbHv[[#This Row],[T PROGRAMADO]]-InformeTbHv[[#This Row],[HORAS DE OTRAS PARADA]]))/InformeTbHv[[#This Row],[T PROGRAMADO]]</f>
        <v>0.89624999999999999</v>
      </c>
      <c r="C1205" s="216">
        <f>IFERROR(((InformeTbHv[[#This Row],[T PROGRAMADO]]-InformeTbHv[[#This Row],[Ttal P. mec]])/InformeTbHv[[#This Row],[T PROGRAMADO]]),0)</f>
        <v>0.97499999999999998</v>
      </c>
      <c r="D1205" s="88">
        <f>IFERROR(ROUND(InformeTbHv[[#This Row],[TOTAL DE ARBOLES]]/InformeTbHv[[#This Row],[T EFECTIVO]],2),"")</f>
        <v>37.659999999999997</v>
      </c>
      <c r="E1205" s="88">
        <f>(IFERROR(ROUND(InformeTbHv[[#This Row],[M3]]/InformeTbHv[[#This Row],[TOTAL DE ARBOLES]],2),""))</f>
        <v>0.39</v>
      </c>
      <c r="F1205" s="39">
        <f>IFERROR(ROUND(InformeTbHv[[#This Row],[M3]]/InformeTbHv[[#This Row],[T EFECTIVO]],2),"")</f>
        <v>14.5</v>
      </c>
      <c r="G1205" s="89">
        <f>InformeTbHv[[#This Row],[T PROGRAMADO]]-InformeTbHv[[#This Row],[HORAS DE OTRAS PARADA]]</f>
        <v>7.17</v>
      </c>
      <c r="H1205" s="89">
        <f>InformeTbHv[[#This Row],[T PROGRAMADO]]-SUM(InformeTbHv[[#This Row],[T PARADAS MEC]]+InformeTbHv[[#This Row],[ALISTAMIENTO]]+InformeTbHv[[#This Row],[Mantenimiento periódico]])</f>
        <v>7.8</v>
      </c>
      <c r="I1205" s="89">
        <f>InformeTbHv[[#This Row],[T PARADAS MEC]]+InformeTbHv[[#This Row],[ALISTAMIENTO]]+InformeTbHv[[#This Row],[Mantenimiento periódico]]</f>
        <v>0.2</v>
      </c>
      <c r="J1205" s="89">
        <f>SUMIF(InformeTbHv[[#This Row],[MOTIVO 1]],"Mantenimiento periódico",InformeTbHv[[#This Row],[T OTRA PARADA 1]])</f>
        <v>0</v>
      </c>
      <c r="K1205" s="89">
        <f>InformeTbHv[[#This Row],[Mantenimiento periódico]]+InformeTbHv[[#This Row],[ALISTAMIENTO]]</f>
        <v>0.2</v>
      </c>
      <c r="L1205" s="89">
        <f>SUM(InformeTbHv[[#This Row],[T OTRA PARADA 1]:[T OTRA PARADA 5]])</f>
        <v>0</v>
      </c>
      <c r="M1205" s="88" t="s">
        <v>79</v>
      </c>
      <c r="N1205" s="88" t="s">
        <v>1417</v>
      </c>
      <c r="O1205" s="88" t="s">
        <v>84</v>
      </c>
      <c r="P1205" s="88">
        <v>1085247991</v>
      </c>
      <c r="Q1205" s="88" t="s">
        <v>43</v>
      </c>
      <c r="R1205" s="88" t="s">
        <v>49</v>
      </c>
      <c r="S1205" s="90">
        <v>46068</v>
      </c>
      <c r="T1205" s="88" t="s">
        <v>62</v>
      </c>
      <c r="U1205" s="88"/>
      <c r="V1205" s="88"/>
      <c r="W1205" s="88"/>
      <c r="X1205" s="88"/>
      <c r="Y1205" s="88"/>
      <c r="Z1205" s="88"/>
      <c r="AA1205" s="88"/>
      <c r="AB1205" s="88"/>
      <c r="AC1205" s="88" t="s">
        <v>1445</v>
      </c>
      <c r="AD1205" s="88" t="s">
        <v>1490</v>
      </c>
      <c r="AE1205" s="88" t="s">
        <v>1518</v>
      </c>
      <c r="AF1205" s="88">
        <v>19.828868083208551</v>
      </c>
      <c r="AG1205" s="88" t="s">
        <v>208</v>
      </c>
      <c r="AH1205" s="206">
        <v>5</v>
      </c>
      <c r="AI1205" s="88" t="s">
        <v>47</v>
      </c>
      <c r="AJ1205" s="419">
        <f>VLOOKUP(InformeTbHv[[#This Row],[TURNO]],[1]INFORMEHV!AI$2:AK$184,2,0)</f>
        <v>0.25</v>
      </c>
      <c r="AK1205" s="419">
        <f>VLOOKUP(InformeTbHv[[#This Row],[TURNO]],[1]INFORMEHV!AI$2:AK$184,3,0)</f>
        <v>0.58333333333333337</v>
      </c>
      <c r="AL1205" s="205">
        <v>28</v>
      </c>
      <c r="AM1205" s="88">
        <v>270</v>
      </c>
      <c r="AN1205" s="88">
        <v>104</v>
      </c>
      <c r="AO1205" s="88">
        <v>16.8</v>
      </c>
      <c r="AP1205" s="88"/>
      <c r="AQ1205" s="95">
        <v>14.2</v>
      </c>
      <c r="AR1205" s="88">
        <v>8</v>
      </c>
      <c r="AS1205" s="88"/>
      <c r="AT1205" s="88"/>
      <c r="AU1205" s="88"/>
      <c r="AV1205" s="88">
        <v>0.2</v>
      </c>
      <c r="AW1205" s="88">
        <v>0.3</v>
      </c>
      <c r="AX1205" s="88">
        <v>0.33</v>
      </c>
      <c r="AY1205" s="88"/>
      <c r="AZ1205" s="92"/>
      <c r="BA1205" s="88" t="s">
        <v>46</v>
      </c>
      <c r="BB120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0.83000000000000007</v>
      </c>
      <c r="BC1205" s="89"/>
      <c r="BD1205" s="89"/>
      <c r="BE1205" s="89"/>
      <c r="BF1205" s="89"/>
      <c r="BG1205" s="93"/>
      <c r="BH1205" s="44"/>
      <c r="BI1205" s="45"/>
      <c r="BJ1205" s="45"/>
      <c r="BK1205" s="46"/>
      <c r="BL1205" s="94"/>
    </row>
    <row r="1206" spans="1:64" ht="18" customHeight="1" x14ac:dyDescent="0.3">
      <c r="A1206" s="87">
        <f>IFERROR(InformeTbHv[[#This Row],[T EFECTIVO]]/InformeTbHv[[#This Row],[Horas disponibles]],0)</f>
        <v>0.77511244377811095</v>
      </c>
      <c r="B1206" s="87">
        <f>((InformeTbHv[[#This Row],[T PROGRAMADO]]-InformeTbHv[[#This Row],[HORAS DE OTRAS PARADA]]))/InformeTbHv[[#This Row],[T PROGRAMADO]]</f>
        <v>0.73857142857142855</v>
      </c>
      <c r="C1206" s="216">
        <f>IFERROR(((InformeTbHv[[#This Row],[T PROGRAMADO]]-InformeTbHv[[#This Row],[Ttal P. mec]])/InformeTbHv[[#This Row],[T PROGRAMADO]]),0)</f>
        <v>0.95285714285714285</v>
      </c>
      <c r="D1206" s="88">
        <f>IFERROR(ROUND(InformeTbHv[[#This Row],[TOTAL DE ARBOLES]]/InformeTbHv[[#This Row],[T EFECTIVO]],2),"")</f>
        <v>25.15</v>
      </c>
      <c r="E1206" s="88">
        <f>(IFERROR(ROUND(InformeTbHv[[#This Row],[M3]]/InformeTbHv[[#This Row],[TOTAL DE ARBOLES]],2),""))</f>
        <v>0.38</v>
      </c>
      <c r="F1206" s="39">
        <f>IFERROR(ROUND(InformeTbHv[[#This Row],[M3]]/InformeTbHv[[#This Row],[T EFECTIVO]],2),"")</f>
        <v>9.67</v>
      </c>
      <c r="G1206" s="89">
        <f>InformeTbHv[[#This Row],[T PROGRAMADO]]-InformeTbHv[[#This Row],[HORAS DE OTRAS PARADA]]</f>
        <v>5.17</v>
      </c>
      <c r="H1206" s="89">
        <f>InformeTbHv[[#This Row],[T PROGRAMADO]]-SUM(InformeTbHv[[#This Row],[T PARADAS MEC]]+InformeTbHv[[#This Row],[ALISTAMIENTO]]+InformeTbHv[[#This Row],[Mantenimiento periódico]])</f>
        <v>6.67</v>
      </c>
      <c r="I1206" s="89">
        <f>InformeTbHv[[#This Row],[T PARADAS MEC]]+InformeTbHv[[#This Row],[ALISTAMIENTO]]+InformeTbHv[[#This Row],[Mantenimiento periódico]]</f>
        <v>0.33</v>
      </c>
      <c r="J1206" s="89">
        <f>SUMIF(InformeTbHv[[#This Row],[MOTIVO 1]],"Mantenimiento periódico",InformeTbHv[[#This Row],[T OTRA PARADA 1]])</f>
        <v>0</v>
      </c>
      <c r="K1206" s="89">
        <f>InformeTbHv[[#This Row],[Mantenimiento periódico]]+InformeTbHv[[#This Row],[ALISTAMIENTO]]</f>
        <v>0.33</v>
      </c>
      <c r="L1206" s="89">
        <f>SUM(InformeTbHv[[#This Row],[T OTRA PARADA 1]:[T OTRA PARADA 5]])</f>
        <v>0.5</v>
      </c>
      <c r="M1206" s="88" t="s">
        <v>76</v>
      </c>
      <c r="N1206" s="88" t="s">
        <v>1418</v>
      </c>
      <c r="O1206" s="88" t="s">
        <v>77</v>
      </c>
      <c r="P1206" s="88">
        <v>1010092842</v>
      </c>
      <c r="Q1206" s="88" t="s">
        <v>43</v>
      </c>
      <c r="R1206" s="88" t="s">
        <v>49</v>
      </c>
      <c r="S1206" s="90">
        <v>46065</v>
      </c>
      <c r="T1206" s="88" t="s">
        <v>324</v>
      </c>
      <c r="U1206" s="88"/>
      <c r="V1206" s="88"/>
      <c r="W1206" s="88"/>
      <c r="X1206" s="88"/>
      <c r="Y1206" s="88"/>
      <c r="Z1206" s="88"/>
      <c r="AA1206" s="88"/>
      <c r="AB1206" s="88"/>
      <c r="AC1206" s="88" t="s">
        <v>1429</v>
      </c>
      <c r="AD1206" s="88" t="s">
        <v>1474</v>
      </c>
      <c r="AE1206" s="88" t="s">
        <v>1509</v>
      </c>
      <c r="AF1206" s="88">
        <v>28.324549850778098</v>
      </c>
      <c r="AG1206" s="251" t="s">
        <v>205</v>
      </c>
      <c r="AH1206" s="206">
        <v>3</v>
      </c>
      <c r="AI1206" s="88" t="s">
        <v>45</v>
      </c>
      <c r="AJ1206" s="419">
        <f>VLOOKUP(InformeTbHv[[#This Row],[TURNO]],[1]INFORMEHV!AI$2:AK$184,2,0)</f>
        <v>0.58333333333333337</v>
      </c>
      <c r="AK1206" s="419">
        <f>VLOOKUP(InformeTbHv[[#This Row],[TURNO]],[1]INFORMEHV!AI$2:AK$184,3,0)</f>
        <v>0.91666666666666663</v>
      </c>
      <c r="AL1206" s="205">
        <v>30</v>
      </c>
      <c r="AM1206" s="88">
        <v>130</v>
      </c>
      <c r="AN1206" s="88">
        <v>50</v>
      </c>
      <c r="AO1206" s="88">
        <v>11.1</v>
      </c>
      <c r="AP1206" s="88"/>
      <c r="AQ1206" s="89">
        <v>20</v>
      </c>
      <c r="AR1206" s="88">
        <v>7</v>
      </c>
      <c r="AS1206" s="88"/>
      <c r="AT1206" s="88"/>
      <c r="AU1206" s="88"/>
      <c r="AV1206" s="88">
        <v>0.33</v>
      </c>
      <c r="AW1206" s="88">
        <v>0.33</v>
      </c>
      <c r="AX1206" s="88">
        <v>0.67</v>
      </c>
      <c r="AY1206" s="88"/>
      <c r="AZ1206" s="92" t="s">
        <v>697</v>
      </c>
      <c r="BA1206" s="88" t="s">
        <v>48</v>
      </c>
      <c r="BB120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1.83</v>
      </c>
      <c r="BC1206" s="89">
        <v>0.5</v>
      </c>
      <c r="BD1206" s="89"/>
      <c r="BE1206" s="89"/>
      <c r="BF1206" s="89"/>
      <c r="BG1206" s="93"/>
      <c r="BH1206" s="44" t="s">
        <v>605</v>
      </c>
      <c r="BI1206" s="45"/>
      <c r="BJ1206" s="45"/>
      <c r="BK1206" s="46"/>
      <c r="BL1206" s="94"/>
    </row>
    <row r="1207" spans="1:64" ht="18" customHeight="1" x14ac:dyDescent="0.3">
      <c r="A1207" s="87">
        <f>IFERROR(InformeTbHv[[#This Row],[T EFECTIVO]]/InformeTbHv[[#This Row],[Horas disponibles]],0)</f>
        <v>0.61538461538461542</v>
      </c>
      <c r="B1207" s="87">
        <f>((InformeTbHv[[#This Row],[T PROGRAMADO]]-InformeTbHv[[#This Row],[HORAS DE OTRAS PARADA]]))/InformeTbHv[[#This Row],[T PROGRAMADO]]</f>
        <v>0.5714285714285714</v>
      </c>
      <c r="C1207" s="216">
        <f>IFERROR(((InformeTbHv[[#This Row],[T PROGRAMADO]]-InformeTbHv[[#This Row],[Ttal P. mec]])/InformeTbHv[[#This Row],[T PROGRAMADO]]),0)</f>
        <v>0.9285714285714286</v>
      </c>
      <c r="D1207" s="88">
        <f>IFERROR(ROUND(InformeTbHv[[#This Row],[TOTAL DE ARBOLES]]/InformeTbHv[[#This Row],[T EFECTIVO]],2),"")</f>
        <v>30</v>
      </c>
      <c r="E1207" s="88">
        <f>(IFERROR(ROUND(InformeTbHv[[#This Row],[M3]]/InformeTbHv[[#This Row],[TOTAL DE ARBOLES]],2),""))</f>
        <v>0.42</v>
      </c>
      <c r="F1207" s="39">
        <f>IFERROR(ROUND(InformeTbHv[[#This Row],[M3]]/InformeTbHv[[#This Row],[T EFECTIVO]],2),"")</f>
        <v>12.5</v>
      </c>
      <c r="G1207" s="89">
        <f>InformeTbHv[[#This Row],[T PROGRAMADO]]-InformeTbHv[[#This Row],[HORAS DE OTRAS PARADA]]</f>
        <v>4</v>
      </c>
      <c r="H1207" s="89">
        <f>InformeTbHv[[#This Row],[T PROGRAMADO]]-SUM(InformeTbHv[[#This Row],[T PARADAS MEC]]+InformeTbHv[[#This Row],[ALISTAMIENTO]]+InformeTbHv[[#This Row],[Mantenimiento periódico]])</f>
        <v>6.5</v>
      </c>
      <c r="I1207" s="89">
        <f>InformeTbHv[[#This Row],[T PARADAS MEC]]+InformeTbHv[[#This Row],[ALISTAMIENTO]]+InformeTbHv[[#This Row],[Mantenimiento periódico]]</f>
        <v>0.5</v>
      </c>
      <c r="J1207" s="89">
        <f>SUMIF(InformeTbHv[[#This Row],[MOTIVO 1]],"Mantenimiento periódico",InformeTbHv[[#This Row],[T OTRA PARADA 1]])</f>
        <v>0</v>
      </c>
      <c r="K1207" s="89">
        <f>InformeTbHv[[#This Row],[Mantenimiento periódico]]+InformeTbHv[[#This Row],[ALISTAMIENTO]]</f>
        <v>0.5</v>
      </c>
      <c r="L1207" s="89">
        <f>SUM(InformeTbHv[[#This Row],[T OTRA PARADA 1]:[T OTRA PARADA 5]])</f>
        <v>2</v>
      </c>
      <c r="M1207" s="88" t="s">
        <v>76</v>
      </c>
      <c r="N1207" s="88" t="s">
        <v>1418</v>
      </c>
      <c r="O1207" s="88" t="s">
        <v>83</v>
      </c>
      <c r="P1207" s="88">
        <v>1116724602</v>
      </c>
      <c r="Q1207" s="88" t="s">
        <v>43</v>
      </c>
      <c r="R1207" s="88" t="s">
        <v>49</v>
      </c>
      <c r="S1207" s="90">
        <v>46066</v>
      </c>
      <c r="T1207" s="88" t="s">
        <v>324</v>
      </c>
      <c r="U1207" s="88"/>
      <c r="V1207" s="88"/>
      <c r="W1207" s="88"/>
      <c r="X1207" s="88"/>
      <c r="Y1207" s="88"/>
      <c r="Z1207" s="88"/>
      <c r="AA1207" s="88"/>
      <c r="AB1207" s="88"/>
      <c r="AC1207" s="88" t="s">
        <v>1429</v>
      </c>
      <c r="AD1207" s="88" t="s">
        <v>1474</v>
      </c>
      <c r="AE1207" s="88" t="s">
        <v>1509</v>
      </c>
      <c r="AF1207" s="88">
        <v>28.324549850778098</v>
      </c>
      <c r="AG1207" s="251" t="s">
        <v>205</v>
      </c>
      <c r="AH1207" s="206">
        <v>3</v>
      </c>
      <c r="AI1207" s="88" t="s">
        <v>47</v>
      </c>
      <c r="AJ1207" s="419">
        <f>VLOOKUP(InformeTbHv[[#This Row],[TURNO]],[1]INFORMEHV!AI$2:AK$184,2,0)</f>
        <v>0.25</v>
      </c>
      <c r="AK1207" s="419">
        <f>VLOOKUP(InformeTbHv[[#This Row],[TURNO]],[1]INFORMEHV!AI$2:AK$184,3,0)</f>
        <v>0.58333333333333337</v>
      </c>
      <c r="AL1207" s="205">
        <v>30</v>
      </c>
      <c r="AM1207" s="88">
        <v>120</v>
      </c>
      <c r="AN1207" s="88">
        <v>50</v>
      </c>
      <c r="AO1207" s="88">
        <v>12.5</v>
      </c>
      <c r="AP1207" s="88">
        <v>30</v>
      </c>
      <c r="AQ1207" s="89">
        <v>20</v>
      </c>
      <c r="AR1207" s="88">
        <v>7</v>
      </c>
      <c r="AS1207" s="88"/>
      <c r="AT1207" s="88"/>
      <c r="AU1207" s="88"/>
      <c r="AV1207" s="88">
        <v>0.5</v>
      </c>
      <c r="AW1207" s="88">
        <v>0.33</v>
      </c>
      <c r="AX1207" s="88">
        <v>0.17</v>
      </c>
      <c r="AY1207" s="88">
        <v>1</v>
      </c>
      <c r="AZ1207" s="92" t="s">
        <v>698</v>
      </c>
      <c r="BA1207" s="88" t="s">
        <v>48</v>
      </c>
      <c r="BB120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v>
      </c>
      <c r="BC1207" s="89">
        <v>2</v>
      </c>
      <c r="BD1207" s="89"/>
      <c r="BE1207" s="89"/>
      <c r="BF1207" s="89"/>
      <c r="BG1207" s="93"/>
      <c r="BH1207" s="44" t="s">
        <v>841</v>
      </c>
      <c r="BI1207" s="45"/>
      <c r="BJ1207" s="45"/>
      <c r="BK1207" s="46"/>
      <c r="BL1207" s="94"/>
    </row>
    <row r="1208" spans="1:64" ht="18" customHeight="1" x14ac:dyDescent="0.3">
      <c r="A1208" s="87">
        <f>IFERROR(InformeTbHv[[#This Row],[T EFECTIVO]]/InformeTbHv[[#This Row],[Horas disponibles]],0)</f>
        <v>0.30134932533733133</v>
      </c>
      <c r="B1208" s="87">
        <f>((InformeTbHv[[#This Row],[T PROGRAMADO]]-InformeTbHv[[#This Row],[HORAS DE OTRAS PARADA]]))/InformeTbHv[[#This Row],[T PROGRAMADO]]</f>
        <v>0.28714285714285709</v>
      </c>
      <c r="C1208" s="216">
        <f>IFERROR(((InformeTbHv[[#This Row],[T PROGRAMADO]]-InformeTbHv[[#This Row],[Ttal P. mec]])/InformeTbHv[[#This Row],[T PROGRAMADO]]),0)</f>
        <v>0.95285714285714285</v>
      </c>
      <c r="D1208" s="88">
        <f>IFERROR(ROUND(InformeTbHv[[#This Row],[TOTAL DE ARBOLES]]/InformeTbHv[[#This Row],[T EFECTIVO]],2),"")</f>
        <v>24.88</v>
      </c>
      <c r="E1208" s="88">
        <f>(IFERROR(ROUND(InformeTbHv[[#This Row],[M3]]/InformeTbHv[[#This Row],[TOTAL DE ARBOLES]],2),""))</f>
        <v>0.4</v>
      </c>
      <c r="F1208" s="39">
        <f>IFERROR(ROUND(InformeTbHv[[#This Row],[M3]]/InformeTbHv[[#This Row],[T EFECTIVO]],2),"")</f>
        <v>9.9499999999999993</v>
      </c>
      <c r="G1208" s="89">
        <f>InformeTbHv[[#This Row],[T PROGRAMADO]]-InformeTbHv[[#This Row],[HORAS DE OTRAS PARADA]]</f>
        <v>2.0099999999999998</v>
      </c>
      <c r="H1208" s="89">
        <f>InformeTbHv[[#This Row],[T PROGRAMADO]]-SUM(InformeTbHv[[#This Row],[T PARADAS MEC]]+InformeTbHv[[#This Row],[ALISTAMIENTO]]+InformeTbHv[[#This Row],[Mantenimiento periódico]])</f>
        <v>6.67</v>
      </c>
      <c r="I1208" s="89">
        <f>InformeTbHv[[#This Row],[T PARADAS MEC]]+InformeTbHv[[#This Row],[ALISTAMIENTO]]+InformeTbHv[[#This Row],[Mantenimiento periódico]]</f>
        <v>0.33</v>
      </c>
      <c r="J1208" s="89">
        <f>SUMIF(InformeTbHv[[#This Row],[MOTIVO 1]],"Mantenimiento periódico",InformeTbHv[[#This Row],[T OTRA PARADA 1]])</f>
        <v>0</v>
      </c>
      <c r="K1208" s="89">
        <f>InformeTbHv[[#This Row],[Mantenimiento periódico]]+InformeTbHv[[#This Row],[ALISTAMIENTO]]</f>
        <v>0.33</v>
      </c>
      <c r="L1208" s="89">
        <f>SUM(InformeTbHv[[#This Row],[T OTRA PARADA 1]:[T OTRA PARADA 5]])</f>
        <v>4</v>
      </c>
      <c r="M1208" s="88" t="s">
        <v>76</v>
      </c>
      <c r="N1208" s="88" t="s">
        <v>1418</v>
      </c>
      <c r="O1208" s="88" t="s">
        <v>77</v>
      </c>
      <c r="P1208" s="88">
        <v>1010092842</v>
      </c>
      <c r="Q1208" s="88" t="s">
        <v>43</v>
      </c>
      <c r="R1208" s="88" t="s">
        <v>49</v>
      </c>
      <c r="S1208" s="90">
        <v>46067</v>
      </c>
      <c r="T1208" s="88" t="s">
        <v>324</v>
      </c>
      <c r="U1208" s="88"/>
      <c r="V1208" s="88"/>
      <c r="W1208" s="88"/>
      <c r="X1208" s="88"/>
      <c r="Y1208" s="88"/>
      <c r="Z1208" s="88"/>
      <c r="AA1208" s="88"/>
      <c r="AB1208" s="88"/>
      <c r="AC1208" s="88" t="s">
        <v>1429</v>
      </c>
      <c r="AD1208" s="88" t="s">
        <v>1474</v>
      </c>
      <c r="AE1208" s="88" t="s">
        <v>1509</v>
      </c>
      <c r="AF1208" s="88">
        <v>28.324549850778098</v>
      </c>
      <c r="AG1208" s="251" t="s">
        <v>205</v>
      </c>
      <c r="AH1208" s="206">
        <v>3</v>
      </c>
      <c r="AI1208" s="88" t="s">
        <v>47</v>
      </c>
      <c r="AJ1208" s="419">
        <f>VLOOKUP(InformeTbHv[[#This Row],[TURNO]],[1]INFORMEHV!AI$2:AK$184,2,0)</f>
        <v>0.25</v>
      </c>
      <c r="AK1208" s="419">
        <f>VLOOKUP(InformeTbHv[[#This Row],[TURNO]],[1]INFORMEHV!AI$2:AK$184,3,0)</f>
        <v>0.58333333333333337</v>
      </c>
      <c r="AL1208" s="205">
        <v>30</v>
      </c>
      <c r="AM1208" s="88">
        <v>50</v>
      </c>
      <c r="AN1208" s="88">
        <v>20</v>
      </c>
      <c r="AO1208" s="88">
        <v>10</v>
      </c>
      <c r="AP1208" s="88">
        <v>25</v>
      </c>
      <c r="AQ1208" s="89">
        <v>20</v>
      </c>
      <c r="AR1208" s="88">
        <v>7</v>
      </c>
      <c r="AS1208" s="88"/>
      <c r="AT1208" s="88"/>
      <c r="AU1208" s="88"/>
      <c r="AV1208" s="88">
        <v>0.33</v>
      </c>
      <c r="AW1208" s="88">
        <v>0.33</v>
      </c>
      <c r="AX1208" s="88">
        <v>0.33</v>
      </c>
      <c r="AY1208" s="88"/>
      <c r="AZ1208" s="92" t="s">
        <v>699</v>
      </c>
      <c r="BA1208" s="88" t="s">
        <v>48</v>
      </c>
      <c r="BB120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4.99</v>
      </c>
      <c r="BC1208" s="89">
        <v>4</v>
      </c>
      <c r="BD1208" s="89"/>
      <c r="BE1208" s="89"/>
      <c r="BF1208" s="89"/>
      <c r="BG1208" s="93"/>
      <c r="BH1208" s="44" t="s">
        <v>700</v>
      </c>
      <c r="BI1208" s="45"/>
      <c r="BJ1208" s="45"/>
      <c r="BK1208" s="46"/>
      <c r="BL1208" s="94"/>
    </row>
    <row r="1209" spans="1:64" ht="18" customHeight="1" x14ac:dyDescent="0.3">
      <c r="A1209" s="87">
        <f>IFERROR(InformeTbHv[[#This Row],[T EFECTIVO]]/InformeTbHv[[#This Row],[Horas disponibles]],0)</f>
        <v>0.72613693153423386</v>
      </c>
      <c r="B1209" s="87">
        <f>((InformeTbHv[[#This Row],[T PROGRAMADO]]-InformeTbHv[[#This Row],[HORAS DE OTRAS PARADA]]))/InformeTbHv[[#This Row],[T PROGRAMADO]]</f>
        <v>0.6919047619047628</v>
      </c>
      <c r="C1209" s="216">
        <f>IFERROR(((InformeTbHv[[#This Row],[T PROGRAMADO]]-InformeTbHv[[#This Row],[Ttal P. mec]])/InformeTbHv[[#This Row],[T PROGRAMADO]]),0)</f>
        <v>0.95285714285714285</v>
      </c>
      <c r="D1209" s="88">
        <f>IFERROR(ROUND(InformeTbHv[[#This Row],[TOTAL DE ARBOLES]]/InformeTbHv[[#This Row],[T EFECTIVO]],2),"")</f>
        <v>26.84</v>
      </c>
      <c r="E1209" s="88">
        <f>(IFERROR(ROUND(InformeTbHv[[#This Row],[M3]]/InformeTbHv[[#This Row],[TOTAL DE ARBOLES]],2),""))</f>
        <v>0.54</v>
      </c>
      <c r="F1209" s="39">
        <f>IFERROR(ROUND(InformeTbHv[[#This Row],[M3]]/InformeTbHv[[#This Row],[T EFECTIVO]],2),"")</f>
        <v>14.45</v>
      </c>
      <c r="G1209" s="89">
        <f>InformeTbHv[[#This Row],[T PROGRAMADO]]-InformeTbHv[[#This Row],[HORAS DE OTRAS PARADA]]</f>
        <v>4.8433333333333399</v>
      </c>
      <c r="H1209" s="89">
        <f>InformeTbHv[[#This Row],[T PROGRAMADO]]-SUM(InformeTbHv[[#This Row],[T PARADAS MEC]]+InformeTbHv[[#This Row],[ALISTAMIENTO]]+InformeTbHv[[#This Row],[Mantenimiento periódico]])</f>
        <v>6.67</v>
      </c>
      <c r="I1209" s="89">
        <f>InformeTbHv[[#This Row],[T PARADAS MEC]]+InformeTbHv[[#This Row],[ALISTAMIENTO]]+InformeTbHv[[#This Row],[Mantenimiento periódico]]</f>
        <v>0.33</v>
      </c>
      <c r="J1209" s="89">
        <f>SUMIF(InformeTbHv[[#This Row],[MOTIVO 1]],"Mantenimiento periódico",InformeTbHv[[#This Row],[T OTRA PARADA 1]])</f>
        <v>0</v>
      </c>
      <c r="K1209" s="89">
        <f>InformeTbHv[[#This Row],[Mantenimiento periódico]]+InformeTbHv[[#This Row],[ALISTAMIENTO]]</f>
        <v>0.33</v>
      </c>
      <c r="L1209" s="89">
        <f>SUM(InformeTbHv[[#This Row],[T OTRA PARADA 1]:[T OTRA PARADA 5]])</f>
        <v>1.1666666666666601</v>
      </c>
      <c r="M1209" s="88" t="s">
        <v>76</v>
      </c>
      <c r="N1209" s="88" t="s">
        <v>1418</v>
      </c>
      <c r="O1209" s="88" t="s">
        <v>77</v>
      </c>
      <c r="P1209" s="88">
        <v>1010092842</v>
      </c>
      <c r="Q1209" s="88" t="s">
        <v>43</v>
      </c>
      <c r="R1209" s="88" t="s">
        <v>49</v>
      </c>
      <c r="S1209" s="90">
        <v>46067</v>
      </c>
      <c r="T1209" s="88" t="s">
        <v>324</v>
      </c>
      <c r="U1209" s="88"/>
      <c r="V1209" s="88"/>
      <c r="W1209" s="88"/>
      <c r="X1209" s="88"/>
      <c r="Y1209" s="88"/>
      <c r="Z1209" s="88"/>
      <c r="AA1209" s="88"/>
      <c r="AB1209" s="88"/>
      <c r="AC1209" s="88" t="s">
        <v>1429</v>
      </c>
      <c r="AD1209" s="88" t="s">
        <v>1474</v>
      </c>
      <c r="AE1209" s="88" t="s">
        <v>1509</v>
      </c>
      <c r="AF1209" s="88">
        <v>28.324549850778098</v>
      </c>
      <c r="AG1209" s="251" t="s">
        <v>205</v>
      </c>
      <c r="AH1209" s="206">
        <v>3</v>
      </c>
      <c r="AI1209" s="88" t="s">
        <v>45</v>
      </c>
      <c r="AJ1209" s="419">
        <f>VLOOKUP(InformeTbHv[[#This Row],[TURNO]],[1]INFORMEHV!AI$2:AK$184,2,0)</f>
        <v>0.58333333333333337</v>
      </c>
      <c r="AK1209" s="419">
        <f>VLOOKUP(InformeTbHv[[#This Row],[TURNO]],[1]INFORMEHV!AI$2:AK$184,3,0)</f>
        <v>0.91666666666666663</v>
      </c>
      <c r="AL1209" s="205">
        <v>30</v>
      </c>
      <c r="AM1209" s="88">
        <v>130</v>
      </c>
      <c r="AN1209" s="88">
        <v>70</v>
      </c>
      <c r="AO1209" s="88">
        <v>14.5</v>
      </c>
      <c r="AP1209" s="88"/>
      <c r="AQ1209" s="89">
        <v>20</v>
      </c>
      <c r="AR1209" s="88">
        <v>7</v>
      </c>
      <c r="AS1209" s="88"/>
      <c r="AT1209" s="88"/>
      <c r="AU1209" s="88"/>
      <c r="AV1209" s="88">
        <v>0.33</v>
      </c>
      <c r="AW1209" s="88">
        <v>0.33</v>
      </c>
      <c r="AX1209" s="88">
        <v>0.33</v>
      </c>
      <c r="AY1209" s="88"/>
      <c r="AZ1209" s="92" t="s">
        <v>701</v>
      </c>
      <c r="BA1209" s="88" t="s">
        <v>48</v>
      </c>
      <c r="BB120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2.1566666666666601</v>
      </c>
      <c r="BC1209" s="89">
        <v>1.1666666666666601</v>
      </c>
      <c r="BD1209" s="89"/>
      <c r="BE1209" s="89"/>
      <c r="BF1209" s="89"/>
      <c r="BG1209" s="93"/>
      <c r="BH1209" s="44" t="s">
        <v>700</v>
      </c>
      <c r="BI1209" s="45"/>
      <c r="BJ1209" s="45"/>
      <c r="BK1209" s="46"/>
      <c r="BL1209" s="94"/>
    </row>
    <row r="1210" spans="1:64" ht="18" customHeight="1" x14ac:dyDescent="0.3">
      <c r="A1210" s="87">
        <f>IFERROR(InformeTbHv[[#This Row],[T EFECTIVO]]/InformeTbHv[[#This Row],[Horas disponibles]],0)</f>
        <v>0.89846153846153842</v>
      </c>
      <c r="B1210" s="87">
        <f>((InformeTbHv[[#This Row],[T PROGRAMADO]]-InformeTbHv[[#This Row],[HORAS DE OTRAS PARADA]]))/InformeTbHv[[#This Row],[T PROGRAMADO]]</f>
        <v>0.8342857142857143</v>
      </c>
      <c r="C1210" s="216">
        <f>IFERROR(((InformeTbHv[[#This Row],[T PROGRAMADO]]-InformeTbHv[[#This Row],[Ttal P. mec]])/InformeTbHv[[#This Row],[T PROGRAMADO]]),0)</f>
        <v>0.9285714285714286</v>
      </c>
      <c r="D1210" s="88">
        <f>IFERROR(ROUND(InformeTbHv[[#This Row],[TOTAL DE ARBOLES]]/InformeTbHv[[#This Row],[T EFECTIVO]],2),"")</f>
        <v>22.26</v>
      </c>
      <c r="E1210" s="88">
        <f>(IFERROR(ROUND(InformeTbHv[[#This Row],[M3]]/InformeTbHv[[#This Row],[TOTAL DE ARBOLES]],2),""))</f>
        <v>0.5</v>
      </c>
      <c r="F1210" s="39">
        <f>IFERROR(ROUND(InformeTbHv[[#This Row],[M3]]/InformeTbHv[[#This Row],[T EFECTIVO]],2),"")</f>
        <v>11.13</v>
      </c>
      <c r="G1210" s="89">
        <f>InformeTbHv[[#This Row],[T PROGRAMADO]]-InformeTbHv[[#This Row],[HORAS DE OTRAS PARADA]]</f>
        <v>5.84</v>
      </c>
      <c r="H1210" s="89">
        <f>InformeTbHv[[#This Row],[T PROGRAMADO]]-SUM(InformeTbHv[[#This Row],[T PARADAS MEC]]+InformeTbHv[[#This Row],[ALISTAMIENTO]]+InformeTbHv[[#This Row],[Mantenimiento periódico]])</f>
        <v>6.5</v>
      </c>
      <c r="I1210" s="89">
        <f>InformeTbHv[[#This Row],[T PARADAS MEC]]+InformeTbHv[[#This Row],[ALISTAMIENTO]]+InformeTbHv[[#This Row],[Mantenimiento periódico]]</f>
        <v>0.5</v>
      </c>
      <c r="J1210" s="89">
        <f>SUMIF(InformeTbHv[[#This Row],[MOTIVO 1]],"Mantenimiento periódico",InformeTbHv[[#This Row],[T OTRA PARADA 1]])</f>
        <v>0</v>
      </c>
      <c r="K1210" s="89">
        <f>InformeTbHv[[#This Row],[Mantenimiento periódico]]+InformeTbHv[[#This Row],[ALISTAMIENTO]]</f>
        <v>0.5</v>
      </c>
      <c r="L1210" s="89">
        <f>SUM(InformeTbHv[[#This Row],[T OTRA PARADA 1]:[T OTRA PARADA 5]])</f>
        <v>0</v>
      </c>
      <c r="M1210" s="88" t="s">
        <v>76</v>
      </c>
      <c r="N1210" s="88" t="s">
        <v>1418</v>
      </c>
      <c r="O1210" s="88" t="s">
        <v>77</v>
      </c>
      <c r="P1210" s="88">
        <v>1010092842</v>
      </c>
      <c r="Q1210" s="88" t="s">
        <v>43</v>
      </c>
      <c r="R1210" s="88" t="s">
        <v>49</v>
      </c>
      <c r="S1210" s="90">
        <v>46068</v>
      </c>
      <c r="T1210" s="88" t="s">
        <v>324</v>
      </c>
      <c r="U1210" s="88"/>
      <c r="V1210" s="88"/>
      <c r="W1210" s="88"/>
      <c r="X1210" s="88"/>
      <c r="Y1210" s="88"/>
      <c r="Z1210" s="88"/>
      <c r="AA1210" s="88"/>
      <c r="AB1210" s="88"/>
      <c r="AC1210" s="88" t="s">
        <v>1429</v>
      </c>
      <c r="AD1210" s="88" t="s">
        <v>1474</v>
      </c>
      <c r="AE1210" s="88" t="s">
        <v>1509</v>
      </c>
      <c r="AF1210" s="88">
        <v>28.324549850778098</v>
      </c>
      <c r="AG1210" s="251" t="s">
        <v>205</v>
      </c>
      <c r="AH1210" s="206">
        <v>3</v>
      </c>
      <c r="AI1210" s="88" t="s">
        <v>47</v>
      </c>
      <c r="AJ1210" s="419">
        <f>VLOOKUP(InformeTbHv[[#This Row],[TURNO]],[1]INFORMEHV!AI$2:AK$184,2,0)</f>
        <v>0.25</v>
      </c>
      <c r="AK1210" s="419">
        <f>VLOOKUP(InformeTbHv[[#This Row],[TURNO]],[1]INFORMEHV!AI$2:AK$184,3,0)</f>
        <v>0.58333333333333337</v>
      </c>
      <c r="AL1210" s="205">
        <v>30</v>
      </c>
      <c r="AM1210" s="88">
        <v>130</v>
      </c>
      <c r="AN1210" s="88">
        <v>65</v>
      </c>
      <c r="AO1210" s="88">
        <v>11.2</v>
      </c>
      <c r="AP1210" s="88"/>
      <c r="AQ1210" s="89">
        <v>20</v>
      </c>
      <c r="AR1210" s="88">
        <v>7</v>
      </c>
      <c r="AS1210" s="88"/>
      <c r="AT1210" s="88"/>
      <c r="AU1210" s="88"/>
      <c r="AV1210" s="88">
        <v>0.5</v>
      </c>
      <c r="AW1210" s="88">
        <v>0.33</v>
      </c>
      <c r="AX1210" s="88">
        <v>0.33</v>
      </c>
      <c r="AY1210" s="88">
        <v>0.6</v>
      </c>
      <c r="AZ1210" s="92" t="s">
        <v>701</v>
      </c>
      <c r="BA1210" s="88" t="s">
        <v>48</v>
      </c>
      <c r="BB121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1.1600000000000001</v>
      </c>
      <c r="BC1210" s="89"/>
      <c r="BD1210" s="89"/>
      <c r="BE1210" s="89"/>
      <c r="BF1210" s="89"/>
      <c r="BG1210" s="93"/>
      <c r="BH1210" s="44"/>
      <c r="BI1210" s="45"/>
      <c r="BJ1210" s="45"/>
      <c r="BK1210" s="46"/>
      <c r="BL1210" s="94"/>
    </row>
    <row r="1211" spans="1:64" ht="18" customHeight="1" x14ac:dyDescent="0.3">
      <c r="A1211" s="87">
        <f>IFERROR(InformeTbHv[[#This Row],[T EFECTIVO]]/InformeTbHv[[#This Row],[Horas disponibles]],0)</f>
        <v>0.81109445277361325</v>
      </c>
      <c r="B1211" s="87">
        <f>((InformeTbHv[[#This Row],[T PROGRAMADO]]-InformeTbHv[[#This Row],[HORAS DE OTRAS PARADA]]))/InformeTbHv[[#This Row],[T PROGRAMADO]]</f>
        <v>0.77285714285714291</v>
      </c>
      <c r="C1211" s="216">
        <f>IFERROR(((InformeTbHv[[#This Row],[T PROGRAMADO]]-InformeTbHv[[#This Row],[Ttal P. mec]])/InformeTbHv[[#This Row],[T PROGRAMADO]]),0)</f>
        <v>0.95285714285714285</v>
      </c>
      <c r="D1211" s="88">
        <f>IFERROR(ROUND(InformeTbHv[[#This Row],[TOTAL DE ARBOLES]]/InformeTbHv[[#This Row],[T EFECTIVO]],2),"")</f>
        <v>23.11</v>
      </c>
      <c r="E1211" s="88">
        <f>(IFERROR(ROUND(InformeTbHv[[#This Row],[M3]]/InformeTbHv[[#This Row],[TOTAL DE ARBOLES]],2),""))</f>
        <v>0.52</v>
      </c>
      <c r="F1211" s="39">
        <f>IFERROR(ROUND(InformeTbHv[[#This Row],[M3]]/InformeTbHv[[#This Row],[T EFECTIVO]],2),"")</f>
        <v>12.01</v>
      </c>
      <c r="G1211" s="89">
        <f>InformeTbHv[[#This Row],[T PROGRAMADO]]-InformeTbHv[[#This Row],[HORAS DE OTRAS PARADA]]</f>
        <v>5.41</v>
      </c>
      <c r="H1211" s="89">
        <f>InformeTbHv[[#This Row],[T PROGRAMADO]]-SUM(InformeTbHv[[#This Row],[T PARADAS MEC]]+InformeTbHv[[#This Row],[ALISTAMIENTO]]+InformeTbHv[[#This Row],[Mantenimiento periódico]])</f>
        <v>6.67</v>
      </c>
      <c r="I1211" s="89">
        <f>InformeTbHv[[#This Row],[T PARADAS MEC]]+InformeTbHv[[#This Row],[ALISTAMIENTO]]+InformeTbHv[[#This Row],[Mantenimiento periódico]]</f>
        <v>0.33</v>
      </c>
      <c r="J1211" s="89">
        <f>SUMIF(InformeTbHv[[#This Row],[MOTIVO 1]],"Mantenimiento periódico",InformeTbHv[[#This Row],[T OTRA PARADA 1]])</f>
        <v>0</v>
      </c>
      <c r="K1211" s="89">
        <f>InformeTbHv[[#This Row],[Mantenimiento periódico]]+InformeTbHv[[#This Row],[ALISTAMIENTO]]</f>
        <v>0.33</v>
      </c>
      <c r="L1211" s="89">
        <f>SUM(InformeTbHv[[#This Row],[T OTRA PARADA 1]:[T OTRA PARADA 5]])</f>
        <v>0.6</v>
      </c>
      <c r="M1211" s="88" t="s">
        <v>76</v>
      </c>
      <c r="N1211" s="88" t="s">
        <v>1418</v>
      </c>
      <c r="O1211" s="88" t="s">
        <v>77</v>
      </c>
      <c r="P1211" s="88">
        <v>1010092842</v>
      </c>
      <c r="Q1211" s="88" t="s">
        <v>43</v>
      </c>
      <c r="R1211" s="88" t="s">
        <v>49</v>
      </c>
      <c r="S1211" s="90">
        <v>46068</v>
      </c>
      <c r="T1211" s="88" t="s">
        <v>324</v>
      </c>
      <c r="U1211" s="88"/>
      <c r="V1211" s="88"/>
      <c r="W1211" s="88"/>
      <c r="X1211" s="88"/>
      <c r="Y1211" s="88"/>
      <c r="Z1211" s="88"/>
      <c r="AA1211" s="88"/>
      <c r="AB1211" s="88"/>
      <c r="AC1211" s="88" t="s">
        <v>1429</v>
      </c>
      <c r="AD1211" s="88" t="s">
        <v>1474</v>
      </c>
      <c r="AE1211" s="88" t="s">
        <v>1509</v>
      </c>
      <c r="AF1211" s="88">
        <v>28.324549850778098</v>
      </c>
      <c r="AG1211" s="251" t="s">
        <v>205</v>
      </c>
      <c r="AH1211" s="206">
        <v>3</v>
      </c>
      <c r="AI1211" s="88" t="s">
        <v>45</v>
      </c>
      <c r="AJ1211" s="419">
        <f>VLOOKUP(InformeTbHv[[#This Row],[TURNO]],[1]INFORMEHV!AI$2:AK$184,2,0)</f>
        <v>0.58333333333333337</v>
      </c>
      <c r="AK1211" s="419">
        <f>VLOOKUP(InformeTbHv[[#This Row],[TURNO]],[1]INFORMEHV!AI$2:AK$184,3,0)</f>
        <v>0.91666666666666663</v>
      </c>
      <c r="AL1211" s="205">
        <v>30</v>
      </c>
      <c r="AM1211" s="88">
        <v>125</v>
      </c>
      <c r="AN1211" s="88">
        <v>65</v>
      </c>
      <c r="AO1211" s="88">
        <v>12.3</v>
      </c>
      <c r="AP1211" s="88"/>
      <c r="AQ1211" s="89">
        <v>20</v>
      </c>
      <c r="AR1211" s="88">
        <v>7</v>
      </c>
      <c r="AS1211" s="88"/>
      <c r="AT1211" s="88"/>
      <c r="AU1211" s="88"/>
      <c r="AV1211" s="88">
        <v>0.33</v>
      </c>
      <c r="AW1211" s="88">
        <v>0.33</v>
      </c>
      <c r="AX1211" s="88">
        <v>0.33</v>
      </c>
      <c r="AY1211" s="88"/>
      <c r="AZ1211" s="92" t="s">
        <v>699</v>
      </c>
      <c r="BA1211" s="88" t="s">
        <v>48</v>
      </c>
      <c r="BB121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1.5899999999999999</v>
      </c>
      <c r="BC1211" s="89">
        <v>0.6</v>
      </c>
      <c r="BD1211" s="89"/>
      <c r="BE1211" s="89"/>
      <c r="BF1211" s="89"/>
      <c r="BG1211" s="93"/>
      <c r="BH1211" s="44" t="s">
        <v>238</v>
      </c>
      <c r="BI1211" s="45"/>
      <c r="BJ1211" s="45"/>
      <c r="BK1211" s="46"/>
      <c r="BL1211" s="94"/>
    </row>
    <row r="1212" spans="1:64" ht="18" customHeight="1" x14ac:dyDescent="0.3">
      <c r="A1212" s="87">
        <f>IFERROR(InformeTbHv[[#This Row],[T EFECTIVO]]/InformeTbHv[[#This Row],[Horas disponibles]],0)</f>
        <v>0.82608695652173914</v>
      </c>
      <c r="B1212" s="87">
        <f>((InformeTbHv[[#This Row],[T PROGRAMADO]]-InformeTbHv[[#This Row],[HORAS DE OTRAS PARADA]]))/InformeTbHv[[#This Row],[T PROGRAMADO]]</f>
        <v>0.78714285714285714</v>
      </c>
      <c r="C1212" s="216">
        <f>IFERROR(((InformeTbHv[[#This Row],[T PROGRAMADO]]-InformeTbHv[[#This Row],[Ttal P. mec]])/InformeTbHv[[#This Row],[T PROGRAMADO]]),0)</f>
        <v>0.95285714285714285</v>
      </c>
      <c r="D1212" s="88">
        <f>IFERROR(ROUND(InformeTbHv[[#This Row],[TOTAL DE ARBOLES]]/InformeTbHv[[#This Row],[T EFECTIVO]],2),"")</f>
        <v>21.78</v>
      </c>
      <c r="E1212" s="88">
        <f>(IFERROR(ROUND(InformeTbHv[[#This Row],[M3]]/InformeTbHv[[#This Row],[TOTAL DE ARBOLES]],2),""))</f>
        <v>0.38</v>
      </c>
      <c r="F1212" s="39">
        <f>IFERROR(ROUND(InformeTbHv[[#This Row],[M3]]/InformeTbHv[[#This Row],[T EFECTIVO]],2),"")</f>
        <v>8.17</v>
      </c>
      <c r="G1212" s="89">
        <f>InformeTbHv[[#This Row],[T PROGRAMADO]]-InformeTbHv[[#This Row],[HORAS DE OTRAS PARADA]]</f>
        <v>5.51</v>
      </c>
      <c r="H1212" s="89">
        <f>InformeTbHv[[#This Row],[T PROGRAMADO]]-SUM(InformeTbHv[[#This Row],[T PARADAS MEC]]+InformeTbHv[[#This Row],[ALISTAMIENTO]]+InformeTbHv[[#This Row],[Mantenimiento periódico]])</f>
        <v>6.67</v>
      </c>
      <c r="I1212" s="89">
        <f>InformeTbHv[[#This Row],[T PARADAS MEC]]+InformeTbHv[[#This Row],[ALISTAMIENTO]]+InformeTbHv[[#This Row],[Mantenimiento periódico]]</f>
        <v>0.33</v>
      </c>
      <c r="J1212" s="89">
        <f>SUMIF(InformeTbHv[[#This Row],[MOTIVO 1]],"Mantenimiento periódico",InformeTbHv[[#This Row],[T OTRA PARADA 1]])</f>
        <v>0</v>
      </c>
      <c r="K1212" s="89">
        <f>InformeTbHv[[#This Row],[Mantenimiento periódico]]+InformeTbHv[[#This Row],[ALISTAMIENTO]]</f>
        <v>0.33</v>
      </c>
      <c r="L1212" s="89">
        <f>SUM(InformeTbHv[[#This Row],[T OTRA PARADA 1]:[T OTRA PARADA 5]])</f>
        <v>0.5</v>
      </c>
      <c r="M1212" s="88" t="s">
        <v>76</v>
      </c>
      <c r="N1212" s="88" t="s">
        <v>1418</v>
      </c>
      <c r="O1212" s="88" t="s">
        <v>77</v>
      </c>
      <c r="P1212" s="88">
        <v>1010092842</v>
      </c>
      <c r="Q1212" s="88" t="s">
        <v>43</v>
      </c>
      <c r="R1212" s="88" t="s">
        <v>49</v>
      </c>
      <c r="S1212" s="90">
        <v>46069</v>
      </c>
      <c r="T1212" s="88" t="s">
        <v>324</v>
      </c>
      <c r="U1212" s="88"/>
      <c r="V1212" s="88"/>
      <c r="W1212" s="88"/>
      <c r="X1212" s="88"/>
      <c r="Y1212" s="88"/>
      <c r="Z1212" s="88"/>
      <c r="AA1212" s="88"/>
      <c r="AB1212" s="88"/>
      <c r="AC1212" s="88" t="s">
        <v>1429</v>
      </c>
      <c r="AD1212" s="88" t="s">
        <v>1474</v>
      </c>
      <c r="AE1212" s="88" t="s">
        <v>1509</v>
      </c>
      <c r="AF1212" s="88">
        <v>28.324549850778098</v>
      </c>
      <c r="AG1212" s="251" t="s">
        <v>205</v>
      </c>
      <c r="AH1212" s="206">
        <v>3</v>
      </c>
      <c r="AI1212" s="88" t="s">
        <v>47</v>
      </c>
      <c r="AJ1212" s="419">
        <f>VLOOKUP(InformeTbHv[[#This Row],[TURNO]],[1]INFORMEHV!AI$2:AK$184,2,0)</f>
        <v>0.25</v>
      </c>
      <c r="AK1212" s="419">
        <f>VLOOKUP(InformeTbHv[[#This Row],[TURNO]],[1]INFORMEHV!AI$2:AK$184,3,0)</f>
        <v>0.58333333333333337</v>
      </c>
      <c r="AL1212" s="205">
        <v>30</v>
      </c>
      <c r="AM1212" s="88">
        <v>120</v>
      </c>
      <c r="AN1212" s="88">
        <v>45</v>
      </c>
      <c r="AO1212" s="88">
        <v>8.18</v>
      </c>
      <c r="AP1212" s="88"/>
      <c r="AQ1212" s="89">
        <v>20</v>
      </c>
      <c r="AR1212" s="88">
        <v>7</v>
      </c>
      <c r="AS1212" s="88"/>
      <c r="AT1212" s="88"/>
      <c r="AU1212" s="88"/>
      <c r="AV1212" s="88">
        <v>0.33</v>
      </c>
      <c r="AW1212" s="88">
        <v>0.33</v>
      </c>
      <c r="AX1212" s="88">
        <v>0.33</v>
      </c>
      <c r="AY1212" s="88"/>
      <c r="AZ1212" s="92" t="s">
        <v>673</v>
      </c>
      <c r="BA1212" s="88" t="s">
        <v>48</v>
      </c>
      <c r="BB121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1.49</v>
      </c>
      <c r="BC1212" s="89">
        <v>0.5</v>
      </c>
      <c r="BD1212" s="89"/>
      <c r="BE1212" s="89"/>
      <c r="BF1212" s="89"/>
      <c r="BG1212" s="93"/>
      <c r="BH1212" s="44" t="s">
        <v>711</v>
      </c>
      <c r="BI1212" s="45"/>
      <c r="BJ1212" s="45"/>
      <c r="BK1212" s="46"/>
      <c r="BL1212" s="94"/>
    </row>
    <row r="1213" spans="1:64" ht="18" customHeight="1" x14ac:dyDescent="0.3">
      <c r="A1213" s="87">
        <f>IFERROR(InformeTbHv[[#This Row],[T EFECTIVO]]/InformeTbHv[[#This Row],[Horas disponibles]],0)</f>
        <v>0.71857571857571945</v>
      </c>
      <c r="B1213" s="87">
        <f>((InformeTbHv[[#This Row],[T PROGRAMADO]]-InformeTbHv[[#This Row],[HORAS DE OTRAS PARADA]]))/InformeTbHv[[#This Row],[T PROGRAMADO]]</f>
        <v>0.69791666666666752</v>
      </c>
      <c r="C1213" s="216">
        <f>IFERROR(((InformeTbHv[[#This Row],[T PROGRAMADO]]-InformeTbHv[[#This Row],[Ttal P. mec]])/InformeTbHv[[#This Row],[T PROGRAMADO]]),0)</f>
        <v>0.97124999999999995</v>
      </c>
      <c r="D1213" s="88">
        <f>IFERROR(ROUND(InformeTbHv[[#This Row],[TOTAL DE ARBOLES]]/InformeTbHv[[#This Row],[T EFECTIVO]],2),"")</f>
        <v>105.67</v>
      </c>
      <c r="E1213" s="88">
        <f>(IFERROR(ROUND(InformeTbHv[[#This Row],[M3]]/InformeTbHv[[#This Row],[TOTAL DE ARBOLES]],2),""))</f>
        <v>0.24</v>
      </c>
      <c r="F1213" s="39">
        <f>IFERROR(ROUND(InformeTbHv[[#This Row],[M3]]/InformeTbHv[[#This Row],[T EFECTIVO]],2),"")</f>
        <v>25.83</v>
      </c>
      <c r="G1213" s="89">
        <f>InformeTbHv[[#This Row],[T PROGRAMADO]]-InformeTbHv[[#This Row],[HORAS DE OTRAS PARADA]]</f>
        <v>5.5833333333333401</v>
      </c>
      <c r="H1213" s="89">
        <f>InformeTbHv[[#This Row],[T PROGRAMADO]]-SUM(InformeTbHv[[#This Row],[T PARADAS MEC]]+InformeTbHv[[#This Row],[ALISTAMIENTO]]+InformeTbHv[[#This Row],[Mantenimiento periódico]])</f>
        <v>7.77</v>
      </c>
      <c r="I1213" s="89">
        <f>InformeTbHv[[#This Row],[T PARADAS MEC]]+InformeTbHv[[#This Row],[ALISTAMIENTO]]+InformeTbHv[[#This Row],[Mantenimiento periódico]]</f>
        <v>0.23</v>
      </c>
      <c r="J1213" s="89">
        <f>SUMIF(InformeTbHv[[#This Row],[MOTIVO 1]],"Mantenimiento periódico",InformeTbHv[[#This Row],[T OTRA PARADA 1]])</f>
        <v>0</v>
      </c>
      <c r="K1213" s="89">
        <f>InformeTbHv[[#This Row],[Mantenimiento periódico]]+InformeTbHv[[#This Row],[ALISTAMIENTO]]</f>
        <v>0.23</v>
      </c>
      <c r="L1213" s="89">
        <f>SUM(InformeTbHv[[#This Row],[T OTRA PARADA 1]:[T OTRA PARADA 5]])</f>
        <v>1.6666666666666601</v>
      </c>
      <c r="M1213" s="88" t="s">
        <v>86</v>
      </c>
      <c r="N1213" s="88" t="s">
        <v>1418</v>
      </c>
      <c r="O1213" s="88" t="s">
        <v>95</v>
      </c>
      <c r="P1213" s="88">
        <v>6135776</v>
      </c>
      <c r="Q1213" s="88" t="s">
        <v>398</v>
      </c>
      <c r="R1213" s="88" t="s">
        <v>74</v>
      </c>
      <c r="S1213" s="90">
        <v>46070</v>
      </c>
      <c r="T1213" s="88" t="s">
        <v>399</v>
      </c>
      <c r="U1213" s="88"/>
      <c r="V1213" s="88"/>
      <c r="W1213" s="88"/>
      <c r="X1213" s="88"/>
      <c r="Y1213" s="88"/>
      <c r="Z1213" s="88"/>
      <c r="AA1213" s="88"/>
      <c r="AB1213" s="88"/>
      <c r="AC1213" s="88" t="s">
        <v>1430</v>
      </c>
      <c r="AD1213" s="88" t="s">
        <v>1475</v>
      </c>
      <c r="AE1213" s="88" t="s">
        <v>1517</v>
      </c>
      <c r="AF1213" s="88">
        <v>14.957915875223099</v>
      </c>
      <c r="AG1213" s="251" t="s">
        <v>205</v>
      </c>
      <c r="AH1213" s="206">
        <v>10</v>
      </c>
      <c r="AI1213" s="88" t="s">
        <v>45</v>
      </c>
      <c r="AJ1213" s="419">
        <f>VLOOKUP(InformeTbHv[[#This Row],[TURNO]],[1]INFORMEHV!AI$2:AK$184,2,0)</f>
        <v>0.58333333333333337</v>
      </c>
      <c r="AK1213" s="419">
        <f>VLOOKUP(InformeTbHv[[#This Row],[TURNO]],[1]INFORMEHV!AI$2:AK$184,3,0)</f>
        <v>0.91666666666666663</v>
      </c>
      <c r="AL1213" s="205">
        <v>15</v>
      </c>
      <c r="AM1213" s="88">
        <v>590</v>
      </c>
      <c r="AN1213" s="88">
        <v>144.19999999999999</v>
      </c>
      <c r="AO1213" s="88">
        <v>23.6</v>
      </c>
      <c r="AP1213" s="88">
        <v>102</v>
      </c>
      <c r="AQ1213" s="89">
        <v>16</v>
      </c>
      <c r="AR1213" s="88">
        <v>8</v>
      </c>
      <c r="AS1213" s="88"/>
      <c r="AT1213" s="88"/>
      <c r="AU1213" s="88"/>
      <c r="AV1213" s="88">
        <v>0.23</v>
      </c>
      <c r="AW1213" s="88">
        <v>0.27</v>
      </c>
      <c r="AX1213" s="88">
        <v>0.25</v>
      </c>
      <c r="AY1213" s="88"/>
      <c r="AZ1213" s="92" t="s">
        <v>81</v>
      </c>
      <c r="BA1213" s="88" t="s">
        <v>48</v>
      </c>
      <c r="BB121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2.4166666666666599</v>
      </c>
      <c r="BC1213" s="89">
        <v>1.6666666666666601</v>
      </c>
      <c r="BD1213" s="89"/>
      <c r="BE1213" s="89"/>
      <c r="BF1213" s="89"/>
      <c r="BG1213" s="93"/>
      <c r="BH1213" s="44" t="s">
        <v>702</v>
      </c>
      <c r="BI1213" s="45"/>
      <c r="BJ1213" s="45"/>
      <c r="BK1213" s="46"/>
      <c r="BL1213" s="94"/>
    </row>
    <row r="1214" spans="1:64" ht="18" customHeight="1" x14ac:dyDescent="0.3">
      <c r="A1214" s="87">
        <f>IFERROR(InformeTbHv[[#This Row],[T EFECTIVO]]/InformeTbHv[[#This Row],[Horas disponibles]],0)</f>
        <v>0.95725388601036265</v>
      </c>
      <c r="B1214" s="87">
        <f>((InformeTbHv[[#This Row],[T PROGRAMADO]]-InformeTbHv[[#This Row],[HORAS DE OTRAS PARADA]]))/InformeTbHv[[#This Row],[T PROGRAMADO]]</f>
        <v>0.92374999999999996</v>
      </c>
      <c r="C1214" s="216">
        <f>IFERROR(((InformeTbHv[[#This Row],[T PROGRAMADO]]-InformeTbHv[[#This Row],[Ttal P. mec]])/InformeTbHv[[#This Row],[T PROGRAMADO]]),0)</f>
        <v>0.96499999999999997</v>
      </c>
      <c r="D1214" s="88">
        <f>IFERROR(ROUND(InformeTbHv[[#This Row],[TOTAL DE ARBOLES]]/InformeTbHv[[#This Row],[T EFECTIVO]],2),"")</f>
        <v>79.84</v>
      </c>
      <c r="E1214" s="88">
        <f>(IFERROR(ROUND(InformeTbHv[[#This Row],[M3]]/InformeTbHv[[#This Row],[TOTAL DE ARBOLES]],2),""))</f>
        <v>0.24</v>
      </c>
      <c r="F1214" s="39">
        <f>IFERROR(ROUND(InformeTbHv[[#This Row],[M3]]/InformeTbHv[[#This Row],[T EFECTIVO]],2),"")</f>
        <v>19.45</v>
      </c>
      <c r="G1214" s="89">
        <f>InformeTbHv[[#This Row],[T PROGRAMADO]]-InformeTbHv[[#This Row],[HORAS DE OTRAS PARADA]]</f>
        <v>7.39</v>
      </c>
      <c r="H1214" s="89">
        <f>InformeTbHv[[#This Row],[T PROGRAMADO]]-SUM(InformeTbHv[[#This Row],[T PARADAS MEC]]+InformeTbHv[[#This Row],[ALISTAMIENTO]]+InformeTbHv[[#This Row],[Mantenimiento periódico]])</f>
        <v>7.72</v>
      </c>
      <c r="I1214" s="89">
        <f>InformeTbHv[[#This Row],[T PARADAS MEC]]+InformeTbHv[[#This Row],[ALISTAMIENTO]]+InformeTbHv[[#This Row],[Mantenimiento periódico]]</f>
        <v>0.28000000000000003</v>
      </c>
      <c r="J1214" s="89">
        <f>SUMIF(InformeTbHv[[#This Row],[MOTIVO 1]],"Mantenimiento periódico",InformeTbHv[[#This Row],[T OTRA PARADA 1]])</f>
        <v>0</v>
      </c>
      <c r="K1214" s="89">
        <f>InformeTbHv[[#This Row],[Mantenimiento periódico]]+InformeTbHv[[#This Row],[ALISTAMIENTO]]</f>
        <v>0.28000000000000003</v>
      </c>
      <c r="L1214" s="89">
        <f>SUM(InformeTbHv[[#This Row],[T OTRA PARADA 1]:[T OTRA PARADA 5]])</f>
        <v>0</v>
      </c>
      <c r="M1214" s="88" t="s">
        <v>86</v>
      </c>
      <c r="N1214" s="88" t="s">
        <v>1418</v>
      </c>
      <c r="O1214" s="88" t="s">
        <v>93</v>
      </c>
      <c r="P1214" s="88">
        <v>1112881624</v>
      </c>
      <c r="Q1214" s="88" t="s">
        <v>398</v>
      </c>
      <c r="R1214" s="88" t="s">
        <v>74</v>
      </c>
      <c r="S1214" s="90">
        <v>46070</v>
      </c>
      <c r="T1214" s="88" t="s">
        <v>399</v>
      </c>
      <c r="U1214" s="88"/>
      <c r="V1214" s="88"/>
      <c r="W1214" s="88"/>
      <c r="X1214" s="88"/>
      <c r="Y1214" s="88"/>
      <c r="Z1214" s="88"/>
      <c r="AA1214" s="88"/>
      <c r="AB1214" s="88"/>
      <c r="AC1214" s="88" t="s">
        <v>1430</v>
      </c>
      <c r="AD1214" s="88" t="s">
        <v>1475</v>
      </c>
      <c r="AE1214" s="88" t="s">
        <v>1517</v>
      </c>
      <c r="AF1214" s="88">
        <v>14.957915875223099</v>
      </c>
      <c r="AG1214" s="251" t="s">
        <v>205</v>
      </c>
      <c r="AH1214" s="206">
        <v>10</v>
      </c>
      <c r="AI1214" s="88" t="s">
        <v>47</v>
      </c>
      <c r="AJ1214" s="419">
        <f>VLOOKUP(InformeTbHv[[#This Row],[TURNO]],[1]INFORMEHV!AI$2:AK$184,2,0)</f>
        <v>0.25</v>
      </c>
      <c r="AK1214" s="419">
        <f>VLOOKUP(InformeTbHv[[#This Row],[TURNO]],[1]INFORMEHV!AI$2:AK$184,3,0)</f>
        <v>0.58333333333333337</v>
      </c>
      <c r="AL1214" s="205">
        <v>15</v>
      </c>
      <c r="AM1214" s="88">
        <v>590</v>
      </c>
      <c r="AN1214" s="88">
        <v>143.69999999999999</v>
      </c>
      <c r="AO1214" s="88">
        <v>20.149999999999999</v>
      </c>
      <c r="AP1214" s="88">
        <v>98</v>
      </c>
      <c r="AQ1214" s="89">
        <v>16.5</v>
      </c>
      <c r="AR1214" s="88">
        <v>8</v>
      </c>
      <c r="AS1214" s="88"/>
      <c r="AT1214" s="88"/>
      <c r="AU1214" s="88"/>
      <c r="AV1214" s="88">
        <v>0.28000000000000003</v>
      </c>
      <c r="AW1214" s="88"/>
      <c r="AX1214" s="88">
        <v>0.33</v>
      </c>
      <c r="AY1214" s="88"/>
      <c r="AZ1214" s="92" t="s">
        <v>703</v>
      </c>
      <c r="BA1214" s="88" t="s">
        <v>48</v>
      </c>
      <c r="BB121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0.6100000000000001</v>
      </c>
      <c r="BC1214" s="89"/>
      <c r="BD1214" s="89"/>
      <c r="BE1214" s="89"/>
      <c r="BF1214" s="89"/>
      <c r="BG1214" s="93"/>
      <c r="BH1214" s="44"/>
      <c r="BI1214" s="45"/>
      <c r="BJ1214" s="45"/>
      <c r="BK1214" s="46"/>
      <c r="BL1214" s="94"/>
    </row>
    <row r="1215" spans="1:64" ht="18" customHeight="1" x14ac:dyDescent="0.3">
      <c r="A1215" s="87">
        <f>IFERROR(InformeTbHv[[#This Row],[T EFECTIVO]]/InformeTbHv[[#This Row],[Horas disponibles]],0)</f>
        <v>0</v>
      </c>
      <c r="B1215" s="87">
        <f>((InformeTbHv[[#This Row],[T PROGRAMADO]]-InformeTbHv[[#This Row],[HORAS DE OTRAS PARADA]]))/InformeTbHv[[#This Row],[T PROGRAMADO]]</f>
        <v>0</v>
      </c>
      <c r="C1215" s="216">
        <f>IFERROR(((InformeTbHv[[#This Row],[T PROGRAMADO]]-InformeTbHv[[#This Row],[Ttal P. mec]])/InformeTbHv[[#This Row],[T PROGRAMADO]]),0)</f>
        <v>0</v>
      </c>
      <c r="D1215" s="88" t="str">
        <f>IFERROR(ROUND(InformeTbHv[[#This Row],[TOTAL DE ARBOLES]]/InformeTbHv[[#This Row],[T EFECTIVO]],2),"")</f>
        <v/>
      </c>
      <c r="E1215" s="88" t="str">
        <f>(IFERROR(ROUND(InformeTbHv[[#This Row],[M3]]/InformeTbHv[[#This Row],[TOTAL DE ARBOLES]],2),""))</f>
        <v/>
      </c>
      <c r="F1215" s="39" t="str">
        <f>IFERROR(ROUND(InformeTbHv[[#This Row],[M3]]/InformeTbHv[[#This Row],[T EFECTIVO]],2),"")</f>
        <v/>
      </c>
      <c r="G1215" s="89">
        <f>InformeTbHv[[#This Row],[T PROGRAMADO]]-InformeTbHv[[#This Row],[HORAS DE OTRAS PARADA]]</f>
        <v>0</v>
      </c>
      <c r="H1215" s="89">
        <f>InformeTbHv[[#This Row],[T PROGRAMADO]]-SUM(InformeTbHv[[#This Row],[T PARADAS MEC]]+InformeTbHv[[#This Row],[ALISTAMIENTO]]+InformeTbHv[[#This Row],[Mantenimiento periódico]])</f>
        <v>0</v>
      </c>
      <c r="I1215" s="89">
        <f>InformeTbHv[[#This Row],[T PARADAS MEC]]+InformeTbHv[[#This Row],[ALISTAMIENTO]]+InformeTbHv[[#This Row],[Mantenimiento periódico]]</f>
        <v>8</v>
      </c>
      <c r="J1215" s="89">
        <f>SUMIF(InformeTbHv[[#This Row],[MOTIVO 1]],"Mantenimiento periódico",InformeTbHv[[#This Row],[T OTRA PARADA 1]])</f>
        <v>0</v>
      </c>
      <c r="K1215" s="89">
        <f>InformeTbHv[[#This Row],[Mantenimiento periódico]]+InformeTbHv[[#This Row],[ALISTAMIENTO]]</f>
        <v>0</v>
      </c>
      <c r="L1215" s="89">
        <f>SUM(InformeTbHv[[#This Row],[T OTRA PARADA 1]:[T OTRA PARADA 5]])</f>
        <v>0</v>
      </c>
      <c r="M1215" s="88" t="s">
        <v>42</v>
      </c>
      <c r="N1215" s="88" t="s">
        <v>1418</v>
      </c>
      <c r="O1215" s="88" t="s">
        <v>80</v>
      </c>
      <c r="P1215" s="88">
        <v>94270446</v>
      </c>
      <c r="Q1215" s="88" t="s">
        <v>43</v>
      </c>
      <c r="R1215" s="88" t="s">
        <v>44</v>
      </c>
      <c r="S1215" s="90">
        <v>46071</v>
      </c>
      <c r="T1215" s="88" t="s">
        <v>452</v>
      </c>
      <c r="U1215" s="88"/>
      <c r="V1215" s="88"/>
      <c r="W1215" s="88"/>
      <c r="X1215" s="88"/>
      <c r="Y1215" s="88"/>
      <c r="Z1215" s="88"/>
      <c r="AA1215" s="88"/>
      <c r="AB1215" s="88"/>
      <c r="AC1215" s="88" t="s">
        <v>1427</v>
      </c>
      <c r="AD1215" s="88" t="s">
        <v>1472</v>
      </c>
      <c r="AE1215" s="88" t="s">
        <v>1515</v>
      </c>
      <c r="AF1215" s="88">
        <v>14.458335518038645</v>
      </c>
      <c r="AG1215" s="252" t="s">
        <v>206</v>
      </c>
      <c r="AH1215" s="206">
        <v>5</v>
      </c>
      <c r="AI1215" s="88" t="s">
        <v>47</v>
      </c>
      <c r="AJ1215" s="419">
        <f>VLOOKUP(InformeTbHv[[#This Row],[TURNO]],[1]INFORMEHV!AI$2:AK$184,2,0)</f>
        <v>0.25</v>
      </c>
      <c r="AK1215" s="419">
        <f>VLOOKUP(InformeTbHv[[#This Row],[TURNO]],[1]INFORMEHV!AI$2:AK$184,3,0)</f>
        <v>0.58333333333333337</v>
      </c>
      <c r="AL1215" s="205"/>
      <c r="AM1215" s="88"/>
      <c r="AN1215" s="88"/>
      <c r="AO1215" s="88"/>
      <c r="AP1215" s="88"/>
      <c r="AQ1215" s="89"/>
      <c r="AR1215" s="88">
        <v>8</v>
      </c>
      <c r="AS1215" s="88">
        <v>8</v>
      </c>
      <c r="AT1215" s="88"/>
      <c r="AU1215" s="88"/>
      <c r="AV1215" s="88"/>
      <c r="AW1215" s="88"/>
      <c r="AX1215" s="88"/>
      <c r="AY1215" s="88"/>
      <c r="AZ1215" s="92" t="s">
        <v>704</v>
      </c>
      <c r="BA1215" s="88" t="s">
        <v>46</v>
      </c>
      <c r="BB121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1215" s="89">
        <v>0</v>
      </c>
      <c r="BD1215" s="89"/>
      <c r="BE1215" s="89"/>
      <c r="BF1215" s="89"/>
      <c r="BG1215" s="93"/>
      <c r="BH1215" s="44"/>
      <c r="BI1215" s="45"/>
      <c r="BJ1215" s="45"/>
      <c r="BK1215" s="46"/>
      <c r="BL1215" s="94"/>
    </row>
    <row r="1216" spans="1:64" ht="18" customHeight="1" x14ac:dyDescent="0.3">
      <c r="A1216" s="87">
        <f>IFERROR(InformeTbHv[[#This Row],[T EFECTIVO]]/InformeTbHv[[#This Row],[Horas disponibles]],0)</f>
        <v>0</v>
      </c>
      <c r="B1216" s="87">
        <f>((InformeTbHv[[#This Row],[T PROGRAMADO]]-InformeTbHv[[#This Row],[HORAS DE OTRAS PARADA]]))/InformeTbHv[[#This Row],[T PROGRAMADO]]</f>
        <v>0</v>
      </c>
      <c r="C1216" s="216">
        <f>IFERROR(((InformeTbHv[[#This Row],[T PROGRAMADO]]-InformeTbHv[[#This Row],[Ttal P. mec]])/InformeTbHv[[#This Row],[T PROGRAMADO]]),0)</f>
        <v>0</v>
      </c>
      <c r="D1216" s="88" t="str">
        <f>IFERROR(ROUND(InformeTbHv[[#This Row],[TOTAL DE ARBOLES]]/InformeTbHv[[#This Row],[T EFECTIVO]],2),"")</f>
        <v/>
      </c>
      <c r="E1216" s="88" t="str">
        <f>(IFERROR(ROUND(InformeTbHv[[#This Row],[M3]]/InformeTbHv[[#This Row],[TOTAL DE ARBOLES]],2),""))</f>
        <v/>
      </c>
      <c r="F1216" s="39" t="str">
        <f>IFERROR(ROUND(InformeTbHv[[#This Row],[M3]]/InformeTbHv[[#This Row],[T EFECTIVO]],2),"")</f>
        <v/>
      </c>
      <c r="G1216" s="89">
        <f>InformeTbHv[[#This Row],[T PROGRAMADO]]-InformeTbHv[[#This Row],[HORAS DE OTRAS PARADA]]</f>
        <v>0</v>
      </c>
      <c r="H1216" s="89">
        <f>InformeTbHv[[#This Row],[T PROGRAMADO]]-SUM(InformeTbHv[[#This Row],[T PARADAS MEC]]+InformeTbHv[[#This Row],[ALISTAMIENTO]]+InformeTbHv[[#This Row],[Mantenimiento periódico]])</f>
        <v>0</v>
      </c>
      <c r="I1216" s="89">
        <f>InformeTbHv[[#This Row],[T PARADAS MEC]]+InformeTbHv[[#This Row],[ALISTAMIENTO]]+InformeTbHv[[#This Row],[Mantenimiento periódico]]</f>
        <v>8</v>
      </c>
      <c r="J1216" s="89">
        <f>SUMIF(InformeTbHv[[#This Row],[MOTIVO 1]],"Mantenimiento periódico",InformeTbHv[[#This Row],[T OTRA PARADA 1]])</f>
        <v>0</v>
      </c>
      <c r="K1216" s="89">
        <f>InformeTbHv[[#This Row],[Mantenimiento periódico]]+InformeTbHv[[#This Row],[ALISTAMIENTO]]</f>
        <v>0</v>
      </c>
      <c r="L1216" s="89">
        <f>SUM(InformeTbHv[[#This Row],[T OTRA PARADA 1]:[T OTRA PARADA 5]])</f>
        <v>0</v>
      </c>
      <c r="M1216" s="88" t="s">
        <v>63</v>
      </c>
      <c r="N1216" s="88" t="s">
        <v>1417</v>
      </c>
      <c r="O1216" s="88" t="s">
        <v>67</v>
      </c>
      <c r="P1216" s="88">
        <v>4516297</v>
      </c>
      <c r="Q1216" s="88" t="s">
        <v>65</v>
      </c>
      <c r="R1216" s="88" t="s">
        <v>44</v>
      </c>
      <c r="S1216" s="90">
        <v>46071</v>
      </c>
      <c r="T1216" s="88" t="s">
        <v>70</v>
      </c>
      <c r="U1216" s="88"/>
      <c r="V1216" s="88"/>
      <c r="W1216" s="88"/>
      <c r="X1216" s="88"/>
      <c r="Y1216" s="88"/>
      <c r="Z1216" s="88"/>
      <c r="AA1216" s="88"/>
      <c r="AB1216" s="88"/>
      <c r="AC1216" s="88" t="s">
        <v>1440</v>
      </c>
      <c r="AD1216" s="88" t="s">
        <v>1485</v>
      </c>
      <c r="AE1216" s="88" t="s">
        <v>1512</v>
      </c>
      <c r="AF1216" s="88">
        <v>35.031496222898902</v>
      </c>
      <c r="AG1216" s="25" t="s">
        <v>207</v>
      </c>
      <c r="AH1216" s="206">
        <v>8</v>
      </c>
      <c r="AI1216" s="88" t="s">
        <v>47</v>
      </c>
      <c r="AJ1216" s="419">
        <f>VLOOKUP(InformeTbHv[[#This Row],[TURNO]],[1]INFORMEHV!AI$2:AK$184,2,0)</f>
        <v>0.25</v>
      </c>
      <c r="AK1216" s="419">
        <f>VLOOKUP(InformeTbHv[[#This Row],[TURNO]],[1]INFORMEHV!AI$2:AK$184,3,0)</f>
        <v>0.58333333333333337</v>
      </c>
      <c r="AL1216" s="205"/>
      <c r="AM1216" s="88"/>
      <c r="AN1216" s="88"/>
      <c r="AO1216" s="88"/>
      <c r="AP1216" s="88"/>
      <c r="AQ1216" s="89"/>
      <c r="AR1216" s="88">
        <v>8</v>
      </c>
      <c r="AS1216" s="88">
        <v>8</v>
      </c>
      <c r="AT1216" s="88"/>
      <c r="AU1216" s="88"/>
      <c r="AV1216" s="88"/>
      <c r="AW1216" s="88"/>
      <c r="AX1216" s="88"/>
      <c r="AY1216" s="88"/>
      <c r="AZ1216" s="92" t="s">
        <v>707</v>
      </c>
      <c r="BA1216" s="88" t="s">
        <v>48</v>
      </c>
      <c r="BB121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1216" s="89"/>
      <c r="BD1216" s="89"/>
      <c r="BE1216" s="89"/>
      <c r="BF1216" s="89"/>
      <c r="BG1216" s="93"/>
      <c r="BH1216" s="44"/>
      <c r="BI1216" s="45"/>
      <c r="BJ1216" s="45"/>
      <c r="BK1216" s="46"/>
      <c r="BL1216" s="94"/>
    </row>
    <row r="1217" spans="1:64" ht="18" customHeight="1" x14ac:dyDescent="0.3">
      <c r="A1217" s="87">
        <f>IFERROR(InformeTbHv[[#This Row],[T EFECTIVO]]/InformeTbHv[[#This Row],[Horas disponibles]],0)</f>
        <v>0</v>
      </c>
      <c r="B1217" s="87">
        <f>((InformeTbHv[[#This Row],[T PROGRAMADO]]-InformeTbHv[[#This Row],[HORAS DE OTRAS PARADA]]))/InformeTbHv[[#This Row],[T PROGRAMADO]]</f>
        <v>0</v>
      </c>
      <c r="C1217" s="216">
        <f>IFERROR(((InformeTbHv[[#This Row],[T PROGRAMADO]]-InformeTbHv[[#This Row],[Ttal P. mec]])/InformeTbHv[[#This Row],[T PROGRAMADO]]),0)</f>
        <v>0</v>
      </c>
      <c r="D1217" s="88" t="str">
        <f>IFERROR(ROUND(InformeTbHv[[#This Row],[TOTAL DE ARBOLES]]/InformeTbHv[[#This Row],[T EFECTIVO]],2),"")</f>
        <v/>
      </c>
      <c r="E1217" s="88" t="str">
        <f>(IFERROR(ROUND(InformeTbHv[[#This Row],[M3]]/InformeTbHv[[#This Row],[TOTAL DE ARBOLES]],2),""))</f>
        <v/>
      </c>
      <c r="F1217" s="39" t="str">
        <f>IFERROR(ROUND(InformeTbHv[[#This Row],[M3]]/InformeTbHv[[#This Row],[T EFECTIVO]],2),"")</f>
        <v/>
      </c>
      <c r="G1217" s="89">
        <f>InformeTbHv[[#This Row],[T PROGRAMADO]]-InformeTbHv[[#This Row],[HORAS DE OTRAS PARADA]]</f>
        <v>0</v>
      </c>
      <c r="H1217" s="89">
        <f>InformeTbHv[[#This Row],[T PROGRAMADO]]-SUM(InformeTbHv[[#This Row],[T PARADAS MEC]]+InformeTbHv[[#This Row],[ALISTAMIENTO]]+InformeTbHv[[#This Row],[Mantenimiento periódico]])</f>
        <v>0</v>
      </c>
      <c r="I1217" s="89">
        <f>InformeTbHv[[#This Row],[T PARADAS MEC]]+InformeTbHv[[#This Row],[ALISTAMIENTO]]+InformeTbHv[[#This Row],[Mantenimiento periódico]]</f>
        <v>7</v>
      </c>
      <c r="J1217" s="89">
        <f>SUMIF(InformeTbHv[[#This Row],[MOTIVO 1]],"Mantenimiento periódico",InformeTbHv[[#This Row],[T OTRA PARADA 1]])</f>
        <v>0</v>
      </c>
      <c r="K1217" s="89">
        <f>InformeTbHv[[#This Row],[Mantenimiento periódico]]+InformeTbHv[[#This Row],[ALISTAMIENTO]]</f>
        <v>0</v>
      </c>
      <c r="L1217" s="89">
        <f>SUM(InformeTbHv[[#This Row],[T OTRA PARADA 1]:[T OTRA PARADA 5]])</f>
        <v>0</v>
      </c>
      <c r="M1217" s="88" t="s">
        <v>63</v>
      </c>
      <c r="N1217" s="88" t="s">
        <v>1417</v>
      </c>
      <c r="O1217" s="88" t="s">
        <v>85</v>
      </c>
      <c r="P1217" s="88">
        <v>15961194</v>
      </c>
      <c r="Q1217" s="88" t="s">
        <v>65</v>
      </c>
      <c r="R1217" s="88" t="s">
        <v>44</v>
      </c>
      <c r="S1217" s="90">
        <v>46071</v>
      </c>
      <c r="T1217" s="88" t="s">
        <v>70</v>
      </c>
      <c r="U1217" s="88"/>
      <c r="V1217" s="88"/>
      <c r="W1217" s="88"/>
      <c r="X1217" s="88"/>
      <c r="Y1217" s="88"/>
      <c r="Z1217" s="88"/>
      <c r="AA1217" s="88"/>
      <c r="AB1217" s="88"/>
      <c r="AC1217" s="88" t="s">
        <v>1440</v>
      </c>
      <c r="AD1217" s="88" t="s">
        <v>1485</v>
      </c>
      <c r="AE1217" s="88" t="s">
        <v>1512</v>
      </c>
      <c r="AF1217" s="88">
        <v>35.031496222898902</v>
      </c>
      <c r="AG1217" s="25" t="s">
        <v>207</v>
      </c>
      <c r="AH1217" s="206">
        <v>8</v>
      </c>
      <c r="AI1217" s="88" t="s">
        <v>45</v>
      </c>
      <c r="AJ1217" s="419">
        <f>VLOOKUP(InformeTbHv[[#This Row],[TURNO]],[1]INFORMEHV!AI$2:AK$184,2,0)</f>
        <v>0.58333333333333337</v>
      </c>
      <c r="AK1217" s="419">
        <f>VLOOKUP(InformeTbHv[[#This Row],[TURNO]],[1]INFORMEHV!AI$2:AK$184,3,0)</f>
        <v>0.91666666666666663</v>
      </c>
      <c r="AL1217" s="205"/>
      <c r="AM1217" s="88"/>
      <c r="AN1217" s="88"/>
      <c r="AO1217" s="88"/>
      <c r="AP1217" s="88"/>
      <c r="AQ1217" s="89"/>
      <c r="AR1217" s="88">
        <v>7</v>
      </c>
      <c r="AS1217" s="88">
        <v>7</v>
      </c>
      <c r="AT1217" s="88"/>
      <c r="AU1217" s="88"/>
      <c r="AV1217" s="88"/>
      <c r="AW1217" s="88"/>
      <c r="AX1217" s="88"/>
      <c r="AY1217" s="88"/>
      <c r="AZ1217" s="92" t="s">
        <v>708</v>
      </c>
      <c r="BA1217" s="88" t="s">
        <v>48</v>
      </c>
      <c r="BB121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7</v>
      </c>
      <c r="BC1217" s="89"/>
      <c r="BD1217" s="89"/>
      <c r="BE1217" s="89"/>
      <c r="BF1217" s="89"/>
      <c r="BG1217" s="93"/>
      <c r="BH1217" s="44"/>
      <c r="BI1217" s="45"/>
      <c r="BJ1217" s="45"/>
      <c r="BK1217" s="46"/>
      <c r="BL1217" s="94"/>
    </row>
    <row r="1218" spans="1:64" ht="18" customHeight="1" x14ac:dyDescent="0.3">
      <c r="A1218" s="87">
        <f>IFERROR(InformeTbHv[[#This Row],[T EFECTIVO]]/InformeTbHv[[#This Row],[Horas disponibles]],0)</f>
        <v>0.94902548725637181</v>
      </c>
      <c r="B1218" s="87">
        <f>((InformeTbHv[[#This Row],[T PROGRAMADO]]-InformeTbHv[[#This Row],[HORAS DE OTRAS PARADA]]))/InformeTbHv[[#This Row],[T PROGRAMADO]]</f>
        <v>0.79125000000000001</v>
      </c>
      <c r="C1218" s="216">
        <f>IFERROR(((InformeTbHv[[#This Row],[T PROGRAMADO]]-InformeTbHv[[#This Row],[Ttal P. mec]])/InformeTbHv[[#This Row],[T PROGRAMADO]]),0)</f>
        <v>0.83374999999999999</v>
      </c>
      <c r="D1218" s="88">
        <f>IFERROR(ROUND(InformeTbHv[[#This Row],[TOTAL DE ARBOLES]]/InformeTbHv[[#This Row],[T EFECTIVO]],2),"")</f>
        <v>34.76</v>
      </c>
      <c r="E1218" s="88">
        <f>(IFERROR(ROUND(InformeTbHv[[#This Row],[M3]]/InformeTbHv[[#This Row],[TOTAL DE ARBOLES]],2),""))</f>
        <v>0.36</v>
      </c>
      <c r="F1218" s="39">
        <f>IFERROR(ROUND(InformeTbHv[[#This Row],[M3]]/InformeTbHv[[#This Row],[T EFECTIVO]],2),"")</f>
        <v>12.36</v>
      </c>
      <c r="G1218" s="89">
        <f>InformeTbHv[[#This Row],[T PROGRAMADO]]-InformeTbHv[[#This Row],[HORAS DE OTRAS PARADA]]</f>
        <v>6.33</v>
      </c>
      <c r="H1218" s="89">
        <f>InformeTbHv[[#This Row],[T PROGRAMADO]]-SUM(InformeTbHv[[#This Row],[T PARADAS MEC]]+InformeTbHv[[#This Row],[ALISTAMIENTO]]+InformeTbHv[[#This Row],[Mantenimiento periódico]])</f>
        <v>6.67</v>
      </c>
      <c r="I1218" s="89">
        <f>InformeTbHv[[#This Row],[T PARADAS MEC]]+InformeTbHv[[#This Row],[ALISTAMIENTO]]+InformeTbHv[[#This Row],[Mantenimiento periódico]]</f>
        <v>1.33</v>
      </c>
      <c r="J1218" s="89">
        <f>SUMIF(InformeTbHv[[#This Row],[MOTIVO 1]],"Mantenimiento periódico",InformeTbHv[[#This Row],[T OTRA PARADA 1]])</f>
        <v>0</v>
      </c>
      <c r="K1218" s="89">
        <f>InformeTbHv[[#This Row],[Mantenimiento periódico]]+InformeTbHv[[#This Row],[ALISTAMIENTO]]</f>
        <v>0.33</v>
      </c>
      <c r="L1218" s="89">
        <f>SUM(InformeTbHv[[#This Row],[T OTRA PARADA 1]:[T OTRA PARADA 5]])</f>
        <v>0</v>
      </c>
      <c r="M1218" s="88" t="s">
        <v>68</v>
      </c>
      <c r="N1218" s="88" t="s">
        <v>1417</v>
      </c>
      <c r="O1218" s="88" t="s">
        <v>91</v>
      </c>
      <c r="P1218" s="88">
        <v>1114338868</v>
      </c>
      <c r="Q1218" s="88" t="s">
        <v>65</v>
      </c>
      <c r="R1218" s="88" t="s">
        <v>44</v>
      </c>
      <c r="S1218" s="90">
        <v>46071</v>
      </c>
      <c r="T1218" s="88" t="s">
        <v>164</v>
      </c>
      <c r="U1218" s="88"/>
      <c r="V1218" s="88"/>
      <c r="W1218" s="88"/>
      <c r="X1218" s="88"/>
      <c r="Y1218" s="88"/>
      <c r="Z1218" s="88"/>
      <c r="AA1218" s="88"/>
      <c r="AB1218" s="88"/>
      <c r="AC1218" s="88" t="s">
        <v>1426</v>
      </c>
      <c r="AD1218" s="88" t="s">
        <v>1471</v>
      </c>
      <c r="AE1218" s="88" t="s">
        <v>1512</v>
      </c>
      <c r="AF1218" s="88">
        <v>26.520279887958782</v>
      </c>
      <c r="AG1218" s="25" t="s">
        <v>207</v>
      </c>
      <c r="AH1218" s="206">
        <v>6</v>
      </c>
      <c r="AI1218" s="88" t="s">
        <v>47</v>
      </c>
      <c r="AJ1218" s="419">
        <f>VLOOKUP(InformeTbHv[[#This Row],[TURNO]],[1]INFORMEHV!AI$2:AK$184,2,0)</f>
        <v>0.25</v>
      </c>
      <c r="AK1218" s="419">
        <f>VLOOKUP(InformeTbHv[[#This Row],[TURNO]],[1]INFORMEHV!AI$2:AK$184,3,0)</f>
        <v>0.58333333333333337</v>
      </c>
      <c r="AL1218" s="205">
        <v>20</v>
      </c>
      <c r="AM1218" s="88">
        <v>220</v>
      </c>
      <c r="AN1218" s="88">
        <v>78.23</v>
      </c>
      <c r="AO1218" s="88">
        <v>16.84</v>
      </c>
      <c r="AP1218" s="88"/>
      <c r="AQ1218" s="89"/>
      <c r="AR1218" s="88">
        <v>8</v>
      </c>
      <c r="AS1218" s="88">
        <v>1</v>
      </c>
      <c r="AT1218" s="88"/>
      <c r="AU1218" s="88"/>
      <c r="AV1218" s="88">
        <v>0.33</v>
      </c>
      <c r="AW1218" s="88">
        <v>0.17</v>
      </c>
      <c r="AX1218" s="88">
        <v>0.17</v>
      </c>
      <c r="AY1218" s="88">
        <v>0.3</v>
      </c>
      <c r="AZ1218" s="92" t="s">
        <v>709</v>
      </c>
      <c r="BA1218" s="88" t="s">
        <v>48</v>
      </c>
      <c r="BB121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1.67</v>
      </c>
      <c r="BC1218" s="89"/>
      <c r="BD1218" s="89"/>
      <c r="BE1218" s="89"/>
      <c r="BF1218" s="89"/>
      <c r="BG1218" s="93"/>
      <c r="BH1218" s="44"/>
      <c r="BI1218" s="45"/>
      <c r="BJ1218" s="45"/>
      <c r="BK1218" s="46"/>
      <c r="BL1218" s="94"/>
    </row>
    <row r="1219" spans="1:64" ht="18" customHeight="1" x14ac:dyDescent="0.3">
      <c r="A1219" s="87">
        <f>IFERROR(InformeTbHv[[#This Row],[T EFECTIVO]]/InformeTbHv[[#This Row],[Horas disponibles]],0)</f>
        <v>0.90909090909090906</v>
      </c>
      <c r="B1219" s="87">
        <f>((InformeTbHv[[#This Row],[T PROGRAMADO]]-InformeTbHv[[#This Row],[HORAS DE OTRAS PARADA]]))/InformeTbHv[[#This Row],[T PROGRAMADO]]</f>
        <v>0.7142857142857143</v>
      </c>
      <c r="C1219" s="216">
        <f>IFERROR(((InformeTbHv[[#This Row],[T PROGRAMADO]]-InformeTbHv[[#This Row],[Ttal P. mec]])/InformeTbHv[[#This Row],[T PROGRAMADO]]),0)</f>
        <v>0.7857142857142857</v>
      </c>
      <c r="D1219" s="88">
        <f>IFERROR(ROUND(InformeTbHv[[#This Row],[TOTAL DE ARBOLES]]/InformeTbHv[[#This Row],[T EFECTIVO]],2),"")</f>
        <v>25.8</v>
      </c>
      <c r="E1219" s="88">
        <f>(IFERROR(ROUND(InformeTbHv[[#This Row],[M3]]/InformeTbHv[[#This Row],[TOTAL DE ARBOLES]],2),""))</f>
        <v>0.56999999999999995</v>
      </c>
      <c r="F1219" s="39">
        <f>IFERROR(ROUND(InformeTbHv[[#This Row],[M3]]/InformeTbHv[[#This Row],[T EFECTIVO]],2),"")</f>
        <v>14.65</v>
      </c>
      <c r="G1219" s="89">
        <f>InformeTbHv[[#This Row],[T PROGRAMADO]]-InformeTbHv[[#This Row],[HORAS DE OTRAS PARADA]]</f>
        <v>5</v>
      </c>
      <c r="H1219" s="89">
        <f>InformeTbHv[[#This Row],[T PROGRAMADO]]-SUM(InformeTbHv[[#This Row],[T PARADAS MEC]]+InformeTbHv[[#This Row],[ALISTAMIENTO]]+InformeTbHv[[#This Row],[Mantenimiento periódico]])</f>
        <v>5.5</v>
      </c>
      <c r="I1219" s="89">
        <f>InformeTbHv[[#This Row],[T PARADAS MEC]]+InformeTbHv[[#This Row],[ALISTAMIENTO]]+InformeTbHv[[#This Row],[Mantenimiento periódico]]</f>
        <v>1.5</v>
      </c>
      <c r="J1219" s="89">
        <f>SUMIF(InformeTbHv[[#This Row],[MOTIVO 1]],"Mantenimiento periódico",InformeTbHv[[#This Row],[T OTRA PARADA 1]])</f>
        <v>0</v>
      </c>
      <c r="K1219" s="89">
        <f>InformeTbHv[[#This Row],[Mantenimiento periódico]]+InformeTbHv[[#This Row],[ALISTAMIENTO]]</f>
        <v>0.33</v>
      </c>
      <c r="L1219" s="89">
        <f>SUM(InformeTbHv[[#This Row],[T OTRA PARADA 1]:[T OTRA PARADA 5]])</f>
        <v>0</v>
      </c>
      <c r="M1219" s="88" t="s">
        <v>68</v>
      </c>
      <c r="N1219" s="88" t="s">
        <v>1417</v>
      </c>
      <c r="O1219" s="88" t="s">
        <v>82</v>
      </c>
      <c r="P1219" s="88">
        <v>94266396</v>
      </c>
      <c r="Q1219" s="88" t="s">
        <v>65</v>
      </c>
      <c r="R1219" s="88" t="s">
        <v>44</v>
      </c>
      <c r="S1219" s="90">
        <v>46071</v>
      </c>
      <c r="T1219" s="88" t="s">
        <v>164</v>
      </c>
      <c r="U1219" s="88"/>
      <c r="V1219" s="88"/>
      <c r="W1219" s="88"/>
      <c r="X1219" s="88"/>
      <c r="Y1219" s="88"/>
      <c r="Z1219" s="88"/>
      <c r="AA1219" s="88"/>
      <c r="AB1219" s="88"/>
      <c r="AC1219" s="88" t="s">
        <v>1426</v>
      </c>
      <c r="AD1219" s="88" t="s">
        <v>1471</v>
      </c>
      <c r="AE1219" s="88" t="s">
        <v>1512</v>
      </c>
      <c r="AF1219" s="88">
        <v>26.520279887958782</v>
      </c>
      <c r="AG1219" s="25" t="s">
        <v>207</v>
      </c>
      <c r="AH1219" s="206">
        <v>6</v>
      </c>
      <c r="AI1219" s="88" t="s">
        <v>45</v>
      </c>
      <c r="AJ1219" s="419">
        <f>VLOOKUP(InformeTbHv[[#This Row],[TURNO]],[1]INFORMEHV!AI$2:AK$184,2,0)</f>
        <v>0.58333333333333337</v>
      </c>
      <c r="AK1219" s="419">
        <f>VLOOKUP(InformeTbHv[[#This Row],[TURNO]],[1]INFORMEHV!AI$2:AK$184,3,0)</f>
        <v>0.91666666666666663</v>
      </c>
      <c r="AL1219" s="205">
        <v>20</v>
      </c>
      <c r="AM1219" s="88">
        <v>129</v>
      </c>
      <c r="AN1219" s="88">
        <v>73.239999999999995</v>
      </c>
      <c r="AO1219" s="88">
        <v>18.32</v>
      </c>
      <c r="AP1219" s="88">
        <v>129</v>
      </c>
      <c r="AQ1219" s="89"/>
      <c r="AR1219" s="88">
        <v>7</v>
      </c>
      <c r="AS1219" s="88">
        <v>1.17</v>
      </c>
      <c r="AT1219" s="88"/>
      <c r="AU1219" s="88"/>
      <c r="AV1219" s="88">
        <v>0.33</v>
      </c>
      <c r="AW1219" s="88">
        <v>0.17</v>
      </c>
      <c r="AX1219" s="88">
        <v>0.33</v>
      </c>
      <c r="AY1219" s="88"/>
      <c r="AZ1219" s="92" t="s">
        <v>710</v>
      </c>
      <c r="BA1219" s="88" t="s">
        <v>48</v>
      </c>
      <c r="BB121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v>
      </c>
      <c r="BC1219" s="89"/>
      <c r="BD1219" s="89"/>
      <c r="BE1219" s="89"/>
      <c r="BF1219" s="89"/>
      <c r="BG1219" s="93"/>
      <c r="BH1219" s="44"/>
      <c r="BI1219" s="45"/>
      <c r="BJ1219" s="45"/>
      <c r="BK1219" s="46"/>
      <c r="BL1219" s="94"/>
    </row>
    <row r="1220" spans="1:64" ht="18" customHeight="1" x14ac:dyDescent="0.3">
      <c r="A1220" s="87">
        <f>IFERROR(InformeTbHv[[#This Row],[T EFECTIVO]]/InformeTbHv[[#This Row],[Horas disponibles]],0)</f>
        <v>0.97510980966325034</v>
      </c>
      <c r="B1220" s="87">
        <f>((InformeTbHv[[#This Row],[T PROGRAMADO]]-InformeTbHv[[#This Row],[HORAS DE OTRAS PARADA]]))/InformeTbHv[[#This Row],[T PROGRAMADO]]</f>
        <v>0.9514285714285714</v>
      </c>
      <c r="C1220" s="216">
        <f>IFERROR(((InformeTbHv[[#This Row],[T PROGRAMADO]]-InformeTbHv[[#This Row],[Ttal P. mec]])/InformeTbHv[[#This Row],[T PROGRAMADO]]),0)</f>
        <v>0.97571428571428576</v>
      </c>
      <c r="D1220" s="88">
        <f>IFERROR(ROUND(InformeTbHv[[#This Row],[TOTAL DE ARBOLES]]/InformeTbHv[[#This Row],[T EFECTIVO]],2),"")</f>
        <v>31.68</v>
      </c>
      <c r="E1220" s="88">
        <f>(IFERROR(ROUND(InformeTbHv[[#This Row],[M3]]/InformeTbHv[[#This Row],[TOTAL DE ARBOLES]],2),""))</f>
        <v>0.63</v>
      </c>
      <c r="F1220" s="39">
        <f>IFERROR(ROUND(InformeTbHv[[#This Row],[M3]]/InformeTbHv[[#This Row],[T EFECTIVO]],2),"")</f>
        <v>19.98</v>
      </c>
      <c r="G1220" s="89">
        <f>InformeTbHv[[#This Row],[T PROGRAMADO]]-InformeTbHv[[#This Row],[HORAS DE OTRAS PARADA]]</f>
        <v>6.66</v>
      </c>
      <c r="H1220" s="89">
        <f>InformeTbHv[[#This Row],[T PROGRAMADO]]-SUM(InformeTbHv[[#This Row],[T PARADAS MEC]]+InformeTbHv[[#This Row],[ALISTAMIENTO]]+InformeTbHv[[#This Row],[Mantenimiento periódico]])</f>
        <v>6.83</v>
      </c>
      <c r="I1220" s="89">
        <f>InformeTbHv[[#This Row],[T PARADAS MEC]]+InformeTbHv[[#This Row],[ALISTAMIENTO]]+InformeTbHv[[#This Row],[Mantenimiento periódico]]</f>
        <v>0.17</v>
      </c>
      <c r="J1220" s="89">
        <f>SUMIF(InformeTbHv[[#This Row],[MOTIVO 1]],"Mantenimiento periódico",InformeTbHv[[#This Row],[T OTRA PARADA 1]])</f>
        <v>0</v>
      </c>
      <c r="K1220" s="89">
        <f>InformeTbHv[[#This Row],[Mantenimiento periódico]]+InformeTbHv[[#This Row],[ALISTAMIENTO]]</f>
        <v>0.17</v>
      </c>
      <c r="L1220" s="89">
        <f>SUM(InformeTbHv[[#This Row],[T OTRA PARADA 1]:[T OTRA PARADA 5]])</f>
        <v>0</v>
      </c>
      <c r="M1220" s="88" t="s">
        <v>68</v>
      </c>
      <c r="N1220" s="88" t="s">
        <v>1417</v>
      </c>
      <c r="O1220" s="88" t="s">
        <v>69</v>
      </c>
      <c r="P1220" s="88">
        <v>1059706760</v>
      </c>
      <c r="Q1220" s="88" t="s">
        <v>65</v>
      </c>
      <c r="R1220" s="88" t="s">
        <v>44</v>
      </c>
      <c r="S1220" s="90">
        <v>46072</v>
      </c>
      <c r="T1220" s="88" t="s">
        <v>493</v>
      </c>
      <c r="U1220" s="88"/>
      <c r="V1220" s="88"/>
      <c r="W1220" s="88"/>
      <c r="X1220" s="88"/>
      <c r="Y1220" s="88"/>
      <c r="Z1220" s="88"/>
      <c r="AA1220" s="88"/>
      <c r="AB1220" s="88"/>
      <c r="AC1220" s="88" t="s">
        <v>1454</v>
      </c>
      <c r="AD1220" s="88" t="s">
        <v>1499</v>
      </c>
      <c r="AE1220" s="88" t="s">
        <v>1520</v>
      </c>
      <c r="AF1220" s="88">
        <v>27.897279934437318</v>
      </c>
      <c r="AG1220" s="25" t="s">
        <v>207</v>
      </c>
      <c r="AH1220" s="206">
        <v>7</v>
      </c>
      <c r="AI1220" s="88" t="s">
        <v>45</v>
      </c>
      <c r="AJ1220" s="419">
        <f>VLOOKUP(InformeTbHv[[#This Row],[TURNO]],[1]INFORMEHV!AI$2:AK$184,2,0)</f>
        <v>0.58333333333333337</v>
      </c>
      <c r="AK1220" s="419">
        <f>VLOOKUP(InformeTbHv[[#This Row],[TURNO]],[1]INFORMEHV!AI$2:AK$184,3,0)</f>
        <v>0.91666666666666663</v>
      </c>
      <c r="AL1220" s="205">
        <v>20</v>
      </c>
      <c r="AM1220" s="88">
        <v>211</v>
      </c>
      <c r="AN1220" s="88">
        <v>133.07</v>
      </c>
      <c r="AO1220" s="88">
        <v>20.97</v>
      </c>
      <c r="AP1220" s="88"/>
      <c r="AQ1220" s="89"/>
      <c r="AR1220" s="88">
        <v>7</v>
      </c>
      <c r="AS1220" s="88"/>
      <c r="AT1220" s="88"/>
      <c r="AU1220" s="88"/>
      <c r="AV1220" s="88">
        <v>0.17</v>
      </c>
      <c r="AW1220" s="88"/>
      <c r="AX1220" s="88">
        <v>0.17</v>
      </c>
      <c r="AY1220" s="88"/>
      <c r="AZ1220" s="92" t="s">
        <v>726</v>
      </c>
      <c r="BA1220" s="88" t="s">
        <v>48</v>
      </c>
      <c r="BB122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0.34</v>
      </c>
      <c r="BC1220" s="89"/>
      <c r="BD1220" s="89"/>
      <c r="BE1220" s="89"/>
      <c r="BF1220" s="89"/>
      <c r="BG1220" s="93"/>
      <c r="BH1220" s="44"/>
      <c r="BI1220" s="45"/>
      <c r="BJ1220" s="45"/>
      <c r="BK1220" s="46"/>
      <c r="BL1220" s="94"/>
    </row>
    <row r="1221" spans="1:64" ht="18" customHeight="1" x14ac:dyDescent="0.3">
      <c r="A1221" s="87">
        <f>IFERROR(InformeTbHv[[#This Row],[T EFECTIVO]]/InformeTbHv[[#This Row],[Horas disponibles]],0)</f>
        <v>0.9246487867177523</v>
      </c>
      <c r="B1221" s="87">
        <f>((InformeTbHv[[#This Row],[T PROGRAMADO]]-InformeTbHv[[#This Row],[HORAS DE OTRAS PARADA]]))/InformeTbHv[[#This Row],[T PROGRAMADO]]</f>
        <v>0.90500000000000003</v>
      </c>
      <c r="C1221" s="216">
        <f>IFERROR(((InformeTbHv[[#This Row],[T PROGRAMADO]]-InformeTbHv[[#This Row],[Ttal P. mec]])/InformeTbHv[[#This Row],[T PROGRAMADO]]),0)</f>
        <v>0.97875000000000001</v>
      </c>
      <c r="D1221" s="88">
        <f>IFERROR(ROUND(InformeTbHv[[#This Row],[TOTAL DE ARBOLES]]/InformeTbHv[[#This Row],[T EFECTIVO]],2),"")</f>
        <v>30.39</v>
      </c>
      <c r="E1221" s="88">
        <f>(IFERROR(ROUND(InformeTbHv[[#This Row],[M3]]/InformeTbHv[[#This Row],[TOTAL DE ARBOLES]],2),""))</f>
        <v>0.36</v>
      </c>
      <c r="F1221" s="39">
        <f>IFERROR(ROUND(InformeTbHv[[#This Row],[M3]]/InformeTbHv[[#This Row],[T EFECTIVO]],2),"")</f>
        <v>10.81</v>
      </c>
      <c r="G1221" s="89">
        <f>InformeTbHv[[#This Row],[T PROGRAMADO]]-InformeTbHv[[#This Row],[HORAS DE OTRAS PARADA]]</f>
        <v>7.24</v>
      </c>
      <c r="H1221" s="89">
        <f>InformeTbHv[[#This Row],[T PROGRAMADO]]-SUM(InformeTbHv[[#This Row],[T PARADAS MEC]]+InformeTbHv[[#This Row],[ALISTAMIENTO]]+InformeTbHv[[#This Row],[Mantenimiento periódico]])</f>
        <v>7.83</v>
      </c>
      <c r="I1221" s="89">
        <f>InformeTbHv[[#This Row],[T PARADAS MEC]]+InformeTbHv[[#This Row],[ALISTAMIENTO]]+InformeTbHv[[#This Row],[Mantenimiento periódico]]</f>
        <v>0.17</v>
      </c>
      <c r="J1221" s="89">
        <f>SUMIF(InformeTbHv[[#This Row],[MOTIVO 1]],"Mantenimiento periódico",InformeTbHv[[#This Row],[T OTRA PARADA 1]])</f>
        <v>0</v>
      </c>
      <c r="K1221" s="89">
        <f>InformeTbHv[[#This Row],[Mantenimiento periódico]]+InformeTbHv[[#This Row],[ALISTAMIENTO]]</f>
        <v>0.17</v>
      </c>
      <c r="L1221" s="89">
        <f>SUM(InformeTbHv[[#This Row],[T OTRA PARADA 1]:[T OTRA PARADA 5]])</f>
        <v>0</v>
      </c>
      <c r="M1221" s="88" t="s">
        <v>68</v>
      </c>
      <c r="N1221" s="88" t="s">
        <v>1417</v>
      </c>
      <c r="O1221" s="88" t="s">
        <v>82</v>
      </c>
      <c r="P1221" s="88">
        <v>94266396</v>
      </c>
      <c r="Q1221" s="88" t="s">
        <v>65</v>
      </c>
      <c r="R1221" s="88" t="s">
        <v>44</v>
      </c>
      <c r="S1221" s="90">
        <v>46072</v>
      </c>
      <c r="T1221" s="88" t="s">
        <v>164</v>
      </c>
      <c r="U1221" s="88"/>
      <c r="V1221" s="88"/>
      <c r="W1221" s="88"/>
      <c r="X1221" s="88"/>
      <c r="Y1221" s="88"/>
      <c r="Z1221" s="88"/>
      <c r="AA1221" s="88"/>
      <c r="AB1221" s="88"/>
      <c r="AC1221" s="88" t="s">
        <v>1426</v>
      </c>
      <c r="AD1221" s="88" t="s">
        <v>1471</v>
      </c>
      <c r="AE1221" s="88" t="s">
        <v>1512</v>
      </c>
      <c r="AF1221" s="88">
        <v>26.520279887958782</v>
      </c>
      <c r="AG1221" s="25" t="s">
        <v>207</v>
      </c>
      <c r="AH1221" s="206">
        <v>7</v>
      </c>
      <c r="AI1221" s="88" t="s">
        <v>47</v>
      </c>
      <c r="AJ1221" s="419">
        <f>VLOOKUP(InformeTbHv[[#This Row],[TURNO]],[1]INFORMEHV!AI$2:AK$184,2,0)</f>
        <v>0.25</v>
      </c>
      <c r="AK1221" s="419">
        <f>VLOOKUP(InformeTbHv[[#This Row],[TURNO]],[1]INFORMEHV!AI$2:AK$184,3,0)</f>
        <v>0.58333333333333337</v>
      </c>
      <c r="AL1221" s="205">
        <v>20</v>
      </c>
      <c r="AM1221" s="88">
        <v>220</v>
      </c>
      <c r="AN1221" s="88">
        <v>78.23</v>
      </c>
      <c r="AO1221" s="88">
        <v>16.84</v>
      </c>
      <c r="AP1221" s="88"/>
      <c r="AQ1221" s="89"/>
      <c r="AR1221" s="88">
        <v>8</v>
      </c>
      <c r="AS1221" s="88"/>
      <c r="AT1221" s="88"/>
      <c r="AU1221" s="88"/>
      <c r="AV1221" s="88">
        <v>0.17</v>
      </c>
      <c r="AW1221" s="88">
        <v>0.17</v>
      </c>
      <c r="AX1221" s="88">
        <v>0.42</v>
      </c>
      <c r="AY1221" s="88"/>
      <c r="AZ1221" s="92" t="s">
        <v>727</v>
      </c>
      <c r="BA1221" s="88" t="s">
        <v>48</v>
      </c>
      <c r="BB122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0.76</v>
      </c>
      <c r="BC1221" s="89"/>
      <c r="BD1221" s="89"/>
      <c r="BE1221" s="89"/>
      <c r="BF1221" s="89"/>
      <c r="BG1221" s="93"/>
      <c r="BH1221" s="44"/>
      <c r="BI1221" s="45"/>
      <c r="BJ1221" s="45"/>
      <c r="BK1221" s="46"/>
      <c r="BL1221" s="94"/>
    </row>
    <row r="1222" spans="1:64" ht="18" customHeight="1" x14ac:dyDescent="0.3">
      <c r="A1222" s="87">
        <f>IFERROR(InformeTbHv[[#This Row],[T EFECTIVO]]/InformeTbHv[[#This Row],[Horas disponibles]],0)</f>
        <v>0.94230769230769229</v>
      </c>
      <c r="B1222" s="87">
        <f>((InformeTbHv[[#This Row],[T PROGRAMADO]]-InformeTbHv[[#This Row],[HORAS DE OTRAS PARADA]]))/InformeTbHv[[#This Row],[T PROGRAMADO]]</f>
        <v>0.91874999999999996</v>
      </c>
      <c r="C1222" s="216">
        <f>IFERROR(((InformeTbHv[[#This Row],[T PROGRAMADO]]-InformeTbHv[[#This Row],[Ttal P. mec]])/InformeTbHv[[#This Row],[T PROGRAMADO]]),0)</f>
        <v>0.97499999999999998</v>
      </c>
      <c r="D1222" s="88">
        <f>IFERROR(ROUND(InformeTbHv[[#This Row],[TOTAL DE ARBOLES]]/InformeTbHv[[#This Row],[T EFECTIVO]],2),"")</f>
        <v>37.14</v>
      </c>
      <c r="E1222" s="88">
        <f>(IFERROR(ROUND(InformeTbHv[[#This Row],[M3]]/InformeTbHv[[#This Row],[TOTAL DE ARBOLES]],2),""))</f>
        <v>0.3</v>
      </c>
      <c r="F1222" s="39">
        <f>IFERROR(ROUND(InformeTbHv[[#This Row],[M3]]/InformeTbHv[[#This Row],[T EFECTIVO]],2),"")</f>
        <v>11.02</v>
      </c>
      <c r="G1222" s="89">
        <f>InformeTbHv[[#This Row],[T PROGRAMADO]]-InformeTbHv[[#This Row],[HORAS DE OTRAS PARADA]]</f>
        <v>7.35</v>
      </c>
      <c r="H1222" s="89">
        <f>InformeTbHv[[#This Row],[T PROGRAMADO]]-SUM(InformeTbHv[[#This Row],[T PARADAS MEC]]+InformeTbHv[[#This Row],[ALISTAMIENTO]]+InformeTbHv[[#This Row],[Mantenimiento periódico]])</f>
        <v>7.8</v>
      </c>
      <c r="I1222" s="89">
        <f>InformeTbHv[[#This Row],[T PARADAS MEC]]+InformeTbHv[[#This Row],[ALISTAMIENTO]]+InformeTbHv[[#This Row],[Mantenimiento periódico]]</f>
        <v>0.2</v>
      </c>
      <c r="J1222" s="89">
        <f>SUMIF(InformeTbHv[[#This Row],[MOTIVO 1]],"Mantenimiento periódico",InformeTbHv[[#This Row],[T OTRA PARADA 1]])</f>
        <v>0</v>
      </c>
      <c r="K1222" s="89">
        <f>InformeTbHv[[#This Row],[Mantenimiento periódico]]+InformeTbHv[[#This Row],[ALISTAMIENTO]]</f>
        <v>0.2</v>
      </c>
      <c r="L1222" s="89">
        <f>SUM(InformeTbHv[[#This Row],[T OTRA PARADA 1]:[T OTRA PARADA 5]])</f>
        <v>0</v>
      </c>
      <c r="M1222" s="88" t="s">
        <v>55</v>
      </c>
      <c r="N1222" s="88" t="s">
        <v>1418</v>
      </c>
      <c r="O1222" s="88" t="s">
        <v>94</v>
      </c>
      <c r="P1222" s="88">
        <v>94269293</v>
      </c>
      <c r="Q1222" s="88" t="s">
        <v>43</v>
      </c>
      <c r="R1222" s="88" t="s">
        <v>49</v>
      </c>
      <c r="S1222" s="90">
        <v>46072</v>
      </c>
      <c r="T1222" s="88" t="s">
        <v>62</v>
      </c>
      <c r="U1222" s="88"/>
      <c r="V1222" s="88"/>
      <c r="W1222" s="88"/>
      <c r="X1222" s="88"/>
      <c r="Y1222" s="88"/>
      <c r="Z1222" s="88"/>
      <c r="AA1222" s="88"/>
      <c r="AB1222" s="88"/>
      <c r="AC1222" s="88" t="s">
        <v>1445</v>
      </c>
      <c r="AD1222" s="88" t="s">
        <v>1490</v>
      </c>
      <c r="AE1222" s="88" t="s">
        <v>1518</v>
      </c>
      <c r="AF1222" s="88">
        <v>19.828868083208551</v>
      </c>
      <c r="AG1222" s="88" t="s">
        <v>208</v>
      </c>
      <c r="AH1222" s="206">
        <v>5</v>
      </c>
      <c r="AI1222" s="88" t="s">
        <v>45</v>
      </c>
      <c r="AJ1222" s="419">
        <f>VLOOKUP(InformeTbHv[[#This Row],[TURNO]],[1]INFORMEHV!AI$2:AK$184,2,0)</f>
        <v>0.58333333333333337</v>
      </c>
      <c r="AK1222" s="419">
        <f>VLOOKUP(InformeTbHv[[#This Row],[TURNO]],[1]INFORMEHV!AI$2:AK$184,3,0)</f>
        <v>0.91666666666666663</v>
      </c>
      <c r="AL1222" s="205">
        <v>28</v>
      </c>
      <c r="AM1222" s="88">
        <v>273</v>
      </c>
      <c r="AN1222" s="88">
        <v>81</v>
      </c>
      <c r="AO1222" s="88">
        <v>10.72</v>
      </c>
      <c r="AP1222" s="88"/>
      <c r="AQ1222" s="95">
        <v>20.8</v>
      </c>
      <c r="AR1222" s="88">
        <v>8</v>
      </c>
      <c r="AS1222" s="88"/>
      <c r="AT1222" s="88"/>
      <c r="AU1222" s="88"/>
      <c r="AV1222" s="88">
        <v>0.2</v>
      </c>
      <c r="AW1222" s="88">
        <v>0.25</v>
      </c>
      <c r="AX1222" s="88">
        <v>0.2</v>
      </c>
      <c r="AY1222" s="88"/>
      <c r="AZ1222" s="92" t="s">
        <v>652</v>
      </c>
      <c r="BA1222" s="88" t="s">
        <v>46</v>
      </c>
      <c r="BB122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0.65</v>
      </c>
      <c r="BC1222" s="89"/>
      <c r="BD1222" s="89"/>
      <c r="BE1222" s="89"/>
      <c r="BF1222" s="89"/>
      <c r="BG1222" s="93"/>
      <c r="BH1222" s="44"/>
      <c r="BI1222" s="45"/>
      <c r="BJ1222" s="45"/>
      <c r="BK1222" s="46"/>
      <c r="BL1222" s="94"/>
    </row>
    <row r="1223" spans="1:64" ht="18" customHeight="1" x14ac:dyDescent="0.3">
      <c r="A1223" s="87">
        <f>IFERROR(InformeTbHv[[#This Row],[T EFECTIVO]]/InformeTbHv[[#This Row],[Horas disponibles]],0)</f>
        <v>0.96443812233285919</v>
      </c>
      <c r="B1223" s="87">
        <f>((InformeTbHv[[#This Row],[T PROGRAMADO]]-InformeTbHv[[#This Row],[HORAS DE OTRAS PARADA]]))/InformeTbHv[[#This Row],[T PROGRAMADO]]</f>
        <v>0.84750000000000003</v>
      </c>
      <c r="C1223" s="216">
        <f>IFERROR(((InformeTbHv[[#This Row],[T PROGRAMADO]]-InformeTbHv[[#This Row],[Ttal P. mec]])/InformeTbHv[[#This Row],[T PROGRAMADO]]),0)</f>
        <v>0.87875000000000003</v>
      </c>
      <c r="D1223" s="88">
        <f>IFERROR(ROUND(InformeTbHv[[#This Row],[TOTAL DE ARBOLES]]/InformeTbHv[[#This Row],[T EFECTIVO]],2),"")</f>
        <v>112.54</v>
      </c>
      <c r="E1223" s="88">
        <f>(IFERROR(ROUND(InformeTbHv[[#This Row],[M3]]/InformeTbHv[[#This Row],[TOTAL DE ARBOLES]],2),""))</f>
        <v>0.17</v>
      </c>
      <c r="F1223" s="39">
        <f>IFERROR(ROUND(InformeTbHv[[#This Row],[M3]]/InformeTbHv[[#This Row],[T EFECTIVO]],2),"")</f>
        <v>18.88</v>
      </c>
      <c r="G1223" s="89">
        <f>InformeTbHv[[#This Row],[T PROGRAMADO]]-InformeTbHv[[#This Row],[HORAS DE OTRAS PARADA]]</f>
        <v>6.78</v>
      </c>
      <c r="H1223" s="89">
        <f>InformeTbHv[[#This Row],[T PROGRAMADO]]-SUM(InformeTbHv[[#This Row],[T PARADAS MEC]]+InformeTbHv[[#This Row],[ALISTAMIENTO]]+InformeTbHv[[#This Row],[Mantenimiento periódico]])</f>
        <v>7.03</v>
      </c>
      <c r="I1223" s="89">
        <f>InformeTbHv[[#This Row],[T PARADAS MEC]]+InformeTbHv[[#This Row],[ALISTAMIENTO]]+InformeTbHv[[#This Row],[Mantenimiento periódico]]</f>
        <v>0.97</v>
      </c>
      <c r="J1223" s="89">
        <f>SUMIF(InformeTbHv[[#This Row],[MOTIVO 1]],"Mantenimiento periódico",InformeTbHv[[#This Row],[T OTRA PARADA 1]])</f>
        <v>0</v>
      </c>
      <c r="K1223" s="89">
        <f>InformeTbHv[[#This Row],[Mantenimiento periódico]]+InformeTbHv[[#This Row],[ALISTAMIENTO]]</f>
        <v>0</v>
      </c>
      <c r="L1223" s="89">
        <f>SUM(InformeTbHv[[#This Row],[T OTRA PARADA 1]:[T OTRA PARADA 5]])</f>
        <v>0</v>
      </c>
      <c r="M1223" s="88" t="s">
        <v>42</v>
      </c>
      <c r="N1223" s="88" t="s">
        <v>1418</v>
      </c>
      <c r="O1223" s="88" t="s">
        <v>80</v>
      </c>
      <c r="P1223" s="88">
        <v>94270446</v>
      </c>
      <c r="Q1223" s="88" t="s">
        <v>43</v>
      </c>
      <c r="R1223" s="88" t="s">
        <v>44</v>
      </c>
      <c r="S1223" s="90">
        <v>46072</v>
      </c>
      <c r="T1223" s="88" t="s">
        <v>452</v>
      </c>
      <c r="U1223" s="88"/>
      <c r="V1223" s="88"/>
      <c r="W1223" s="88"/>
      <c r="X1223" s="88"/>
      <c r="Y1223" s="88"/>
      <c r="Z1223" s="88"/>
      <c r="AA1223" s="88"/>
      <c r="AB1223" s="88"/>
      <c r="AC1223" s="88" t="s">
        <v>1427</v>
      </c>
      <c r="AD1223" s="88" t="s">
        <v>1472</v>
      </c>
      <c r="AE1223" s="88" t="s">
        <v>1515</v>
      </c>
      <c r="AF1223" s="88">
        <v>14.458335518038645</v>
      </c>
      <c r="AG1223" s="252" t="s">
        <v>206</v>
      </c>
      <c r="AH1223" s="206">
        <v>5</v>
      </c>
      <c r="AI1223" s="88" t="s">
        <v>45</v>
      </c>
      <c r="AJ1223" s="419">
        <f>VLOOKUP(InformeTbHv[[#This Row],[TURNO]],[1]INFORMEHV!AI$2:AK$184,2,0)</f>
        <v>0.58333333333333337</v>
      </c>
      <c r="AK1223" s="419">
        <f>VLOOKUP(InformeTbHv[[#This Row],[TURNO]],[1]INFORMEHV!AI$2:AK$184,3,0)</f>
        <v>0.91666666666666663</v>
      </c>
      <c r="AL1223" s="205">
        <v>22</v>
      </c>
      <c r="AM1223" s="88">
        <v>763</v>
      </c>
      <c r="AN1223" s="88">
        <v>128</v>
      </c>
      <c r="AO1223" s="88">
        <v>17</v>
      </c>
      <c r="AP1223" s="88">
        <v>113</v>
      </c>
      <c r="AQ1223" s="89">
        <v>0.17</v>
      </c>
      <c r="AR1223" s="205">
        <v>8</v>
      </c>
      <c r="AS1223" s="88">
        <v>0.97</v>
      </c>
      <c r="AT1223" s="30" t="s">
        <v>328</v>
      </c>
      <c r="AU1223" s="88"/>
      <c r="AV1223" s="88"/>
      <c r="AW1223" s="88"/>
      <c r="AX1223" s="88">
        <v>0.25</v>
      </c>
      <c r="AY1223" s="88"/>
      <c r="AZ1223" s="92" t="s">
        <v>730</v>
      </c>
      <c r="BA1223" s="88" t="s">
        <v>46</v>
      </c>
      <c r="BB122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1.22</v>
      </c>
      <c r="BC1223" s="89"/>
      <c r="BD1223" s="89"/>
      <c r="BE1223" s="89"/>
      <c r="BF1223" s="89"/>
      <c r="BG1223" s="93"/>
      <c r="BH1223" s="44"/>
      <c r="BI1223" s="45"/>
      <c r="BJ1223" s="45"/>
      <c r="BK1223" s="46"/>
      <c r="BL1223" s="94"/>
    </row>
    <row r="1224" spans="1:64" ht="18" customHeight="1" x14ac:dyDescent="0.3">
      <c r="A1224" s="87">
        <f>IFERROR(InformeTbHv[[#This Row],[T EFECTIVO]]/InformeTbHv[[#This Row],[Horas disponibles]],0)</f>
        <v>0.69927069927070018</v>
      </c>
      <c r="B1224" s="87">
        <f>((InformeTbHv[[#This Row],[T PROGRAMADO]]-InformeTbHv[[#This Row],[HORAS DE OTRAS PARADA]]))/InformeTbHv[[#This Row],[T PROGRAMADO]]</f>
        <v>0.67916666666666747</v>
      </c>
      <c r="C1224" s="216">
        <f>IFERROR(((InformeTbHv[[#This Row],[T PROGRAMADO]]-InformeTbHv[[#This Row],[Ttal P. mec]])/InformeTbHv[[#This Row],[T PROGRAMADO]]),0)</f>
        <v>0.97124999999999995</v>
      </c>
      <c r="D1224" s="88">
        <f>IFERROR(ROUND(InformeTbHv[[#This Row],[TOTAL DE ARBOLES]]/InformeTbHv[[#This Row],[T EFECTIVO]],2),"")</f>
        <v>99.39</v>
      </c>
      <c r="E1224" s="88">
        <f>(IFERROR(ROUND(InformeTbHv[[#This Row],[M3]]/InformeTbHv[[#This Row],[TOTAL DE ARBOLES]],2),""))</f>
        <v>0.16</v>
      </c>
      <c r="F1224" s="39">
        <f>IFERROR(ROUND(InformeTbHv[[#This Row],[M3]]/InformeTbHv[[#This Row],[T EFECTIVO]],2),"")</f>
        <v>15.83</v>
      </c>
      <c r="G1224" s="89">
        <f>InformeTbHv[[#This Row],[T PROGRAMADO]]-InformeTbHv[[#This Row],[HORAS DE OTRAS PARADA]]</f>
        <v>5.4333333333333398</v>
      </c>
      <c r="H1224" s="89">
        <f>InformeTbHv[[#This Row],[T PROGRAMADO]]-SUM(InformeTbHv[[#This Row],[T PARADAS MEC]]+InformeTbHv[[#This Row],[ALISTAMIENTO]]+InformeTbHv[[#This Row],[Mantenimiento periódico]])</f>
        <v>7.77</v>
      </c>
      <c r="I1224" s="89">
        <f>InformeTbHv[[#This Row],[T PARADAS MEC]]+InformeTbHv[[#This Row],[ALISTAMIENTO]]+InformeTbHv[[#This Row],[Mantenimiento periódico]]</f>
        <v>0.23</v>
      </c>
      <c r="J1224" s="89">
        <f>SUMIF(InformeTbHv[[#This Row],[MOTIVO 1]],"Mantenimiento periódico",InformeTbHv[[#This Row],[T OTRA PARADA 1]])</f>
        <v>0</v>
      </c>
      <c r="K1224" s="89">
        <f>InformeTbHv[[#This Row],[Mantenimiento periódico]]+InformeTbHv[[#This Row],[ALISTAMIENTO]]</f>
        <v>0.23</v>
      </c>
      <c r="L1224" s="89">
        <f>SUM(InformeTbHv[[#This Row],[T OTRA PARADA 1]:[T OTRA PARADA 5]])</f>
        <v>1.86666666666666</v>
      </c>
      <c r="M1224" s="88" t="s">
        <v>42</v>
      </c>
      <c r="N1224" s="88" t="s">
        <v>1418</v>
      </c>
      <c r="O1224" s="88" t="s">
        <v>59</v>
      </c>
      <c r="P1224" s="88">
        <v>94269864</v>
      </c>
      <c r="Q1224" s="88" t="s">
        <v>43</v>
      </c>
      <c r="R1224" s="88" t="s">
        <v>44</v>
      </c>
      <c r="S1224" s="90">
        <v>46072</v>
      </c>
      <c r="T1224" s="88" t="s">
        <v>452</v>
      </c>
      <c r="U1224" s="88"/>
      <c r="V1224" s="88"/>
      <c r="W1224" s="88"/>
      <c r="X1224" s="88"/>
      <c r="Y1224" s="88"/>
      <c r="Z1224" s="88"/>
      <c r="AA1224" s="88"/>
      <c r="AB1224" s="88"/>
      <c r="AC1224" s="88" t="s">
        <v>1427</v>
      </c>
      <c r="AD1224" s="88" t="s">
        <v>1472</v>
      </c>
      <c r="AE1224" s="88" t="s">
        <v>1515</v>
      </c>
      <c r="AF1224" s="88">
        <v>14.458335518038645</v>
      </c>
      <c r="AG1224" s="252" t="s">
        <v>206</v>
      </c>
      <c r="AH1224" s="206">
        <v>5</v>
      </c>
      <c r="AI1224" s="88" t="s">
        <v>47</v>
      </c>
      <c r="AJ1224" s="419">
        <f>VLOOKUP(InformeTbHv[[#This Row],[TURNO]],[1]INFORMEHV!AI$2:AK$184,2,0)</f>
        <v>0.25</v>
      </c>
      <c r="AK1224" s="419">
        <f>VLOOKUP(InformeTbHv[[#This Row],[TURNO]],[1]INFORMEHV!AI$2:AK$184,3,0)</f>
        <v>0.58333333333333337</v>
      </c>
      <c r="AL1224" s="205">
        <v>20</v>
      </c>
      <c r="AM1224" s="88">
        <v>540</v>
      </c>
      <c r="AN1224" s="88">
        <v>86</v>
      </c>
      <c r="AO1224" s="88">
        <v>15</v>
      </c>
      <c r="AP1224" s="88">
        <v>109</v>
      </c>
      <c r="AQ1224" s="89">
        <v>0.16</v>
      </c>
      <c r="AR1224" s="88">
        <v>8</v>
      </c>
      <c r="AS1224" s="88"/>
      <c r="AT1224" s="88"/>
      <c r="AU1224" s="88"/>
      <c r="AV1224" s="88">
        <v>0.23</v>
      </c>
      <c r="AW1224" s="88">
        <v>0.17</v>
      </c>
      <c r="AX1224" s="88">
        <v>0.3</v>
      </c>
      <c r="AY1224" s="88"/>
      <c r="AZ1224" s="92"/>
      <c r="BA1224" s="88" t="s">
        <v>48</v>
      </c>
      <c r="BB122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2.5666666666666602</v>
      </c>
      <c r="BC1224" s="89">
        <v>1.86666666666666</v>
      </c>
      <c r="BD1224" s="89"/>
      <c r="BE1224" s="89"/>
      <c r="BF1224" s="89"/>
      <c r="BG1224" s="93"/>
      <c r="BH1224" s="44" t="s">
        <v>841</v>
      </c>
      <c r="BI1224" s="45"/>
      <c r="BJ1224" s="45"/>
      <c r="BK1224" s="46"/>
      <c r="BL1224" s="94"/>
    </row>
    <row r="1225" spans="1:64" ht="18" customHeight="1" x14ac:dyDescent="0.3">
      <c r="A1225" s="87">
        <f>IFERROR(InformeTbHv[[#This Row],[T EFECTIVO]]/InformeTbHv[[#This Row],[Horas disponibles]],0)</f>
        <v>0.64266666666666672</v>
      </c>
      <c r="B1225" s="87">
        <f>((InformeTbHv[[#This Row],[T PROGRAMADO]]-InformeTbHv[[#This Row],[HORAS DE OTRAS PARADA]]))/InformeTbHv[[#This Row],[T PROGRAMADO]]</f>
        <v>0.60250000000000004</v>
      </c>
      <c r="C1225" s="216">
        <f>IFERROR(((InformeTbHv[[#This Row],[T PROGRAMADO]]-InformeTbHv[[#This Row],[Ttal P. mec]])/InformeTbHv[[#This Row],[T PROGRAMADO]]),0)</f>
        <v>0.9375</v>
      </c>
      <c r="D1225" s="88">
        <f>IFERROR(ROUND(InformeTbHv[[#This Row],[TOTAL DE ARBOLES]]/InformeTbHv[[#This Row],[T EFECTIVO]],2),"")</f>
        <v>79.88</v>
      </c>
      <c r="E1225" s="88">
        <f>(IFERROR(ROUND(InformeTbHv[[#This Row],[M3]]/InformeTbHv[[#This Row],[TOTAL DE ARBOLES]],2),""))</f>
        <v>0.37</v>
      </c>
      <c r="F1225" s="39">
        <f>IFERROR(ROUND(InformeTbHv[[#This Row],[M3]]/InformeTbHv[[#This Row],[T EFECTIVO]],2),"")</f>
        <v>29.79</v>
      </c>
      <c r="G1225" s="89">
        <f>InformeTbHv[[#This Row],[T PROGRAMADO]]-InformeTbHv[[#This Row],[HORAS DE OTRAS PARADA]]</f>
        <v>4.82</v>
      </c>
      <c r="H1225" s="89">
        <f>InformeTbHv[[#This Row],[T PROGRAMADO]]-SUM(InformeTbHv[[#This Row],[T PARADAS MEC]]+InformeTbHv[[#This Row],[ALISTAMIENTO]]+InformeTbHv[[#This Row],[Mantenimiento periódico]])</f>
        <v>7.5</v>
      </c>
      <c r="I1225" s="89">
        <f>InformeTbHv[[#This Row],[T PARADAS MEC]]+InformeTbHv[[#This Row],[ALISTAMIENTO]]+InformeTbHv[[#This Row],[Mantenimiento periódico]]</f>
        <v>0.5</v>
      </c>
      <c r="J1225" s="89">
        <f>SUMIF(InformeTbHv[[#This Row],[MOTIVO 1]],"Mantenimiento periódico",InformeTbHv[[#This Row],[T OTRA PARADA 1]])</f>
        <v>0</v>
      </c>
      <c r="K1225" s="89">
        <f>InformeTbHv[[#This Row],[Mantenimiento periódico]]+InformeTbHv[[#This Row],[ALISTAMIENTO]]</f>
        <v>0.23</v>
      </c>
      <c r="L1225" s="89">
        <f>SUM(InformeTbHv[[#This Row],[T OTRA PARADA 1]:[T OTRA PARADA 5]])</f>
        <v>2</v>
      </c>
      <c r="M1225" s="88" t="s">
        <v>72</v>
      </c>
      <c r="N1225" s="88" t="s">
        <v>1418</v>
      </c>
      <c r="O1225" s="88" t="s">
        <v>87</v>
      </c>
      <c r="P1225" s="88">
        <v>1112300817</v>
      </c>
      <c r="Q1225" s="88" t="s">
        <v>43</v>
      </c>
      <c r="R1225" s="88" t="s">
        <v>74</v>
      </c>
      <c r="S1225" s="90">
        <v>46072</v>
      </c>
      <c r="T1225" s="88" t="s">
        <v>99</v>
      </c>
      <c r="U1225" s="88"/>
      <c r="V1225" s="88"/>
      <c r="W1225" s="88"/>
      <c r="X1225" s="88"/>
      <c r="Y1225" s="88"/>
      <c r="Z1225" s="88"/>
      <c r="AA1225" s="88"/>
      <c r="AB1225" s="88"/>
      <c r="AC1225" s="88" t="s">
        <v>1442</v>
      </c>
      <c r="AD1225" s="88" t="s">
        <v>1487</v>
      </c>
      <c r="AE1225" s="88" t="s">
        <v>1514</v>
      </c>
      <c r="AF1225" s="88">
        <v>18.547875311725036</v>
      </c>
      <c r="AG1225" s="251" t="s">
        <v>205</v>
      </c>
      <c r="AH1225" s="206">
        <v>3</v>
      </c>
      <c r="AI1225" s="88" t="s">
        <v>47</v>
      </c>
      <c r="AJ1225" s="419">
        <f>VLOOKUP(InformeTbHv[[#This Row],[TURNO]],[1]INFORMEHV!AI$2:AK$184,2,0)</f>
        <v>0.25</v>
      </c>
      <c r="AK1225" s="419">
        <f>VLOOKUP(InformeTbHv[[#This Row],[TURNO]],[1]INFORMEHV!AI$2:AK$184,3,0)</f>
        <v>0.58333333333333337</v>
      </c>
      <c r="AL1225" s="205">
        <v>25</v>
      </c>
      <c r="AM1225" s="88">
        <v>385</v>
      </c>
      <c r="AN1225" s="88">
        <v>143.6</v>
      </c>
      <c r="AO1225" s="88">
        <v>30.44</v>
      </c>
      <c r="AP1225" s="88"/>
      <c r="AQ1225" s="89">
        <v>21.7</v>
      </c>
      <c r="AR1225" s="88">
        <v>8</v>
      </c>
      <c r="AS1225" s="88">
        <v>0.27</v>
      </c>
      <c r="AT1225" s="30" t="s">
        <v>327</v>
      </c>
      <c r="AU1225" s="88"/>
      <c r="AV1225" s="88">
        <v>0.23</v>
      </c>
      <c r="AW1225" s="88">
        <v>0.45</v>
      </c>
      <c r="AX1225" s="88">
        <v>0.23</v>
      </c>
      <c r="AY1225" s="88">
        <v>5</v>
      </c>
      <c r="AZ1225" s="92" t="s">
        <v>732</v>
      </c>
      <c r="BA1225" s="88" t="s">
        <v>48</v>
      </c>
      <c r="BB122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3.1799999999999997</v>
      </c>
      <c r="BC1225" s="89">
        <v>2</v>
      </c>
      <c r="BD1225" s="89"/>
      <c r="BE1225" s="89"/>
      <c r="BF1225" s="89"/>
      <c r="BG1225" s="93"/>
      <c r="BH1225" s="14" t="s">
        <v>236</v>
      </c>
      <c r="BI1225" s="45"/>
      <c r="BJ1225" s="45"/>
      <c r="BK1225" s="46"/>
      <c r="BL1225" s="94"/>
    </row>
    <row r="1226" spans="1:64" ht="18" customHeight="1" x14ac:dyDescent="0.3">
      <c r="A1226" s="87">
        <f>IFERROR(InformeTbHv[[#This Row],[T EFECTIVO]]/InformeTbHv[[#This Row],[Horas disponibles]],0)</f>
        <v>0.94132985658409385</v>
      </c>
      <c r="B1226" s="87">
        <f>((InformeTbHv[[#This Row],[T PROGRAMADO]]-InformeTbHv[[#This Row],[HORAS DE OTRAS PARADA]]))/InformeTbHv[[#This Row],[T PROGRAMADO]]</f>
        <v>0.90249999999999997</v>
      </c>
      <c r="C1226" s="216">
        <f>IFERROR(((InformeTbHv[[#This Row],[T PROGRAMADO]]-InformeTbHv[[#This Row],[Ttal P. mec]])/InformeTbHv[[#This Row],[T PROGRAMADO]]),0)</f>
        <v>0.95874999999999999</v>
      </c>
      <c r="D1226" s="88">
        <f>IFERROR(ROUND(InformeTbHv[[#This Row],[TOTAL DE ARBOLES]]/InformeTbHv[[#This Row],[T EFECTIVO]],2),"")</f>
        <v>38.229999999999997</v>
      </c>
      <c r="E1226" s="88">
        <f>(IFERROR(ROUND(InformeTbHv[[#This Row],[M3]]/InformeTbHv[[#This Row],[TOTAL DE ARBOLES]],2),""))</f>
        <v>0.33</v>
      </c>
      <c r="F1226" s="39">
        <f>IFERROR(ROUND(InformeTbHv[[#This Row],[M3]]/InformeTbHv[[#This Row],[T EFECTIVO]],2),"")</f>
        <v>12.64</v>
      </c>
      <c r="G1226" s="89">
        <f>InformeTbHv[[#This Row],[T PROGRAMADO]]-InformeTbHv[[#This Row],[HORAS DE OTRAS PARADA]]</f>
        <v>7.22</v>
      </c>
      <c r="H1226" s="89">
        <f>InformeTbHv[[#This Row],[T PROGRAMADO]]-SUM(InformeTbHv[[#This Row],[T PARADAS MEC]]+InformeTbHv[[#This Row],[ALISTAMIENTO]]+InformeTbHv[[#This Row],[Mantenimiento periódico]])</f>
        <v>7.67</v>
      </c>
      <c r="I1226" s="89">
        <f>InformeTbHv[[#This Row],[T PARADAS MEC]]+InformeTbHv[[#This Row],[ALISTAMIENTO]]+InformeTbHv[[#This Row],[Mantenimiento periódico]]</f>
        <v>0.33</v>
      </c>
      <c r="J1226" s="89">
        <f>SUMIF(InformeTbHv[[#This Row],[MOTIVO 1]],"Mantenimiento periódico",InformeTbHv[[#This Row],[T OTRA PARADA 1]])</f>
        <v>0</v>
      </c>
      <c r="K1226" s="89">
        <f>InformeTbHv[[#This Row],[Mantenimiento periódico]]+InformeTbHv[[#This Row],[ALISTAMIENTO]]</f>
        <v>0.33</v>
      </c>
      <c r="L1226" s="89">
        <f>SUM(InformeTbHv[[#This Row],[T OTRA PARADA 1]:[T OTRA PARADA 5]])</f>
        <v>0</v>
      </c>
      <c r="M1226" s="88" t="s">
        <v>55</v>
      </c>
      <c r="N1226" s="88" t="s">
        <v>1418</v>
      </c>
      <c r="O1226" s="88" t="s">
        <v>60</v>
      </c>
      <c r="P1226" s="88">
        <v>1061791033</v>
      </c>
      <c r="Q1226" s="88" t="s">
        <v>43</v>
      </c>
      <c r="R1226" s="88" t="s">
        <v>49</v>
      </c>
      <c r="S1226" s="90">
        <v>46071</v>
      </c>
      <c r="T1226" s="88" t="s">
        <v>62</v>
      </c>
      <c r="U1226" s="88"/>
      <c r="V1226" s="88"/>
      <c r="W1226" s="88"/>
      <c r="X1226" s="88"/>
      <c r="Y1226" s="88"/>
      <c r="Z1226" s="88"/>
      <c r="AA1226" s="88"/>
      <c r="AB1226" s="88"/>
      <c r="AC1226" s="88" t="s">
        <v>1445</v>
      </c>
      <c r="AD1226" s="88" t="s">
        <v>1490</v>
      </c>
      <c r="AE1226" s="88" t="s">
        <v>1518</v>
      </c>
      <c r="AF1226" s="88">
        <v>19.828868083208551</v>
      </c>
      <c r="AG1226" s="88" t="s">
        <v>208</v>
      </c>
      <c r="AH1226" s="206">
        <v>5</v>
      </c>
      <c r="AI1226" s="88" t="s">
        <v>45</v>
      </c>
      <c r="AJ1226" s="419">
        <f>VLOOKUP(InformeTbHv[[#This Row],[TURNO]],[1]INFORMEHV!AI$2:AK$184,2,0)</f>
        <v>0.58333333333333337</v>
      </c>
      <c r="AK1226" s="419">
        <f>VLOOKUP(InformeTbHv[[#This Row],[TURNO]],[1]INFORMEHV!AI$2:AK$184,3,0)</f>
        <v>0.91666666666666663</v>
      </c>
      <c r="AL1226" s="205">
        <v>27</v>
      </c>
      <c r="AM1226" s="88">
        <v>276</v>
      </c>
      <c r="AN1226" s="88">
        <v>91.28</v>
      </c>
      <c r="AO1226" s="88">
        <v>14.11</v>
      </c>
      <c r="AP1226" s="88"/>
      <c r="AQ1226" s="95">
        <v>21.8</v>
      </c>
      <c r="AR1226" s="88">
        <v>8</v>
      </c>
      <c r="AS1226" s="88"/>
      <c r="AT1226" s="88"/>
      <c r="AU1226" s="88"/>
      <c r="AV1226" s="88">
        <v>0.33</v>
      </c>
      <c r="AW1226" s="88">
        <v>0.25</v>
      </c>
      <c r="AX1226" s="88">
        <v>0.2</v>
      </c>
      <c r="AY1226" s="88"/>
      <c r="AZ1226" s="92" t="s">
        <v>652</v>
      </c>
      <c r="BA1226" s="88" t="s">
        <v>46</v>
      </c>
      <c r="BB122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0.78</v>
      </c>
      <c r="BC1226" s="89"/>
      <c r="BD1226" s="89"/>
      <c r="BE1226" s="89"/>
      <c r="BF1226" s="89"/>
      <c r="BG1226" s="93"/>
      <c r="BH1226" s="44"/>
      <c r="BI1226" s="45"/>
      <c r="BJ1226" s="45"/>
      <c r="BK1226" s="46"/>
      <c r="BL1226" s="94"/>
    </row>
    <row r="1227" spans="1:64" ht="18" customHeight="1" x14ac:dyDescent="0.3">
      <c r="A1227" s="87">
        <f>IFERROR(InformeTbHv[[#This Row],[T EFECTIVO]]/InformeTbHv[[#This Row],[Horas disponibles]],0)</f>
        <v>0.94344473007712082</v>
      </c>
      <c r="B1227" s="87">
        <f>((InformeTbHv[[#This Row],[T PROGRAMADO]]-InformeTbHv[[#This Row],[HORAS DE OTRAS PARADA]]))/InformeTbHv[[#This Row],[T PROGRAMADO]]</f>
        <v>0.91749999999999998</v>
      </c>
      <c r="C1227" s="216">
        <f>IFERROR(((InformeTbHv[[#This Row],[T PROGRAMADO]]-InformeTbHv[[#This Row],[Ttal P. mec]])/InformeTbHv[[#This Row],[T PROGRAMADO]]),0)</f>
        <v>0.97250000000000003</v>
      </c>
      <c r="D1227" s="88">
        <f>IFERROR(ROUND(InformeTbHv[[#This Row],[TOTAL DE ARBOLES]]/InformeTbHv[[#This Row],[T EFECTIVO]],2),"")</f>
        <v>18.07</v>
      </c>
      <c r="E1227" s="88">
        <f>(IFERROR(ROUND(InformeTbHv[[#This Row],[M3]]/InformeTbHv[[#This Row],[TOTAL DE ARBOLES]],2),""))</f>
        <v>0.45</v>
      </c>
      <c r="F1227" s="39">
        <f>IFERROR(ROUND(InformeTbHv[[#This Row],[M3]]/InformeTbHv[[#This Row],[T EFECTIVO]],2),"")</f>
        <v>8.17</v>
      </c>
      <c r="G1227" s="89">
        <f>InformeTbHv[[#This Row],[T PROGRAMADO]]-InformeTbHv[[#This Row],[HORAS DE OTRAS PARADA]]</f>
        <v>11.01</v>
      </c>
      <c r="H1227" s="89">
        <f>InformeTbHv[[#This Row],[T PROGRAMADO]]-SUM(InformeTbHv[[#This Row],[T PARADAS MEC]]+InformeTbHv[[#This Row],[ALISTAMIENTO]]+InformeTbHv[[#This Row],[Mantenimiento periódico]])</f>
        <v>11.67</v>
      </c>
      <c r="I1227" s="89">
        <f>InformeTbHv[[#This Row],[T PARADAS MEC]]+InformeTbHv[[#This Row],[ALISTAMIENTO]]+InformeTbHv[[#This Row],[Mantenimiento periódico]]</f>
        <v>0.33</v>
      </c>
      <c r="J1227" s="89">
        <f>SUMIF(InformeTbHv[[#This Row],[MOTIVO 1]],"Mantenimiento periódico",InformeTbHv[[#This Row],[T OTRA PARADA 1]])</f>
        <v>0</v>
      </c>
      <c r="K1227" s="89">
        <f>InformeTbHv[[#This Row],[Mantenimiento periódico]]+InformeTbHv[[#This Row],[ALISTAMIENTO]]</f>
        <v>0.33</v>
      </c>
      <c r="L1227" s="89">
        <f>SUM(InformeTbHv[[#This Row],[T OTRA PARADA 1]:[T OTRA PARADA 5]])</f>
        <v>0</v>
      </c>
      <c r="M1227" s="88" t="s">
        <v>79</v>
      </c>
      <c r="N1227" s="88" t="s">
        <v>1417</v>
      </c>
      <c r="O1227" s="88" t="s">
        <v>84</v>
      </c>
      <c r="P1227" s="88">
        <v>1085247991</v>
      </c>
      <c r="Q1227" s="88" t="s">
        <v>43</v>
      </c>
      <c r="R1227" s="88" t="s">
        <v>49</v>
      </c>
      <c r="S1227" s="90">
        <v>46071</v>
      </c>
      <c r="T1227" s="88" t="s">
        <v>62</v>
      </c>
      <c r="U1227" s="88"/>
      <c r="V1227" s="88"/>
      <c r="W1227" s="88"/>
      <c r="X1227" s="88"/>
      <c r="Y1227" s="88"/>
      <c r="Z1227" s="88"/>
      <c r="AA1227" s="88"/>
      <c r="AB1227" s="88"/>
      <c r="AC1227" s="88" t="s">
        <v>1445</v>
      </c>
      <c r="AD1227" s="88" t="s">
        <v>1490</v>
      </c>
      <c r="AE1227" s="88" t="s">
        <v>1518</v>
      </c>
      <c r="AF1227" s="88">
        <v>19.828868083208551</v>
      </c>
      <c r="AG1227" s="88" t="s">
        <v>208</v>
      </c>
      <c r="AH1227" s="206">
        <v>5</v>
      </c>
      <c r="AI1227" s="88" t="s">
        <v>47</v>
      </c>
      <c r="AJ1227" s="419">
        <f>VLOOKUP(InformeTbHv[[#This Row],[TURNO]],[1]INFORMEHV!AI$2:AK$184,2,0)</f>
        <v>0.25</v>
      </c>
      <c r="AK1227" s="419">
        <f>VLOOKUP(InformeTbHv[[#This Row],[TURNO]],[1]INFORMEHV!AI$2:AK$184,3,0)</f>
        <v>0.58333333333333337</v>
      </c>
      <c r="AL1227" s="205">
        <v>30</v>
      </c>
      <c r="AM1227" s="88">
        <v>199</v>
      </c>
      <c r="AN1227" s="88">
        <v>89.9</v>
      </c>
      <c r="AO1227" s="88">
        <v>24.2</v>
      </c>
      <c r="AP1227" s="88"/>
      <c r="AQ1227" s="95">
        <v>22</v>
      </c>
      <c r="AR1227" s="88">
        <v>12</v>
      </c>
      <c r="AS1227" s="88"/>
      <c r="AT1227" s="88"/>
      <c r="AU1227" s="88"/>
      <c r="AV1227" s="88">
        <v>0.33</v>
      </c>
      <c r="AW1227" s="88">
        <v>0.33</v>
      </c>
      <c r="AX1227" s="88">
        <v>0.33</v>
      </c>
      <c r="AY1227" s="88"/>
      <c r="AZ1227" s="92"/>
      <c r="BA1227" s="88" t="s">
        <v>46</v>
      </c>
      <c r="BB122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0.99</v>
      </c>
      <c r="BC1227" s="89"/>
      <c r="BD1227" s="89"/>
      <c r="BE1227" s="89"/>
      <c r="BF1227" s="89"/>
      <c r="BG1227" s="93"/>
      <c r="BH1227" s="44"/>
      <c r="BI1227" s="45"/>
      <c r="BJ1227" s="45"/>
      <c r="BK1227" s="46"/>
      <c r="BL1227" s="94"/>
    </row>
    <row r="1228" spans="1:64" ht="18" customHeight="1" x14ac:dyDescent="0.3">
      <c r="A1228" s="87">
        <f>IFERROR(InformeTbHv[[#This Row],[T EFECTIVO]]/InformeTbHv[[#This Row],[Horas disponibles]],0)</f>
        <v>0.95657726692209455</v>
      </c>
      <c r="B1228" s="87">
        <f>((InformeTbHv[[#This Row],[T PROGRAMADO]]-InformeTbHv[[#This Row],[HORAS DE OTRAS PARADA]]))/InformeTbHv[[#This Row],[T PROGRAMADO]]</f>
        <v>0.93625000000000003</v>
      </c>
      <c r="C1228" s="216">
        <f>IFERROR(((InformeTbHv[[#This Row],[T PROGRAMADO]]-InformeTbHv[[#This Row],[Ttal P. mec]])/InformeTbHv[[#This Row],[T PROGRAMADO]]),0)</f>
        <v>0.97875000000000001</v>
      </c>
      <c r="D1228" s="88">
        <f>IFERROR(ROUND(InformeTbHv[[#This Row],[TOTAL DE ARBOLES]]/InformeTbHv[[#This Row],[T EFECTIVO]],2),"")</f>
        <v>30.44</v>
      </c>
      <c r="E1228" s="88">
        <f>(IFERROR(ROUND(InformeTbHv[[#This Row],[M3]]/InformeTbHv[[#This Row],[TOTAL DE ARBOLES]],2),""))</f>
        <v>0.51</v>
      </c>
      <c r="F1228" s="39">
        <f>IFERROR(ROUND(InformeTbHv[[#This Row],[M3]]/InformeTbHv[[#This Row],[T EFECTIVO]],2),"")</f>
        <v>15.62</v>
      </c>
      <c r="G1228" s="89">
        <f>InformeTbHv[[#This Row],[T PROGRAMADO]]-InformeTbHv[[#This Row],[HORAS DE OTRAS PARADA]]</f>
        <v>7.49</v>
      </c>
      <c r="H1228" s="89">
        <f>InformeTbHv[[#This Row],[T PROGRAMADO]]-SUM(InformeTbHv[[#This Row],[T PARADAS MEC]]+InformeTbHv[[#This Row],[ALISTAMIENTO]]+InformeTbHv[[#This Row],[Mantenimiento periódico]])</f>
        <v>7.83</v>
      </c>
      <c r="I1228" s="89">
        <f>InformeTbHv[[#This Row],[T PARADAS MEC]]+InformeTbHv[[#This Row],[ALISTAMIENTO]]+InformeTbHv[[#This Row],[Mantenimiento periódico]]</f>
        <v>0.17</v>
      </c>
      <c r="J1228" s="89">
        <f>SUMIF(InformeTbHv[[#This Row],[MOTIVO 1]],"Mantenimiento periódico",InformeTbHv[[#This Row],[T OTRA PARADA 1]])</f>
        <v>0</v>
      </c>
      <c r="K1228" s="89">
        <f>InformeTbHv[[#This Row],[Mantenimiento periódico]]+InformeTbHv[[#This Row],[ALISTAMIENTO]]</f>
        <v>0.17</v>
      </c>
      <c r="L1228" s="89">
        <f>SUM(InformeTbHv[[#This Row],[T OTRA PARADA 1]:[T OTRA PARADA 5]])</f>
        <v>0</v>
      </c>
      <c r="M1228" s="88" t="s">
        <v>68</v>
      </c>
      <c r="N1228" s="88" t="s">
        <v>1417</v>
      </c>
      <c r="O1228" s="88" t="s">
        <v>82</v>
      </c>
      <c r="P1228" s="88">
        <v>94266396</v>
      </c>
      <c r="Q1228" s="88" t="s">
        <v>65</v>
      </c>
      <c r="R1228" s="88" t="s">
        <v>44</v>
      </c>
      <c r="S1228" s="90">
        <v>46075</v>
      </c>
      <c r="T1228" s="88" t="s">
        <v>164</v>
      </c>
      <c r="U1228" s="88"/>
      <c r="V1228" s="88"/>
      <c r="W1228" s="88"/>
      <c r="X1228" s="88"/>
      <c r="Y1228" s="88"/>
      <c r="Z1228" s="88"/>
      <c r="AA1228" s="88"/>
      <c r="AB1228" s="88"/>
      <c r="AC1228" s="88" t="s">
        <v>1426</v>
      </c>
      <c r="AD1228" s="88" t="s">
        <v>1471</v>
      </c>
      <c r="AE1228" s="88" t="s">
        <v>1512</v>
      </c>
      <c r="AF1228" s="88">
        <v>26.520279887958782</v>
      </c>
      <c r="AG1228" s="49" t="s">
        <v>1319</v>
      </c>
      <c r="AH1228" s="206">
        <v>7</v>
      </c>
      <c r="AI1228" s="205" t="s">
        <v>47</v>
      </c>
      <c r="AJ1228" s="416">
        <f>VLOOKUP(InformeTbHv[[#This Row],[TURNO]],[1]INFORMEHV!AI$2:AK$184,2,0)</f>
        <v>0.25</v>
      </c>
      <c r="AK1228" s="416">
        <f>VLOOKUP(InformeTbHv[[#This Row],[TURNO]],[1]INFORMEHV!AI$2:AK$184,3,0)</f>
        <v>0.58333333333333337</v>
      </c>
      <c r="AL1228" s="205">
        <v>20</v>
      </c>
      <c r="AM1228" s="88">
        <v>228</v>
      </c>
      <c r="AN1228" s="88">
        <v>116.98</v>
      </c>
      <c r="AO1228" s="88">
        <v>18.96</v>
      </c>
      <c r="AP1228" s="88">
        <v>37</v>
      </c>
      <c r="AQ1228" s="89"/>
      <c r="AR1228" s="88">
        <v>8</v>
      </c>
      <c r="AS1228" s="88"/>
      <c r="AT1228" s="88"/>
      <c r="AU1228" s="88"/>
      <c r="AV1228" s="88">
        <v>0.17</v>
      </c>
      <c r="AW1228" s="88">
        <v>0.17</v>
      </c>
      <c r="AX1228" s="88">
        <v>0.17</v>
      </c>
      <c r="AY1228" s="88"/>
      <c r="AZ1228" s="92" t="s">
        <v>736</v>
      </c>
      <c r="BA1228" s="88" t="s">
        <v>48</v>
      </c>
      <c r="BB122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0.51</v>
      </c>
      <c r="BC1228" s="89"/>
      <c r="BD1228" s="89"/>
      <c r="BE1228" s="89"/>
      <c r="BF1228" s="89"/>
      <c r="BG1228" s="93"/>
      <c r="BH1228" s="44"/>
      <c r="BI1228" s="45"/>
      <c r="BJ1228" s="45"/>
      <c r="BK1228" s="46"/>
      <c r="BL1228" s="94"/>
    </row>
    <row r="1229" spans="1:64" ht="18" customHeight="1" x14ac:dyDescent="0.3">
      <c r="A1229" s="87">
        <f>IFERROR(InformeTbHv[[#This Row],[T EFECTIVO]]/InformeTbHv[[#This Row],[Horas disponibles]],0)</f>
        <v>0.93680884676145337</v>
      </c>
      <c r="B1229" s="87">
        <f>((InformeTbHv[[#This Row],[T PROGRAMADO]]-InformeTbHv[[#This Row],[HORAS DE OTRAS PARADA]]))/InformeTbHv[[#This Row],[T PROGRAMADO]]</f>
        <v>0.91230769230769226</v>
      </c>
      <c r="C1229" s="216">
        <f>IFERROR(((InformeTbHv[[#This Row],[T PROGRAMADO]]-InformeTbHv[[#This Row],[Ttal P. mec]])/InformeTbHv[[#This Row],[T PROGRAMADO]]),0)</f>
        <v>0.97384615384615381</v>
      </c>
      <c r="D1229" s="88">
        <f>IFERROR(ROUND(InformeTbHv[[#This Row],[TOTAL DE ARBOLES]]/InformeTbHv[[#This Row],[T EFECTIVO]],2),"")</f>
        <v>62.23</v>
      </c>
      <c r="E1229" s="88">
        <f>(IFERROR(ROUND(InformeTbHv[[#This Row],[M3]]/InformeTbHv[[#This Row],[TOTAL DE ARBOLES]],2),""))</f>
        <v>0.21</v>
      </c>
      <c r="F1229" s="39">
        <f>IFERROR(ROUND(InformeTbHv[[#This Row],[M3]]/InformeTbHv[[#This Row],[T EFECTIVO]],2),"")</f>
        <v>12.82</v>
      </c>
      <c r="G1229" s="89">
        <f>InformeTbHv[[#This Row],[T PROGRAMADO]]-InformeTbHv[[#This Row],[HORAS DE OTRAS PARADA]]</f>
        <v>5.93</v>
      </c>
      <c r="H1229" s="89">
        <f>InformeTbHv[[#This Row],[T PROGRAMADO]]-SUM(InformeTbHv[[#This Row],[T PARADAS MEC]]+InformeTbHv[[#This Row],[ALISTAMIENTO]]+InformeTbHv[[#This Row],[Mantenimiento periódico]])</f>
        <v>6.33</v>
      </c>
      <c r="I1229" s="89">
        <f>InformeTbHv[[#This Row],[T PARADAS MEC]]+InformeTbHv[[#This Row],[ALISTAMIENTO]]+InformeTbHv[[#This Row],[Mantenimiento periódico]]</f>
        <v>0.17</v>
      </c>
      <c r="J1229" s="89">
        <f>SUMIF(InformeTbHv[[#This Row],[MOTIVO 1]],"Mantenimiento periódico",InformeTbHv[[#This Row],[T OTRA PARADA 1]])</f>
        <v>0</v>
      </c>
      <c r="K1229" s="89">
        <f>InformeTbHv[[#This Row],[Mantenimiento periódico]]+InformeTbHv[[#This Row],[ALISTAMIENTO]]</f>
        <v>0.17</v>
      </c>
      <c r="L1229" s="89">
        <f>SUM(InformeTbHv[[#This Row],[T OTRA PARADA 1]:[T OTRA PARADA 5]])</f>
        <v>0</v>
      </c>
      <c r="M1229" s="88" t="s">
        <v>42</v>
      </c>
      <c r="N1229" s="88" t="s">
        <v>1418</v>
      </c>
      <c r="O1229" s="88" t="s">
        <v>80</v>
      </c>
      <c r="P1229" s="88">
        <v>94270446</v>
      </c>
      <c r="Q1229" s="88" t="s">
        <v>43</v>
      </c>
      <c r="R1229" s="88" t="s">
        <v>44</v>
      </c>
      <c r="S1229" s="90">
        <v>46075</v>
      </c>
      <c r="T1229" s="88" t="s">
        <v>452</v>
      </c>
      <c r="U1229" s="88"/>
      <c r="V1229" s="88"/>
      <c r="W1229" s="88"/>
      <c r="X1229" s="88"/>
      <c r="Y1229" s="88"/>
      <c r="Z1229" s="88"/>
      <c r="AA1229" s="88"/>
      <c r="AB1229" s="88"/>
      <c r="AC1229" s="88" t="s">
        <v>1427</v>
      </c>
      <c r="AD1229" s="88" t="s">
        <v>1472</v>
      </c>
      <c r="AE1229" s="88" t="s">
        <v>1515</v>
      </c>
      <c r="AF1229" s="88">
        <v>14.458335518038645</v>
      </c>
      <c r="AG1229" s="252" t="s">
        <v>206</v>
      </c>
      <c r="AH1229" s="206">
        <v>5</v>
      </c>
      <c r="AI1229" s="88" t="s">
        <v>47</v>
      </c>
      <c r="AJ1229" s="419">
        <f>VLOOKUP(InformeTbHv[[#This Row],[TURNO]],[1]INFORMEHV!AI$2:AK$184,2,0)</f>
        <v>0.25</v>
      </c>
      <c r="AK1229" s="419">
        <f>VLOOKUP(InformeTbHv[[#This Row],[TURNO]],[1]INFORMEHV!AI$2:AK$184,3,0)</f>
        <v>0.58333333333333337</v>
      </c>
      <c r="AL1229" s="205">
        <v>26</v>
      </c>
      <c r="AM1229" s="88">
        <v>369</v>
      </c>
      <c r="AN1229" s="88">
        <v>76</v>
      </c>
      <c r="AO1229" s="88">
        <v>10</v>
      </c>
      <c r="AP1229" s="88">
        <v>60</v>
      </c>
      <c r="AQ1229" s="89">
        <v>0.21</v>
      </c>
      <c r="AR1229" s="88">
        <v>6.5</v>
      </c>
      <c r="AS1229" s="88"/>
      <c r="AT1229" s="88"/>
      <c r="AU1229" s="88"/>
      <c r="AV1229" s="88">
        <v>0.17</v>
      </c>
      <c r="AW1229" s="88">
        <v>0.2</v>
      </c>
      <c r="AX1229" s="88">
        <v>0.2</v>
      </c>
      <c r="AY1229" s="88">
        <v>3</v>
      </c>
      <c r="AZ1229" s="92" t="s">
        <v>741</v>
      </c>
      <c r="BA1229" s="88" t="s">
        <v>48</v>
      </c>
      <c r="BB122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0.57000000000000006</v>
      </c>
      <c r="BC1229" s="89"/>
      <c r="BD1229" s="89"/>
      <c r="BE1229" s="89"/>
      <c r="BF1229" s="89"/>
      <c r="BG1229" s="93"/>
      <c r="BH1229" s="44"/>
      <c r="BI1229" s="45"/>
      <c r="BJ1229" s="45"/>
      <c r="BK1229" s="46"/>
      <c r="BL1229" s="94"/>
    </row>
    <row r="1230" spans="1:64" ht="18" customHeight="1" x14ac:dyDescent="0.3">
      <c r="A1230" s="87">
        <f>IFERROR(InformeTbHv[[#This Row],[T EFECTIVO]]/InformeTbHv[[#This Row],[Horas disponibles]],0)</f>
        <v>0.77635098983413586</v>
      </c>
      <c r="B1230" s="87">
        <f>((InformeTbHv[[#This Row],[T PROGRAMADO]]-InformeTbHv[[#This Row],[HORAS DE OTRAS PARADA]]))/InformeTbHv[[#This Row],[T PROGRAMADO]]</f>
        <v>0.74410256410256415</v>
      </c>
      <c r="C1230" s="216">
        <f>IFERROR(((InformeTbHv[[#This Row],[T PROGRAMADO]]-InformeTbHv[[#This Row],[Ttal P. mec]])/InformeTbHv[[#This Row],[T PROGRAMADO]]),0)</f>
        <v>0.95846153846153848</v>
      </c>
      <c r="D1230" s="88">
        <f>IFERROR(ROUND(InformeTbHv[[#This Row],[TOTAL DE ARBOLES]]/InformeTbHv[[#This Row],[T EFECTIVO]],2),"")</f>
        <v>37.840000000000003</v>
      </c>
      <c r="E1230" s="88">
        <f>(IFERROR(ROUND(InformeTbHv[[#This Row],[M3]]/InformeTbHv[[#This Row],[TOTAL DE ARBOLES]],2),""))</f>
        <v>0.22</v>
      </c>
      <c r="F1230" s="39">
        <f>IFERROR(ROUND(InformeTbHv[[#This Row],[M3]]/InformeTbHv[[#This Row],[T EFECTIVO]],2),"")</f>
        <v>8.17</v>
      </c>
      <c r="G1230" s="89">
        <f>InformeTbHv[[#This Row],[T PROGRAMADO]]-InformeTbHv[[#This Row],[HORAS DE OTRAS PARADA]]</f>
        <v>4.8366666666666669</v>
      </c>
      <c r="H1230" s="89">
        <f>InformeTbHv[[#This Row],[T PROGRAMADO]]-SUM(InformeTbHv[[#This Row],[T PARADAS MEC]]+InformeTbHv[[#This Row],[ALISTAMIENTO]]+InformeTbHv[[#This Row],[Mantenimiento periódico]])</f>
        <v>6.23</v>
      </c>
      <c r="I1230" s="89">
        <f>InformeTbHv[[#This Row],[T PARADAS MEC]]+InformeTbHv[[#This Row],[ALISTAMIENTO]]+InformeTbHv[[#This Row],[Mantenimiento periódico]]</f>
        <v>0.27</v>
      </c>
      <c r="J1230" s="89">
        <f>SUMIF(InformeTbHv[[#This Row],[MOTIVO 1]],"Mantenimiento periódico",InformeTbHv[[#This Row],[T OTRA PARADA 1]])</f>
        <v>0</v>
      </c>
      <c r="K1230" s="89">
        <f>InformeTbHv[[#This Row],[Mantenimiento periódico]]+InformeTbHv[[#This Row],[ALISTAMIENTO]]</f>
        <v>0.27</v>
      </c>
      <c r="L1230" s="89">
        <f>SUM(InformeTbHv[[#This Row],[T OTRA PARADA 1]:[T OTRA PARADA 5]])</f>
        <v>0.83333333333333304</v>
      </c>
      <c r="M1230" s="88" t="s">
        <v>86</v>
      </c>
      <c r="N1230" s="88" t="s">
        <v>1418</v>
      </c>
      <c r="O1230" s="88" t="s">
        <v>88</v>
      </c>
      <c r="P1230" s="88">
        <v>94265708</v>
      </c>
      <c r="Q1230" s="88" t="s">
        <v>398</v>
      </c>
      <c r="R1230" s="88" t="s">
        <v>74</v>
      </c>
      <c r="S1230" s="90">
        <v>46075</v>
      </c>
      <c r="T1230" s="88" t="s">
        <v>399</v>
      </c>
      <c r="U1230" s="88"/>
      <c r="V1230" s="88"/>
      <c r="W1230" s="88"/>
      <c r="X1230" s="88"/>
      <c r="Y1230" s="88"/>
      <c r="Z1230" s="88"/>
      <c r="AA1230" s="88"/>
      <c r="AB1230" s="88"/>
      <c r="AC1230" s="88" t="s">
        <v>1430</v>
      </c>
      <c r="AD1230" s="88" t="s">
        <v>1475</v>
      </c>
      <c r="AE1230" s="88" t="s">
        <v>1517</v>
      </c>
      <c r="AF1230" s="88">
        <v>14.957915875223099</v>
      </c>
      <c r="AG1230" s="251" t="s">
        <v>205</v>
      </c>
      <c r="AH1230" s="206">
        <v>9</v>
      </c>
      <c r="AI1230" s="88" t="s">
        <v>45</v>
      </c>
      <c r="AJ1230" s="419">
        <f>VLOOKUP(InformeTbHv[[#This Row],[TURNO]],[1]INFORMEHV!AI$2:AK$184,2,0)</f>
        <v>0.58333333333333337</v>
      </c>
      <c r="AK1230" s="419">
        <f>VLOOKUP(InformeTbHv[[#This Row],[TURNO]],[1]INFORMEHV!AI$2:AK$184,3,0)</f>
        <v>0.91666666666666663</v>
      </c>
      <c r="AL1230" s="205">
        <v>29</v>
      </c>
      <c r="AM1230" s="88">
        <v>183</v>
      </c>
      <c r="AN1230" s="88">
        <v>39.5</v>
      </c>
      <c r="AO1230" s="88">
        <v>10.199999999999999</v>
      </c>
      <c r="AP1230" s="88">
        <v>65</v>
      </c>
      <c r="AQ1230" s="89">
        <v>16</v>
      </c>
      <c r="AR1230" s="88">
        <v>6.5</v>
      </c>
      <c r="AS1230" s="88"/>
      <c r="AT1230" s="88"/>
      <c r="AU1230" s="88"/>
      <c r="AV1230" s="88">
        <v>0.27</v>
      </c>
      <c r="AW1230" s="88">
        <v>0.23</v>
      </c>
      <c r="AX1230" s="88">
        <v>0.33</v>
      </c>
      <c r="AY1230" s="88">
        <v>4</v>
      </c>
      <c r="AZ1230" s="92" t="s">
        <v>742</v>
      </c>
      <c r="BA1230" s="88" t="s">
        <v>48</v>
      </c>
      <c r="BB123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1.6633333333333331</v>
      </c>
      <c r="BC1230" s="89">
        <v>0.83333333333333304</v>
      </c>
      <c r="BD1230" s="89"/>
      <c r="BE1230" s="89"/>
      <c r="BF1230" s="89"/>
      <c r="BG1230" s="93"/>
      <c r="BH1230" s="14" t="s">
        <v>236</v>
      </c>
      <c r="BI1230" s="45"/>
      <c r="BJ1230" s="45"/>
      <c r="BK1230" s="46"/>
      <c r="BL1230" s="94"/>
    </row>
    <row r="1231" spans="1:64" ht="18" customHeight="1" x14ac:dyDescent="0.3">
      <c r="A1231" s="87">
        <f>IFERROR(InformeTbHv[[#This Row],[T EFECTIVO]]/InformeTbHv[[#This Row],[Horas disponibles]],0)</f>
        <v>0.92666666666666664</v>
      </c>
      <c r="B1231" s="87">
        <f>((InformeTbHv[[#This Row],[T PROGRAMADO]]-InformeTbHv[[#This Row],[HORAS DE OTRAS PARADA]]))/InformeTbHv[[#This Row],[T PROGRAMADO]]</f>
        <v>0.86875000000000002</v>
      </c>
      <c r="C1231" s="216">
        <f>IFERROR(((InformeTbHv[[#This Row],[T PROGRAMADO]]-InformeTbHv[[#This Row],[Ttal P. mec]])/InformeTbHv[[#This Row],[T PROGRAMADO]]),0)</f>
        <v>0.9375</v>
      </c>
      <c r="D1231" s="88">
        <f>IFERROR(ROUND(InformeTbHv[[#This Row],[TOTAL DE ARBOLES]]/InformeTbHv[[#This Row],[T EFECTIVO]],2),"")</f>
        <v>38.99</v>
      </c>
      <c r="E1231" s="88">
        <f>(IFERROR(ROUND(InformeTbHv[[#This Row],[M3]]/InformeTbHv[[#This Row],[TOTAL DE ARBOLES]],2),""))</f>
        <v>0.24</v>
      </c>
      <c r="F1231" s="39">
        <f>IFERROR(ROUND(InformeTbHv[[#This Row],[M3]]/InformeTbHv[[#This Row],[T EFECTIVO]],2),"")</f>
        <v>9.41</v>
      </c>
      <c r="G1231" s="89">
        <f>InformeTbHv[[#This Row],[T PROGRAMADO]]-InformeTbHv[[#This Row],[HORAS DE OTRAS PARADA]]</f>
        <v>6.95</v>
      </c>
      <c r="H1231" s="89">
        <f>InformeTbHv[[#This Row],[T PROGRAMADO]]-SUM(InformeTbHv[[#This Row],[T PARADAS MEC]]+InformeTbHv[[#This Row],[ALISTAMIENTO]]+InformeTbHv[[#This Row],[Mantenimiento periódico]])</f>
        <v>7.5</v>
      </c>
      <c r="I1231" s="89">
        <f>InformeTbHv[[#This Row],[T PARADAS MEC]]+InformeTbHv[[#This Row],[ALISTAMIENTO]]+InformeTbHv[[#This Row],[Mantenimiento periódico]]</f>
        <v>0.5</v>
      </c>
      <c r="J1231" s="89">
        <f>SUMIF(InformeTbHv[[#This Row],[MOTIVO 1]],"Mantenimiento periódico",InformeTbHv[[#This Row],[T OTRA PARADA 1]])</f>
        <v>0</v>
      </c>
      <c r="K1231" s="89">
        <f>InformeTbHv[[#This Row],[Mantenimiento periódico]]+InformeTbHv[[#This Row],[ALISTAMIENTO]]</f>
        <v>0.5</v>
      </c>
      <c r="L1231" s="89">
        <f>SUM(InformeTbHv[[#This Row],[T OTRA PARADA 1]:[T OTRA PARADA 5]])</f>
        <v>0</v>
      </c>
      <c r="M1231" s="88" t="s">
        <v>86</v>
      </c>
      <c r="N1231" s="88" t="s">
        <v>1418</v>
      </c>
      <c r="O1231" s="88" t="s">
        <v>95</v>
      </c>
      <c r="P1231" s="88">
        <v>6135776</v>
      </c>
      <c r="Q1231" s="88" t="s">
        <v>398</v>
      </c>
      <c r="R1231" s="88" t="s">
        <v>74</v>
      </c>
      <c r="S1231" s="90">
        <v>46075</v>
      </c>
      <c r="T1231" s="88" t="s">
        <v>399</v>
      </c>
      <c r="U1231" s="88"/>
      <c r="V1231" s="88"/>
      <c r="W1231" s="88"/>
      <c r="X1231" s="88"/>
      <c r="Y1231" s="88"/>
      <c r="Z1231" s="88"/>
      <c r="AA1231" s="88"/>
      <c r="AB1231" s="88"/>
      <c r="AC1231" s="88" t="s">
        <v>1430</v>
      </c>
      <c r="AD1231" s="88" t="s">
        <v>1475</v>
      </c>
      <c r="AE1231" s="88" t="s">
        <v>1517</v>
      </c>
      <c r="AF1231" s="88">
        <v>14.957915875223099</v>
      </c>
      <c r="AG1231" s="251" t="s">
        <v>205</v>
      </c>
      <c r="AH1231" s="206">
        <v>9</v>
      </c>
      <c r="AI1231" s="88" t="s">
        <v>47</v>
      </c>
      <c r="AJ1231" s="419">
        <f>VLOOKUP(InformeTbHv[[#This Row],[TURNO]],[1]INFORMEHV!AI$2:AK$184,2,0)</f>
        <v>0.25</v>
      </c>
      <c r="AK1231" s="419">
        <f>VLOOKUP(InformeTbHv[[#This Row],[TURNO]],[1]INFORMEHV!AI$2:AK$184,3,0)</f>
        <v>0.58333333333333337</v>
      </c>
      <c r="AL1231" s="205">
        <v>29</v>
      </c>
      <c r="AM1231" s="88">
        <v>271</v>
      </c>
      <c r="AN1231" s="88">
        <v>65.400000000000006</v>
      </c>
      <c r="AO1231" s="88">
        <v>10.7</v>
      </c>
      <c r="AP1231" s="88">
        <v>50</v>
      </c>
      <c r="AQ1231" s="89">
        <v>17</v>
      </c>
      <c r="AR1231" s="88">
        <v>8</v>
      </c>
      <c r="AS1231" s="88"/>
      <c r="AT1231" s="88"/>
      <c r="AU1231" s="88"/>
      <c r="AV1231" s="88">
        <v>0.5</v>
      </c>
      <c r="AW1231" s="88">
        <v>0.3</v>
      </c>
      <c r="AX1231" s="88">
        <v>0.25</v>
      </c>
      <c r="AY1231" s="88">
        <v>5.5</v>
      </c>
      <c r="AZ1231" s="92" t="s">
        <v>81</v>
      </c>
      <c r="BA1231" s="88" t="s">
        <v>48</v>
      </c>
      <c r="BB123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1.05</v>
      </c>
      <c r="BC1231" s="89"/>
      <c r="BD1231" s="89"/>
      <c r="BE1231" s="89"/>
      <c r="BF1231" s="89"/>
      <c r="BG1231" s="93"/>
      <c r="BH1231" s="44"/>
      <c r="BI1231" s="45"/>
      <c r="BJ1231" s="45"/>
      <c r="BK1231" s="46"/>
      <c r="BL1231" s="94"/>
    </row>
    <row r="1232" spans="1:64" ht="18" customHeight="1" x14ac:dyDescent="0.3">
      <c r="A1232" s="87">
        <f>IFERROR(InformeTbHv[[#This Row],[T EFECTIVO]]/InformeTbHv[[#This Row],[Horas disponibles]],0)</f>
        <v>0.87089947089947106</v>
      </c>
      <c r="B1232" s="87">
        <f>((InformeTbHv[[#This Row],[T PROGRAMADO]]-InformeTbHv[[#This Row],[HORAS DE OTRAS PARADA]]))/InformeTbHv[[#This Row],[T PROGRAMADO]]</f>
        <v>0.81283950617283962</v>
      </c>
      <c r="C1232" s="216">
        <f>IFERROR(((InformeTbHv[[#This Row],[T PROGRAMADO]]-InformeTbHv[[#This Row],[Ttal P. mec]])/InformeTbHv[[#This Row],[T PROGRAMADO]]),0)</f>
        <v>0.93333333333333335</v>
      </c>
      <c r="D1232" s="88">
        <f>IFERROR(ROUND(InformeTbHv[[#This Row],[TOTAL DE ARBOLES]]/InformeTbHv[[#This Row],[T EFECTIVO]],2),"")</f>
        <v>38.090000000000003</v>
      </c>
      <c r="E1232" s="88">
        <f>(IFERROR(ROUND(InformeTbHv[[#This Row],[M3]]/InformeTbHv[[#This Row],[TOTAL DE ARBOLES]],2),""))</f>
        <v>0.31</v>
      </c>
      <c r="F1232" s="39">
        <f>IFERROR(ROUND(InformeTbHv[[#This Row],[M3]]/InformeTbHv[[#This Row],[T EFECTIVO]],2),"")</f>
        <v>11.95</v>
      </c>
      <c r="G1232" s="89">
        <f>InformeTbHv[[#This Row],[T PROGRAMADO]]-InformeTbHv[[#This Row],[HORAS DE OTRAS PARADA]]</f>
        <v>5.4866666666666672</v>
      </c>
      <c r="H1232" s="89">
        <f>InformeTbHv[[#This Row],[T PROGRAMADO]]-SUM(InformeTbHv[[#This Row],[T PARADAS MEC]]+InformeTbHv[[#This Row],[ALISTAMIENTO]]+InformeTbHv[[#This Row],[Mantenimiento periódico]])</f>
        <v>6.3</v>
      </c>
      <c r="I1232" s="89">
        <f>InformeTbHv[[#This Row],[T PARADAS MEC]]+InformeTbHv[[#This Row],[ALISTAMIENTO]]+InformeTbHv[[#This Row],[Mantenimiento periódico]]</f>
        <v>0.45</v>
      </c>
      <c r="J1232" s="89">
        <f>SUMIF(InformeTbHv[[#This Row],[MOTIVO 1]],"Mantenimiento periódico",InformeTbHv[[#This Row],[T OTRA PARADA 1]])</f>
        <v>0</v>
      </c>
      <c r="K1232" s="89">
        <f>InformeTbHv[[#This Row],[Mantenimiento periódico]]+InformeTbHv[[#This Row],[ALISTAMIENTO]]</f>
        <v>0.45</v>
      </c>
      <c r="L1232" s="89">
        <f>SUM(InformeTbHv[[#This Row],[T OTRA PARADA 1]:[T OTRA PARADA 5]])</f>
        <v>0.33333333333333298</v>
      </c>
      <c r="M1232" s="88" t="s">
        <v>76</v>
      </c>
      <c r="N1232" s="88" t="s">
        <v>1418</v>
      </c>
      <c r="O1232" s="88" t="s">
        <v>78</v>
      </c>
      <c r="P1232" s="88">
        <v>1006316837</v>
      </c>
      <c r="Q1232" s="88" t="s">
        <v>43</v>
      </c>
      <c r="R1232" s="88" t="s">
        <v>49</v>
      </c>
      <c r="S1232" s="90">
        <v>46074</v>
      </c>
      <c r="T1232" s="88" t="s">
        <v>324</v>
      </c>
      <c r="U1232" s="88"/>
      <c r="V1232" s="88"/>
      <c r="W1232" s="88"/>
      <c r="X1232" s="88"/>
      <c r="Y1232" s="88"/>
      <c r="Z1232" s="88"/>
      <c r="AA1232" s="88"/>
      <c r="AB1232" s="88"/>
      <c r="AC1232" s="88" t="s">
        <v>1429</v>
      </c>
      <c r="AD1232" s="88" t="s">
        <v>1474</v>
      </c>
      <c r="AE1232" s="88" t="s">
        <v>1509</v>
      </c>
      <c r="AF1232" s="88">
        <v>28.324549850778098</v>
      </c>
      <c r="AG1232" s="251" t="s">
        <v>205</v>
      </c>
      <c r="AH1232" s="206">
        <v>2</v>
      </c>
      <c r="AI1232" s="88" t="s">
        <v>47</v>
      </c>
      <c r="AJ1232" s="419">
        <f>VLOOKUP(InformeTbHv[[#This Row],[TURNO]],[1]INFORMEHV!AI$2:AK$184,2,0)</f>
        <v>0.25</v>
      </c>
      <c r="AK1232" s="419">
        <f>VLOOKUP(InformeTbHv[[#This Row],[TURNO]],[1]INFORMEHV!AI$2:AK$184,3,0)</f>
        <v>0.58333333333333337</v>
      </c>
      <c r="AL1232" s="205">
        <v>20</v>
      </c>
      <c r="AM1232" s="88">
        <v>209</v>
      </c>
      <c r="AN1232" s="88">
        <v>65.55</v>
      </c>
      <c r="AO1232" s="88">
        <v>8.65</v>
      </c>
      <c r="AP1232" s="88"/>
      <c r="AQ1232" s="89">
        <v>17.100000000000001</v>
      </c>
      <c r="AR1232" s="88">
        <v>6.75</v>
      </c>
      <c r="AS1232" s="88"/>
      <c r="AT1232" s="88"/>
      <c r="AU1232" s="88"/>
      <c r="AV1232" s="88">
        <v>0.45</v>
      </c>
      <c r="AW1232" s="88"/>
      <c r="AX1232" s="88">
        <v>0.48</v>
      </c>
      <c r="AY1232" s="88">
        <v>2.5</v>
      </c>
      <c r="AZ1232" s="92"/>
      <c r="BA1232" s="88" t="s">
        <v>48</v>
      </c>
      <c r="BB123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1.263333333333333</v>
      </c>
      <c r="BC1232" s="89">
        <v>0.33333333333333298</v>
      </c>
      <c r="BD1232" s="89"/>
      <c r="BE1232" s="89"/>
      <c r="BF1232" s="89"/>
      <c r="BG1232" s="93"/>
      <c r="BH1232" s="44" t="s">
        <v>248</v>
      </c>
      <c r="BI1232" s="45"/>
      <c r="BJ1232" s="45"/>
      <c r="BK1232" s="46"/>
      <c r="BL1232" s="94"/>
    </row>
    <row r="1233" spans="1:64" ht="18" customHeight="1" x14ac:dyDescent="0.3">
      <c r="A1233" s="87">
        <f>IFERROR(InformeTbHv[[#This Row],[T EFECTIVO]]/InformeTbHv[[#This Row],[Horas disponibles]],0)</f>
        <v>0.96387096774193548</v>
      </c>
      <c r="B1233" s="87">
        <f>((InformeTbHv[[#This Row],[T PROGRAMADO]]-InformeTbHv[[#This Row],[HORAS DE OTRAS PARADA]]))/InformeTbHv[[#This Row],[T PROGRAMADO]]</f>
        <v>0.93374999999999997</v>
      </c>
      <c r="C1233" s="216">
        <f>IFERROR(((InformeTbHv[[#This Row],[T PROGRAMADO]]-InformeTbHv[[#This Row],[Ttal P. mec]])/InformeTbHv[[#This Row],[T PROGRAMADO]]),0)</f>
        <v>0.96875</v>
      </c>
      <c r="D1233" s="88">
        <f>IFERROR(ROUND(InformeTbHv[[#This Row],[TOTAL DE ARBOLES]]/InformeTbHv[[#This Row],[T EFECTIVO]],2),"")</f>
        <v>30.79</v>
      </c>
      <c r="E1233" s="88">
        <f>(IFERROR(ROUND(InformeTbHv[[#This Row],[M3]]/InformeTbHv[[#This Row],[TOTAL DE ARBOLES]],2),""))</f>
        <v>0.25</v>
      </c>
      <c r="F1233" s="39">
        <f>IFERROR(ROUND(InformeTbHv[[#This Row],[M3]]/InformeTbHv[[#This Row],[T EFECTIVO]],2),"")</f>
        <v>7.63</v>
      </c>
      <c r="G1233" s="89">
        <f>InformeTbHv[[#This Row],[T PROGRAMADO]]-InformeTbHv[[#This Row],[HORAS DE OTRAS PARADA]]</f>
        <v>7.47</v>
      </c>
      <c r="H1233" s="89">
        <f>InformeTbHv[[#This Row],[T PROGRAMADO]]-SUM(InformeTbHv[[#This Row],[T PARADAS MEC]]+InformeTbHv[[#This Row],[ALISTAMIENTO]]+InformeTbHv[[#This Row],[Mantenimiento periódico]])</f>
        <v>7.75</v>
      </c>
      <c r="I1233" s="89">
        <f>InformeTbHv[[#This Row],[T PARADAS MEC]]+InformeTbHv[[#This Row],[ALISTAMIENTO]]+InformeTbHv[[#This Row],[Mantenimiento periódico]]</f>
        <v>0.25</v>
      </c>
      <c r="J1233" s="89">
        <f>SUMIF(InformeTbHv[[#This Row],[MOTIVO 1]],"Mantenimiento periódico",InformeTbHv[[#This Row],[T OTRA PARADA 1]])</f>
        <v>0</v>
      </c>
      <c r="K1233" s="89">
        <f>InformeTbHv[[#This Row],[Mantenimiento periódico]]+InformeTbHv[[#This Row],[ALISTAMIENTO]]</f>
        <v>0.25</v>
      </c>
      <c r="L1233" s="89">
        <f>SUM(InformeTbHv[[#This Row],[T OTRA PARADA 1]:[T OTRA PARADA 5]])</f>
        <v>0</v>
      </c>
      <c r="M1233" s="88" t="s">
        <v>86</v>
      </c>
      <c r="N1233" s="88" t="s">
        <v>1418</v>
      </c>
      <c r="O1233" s="88" t="s">
        <v>88</v>
      </c>
      <c r="P1233" s="88">
        <v>94265708</v>
      </c>
      <c r="Q1233" s="88" t="s">
        <v>398</v>
      </c>
      <c r="R1233" s="88" t="s">
        <v>74</v>
      </c>
      <c r="S1233" s="90">
        <v>46074</v>
      </c>
      <c r="T1233" s="88" t="s">
        <v>399</v>
      </c>
      <c r="U1233" s="88"/>
      <c r="V1233" s="88"/>
      <c r="W1233" s="88"/>
      <c r="X1233" s="88"/>
      <c r="Y1233" s="88"/>
      <c r="Z1233" s="88"/>
      <c r="AA1233" s="88"/>
      <c r="AB1233" s="88"/>
      <c r="AC1233" s="88" t="s">
        <v>1430</v>
      </c>
      <c r="AD1233" s="88" t="s">
        <v>1475</v>
      </c>
      <c r="AE1233" s="88" t="s">
        <v>1517</v>
      </c>
      <c r="AF1233" s="88">
        <v>14.957915875223099</v>
      </c>
      <c r="AG1233" s="251" t="s">
        <v>205</v>
      </c>
      <c r="AH1233" s="206">
        <v>9</v>
      </c>
      <c r="AI1233" s="88" t="s">
        <v>45</v>
      </c>
      <c r="AJ1233" s="419">
        <f>VLOOKUP(InformeTbHv[[#This Row],[TURNO]],[1]INFORMEHV!AI$2:AK$184,2,0)</f>
        <v>0.58333333333333337</v>
      </c>
      <c r="AK1233" s="419">
        <f>VLOOKUP(InformeTbHv[[#This Row],[TURNO]],[1]INFORMEHV!AI$2:AK$184,3,0)</f>
        <v>0.91666666666666663</v>
      </c>
      <c r="AL1233" s="205">
        <v>28</v>
      </c>
      <c r="AM1233" s="88">
        <v>230</v>
      </c>
      <c r="AN1233" s="88">
        <v>57</v>
      </c>
      <c r="AO1233" s="88">
        <v>60</v>
      </c>
      <c r="AP1233" s="88">
        <v>33</v>
      </c>
      <c r="AQ1233" s="89">
        <v>16</v>
      </c>
      <c r="AR1233" s="88">
        <v>8</v>
      </c>
      <c r="AS1233" s="88"/>
      <c r="AT1233" s="88"/>
      <c r="AU1233" s="88"/>
      <c r="AV1233" s="88">
        <v>0.25</v>
      </c>
      <c r="AW1233" s="88"/>
      <c r="AX1233" s="88">
        <v>0.28000000000000003</v>
      </c>
      <c r="AY1233" s="88">
        <v>7</v>
      </c>
      <c r="AZ1233" s="92" t="s">
        <v>748</v>
      </c>
      <c r="BA1233" s="88" t="s">
        <v>48</v>
      </c>
      <c r="BB123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0.53</v>
      </c>
      <c r="BC1233" s="89">
        <v>0</v>
      </c>
      <c r="BD1233" s="89"/>
      <c r="BE1233" s="89"/>
      <c r="BF1233" s="89"/>
      <c r="BG1233" s="93"/>
      <c r="BH1233" s="44"/>
      <c r="BI1233" s="45"/>
      <c r="BJ1233" s="45"/>
      <c r="BK1233" s="46"/>
      <c r="BL1233" s="94"/>
    </row>
    <row r="1234" spans="1:64" ht="18" customHeight="1" x14ac:dyDescent="0.3">
      <c r="A1234" s="87">
        <f>IFERROR(InformeTbHv[[#This Row],[T EFECTIVO]]/InformeTbHv[[#This Row],[Horas disponibles]],0)</f>
        <v>0.88803088803088814</v>
      </c>
      <c r="B1234" s="87">
        <f>((InformeTbHv[[#This Row],[T PROGRAMADO]]-InformeTbHv[[#This Row],[HORAS DE OTRAS PARADA]]))/InformeTbHv[[#This Row],[T PROGRAMADO]]</f>
        <v>0.86250000000000004</v>
      </c>
      <c r="C1234" s="216">
        <f>IFERROR(((InformeTbHv[[#This Row],[T PROGRAMADO]]-InformeTbHv[[#This Row],[Ttal P. mec]])/InformeTbHv[[#This Row],[T PROGRAMADO]]),0)</f>
        <v>0.97124999999999995</v>
      </c>
      <c r="D1234" s="88">
        <f>IFERROR(ROUND(InformeTbHv[[#This Row],[TOTAL DE ARBOLES]]/InformeTbHv[[#This Row],[T EFECTIVO]],2),"")</f>
        <v>82.17</v>
      </c>
      <c r="E1234" s="88">
        <f>(IFERROR(ROUND(InformeTbHv[[#This Row],[M3]]/InformeTbHv[[#This Row],[TOTAL DE ARBOLES]],2),""))</f>
        <v>0.19</v>
      </c>
      <c r="F1234" s="39">
        <f>IFERROR(ROUND(InformeTbHv[[#This Row],[M3]]/InformeTbHv[[#This Row],[T EFECTIVO]],2),"")</f>
        <v>15.94</v>
      </c>
      <c r="G1234" s="89">
        <f>InformeTbHv[[#This Row],[T PROGRAMADO]]-InformeTbHv[[#This Row],[HORAS DE OTRAS PARADA]]</f>
        <v>6.9</v>
      </c>
      <c r="H1234" s="89">
        <f>InformeTbHv[[#This Row],[T PROGRAMADO]]-SUM(InformeTbHv[[#This Row],[T PARADAS MEC]]+InformeTbHv[[#This Row],[ALISTAMIENTO]]+InformeTbHv[[#This Row],[Mantenimiento periódico]])</f>
        <v>7.77</v>
      </c>
      <c r="I1234" s="89">
        <f>InformeTbHv[[#This Row],[T PARADAS MEC]]+InformeTbHv[[#This Row],[ALISTAMIENTO]]+InformeTbHv[[#This Row],[Mantenimiento periódico]]</f>
        <v>0.23</v>
      </c>
      <c r="J1234" s="89">
        <f>SUMIF(InformeTbHv[[#This Row],[MOTIVO 1]],"Mantenimiento periódico",InformeTbHv[[#This Row],[T OTRA PARADA 1]])</f>
        <v>0</v>
      </c>
      <c r="K1234" s="89">
        <f>InformeTbHv[[#This Row],[Mantenimiento periódico]]+InformeTbHv[[#This Row],[ALISTAMIENTO]]</f>
        <v>0.23</v>
      </c>
      <c r="L1234" s="89">
        <f>SUM(InformeTbHv[[#This Row],[T OTRA PARADA 1]:[T OTRA PARADA 5]])</f>
        <v>0.5</v>
      </c>
      <c r="M1234" s="88" t="s">
        <v>42</v>
      </c>
      <c r="N1234" s="88" t="s">
        <v>1418</v>
      </c>
      <c r="O1234" s="88" t="s">
        <v>58</v>
      </c>
      <c r="P1234" s="88">
        <v>6343935</v>
      </c>
      <c r="Q1234" s="88" t="s">
        <v>43</v>
      </c>
      <c r="R1234" s="88" t="s">
        <v>44</v>
      </c>
      <c r="S1234" s="90">
        <v>46074</v>
      </c>
      <c r="T1234" s="88" t="s">
        <v>452</v>
      </c>
      <c r="U1234" s="88"/>
      <c r="V1234" s="88"/>
      <c r="W1234" s="88"/>
      <c r="X1234" s="88"/>
      <c r="Y1234" s="88"/>
      <c r="Z1234" s="88"/>
      <c r="AA1234" s="88"/>
      <c r="AB1234" s="88"/>
      <c r="AC1234" s="88" t="s">
        <v>1427</v>
      </c>
      <c r="AD1234" s="88" t="s">
        <v>1472</v>
      </c>
      <c r="AE1234" s="88" t="s">
        <v>1515</v>
      </c>
      <c r="AF1234" s="88">
        <v>14.458335518038645</v>
      </c>
      <c r="AG1234" s="252" t="s">
        <v>206</v>
      </c>
      <c r="AH1234" s="206">
        <v>5</v>
      </c>
      <c r="AI1234" s="88" t="s">
        <v>47</v>
      </c>
      <c r="AJ1234" s="419">
        <f>VLOOKUP(InformeTbHv[[#This Row],[TURNO]],[1]INFORMEHV!AI$2:AK$184,2,0)</f>
        <v>0.25</v>
      </c>
      <c r="AK1234" s="419">
        <f>VLOOKUP(InformeTbHv[[#This Row],[TURNO]],[1]INFORMEHV!AI$2:AK$184,3,0)</f>
        <v>0.58333333333333337</v>
      </c>
      <c r="AL1234" s="205">
        <v>26</v>
      </c>
      <c r="AM1234" s="88">
        <v>567</v>
      </c>
      <c r="AN1234" s="88">
        <v>110</v>
      </c>
      <c r="AO1234" s="88">
        <v>13</v>
      </c>
      <c r="AP1234" s="88">
        <v>82</v>
      </c>
      <c r="AQ1234" s="89">
        <v>0.19</v>
      </c>
      <c r="AR1234" s="88">
        <v>8</v>
      </c>
      <c r="AS1234" s="88"/>
      <c r="AT1234" s="88"/>
      <c r="AU1234" s="88"/>
      <c r="AV1234" s="88">
        <v>0.23</v>
      </c>
      <c r="AW1234" s="88">
        <v>0.2</v>
      </c>
      <c r="AX1234" s="88">
        <v>0.17</v>
      </c>
      <c r="AY1234" s="88">
        <v>9</v>
      </c>
      <c r="AZ1234" s="92"/>
      <c r="BA1234" s="88" t="s">
        <v>48</v>
      </c>
      <c r="BB123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1.1000000000000001</v>
      </c>
      <c r="BC1234" s="89">
        <v>0.5</v>
      </c>
      <c r="BD1234" s="89"/>
      <c r="BE1234" s="89"/>
      <c r="BF1234" s="89"/>
      <c r="BG1234" s="93"/>
      <c r="BH1234" s="44" t="s">
        <v>711</v>
      </c>
      <c r="BI1234" s="45"/>
      <c r="BJ1234" s="45"/>
      <c r="BK1234" s="46"/>
      <c r="BL1234" s="94"/>
    </row>
    <row r="1235" spans="1:64" ht="18" customHeight="1" x14ac:dyDescent="0.3">
      <c r="A1235" s="87">
        <f>IFERROR(InformeTbHv[[#This Row],[T EFECTIVO]]/InformeTbHv[[#This Row],[Horas disponibles]],0)</f>
        <v>0.9083665338645418</v>
      </c>
      <c r="B1235" s="87">
        <f>((InformeTbHv[[#This Row],[T PROGRAMADO]]-InformeTbHv[[#This Row],[HORAS DE OTRAS PARADA]]))/InformeTbHv[[#This Row],[T PROGRAMADO]]</f>
        <v>0.85499999999999998</v>
      </c>
      <c r="C1235" s="216">
        <f>IFERROR(((InformeTbHv[[#This Row],[T PROGRAMADO]]-InformeTbHv[[#This Row],[Ttal P. mec]])/InformeTbHv[[#This Row],[T PROGRAMADO]]),0)</f>
        <v>0.94125000000000003</v>
      </c>
      <c r="D1235" s="88">
        <f>IFERROR(ROUND(InformeTbHv[[#This Row],[TOTAL DE ARBOLES]]/InformeTbHv[[#This Row],[T EFECTIVO]],2),"")</f>
        <v>102.78</v>
      </c>
      <c r="E1235" s="88">
        <f>(IFERROR(ROUND(InformeTbHv[[#This Row],[M3]]/InformeTbHv[[#This Row],[TOTAL DE ARBOLES]],2),""))</f>
        <v>0.19</v>
      </c>
      <c r="F1235" s="39">
        <f>IFERROR(ROUND(InformeTbHv[[#This Row],[M3]]/InformeTbHv[[#This Row],[T EFECTIVO]],2),"")</f>
        <v>19.149999999999999</v>
      </c>
      <c r="G1235" s="89">
        <f>InformeTbHv[[#This Row],[T PROGRAMADO]]-InformeTbHv[[#This Row],[HORAS DE OTRAS PARADA]]</f>
        <v>6.84</v>
      </c>
      <c r="H1235" s="89">
        <f>InformeTbHv[[#This Row],[T PROGRAMADO]]-SUM(InformeTbHv[[#This Row],[T PARADAS MEC]]+InformeTbHv[[#This Row],[ALISTAMIENTO]]+InformeTbHv[[#This Row],[Mantenimiento periódico]])</f>
        <v>7.53</v>
      </c>
      <c r="I1235" s="89">
        <f>InformeTbHv[[#This Row],[T PARADAS MEC]]+InformeTbHv[[#This Row],[ALISTAMIENTO]]+InformeTbHv[[#This Row],[Mantenimiento periódico]]</f>
        <v>0.47</v>
      </c>
      <c r="J1235" s="89">
        <f>SUMIF(InformeTbHv[[#This Row],[MOTIVO 1]],"Mantenimiento periódico",InformeTbHv[[#This Row],[T OTRA PARADA 1]])</f>
        <v>0</v>
      </c>
      <c r="K1235" s="89">
        <f>InformeTbHv[[#This Row],[Mantenimiento periódico]]+InformeTbHv[[#This Row],[ALISTAMIENTO]]</f>
        <v>0.47</v>
      </c>
      <c r="L1235" s="89">
        <f>SUM(InformeTbHv[[#This Row],[T OTRA PARADA 1]:[T OTRA PARADA 5]])</f>
        <v>0</v>
      </c>
      <c r="M1235" s="88" t="s">
        <v>42</v>
      </c>
      <c r="N1235" s="88" t="s">
        <v>1418</v>
      </c>
      <c r="O1235" s="88" t="s">
        <v>80</v>
      </c>
      <c r="P1235" s="88">
        <v>94270446</v>
      </c>
      <c r="Q1235" s="88" t="s">
        <v>43</v>
      </c>
      <c r="R1235" s="88" t="s">
        <v>44</v>
      </c>
      <c r="S1235" s="90">
        <v>46074</v>
      </c>
      <c r="T1235" s="88" t="s">
        <v>452</v>
      </c>
      <c r="U1235" s="88"/>
      <c r="V1235" s="88"/>
      <c r="W1235" s="88"/>
      <c r="X1235" s="88"/>
      <c r="Y1235" s="88"/>
      <c r="Z1235" s="88"/>
      <c r="AA1235" s="88"/>
      <c r="AB1235" s="88"/>
      <c r="AC1235" s="88" t="s">
        <v>1427</v>
      </c>
      <c r="AD1235" s="88" t="s">
        <v>1472</v>
      </c>
      <c r="AE1235" s="88" t="s">
        <v>1515</v>
      </c>
      <c r="AF1235" s="88">
        <v>14.458335518038645</v>
      </c>
      <c r="AG1235" s="252" t="s">
        <v>206</v>
      </c>
      <c r="AH1235" s="206">
        <v>5</v>
      </c>
      <c r="AI1235" s="88" t="s">
        <v>45</v>
      </c>
      <c r="AJ1235" s="419">
        <f>VLOOKUP(InformeTbHv[[#This Row],[TURNO]],[1]INFORMEHV!AI$2:AK$184,2,0)</f>
        <v>0.58333333333333337</v>
      </c>
      <c r="AK1235" s="419">
        <f>VLOOKUP(InformeTbHv[[#This Row],[TURNO]],[1]INFORMEHV!AI$2:AK$184,3,0)</f>
        <v>0.91666666666666663</v>
      </c>
      <c r="AL1235" s="205">
        <v>25</v>
      </c>
      <c r="AM1235" s="88">
        <v>703</v>
      </c>
      <c r="AN1235" s="88">
        <v>131</v>
      </c>
      <c r="AO1235" s="88">
        <v>16</v>
      </c>
      <c r="AP1235" s="88">
        <v>100</v>
      </c>
      <c r="AQ1235" s="89">
        <v>0.19</v>
      </c>
      <c r="AR1235" s="88">
        <v>8</v>
      </c>
      <c r="AS1235" s="88"/>
      <c r="AT1235" s="88"/>
      <c r="AU1235" s="88"/>
      <c r="AV1235" s="88">
        <v>0.47</v>
      </c>
      <c r="AW1235" s="88">
        <v>0.17</v>
      </c>
      <c r="AX1235" s="88">
        <v>0.52</v>
      </c>
      <c r="AY1235" s="88">
        <v>1</v>
      </c>
      <c r="AZ1235" s="92" t="s">
        <v>750</v>
      </c>
      <c r="BA1235" s="88" t="s">
        <v>48</v>
      </c>
      <c r="BB123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1.1600000000000001</v>
      </c>
      <c r="BC1235" s="89"/>
      <c r="BD1235" s="89"/>
      <c r="BE1235" s="89"/>
      <c r="BF1235" s="89"/>
      <c r="BG1235" s="93"/>
      <c r="BH1235" s="44"/>
      <c r="BI1235" s="45"/>
      <c r="BJ1235" s="45"/>
      <c r="BK1235" s="46"/>
      <c r="BL1235" s="94"/>
    </row>
    <row r="1236" spans="1:64" ht="18" customHeight="1" x14ac:dyDescent="0.3">
      <c r="A1236" s="87">
        <f>IFERROR(InformeTbHv[[#This Row],[T EFECTIVO]]/InformeTbHv[[#This Row],[Horas disponibles]],0)</f>
        <v>0.95741935483870966</v>
      </c>
      <c r="B1236" s="87">
        <f>((InformeTbHv[[#This Row],[T PROGRAMADO]]-InformeTbHv[[#This Row],[HORAS DE OTRAS PARADA]]))/InformeTbHv[[#This Row],[T PROGRAMADO]]</f>
        <v>0.92749999999999999</v>
      </c>
      <c r="C1236" s="216">
        <f>IFERROR(((InformeTbHv[[#This Row],[T PROGRAMADO]]-InformeTbHv[[#This Row],[Ttal P. mec]])/InformeTbHv[[#This Row],[T PROGRAMADO]]),0)</f>
        <v>0.96875</v>
      </c>
      <c r="D1236" s="88">
        <f>IFERROR(ROUND(InformeTbHv[[#This Row],[TOTAL DE ARBOLES]]/InformeTbHv[[#This Row],[T EFECTIVO]],2),"")</f>
        <v>34.369999999999997</v>
      </c>
      <c r="E1236" s="88">
        <f>(IFERROR(ROUND(InformeTbHv[[#This Row],[M3]]/InformeTbHv[[#This Row],[TOTAL DE ARBOLES]],2),""))</f>
        <v>0.35</v>
      </c>
      <c r="F1236" s="39">
        <f>IFERROR(ROUND(InformeTbHv[[#This Row],[M3]]/InformeTbHv[[#This Row],[T EFECTIVO]],2),"")</f>
        <v>12.13</v>
      </c>
      <c r="G1236" s="89">
        <f>InformeTbHv[[#This Row],[T PROGRAMADO]]-InformeTbHv[[#This Row],[HORAS DE OTRAS PARADA]]</f>
        <v>7.42</v>
      </c>
      <c r="H1236" s="89">
        <f>InformeTbHv[[#This Row],[T PROGRAMADO]]-SUM(InformeTbHv[[#This Row],[T PARADAS MEC]]+InformeTbHv[[#This Row],[ALISTAMIENTO]]+InformeTbHv[[#This Row],[Mantenimiento periódico]])</f>
        <v>7.75</v>
      </c>
      <c r="I1236" s="89">
        <f>InformeTbHv[[#This Row],[T PARADAS MEC]]+InformeTbHv[[#This Row],[ALISTAMIENTO]]+InformeTbHv[[#This Row],[Mantenimiento periódico]]</f>
        <v>0.25</v>
      </c>
      <c r="J1236" s="89">
        <f>SUMIF(InformeTbHv[[#This Row],[MOTIVO 1]],"Mantenimiento periódico",InformeTbHv[[#This Row],[T OTRA PARADA 1]])</f>
        <v>0</v>
      </c>
      <c r="K1236" s="89">
        <f>InformeTbHv[[#This Row],[Mantenimiento periódico]]+InformeTbHv[[#This Row],[ALISTAMIENTO]]</f>
        <v>0.25</v>
      </c>
      <c r="L1236" s="89">
        <f>SUM(InformeTbHv[[#This Row],[T OTRA PARADA 1]:[T OTRA PARADA 5]])</f>
        <v>0</v>
      </c>
      <c r="M1236" s="88" t="s">
        <v>72</v>
      </c>
      <c r="N1236" s="88" t="s">
        <v>1418</v>
      </c>
      <c r="O1236" s="88" t="s">
        <v>75</v>
      </c>
      <c r="P1236" s="88">
        <v>1114481552</v>
      </c>
      <c r="Q1236" s="88" t="s">
        <v>43</v>
      </c>
      <c r="R1236" s="88" t="s">
        <v>74</v>
      </c>
      <c r="S1236" s="90">
        <v>46074</v>
      </c>
      <c r="T1236" s="88" t="s">
        <v>99</v>
      </c>
      <c r="U1236" s="88"/>
      <c r="V1236" s="88"/>
      <c r="W1236" s="88"/>
      <c r="X1236" s="88"/>
      <c r="Y1236" s="88"/>
      <c r="Z1236" s="88"/>
      <c r="AA1236" s="88"/>
      <c r="AB1236" s="88"/>
      <c r="AC1236" s="88" t="s">
        <v>1442</v>
      </c>
      <c r="AD1236" s="88" t="s">
        <v>1487</v>
      </c>
      <c r="AE1236" s="88" t="s">
        <v>1514</v>
      </c>
      <c r="AF1236" s="88">
        <v>18.547875311725036</v>
      </c>
      <c r="AG1236" s="251" t="s">
        <v>205</v>
      </c>
      <c r="AH1236" s="206">
        <v>3</v>
      </c>
      <c r="AI1236" s="88" t="s">
        <v>45</v>
      </c>
      <c r="AJ1236" s="419">
        <f>VLOOKUP(InformeTbHv[[#This Row],[TURNO]],[1]INFORMEHV!AI$2:AK$184,2,0)</f>
        <v>0.58333333333333337</v>
      </c>
      <c r="AK1236" s="419">
        <f>VLOOKUP(InformeTbHv[[#This Row],[TURNO]],[1]INFORMEHV!AI$2:AK$184,3,0)</f>
        <v>0.91666666666666663</v>
      </c>
      <c r="AL1236" s="205">
        <v>25</v>
      </c>
      <c r="AM1236" s="88">
        <v>255</v>
      </c>
      <c r="AN1236" s="88">
        <v>90.03</v>
      </c>
      <c r="AO1236" s="88">
        <v>14.28</v>
      </c>
      <c r="AP1236" s="88"/>
      <c r="AQ1236" s="89">
        <v>20.03</v>
      </c>
      <c r="AR1236" s="88">
        <v>8</v>
      </c>
      <c r="AS1236" s="88"/>
      <c r="AT1236" s="88"/>
      <c r="AU1236" s="88"/>
      <c r="AV1236" s="88">
        <v>0.25</v>
      </c>
      <c r="AW1236" s="88"/>
      <c r="AX1236" s="88">
        <v>0.33</v>
      </c>
      <c r="AY1236" s="88">
        <v>6</v>
      </c>
      <c r="AZ1236" s="92"/>
      <c r="BA1236" s="88" t="s">
        <v>48</v>
      </c>
      <c r="BB123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0.58000000000000007</v>
      </c>
      <c r="BC1236" s="89"/>
      <c r="BD1236" s="89"/>
      <c r="BE1236" s="89"/>
      <c r="BF1236" s="89"/>
      <c r="BG1236" s="93"/>
      <c r="BH1236" s="44"/>
      <c r="BI1236" s="45"/>
      <c r="BJ1236" s="45"/>
      <c r="BK1236" s="46"/>
      <c r="BL1236" s="94"/>
    </row>
    <row r="1237" spans="1:64" ht="18" customHeight="1" x14ac:dyDescent="0.3">
      <c r="A1237" s="87">
        <f>IFERROR(InformeTbHv[[#This Row],[T EFECTIVO]]/InformeTbHv[[#This Row],[Horas disponibles]],0)</f>
        <v>0.68129032258064515</v>
      </c>
      <c r="B1237" s="87">
        <f>((InformeTbHv[[#This Row],[T PROGRAMADO]]-InformeTbHv[[#This Row],[HORAS DE OTRAS PARADA]]))/InformeTbHv[[#This Row],[T PROGRAMADO]]</f>
        <v>0.66</v>
      </c>
      <c r="C1237" s="216">
        <f>IFERROR(((InformeTbHv[[#This Row],[T PROGRAMADO]]-InformeTbHv[[#This Row],[Ttal P. mec]])/InformeTbHv[[#This Row],[T PROGRAMADO]]),0)</f>
        <v>0.96875</v>
      </c>
      <c r="D1237" s="88">
        <f>IFERROR(ROUND(InformeTbHv[[#This Row],[TOTAL DE ARBOLES]]/InformeTbHv[[#This Row],[T EFECTIVO]],2),"")</f>
        <v>46.97</v>
      </c>
      <c r="E1237" s="88">
        <f>(IFERROR(ROUND(InformeTbHv[[#This Row],[M3]]/InformeTbHv[[#This Row],[TOTAL DE ARBOLES]],2),""))</f>
        <v>0.34</v>
      </c>
      <c r="F1237" s="39">
        <f>IFERROR(ROUND(InformeTbHv[[#This Row],[M3]]/InformeTbHv[[#This Row],[T EFECTIVO]],2),"")</f>
        <v>16.079999999999998</v>
      </c>
      <c r="G1237" s="89">
        <f>InformeTbHv[[#This Row],[T PROGRAMADO]]-InformeTbHv[[#This Row],[HORAS DE OTRAS PARADA]]</f>
        <v>5.28</v>
      </c>
      <c r="H1237" s="89">
        <f>InformeTbHv[[#This Row],[T PROGRAMADO]]-SUM(InformeTbHv[[#This Row],[T PARADAS MEC]]+InformeTbHv[[#This Row],[ALISTAMIENTO]]+InformeTbHv[[#This Row],[Mantenimiento periódico]])</f>
        <v>7.75</v>
      </c>
      <c r="I1237" s="89">
        <f>InformeTbHv[[#This Row],[T PARADAS MEC]]+InformeTbHv[[#This Row],[ALISTAMIENTO]]+InformeTbHv[[#This Row],[Mantenimiento periódico]]</f>
        <v>0.25</v>
      </c>
      <c r="J1237" s="89">
        <f>SUMIF(InformeTbHv[[#This Row],[MOTIVO 1]],"Mantenimiento periódico",InformeTbHv[[#This Row],[T OTRA PARADA 1]])</f>
        <v>0</v>
      </c>
      <c r="K1237" s="89">
        <f>InformeTbHv[[#This Row],[Mantenimiento periódico]]+InformeTbHv[[#This Row],[ALISTAMIENTO]]</f>
        <v>0.25</v>
      </c>
      <c r="L1237" s="89">
        <f>SUM(InformeTbHv[[#This Row],[T OTRA PARADA 1]:[T OTRA PARADA 5]])</f>
        <v>2</v>
      </c>
      <c r="M1237" s="88" t="s">
        <v>72</v>
      </c>
      <c r="N1237" s="88" t="s">
        <v>1418</v>
      </c>
      <c r="O1237" s="88" t="s">
        <v>87</v>
      </c>
      <c r="P1237" s="88">
        <v>1112300817</v>
      </c>
      <c r="Q1237" s="88" t="s">
        <v>43</v>
      </c>
      <c r="R1237" s="88" t="s">
        <v>74</v>
      </c>
      <c r="S1237" s="90">
        <v>46074</v>
      </c>
      <c r="T1237" s="88" t="s">
        <v>99</v>
      </c>
      <c r="U1237" s="88"/>
      <c r="V1237" s="88"/>
      <c r="W1237" s="88"/>
      <c r="X1237" s="88"/>
      <c r="Y1237" s="88"/>
      <c r="Z1237" s="88"/>
      <c r="AA1237" s="88"/>
      <c r="AB1237" s="88"/>
      <c r="AC1237" s="88" t="s">
        <v>1442</v>
      </c>
      <c r="AD1237" s="88" t="s">
        <v>1487</v>
      </c>
      <c r="AE1237" s="88" t="s">
        <v>1514</v>
      </c>
      <c r="AF1237" s="88">
        <v>18.547875311725036</v>
      </c>
      <c r="AG1237" s="251" t="s">
        <v>205</v>
      </c>
      <c r="AH1237" s="206">
        <v>3</v>
      </c>
      <c r="AI1237" s="88" t="s">
        <v>47</v>
      </c>
      <c r="AJ1237" s="419">
        <f>VLOOKUP(InformeTbHv[[#This Row],[TURNO]],[1]INFORMEHV!AI$2:AK$184,2,0)</f>
        <v>0.25</v>
      </c>
      <c r="AK1237" s="419">
        <f>VLOOKUP(InformeTbHv[[#This Row],[TURNO]],[1]INFORMEHV!AI$2:AK$184,3,0)</f>
        <v>0.58333333333333337</v>
      </c>
      <c r="AL1237" s="205">
        <v>25</v>
      </c>
      <c r="AM1237" s="88">
        <v>248</v>
      </c>
      <c r="AN1237" s="88">
        <v>84.9</v>
      </c>
      <c r="AO1237" s="88">
        <v>15.27</v>
      </c>
      <c r="AP1237" s="88"/>
      <c r="AQ1237" s="89">
        <v>20.8</v>
      </c>
      <c r="AR1237" s="88">
        <v>8</v>
      </c>
      <c r="AS1237" s="88"/>
      <c r="AT1237" s="88"/>
      <c r="AU1237" s="88"/>
      <c r="AV1237" s="88">
        <v>0.25</v>
      </c>
      <c r="AW1237" s="88"/>
      <c r="AX1237" s="88">
        <v>0.47</v>
      </c>
      <c r="AY1237" s="88">
        <v>4</v>
      </c>
      <c r="AZ1237" s="92"/>
      <c r="BA1237" s="88" t="s">
        <v>48</v>
      </c>
      <c r="BB123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2.7199999999999998</v>
      </c>
      <c r="BC1237" s="89">
        <v>2</v>
      </c>
      <c r="BD1237" s="89"/>
      <c r="BE1237" s="89"/>
      <c r="BF1237" s="89"/>
      <c r="BG1237" s="93"/>
      <c r="BH1237" s="14" t="s">
        <v>236</v>
      </c>
      <c r="BI1237" s="45"/>
      <c r="BJ1237" s="45"/>
      <c r="BK1237" s="46"/>
      <c r="BL1237" s="94"/>
    </row>
    <row r="1238" spans="1:64" ht="18" customHeight="1" x14ac:dyDescent="0.3">
      <c r="A1238" s="87">
        <f>IFERROR(InformeTbHv[[#This Row],[T EFECTIVO]]/InformeTbHv[[#This Row],[Horas disponibles]],0)</f>
        <v>1</v>
      </c>
      <c r="B1238" s="87">
        <f>((InformeTbHv[[#This Row],[T PROGRAMADO]]-InformeTbHv[[#This Row],[HORAS DE OTRAS PARADA]]))/InformeTbHv[[#This Row],[T PROGRAMADO]]</f>
        <v>0.97571428571428576</v>
      </c>
      <c r="C1238" s="216">
        <f>IFERROR(((InformeTbHv[[#This Row],[T PROGRAMADO]]-InformeTbHv[[#This Row],[Ttal P. mec]])/InformeTbHv[[#This Row],[T PROGRAMADO]]),0)</f>
        <v>0.97571428571428576</v>
      </c>
      <c r="D1238" s="88">
        <f>IFERROR(ROUND(InformeTbHv[[#This Row],[TOTAL DE ARBOLES]]/InformeTbHv[[#This Row],[T EFECTIVO]],2),"")</f>
        <v>22.84</v>
      </c>
      <c r="E1238" s="88">
        <f>(IFERROR(ROUND(InformeTbHv[[#This Row],[M3]]/InformeTbHv[[#This Row],[TOTAL DE ARBOLES]],2),""))</f>
        <v>0.55000000000000004</v>
      </c>
      <c r="F1238" s="39">
        <f>IFERROR(ROUND(InformeTbHv[[#This Row],[M3]]/InformeTbHv[[#This Row],[T EFECTIVO]],2),"")</f>
        <v>12.48</v>
      </c>
      <c r="G1238" s="89">
        <f>InformeTbHv[[#This Row],[T PROGRAMADO]]-InformeTbHv[[#This Row],[HORAS DE OTRAS PARADA]]</f>
        <v>6.83</v>
      </c>
      <c r="H1238" s="89">
        <f>InformeTbHv[[#This Row],[T PROGRAMADO]]-SUM(InformeTbHv[[#This Row],[T PARADAS MEC]]+InformeTbHv[[#This Row],[ALISTAMIENTO]]+InformeTbHv[[#This Row],[Mantenimiento periódico]])</f>
        <v>6.83</v>
      </c>
      <c r="I1238" s="89">
        <f>InformeTbHv[[#This Row],[T PARADAS MEC]]+InformeTbHv[[#This Row],[ALISTAMIENTO]]+InformeTbHv[[#This Row],[Mantenimiento periódico]]</f>
        <v>0.17</v>
      </c>
      <c r="J1238" s="89">
        <f>SUMIF(InformeTbHv[[#This Row],[MOTIVO 1]],"Mantenimiento periódico",InformeTbHv[[#This Row],[T OTRA PARADA 1]])</f>
        <v>0</v>
      </c>
      <c r="K1238" s="89">
        <f>InformeTbHv[[#This Row],[Mantenimiento periódico]]+InformeTbHv[[#This Row],[ALISTAMIENTO]]</f>
        <v>0.17</v>
      </c>
      <c r="L1238" s="89">
        <f>SUM(InformeTbHv[[#This Row],[T OTRA PARADA 1]:[T OTRA PARADA 5]])</f>
        <v>0</v>
      </c>
      <c r="M1238" s="88" t="s">
        <v>68</v>
      </c>
      <c r="N1238" s="88" t="s">
        <v>1417</v>
      </c>
      <c r="O1238" s="88" t="s">
        <v>69</v>
      </c>
      <c r="P1238" s="88">
        <v>1059706760</v>
      </c>
      <c r="Q1238" s="88" t="s">
        <v>65</v>
      </c>
      <c r="R1238" s="88" t="s">
        <v>44</v>
      </c>
      <c r="S1238" s="90">
        <v>46073</v>
      </c>
      <c r="T1238" s="88" t="s">
        <v>164</v>
      </c>
      <c r="U1238" s="88"/>
      <c r="V1238" s="88"/>
      <c r="W1238" s="88"/>
      <c r="X1238" s="88"/>
      <c r="Y1238" s="88"/>
      <c r="Z1238" s="88"/>
      <c r="AA1238" s="88"/>
      <c r="AB1238" s="88"/>
      <c r="AC1238" s="88" t="s">
        <v>1426</v>
      </c>
      <c r="AD1238" s="88" t="s">
        <v>1471</v>
      </c>
      <c r="AE1238" s="88" t="s">
        <v>1512</v>
      </c>
      <c r="AF1238" s="88">
        <v>26.520279887958782</v>
      </c>
      <c r="AG1238" s="49" t="s">
        <v>1319</v>
      </c>
      <c r="AH1238" s="206">
        <v>7</v>
      </c>
      <c r="AI1238" s="205" t="s">
        <v>45</v>
      </c>
      <c r="AJ1238" s="416">
        <f>VLOOKUP(InformeTbHv[[#This Row],[TURNO]],[1]INFORMEHV!AI$2:AK$184,2,0)</f>
        <v>0.58333333333333337</v>
      </c>
      <c r="AK1238" s="416">
        <f>VLOOKUP(InformeTbHv[[#This Row],[TURNO]],[1]INFORMEHV!AI$2:AK$184,3,0)</f>
        <v>0.91666666666666663</v>
      </c>
      <c r="AL1238" s="205">
        <v>27</v>
      </c>
      <c r="AM1238" s="88">
        <v>156</v>
      </c>
      <c r="AN1238" s="88">
        <v>85.24</v>
      </c>
      <c r="AO1238" s="88">
        <v>20.82</v>
      </c>
      <c r="AP1238" s="88">
        <v>156</v>
      </c>
      <c r="AQ1238" s="89"/>
      <c r="AR1238" s="88">
        <v>7</v>
      </c>
      <c r="AS1238" s="88"/>
      <c r="AT1238" s="88"/>
      <c r="AU1238" s="88"/>
      <c r="AV1238" s="88">
        <v>0.17</v>
      </c>
      <c r="AW1238" s="88"/>
      <c r="AX1238" s="88"/>
      <c r="AY1238" s="88"/>
      <c r="AZ1238" s="92" t="s">
        <v>751</v>
      </c>
      <c r="BA1238" s="88" t="s">
        <v>48</v>
      </c>
      <c r="BB123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0.17</v>
      </c>
      <c r="BC1238" s="89"/>
      <c r="BD1238" s="89"/>
      <c r="BE1238" s="89"/>
      <c r="BF1238" s="89"/>
      <c r="BG1238" s="93"/>
      <c r="BH1238" s="44"/>
      <c r="BI1238" s="45"/>
      <c r="BJ1238" s="45"/>
      <c r="BK1238" s="46"/>
      <c r="BL1238" s="94"/>
    </row>
    <row r="1239" spans="1:64" ht="18" customHeight="1" x14ac:dyDescent="0.3">
      <c r="A1239" s="87">
        <f>IFERROR(InformeTbHv[[#This Row],[T EFECTIVO]]/InformeTbHv[[#This Row],[Horas disponibles]],0)</f>
        <v>0.8626666666666668</v>
      </c>
      <c r="B1239" s="87">
        <f>((InformeTbHv[[#This Row],[T PROGRAMADO]]-InformeTbHv[[#This Row],[HORAS DE OTRAS PARADA]]))/InformeTbHv[[#This Row],[T PROGRAMADO]]</f>
        <v>0.80875000000000008</v>
      </c>
      <c r="C1239" s="216">
        <f>IFERROR(((InformeTbHv[[#This Row],[T PROGRAMADO]]-InformeTbHv[[#This Row],[Ttal P. mec]])/InformeTbHv[[#This Row],[T PROGRAMADO]]),0)</f>
        <v>0.9375</v>
      </c>
      <c r="D1239" s="88">
        <f>IFERROR(ROUND(InformeTbHv[[#This Row],[TOTAL DE ARBOLES]]/InformeTbHv[[#This Row],[T EFECTIVO]],2),"")</f>
        <v>46.52</v>
      </c>
      <c r="E1239" s="88">
        <f>(IFERROR(ROUND(InformeTbHv[[#This Row],[M3]]/InformeTbHv[[#This Row],[TOTAL DE ARBOLES]],2),""))</f>
        <v>0.21</v>
      </c>
      <c r="F1239" s="39">
        <f>IFERROR(ROUND(InformeTbHv[[#This Row],[M3]]/InformeTbHv[[#This Row],[T EFECTIVO]],2),"")</f>
        <v>9.91</v>
      </c>
      <c r="G1239" s="89">
        <f>InformeTbHv[[#This Row],[T PROGRAMADO]]-InformeTbHv[[#This Row],[HORAS DE OTRAS PARADA]]</f>
        <v>6.4700000000000006</v>
      </c>
      <c r="H1239" s="89">
        <f>InformeTbHv[[#This Row],[T PROGRAMADO]]-SUM(InformeTbHv[[#This Row],[T PARADAS MEC]]+InformeTbHv[[#This Row],[ALISTAMIENTO]]+InformeTbHv[[#This Row],[Mantenimiento periódico]])</f>
        <v>7.5</v>
      </c>
      <c r="I1239" s="89">
        <f>InformeTbHv[[#This Row],[T PARADAS MEC]]+InformeTbHv[[#This Row],[ALISTAMIENTO]]+InformeTbHv[[#This Row],[Mantenimiento periódico]]</f>
        <v>0.5</v>
      </c>
      <c r="J1239" s="89">
        <f>SUMIF(InformeTbHv[[#This Row],[MOTIVO 1]],"Mantenimiento periódico",InformeTbHv[[#This Row],[T OTRA PARADA 1]])</f>
        <v>0</v>
      </c>
      <c r="K1239" s="89">
        <f>InformeTbHv[[#This Row],[Mantenimiento periódico]]+InformeTbHv[[#This Row],[ALISTAMIENTO]]</f>
        <v>0.5</v>
      </c>
      <c r="L1239" s="89">
        <f>SUM(InformeTbHv[[#This Row],[T OTRA PARADA 1]:[T OTRA PARADA 5]])</f>
        <v>0</v>
      </c>
      <c r="M1239" s="88" t="s">
        <v>86</v>
      </c>
      <c r="N1239" s="88" t="s">
        <v>1418</v>
      </c>
      <c r="O1239" s="88" t="s">
        <v>95</v>
      </c>
      <c r="P1239" s="88">
        <v>6135776</v>
      </c>
      <c r="Q1239" s="88" t="s">
        <v>398</v>
      </c>
      <c r="R1239" s="88" t="s">
        <v>74</v>
      </c>
      <c r="S1239" s="90">
        <v>46073</v>
      </c>
      <c r="T1239" s="88" t="s">
        <v>399</v>
      </c>
      <c r="U1239" s="88"/>
      <c r="V1239" s="88"/>
      <c r="W1239" s="88"/>
      <c r="X1239" s="88"/>
      <c r="Y1239" s="88"/>
      <c r="Z1239" s="88"/>
      <c r="AA1239" s="88"/>
      <c r="AB1239" s="88"/>
      <c r="AC1239" s="88" t="s">
        <v>1430</v>
      </c>
      <c r="AD1239" s="88" t="s">
        <v>1475</v>
      </c>
      <c r="AE1239" s="88" t="s">
        <v>1517</v>
      </c>
      <c r="AF1239" s="88">
        <v>14.957915875223099</v>
      </c>
      <c r="AG1239" s="251" t="s">
        <v>205</v>
      </c>
      <c r="AH1239" s="206">
        <v>9</v>
      </c>
      <c r="AI1239" s="88" t="s">
        <v>47</v>
      </c>
      <c r="AJ1239" s="419">
        <f>VLOOKUP(InformeTbHv[[#This Row],[TURNO]],[1]INFORMEHV!AI$2:AK$184,2,0)</f>
        <v>0.25</v>
      </c>
      <c r="AK1239" s="419">
        <f>VLOOKUP(InformeTbHv[[#This Row],[TURNO]],[1]INFORMEHV!AI$2:AK$184,3,0)</f>
        <v>0.58333333333333337</v>
      </c>
      <c r="AL1239" s="205">
        <v>29</v>
      </c>
      <c r="AM1239" s="88">
        <v>301</v>
      </c>
      <c r="AN1239" s="88">
        <v>64.13</v>
      </c>
      <c r="AO1239" s="88">
        <v>10.17</v>
      </c>
      <c r="AP1239" s="88">
        <v>55</v>
      </c>
      <c r="AQ1239" s="89">
        <v>18</v>
      </c>
      <c r="AR1239" s="88">
        <v>8</v>
      </c>
      <c r="AS1239" s="88"/>
      <c r="AT1239" s="88"/>
      <c r="AU1239" s="88"/>
      <c r="AV1239" s="88">
        <v>0.5</v>
      </c>
      <c r="AW1239" s="88">
        <v>0.43</v>
      </c>
      <c r="AX1239" s="88">
        <v>0.6</v>
      </c>
      <c r="AY1239" s="88">
        <v>7</v>
      </c>
      <c r="AZ1239" s="92" t="s">
        <v>755</v>
      </c>
      <c r="BA1239" s="88" t="s">
        <v>48</v>
      </c>
      <c r="BB123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1.5299999999999998</v>
      </c>
      <c r="BC1239" s="89"/>
      <c r="BD1239" s="89"/>
      <c r="BE1239" s="89"/>
      <c r="BF1239" s="89"/>
      <c r="BG1239" s="93"/>
      <c r="BH1239" s="44"/>
      <c r="BI1239" s="45"/>
      <c r="BJ1239" s="45"/>
      <c r="BK1239" s="46"/>
      <c r="BL1239" s="94"/>
    </row>
    <row r="1240" spans="1:64" ht="18" customHeight="1" x14ac:dyDescent="0.3">
      <c r="A1240" s="87">
        <f>IFERROR(InformeTbHv[[#This Row],[T EFECTIVO]]/InformeTbHv[[#This Row],[Horas disponibles]],0)</f>
        <v>0.34439178515008062</v>
      </c>
      <c r="B1240" s="87">
        <f>((InformeTbHv[[#This Row],[T PROGRAMADO]]-InformeTbHv[[#This Row],[HORAS DE OTRAS PARADA]]))/InformeTbHv[[#This Row],[T PROGRAMADO]]</f>
        <v>0.32296296296296451</v>
      </c>
      <c r="C1240" s="216">
        <f>IFERROR(((InformeTbHv[[#This Row],[T PROGRAMADO]]-InformeTbHv[[#This Row],[Ttal P. mec]])/InformeTbHv[[#This Row],[T PROGRAMADO]]),0)</f>
        <v>0.93777777777777782</v>
      </c>
      <c r="D1240" s="88">
        <f>IFERROR(ROUND(InformeTbHv[[#This Row],[TOTAL DE ARBOLES]]/InformeTbHv[[#This Row],[T EFECTIVO]],2),"")</f>
        <v>40.83</v>
      </c>
      <c r="E1240" s="88">
        <f>(IFERROR(ROUND(InformeTbHv[[#This Row],[M3]]/InformeTbHv[[#This Row],[TOTAL DE ARBOLES]],2),""))</f>
        <v>0.26</v>
      </c>
      <c r="F1240" s="39">
        <f>IFERROR(ROUND(InformeTbHv[[#This Row],[M3]]/InformeTbHv[[#This Row],[T EFECTIVO]],2),"")</f>
        <v>10.68</v>
      </c>
      <c r="G1240" s="89">
        <f>InformeTbHv[[#This Row],[T PROGRAMADO]]-InformeTbHv[[#This Row],[HORAS DE OTRAS PARADA]]</f>
        <v>2.1800000000000104</v>
      </c>
      <c r="H1240" s="89">
        <f>InformeTbHv[[#This Row],[T PROGRAMADO]]-SUM(InformeTbHv[[#This Row],[T PARADAS MEC]]+InformeTbHv[[#This Row],[ALISTAMIENTO]]+InformeTbHv[[#This Row],[Mantenimiento periódico]])</f>
        <v>6.33</v>
      </c>
      <c r="I1240" s="89">
        <f>InformeTbHv[[#This Row],[T PARADAS MEC]]+InformeTbHv[[#This Row],[ALISTAMIENTO]]+InformeTbHv[[#This Row],[Mantenimiento periódico]]</f>
        <v>0.42</v>
      </c>
      <c r="J1240" s="89">
        <f>SUMIF(InformeTbHv[[#This Row],[MOTIVO 1]],"Mantenimiento periódico",InformeTbHv[[#This Row],[T OTRA PARADA 1]])</f>
        <v>0</v>
      </c>
      <c r="K1240" s="89">
        <f>InformeTbHv[[#This Row],[Mantenimiento periódico]]+InformeTbHv[[#This Row],[ALISTAMIENTO]]</f>
        <v>0.42</v>
      </c>
      <c r="L1240" s="89">
        <f>SUM(InformeTbHv[[#This Row],[T OTRA PARADA 1]:[T OTRA PARADA 5]])</f>
        <v>3.4999999999999898</v>
      </c>
      <c r="M1240" s="88" t="s">
        <v>76</v>
      </c>
      <c r="N1240" s="88" t="s">
        <v>1418</v>
      </c>
      <c r="O1240" s="88" t="s">
        <v>83</v>
      </c>
      <c r="P1240" s="88">
        <v>1116724602</v>
      </c>
      <c r="Q1240" s="88" t="s">
        <v>43</v>
      </c>
      <c r="R1240" s="88" t="s">
        <v>49</v>
      </c>
      <c r="S1240" s="90">
        <v>46073</v>
      </c>
      <c r="T1240" s="88" t="s">
        <v>324</v>
      </c>
      <c r="U1240" s="88"/>
      <c r="V1240" s="88"/>
      <c r="W1240" s="88"/>
      <c r="X1240" s="88"/>
      <c r="Y1240" s="88"/>
      <c r="Z1240" s="88"/>
      <c r="AA1240" s="88"/>
      <c r="AB1240" s="88"/>
      <c r="AC1240" s="88" t="s">
        <v>1429</v>
      </c>
      <c r="AD1240" s="88" t="s">
        <v>1474</v>
      </c>
      <c r="AE1240" s="88" t="s">
        <v>1509</v>
      </c>
      <c r="AF1240" s="88">
        <v>28.324549850778098</v>
      </c>
      <c r="AG1240" s="251" t="s">
        <v>205</v>
      </c>
      <c r="AH1240" s="206">
        <v>2</v>
      </c>
      <c r="AI1240" s="88" t="s">
        <v>45</v>
      </c>
      <c r="AJ1240" s="419">
        <f>VLOOKUP(InformeTbHv[[#This Row],[TURNO]],[1]INFORMEHV!AI$2:AK$184,2,0)</f>
        <v>0.58333333333333337</v>
      </c>
      <c r="AK1240" s="419">
        <f>VLOOKUP(InformeTbHv[[#This Row],[TURNO]],[1]INFORMEHV!AI$2:AK$184,3,0)</f>
        <v>0.91666666666666663</v>
      </c>
      <c r="AL1240" s="205">
        <v>25</v>
      </c>
      <c r="AM1240" s="88">
        <v>89</v>
      </c>
      <c r="AN1240" s="88">
        <v>23.28</v>
      </c>
      <c r="AO1240" s="88">
        <v>8.94</v>
      </c>
      <c r="AP1240" s="88"/>
      <c r="AQ1240" s="89">
        <v>16.100000000000001</v>
      </c>
      <c r="AR1240" s="88">
        <v>6.75</v>
      </c>
      <c r="AS1240" s="88"/>
      <c r="AT1240" s="88"/>
      <c r="AU1240" s="88"/>
      <c r="AV1240" s="88">
        <v>0.42</v>
      </c>
      <c r="AW1240" s="88">
        <v>0.17</v>
      </c>
      <c r="AX1240" s="88">
        <v>0.48</v>
      </c>
      <c r="AY1240" s="88">
        <v>3</v>
      </c>
      <c r="AZ1240" s="92"/>
      <c r="BA1240" s="88" t="s">
        <v>48</v>
      </c>
      <c r="BB124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4.5699999999999896</v>
      </c>
      <c r="BC1240" s="89">
        <v>1.0833333333333299</v>
      </c>
      <c r="BD1240" s="89">
        <v>2.4166666666666599</v>
      </c>
      <c r="BE1240" s="89"/>
      <c r="BF1240" s="89"/>
      <c r="BG1240" s="93"/>
      <c r="BH1240" s="14" t="s">
        <v>236</v>
      </c>
      <c r="BI1240" s="45" t="s">
        <v>711</v>
      </c>
      <c r="BJ1240" s="45"/>
      <c r="BK1240" s="46"/>
      <c r="BL1240" s="94"/>
    </row>
    <row r="1241" spans="1:64" ht="18" customHeight="1" x14ac:dyDescent="0.3">
      <c r="A1241" s="87">
        <f>IFERROR(InformeTbHv[[#This Row],[T EFECTIVO]]/InformeTbHv[[#This Row],[Horas disponibles]],0)</f>
        <v>0.17245817245817244</v>
      </c>
      <c r="B1241" s="87">
        <f>((InformeTbHv[[#This Row],[T PROGRAMADO]]-InformeTbHv[[#This Row],[HORAS DE OTRAS PARADA]]))/InformeTbHv[[#This Row],[T PROGRAMADO]]</f>
        <v>0.16749999999999998</v>
      </c>
      <c r="C1241" s="216">
        <f>IFERROR(((InformeTbHv[[#This Row],[T PROGRAMADO]]-InformeTbHv[[#This Row],[Ttal P. mec]])/InformeTbHv[[#This Row],[T PROGRAMADO]]),0)</f>
        <v>0.97124999999999995</v>
      </c>
      <c r="D1241" s="88">
        <f>IFERROR(ROUND(InformeTbHv[[#This Row],[TOTAL DE ARBOLES]]/InformeTbHv[[#This Row],[T EFECTIVO]],2),"")</f>
        <v>88.06</v>
      </c>
      <c r="E1241" s="88">
        <f>(IFERROR(ROUND(InformeTbHv[[#This Row],[M3]]/InformeTbHv[[#This Row],[TOTAL DE ARBOLES]],2),""))</f>
        <v>0.32</v>
      </c>
      <c r="F1241" s="39">
        <f>IFERROR(ROUND(InformeTbHv[[#This Row],[M3]]/InformeTbHv[[#This Row],[T EFECTIVO]],2),"")</f>
        <v>28.13</v>
      </c>
      <c r="G1241" s="89">
        <f>InformeTbHv[[#This Row],[T PROGRAMADO]]-InformeTbHv[[#This Row],[HORAS DE OTRAS PARADA]]</f>
        <v>1.3399999999999999</v>
      </c>
      <c r="H1241" s="89">
        <f>InformeTbHv[[#This Row],[T PROGRAMADO]]-SUM(InformeTbHv[[#This Row],[T PARADAS MEC]]+InformeTbHv[[#This Row],[ALISTAMIENTO]]+InformeTbHv[[#This Row],[Mantenimiento periódico]])</f>
        <v>7.77</v>
      </c>
      <c r="I1241" s="89">
        <f>InformeTbHv[[#This Row],[T PARADAS MEC]]+InformeTbHv[[#This Row],[ALISTAMIENTO]]+InformeTbHv[[#This Row],[Mantenimiento periódico]]</f>
        <v>0.23</v>
      </c>
      <c r="J1241" s="89">
        <f>SUMIF(InformeTbHv[[#This Row],[MOTIVO 1]],"Mantenimiento periódico",InformeTbHv[[#This Row],[T OTRA PARADA 1]])</f>
        <v>0</v>
      </c>
      <c r="K1241" s="89">
        <f>InformeTbHv[[#This Row],[Mantenimiento periódico]]+InformeTbHv[[#This Row],[ALISTAMIENTO]]</f>
        <v>0.23</v>
      </c>
      <c r="L1241" s="89">
        <f>SUM(InformeTbHv[[#This Row],[T OTRA PARADA 1]:[T OTRA PARADA 5]])</f>
        <v>5.83</v>
      </c>
      <c r="M1241" s="88" t="s">
        <v>86</v>
      </c>
      <c r="N1241" s="88" t="s">
        <v>1418</v>
      </c>
      <c r="O1241" s="88" t="s">
        <v>88</v>
      </c>
      <c r="P1241" s="88">
        <v>94265708</v>
      </c>
      <c r="Q1241" s="88" t="s">
        <v>398</v>
      </c>
      <c r="R1241" s="88" t="s">
        <v>74</v>
      </c>
      <c r="S1241" s="90">
        <v>46073</v>
      </c>
      <c r="T1241" s="88" t="s">
        <v>399</v>
      </c>
      <c r="U1241" s="88"/>
      <c r="V1241" s="88"/>
      <c r="W1241" s="88"/>
      <c r="X1241" s="88"/>
      <c r="Y1241" s="88"/>
      <c r="Z1241" s="88"/>
      <c r="AA1241" s="88"/>
      <c r="AB1241" s="88"/>
      <c r="AC1241" s="88" t="s">
        <v>1430</v>
      </c>
      <c r="AD1241" s="88" t="s">
        <v>1475</v>
      </c>
      <c r="AE1241" s="88" t="s">
        <v>1517</v>
      </c>
      <c r="AF1241" s="88">
        <v>14.957915875223099</v>
      </c>
      <c r="AG1241" s="251" t="s">
        <v>205</v>
      </c>
      <c r="AH1241" s="206">
        <v>9</v>
      </c>
      <c r="AI1241" s="88" t="s">
        <v>45</v>
      </c>
      <c r="AJ1241" s="419">
        <f>VLOOKUP(InformeTbHv[[#This Row],[TURNO]],[1]INFORMEHV!AI$2:AK$184,2,0)</f>
        <v>0.58333333333333337</v>
      </c>
      <c r="AK1241" s="419">
        <f>VLOOKUP(InformeTbHv[[#This Row],[TURNO]],[1]INFORMEHV!AI$2:AK$184,3,0)</f>
        <v>0.91666666666666663</v>
      </c>
      <c r="AL1241" s="205">
        <v>30</v>
      </c>
      <c r="AM1241" s="88">
        <v>118</v>
      </c>
      <c r="AN1241" s="88">
        <v>37.700000000000003</v>
      </c>
      <c r="AO1241" s="88">
        <v>3.6</v>
      </c>
      <c r="AP1241" s="88"/>
      <c r="AQ1241" s="89">
        <v>17</v>
      </c>
      <c r="AR1241" s="88">
        <v>8</v>
      </c>
      <c r="AS1241" s="88"/>
      <c r="AT1241" s="88"/>
      <c r="AU1241" s="88"/>
      <c r="AV1241" s="88">
        <v>0.23</v>
      </c>
      <c r="AW1241" s="88">
        <v>0.27</v>
      </c>
      <c r="AX1241" s="88">
        <v>0.33</v>
      </c>
      <c r="AY1241" s="88">
        <v>2</v>
      </c>
      <c r="AZ1241" s="92" t="s">
        <v>757</v>
      </c>
      <c r="BA1241" s="88" t="s">
        <v>48</v>
      </c>
      <c r="BB124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6.66</v>
      </c>
      <c r="BC1241" s="89">
        <v>5.83</v>
      </c>
      <c r="BD1241" s="89"/>
      <c r="BE1241" s="89"/>
      <c r="BF1241" s="89"/>
      <c r="BG1241" s="93"/>
      <c r="BH1241" s="14" t="s">
        <v>236</v>
      </c>
      <c r="BI1241" s="45"/>
      <c r="BJ1241" s="45"/>
      <c r="BK1241" s="46"/>
      <c r="BL1241" s="94"/>
    </row>
    <row r="1242" spans="1:64" ht="18" customHeight="1" x14ac:dyDescent="0.3">
      <c r="A1242" s="87">
        <f>IFERROR(InformeTbHv[[#This Row],[T EFECTIVO]]/InformeTbHv[[#This Row],[Horas disponibles]],0)</f>
        <v>0.82556131260794485</v>
      </c>
      <c r="B1242" s="87">
        <f>((InformeTbHv[[#This Row],[T PROGRAMADO]]-InformeTbHv[[#This Row],[HORAS DE OTRAS PARADA]]))/InformeTbHv[[#This Row],[T PROGRAMADO]]</f>
        <v>0.79666666666666675</v>
      </c>
      <c r="C1242" s="216">
        <f>IFERROR(((InformeTbHv[[#This Row],[T PROGRAMADO]]-InformeTbHv[[#This Row],[Ttal P. mec]])/InformeTbHv[[#This Row],[T PROGRAMADO]]),0)</f>
        <v>0.96499999999999997</v>
      </c>
      <c r="D1242" s="88">
        <f>IFERROR(ROUND(InformeTbHv[[#This Row],[TOTAL DE ARBOLES]]/InformeTbHv[[#This Row],[T EFECTIVO]],2),"")</f>
        <v>44.09</v>
      </c>
      <c r="E1242" s="88">
        <f>(IFERROR(ROUND(InformeTbHv[[#This Row],[M3]]/InformeTbHv[[#This Row],[TOTAL DE ARBOLES]],2),""))</f>
        <v>0.33</v>
      </c>
      <c r="F1242" s="39">
        <f>IFERROR(ROUND(InformeTbHv[[#This Row],[M3]]/InformeTbHv[[#This Row],[T EFECTIVO]],2),"")</f>
        <v>14.57</v>
      </c>
      <c r="G1242" s="89">
        <f>InformeTbHv[[#This Row],[T PROGRAMADO]]-InformeTbHv[[#This Row],[HORAS DE OTRAS PARADA]]</f>
        <v>6.373333333333334</v>
      </c>
      <c r="H1242" s="89">
        <f>InformeTbHv[[#This Row],[T PROGRAMADO]]-SUM(InformeTbHv[[#This Row],[T PARADAS MEC]]+InformeTbHv[[#This Row],[ALISTAMIENTO]]+InformeTbHv[[#This Row],[Mantenimiento periódico]])</f>
        <v>7.72</v>
      </c>
      <c r="I1242" s="89">
        <f>InformeTbHv[[#This Row],[T PARADAS MEC]]+InformeTbHv[[#This Row],[ALISTAMIENTO]]+InformeTbHv[[#This Row],[Mantenimiento periódico]]</f>
        <v>0.28000000000000003</v>
      </c>
      <c r="J1242" s="89">
        <f>SUMIF(InformeTbHv[[#This Row],[MOTIVO 1]],"Mantenimiento periódico",InformeTbHv[[#This Row],[T OTRA PARADA 1]])</f>
        <v>0</v>
      </c>
      <c r="K1242" s="89">
        <f>InformeTbHv[[#This Row],[Mantenimiento periódico]]+InformeTbHv[[#This Row],[ALISTAMIENTO]]</f>
        <v>0.28000000000000003</v>
      </c>
      <c r="L1242" s="89">
        <f>SUM(InformeTbHv[[#This Row],[T OTRA PARADA 1]:[T OTRA PARADA 5]])</f>
        <v>0.66666666666666596</v>
      </c>
      <c r="M1242" s="88" t="s">
        <v>72</v>
      </c>
      <c r="N1242" s="88" t="s">
        <v>1418</v>
      </c>
      <c r="O1242" s="88" t="s">
        <v>75</v>
      </c>
      <c r="P1242" s="88">
        <v>1114481552</v>
      </c>
      <c r="Q1242" s="88" t="s">
        <v>43</v>
      </c>
      <c r="R1242" s="88" t="s">
        <v>74</v>
      </c>
      <c r="S1242" s="90">
        <v>46073</v>
      </c>
      <c r="T1242" s="88" t="s">
        <v>99</v>
      </c>
      <c r="U1242" s="88"/>
      <c r="V1242" s="88"/>
      <c r="W1242" s="88"/>
      <c r="X1242" s="88"/>
      <c r="Y1242" s="88"/>
      <c r="Z1242" s="88"/>
      <c r="AA1242" s="88"/>
      <c r="AB1242" s="88"/>
      <c r="AC1242" s="88" t="s">
        <v>1442</v>
      </c>
      <c r="AD1242" s="88" t="s">
        <v>1487</v>
      </c>
      <c r="AE1242" s="88" t="s">
        <v>1514</v>
      </c>
      <c r="AF1242" s="88">
        <v>18.547875311725036</v>
      </c>
      <c r="AG1242" s="251" t="s">
        <v>205</v>
      </c>
      <c r="AH1242" s="206">
        <v>3</v>
      </c>
      <c r="AI1242" s="88" t="s">
        <v>45</v>
      </c>
      <c r="AJ1242" s="419">
        <f>VLOOKUP(InformeTbHv[[#This Row],[TURNO]],[1]INFORMEHV!AI$2:AK$184,2,0)</f>
        <v>0.58333333333333337</v>
      </c>
      <c r="AK1242" s="419">
        <f>VLOOKUP(InformeTbHv[[#This Row],[TURNO]],[1]INFORMEHV!AI$2:AK$184,3,0)</f>
        <v>0.91666666666666663</v>
      </c>
      <c r="AL1242" s="205">
        <v>25</v>
      </c>
      <c r="AM1242" s="88">
        <v>281</v>
      </c>
      <c r="AN1242" s="88">
        <v>92.88</v>
      </c>
      <c r="AO1242" s="88">
        <v>14.56</v>
      </c>
      <c r="AP1242" s="88"/>
      <c r="AQ1242" s="89">
        <v>20.3</v>
      </c>
      <c r="AR1242" s="88">
        <v>8</v>
      </c>
      <c r="AS1242" s="88"/>
      <c r="AT1242" s="88"/>
      <c r="AU1242" s="88"/>
      <c r="AV1242" s="88">
        <v>0.28000000000000003</v>
      </c>
      <c r="AW1242" s="88">
        <v>0.38</v>
      </c>
      <c r="AX1242" s="88">
        <v>0.3</v>
      </c>
      <c r="AY1242" s="88">
        <v>6</v>
      </c>
      <c r="AZ1242" s="92"/>
      <c r="BA1242" s="88" t="s">
        <v>48</v>
      </c>
      <c r="BB124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1.626666666666666</v>
      </c>
      <c r="BC1242" s="89">
        <v>0.66666666666666596</v>
      </c>
      <c r="BD1242" s="89"/>
      <c r="BE1242" s="89"/>
      <c r="BF1242" s="89"/>
      <c r="BG1242" s="93"/>
      <c r="BH1242" s="14" t="s">
        <v>236</v>
      </c>
      <c r="BI1242" s="45"/>
      <c r="BJ1242" s="45"/>
      <c r="BK1242" s="46"/>
      <c r="BL1242" s="94"/>
    </row>
    <row r="1243" spans="1:64" ht="18" customHeight="1" x14ac:dyDescent="0.3">
      <c r="A1243" s="87">
        <f>IFERROR(InformeTbHv[[#This Row],[T EFECTIVO]]/InformeTbHv[[#This Row],[Horas disponibles]],0)</f>
        <v>0.17837377607492558</v>
      </c>
      <c r="B1243" s="87">
        <f>((InformeTbHv[[#This Row],[T PROGRAMADO]]-InformeTbHv[[#This Row],[HORAS DE OTRAS PARADA]]))/InformeTbHv[[#This Row],[T PROGRAMADO]]</f>
        <v>0.17458333333333342</v>
      </c>
      <c r="C1243" s="216">
        <f>IFERROR(((InformeTbHv[[#This Row],[T PROGRAMADO]]-InformeTbHv[[#This Row],[Ttal P. mec]])/InformeTbHv[[#This Row],[T PROGRAMADO]]),0)</f>
        <v>0.97875000000000001</v>
      </c>
      <c r="D1243" s="88">
        <f>IFERROR(ROUND(InformeTbHv[[#This Row],[TOTAL DE ARBOLES]]/InformeTbHv[[#This Row],[T EFECTIVO]],2),"")</f>
        <v>57.28</v>
      </c>
      <c r="E1243" s="88">
        <f>(IFERROR(ROUND(InformeTbHv[[#This Row],[M3]]/InformeTbHv[[#This Row],[TOTAL DE ARBOLES]],2),""))</f>
        <v>0.35</v>
      </c>
      <c r="F1243" s="39">
        <f>IFERROR(ROUND(InformeTbHv[[#This Row],[M3]]/InformeTbHv[[#This Row],[T EFECTIVO]],2),"")</f>
        <v>20.04</v>
      </c>
      <c r="G1243" s="89">
        <f>InformeTbHv[[#This Row],[T PROGRAMADO]]-InformeTbHv[[#This Row],[HORAS DE OTRAS PARADA]]</f>
        <v>1.3966666666666674</v>
      </c>
      <c r="H1243" s="89">
        <f>InformeTbHv[[#This Row],[T PROGRAMADO]]-SUM(InformeTbHv[[#This Row],[T PARADAS MEC]]+InformeTbHv[[#This Row],[ALISTAMIENTO]]+InformeTbHv[[#This Row],[Mantenimiento periódico]])</f>
        <v>7.83</v>
      </c>
      <c r="I1243" s="89">
        <f>InformeTbHv[[#This Row],[T PARADAS MEC]]+InformeTbHv[[#This Row],[ALISTAMIENTO]]+InformeTbHv[[#This Row],[Mantenimiento periódico]]</f>
        <v>0.17</v>
      </c>
      <c r="J1243" s="89">
        <f>SUMIF(InformeTbHv[[#This Row],[MOTIVO 1]],"Mantenimiento periódico",InformeTbHv[[#This Row],[T OTRA PARADA 1]])</f>
        <v>0</v>
      </c>
      <c r="K1243" s="89">
        <f>InformeTbHv[[#This Row],[Mantenimiento periódico]]+InformeTbHv[[#This Row],[ALISTAMIENTO]]</f>
        <v>0.17</v>
      </c>
      <c r="L1243" s="89">
        <f>SUM(InformeTbHv[[#This Row],[T OTRA PARADA 1]:[T OTRA PARADA 5]])</f>
        <v>6.4333333333333327</v>
      </c>
      <c r="M1243" s="88" t="s">
        <v>72</v>
      </c>
      <c r="N1243" s="88" t="s">
        <v>1418</v>
      </c>
      <c r="O1243" s="88" t="s">
        <v>87</v>
      </c>
      <c r="P1243" s="88">
        <v>1112300817</v>
      </c>
      <c r="Q1243" s="88" t="s">
        <v>43</v>
      </c>
      <c r="R1243" s="88" t="s">
        <v>74</v>
      </c>
      <c r="S1243" s="90">
        <v>46073</v>
      </c>
      <c r="T1243" s="88" t="s">
        <v>99</v>
      </c>
      <c r="U1243" s="88"/>
      <c r="V1243" s="88"/>
      <c r="W1243" s="88"/>
      <c r="X1243" s="88"/>
      <c r="Y1243" s="88"/>
      <c r="Z1243" s="88"/>
      <c r="AA1243" s="88"/>
      <c r="AB1243" s="88"/>
      <c r="AC1243" s="88" t="s">
        <v>1442</v>
      </c>
      <c r="AD1243" s="88" t="s">
        <v>1487</v>
      </c>
      <c r="AE1243" s="88" t="s">
        <v>1514</v>
      </c>
      <c r="AF1243" s="88">
        <v>18.547875311725036</v>
      </c>
      <c r="AG1243" s="251" t="s">
        <v>205</v>
      </c>
      <c r="AH1243" s="206">
        <v>3</v>
      </c>
      <c r="AI1243" s="88" t="s">
        <v>47</v>
      </c>
      <c r="AJ1243" s="419">
        <f>VLOOKUP(InformeTbHv[[#This Row],[TURNO]],[1]INFORMEHV!AI$2:AK$184,2,0)</f>
        <v>0.25</v>
      </c>
      <c r="AK1243" s="419">
        <f>VLOOKUP(InformeTbHv[[#This Row],[TURNO]],[1]INFORMEHV!AI$2:AK$184,3,0)</f>
        <v>0.58333333333333337</v>
      </c>
      <c r="AL1243" s="205">
        <v>25</v>
      </c>
      <c r="AM1243" s="88">
        <v>80</v>
      </c>
      <c r="AN1243" s="88">
        <v>27.99</v>
      </c>
      <c r="AO1243" s="88">
        <v>14.91</v>
      </c>
      <c r="AP1243" s="88"/>
      <c r="AQ1243" s="89">
        <v>21.3</v>
      </c>
      <c r="AR1243" s="88">
        <v>8</v>
      </c>
      <c r="AS1243" s="88"/>
      <c r="AT1243" s="88"/>
      <c r="AU1243" s="88"/>
      <c r="AV1243" s="88">
        <v>0.17</v>
      </c>
      <c r="AW1243" s="88"/>
      <c r="AX1243" s="88"/>
      <c r="AY1243" s="88">
        <v>2</v>
      </c>
      <c r="AZ1243" s="92" t="s">
        <v>132</v>
      </c>
      <c r="BA1243" s="88" t="s">
        <v>48</v>
      </c>
      <c r="BB124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6.6033333333333326</v>
      </c>
      <c r="BC1243" s="89">
        <v>6</v>
      </c>
      <c r="BD1243" s="89">
        <v>0.43333333333333302</v>
      </c>
      <c r="BE1243" s="89"/>
      <c r="BF1243" s="89"/>
      <c r="BG1243" s="93"/>
      <c r="BH1243" s="14" t="s">
        <v>236</v>
      </c>
      <c r="BI1243" s="15" t="s">
        <v>241</v>
      </c>
      <c r="BJ1243" s="45"/>
      <c r="BK1243" s="46"/>
      <c r="BL1243" s="94"/>
    </row>
    <row r="1244" spans="1:64" ht="18" customHeight="1" x14ac:dyDescent="0.3">
      <c r="A1244" s="87">
        <f>IFERROR(InformeTbHv[[#This Row],[T EFECTIVO]]/InformeTbHv[[#This Row],[Horas disponibles]],0)</f>
        <v>0.94078947368421062</v>
      </c>
      <c r="B1244" s="87">
        <f>((InformeTbHv[[#This Row],[T PROGRAMADO]]-InformeTbHv[[#This Row],[HORAS DE OTRAS PARADA]]))/InformeTbHv[[#This Row],[T PROGRAMADO]]</f>
        <v>0.89375000000000004</v>
      </c>
      <c r="C1244" s="216">
        <f>IFERROR(((InformeTbHv[[#This Row],[T PROGRAMADO]]-InformeTbHv[[#This Row],[Ttal P. mec]])/InformeTbHv[[#This Row],[T PROGRAMADO]]),0)</f>
        <v>0.95</v>
      </c>
      <c r="D1244" s="88">
        <f>IFERROR(ROUND(InformeTbHv[[#This Row],[TOTAL DE ARBOLES]]/InformeTbHv[[#This Row],[T EFECTIVO]],2),"")</f>
        <v>114.83</v>
      </c>
      <c r="E1244" s="88">
        <f>(IFERROR(ROUND(InformeTbHv[[#This Row],[M3]]/InformeTbHv[[#This Row],[TOTAL DE ARBOLES]],2),""))</f>
        <v>0.21</v>
      </c>
      <c r="F1244" s="39">
        <f>IFERROR(ROUND(InformeTbHv[[#This Row],[M3]]/InformeTbHv[[#This Row],[T EFECTIVO]],2),"")</f>
        <v>23.92</v>
      </c>
      <c r="G1244" s="89">
        <f>InformeTbHv[[#This Row],[T PROGRAMADO]]-InformeTbHv[[#This Row],[HORAS DE OTRAS PARADA]]</f>
        <v>7.15</v>
      </c>
      <c r="H1244" s="89">
        <f>InformeTbHv[[#This Row],[T PROGRAMADO]]-SUM(InformeTbHv[[#This Row],[T PARADAS MEC]]+InformeTbHv[[#This Row],[ALISTAMIENTO]]+InformeTbHv[[#This Row],[Mantenimiento periódico]])</f>
        <v>7.6</v>
      </c>
      <c r="I1244" s="89">
        <f>InformeTbHv[[#This Row],[T PARADAS MEC]]+InformeTbHv[[#This Row],[ALISTAMIENTO]]+InformeTbHv[[#This Row],[Mantenimiento periódico]]</f>
        <v>0.4</v>
      </c>
      <c r="J1244" s="89">
        <f>SUMIF(InformeTbHv[[#This Row],[MOTIVO 1]],"Mantenimiento periódico",InformeTbHv[[#This Row],[T OTRA PARADA 1]])</f>
        <v>0</v>
      </c>
      <c r="K1244" s="89">
        <f>InformeTbHv[[#This Row],[Mantenimiento periódico]]+InformeTbHv[[#This Row],[ALISTAMIENTO]]</f>
        <v>0.4</v>
      </c>
      <c r="L1244" s="89">
        <f>SUM(InformeTbHv[[#This Row],[T OTRA PARADA 1]:[T OTRA PARADA 5]])</f>
        <v>0</v>
      </c>
      <c r="M1244" s="88" t="s">
        <v>42</v>
      </c>
      <c r="N1244" s="88" t="s">
        <v>1418</v>
      </c>
      <c r="O1244" s="88" t="s">
        <v>58</v>
      </c>
      <c r="P1244" s="88">
        <v>6343935</v>
      </c>
      <c r="Q1244" s="88" t="s">
        <v>43</v>
      </c>
      <c r="R1244" s="88" t="s">
        <v>44</v>
      </c>
      <c r="S1244" s="90">
        <v>46073</v>
      </c>
      <c r="T1244" s="88" t="s">
        <v>452</v>
      </c>
      <c r="U1244" s="88"/>
      <c r="V1244" s="88"/>
      <c r="W1244" s="88"/>
      <c r="X1244" s="88"/>
      <c r="Y1244" s="88"/>
      <c r="Z1244" s="88"/>
      <c r="AA1244" s="88"/>
      <c r="AB1244" s="88"/>
      <c r="AC1244" s="88" t="s">
        <v>1427</v>
      </c>
      <c r="AD1244" s="88" t="s">
        <v>1472</v>
      </c>
      <c r="AE1244" s="88" t="s">
        <v>1515</v>
      </c>
      <c r="AF1244" s="88">
        <v>14.458335518038645</v>
      </c>
      <c r="AG1244" s="252" t="s">
        <v>206</v>
      </c>
      <c r="AH1244" s="206">
        <v>5</v>
      </c>
      <c r="AI1244" s="88" t="s">
        <v>45</v>
      </c>
      <c r="AJ1244" s="419">
        <f>VLOOKUP(InformeTbHv[[#This Row],[TURNO]],[1]INFORMEHV!AI$2:AK$184,2,0)</f>
        <v>0.58333333333333337</v>
      </c>
      <c r="AK1244" s="419">
        <f>VLOOKUP(InformeTbHv[[#This Row],[TURNO]],[1]INFORMEHV!AI$2:AK$184,3,0)</f>
        <v>0.91666666666666663</v>
      </c>
      <c r="AL1244" s="205">
        <v>24</v>
      </c>
      <c r="AM1244" s="88">
        <v>821</v>
      </c>
      <c r="AN1244" s="88">
        <v>171</v>
      </c>
      <c r="AO1244" s="88">
        <v>20</v>
      </c>
      <c r="AP1244" s="88">
        <v>112</v>
      </c>
      <c r="AQ1244" s="89">
        <v>0.21</v>
      </c>
      <c r="AR1244" s="88">
        <v>8</v>
      </c>
      <c r="AS1244" s="88"/>
      <c r="AT1244" s="88"/>
      <c r="AU1244" s="88"/>
      <c r="AV1244" s="88">
        <v>0.4</v>
      </c>
      <c r="AW1244" s="88">
        <v>0.2</v>
      </c>
      <c r="AX1244" s="88">
        <v>0.25</v>
      </c>
      <c r="AY1244" s="88">
        <v>1</v>
      </c>
      <c r="AZ1244" s="92" t="s">
        <v>758</v>
      </c>
      <c r="BA1244" s="88" t="s">
        <v>46</v>
      </c>
      <c r="BB124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0.85000000000000009</v>
      </c>
      <c r="BC1244" s="89"/>
      <c r="BD1244" s="89"/>
      <c r="BE1244" s="89"/>
      <c r="BF1244" s="89"/>
      <c r="BG1244" s="93"/>
      <c r="BH1244" s="44"/>
      <c r="BI1244" s="45"/>
      <c r="BJ1244" s="45"/>
      <c r="BK1244" s="46"/>
      <c r="BL1244" s="94"/>
    </row>
    <row r="1245" spans="1:64" ht="18" customHeight="1" x14ac:dyDescent="0.3">
      <c r="A1245" s="87">
        <f>IFERROR(InformeTbHv[[#This Row],[T EFECTIVO]]/InformeTbHv[[#This Row],[Horas disponibles]],0)</f>
        <v>0.73742540494458697</v>
      </c>
      <c r="B1245" s="87">
        <f>((InformeTbHv[[#This Row],[T PROGRAMADO]]-InformeTbHv[[#This Row],[HORAS DE OTRAS PARADA]]))/InformeTbHv[[#This Row],[T PROGRAMADO]]</f>
        <v>0.72083333333333377</v>
      </c>
      <c r="C1245" s="216">
        <f>IFERROR(((InformeTbHv[[#This Row],[T PROGRAMADO]]-InformeTbHv[[#This Row],[Ttal P. mec]])/InformeTbHv[[#This Row],[T PROGRAMADO]]),0)</f>
        <v>0.97750000000000004</v>
      </c>
      <c r="D1245" s="88">
        <f>IFERROR(ROUND(InformeTbHv[[#This Row],[TOTAL DE ARBOLES]]/InformeTbHv[[#This Row],[T EFECTIVO]],2),"")</f>
        <v>83.93</v>
      </c>
      <c r="E1245" s="88">
        <f>(IFERROR(ROUND(InformeTbHv[[#This Row],[M3]]/InformeTbHv[[#This Row],[TOTAL DE ARBOLES]],2),""))</f>
        <v>0.2</v>
      </c>
      <c r="F1245" s="39">
        <f>IFERROR(ROUND(InformeTbHv[[#This Row],[M3]]/InformeTbHv[[#This Row],[T EFECTIVO]],2),"")</f>
        <v>16.82</v>
      </c>
      <c r="G1245" s="89">
        <f>InformeTbHv[[#This Row],[T PROGRAMADO]]-InformeTbHv[[#This Row],[HORAS DE OTRAS PARADA]]</f>
        <v>5.7666666666666702</v>
      </c>
      <c r="H1245" s="89">
        <f>InformeTbHv[[#This Row],[T PROGRAMADO]]-SUM(InformeTbHv[[#This Row],[T PARADAS MEC]]+InformeTbHv[[#This Row],[ALISTAMIENTO]]+InformeTbHv[[#This Row],[Mantenimiento periódico]])</f>
        <v>7.82</v>
      </c>
      <c r="I1245" s="89">
        <f>InformeTbHv[[#This Row],[T PARADAS MEC]]+InformeTbHv[[#This Row],[ALISTAMIENTO]]+InformeTbHv[[#This Row],[Mantenimiento periódico]]</f>
        <v>0.18</v>
      </c>
      <c r="J1245" s="89">
        <f>SUMIF(InformeTbHv[[#This Row],[MOTIVO 1]],"Mantenimiento periódico",InformeTbHv[[#This Row],[T OTRA PARADA 1]])</f>
        <v>0</v>
      </c>
      <c r="K1245" s="89">
        <f>InformeTbHv[[#This Row],[Mantenimiento periódico]]+InformeTbHv[[#This Row],[ALISTAMIENTO]]</f>
        <v>0.18</v>
      </c>
      <c r="L1245" s="89">
        <f>SUM(InformeTbHv[[#This Row],[T OTRA PARADA 1]:[T OTRA PARADA 5]])</f>
        <v>1.63333333333333</v>
      </c>
      <c r="M1245" s="88" t="s">
        <v>42</v>
      </c>
      <c r="N1245" s="88" t="s">
        <v>1418</v>
      </c>
      <c r="O1245" s="88" t="s">
        <v>80</v>
      </c>
      <c r="P1245" s="88">
        <v>94270446</v>
      </c>
      <c r="Q1245" s="88" t="s">
        <v>43</v>
      </c>
      <c r="R1245" s="88" t="s">
        <v>44</v>
      </c>
      <c r="S1245" s="90">
        <v>46073</v>
      </c>
      <c r="T1245" s="88" t="s">
        <v>452</v>
      </c>
      <c r="U1245" s="88"/>
      <c r="V1245" s="88"/>
      <c r="W1245" s="88"/>
      <c r="X1245" s="88"/>
      <c r="Y1245" s="88"/>
      <c r="Z1245" s="88"/>
      <c r="AA1245" s="88"/>
      <c r="AB1245" s="88"/>
      <c r="AC1245" s="88" t="s">
        <v>1427</v>
      </c>
      <c r="AD1245" s="88" t="s">
        <v>1472</v>
      </c>
      <c r="AE1245" s="88" t="s">
        <v>1515</v>
      </c>
      <c r="AF1245" s="88">
        <v>14.458335518038645</v>
      </c>
      <c r="AG1245" s="252" t="s">
        <v>206</v>
      </c>
      <c r="AH1245" s="206">
        <v>5</v>
      </c>
      <c r="AI1245" s="88" t="s">
        <v>47</v>
      </c>
      <c r="AJ1245" s="419">
        <f>VLOOKUP(InformeTbHv[[#This Row],[TURNO]],[1]INFORMEHV!AI$2:AK$184,2,0)</f>
        <v>0.25</v>
      </c>
      <c r="AK1245" s="419">
        <f>VLOOKUP(InformeTbHv[[#This Row],[TURNO]],[1]INFORMEHV!AI$2:AK$184,3,0)</f>
        <v>0.58333333333333337</v>
      </c>
      <c r="AL1245" s="205">
        <v>21</v>
      </c>
      <c r="AM1245" s="88">
        <v>484</v>
      </c>
      <c r="AN1245" s="88">
        <v>97</v>
      </c>
      <c r="AO1245" s="88">
        <v>16</v>
      </c>
      <c r="AP1245" s="88">
        <v>88</v>
      </c>
      <c r="AQ1245" s="89">
        <v>0.2</v>
      </c>
      <c r="AR1245" s="88">
        <v>8</v>
      </c>
      <c r="AS1245" s="88"/>
      <c r="AT1245" s="88"/>
      <c r="AU1245" s="88"/>
      <c r="AV1245" s="88">
        <v>0.18</v>
      </c>
      <c r="AW1245" s="88">
        <v>0.2</v>
      </c>
      <c r="AX1245" s="88">
        <v>0.22</v>
      </c>
      <c r="AY1245" s="88"/>
      <c r="AZ1245" s="92"/>
      <c r="BA1245" s="88" t="s">
        <v>48</v>
      </c>
      <c r="BB124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2.2333333333333298</v>
      </c>
      <c r="BC1245" s="89">
        <v>1.63333333333333</v>
      </c>
      <c r="BD1245" s="89"/>
      <c r="BE1245" s="89"/>
      <c r="BF1245" s="89"/>
      <c r="BG1245" s="93"/>
      <c r="BH1245" s="44" t="s">
        <v>759</v>
      </c>
      <c r="BI1245" s="45"/>
      <c r="BJ1245" s="45"/>
      <c r="BK1245" s="46"/>
      <c r="BL1245" s="94"/>
    </row>
    <row r="1246" spans="1:64" ht="18" customHeight="1" x14ac:dyDescent="0.3">
      <c r="A1246" s="87">
        <f>IFERROR(InformeTbHv[[#This Row],[T EFECTIVO]]/InformeTbHv[[#This Row],[Horas disponibles]],0)</f>
        <v>0.80530973451327426</v>
      </c>
      <c r="B1246" s="87">
        <f>((InformeTbHv[[#This Row],[T PROGRAMADO]]-InformeTbHv[[#This Row],[HORAS DE OTRAS PARADA]]))/InformeTbHv[[#This Row],[T PROGRAMADO]]</f>
        <v>0.67407407407407405</v>
      </c>
      <c r="C1246" s="216">
        <f>IFERROR(((InformeTbHv[[#This Row],[T PROGRAMADO]]-InformeTbHv[[#This Row],[Ttal P. mec]])/InformeTbHv[[#This Row],[T PROGRAMADO]]),0)</f>
        <v>0.83703703703703713</v>
      </c>
      <c r="D1246" s="88">
        <f>IFERROR(ROUND(InformeTbHv[[#This Row],[TOTAL DE ARBOLES]]/InformeTbHv[[#This Row],[T EFECTIVO]],2),"")</f>
        <v>39.340000000000003</v>
      </c>
      <c r="E1246" s="88">
        <f>(IFERROR(ROUND(InformeTbHv[[#This Row],[M3]]/InformeTbHv[[#This Row],[TOTAL DE ARBOLES]],2),""))</f>
        <v>0.3</v>
      </c>
      <c r="F1246" s="39">
        <f>IFERROR(ROUND(InformeTbHv[[#This Row],[M3]]/InformeTbHv[[#This Row],[T EFECTIVO]],2),"")</f>
        <v>11.76</v>
      </c>
      <c r="G1246" s="89">
        <f>InformeTbHv[[#This Row],[T PROGRAMADO]]-InformeTbHv[[#This Row],[HORAS DE OTRAS PARADA]]</f>
        <v>4.55</v>
      </c>
      <c r="H1246" s="89">
        <f>InformeTbHv[[#This Row],[T PROGRAMADO]]-SUM(InformeTbHv[[#This Row],[T PARADAS MEC]]+InformeTbHv[[#This Row],[ALISTAMIENTO]]+InformeTbHv[[#This Row],[Mantenimiento periódico]])</f>
        <v>5.65</v>
      </c>
      <c r="I1246" s="89">
        <f>InformeTbHv[[#This Row],[T PARADAS MEC]]+InformeTbHv[[#This Row],[ALISTAMIENTO]]+InformeTbHv[[#This Row],[Mantenimiento periódico]]</f>
        <v>1.1000000000000001</v>
      </c>
      <c r="J1246" s="89">
        <f>SUMIF(InformeTbHv[[#This Row],[MOTIVO 1]],"Mantenimiento periódico",InformeTbHv[[#This Row],[T OTRA PARADA 1]])</f>
        <v>0</v>
      </c>
      <c r="K1246" s="89">
        <f>InformeTbHv[[#This Row],[Mantenimiento periódico]]+InformeTbHv[[#This Row],[ALISTAMIENTO]]</f>
        <v>1.1000000000000001</v>
      </c>
      <c r="L1246" s="89">
        <f>SUM(InformeTbHv[[#This Row],[T OTRA PARADA 1]:[T OTRA PARADA 5]])</f>
        <v>0.75</v>
      </c>
      <c r="M1246" s="88" t="s">
        <v>76</v>
      </c>
      <c r="N1246" s="88" t="s">
        <v>1418</v>
      </c>
      <c r="O1246" s="88" t="s">
        <v>78</v>
      </c>
      <c r="P1246" s="88">
        <v>1006316837</v>
      </c>
      <c r="Q1246" s="88" t="s">
        <v>43</v>
      </c>
      <c r="R1246" s="88" t="s">
        <v>49</v>
      </c>
      <c r="S1246" s="90">
        <v>46072</v>
      </c>
      <c r="T1246" s="88" t="s">
        <v>324</v>
      </c>
      <c r="U1246" s="88"/>
      <c r="V1246" s="88"/>
      <c r="W1246" s="88"/>
      <c r="X1246" s="88"/>
      <c r="Y1246" s="88"/>
      <c r="Z1246" s="88"/>
      <c r="AA1246" s="88"/>
      <c r="AB1246" s="88"/>
      <c r="AC1246" s="88" t="s">
        <v>1429</v>
      </c>
      <c r="AD1246" s="88" t="s">
        <v>1474</v>
      </c>
      <c r="AE1246" s="88" t="s">
        <v>1509</v>
      </c>
      <c r="AF1246" s="88">
        <v>28.324549850778098</v>
      </c>
      <c r="AG1246" s="251" t="s">
        <v>205</v>
      </c>
      <c r="AH1246" s="206">
        <v>2</v>
      </c>
      <c r="AI1246" s="88" t="s">
        <v>45</v>
      </c>
      <c r="AJ1246" s="419">
        <f>VLOOKUP(InformeTbHv[[#This Row],[TURNO]],[1]INFORMEHV!AI$2:AK$184,2,0)</f>
        <v>0.58333333333333337</v>
      </c>
      <c r="AK1246" s="419">
        <f>VLOOKUP(InformeTbHv[[#This Row],[TURNO]],[1]INFORMEHV!AI$2:AK$184,3,0)</f>
        <v>0.91666666666666663</v>
      </c>
      <c r="AL1246" s="205">
        <v>20</v>
      </c>
      <c r="AM1246" s="88">
        <v>179</v>
      </c>
      <c r="AN1246" s="88">
        <v>53.51</v>
      </c>
      <c r="AO1246" s="88">
        <v>8.4700000000000006</v>
      </c>
      <c r="AP1246" s="88"/>
      <c r="AQ1246" s="89">
        <v>16.399999999999999</v>
      </c>
      <c r="AR1246" s="88">
        <v>6.75</v>
      </c>
      <c r="AS1246" s="88"/>
      <c r="AT1246" s="88"/>
      <c r="AU1246" s="88"/>
      <c r="AV1246" s="88">
        <v>1.1000000000000001</v>
      </c>
      <c r="AW1246" s="88"/>
      <c r="AX1246" s="88">
        <v>0.35</v>
      </c>
      <c r="AY1246" s="88">
        <v>3</v>
      </c>
      <c r="AZ1246" s="92"/>
      <c r="BA1246" s="88" t="s">
        <v>48</v>
      </c>
      <c r="BB124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2.2000000000000002</v>
      </c>
      <c r="BC1246" s="89">
        <v>0.75</v>
      </c>
      <c r="BD1246" s="89"/>
      <c r="BE1246" s="89"/>
      <c r="BF1246" s="89"/>
      <c r="BG1246" s="93"/>
      <c r="BH1246" s="14" t="s">
        <v>236</v>
      </c>
      <c r="BI1246" s="45"/>
      <c r="BJ1246" s="45"/>
      <c r="BK1246" s="46"/>
      <c r="BL1246" s="94"/>
    </row>
    <row r="1247" spans="1:64" ht="18" customHeight="1" x14ac:dyDescent="0.3">
      <c r="A1247" s="87">
        <f>IFERROR(InformeTbHv[[#This Row],[T EFECTIVO]]/InformeTbHv[[#This Row],[Horas disponibles]],0)</f>
        <v>0.95063829787234044</v>
      </c>
      <c r="B1247" s="87">
        <f>((InformeTbHv[[#This Row],[T PROGRAMADO]]-InformeTbHv[[#This Row],[HORAS DE OTRAS PARADA]]))/InformeTbHv[[#This Row],[T PROGRAMADO]]</f>
        <v>0.93083333333333329</v>
      </c>
      <c r="C1247" s="216">
        <f>IFERROR(((InformeTbHv[[#This Row],[T PROGRAMADO]]-InformeTbHv[[#This Row],[Ttal P. mec]])/InformeTbHv[[#This Row],[T PROGRAMADO]]),0)</f>
        <v>0.97916666666666663</v>
      </c>
      <c r="D1247" s="88">
        <f>IFERROR(ROUND(InformeTbHv[[#This Row],[TOTAL DE ARBOLES]]/InformeTbHv[[#This Row],[T EFECTIVO]],2),"")</f>
        <v>34.47</v>
      </c>
      <c r="E1247" s="88">
        <f>(IFERROR(ROUND(InformeTbHv[[#This Row],[M3]]/InformeTbHv[[#This Row],[TOTAL DE ARBOLES]],2),""))</f>
        <v>0.34</v>
      </c>
      <c r="F1247" s="39">
        <f>IFERROR(ROUND(InformeTbHv[[#This Row],[M3]]/InformeTbHv[[#This Row],[T EFECTIVO]],2),"")</f>
        <v>11.59</v>
      </c>
      <c r="G1247" s="89">
        <f>InformeTbHv[[#This Row],[T PROGRAMADO]]-InformeTbHv[[#This Row],[HORAS DE OTRAS PARADA]]</f>
        <v>11.17</v>
      </c>
      <c r="H1247" s="89">
        <f>InformeTbHv[[#This Row],[T PROGRAMADO]]-SUM(InformeTbHv[[#This Row],[T PARADAS MEC]]+InformeTbHv[[#This Row],[ALISTAMIENTO]]+InformeTbHv[[#This Row],[Mantenimiento periódico]])</f>
        <v>11.75</v>
      </c>
      <c r="I1247" s="89">
        <f>InformeTbHv[[#This Row],[T PARADAS MEC]]+InformeTbHv[[#This Row],[ALISTAMIENTO]]+InformeTbHv[[#This Row],[Mantenimiento periódico]]</f>
        <v>0.25</v>
      </c>
      <c r="J1247" s="89">
        <f>SUMIF(InformeTbHv[[#This Row],[MOTIVO 1]],"Mantenimiento periódico",InformeTbHv[[#This Row],[T OTRA PARADA 1]])</f>
        <v>0</v>
      </c>
      <c r="K1247" s="89">
        <f>InformeTbHv[[#This Row],[Mantenimiento periódico]]+InformeTbHv[[#This Row],[ALISTAMIENTO]]</f>
        <v>0.25</v>
      </c>
      <c r="L1247" s="89">
        <f>SUM(InformeTbHv[[#This Row],[T OTRA PARADA 1]:[T OTRA PARADA 5]])</f>
        <v>0</v>
      </c>
      <c r="M1247" s="88" t="s">
        <v>79</v>
      </c>
      <c r="N1247" s="88" t="s">
        <v>1417</v>
      </c>
      <c r="O1247" s="88" t="s">
        <v>765</v>
      </c>
      <c r="P1247" s="88">
        <v>1116275011</v>
      </c>
      <c r="Q1247" s="88" t="s">
        <v>43</v>
      </c>
      <c r="R1247" s="88" t="s">
        <v>49</v>
      </c>
      <c r="S1247" s="90">
        <v>46072</v>
      </c>
      <c r="T1247" s="88" t="s">
        <v>62</v>
      </c>
      <c r="U1247" s="88"/>
      <c r="V1247" s="88"/>
      <c r="W1247" s="88"/>
      <c r="X1247" s="88"/>
      <c r="Y1247" s="88"/>
      <c r="Z1247" s="88"/>
      <c r="AA1247" s="88"/>
      <c r="AB1247" s="88"/>
      <c r="AC1247" s="88" t="s">
        <v>1445</v>
      </c>
      <c r="AD1247" s="88" t="s">
        <v>1490</v>
      </c>
      <c r="AE1247" s="88" t="s">
        <v>1518</v>
      </c>
      <c r="AF1247" s="88">
        <v>19.828868083208551</v>
      </c>
      <c r="AG1247" s="88" t="s">
        <v>208</v>
      </c>
      <c r="AH1247" s="206">
        <v>5</v>
      </c>
      <c r="AI1247" s="88" t="s">
        <v>47</v>
      </c>
      <c r="AJ1247" s="419">
        <f>VLOOKUP(InformeTbHv[[#This Row],[TURNO]],[1]INFORMEHV!AI$2:AK$184,2,0)</f>
        <v>0.25</v>
      </c>
      <c r="AK1247" s="419">
        <f>VLOOKUP(InformeTbHv[[#This Row],[TURNO]],[1]INFORMEHV!AI$2:AK$184,3,0)</f>
        <v>0.58333333333333337</v>
      </c>
      <c r="AL1247" s="205">
        <v>29</v>
      </c>
      <c r="AM1247" s="88">
        <v>385</v>
      </c>
      <c r="AN1247" s="88">
        <v>129.5</v>
      </c>
      <c r="AO1247" s="88">
        <v>14</v>
      </c>
      <c r="AP1247" s="88">
        <v>43</v>
      </c>
      <c r="AQ1247" s="89">
        <v>23</v>
      </c>
      <c r="AR1247" s="88">
        <v>12</v>
      </c>
      <c r="AS1247" s="88"/>
      <c r="AT1247" s="88"/>
      <c r="AU1247" s="88"/>
      <c r="AV1247" s="88">
        <v>0.25</v>
      </c>
      <c r="AW1247" s="88">
        <v>0.25</v>
      </c>
      <c r="AX1247" s="88">
        <v>0.33</v>
      </c>
      <c r="AY1247" s="88"/>
      <c r="AZ1247" s="92" t="s">
        <v>766</v>
      </c>
      <c r="BA1247" s="88" t="s">
        <v>46</v>
      </c>
      <c r="BB124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0.83000000000000007</v>
      </c>
      <c r="BC1247" s="89"/>
      <c r="BD1247" s="89"/>
      <c r="BE1247" s="89"/>
      <c r="BF1247" s="89"/>
      <c r="BG1247" s="93"/>
      <c r="BH1247" s="44"/>
      <c r="BI1247" s="45"/>
      <c r="BJ1247" s="45"/>
      <c r="BK1247" s="46"/>
      <c r="BL1247" s="94"/>
    </row>
    <row r="1248" spans="1:64" ht="18" customHeight="1" x14ac:dyDescent="0.3">
      <c r="A1248" s="87">
        <f>IFERROR(InformeTbHv[[#This Row],[T EFECTIVO]]/InformeTbHv[[#This Row],[Horas disponibles]],0)</f>
        <v>0.94805194805194803</v>
      </c>
      <c r="B1248" s="87">
        <f>((InformeTbHv[[#This Row],[T PROGRAMADO]]-InformeTbHv[[#This Row],[HORAS DE OTRAS PARADA]]))/InformeTbHv[[#This Row],[T PROGRAMADO]]</f>
        <v>0.91249999999999998</v>
      </c>
      <c r="C1248" s="216">
        <f>IFERROR(((InformeTbHv[[#This Row],[T PROGRAMADO]]-InformeTbHv[[#This Row],[Ttal P. mec]])/InformeTbHv[[#This Row],[T PROGRAMADO]]),0)</f>
        <v>0.96250000000000002</v>
      </c>
      <c r="D1248" s="88">
        <f>IFERROR(ROUND(InformeTbHv[[#This Row],[TOTAL DE ARBOLES]]/InformeTbHv[[#This Row],[T EFECTIVO]],2),"")</f>
        <v>36.159999999999997</v>
      </c>
      <c r="E1248" s="88">
        <f>(IFERROR(ROUND(InformeTbHv[[#This Row],[M3]]/InformeTbHv[[#This Row],[TOTAL DE ARBOLES]],2),""))</f>
        <v>0.32</v>
      </c>
      <c r="F1248" s="39">
        <f>IFERROR(ROUND(InformeTbHv[[#This Row],[M3]]/InformeTbHv[[#This Row],[T EFECTIVO]],2),"")</f>
        <v>11.4</v>
      </c>
      <c r="G1248" s="89">
        <f>InformeTbHv[[#This Row],[T PROGRAMADO]]-InformeTbHv[[#This Row],[HORAS DE OTRAS PARADA]]</f>
        <v>7.3</v>
      </c>
      <c r="H1248" s="89">
        <f>InformeTbHv[[#This Row],[T PROGRAMADO]]-SUM(InformeTbHv[[#This Row],[T PARADAS MEC]]+InformeTbHv[[#This Row],[ALISTAMIENTO]]+InformeTbHv[[#This Row],[Mantenimiento periódico]])</f>
        <v>7.7</v>
      </c>
      <c r="I1248" s="89">
        <f>InformeTbHv[[#This Row],[T PARADAS MEC]]+InformeTbHv[[#This Row],[ALISTAMIENTO]]+InformeTbHv[[#This Row],[Mantenimiento periódico]]</f>
        <v>0.3</v>
      </c>
      <c r="J1248" s="89">
        <f>SUMIF(InformeTbHv[[#This Row],[MOTIVO 1]],"Mantenimiento periódico",InformeTbHv[[#This Row],[T OTRA PARADA 1]])</f>
        <v>0</v>
      </c>
      <c r="K1248" s="89">
        <f>InformeTbHv[[#This Row],[Mantenimiento periódico]]+InformeTbHv[[#This Row],[ALISTAMIENTO]]</f>
        <v>0.3</v>
      </c>
      <c r="L1248" s="89">
        <f>SUM(InformeTbHv[[#This Row],[T OTRA PARADA 1]:[T OTRA PARADA 5]])</f>
        <v>0</v>
      </c>
      <c r="M1248" s="88" t="s">
        <v>55</v>
      </c>
      <c r="N1248" s="88" t="s">
        <v>1418</v>
      </c>
      <c r="O1248" s="88" t="s">
        <v>94</v>
      </c>
      <c r="P1248" s="88">
        <v>94269293</v>
      </c>
      <c r="Q1248" s="88" t="s">
        <v>43</v>
      </c>
      <c r="R1248" s="88" t="s">
        <v>49</v>
      </c>
      <c r="S1248" s="90">
        <v>46073</v>
      </c>
      <c r="T1248" s="88" t="s">
        <v>62</v>
      </c>
      <c r="U1248" s="88"/>
      <c r="V1248" s="88"/>
      <c r="W1248" s="88"/>
      <c r="X1248" s="88"/>
      <c r="Y1248" s="88"/>
      <c r="Z1248" s="88"/>
      <c r="AA1248" s="88"/>
      <c r="AB1248" s="88"/>
      <c r="AC1248" s="88" t="s">
        <v>1445</v>
      </c>
      <c r="AD1248" s="88" t="s">
        <v>1490</v>
      </c>
      <c r="AE1248" s="88" t="s">
        <v>1518</v>
      </c>
      <c r="AF1248" s="88">
        <v>19.828868083208551</v>
      </c>
      <c r="AG1248" s="88" t="s">
        <v>208</v>
      </c>
      <c r="AH1248" s="206">
        <v>5</v>
      </c>
      <c r="AI1248" s="88" t="s">
        <v>45</v>
      </c>
      <c r="AJ1248" s="419">
        <f>VLOOKUP(InformeTbHv[[#This Row],[TURNO]],[1]INFORMEHV!AI$2:AK$184,2,0)</f>
        <v>0.58333333333333337</v>
      </c>
      <c r="AK1248" s="419">
        <f>VLOOKUP(InformeTbHv[[#This Row],[TURNO]],[1]INFORMEHV!AI$2:AK$184,3,0)</f>
        <v>0.91666666666666663</v>
      </c>
      <c r="AL1248" s="205">
        <v>28</v>
      </c>
      <c r="AM1248" s="88">
        <v>264</v>
      </c>
      <c r="AN1248" s="88">
        <v>83.21</v>
      </c>
      <c r="AO1248" s="88">
        <v>12.79</v>
      </c>
      <c r="AP1248" s="88"/>
      <c r="AQ1248" s="198">
        <v>21.1</v>
      </c>
      <c r="AR1248" s="88">
        <v>8</v>
      </c>
      <c r="AS1248" s="88"/>
      <c r="AT1248" s="88"/>
      <c r="AU1248" s="88"/>
      <c r="AV1248" s="88">
        <v>0.3</v>
      </c>
      <c r="AW1248" s="88">
        <v>0.23</v>
      </c>
      <c r="AX1248" s="88">
        <v>0.17</v>
      </c>
      <c r="AY1248" s="88"/>
      <c r="AZ1248" s="92" t="s">
        <v>652</v>
      </c>
      <c r="BA1248" s="88" t="s">
        <v>46</v>
      </c>
      <c r="BB124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0.70000000000000007</v>
      </c>
      <c r="BC1248" s="89"/>
      <c r="BD1248" s="89"/>
      <c r="BE1248" s="89"/>
      <c r="BF1248" s="89"/>
      <c r="BG1248" s="93"/>
      <c r="BH1248" s="44"/>
      <c r="BI1248" s="45"/>
      <c r="BJ1248" s="45"/>
      <c r="BK1248" s="46"/>
      <c r="BL1248" s="94"/>
    </row>
    <row r="1249" spans="1:64" ht="18" customHeight="1" x14ac:dyDescent="0.3">
      <c r="A1249" s="87">
        <f>IFERROR(InformeTbHv[[#This Row],[T EFECTIVO]]/InformeTbHv[[#This Row],[Horas disponibles]],0)</f>
        <v>0.67564102564102557</v>
      </c>
      <c r="B1249" s="87">
        <f>((InformeTbHv[[#This Row],[T PROGRAMADO]]-InformeTbHv[[#This Row],[HORAS DE OTRAS PARADA]]))/InformeTbHv[[#This Row],[T PROGRAMADO]]</f>
        <v>0.65874999999999995</v>
      </c>
      <c r="C1249" s="216">
        <f>IFERROR(((InformeTbHv[[#This Row],[T PROGRAMADO]]-InformeTbHv[[#This Row],[Ttal P. mec]])/InformeTbHv[[#This Row],[T PROGRAMADO]]),0)</f>
        <v>0.97499999999999998</v>
      </c>
      <c r="D1249" s="88">
        <f>IFERROR(ROUND(InformeTbHv[[#This Row],[TOTAL DE ARBOLES]]/InformeTbHv[[#This Row],[T EFECTIVO]],2),"")</f>
        <v>26.57</v>
      </c>
      <c r="E1249" s="88">
        <f>(IFERROR(ROUND(InformeTbHv[[#This Row],[M3]]/InformeTbHv[[#This Row],[TOTAL DE ARBOLES]],2),""))</f>
        <v>0.35</v>
      </c>
      <c r="F1249" s="39">
        <f>IFERROR(ROUND(InformeTbHv[[#This Row],[M3]]/InformeTbHv[[#This Row],[T EFECTIVO]],2),"")</f>
        <v>9.17</v>
      </c>
      <c r="G1249" s="89">
        <f>InformeTbHv[[#This Row],[T PROGRAMADO]]-InformeTbHv[[#This Row],[HORAS DE OTRAS PARADA]]</f>
        <v>5.27</v>
      </c>
      <c r="H1249" s="89">
        <f>InformeTbHv[[#This Row],[T PROGRAMADO]]-SUM(InformeTbHv[[#This Row],[T PARADAS MEC]]+InformeTbHv[[#This Row],[ALISTAMIENTO]]+InformeTbHv[[#This Row],[Mantenimiento periódico]])</f>
        <v>7.8</v>
      </c>
      <c r="I1249" s="89">
        <f>InformeTbHv[[#This Row],[T PARADAS MEC]]+InformeTbHv[[#This Row],[ALISTAMIENTO]]+InformeTbHv[[#This Row],[Mantenimiento periódico]]</f>
        <v>0.2</v>
      </c>
      <c r="J1249" s="89">
        <f>SUMIF(InformeTbHv[[#This Row],[MOTIVO 1]],"Mantenimiento periódico",InformeTbHv[[#This Row],[T OTRA PARADA 1]])</f>
        <v>0</v>
      </c>
      <c r="K1249" s="89">
        <f>InformeTbHv[[#This Row],[Mantenimiento periódico]]+InformeTbHv[[#This Row],[ALISTAMIENTO]]</f>
        <v>0.2</v>
      </c>
      <c r="L1249" s="89">
        <f>SUM(InformeTbHv[[#This Row],[T OTRA PARADA 1]:[T OTRA PARADA 5]])</f>
        <v>2</v>
      </c>
      <c r="M1249" s="88" t="s">
        <v>55</v>
      </c>
      <c r="N1249" s="88" t="s">
        <v>1418</v>
      </c>
      <c r="O1249" s="88" t="s">
        <v>94</v>
      </c>
      <c r="P1249" s="88">
        <v>94269293</v>
      </c>
      <c r="Q1249" s="88" t="s">
        <v>43</v>
      </c>
      <c r="R1249" s="88" t="s">
        <v>49</v>
      </c>
      <c r="S1249" s="90">
        <v>46074</v>
      </c>
      <c r="T1249" s="88" t="s">
        <v>62</v>
      </c>
      <c r="U1249" s="88"/>
      <c r="V1249" s="88"/>
      <c r="W1249" s="88"/>
      <c r="X1249" s="88"/>
      <c r="Y1249" s="88"/>
      <c r="Z1249" s="88"/>
      <c r="AA1249" s="88"/>
      <c r="AB1249" s="88"/>
      <c r="AC1249" s="88" t="s">
        <v>1445</v>
      </c>
      <c r="AD1249" s="88" t="s">
        <v>1490</v>
      </c>
      <c r="AE1249" s="88" t="s">
        <v>1518</v>
      </c>
      <c r="AF1249" s="88">
        <v>19.828868083208551</v>
      </c>
      <c r="AG1249" s="88" t="s">
        <v>208</v>
      </c>
      <c r="AH1249" s="206">
        <v>5</v>
      </c>
      <c r="AI1249" s="88" t="s">
        <v>45</v>
      </c>
      <c r="AJ1249" s="419">
        <f>VLOOKUP(InformeTbHv[[#This Row],[TURNO]],[1]INFORMEHV!AI$2:AK$184,2,0)</f>
        <v>0.58333333333333337</v>
      </c>
      <c r="AK1249" s="419">
        <f>VLOOKUP(InformeTbHv[[#This Row],[TURNO]],[1]INFORMEHV!AI$2:AK$184,3,0)</f>
        <v>0.91666666666666663</v>
      </c>
      <c r="AL1249" s="205">
        <v>28</v>
      </c>
      <c r="AM1249" s="88">
        <v>140</v>
      </c>
      <c r="AN1249" s="88">
        <v>48.35</v>
      </c>
      <c r="AO1249" s="88">
        <v>8.83</v>
      </c>
      <c r="AP1249" s="88"/>
      <c r="AQ1249" s="198">
        <v>22.5</v>
      </c>
      <c r="AR1249" s="88">
        <v>8</v>
      </c>
      <c r="AS1249" s="88"/>
      <c r="AT1249" s="88"/>
      <c r="AU1249" s="88"/>
      <c r="AV1249" s="88">
        <v>0.2</v>
      </c>
      <c r="AW1249" s="88">
        <v>0.33</v>
      </c>
      <c r="AX1249" s="88">
        <v>0.2</v>
      </c>
      <c r="AY1249" s="88"/>
      <c r="AZ1249" s="92" t="s">
        <v>652</v>
      </c>
      <c r="BA1249" s="88" t="s">
        <v>46</v>
      </c>
      <c r="BB124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2.73</v>
      </c>
      <c r="BC1249" s="89">
        <v>2</v>
      </c>
      <c r="BD1249" s="89"/>
      <c r="BE1249" s="89"/>
      <c r="BF1249" s="89"/>
      <c r="BG1249" s="93"/>
      <c r="BH1249" s="44" t="s">
        <v>238</v>
      </c>
      <c r="BI1249" s="45"/>
      <c r="BJ1249" s="45"/>
      <c r="BK1249" s="46"/>
      <c r="BL1249" s="94"/>
    </row>
    <row r="1250" spans="1:64" ht="18" customHeight="1" x14ac:dyDescent="0.3">
      <c r="A1250" s="87">
        <f>IFERROR(InformeTbHv[[#This Row],[T EFECTIVO]]/InformeTbHv[[#This Row],[Horas disponibles]],0)</f>
        <v>0.96645569620253158</v>
      </c>
      <c r="B1250" s="87">
        <f>((InformeTbHv[[#This Row],[T PROGRAMADO]]-InformeTbHv[[#This Row],[HORAS DE OTRAS PARADA]]))/InformeTbHv[[#This Row],[T PROGRAMADO]]</f>
        <v>0.95437499999999997</v>
      </c>
      <c r="C1250" s="216">
        <f>IFERROR(((InformeTbHv[[#This Row],[T PROGRAMADO]]-InformeTbHv[[#This Row],[Ttal P. mec]])/InformeTbHv[[#This Row],[T PROGRAMADO]]),0)</f>
        <v>0.98750000000000004</v>
      </c>
      <c r="D1250" s="88">
        <f>IFERROR(ROUND(InformeTbHv[[#This Row],[TOTAL DE ARBOLES]]/InformeTbHv[[#This Row],[T EFECTIVO]],2),"")</f>
        <v>9.82</v>
      </c>
      <c r="E1250" s="88">
        <f>(IFERROR(ROUND(InformeTbHv[[#This Row],[M3]]/InformeTbHv[[#This Row],[TOTAL DE ARBOLES]],2),""))</f>
        <v>0.47</v>
      </c>
      <c r="F1250" s="39">
        <f>IFERROR(ROUND(InformeTbHv[[#This Row],[M3]]/InformeTbHv[[#This Row],[T EFECTIVO]],2),"")</f>
        <v>4.58</v>
      </c>
      <c r="G1250" s="89">
        <f>InformeTbHv[[#This Row],[T PROGRAMADO]]-InformeTbHv[[#This Row],[HORAS DE OTRAS PARADA]]</f>
        <v>15.27</v>
      </c>
      <c r="H1250" s="89">
        <f>InformeTbHv[[#This Row],[T PROGRAMADO]]-SUM(InformeTbHv[[#This Row],[T PARADAS MEC]]+InformeTbHv[[#This Row],[ALISTAMIENTO]]+InformeTbHv[[#This Row],[Mantenimiento periódico]])</f>
        <v>15.8</v>
      </c>
      <c r="I1250" s="89">
        <f>InformeTbHv[[#This Row],[T PARADAS MEC]]+InformeTbHv[[#This Row],[ALISTAMIENTO]]+InformeTbHv[[#This Row],[Mantenimiento periódico]]</f>
        <v>0.2</v>
      </c>
      <c r="J1250" s="89">
        <f>SUMIF(InformeTbHv[[#This Row],[MOTIVO 1]],"Mantenimiento periódico",InformeTbHv[[#This Row],[T OTRA PARADA 1]])</f>
        <v>0</v>
      </c>
      <c r="K1250" s="89">
        <f>InformeTbHv[[#This Row],[Mantenimiento periódico]]+InformeTbHv[[#This Row],[ALISTAMIENTO]]</f>
        <v>0.2</v>
      </c>
      <c r="L1250" s="89">
        <f>SUM(InformeTbHv[[#This Row],[T OTRA PARADA 1]:[T OTRA PARADA 5]])</f>
        <v>0</v>
      </c>
      <c r="M1250" s="88" t="s">
        <v>55</v>
      </c>
      <c r="N1250" s="88" t="s">
        <v>1418</v>
      </c>
      <c r="O1250" s="88" t="s">
        <v>60</v>
      </c>
      <c r="P1250" s="88">
        <v>1061791033</v>
      </c>
      <c r="Q1250" s="88" t="s">
        <v>43</v>
      </c>
      <c r="R1250" s="88" t="s">
        <v>49</v>
      </c>
      <c r="S1250" s="90">
        <v>46074</v>
      </c>
      <c r="T1250" s="88" t="s">
        <v>62</v>
      </c>
      <c r="U1250" s="88"/>
      <c r="V1250" s="88"/>
      <c r="W1250" s="88"/>
      <c r="X1250" s="88"/>
      <c r="Y1250" s="88"/>
      <c r="Z1250" s="88"/>
      <c r="AA1250" s="88"/>
      <c r="AB1250" s="88"/>
      <c r="AC1250" s="88" t="s">
        <v>1445</v>
      </c>
      <c r="AD1250" s="88" t="s">
        <v>1490</v>
      </c>
      <c r="AE1250" s="88" t="s">
        <v>1518</v>
      </c>
      <c r="AF1250" s="88">
        <v>19.828868083208551</v>
      </c>
      <c r="AG1250" s="88" t="s">
        <v>208</v>
      </c>
      <c r="AH1250" s="206">
        <v>5</v>
      </c>
      <c r="AI1250" s="88" t="s">
        <v>47</v>
      </c>
      <c r="AJ1250" s="419">
        <f>VLOOKUP(InformeTbHv[[#This Row],[TURNO]],[1]INFORMEHV!AI$2:AK$184,2,0)</f>
        <v>0.25</v>
      </c>
      <c r="AK1250" s="419">
        <f>VLOOKUP(InformeTbHv[[#This Row],[TURNO]],[1]INFORMEHV!AI$2:AK$184,3,0)</f>
        <v>0.58333333333333337</v>
      </c>
      <c r="AL1250" s="205">
        <v>28</v>
      </c>
      <c r="AM1250" s="88">
        <v>150</v>
      </c>
      <c r="AN1250" s="88">
        <v>70</v>
      </c>
      <c r="AO1250" s="88">
        <v>23.4</v>
      </c>
      <c r="AP1250" s="88"/>
      <c r="AQ1250" s="198">
        <v>21.3</v>
      </c>
      <c r="AR1250" s="88">
        <v>16</v>
      </c>
      <c r="AS1250" s="88"/>
      <c r="AT1250" s="88"/>
      <c r="AU1250" s="88"/>
      <c r="AV1250" s="88">
        <v>0.2</v>
      </c>
      <c r="AW1250" s="88">
        <v>0.33</v>
      </c>
      <c r="AX1250" s="88">
        <v>0.2</v>
      </c>
      <c r="AY1250" s="88"/>
      <c r="AZ1250" s="92" t="s">
        <v>652</v>
      </c>
      <c r="BA1250" s="88" t="s">
        <v>46</v>
      </c>
      <c r="BB125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0.73</v>
      </c>
      <c r="BC1250" s="89"/>
      <c r="BD1250" s="89"/>
      <c r="BE1250" s="89"/>
      <c r="BF1250" s="89"/>
      <c r="BG1250" s="93"/>
      <c r="BH1250" s="44"/>
      <c r="BI1250" s="45"/>
      <c r="BJ1250" s="45"/>
      <c r="BK1250" s="46"/>
      <c r="BL1250" s="94"/>
    </row>
    <row r="1251" spans="1:64" ht="18" customHeight="1" x14ac:dyDescent="0.3">
      <c r="A1251" s="87">
        <f>IFERROR(InformeTbHv[[#This Row],[T EFECTIVO]]/InformeTbHv[[#This Row],[Horas disponibles]],0)</f>
        <v>0.94344473007712082</v>
      </c>
      <c r="B1251" s="87">
        <f>((InformeTbHv[[#This Row],[T PROGRAMADO]]-InformeTbHv[[#This Row],[HORAS DE OTRAS PARADA]]))/InformeTbHv[[#This Row],[T PROGRAMADO]]</f>
        <v>0.91749999999999998</v>
      </c>
      <c r="C1251" s="216">
        <f>IFERROR(((InformeTbHv[[#This Row],[T PROGRAMADO]]-InformeTbHv[[#This Row],[Ttal P. mec]])/InformeTbHv[[#This Row],[T PROGRAMADO]]),0)</f>
        <v>0.97250000000000003</v>
      </c>
      <c r="D1251" s="88">
        <f>IFERROR(ROUND(InformeTbHv[[#This Row],[TOTAL DE ARBOLES]]/InformeTbHv[[#This Row],[T EFECTIVO]],2),"")</f>
        <v>28.7</v>
      </c>
      <c r="E1251" s="88">
        <f>(IFERROR(ROUND(InformeTbHv[[#This Row],[M3]]/InformeTbHv[[#This Row],[TOTAL DE ARBOLES]],2),""))</f>
        <v>0.36</v>
      </c>
      <c r="F1251" s="39">
        <f>IFERROR(ROUND(InformeTbHv[[#This Row],[M3]]/InformeTbHv[[#This Row],[T EFECTIVO]],2),"")</f>
        <v>10.41</v>
      </c>
      <c r="G1251" s="89">
        <f>InformeTbHv[[#This Row],[T PROGRAMADO]]-InformeTbHv[[#This Row],[HORAS DE OTRAS PARADA]]</f>
        <v>11.01</v>
      </c>
      <c r="H1251" s="89">
        <f>InformeTbHv[[#This Row],[T PROGRAMADO]]-SUM(InformeTbHv[[#This Row],[T PARADAS MEC]]+InformeTbHv[[#This Row],[ALISTAMIENTO]]+InformeTbHv[[#This Row],[Mantenimiento periódico]])</f>
        <v>11.67</v>
      </c>
      <c r="I1251" s="89">
        <f>InformeTbHv[[#This Row],[T PARADAS MEC]]+InformeTbHv[[#This Row],[ALISTAMIENTO]]+InformeTbHv[[#This Row],[Mantenimiento periódico]]</f>
        <v>0.33</v>
      </c>
      <c r="J1251" s="89">
        <f>SUMIF(InformeTbHv[[#This Row],[MOTIVO 1]],"Mantenimiento periódico",InformeTbHv[[#This Row],[T OTRA PARADA 1]])</f>
        <v>0</v>
      </c>
      <c r="K1251" s="89">
        <f>InformeTbHv[[#This Row],[Mantenimiento periódico]]+InformeTbHv[[#This Row],[ALISTAMIENTO]]</f>
        <v>0.33</v>
      </c>
      <c r="L1251" s="89">
        <f>SUM(InformeTbHv[[#This Row],[T OTRA PARADA 1]:[T OTRA PARADA 5]])</f>
        <v>0</v>
      </c>
      <c r="M1251" s="88" t="s">
        <v>79</v>
      </c>
      <c r="N1251" s="88" t="s">
        <v>1417</v>
      </c>
      <c r="O1251" s="88" t="s">
        <v>765</v>
      </c>
      <c r="P1251" s="88">
        <v>1116275011</v>
      </c>
      <c r="Q1251" s="88" t="s">
        <v>43</v>
      </c>
      <c r="R1251" s="88" t="s">
        <v>49</v>
      </c>
      <c r="S1251" s="90">
        <v>46074</v>
      </c>
      <c r="T1251" s="88" t="s">
        <v>62</v>
      </c>
      <c r="U1251" s="88"/>
      <c r="V1251" s="88"/>
      <c r="W1251" s="88"/>
      <c r="X1251" s="88"/>
      <c r="Y1251" s="88"/>
      <c r="Z1251" s="88"/>
      <c r="AA1251" s="88"/>
      <c r="AB1251" s="88"/>
      <c r="AC1251" s="88" t="s">
        <v>1445</v>
      </c>
      <c r="AD1251" s="88" t="s">
        <v>1490</v>
      </c>
      <c r="AE1251" s="88" t="s">
        <v>1518</v>
      </c>
      <c r="AF1251" s="88">
        <v>19.828868083208551</v>
      </c>
      <c r="AG1251" s="88" t="s">
        <v>208</v>
      </c>
      <c r="AH1251" s="206">
        <v>5</v>
      </c>
      <c r="AI1251" s="88" t="s">
        <v>47</v>
      </c>
      <c r="AJ1251" s="419">
        <f>VLOOKUP(InformeTbHv[[#This Row],[TURNO]],[1]INFORMEHV!AI$2:AK$184,2,0)</f>
        <v>0.25</v>
      </c>
      <c r="AK1251" s="419">
        <f>VLOOKUP(InformeTbHv[[#This Row],[TURNO]],[1]INFORMEHV!AI$2:AK$184,3,0)</f>
        <v>0.58333333333333337</v>
      </c>
      <c r="AL1251" s="205">
        <v>29</v>
      </c>
      <c r="AM1251" s="88">
        <v>316</v>
      </c>
      <c r="AN1251" s="88">
        <v>114.6</v>
      </c>
      <c r="AO1251" s="88">
        <v>13.3</v>
      </c>
      <c r="AP1251" s="88"/>
      <c r="AQ1251" s="89"/>
      <c r="AR1251" s="88">
        <v>12</v>
      </c>
      <c r="AS1251" s="88"/>
      <c r="AT1251" s="88"/>
      <c r="AU1251" s="88"/>
      <c r="AV1251" s="88">
        <v>0.33</v>
      </c>
      <c r="AW1251" s="88">
        <v>0.33</v>
      </c>
      <c r="AX1251" s="88">
        <v>0.33</v>
      </c>
      <c r="AY1251" s="88"/>
      <c r="AZ1251" s="92"/>
      <c r="BA1251" s="88" t="s">
        <v>46</v>
      </c>
      <c r="BB125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0.99</v>
      </c>
      <c r="BC1251" s="89"/>
      <c r="BD1251" s="89"/>
      <c r="BE1251" s="89"/>
      <c r="BF1251" s="89"/>
      <c r="BG1251" s="93"/>
      <c r="BH1251" s="44"/>
      <c r="BI1251" s="45"/>
      <c r="BJ1251" s="45"/>
      <c r="BK1251" s="46"/>
      <c r="BL1251" s="94"/>
    </row>
    <row r="1252" spans="1:64" ht="18" customHeight="1" x14ac:dyDescent="0.3">
      <c r="A1252" s="87">
        <f>IFERROR(InformeTbHv[[#This Row],[T EFECTIVO]]/InformeTbHv[[#This Row],[Horas disponibles]],0)</f>
        <v>0.86064516129032254</v>
      </c>
      <c r="B1252" s="87">
        <f>((InformeTbHv[[#This Row],[T PROGRAMADO]]-InformeTbHv[[#This Row],[HORAS DE OTRAS PARADA]]))/InformeTbHv[[#This Row],[T PROGRAMADO]]</f>
        <v>0.83374999999999999</v>
      </c>
      <c r="C1252" s="216">
        <f>IFERROR(((InformeTbHv[[#This Row],[T PROGRAMADO]]-InformeTbHv[[#This Row],[Ttal P. mec]])/InformeTbHv[[#This Row],[T PROGRAMADO]]),0)</f>
        <v>0.96875</v>
      </c>
      <c r="D1252" s="88">
        <f>IFERROR(ROUND(InformeTbHv[[#This Row],[TOTAL DE ARBOLES]]/InformeTbHv[[#This Row],[T EFECTIVO]],2),"")</f>
        <v>8.5500000000000007</v>
      </c>
      <c r="E1252" s="88">
        <f>(IFERROR(ROUND(InformeTbHv[[#This Row],[M3]]/InformeTbHv[[#This Row],[TOTAL DE ARBOLES]],2),""))</f>
        <v>1.75</v>
      </c>
      <c r="F1252" s="39">
        <f>IFERROR(ROUND(InformeTbHv[[#This Row],[M3]]/InformeTbHv[[#This Row],[T EFECTIVO]],2),"")</f>
        <v>14.92</v>
      </c>
      <c r="G1252" s="89">
        <f>InformeTbHv[[#This Row],[T PROGRAMADO]]-InformeTbHv[[#This Row],[HORAS DE OTRAS PARADA]]</f>
        <v>6.67</v>
      </c>
      <c r="H1252" s="89">
        <f>InformeTbHv[[#This Row],[T PROGRAMADO]]-SUM(InformeTbHv[[#This Row],[T PARADAS MEC]]+InformeTbHv[[#This Row],[ALISTAMIENTO]]+InformeTbHv[[#This Row],[Mantenimiento periódico]])</f>
        <v>7.75</v>
      </c>
      <c r="I1252" s="89">
        <f>InformeTbHv[[#This Row],[T PARADAS MEC]]+InformeTbHv[[#This Row],[ALISTAMIENTO]]+InformeTbHv[[#This Row],[Mantenimiento periódico]]</f>
        <v>0.25</v>
      </c>
      <c r="J1252" s="89">
        <f>SUMIF(InformeTbHv[[#This Row],[MOTIVO 1]],"Mantenimiento periódico",InformeTbHv[[#This Row],[T OTRA PARADA 1]])</f>
        <v>0</v>
      </c>
      <c r="K1252" s="89">
        <f>InformeTbHv[[#This Row],[Mantenimiento periódico]]+InformeTbHv[[#This Row],[ALISTAMIENTO]]</f>
        <v>0.25</v>
      </c>
      <c r="L1252" s="89">
        <f>SUM(InformeTbHv[[#This Row],[T OTRA PARADA 1]:[T OTRA PARADA 5]])</f>
        <v>0.5</v>
      </c>
      <c r="M1252" s="88" t="s">
        <v>72</v>
      </c>
      <c r="N1252" s="88" t="s">
        <v>1418</v>
      </c>
      <c r="O1252" s="88" t="s">
        <v>87</v>
      </c>
      <c r="P1252" s="88">
        <v>1112300817</v>
      </c>
      <c r="Q1252" s="88" t="s">
        <v>43</v>
      </c>
      <c r="R1252" s="88" t="s">
        <v>74</v>
      </c>
      <c r="S1252" s="203">
        <v>46075</v>
      </c>
      <c r="T1252" s="88" t="s">
        <v>99</v>
      </c>
      <c r="U1252" s="88"/>
      <c r="V1252" s="88"/>
      <c r="W1252" s="88"/>
      <c r="X1252" s="88"/>
      <c r="Y1252" s="88"/>
      <c r="Z1252" s="88"/>
      <c r="AA1252" s="88"/>
      <c r="AB1252" s="88"/>
      <c r="AC1252" s="88" t="s">
        <v>1442</v>
      </c>
      <c r="AD1252" s="88" t="s">
        <v>1487</v>
      </c>
      <c r="AE1252" s="88" t="s">
        <v>1514</v>
      </c>
      <c r="AF1252" s="88">
        <v>18.547875311725036</v>
      </c>
      <c r="AG1252" s="25" t="s">
        <v>207</v>
      </c>
      <c r="AH1252" s="206">
        <v>4</v>
      </c>
      <c r="AI1252" s="205" t="s">
        <v>47</v>
      </c>
      <c r="AJ1252" s="416">
        <f>VLOOKUP(InformeTbHv[[#This Row],[TURNO]],[1]INFORMEHV!AI$2:AK$184,2,0)</f>
        <v>0.25</v>
      </c>
      <c r="AK1252" s="416">
        <f>VLOOKUP(InformeTbHv[[#This Row],[TURNO]],[1]INFORMEHV!AI$2:AK$184,3,0)</f>
        <v>0.58333333333333337</v>
      </c>
      <c r="AL1252" s="205">
        <v>28</v>
      </c>
      <c r="AM1252" s="88">
        <v>57</v>
      </c>
      <c r="AN1252" s="88">
        <v>99.52</v>
      </c>
      <c r="AO1252" s="88">
        <v>24.19</v>
      </c>
      <c r="AP1252" s="88"/>
      <c r="AQ1252" s="89">
        <v>45.7</v>
      </c>
      <c r="AR1252" s="88">
        <v>8</v>
      </c>
      <c r="AS1252" s="88"/>
      <c r="AT1252" s="88"/>
      <c r="AU1252" s="88"/>
      <c r="AV1252" s="88">
        <v>0.25</v>
      </c>
      <c r="AW1252" s="88"/>
      <c r="AX1252" s="88">
        <v>0.57999999999999996</v>
      </c>
      <c r="AY1252" s="88">
        <v>4</v>
      </c>
      <c r="AZ1252" s="92"/>
      <c r="BA1252" s="88" t="s">
        <v>48</v>
      </c>
      <c r="BB125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1.33</v>
      </c>
      <c r="BC1252" s="89">
        <v>0.5</v>
      </c>
      <c r="BD1252" s="89"/>
      <c r="BE1252" s="89"/>
      <c r="BF1252" s="89"/>
      <c r="BG1252" s="93"/>
      <c r="BH1252" s="44" t="s">
        <v>841</v>
      </c>
      <c r="BI1252" s="45"/>
      <c r="BJ1252" s="45"/>
      <c r="BK1252" s="46"/>
      <c r="BL1252" s="94"/>
    </row>
    <row r="1253" spans="1:64" ht="18" customHeight="1" x14ac:dyDescent="0.3">
      <c r="A1253" s="87">
        <f>IFERROR(InformeTbHv[[#This Row],[T EFECTIVO]]/InformeTbHv[[#This Row],[Horas disponibles]],0)</f>
        <v>0.45083014048531295</v>
      </c>
      <c r="B1253" s="87">
        <f>((InformeTbHv[[#This Row],[T PROGRAMADO]]-InformeTbHv[[#This Row],[HORAS DE OTRAS PARADA]]))/InformeTbHv[[#This Row],[T PROGRAMADO]]</f>
        <v>0.44125000000000003</v>
      </c>
      <c r="C1253" s="216">
        <f>IFERROR(((InformeTbHv[[#This Row],[T PROGRAMADO]]-InformeTbHv[[#This Row],[Ttal P. mec]])/InformeTbHv[[#This Row],[T PROGRAMADO]]),0)</f>
        <v>0.97875000000000001</v>
      </c>
      <c r="D1253" s="88">
        <f>IFERROR(ROUND(InformeTbHv[[#This Row],[TOTAL DE ARBOLES]]/InformeTbHv[[#This Row],[T EFECTIVO]],2),"")</f>
        <v>32.58</v>
      </c>
      <c r="E1253" s="88">
        <f>(IFERROR(ROUND(InformeTbHv[[#This Row],[M3]]/InformeTbHv[[#This Row],[TOTAL DE ARBOLES]],2),""))</f>
        <v>0.33</v>
      </c>
      <c r="F1253" s="39">
        <f>IFERROR(ROUND(InformeTbHv[[#This Row],[M3]]/InformeTbHv[[#This Row],[T EFECTIVO]],2),"")</f>
        <v>10.76</v>
      </c>
      <c r="G1253" s="89">
        <f>InformeTbHv[[#This Row],[T PROGRAMADO]]-InformeTbHv[[#This Row],[HORAS DE OTRAS PARADA]]</f>
        <v>3.5300000000000002</v>
      </c>
      <c r="H1253" s="89">
        <f>InformeTbHv[[#This Row],[T PROGRAMADO]]-SUM(InformeTbHv[[#This Row],[T PARADAS MEC]]+InformeTbHv[[#This Row],[ALISTAMIENTO]]+InformeTbHv[[#This Row],[Mantenimiento periódico]])</f>
        <v>7.83</v>
      </c>
      <c r="I1253" s="89">
        <f>InformeTbHv[[#This Row],[T PARADAS MEC]]+InformeTbHv[[#This Row],[ALISTAMIENTO]]+InformeTbHv[[#This Row],[Mantenimiento periódico]]</f>
        <v>0.17</v>
      </c>
      <c r="J1253" s="89">
        <f>SUMIF(InformeTbHv[[#This Row],[MOTIVO 1]],"Mantenimiento periódico",InformeTbHv[[#This Row],[T OTRA PARADA 1]])</f>
        <v>0</v>
      </c>
      <c r="K1253" s="89">
        <f>InformeTbHv[[#This Row],[Mantenimiento periódico]]+InformeTbHv[[#This Row],[ALISTAMIENTO]]</f>
        <v>0.17</v>
      </c>
      <c r="L1253" s="89">
        <f>SUM(InformeTbHv[[#This Row],[T OTRA PARADA 1]:[T OTRA PARADA 5]])</f>
        <v>4</v>
      </c>
      <c r="M1253" s="88" t="s">
        <v>72</v>
      </c>
      <c r="N1253" s="88" t="s">
        <v>1418</v>
      </c>
      <c r="O1253" s="88" t="s">
        <v>75</v>
      </c>
      <c r="P1253" s="88">
        <v>1114481552</v>
      </c>
      <c r="Q1253" s="88" t="s">
        <v>43</v>
      </c>
      <c r="R1253" s="88" t="s">
        <v>74</v>
      </c>
      <c r="S1253" s="90">
        <v>46075</v>
      </c>
      <c r="T1253" s="88" t="s">
        <v>99</v>
      </c>
      <c r="U1253" s="88"/>
      <c r="V1253" s="88"/>
      <c r="W1253" s="88"/>
      <c r="X1253" s="88"/>
      <c r="Y1253" s="88"/>
      <c r="Z1253" s="88"/>
      <c r="AA1253" s="88"/>
      <c r="AB1253" s="88"/>
      <c r="AC1253" s="88" t="s">
        <v>1442</v>
      </c>
      <c r="AD1253" s="88" t="s">
        <v>1487</v>
      </c>
      <c r="AE1253" s="88" t="s">
        <v>1514</v>
      </c>
      <c r="AF1253" s="88">
        <v>18.547875311725036</v>
      </c>
      <c r="AG1253" s="251" t="s">
        <v>205</v>
      </c>
      <c r="AH1253" s="206">
        <v>3</v>
      </c>
      <c r="AI1253" s="88" t="s">
        <v>45</v>
      </c>
      <c r="AJ1253" s="419">
        <f>VLOOKUP(InformeTbHv[[#This Row],[TURNO]],[1]INFORMEHV!AI$2:AK$184,2,0)</f>
        <v>0.58333333333333337</v>
      </c>
      <c r="AK1253" s="419">
        <f>VLOOKUP(InformeTbHv[[#This Row],[TURNO]],[1]INFORMEHV!AI$2:AK$184,3,0)</f>
        <v>0.91666666666666663</v>
      </c>
      <c r="AL1253" s="205">
        <v>25</v>
      </c>
      <c r="AM1253" s="88">
        <v>115</v>
      </c>
      <c r="AN1253" s="88">
        <v>38</v>
      </c>
      <c r="AO1253" s="88">
        <v>20.02</v>
      </c>
      <c r="AP1253" s="88"/>
      <c r="AQ1253" s="89">
        <v>19</v>
      </c>
      <c r="AR1253" s="88">
        <v>8</v>
      </c>
      <c r="AS1253" s="88"/>
      <c r="AT1253" s="88"/>
      <c r="AU1253" s="88"/>
      <c r="AV1253" s="88">
        <v>0.17</v>
      </c>
      <c r="AW1253" s="88">
        <v>0.3</v>
      </c>
      <c r="AX1253" s="88"/>
      <c r="AY1253" s="88">
        <v>3</v>
      </c>
      <c r="AZ1253" s="92"/>
      <c r="BA1253" s="88" t="s">
        <v>48</v>
      </c>
      <c r="BB125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4.47</v>
      </c>
      <c r="BC1253" s="89">
        <v>4</v>
      </c>
      <c r="BD1253" s="89"/>
      <c r="BE1253" s="89"/>
      <c r="BF1253" s="89"/>
      <c r="BG1253" s="93"/>
      <c r="BH1253" s="14" t="s">
        <v>236</v>
      </c>
      <c r="BI1253" s="45"/>
      <c r="BJ1253" s="45"/>
      <c r="BK1253" s="46"/>
      <c r="BL1253" s="94"/>
    </row>
    <row r="1254" spans="1:64" ht="18" customHeight="1" x14ac:dyDescent="0.3">
      <c r="A1254" s="87">
        <f>IFERROR(InformeTbHv[[#This Row],[T EFECTIVO]]/InformeTbHv[[#This Row],[Horas disponibles]],0)</f>
        <v>0.93833333333333335</v>
      </c>
      <c r="B1254" s="87">
        <f>((InformeTbHv[[#This Row],[T PROGRAMADO]]-InformeTbHv[[#This Row],[HORAS DE OTRAS PARADA]]))/InformeTbHv[[#This Row],[T PROGRAMADO]]</f>
        <v>0.86615384615384616</v>
      </c>
      <c r="C1254" s="216">
        <f>IFERROR(((InformeTbHv[[#This Row],[T PROGRAMADO]]-InformeTbHv[[#This Row],[Ttal P. mec]])/InformeTbHv[[#This Row],[T PROGRAMADO]]),0)</f>
        <v>0.92307692307692313</v>
      </c>
      <c r="D1254" s="88">
        <f>IFERROR(ROUND(InformeTbHv[[#This Row],[TOTAL DE ARBOLES]]/InformeTbHv[[#This Row],[T EFECTIVO]],2),"")</f>
        <v>108.53</v>
      </c>
      <c r="E1254" s="88">
        <f>(IFERROR(ROUND(InformeTbHv[[#This Row],[M3]]/InformeTbHv[[#This Row],[TOTAL DE ARBOLES]],2),""))</f>
        <v>0.2</v>
      </c>
      <c r="F1254" s="39">
        <f>IFERROR(ROUND(InformeTbHv[[#This Row],[M3]]/InformeTbHv[[#This Row],[T EFECTIVO]],2),"")</f>
        <v>21.31</v>
      </c>
      <c r="G1254" s="89">
        <f>InformeTbHv[[#This Row],[T PROGRAMADO]]-InformeTbHv[[#This Row],[HORAS DE OTRAS PARADA]]</f>
        <v>5.63</v>
      </c>
      <c r="H1254" s="89">
        <f>InformeTbHv[[#This Row],[T PROGRAMADO]]-SUM(InformeTbHv[[#This Row],[T PARADAS MEC]]+InformeTbHv[[#This Row],[ALISTAMIENTO]]+InformeTbHv[[#This Row],[Mantenimiento periódico]])</f>
        <v>6</v>
      </c>
      <c r="I1254" s="89">
        <f>InformeTbHv[[#This Row],[T PARADAS MEC]]+InformeTbHv[[#This Row],[ALISTAMIENTO]]+InformeTbHv[[#This Row],[Mantenimiento periódico]]</f>
        <v>0.5</v>
      </c>
      <c r="J1254" s="89">
        <f>SUMIF(InformeTbHv[[#This Row],[MOTIVO 1]],"Mantenimiento periódico",InformeTbHv[[#This Row],[T OTRA PARADA 1]])</f>
        <v>0</v>
      </c>
      <c r="K1254" s="89">
        <f>InformeTbHv[[#This Row],[Mantenimiento periódico]]+InformeTbHv[[#This Row],[ALISTAMIENTO]]</f>
        <v>0.5</v>
      </c>
      <c r="L1254" s="89">
        <f>SUM(InformeTbHv[[#This Row],[T OTRA PARADA 1]:[T OTRA PARADA 5]])</f>
        <v>0</v>
      </c>
      <c r="M1254" s="88" t="s">
        <v>42</v>
      </c>
      <c r="N1254" s="88" t="s">
        <v>1418</v>
      </c>
      <c r="O1254" s="88" t="s">
        <v>58</v>
      </c>
      <c r="P1254" s="88">
        <v>6343935</v>
      </c>
      <c r="Q1254" s="88" t="s">
        <v>43</v>
      </c>
      <c r="R1254" s="88" t="s">
        <v>44</v>
      </c>
      <c r="S1254" s="90">
        <v>46075</v>
      </c>
      <c r="T1254" s="88" t="s">
        <v>452</v>
      </c>
      <c r="U1254" s="88"/>
      <c r="V1254" s="88"/>
      <c r="W1254" s="88"/>
      <c r="X1254" s="88"/>
      <c r="Y1254" s="88"/>
      <c r="Z1254" s="88"/>
      <c r="AA1254" s="88"/>
      <c r="AB1254" s="88"/>
      <c r="AC1254" s="88" t="s">
        <v>1427</v>
      </c>
      <c r="AD1254" s="88" t="s">
        <v>1472</v>
      </c>
      <c r="AE1254" s="88" t="s">
        <v>1515</v>
      </c>
      <c r="AF1254" s="88">
        <v>14.458335518038645</v>
      </c>
      <c r="AG1254" s="252" t="s">
        <v>206</v>
      </c>
      <c r="AH1254" s="206">
        <v>5</v>
      </c>
      <c r="AI1254" s="88" t="s">
        <v>45</v>
      </c>
      <c r="AJ1254" s="419">
        <f>VLOOKUP(InformeTbHv[[#This Row],[TURNO]],[1]INFORMEHV!AI$2:AK$184,2,0)</f>
        <v>0.58333333333333337</v>
      </c>
      <c r="AK1254" s="419">
        <f>VLOOKUP(InformeTbHv[[#This Row],[TURNO]],[1]INFORMEHV!AI$2:AK$184,3,0)</f>
        <v>0.91666666666666663</v>
      </c>
      <c r="AL1254" s="205">
        <v>24</v>
      </c>
      <c r="AM1254" s="88">
        <v>611</v>
      </c>
      <c r="AN1254" s="88">
        <v>120</v>
      </c>
      <c r="AO1254" s="88">
        <v>19</v>
      </c>
      <c r="AP1254" s="88">
        <v>115</v>
      </c>
      <c r="AQ1254" s="89">
        <v>20</v>
      </c>
      <c r="AR1254" s="88">
        <v>6.5</v>
      </c>
      <c r="AS1254" s="88"/>
      <c r="AT1254" s="88"/>
      <c r="AU1254" s="88"/>
      <c r="AV1254" s="88">
        <v>0.5</v>
      </c>
      <c r="AW1254" s="88">
        <v>0.17</v>
      </c>
      <c r="AX1254" s="88">
        <v>0.2</v>
      </c>
      <c r="AY1254" s="88">
        <v>2</v>
      </c>
      <c r="AZ1254" s="92"/>
      <c r="BA1254" s="88" t="s">
        <v>46</v>
      </c>
      <c r="BB125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0.87000000000000011</v>
      </c>
      <c r="BC1254" s="89"/>
      <c r="BD1254" s="89"/>
      <c r="BE1254" s="89"/>
      <c r="BF1254" s="89"/>
      <c r="BG1254" s="93"/>
      <c r="BH1254" s="44"/>
      <c r="BI1254" s="45"/>
      <c r="BJ1254" s="45"/>
      <c r="BK1254" s="46"/>
      <c r="BL1254" s="94"/>
    </row>
    <row r="1255" spans="1:64" ht="18" customHeight="1" x14ac:dyDescent="0.3">
      <c r="A1255" s="87">
        <f>IFERROR(InformeTbHv[[#This Row],[T EFECTIVO]]/InformeTbHv[[#This Row],[Horas disponibles]],0)</f>
        <v>0.94344473007712082</v>
      </c>
      <c r="B1255" s="87">
        <f>((InformeTbHv[[#This Row],[T PROGRAMADO]]-InformeTbHv[[#This Row],[HORAS DE OTRAS PARADA]]))/InformeTbHv[[#This Row],[T PROGRAMADO]]</f>
        <v>0.91749999999999998</v>
      </c>
      <c r="C1255" s="216">
        <f>IFERROR(((InformeTbHv[[#This Row],[T PROGRAMADO]]-InformeTbHv[[#This Row],[Ttal P. mec]])/InformeTbHv[[#This Row],[T PROGRAMADO]]),0)</f>
        <v>0.97250000000000003</v>
      </c>
      <c r="D1255" s="88">
        <f>IFERROR(ROUND(InformeTbHv[[#This Row],[TOTAL DE ARBOLES]]/InformeTbHv[[#This Row],[T EFECTIVO]],2),"")</f>
        <v>32.97</v>
      </c>
      <c r="E1255" s="88">
        <f>(IFERROR(ROUND(InformeTbHv[[#This Row],[M3]]/InformeTbHv[[#This Row],[TOTAL DE ARBOLES]],2),""))</f>
        <v>0.32</v>
      </c>
      <c r="F1255" s="39">
        <f>IFERROR(ROUND(InformeTbHv[[#This Row],[M3]]/InformeTbHv[[#This Row],[T EFECTIVO]],2),"")</f>
        <v>10.54</v>
      </c>
      <c r="G1255" s="89">
        <f>InformeTbHv[[#This Row],[T PROGRAMADO]]-InformeTbHv[[#This Row],[HORAS DE OTRAS PARADA]]</f>
        <v>11.01</v>
      </c>
      <c r="H1255" s="89">
        <f>InformeTbHv[[#This Row],[T PROGRAMADO]]-SUM(InformeTbHv[[#This Row],[T PARADAS MEC]]+InformeTbHv[[#This Row],[ALISTAMIENTO]]+InformeTbHv[[#This Row],[Mantenimiento periódico]])</f>
        <v>11.67</v>
      </c>
      <c r="I1255" s="89">
        <f>InformeTbHv[[#This Row],[T PARADAS MEC]]+InformeTbHv[[#This Row],[ALISTAMIENTO]]+InformeTbHv[[#This Row],[Mantenimiento periódico]]</f>
        <v>0.33</v>
      </c>
      <c r="J1255" s="89">
        <f>SUMIF(InformeTbHv[[#This Row],[MOTIVO 1]],"Mantenimiento periódico",InformeTbHv[[#This Row],[T OTRA PARADA 1]])</f>
        <v>0</v>
      </c>
      <c r="K1255" s="89">
        <f>InformeTbHv[[#This Row],[Mantenimiento periódico]]+InformeTbHv[[#This Row],[ALISTAMIENTO]]</f>
        <v>0.33</v>
      </c>
      <c r="L1255" s="89">
        <f>SUM(InformeTbHv[[#This Row],[T OTRA PARADA 1]:[T OTRA PARADA 5]])</f>
        <v>0</v>
      </c>
      <c r="M1255" s="88" t="s">
        <v>55</v>
      </c>
      <c r="N1255" s="88" t="s">
        <v>1418</v>
      </c>
      <c r="O1255" s="88" t="s">
        <v>60</v>
      </c>
      <c r="P1255" s="88">
        <v>1061791033</v>
      </c>
      <c r="Q1255" s="88" t="s">
        <v>43</v>
      </c>
      <c r="R1255" s="88" t="s">
        <v>49</v>
      </c>
      <c r="S1255" s="90">
        <v>46075</v>
      </c>
      <c r="T1255" s="88" t="s">
        <v>62</v>
      </c>
      <c r="U1255" s="88"/>
      <c r="V1255" s="88"/>
      <c r="W1255" s="88"/>
      <c r="X1255" s="88"/>
      <c r="Y1255" s="88"/>
      <c r="Z1255" s="88"/>
      <c r="AA1255" s="88"/>
      <c r="AB1255" s="88"/>
      <c r="AC1255" s="88" t="s">
        <v>1445</v>
      </c>
      <c r="AD1255" s="88" t="s">
        <v>1490</v>
      </c>
      <c r="AE1255" s="88" t="s">
        <v>1518</v>
      </c>
      <c r="AF1255" s="88">
        <v>19.828868083208551</v>
      </c>
      <c r="AG1255" s="88" t="s">
        <v>208</v>
      </c>
      <c r="AH1255" s="206">
        <v>5</v>
      </c>
      <c r="AI1255" s="88" t="s">
        <v>47</v>
      </c>
      <c r="AJ1255" s="419">
        <f>VLOOKUP(InformeTbHv[[#This Row],[TURNO]],[1]INFORMEHV!AI$2:AK$184,2,0)</f>
        <v>0.25</v>
      </c>
      <c r="AK1255" s="419">
        <f>VLOOKUP(InformeTbHv[[#This Row],[TURNO]],[1]INFORMEHV!AI$2:AK$184,3,0)</f>
        <v>0.58333333333333337</v>
      </c>
      <c r="AL1255" s="205">
        <v>28</v>
      </c>
      <c r="AM1255" s="88">
        <v>363</v>
      </c>
      <c r="AN1255" s="88">
        <v>116</v>
      </c>
      <c r="AO1255" s="88">
        <v>13.55</v>
      </c>
      <c r="AP1255" s="88"/>
      <c r="AQ1255" s="198">
        <v>21.7</v>
      </c>
      <c r="AR1255" s="88">
        <v>12</v>
      </c>
      <c r="AS1255" s="88"/>
      <c r="AT1255" s="88"/>
      <c r="AU1255" s="88"/>
      <c r="AV1255" s="88">
        <v>0.33</v>
      </c>
      <c r="AW1255" s="88">
        <v>0.33</v>
      </c>
      <c r="AX1255" s="88">
        <v>0.33</v>
      </c>
      <c r="AY1255" s="88"/>
      <c r="AZ1255" s="92" t="s">
        <v>204</v>
      </c>
      <c r="BA1255" s="88" t="s">
        <v>46</v>
      </c>
      <c r="BB125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0.99</v>
      </c>
      <c r="BC1255" s="89"/>
      <c r="BD1255" s="89"/>
      <c r="BE1255" s="89"/>
      <c r="BF1255" s="89"/>
      <c r="BG1255" s="93"/>
      <c r="BH1255" s="44"/>
      <c r="BI1255" s="45"/>
      <c r="BJ1255" s="45"/>
      <c r="BK1255" s="46"/>
      <c r="BL1255" s="94"/>
    </row>
    <row r="1256" spans="1:64" ht="18" customHeight="1" x14ac:dyDescent="0.3">
      <c r="A1256" s="87">
        <f>IFERROR(InformeTbHv[[#This Row],[T EFECTIVO]]/InformeTbHv[[#This Row],[Horas disponibles]],0)</f>
        <v>0.95458440445586978</v>
      </c>
      <c r="B1256" s="87">
        <f>((InformeTbHv[[#This Row],[T PROGRAMADO]]-InformeTbHv[[#This Row],[HORAS DE OTRAS PARADA]]))/InformeTbHv[[#This Row],[T PROGRAMADO]]</f>
        <v>0.92833333333333334</v>
      </c>
      <c r="C1256" s="216">
        <f>IFERROR(((InformeTbHv[[#This Row],[T PROGRAMADO]]-InformeTbHv[[#This Row],[Ttal P. mec]])/InformeTbHv[[#This Row],[T PROGRAMADO]]),0)</f>
        <v>0.97250000000000003</v>
      </c>
      <c r="D1256" s="88">
        <f>IFERROR(ROUND(InformeTbHv[[#This Row],[TOTAL DE ARBOLES]]/InformeTbHv[[#This Row],[T EFECTIVO]],2),"")</f>
        <v>22.62</v>
      </c>
      <c r="E1256" s="88">
        <f>(IFERROR(ROUND(InformeTbHv[[#This Row],[M3]]/InformeTbHv[[#This Row],[TOTAL DE ARBOLES]],2),""))</f>
        <v>0.32</v>
      </c>
      <c r="F1256" s="39">
        <f>IFERROR(ROUND(InformeTbHv[[#This Row],[M3]]/InformeTbHv[[#This Row],[T EFECTIVO]],2),"")</f>
        <v>7.18</v>
      </c>
      <c r="G1256" s="89">
        <f>InformeTbHv[[#This Row],[T PROGRAMADO]]-InformeTbHv[[#This Row],[HORAS DE OTRAS PARADA]]</f>
        <v>11.14</v>
      </c>
      <c r="H1256" s="89">
        <f>InformeTbHv[[#This Row],[T PROGRAMADO]]-SUM(InformeTbHv[[#This Row],[T PARADAS MEC]]+InformeTbHv[[#This Row],[ALISTAMIENTO]]+InformeTbHv[[#This Row],[Mantenimiento periódico]])</f>
        <v>11.67</v>
      </c>
      <c r="I1256" s="89">
        <f>InformeTbHv[[#This Row],[T PARADAS MEC]]+InformeTbHv[[#This Row],[ALISTAMIENTO]]+InformeTbHv[[#This Row],[Mantenimiento periódico]]</f>
        <v>0.33</v>
      </c>
      <c r="J1256" s="89">
        <f>SUMIF(InformeTbHv[[#This Row],[MOTIVO 1]],"Mantenimiento periódico",InformeTbHv[[#This Row],[T OTRA PARADA 1]])</f>
        <v>0</v>
      </c>
      <c r="K1256" s="89">
        <f>InformeTbHv[[#This Row],[Mantenimiento periódico]]+InformeTbHv[[#This Row],[ALISTAMIENTO]]</f>
        <v>0.33</v>
      </c>
      <c r="L1256" s="89">
        <f>SUM(InformeTbHv[[#This Row],[T OTRA PARADA 1]:[T OTRA PARADA 5]])</f>
        <v>0</v>
      </c>
      <c r="M1256" s="88" t="s">
        <v>79</v>
      </c>
      <c r="N1256" s="88" t="s">
        <v>1417</v>
      </c>
      <c r="O1256" s="88" t="s">
        <v>765</v>
      </c>
      <c r="P1256" s="88">
        <v>1116275011</v>
      </c>
      <c r="Q1256" s="88" t="s">
        <v>43</v>
      </c>
      <c r="R1256" s="88" t="s">
        <v>49</v>
      </c>
      <c r="S1256" s="90">
        <v>46075</v>
      </c>
      <c r="T1256" s="88" t="s">
        <v>62</v>
      </c>
      <c r="U1256" s="88"/>
      <c r="V1256" s="88"/>
      <c r="W1256" s="88"/>
      <c r="X1256" s="88"/>
      <c r="Y1256" s="88"/>
      <c r="Z1256" s="88"/>
      <c r="AA1256" s="88"/>
      <c r="AB1256" s="88"/>
      <c r="AC1256" s="88" t="s">
        <v>1445</v>
      </c>
      <c r="AD1256" s="88" t="s">
        <v>1490</v>
      </c>
      <c r="AE1256" s="88" t="s">
        <v>1518</v>
      </c>
      <c r="AF1256" s="88">
        <v>19.828868083208551</v>
      </c>
      <c r="AG1256" s="88" t="s">
        <v>208</v>
      </c>
      <c r="AH1256" s="206">
        <v>5</v>
      </c>
      <c r="AI1256" s="88" t="s">
        <v>47</v>
      </c>
      <c r="AJ1256" s="419">
        <f>VLOOKUP(InformeTbHv[[#This Row],[TURNO]],[1]INFORMEHV!AI$2:AK$184,2,0)</f>
        <v>0.25</v>
      </c>
      <c r="AK1256" s="419">
        <f>VLOOKUP(InformeTbHv[[#This Row],[TURNO]],[1]INFORMEHV!AI$2:AK$184,3,0)</f>
        <v>0.58333333333333337</v>
      </c>
      <c r="AL1256" s="205">
        <v>29</v>
      </c>
      <c r="AM1256" s="88">
        <v>252</v>
      </c>
      <c r="AN1256" s="88">
        <v>80</v>
      </c>
      <c r="AO1256" s="88">
        <v>11</v>
      </c>
      <c r="AP1256" s="88">
        <v>11</v>
      </c>
      <c r="AQ1256" s="89">
        <v>23</v>
      </c>
      <c r="AR1256" s="88">
        <v>12</v>
      </c>
      <c r="AS1256" s="88"/>
      <c r="AT1256" s="88"/>
      <c r="AU1256" s="88"/>
      <c r="AV1256" s="88">
        <v>0.33</v>
      </c>
      <c r="AW1256" s="88">
        <v>0.33</v>
      </c>
      <c r="AX1256" s="88">
        <v>0.2</v>
      </c>
      <c r="AY1256" s="88"/>
      <c r="AZ1256" s="92"/>
      <c r="BA1256" s="88" t="s">
        <v>46</v>
      </c>
      <c r="BB125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0.8600000000000001</v>
      </c>
      <c r="BC1256" s="89"/>
      <c r="BD1256" s="89"/>
      <c r="BE1256" s="89"/>
      <c r="BF1256" s="89"/>
      <c r="BG1256" s="93"/>
      <c r="BH1256" s="44"/>
      <c r="BI1256" s="45"/>
      <c r="BJ1256" s="45"/>
      <c r="BK1256" s="46"/>
      <c r="BL1256" s="94"/>
    </row>
    <row r="1257" spans="1:64" ht="18" customHeight="1" x14ac:dyDescent="0.3">
      <c r="A1257" s="87">
        <f>IFERROR(InformeTbHv[[#This Row],[T EFECTIVO]]/InformeTbHv[[#This Row],[Horas disponibles]],0)</f>
        <v>0.7437207322264795</v>
      </c>
      <c r="B1257" s="87">
        <f>((InformeTbHv[[#This Row],[T PROGRAMADO]]-InformeTbHv[[#This Row],[HORAS DE OTRAS PARADA]]))/InformeTbHv[[#This Row],[T PROGRAMADO]]</f>
        <v>0.72791666666666677</v>
      </c>
      <c r="C1257" s="216">
        <f>IFERROR(((InformeTbHv[[#This Row],[T PROGRAMADO]]-InformeTbHv[[#This Row],[Ttal P. mec]])/InformeTbHv[[#This Row],[T PROGRAMADO]]),0)</f>
        <v>0.97875000000000001</v>
      </c>
      <c r="D1257" s="88">
        <f>IFERROR(ROUND(InformeTbHv[[#This Row],[TOTAL DE ARBOLES]]/InformeTbHv[[#This Row],[T EFECTIVO]],2),"")</f>
        <v>41.39</v>
      </c>
      <c r="E1257" s="88">
        <f>(IFERROR(ROUND(InformeTbHv[[#This Row],[M3]]/InformeTbHv[[#This Row],[TOTAL DE ARBOLES]],2),""))</f>
        <v>0.43</v>
      </c>
      <c r="F1257" s="39">
        <f>IFERROR(ROUND(InformeTbHv[[#This Row],[M3]]/InformeTbHv[[#This Row],[T EFECTIVO]],2),"")</f>
        <v>17.73</v>
      </c>
      <c r="G1257" s="89">
        <f>InformeTbHv[[#This Row],[T PROGRAMADO]]-InformeTbHv[[#This Row],[HORAS DE OTRAS PARADA]]</f>
        <v>5.8233333333333341</v>
      </c>
      <c r="H1257" s="89">
        <f>InformeTbHv[[#This Row],[T PROGRAMADO]]-SUM(InformeTbHv[[#This Row],[T PARADAS MEC]]+InformeTbHv[[#This Row],[ALISTAMIENTO]]+InformeTbHv[[#This Row],[Mantenimiento periódico]])</f>
        <v>7.83</v>
      </c>
      <c r="I1257" s="89">
        <f>InformeTbHv[[#This Row],[T PARADAS MEC]]+InformeTbHv[[#This Row],[ALISTAMIENTO]]+InformeTbHv[[#This Row],[Mantenimiento periódico]]</f>
        <v>0.17</v>
      </c>
      <c r="J1257" s="89">
        <f>SUMIF(InformeTbHv[[#This Row],[MOTIVO 1]],"Mantenimiento periódico",InformeTbHv[[#This Row],[T OTRA PARADA 1]])</f>
        <v>0</v>
      </c>
      <c r="K1257" s="89">
        <f>InformeTbHv[[#This Row],[Mantenimiento periódico]]+InformeTbHv[[#This Row],[ALISTAMIENTO]]</f>
        <v>0.17</v>
      </c>
      <c r="L1257" s="89">
        <f>SUM(InformeTbHv[[#This Row],[T OTRA PARADA 1]:[T OTRA PARADA 5]])</f>
        <v>1.6666666666666661</v>
      </c>
      <c r="M1257" s="88" t="s">
        <v>63</v>
      </c>
      <c r="N1257" s="88" t="s">
        <v>1417</v>
      </c>
      <c r="O1257" s="88" t="s">
        <v>64</v>
      </c>
      <c r="P1257" s="88">
        <v>94282613</v>
      </c>
      <c r="Q1257" s="88" t="s">
        <v>65</v>
      </c>
      <c r="R1257" s="88" t="s">
        <v>44</v>
      </c>
      <c r="S1257" s="90">
        <v>46076</v>
      </c>
      <c r="T1257" s="88" t="s">
        <v>70</v>
      </c>
      <c r="U1257" s="88"/>
      <c r="V1257" s="88"/>
      <c r="W1257" s="88"/>
      <c r="X1257" s="88"/>
      <c r="Y1257" s="88"/>
      <c r="Z1257" s="88"/>
      <c r="AA1257" s="88"/>
      <c r="AB1257" s="88"/>
      <c r="AC1257" s="88" t="s">
        <v>1440</v>
      </c>
      <c r="AD1257" s="88" t="s">
        <v>1485</v>
      </c>
      <c r="AE1257" s="88" t="s">
        <v>1512</v>
      </c>
      <c r="AF1257" s="88">
        <v>35.031496222898902</v>
      </c>
      <c r="AG1257" s="25" t="s">
        <v>207</v>
      </c>
      <c r="AH1257" s="206">
        <v>8</v>
      </c>
      <c r="AI1257" s="88" t="s">
        <v>47</v>
      </c>
      <c r="AJ1257" s="419">
        <f>VLOOKUP(InformeTbHv[[#This Row],[TURNO]],[1]INFORMEHV!AI$2:AK$184,2,0)</f>
        <v>0.25</v>
      </c>
      <c r="AK1257" s="419">
        <f>VLOOKUP(InformeTbHv[[#This Row],[TURNO]],[1]INFORMEHV!AI$2:AK$184,3,0)</f>
        <v>0.58333333333333337</v>
      </c>
      <c r="AL1257" s="205">
        <v>22</v>
      </c>
      <c r="AM1257" s="88">
        <v>241</v>
      </c>
      <c r="AN1257" s="88">
        <v>103.25</v>
      </c>
      <c r="AO1257" s="88">
        <v>19.77</v>
      </c>
      <c r="AP1257" s="88"/>
      <c r="AQ1257" s="89"/>
      <c r="AR1257" s="88">
        <v>8</v>
      </c>
      <c r="AS1257" s="88"/>
      <c r="AT1257" s="88"/>
      <c r="AU1257" s="88"/>
      <c r="AV1257" s="88">
        <v>0.17</v>
      </c>
      <c r="AW1257" s="88">
        <v>0.17</v>
      </c>
      <c r="AX1257" s="88">
        <v>0.17</v>
      </c>
      <c r="AY1257" s="88"/>
      <c r="AZ1257" s="92" t="s">
        <v>770</v>
      </c>
      <c r="BA1257" s="88" t="s">
        <v>48</v>
      </c>
      <c r="BB125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2.1766666666666659</v>
      </c>
      <c r="BC1257" s="89">
        <v>0.91666666666666596</v>
      </c>
      <c r="BD1257" s="89">
        <v>0.75</v>
      </c>
      <c r="BE1257" s="89"/>
      <c r="BF1257" s="89"/>
      <c r="BG1257" s="93"/>
      <c r="BH1257" s="44" t="s">
        <v>355</v>
      </c>
      <c r="BI1257" s="45" t="s">
        <v>771</v>
      </c>
      <c r="BJ1257" s="45"/>
      <c r="BK1257" s="46"/>
      <c r="BL1257" s="94"/>
    </row>
    <row r="1258" spans="1:64" ht="18" customHeight="1" x14ac:dyDescent="0.3">
      <c r="A1258" s="87">
        <f>IFERROR(InformeTbHv[[#This Row],[T EFECTIVO]]/InformeTbHv[[#This Row],[Horas disponibles]],0)</f>
        <v>1</v>
      </c>
      <c r="B1258" s="87">
        <f>((InformeTbHv[[#This Row],[T PROGRAMADO]]-InformeTbHv[[#This Row],[HORAS DE OTRAS PARADA]]))/InformeTbHv[[#This Row],[T PROGRAMADO]]</f>
        <v>1</v>
      </c>
      <c r="C1258" s="216">
        <f>IFERROR(((InformeTbHv[[#This Row],[T PROGRAMADO]]-InformeTbHv[[#This Row],[Ttal P. mec]])/InformeTbHv[[#This Row],[T PROGRAMADO]]),0)</f>
        <v>1</v>
      </c>
      <c r="D1258" s="88">
        <f>IFERROR(ROUND(InformeTbHv[[#This Row],[TOTAL DE ARBOLES]]/InformeTbHv[[#This Row],[T EFECTIVO]],2),"")</f>
        <v>41.11</v>
      </c>
      <c r="E1258" s="88">
        <f>(IFERROR(ROUND(InformeTbHv[[#This Row],[M3]]/InformeTbHv[[#This Row],[TOTAL DE ARBOLES]],2),""))</f>
        <v>0.4</v>
      </c>
      <c r="F1258" s="39">
        <f>IFERROR(ROUND(InformeTbHv[[#This Row],[M3]]/InformeTbHv[[#This Row],[T EFECTIVO]],2),"")</f>
        <v>16.25</v>
      </c>
      <c r="G1258" s="89">
        <f>InformeTbHv[[#This Row],[T PROGRAMADO]]-InformeTbHv[[#This Row],[HORAS DE OTRAS PARADA]]</f>
        <v>6.3</v>
      </c>
      <c r="H1258" s="89">
        <f>InformeTbHv[[#This Row],[T PROGRAMADO]]-SUM(InformeTbHv[[#This Row],[T PARADAS MEC]]+InformeTbHv[[#This Row],[ALISTAMIENTO]]+InformeTbHv[[#This Row],[Mantenimiento periódico]])</f>
        <v>6.3</v>
      </c>
      <c r="I1258" s="89">
        <f>InformeTbHv[[#This Row],[T PARADAS MEC]]+InformeTbHv[[#This Row],[ALISTAMIENTO]]+InformeTbHv[[#This Row],[Mantenimiento periódico]]</f>
        <v>0</v>
      </c>
      <c r="J1258" s="89">
        <f>SUMIF(InformeTbHv[[#This Row],[MOTIVO 1]],"Mantenimiento periódico",InformeTbHv[[#This Row],[T OTRA PARADA 1]])</f>
        <v>0</v>
      </c>
      <c r="K1258" s="89">
        <f>InformeTbHv[[#This Row],[Mantenimiento periódico]]+InformeTbHv[[#This Row],[ALISTAMIENTO]]</f>
        <v>0</v>
      </c>
      <c r="L1258" s="89">
        <f>SUM(InformeTbHv[[#This Row],[T OTRA PARADA 1]:[T OTRA PARADA 5]])</f>
        <v>0</v>
      </c>
      <c r="M1258" s="88" t="s">
        <v>63</v>
      </c>
      <c r="N1258" s="88" t="s">
        <v>1417</v>
      </c>
      <c r="O1258" s="88" t="s">
        <v>64</v>
      </c>
      <c r="P1258" s="88">
        <v>94282613</v>
      </c>
      <c r="Q1258" s="88" t="s">
        <v>65</v>
      </c>
      <c r="R1258" s="88" t="s">
        <v>44</v>
      </c>
      <c r="S1258" s="90">
        <v>46076</v>
      </c>
      <c r="T1258" s="88" t="s">
        <v>70</v>
      </c>
      <c r="U1258" s="88"/>
      <c r="V1258" s="88"/>
      <c r="W1258" s="88"/>
      <c r="X1258" s="88"/>
      <c r="Y1258" s="88"/>
      <c r="Z1258" s="88"/>
      <c r="AA1258" s="88"/>
      <c r="AB1258" s="88"/>
      <c r="AC1258" s="88" t="s">
        <v>1440</v>
      </c>
      <c r="AD1258" s="88" t="s">
        <v>1485</v>
      </c>
      <c r="AE1258" s="88" t="s">
        <v>1512</v>
      </c>
      <c r="AF1258" s="88">
        <v>35.031496222898902</v>
      </c>
      <c r="AG1258" s="25" t="s">
        <v>207</v>
      </c>
      <c r="AH1258" s="206">
        <v>8</v>
      </c>
      <c r="AI1258" s="88" t="s">
        <v>47</v>
      </c>
      <c r="AJ1258" s="419">
        <f>VLOOKUP(InformeTbHv[[#This Row],[TURNO]],[1]INFORMEHV!AI$2:AK$184,2,0)</f>
        <v>0.25</v>
      </c>
      <c r="AK1258" s="419">
        <f>VLOOKUP(InformeTbHv[[#This Row],[TURNO]],[1]INFORMEHV!AI$2:AK$184,3,0)</f>
        <v>0.58333333333333337</v>
      </c>
      <c r="AL1258" s="205"/>
      <c r="AM1258" s="88">
        <v>259</v>
      </c>
      <c r="AN1258" s="88">
        <v>102.39</v>
      </c>
      <c r="AO1258" s="88">
        <v>21.05</v>
      </c>
      <c r="AP1258" s="88"/>
      <c r="AQ1258" s="89"/>
      <c r="AR1258" s="88">
        <v>6.3</v>
      </c>
      <c r="AS1258" s="88"/>
      <c r="AT1258" s="88"/>
      <c r="AU1258" s="88"/>
      <c r="AV1258" s="88"/>
      <c r="AW1258" s="88"/>
      <c r="AX1258" s="88"/>
      <c r="AY1258" s="88"/>
      <c r="AZ1258" s="92" t="s">
        <v>776</v>
      </c>
      <c r="BA1258" s="88" t="s">
        <v>48</v>
      </c>
      <c r="BB125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v>
      </c>
      <c r="BC1258" s="89"/>
      <c r="BD1258" s="89"/>
      <c r="BE1258" s="89"/>
      <c r="BF1258" s="89"/>
      <c r="BG1258" s="93"/>
      <c r="BH1258" s="44"/>
      <c r="BI1258" s="45"/>
      <c r="BJ1258" s="45"/>
      <c r="BK1258" s="46"/>
      <c r="BL1258" s="94"/>
    </row>
    <row r="1259" spans="1:64" ht="18" customHeight="1" x14ac:dyDescent="0.3">
      <c r="A1259" s="87">
        <f>IFERROR(InformeTbHv[[#This Row],[T EFECTIVO]]/InformeTbHv[[#This Row],[Horas disponibles]],0)</f>
        <v>0.91843393148450247</v>
      </c>
      <c r="B1259" s="87">
        <f>((InformeTbHv[[#This Row],[T PROGRAMADO]]-InformeTbHv[[#This Row],[HORAS DE OTRAS PARADA]]))/InformeTbHv[[#This Row],[T PROGRAMADO]]</f>
        <v>0.8936507936507937</v>
      </c>
      <c r="C1259" s="216">
        <f>IFERROR(((InformeTbHv[[#This Row],[T PROGRAMADO]]-InformeTbHv[[#This Row],[Ttal P. mec]])/InformeTbHv[[#This Row],[T PROGRAMADO]]),0)</f>
        <v>0.973015873015873</v>
      </c>
      <c r="D1259" s="88">
        <f>IFERROR(ROUND(InformeTbHv[[#This Row],[TOTAL DE ARBOLES]]/InformeTbHv[[#This Row],[T EFECTIVO]],2),"")</f>
        <v>46</v>
      </c>
      <c r="E1259" s="88">
        <f>(IFERROR(ROUND(InformeTbHv[[#This Row],[M3]]/InformeTbHv[[#This Row],[TOTAL DE ARBOLES]],2),""))</f>
        <v>0.44</v>
      </c>
      <c r="F1259" s="39">
        <f>IFERROR(ROUND(InformeTbHv[[#This Row],[M3]]/InformeTbHv[[#This Row],[T EFECTIVO]],2),"")</f>
        <v>20.12</v>
      </c>
      <c r="G1259" s="89">
        <f>InformeTbHv[[#This Row],[T PROGRAMADO]]-InformeTbHv[[#This Row],[HORAS DE OTRAS PARADA]]</f>
        <v>5.63</v>
      </c>
      <c r="H1259" s="89">
        <f>InformeTbHv[[#This Row],[T PROGRAMADO]]-SUM(InformeTbHv[[#This Row],[T PARADAS MEC]]+InformeTbHv[[#This Row],[ALISTAMIENTO]]+InformeTbHv[[#This Row],[Mantenimiento periódico]])</f>
        <v>6.13</v>
      </c>
      <c r="I1259" s="89">
        <f>InformeTbHv[[#This Row],[T PARADAS MEC]]+InformeTbHv[[#This Row],[ALISTAMIENTO]]+InformeTbHv[[#This Row],[Mantenimiento periódico]]</f>
        <v>0.17</v>
      </c>
      <c r="J1259" s="89">
        <f>SUMIF(InformeTbHv[[#This Row],[MOTIVO 1]],"Mantenimiento periódico",InformeTbHv[[#This Row],[T OTRA PARADA 1]])</f>
        <v>0</v>
      </c>
      <c r="K1259" s="89">
        <f>InformeTbHv[[#This Row],[Mantenimiento periódico]]+InformeTbHv[[#This Row],[ALISTAMIENTO]]</f>
        <v>0.17</v>
      </c>
      <c r="L1259" s="89">
        <f>SUM(InformeTbHv[[#This Row],[T OTRA PARADA 1]:[T OTRA PARADA 5]])</f>
        <v>0</v>
      </c>
      <c r="M1259" s="88" t="s">
        <v>68</v>
      </c>
      <c r="N1259" s="88" t="s">
        <v>1417</v>
      </c>
      <c r="O1259" s="88" t="s">
        <v>69</v>
      </c>
      <c r="P1259" s="88">
        <v>1059706760</v>
      </c>
      <c r="Q1259" s="88" t="s">
        <v>65</v>
      </c>
      <c r="R1259" s="88" t="s">
        <v>44</v>
      </c>
      <c r="S1259" s="90">
        <v>46076</v>
      </c>
      <c r="T1259" s="88" t="s">
        <v>164</v>
      </c>
      <c r="U1259" s="88"/>
      <c r="V1259" s="88"/>
      <c r="W1259" s="88"/>
      <c r="X1259" s="88"/>
      <c r="Y1259" s="88"/>
      <c r="Z1259" s="88"/>
      <c r="AA1259" s="88"/>
      <c r="AB1259" s="88"/>
      <c r="AC1259" s="88" t="s">
        <v>1426</v>
      </c>
      <c r="AD1259" s="88" t="s">
        <v>1471</v>
      </c>
      <c r="AE1259" s="88" t="s">
        <v>1512</v>
      </c>
      <c r="AF1259" s="88">
        <v>26.520279887958782</v>
      </c>
      <c r="AG1259" s="49" t="s">
        <v>1319</v>
      </c>
      <c r="AH1259" s="206">
        <v>7</v>
      </c>
      <c r="AI1259" s="205" t="s">
        <v>47</v>
      </c>
      <c r="AJ1259" s="416">
        <f>VLOOKUP(InformeTbHv[[#This Row],[TURNO]],[1]INFORMEHV!AI$2:AK$184,2,0)</f>
        <v>0.25</v>
      </c>
      <c r="AK1259" s="416">
        <f>VLOOKUP(InformeTbHv[[#This Row],[TURNO]],[1]INFORMEHV!AI$2:AK$184,3,0)</f>
        <v>0.58333333333333337</v>
      </c>
      <c r="AL1259" s="205">
        <v>20</v>
      </c>
      <c r="AM1259" s="88">
        <v>259</v>
      </c>
      <c r="AN1259" s="88">
        <v>113.25</v>
      </c>
      <c r="AO1259" s="88">
        <v>23.63</v>
      </c>
      <c r="AP1259" s="88">
        <v>54</v>
      </c>
      <c r="AQ1259" s="89"/>
      <c r="AR1259" s="88">
        <v>6.3</v>
      </c>
      <c r="AS1259" s="88"/>
      <c r="AT1259" s="88"/>
      <c r="AU1259" s="88"/>
      <c r="AV1259" s="88">
        <v>0.17</v>
      </c>
      <c r="AW1259" s="88">
        <v>0.17</v>
      </c>
      <c r="AX1259" s="88">
        <v>0.33</v>
      </c>
      <c r="AY1259" s="88">
        <v>0.2</v>
      </c>
      <c r="AZ1259" s="92" t="s">
        <v>778</v>
      </c>
      <c r="BA1259" s="88" t="s">
        <v>48</v>
      </c>
      <c r="BB125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0.67</v>
      </c>
      <c r="BC1259" s="89"/>
      <c r="BD1259" s="89"/>
      <c r="BE1259" s="89"/>
      <c r="BF1259" s="89"/>
      <c r="BG1259" s="93"/>
      <c r="BH1259" s="44"/>
      <c r="BI1259" s="45"/>
      <c r="BJ1259" s="45"/>
      <c r="BK1259" s="46"/>
      <c r="BL1259" s="94"/>
    </row>
    <row r="1260" spans="1:64" ht="18" customHeight="1" x14ac:dyDescent="0.3">
      <c r="A1260" s="87">
        <f>IFERROR(InformeTbHv[[#This Row],[T EFECTIVO]]/InformeTbHv[[#This Row],[Horas disponibles]],0)</f>
        <v>1</v>
      </c>
      <c r="B1260" s="87">
        <f>((InformeTbHv[[#This Row],[T PROGRAMADO]]-InformeTbHv[[#This Row],[HORAS DE OTRAS PARADA]]))/InformeTbHv[[#This Row],[T PROGRAMADO]]</f>
        <v>1</v>
      </c>
      <c r="C1260" s="216">
        <f>IFERROR(((InformeTbHv[[#This Row],[T PROGRAMADO]]-InformeTbHv[[#This Row],[Ttal P. mec]])/InformeTbHv[[#This Row],[T PROGRAMADO]]),0)</f>
        <v>1</v>
      </c>
      <c r="D1260" s="88">
        <f>IFERROR(ROUND(InformeTbHv[[#This Row],[TOTAL DE ARBOLES]]/InformeTbHv[[#This Row],[T EFECTIVO]],2),"")</f>
        <v>0</v>
      </c>
      <c r="E1260" s="88" t="str">
        <f>(IFERROR(ROUND(InformeTbHv[[#This Row],[M3]]/InformeTbHv[[#This Row],[TOTAL DE ARBOLES]],2),""))</f>
        <v/>
      </c>
      <c r="F1260" s="39">
        <f>IFERROR(ROUND(InformeTbHv[[#This Row],[M3]]/InformeTbHv[[#This Row],[T EFECTIVO]],2),"")</f>
        <v>0</v>
      </c>
      <c r="G1260" s="89">
        <f>InformeTbHv[[#This Row],[T PROGRAMADO]]-InformeTbHv[[#This Row],[HORAS DE OTRAS PARADA]]</f>
        <v>6.3</v>
      </c>
      <c r="H1260" s="89">
        <f>InformeTbHv[[#This Row],[T PROGRAMADO]]-SUM(InformeTbHv[[#This Row],[T PARADAS MEC]]+InformeTbHv[[#This Row],[ALISTAMIENTO]]+InformeTbHv[[#This Row],[Mantenimiento periódico]])</f>
        <v>6.3</v>
      </c>
      <c r="I1260" s="89">
        <f>InformeTbHv[[#This Row],[T PARADAS MEC]]+InformeTbHv[[#This Row],[ALISTAMIENTO]]+InformeTbHv[[#This Row],[Mantenimiento periódico]]</f>
        <v>0</v>
      </c>
      <c r="J1260" s="89">
        <f>SUMIF(InformeTbHv[[#This Row],[MOTIVO 1]],"Mantenimiento periódico",InformeTbHv[[#This Row],[T OTRA PARADA 1]])</f>
        <v>0</v>
      </c>
      <c r="K1260" s="89">
        <f>InformeTbHv[[#This Row],[Mantenimiento periódico]]+InformeTbHv[[#This Row],[ALISTAMIENTO]]</f>
        <v>0</v>
      </c>
      <c r="L1260" s="89">
        <f>SUM(InformeTbHv[[#This Row],[T OTRA PARADA 1]:[T OTRA PARADA 5]])</f>
        <v>0</v>
      </c>
      <c r="M1260" s="88" t="s">
        <v>68</v>
      </c>
      <c r="N1260" s="88" t="s">
        <v>1417</v>
      </c>
      <c r="O1260" s="88" t="s">
        <v>91</v>
      </c>
      <c r="P1260" s="88">
        <v>1114338868</v>
      </c>
      <c r="Q1260" s="88" t="s">
        <v>65</v>
      </c>
      <c r="R1260" s="88" t="s">
        <v>44</v>
      </c>
      <c r="S1260" s="90">
        <v>46076</v>
      </c>
      <c r="T1260" s="88" t="s">
        <v>164</v>
      </c>
      <c r="U1260" s="88"/>
      <c r="V1260" s="88"/>
      <c r="W1260" s="88"/>
      <c r="X1260" s="88"/>
      <c r="Y1260" s="88"/>
      <c r="Z1260" s="88"/>
      <c r="AA1260" s="88"/>
      <c r="AB1260" s="88"/>
      <c r="AC1260" s="88" t="s">
        <v>1426</v>
      </c>
      <c r="AD1260" s="88" t="s">
        <v>1471</v>
      </c>
      <c r="AE1260" s="88" t="s">
        <v>1512</v>
      </c>
      <c r="AF1260" s="88">
        <v>26.520279887958782</v>
      </c>
      <c r="AG1260" s="49" t="s">
        <v>1319</v>
      </c>
      <c r="AH1260" s="206">
        <v>7</v>
      </c>
      <c r="AI1260" s="205" t="s">
        <v>45</v>
      </c>
      <c r="AJ1260" s="416">
        <f>VLOOKUP(InformeTbHv[[#This Row],[TURNO]],[1]INFORMEHV!AI$2:AK$184,2,0)</f>
        <v>0.58333333333333337</v>
      </c>
      <c r="AK1260" s="416">
        <f>VLOOKUP(InformeTbHv[[#This Row],[TURNO]],[1]INFORMEHV!AI$2:AK$184,3,0)</f>
        <v>0.91666666666666663</v>
      </c>
      <c r="AL1260" s="205">
        <v>20</v>
      </c>
      <c r="AM1260" s="88"/>
      <c r="AN1260" s="88"/>
      <c r="AO1260" s="88"/>
      <c r="AP1260" s="88"/>
      <c r="AQ1260" s="89"/>
      <c r="AR1260" s="88">
        <v>6.3</v>
      </c>
      <c r="AS1260" s="88"/>
      <c r="AT1260" s="88"/>
      <c r="AU1260" s="88"/>
      <c r="AV1260" s="88"/>
      <c r="AW1260" s="88"/>
      <c r="AX1260" s="88"/>
      <c r="AY1260" s="88"/>
      <c r="AZ1260" s="92" t="s">
        <v>779</v>
      </c>
      <c r="BA1260" s="88" t="s">
        <v>48</v>
      </c>
      <c r="BB126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v>
      </c>
      <c r="BC1260" s="89"/>
      <c r="BD1260" s="89"/>
      <c r="BE1260" s="89"/>
      <c r="BF1260" s="89"/>
      <c r="BG1260" s="93"/>
      <c r="BH1260" s="44"/>
      <c r="BI1260" s="45"/>
      <c r="BJ1260" s="45"/>
      <c r="BK1260" s="46"/>
      <c r="BL1260" s="94"/>
    </row>
    <row r="1261" spans="1:64" ht="18" customHeight="1" x14ac:dyDescent="0.3">
      <c r="A1261" s="87">
        <f>IFERROR(InformeTbHv[[#This Row],[T EFECTIVO]]/InformeTbHv[[#This Row],[Horas disponibles]],0)</f>
        <v>0.967741935483871</v>
      </c>
      <c r="B1261" s="87">
        <f>((InformeTbHv[[#This Row],[T PROGRAMADO]]-InformeTbHv[[#This Row],[HORAS DE OTRAS PARADA]]))/InformeTbHv[[#This Row],[T PROGRAMADO]]</f>
        <v>0.9375</v>
      </c>
      <c r="C1261" s="216">
        <f>IFERROR(((InformeTbHv[[#This Row],[T PROGRAMADO]]-InformeTbHv[[#This Row],[Ttal P. mec]])/InformeTbHv[[#This Row],[T PROGRAMADO]]),0)</f>
        <v>0.96875</v>
      </c>
      <c r="D1261" s="88">
        <f>IFERROR(ROUND(InformeTbHv[[#This Row],[TOTAL DE ARBOLES]]/InformeTbHv[[#This Row],[T EFECTIVO]],2),"")</f>
        <v>100.13</v>
      </c>
      <c r="E1261" s="88">
        <f>(IFERROR(ROUND(InformeTbHv[[#This Row],[M3]]/InformeTbHv[[#This Row],[TOTAL DE ARBOLES]],2),""))</f>
        <v>0.21</v>
      </c>
      <c r="F1261" s="39">
        <f>IFERROR(ROUND(InformeTbHv[[#This Row],[M3]]/InformeTbHv[[#This Row],[T EFECTIVO]],2),"")</f>
        <v>21.51</v>
      </c>
      <c r="G1261" s="89">
        <f>InformeTbHv[[#This Row],[T PROGRAMADO]]-InformeTbHv[[#This Row],[HORAS DE OTRAS PARADA]]</f>
        <v>7.5</v>
      </c>
      <c r="H1261" s="89">
        <f>InformeTbHv[[#This Row],[T PROGRAMADO]]-SUM(InformeTbHv[[#This Row],[T PARADAS MEC]]+InformeTbHv[[#This Row],[ALISTAMIENTO]]+InformeTbHv[[#This Row],[Mantenimiento periódico]])</f>
        <v>7.75</v>
      </c>
      <c r="I1261" s="89">
        <f>InformeTbHv[[#This Row],[T PARADAS MEC]]+InformeTbHv[[#This Row],[ALISTAMIENTO]]+InformeTbHv[[#This Row],[Mantenimiento periódico]]</f>
        <v>0.25</v>
      </c>
      <c r="J1261" s="89">
        <f>SUMIF(InformeTbHv[[#This Row],[MOTIVO 1]],"Mantenimiento periódico",InformeTbHv[[#This Row],[T OTRA PARADA 1]])</f>
        <v>0</v>
      </c>
      <c r="K1261" s="89">
        <f>InformeTbHv[[#This Row],[Mantenimiento periódico]]+InformeTbHv[[#This Row],[ALISTAMIENTO]]</f>
        <v>0.25</v>
      </c>
      <c r="L1261" s="89">
        <f>SUM(InformeTbHv[[#This Row],[T OTRA PARADA 1]:[T OTRA PARADA 5]])</f>
        <v>0</v>
      </c>
      <c r="M1261" s="88" t="s">
        <v>42</v>
      </c>
      <c r="N1261" s="88" t="s">
        <v>1418</v>
      </c>
      <c r="O1261" s="88" t="s">
        <v>58</v>
      </c>
      <c r="P1261" s="88">
        <v>6343935</v>
      </c>
      <c r="Q1261" s="88" t="s">
        <v>43</v>
      </c>
      <c r="R1261" s="88" t="s">
        <v>44</v>
      </c>
      <c r="S1261" s="90">
        <v>46076</v>
      </c>
      <c r="T1261" s="88" t="s">
        <v>452</v>
      </c>
      <c r="U1261" s="88"/>
      <c r="V1261" s="88"/>
      <c r="W1261" s="88"/>
      <c r="X1261" s="88"/>
      <c r="Y1261" s="88"/>
      <c r="Z1261" s="88"/>
      <c r="AA1261" s="88"/>
      <c r="AB1261" s="88"/>
      <c r="AC1261" s="88" t="s">
        <v>1427</v>
      </c>
      <c r="AD1261" s="88" t="s">
        <v>1472</v>
      </c>
      <c r="AE1261" s="88" t="s">
        <v>1515</v>
      </c>
      <c r="AF1261" s="88">
        <v>14.458335518038645</v>
      </c>
      <c r="AG1261" s="252" t="s">
        <v>206</v>
      </c>
      <c r="AH1261" s="206">
        <v>5</v>
      </c>
      <c r="AI1261" s="88" t="s">
        <v>47</v>
      </c>
      <c r="AJ1261" s="419">
        <f>VLOOKUP(InformeTbHv[[#This Row],[TURNO]],[1]INFORMEHV!AI$2:AK$184,2,0)</f>
        <v>0.25</v>
      </c>
      <c r="AK1261" s="419">
        <f>VLOOKUP(InformeTbHv[[#This Row],[TURNO]],[1]INFORMEHV!AI$2:AK$184,3,0)</f>
        <v>0.58333333333333337</v>
      </c>
      <c r="AL1261" s="205">
        <v>15</v>
      </c>
      <c r="AM1261" s="88">
        <v>751</v>
      </c>
      <c r="AN1261" s="88">
        <v>161.30000000000001</v>
      </c>
      <c r="AO1261" s="88">
        <v>17.93</v>
      </c>
      <c r="AP1261" s="88"/>
      <c r="AQ1261" s="89">
        <v>15</v>
      </c>
      <c r="AR1261" s="88">
        <v>8</v>
      </c>
      <c r="AS1261" s="88"/>
      <c r="AT1261" s="88"/>
      <c r="AU1261" s="88"/>
      <c r="AV1261" s="88">
        <v>0.25</v>
      </c>
      <c r="AW1261" s="88"/>
      <c r="AX1261" s="88">
        <v>0.25</v>
      </c>
      <c r="AY1261" s="88">
        <v>1</v>
      </c>
      <c r="AZ1261" s="92" t="s">
        <v>92</v>
      </c>
      <c r="BA1261" s="88" t="s">
        <v>46</v>
      </c>
      <c r="BB126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0.5</v>
      </c>
      <c r="BC1261" s="89"/>
      <c r="BD1261" s="89"/>
      <c r="BE1261" s="89"/>
      <c r="BF1261" s="89"/>
      <c r="BG1261" s="93"/>
      <c r="BH1261" s="44"/>
      <c r="BI1261" s="45"/>
      <c r="BJ1261" s="45"/>
      <c r="BK1261" s="46"/>
      <c r="BL1261" s="94"/>
    </row>
    <row r="1262" spans="1:64" ht="18" customHeight="1" x14ac:dyDescent="0.3">
      <c r="A1262" s="87">
        <f>IFERROR(InformeTbHv[[#This Row],[T EFECTIVO]]/InformeTbHv[[#This Row],[Horas disponibles]],0)</f>
        <v>0.94601542416452433</v>
      </c>
      <c r="B1262" s="87">
        <f>((InformeTbHv[[#This Row],[T PROGRAMADO]]-InformeTbHv[[#This Row],[HORAS DE OTRAS PARADA]]))/InformeTbHv[[#This Row],[T PROGRAMADO]]</f>
        <v>0.91999999999999993</v>
      </c>
      <c r="C1262" s="216">
        <f>IFERROR(((InformeTbHv[[#This Row],[T PROGRAMADO]]-InformeTbHv[[#This Row],[Ttal P. mec]])/InformeTbHv[[#This Row],[T PROGRAMADO]]),0)</f>
        <v>0.97250000000000003</v>
      </c>
      <c r="D1262" s="88">
        <f>IFERROR(ROUND(InformeTbHv[[#This Row],[TOTAL DE ARBOLES]]/InformeTbHv[[#This Row],[T EFECTIVO]],2),"")</f>
        <v>36.78</v>
      </c>
      <c r="E1262" s="88">
        <f>(IFERROR(ROUND(InformeTbHv[[#This Row],[M3]]/InformeTbHv[[#This Row],[TOTAL DE ARBOLES]],2),""))</f>
        <v>0.32</v>
      </c>
      <c r="F1262" s="39">
        <f>IFERROR(ROUND(InformeTbHv[[#This Row],[M3]]/InformeTbHv[[#This Row],[T EFECTIVO]],2),"")</f>
        <v>11.72</v>
      </c>
      <c r="G1262" s="89">
        <f>InformeTbHv[[#This Row],[T PROGRAMADO]]-InformeTbHv[[#This Row],[HORAS DE OTRAS PARADA]]</f>
        <v>11.04</v>
      </c>
      <c r="H1262" s="89">
        <f>InformeTbHv[[#This Row],[T PROGRAMADO]]-SUM(InformeTbHv[[#This Row],[T PARADAS MEC]]+InformeTbHv[[#This Row],[ALISTAMIENTO]]+InformeTbHv[[#This Row],[Mantenimiento periódico]])</f>
        <v>11.67</v>
      </c>
      <c r="I1262" s="89">
        <f>InformeTbHv[[#This Row],[T PARADAS MEC]]+InformeTbHv[[#This Row],[ALISTAMIENTO]]+InformeTbHv[[#This Row],[Mantenimiento periódico]]</f>
        <v>0.33</v>
      </c>
      <c r="J1262" s="89">
        <f>SUMIF(InformeTbHv[[#This Row],[MOTIVO 1]],"Mantenimiento periódico",InformeTbHv[[#This Row],[T OTRA PARADA 1]])</f>
        <v>0</v>
      </c>
      <c r="K1262" s="89">
        <f>InformeTbHv[[#This Row],[Mantenimiento periódico]]+InformeTbHv[[#This Row],[ALISTAMIENTO]]</f>
        <v>0.33</v>
      </c>
      <c r="L1262" s="89">
        <f>SUM(InformeTbHv[[#This Row],[T OTRA PARADA 1]:[T OTRA PARADA 5]])</f>
        <v>0</v>
      </c>
      <c r="M1262" s="88" t="s">
        <v>79</v>
      </c>
      <c r="N1262" s="88" t="s">
        <v>1417</v>
      </c>
      <c r="O1262" s="88" t="s">
        <v>765</v>
      </c>
      <c r="P1262" s="88">
        <v>1116275011</v>
      </c>
      <c r="Q1262" s="88" t="s">
        <v>43</v>
      </c>
      <c r="R1262" s="88" t="s">
        <v>49</v>
      </c>
      <c r="S1262" s="90">
        <v>46076</v>
      </c>
      <c r="T1262" s="88" t="s">
        <v>62</v>
      </c>
      <c r="U1262" s="88"/>
      <c r="V1262" s="88"/>
      <c r="W1262" s="88"/>
      <c r="X1262" s="88"/>
      <c r="Y1262" s="88"/>
      <c r="Z1262" s="88"/>
      <c r="AA1262" s="88"/>
      <c r="AB1262" s="88"/>
      <c r="AC1262" s="88" t="s">
        <v>1445</v>
      </c>
      <c r="AD1262" s="88" t="s">
        <v>1490</v>
      </c>
      <c r="AE1262" s="88" t="s">
        <v>1518</v>
      </c>
      <c r="AF1262" s="88">
        <v>19.828868083208551</v>
      </c>
      <c r="AG1262" s="88" t="s">
        <v>208</v>
      </c>
      <c r="AH1262" s="206">
        <v>5</v>
      </c>
      <c r="AI1262" s="88" t="s">
        <v>47</v>
      </c>
      <c r="AJ1262" s="419">
        <f>VLOOKUP(InformeTbHv[[#This Row],[TURNO]],[1]INFORMEHV!AI$2:AK$184,2,0)</f>
        <v>0.25</v>
      </c>
      <c r="AK1262" s="419">
        <f>VLOOKUP(InformeTbHv[[#This Row],[TURNO]],[1]INFORMEHV!AI$2:AK$184,3,0)</f>
        <v>0.58333333333333337</v>
      </c>
      <c r="AL1262" s="205">
        <v>30</v>
      </c>
      <c r="AM1262" s="88">
        <v>406</v>
      </c>
      <c r="AN1262" s="88">
        <v>129.4</v>
      </c>
      <c r="AO1262" s="88">
        <v>14.2</v>
      </c>
      <c r="AP1262" s="88">
        <v>44</v>
      </c>
      <c r="AQ1262" s="89">
        <v>11.5</v>
      </c>
      <c r="AR1262" s="88">
        <v>12</v>
      </c>
      <c r="AS1262" s="88"/>
      <c r="AT1262" s="88"/>
      <c r="AU1262" s="88"/>
      <c r="AV1262" s="88">
        <v>0.33</v>
      </c>
      <c r="AW1262" s="88">
        <v>0.33</v>
      </c>
      <c r="AX1262" s="88">
        <v>0.3</v>
      </c>
      <c r="AY1262" s="88">
        <v>9</v>
      </c>
      <c r="AZ1262" s="92"/>
      <c r="BA1262" s="88" t="s">
        <v>46</v>
      </c>
      <c r="BB126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0.96</v>
      </c>
      <c r="BC1262" s="89"/>
      <c r="BD1262" s="89"/>
      <c r="BE1262" s="89"/>
      <c r="BF1262" s="89"/>
      <c r="BG1262" s="93"/>
      <c r="BH1262" s="44"/>
      <c r="BI1262" s="45"/>
      <c r="BJ1262" s="45"/>
      <c r="BK1262" s="46"/>
      <c r="BL1262" s="94"/>
    </row>
    <row r="1263" spans="1:64" ht="18" customHeight="1" x14ac:dyDescent="0.3">
      <c r="A1263" s="87">
        <f>IFERROR(InformeTbHv[[#This Row],[T EFECTIVO]]/InformeTbHv[[#This Row],[Horas disponibles]],0)</f>
        <v>0</v>
      </c>
      <c r="B1263" s="87">
        <f>((InformeTbHv[[#This Row],[T PROGRAMADO]]-InformeTbHv[[#This Row],[HORAS DE OTRAS PARADA]]))/InformeTbHv[[#This Row],[T PROGRAMADO]]</f>
        <v>1.2212453270876722E-15</v>
      </c>
      <c r="C1263" s="216">
        <f>IFERROR(((InformeTbHv[[#This Row],[T PROGRAMADO]]-InformeTbHv[[#This Row],[Ttal P. mec]])/InformeTbHv[[#This Row],[T PROGRAMADO]]),0)</f>
        <v>1</v>
      </c>
      <c r="D1263" s="88" t="str">
        <f>IFERROR(ROUND(InformeTbHv[[#This Row],[TOTAL DE ARBOLES]]/InformeTbHv[[#This Row],[T EFECTIVO]],2),"")</f>
        <v/>
      </c>
      <c r="E1263" s="88" t="str">
        <f>(IFERROR(ROUND(InformeTbHv[[#This Row],[M3]]/InformeTbHv[[#This Row],[TOTAL DE ARBOLES]],2),""))</f>
        <v/>
      </c>
      <c r="F1263" s="39" t="str">
        <f>IFERROR(ROUND(InformeTbHv[[#This Row],[M3]]/InformeTbHv[[#This Row],[T EFECTIVO]],2),"")</f>
        <v/>
      </c>
      <c r="G1263" s="89">
        <f>InformeTbHv[[#This Row],[T PROGRAMADO]]-InformeTbHv[[#This Row],[HORAS DE OTRAS PARADA]]</f>
        <v>0</v>
      </c>
      <c r="H1263" s="89">
        <f>InformeTbHv[[#This Row],[T PROGRAMADO]]-SUM(InformeTbHv[[#This Row],[T PARADAS MEC]]+InformeTbHv[[#This Row],[ALISTAMIENTO]]+InformeTbHv[[#This Row],[Mantenimiento periódico]])</f>
        <v>8</v>
      </c>
      <c r="I1263" s="89">
        <f>InformeTbHv[[#This Row],[T PARADAS MEC]]+InformeTbHv[[#This Row],[ALISTAMIENTO]]+InformeTbHv[[#This Row],[Mantenimiento periódico]]</f>
        <v>0</v>
      </c>
      <c r="J1263" s="89">
        <f>SUMIF(InformeTbHv[[#This Row],[MOTIVO 1]],"Mantenimiento periódico",InformeTbHv[[#This Row],[T OTRA PARADA 1]])</f>
        <v>0</v>
      </c>
      <c r="K1263" s="89">
        <f>InformeTbHv[[#This Row],[Mantenimiento periódico]]+InformeTbHv[[#This Row],[ALISTAMIENTO]]</f>
        <v>0</v>
      </c>
      <c r="L1263" s="89">
        <f>SUM(InformeTbHv[[#This Row],[T OTRA PARADA 1]:[T OTRA PARADA 5]])</f>
        <v>7.9999999999999902</v>
      </c>
      <c r="M1263" s="88" t="s">
        <v>72</v>
      </c>
      <c r="N1263" s="88" t="s">
        <v>1418</v>
      </c>
      <c r="O1263" s="88" t="s">
        <v>73</v>
      </c>
      <c r="P1263" s="88">
        <v>1116724403</v>
      </c>
      <c r="Q1263" s="88" t="s">
        <v>43</v>
      </c>
      <c r="R1263" s="88" t="s">
        <v>74</v>
      </c>
      <c r="S1263" s="90">
        <v>46076</v>
      </c>
      <c r="T1263" s="88" t="s">
        <v>99</v>
      </c>
      <c r="U1263" s="88"/>
      <c r="V1263" s="88"/>
      <c r="W1263" s="88"/>
      <c r="X1263" s="88"/>
      <c r="Y1263" s="88"/>
      <c r="Z1263" s="88"/>
      <c r="AA1263" s="88"/>
      <c r="AB1263" s="88"/>
      <c r="AC1263" s="88" t="s">
        <v>1442</v>
      </c>
      <c r="AD1263" s="88" t="s">
        <v>1487</v>
      </c>
      <c r="AE1263" s="88" t="s">
        <v>1514</v>
      </c>
      <c r="AF1263" s="88">
        <v>18.547875311725036</v>
      </c>
      <c r="AG1263" s="251" t="s">
        <v>205</v>
      </c>
      <c r="AH1263" s="206">
        <v>3</v>
      </c>
      <c r="AI1263" s="88" t="s">
        <v>45</v>
      </c>
      <c r="AJ1263" s="419">
        <f>VLOOKUP(InformeTbHv[[#This Row],[TURNO]],[1]INFORMEHV!AI$2:AK$184,2,0)</f>
        <v>0.58333333333333337</v>
      </c>
      <c r="AK1263" s="419">
        <f>VLOOKUP(InformeTbHv[[#This Row],[TURNO]],[1]INFORMEHV!AI$2:AK$184,3,0)</f>
        <v>0.91666666666666663</v>
      </c>
      <c r="AL1263" s="205"/>
      <c r="AM1263" s="88"/>
      <c r="AN1263" s="88"/>
      <c r="AO1263" s="88"/>
      <c r="AP1263" s="88"/>
      <c r="AQ1263" s="89"/>
      <c r="AR1263" s="88">
        <v>8</v>
      </c>
      <c r="AS1263" s="88"/>
      <c r="AT1263" s="88"/>
      <c r="AU1263" s="88"/>
      <c r="AV1263" s="88"/>
      <c r="AW1263" s="88"/>
      <c r="AX1263" s="88"/>
      <c r="AY1263" s="88"/>
      <c r="AZ1263" s="92" t="s">
        <v>203</v>
      </c>
      <c r="BA1263" s="88" t="s">
        <v>48</v>
      </c>
      <c r="BB126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7.9999999999999902</v>
      </c>
      <c r="BC1263" s="89">
        <v>1.9166666666666601</v>
      </c>
      <c r="BD1263" s="89">
        <v>6.0833333333333304</v>
      </c>
      <c r="BE1263" s="89"/>
      <c r="BF1263" s="89"/>
      <c r="BG1263" s="93"/>
      <c r="BH1263" s="44" t="s">
        <v>841</v>
      </c>
      <c r="BI1263" s="45" t="s">
        <v>236</v>
      </c>
      <c r="BJ1263" s="45"/>
      <c r="BK1263" s="46"/>
      <c r="BL1263" s="94"/>
    </row>
    <row r="1264" spans="1:64" ht="18" customHeight="1" x14ac:dyDescent="0.3">
      <c r="A1264" s="87">
        <f>IFERROR(InformeTbHv[[#This Row],[T EFECTIVO]]/InformeTbHv[[#This Row],[Horas disponibles]],0)</f>
        <v>0</v>
      </c>
      <c r="B1264" s="87">
        <f>((InformeTbHv[[#This Row],[T PROGRAMADO]]-InformeTbHv[[#This Row],[HORAS DE OTRAS PARADA]]))/InformeTbHv[[#This Row],[T PROGRAMADO]]</f>
        <v>0</v>
      </c>
      <c r="C1264" s="216">
        <f>IFERROR(((InformeTbHv[[#This Row],[T PROGRAMADO]]-InformeTbHv[[#This Row],[Ttal P. mec]])/InformeTbHv[[#This Row],[T PROGRAMADO]]),0)</f>
        <v>1</v>
      </c>
      <c r="D1264" s="88" t="str">
        <f>IFERROR(ROUND(InformeTbHv[[#This Row],[TOTAL DE ARBOLES]]/InformeTbHv[[#This Row],[T EFECTIVO]],2),"")</f>
        <v/>
      </c>
      <c r="E1264" s="88" t="str">
        <f>(IFERROR(ROUND(InformeTbHv[[#This Row],[M3]]/InformeTbHv[[#This Row],[TOTAL DE ARBOLES]],2),""))</f>
        <v/>
      </c>
      <c r="F1264" s="39" t="str">
        <f>IFERROR(ROUND(InformeTbHv[[#This Row],[M3]]/InformeTbHv[[#This Row],[T EFECTIVO]],2),"")</f>
        <v/>
      </c>
      <c r="G1264" s="89">
        <f>InformeTbHv[[#This Row],[T PROGRAMADO]]-InformeTbHv[[#This Row],[HORAS DE OTRAS PARADA]]</f>
        <v>0</v>
      </c>
      <c r="H1264" s="89">
        <f>InformeTbHv[[#This Row],[T PROGRAMADO]]-SUM(InformeTbHv[[#This Row],[T PARADAS MEC]]+InformeTbHv[[#This Row],[ALISTAMIENTO]]+InformeTbHv[[#This Row],[Mantenimiento periódico]])</f>
        <v>8</v>
      </c>
      <c r="I1264" s="89">
        <f>InformeTbHv[[#This Row],[T PARADAS MEC]]+InformeTbHv[[#This Row],[ALISTAMIENTO]]+InformeTbHv[[#This Row],[Mantenimiento periódico]]</f>
        <v>0</v>
      </c>
      <c r="J1264" s="89">
        <f>SUMIF(InformeTbHv[[#This Row],[MOTIVO 1]],"Mantenimiento periódico",InformeTbHv[[#This Row],[T OTRA PARADA 1]])</f>
        <v>0</v>
      </c>
      <c r="K1264" s="89">
        <f>InformeTbHv[[#This Row],[Mantenimiento periódico]]+InformeTbHv[[#This Row],[ALISTAMIENTO]]</f>
        <v>0</v>
      </c>
      <c r="L1264" s="89">
        <f>SUM(InformeTbHv[[#This Row],[T OTRA PARADA 1]:[T OTRA PARADA 5]])</f>
        <v>8</v>
      </c>
      <c r="M1264" s="88" t="s">
        <v>72</v>
      </c>
      <c r="N1264" s="88" t="s">
        <v>1418</v>
      </c>
      <c r="O1264" s="88" t="s">
        <v>73</v>
      </c>
      <c r="P1264" s="88">
        <v>1116724403</v>
      </c>
      <c r="Q1264" s="88" t="s">
        <v>43</v>
      </c>
      <c r="R1264" s="88" t="s">
        <v>74</v>
      </c>
      <c r="S1264" s="90">
        <v>46078</v>
      </c>
      <c r="T1264" s="88" t="s">
        <v>99</v>
      </c>
      <c r="U1264" s="88"/>
      <c r="V1264" s="88"/>
      <c r="W1264" s="88"/>
      <c r="X1264" s="88"/>
      <c r="Y1264" s="88"/>
      <c r="Z1264" s="88"/>
      <c r="AA1264" s="88"/>
      <c r="AB1264" s="88"/>
      <c r="AC1264" s="88" t="s">
        <v>1442</v>
      </c>
      <c r="AD1264" s="88" t="s">
        <v>1487</v>
      </c>
      <c r="AE1264" s="88" t="s">
        <v>1514</v>
      </c>
      <c r="AF1264" s="88">
        <v>18.547875311725036</v>
      </c>
      <c r="AG1264" s="251" t="s">
        <v>205</v>
      </c>
      <c r="AH1264" s="206">
        <v>3</v>
      </c>
      <c r="AI1264" s="88" t="s">
        <v>45</v>
      </c>
      <c r="AJ1264" s="419">
        <f>VLOOKUP(InformeTbHv[[#This Row],[TURNO]],[1]INFORMEHV!AI$2:AK$184,2,0)</f>
        <v>0.58333333333333337</v>
      </c>
      <c r="AK1264" s="419">
        <f>VLOOKUP(InformeTbHv[[#This Row],[TURNO]],[1]INFORMEHV!AI$2:AK$184,3,0)</f>
        <v>0.91666666666666663</v>
      </c>
      <c r="AL1264" s="205"/>
      <c r="AM1264" s="88"/>
      <c r="AN1264" s="88"/>
      <c r="AO1264" s="88"/>
      <c r="AP1264" s="88"/>
      <c r="AQ1264" s="89"/>
      <c r="AR1264" s="88">
        <v>8</v>
      </c>
      <c r="AS1264" s="88"/>
      <c r="AT1264" s="88"/>
      <c r="AU1264" s="88"/>
      <c r="AV1264" s="88"/>
      <c r="AW1264" s="88"/>
      <c r="AX1264" s="88"/>
      <c r="AY1264" s="88"/>
      <c r="AZ1264" s="92" t="s">
        <v>203</v>
      </c>
      <c r="BA1264" s="88" t="s">
        <v>48</v>
      </c>
      <c r="BB126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1264" s="89">
        <v>8</v>
      </c>
      <c r="BD1264" s="89"/>
      <c r="BE1264" s="89"/>
      <c r="BF1264" s="89"/>
      <c r="BG1264" s="93"/>
      <c r="BH1264" s="14" t="s">
        <v>236</v>
      </c>
      <c r="BI1264" s="45"/>
      <c r="BJ1264" s="45"/>
      <c r="BK1264" s="46"/>
      <c r="BL1264" s="94"/>
    </row>
    <row r="1265" spans="1:64" ht="18" customHeight="1" x14ac:dyDescent="0.3">
      <c r="A1265" s="87">
        <f>IFERROR(InformeTbHv[[#This Row],[T EFECTIVO]]/InformeTbHv[[#This Row],[Horas disponibles]],0)</f>
        <v>0</v>
      </c>
      <c r="B1265" s="87">
        <f>((InformeTbHv[[#This Row],[T PROGRAMADO]]-InformeTbHv[[#This Row],[HORAS DE OTRAS PARADA]]))/InformeTbHv[[#This Row],[T PROGRAMADO]]</f>
        <v>0</v>
      </c>
      <c r="C1265" s="216">
        <f>IFERROR(((InformeTbHv[[#This Row],[T PROGRAMADO]]-InformeTbHv[[#This Row],[Ttal P. mec]])/InformeTbHv[[#This Row],[T PROGRAMADO]]),0)</f>
        <v>1</v>
      </c>
      <c r="D1265" s="88" t="str">
        <f>IFERROR(ROUND(InformeTbHv[[#This Row],[TOTAL DE ARBOLES]]/InformeTbHv[[#This Row],[T EFECTIVO]],2),"")</f>
        <v/>
      </c>
      <c r="E1265" s="88" t="str">
        <f>(IFERROR(ROUND(InformeTbHv[[#This Row],[M3]]/InformeTbHv[[#This Row],[TOTAL DE ARBOLES]],2),""))</f>
        <v/>
      </c>
      <c r="F1265" s="39" t="str">
        <f>IFERROR(ROUND(InformeTbHv[[#This Row],[M3]]/InformeTbHv[[#This Row],[T EFECTIVO]],2),"")</f>
        <v/>
      </c>
      <c r="G1265" s="89">
        <f>InformeTbHv[[#This Row],[T PROGRAMADO]]-InformeTbHv[[#This Row],[HORAS DE OTRAS PARADA]]</f>
        <v>0</v>
      </c>
      <c r="H1265" s="89">
        <f>InformeTbHv[[#This Row],[T PROGRAMADO]]-SUM(InformeTbHv[[#This Row],[T PARADAS MEC]]+InformeTbHv[[#This Row],[ALISTAMIENTO]]+InformeTbHv[[#This Row],[Mantenimiento periódico]])</f>
        <v>8</v>
      </c>
      <c r="I1265" s="89">
        <f>InformeTbHv[[#This Row],[T PARADAS MEC]]+InformeTbHv[[#This Row],[ALISTAMIENTO]]+InformeTbHv[[#This Row],[Mantenimiento periódico]]</f>
        <v>0</v>
      </c>
      <c r="J1265" s="89">
        <f>SUMIF(InformeTbHv[[#This Row],[MOTIVO 1]],"Mantenimiento periódico",InformeTbHv[[#This Row],[T OTRA PARADA 1]])</f>
        <v>0</v>
      </c>
      <c r="K1265" s="89">
        <f>InformeTbHv[[#This Row],[Mantenimiento periódico]]+InformeTbHv[[#This Row],[ALISTAMIENTO]]</f>
        <v>0</v>
      </c>
      <c r="L1265" s="89">
        <f>SUM(InformeTbHv[[#This Row],[T OTRA PARADA 1]:[T OTRA PARADA 5]])</f>
        <v>8</v>
      </c>
      <c r="M1265" s="88" t="s">
        <v>72</v>
      </c>
      <c r="N1265" s="88" t="s">
        <v>1418</v>
      </c>
      <c r="O1265" s="88" t="s">
        <v>75</v>
      </c>
      <c r="P1265" s="88">
        <v>1114481552</v>
      </c>
      <c r="Q1265" s="88" t="s">
        <v>43</v>
      </c>
      <c r="R1265" s="88" t="s">
        <v>74</v>
      </c>
      <c r="S1265" s="90">
        <v>46078</v>
      </c>
      <c r="T1265" s="88" t="s">
        <v>99</v>
      </c>
      <c r="U1265" s="88"/>
      <c r="V1265" s="88"/>
      <c r="W1265" s="88"/>
      <c r="X1265" s="88"/>
      <c r="Y1265" s="88"/>
      <c r="Z1265" s="88"/>
      <c r="AA1265" s="88"/>
      <c r="AB1265" s="88"/>
      <c r="AC1265" s="88" t="s">
        <v>1442</v>
      </c>
      <c r="AD1265" s="88" t="s">
        <v>1487</v>
      </c>
      <c r="AE1265" s="88" t="s">
        <v>1514</v>
      </c>
      <c r="AF1265" s="88">
        <v>18.547875311725036</v>
      </c>
      <c r="AG1265" s="251" t="s">
        <v>205</v>
      </c>
      <c r="AH1265" s="206">
        <v>3</v>
      </c>
      <c r="AI1265" s="88" t="s">
        <v>47</v>
      </c>
      <c r="AJ1265" s="419">
        <f>VLOOKUP(InformeTbHv[[#This Row],[TURNO]],[1]INFORMEHV!AI$2:AK$184,2,0)</f>
        <v>0.25</v>
      </c>
      <c r="AK1265" s="419">
        <f>VLOOKUP(InformeTbHv[[#This Row],[TURNO]],[1]INFORMEHV!AI$2:AK$184,3,0)</f>
        <v>0.58333333333333337</v>
      </c>
      <c r="AL1265" s="205"/>
      <c r="AM1265" s="88"/>
      <c r="AN1265" s="88"/>
      <c r="AO1265" s="88"/>
      <c r="AP1265" s="88"/>
      <c r="AQ1265" s="89"/>
      <c r="AR1265" s="88">
        <v>8</v>
      </c>
      <c r="AS1265" s="88"/>
      <c r="AT1265" s="88"/>
      <c r="AU1265" s="88"/>
      <c r="AV1265" s="88"/>
      <c r="AW1265" s="88"/>
      <c r="AX1265" s="88"/>
      <c r="AY1265" s="88"/>
      <c r="AZ1265" s="92" t="s">
        <v>203</v>
      </c>
      <c r="BA1265" s="88" t="s">
        <v>48</v>
      </c>
      <c r="BB126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1265" s="89">
        <v>0.3</v>
      </c>
      <c r="BD1265" s="89">
        <v>7.7</v>
      </c>
      <c r="BE1265" s="89"/>
      <c r="BF1265" s="89"/>
      <c r="BG1265" s="93"/>
      <c r="BH1265" s="44" t="s">
        <v>90</v>
      </c>
      <c r="BI1265" s="45" t="s">
        <v>236</v>
      </c>
      <c r="BJ1265" s="45"/>
      <c r="BK1265" s="46"/>
      <c r="BL1265" s="94"/>
    </row>
    <row r="1266" spans="1:64" ht="18" customHeight="1" x14ac:dyDescent="0.3">
      <c r="A1266" s="87">
        <f>IFERROR(InformeTbHv[[#This Row],[T EFECTIVO]]/InformeTbHv[[#This Row],[Horas disponibles]],0)</f>
        <v>0</v>
      </c>
      <c r="B1266" s="87">
        <f>((InformeTbHv[[#This Row],[T PROGRAMADO]]-InformeTbHv[[#This Row],[HORAS DE OTRAS PARADA]]))/InformeTbHv[[#This Row],[T PROGRAMADO]]</f>
        <v>0</v>
      </c>
      <c r="C1266" s="216">
        <f>IFERROR(((InformeTbHv[[#This Row],[T PROGRAMADO]]-InformeTbHv[[#This Row],[Ttal P. mec]])/InformeTbHv[[#This Row],[T PROGRAMADO]]),0)</f>
        <v>1</v>
      </c>
      <c r="D1266" s="88" t="str">
        <f>IFERROR(ROUND(InformeTbHv[[#This Row],[TOTAL DE ARBOLES]]/InformeTbHv[[#This Row],[T EFECTIVO]],2),"")</f>
        <v/>
      </c>
      <c r="E1266" s="88" t="str">
        <f>(IFERROR(ROUND(InformeTbHv[[#This Row],[M3]]/InformeTbHv[[#This Row],[TOTAL DE ARBOLES]],2),""))</f>
        <v/>
      </c>
      <c r="F1266" s="39" t="str">
        <f>IFERROR(ROUND(InformeTbHv[[#This Row],[M3]]/InformeTbHv[[#This Row],[T EFECTIVO]],2),"")</f>
        <v/>
      </c>
      <c r="G1266" s="89">
        <f>InformeTbHv[[#This Row],[T PROGRAMADO]]-InformeTbHv[[#This Row],[HORAS DE OTRAS PARADA]]</f>
        <v>0</v>
      </c>
      <c r="H1266" s="89">
        <f>InformeTbHv[[#This Row],[T PROGRAMADO]]-SUM(InformeTbHv[[#This Row],[T PARADAS MEC]]+InformeTbHv[[#This Row],[ALISTAMIENTO]]+InformeTbHv[[#This Row],[Mantenimiento periódico]])</f>
        <v>8</v>
      </c>
      <c r="I1266" s="89">
        <f>InformeTbHv[[#This Row],[T PARADAS MEC]]+InformeTbHv[[#This Row],[ALISTAMIENTO]]+InformeTbHv[[#This Row],[Mantenimiento periódico]]</f>
        <v>0</v>
      </c>
      <c r="J1266" s="89">
        <f>SUMIF(InformeTbHv[[#This Row],[MOTIVO 1]],"Mantenimiento periódico",InformeTbHv[[#This Row],[T OTRA PARADA 1]])</f>
        <v>0</v>
      </c>
      <c r="K1266" s="89">
        <f>InformeTbHv[[#This Row],[Mantenimiento periódico]]+InformeTbHv[[#This Row],[ALISTAMIENTO]]</f>
        <v>0</v>
      </c>
      <c r="L1266" s="89">
        <f>SUM(InformeTbHv[[#This Row],[T OTRA PARADA 1]:[T OTRA PARADA 5]])</f>
        <v>8</v>
      </c>
      <c r="M1266" s="88" t="s">
        <v>72</v>
      </c>
      <c r="N1266" s="88" t="s">
        <v>1418</v>
      </c>
      <c r="O1266" s="88" t="s">
        <v>73</v>
      </c>
      <c r="P1266" s="88">
        <v>1116724403</v>
      </c>
      <c r="Q1266" s="88" t="s">
        <v>43</v>
      </c>
      <c r="R1266" s="88" t="s">
        <v>74</v>
      </c>
      <c r="S1266" s="90">
        <v>46077</v>
      </c>
      <c r="T1266" s="88" t="s">
        <v>99</v>
      </c>
      <c r="U1266" s="88"/>
      <c r="V1266" s="88"/>
      <c r="W1266" s="88"/>
      <c r="X1266" s="88"/>
      <c r="Y1266" s="88"/>
      <c r="Z1266" s="88"/>
      <c r="AA1266" s="88"/>
      <c r="AB1266" s="88"/>
      <c r="AC1266" s="88" t="s">
        <v>1442</v>
      </c>
      <c r="AD1266" s="88" t="s">
        <v>1487</v>
      </c>
      <c r="AE1266" s="88" t="s">
        <v>1514</v>
      </c>
      <c r="AF1266" s="88">
        <v>18.547875311725036</v>
      </c>
      <c r="AG1266" s="251" t="s">
        <v>205</v>
      </c>
      <c r="AH1266" s="206">
        <v>3</v>
      </c>
      <c r="AI1266" s="88" t="s">
        <v>45</v>
      </c>
      <c r="AJ1266" s="419">
        <f>VLOOKUP(InformeTbHv[[#This Row],[TURNO]],[1]INFORMEHV!AI$2:AK$184,2,0)</f>
        <v>0.58333333333333337</v>
      </c>
      <c r="AK1266" s="419">
        <f>VLOOKUP(InformeTbHv[[#This Row],[TURNO]],[1]INFORMEHV!AI$2:AK$184,3,0)</f>
        <v>0.91666666666666663</v>
      </c>
      <c r="AL1266" s="205"/>
      <c r="AM1266" s="88"/>
      <c r="AN1266" s="88"/>
      <c r="AO1266" s="88"/>
      <c r="AP1266" s="88"/>
      <c r="AQ1266" s="89"/>
      <c r="AR1266" s="88">
        <v>8</v>
      </c>
      <c r="AS1266" s="88"/>
      <c r="AT1266" s="88"/>
      <c r="AU1266" s="88"/>
      <c r="AV1266" s="88"/>
      <c r="AW1266" s="88"/>
      <c r="AX1266" s="88"/>
      <c r="AY1266" s="88"/>
      <c r="AZ1266" s="92" t="s">
        <v>203</v>
      </c>
      <c r="BA1266" s="88" t="s">
        <v>48</v>
      </c>
      <c r="BB126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1266" s="89">
        <v>8</v>
      </c>
      <c r="BD1266" s="89"/>
      <c r="BE1266" s="89"/>
      <c r="BF1266" s="89"/>
      <c r="BG1266" s="93"/>
      <c r="BH1266" s="14" t="s">
        <v>236</v>
      </c>
      <c r="BI1266" s="45"/>
      <c r="BJ1266" s="45"/>
      <c r="BK1266" s="46"/>
      <c r="BL1266" s="94"/>
    </row>
    <row r="1267" spans="1:64" ht="18" customHeight="1" x14ac:dyDescent="0.3">
      <c r="A1267" s="87">
        <f>IFERROR(InformeTbHv[[#This Row],[T EFECTIVO]]/InformeTbHv[[#This Row],[Horas disponibles]],0)</f>
        <v>0</v>
      </c>
      <c r="B1267" s="87">
        <f>((InformeTbHv[[#This Row],[T PROGRAMADO]]-InformeTbHv[[#This Row],[HORAS DE OTRAS PARADA]]))/InformeTbHv[[#This Row],[T PROGRAMADO]]</f>
        <v>0</v>
      </c>
      <c r="C1267" s="216">
        <f>IFERROR(((InformeTbHv[[#This Row],[T PROGRAMADO]]-InformeTbHv[[#This Row],[Ttal P. mec]])/InformeTbHv[[#This Row],[T PROGRAMADO]]),0)</f>
        <v>0.96625000000000005</v>
      </c>
      <c r="D1267" s="88" t="str">
        <f>IFERROR(ROUND(InformeTbHv[[#This Row],[TOTAL DE ARBOLES]]/InformeTbHv[[#This Row],[T EFECTIVO]],2),"")</f>
        <v/>
      </c>
      <c r="E1267" s="88" t="str">
        <f>(IFERROR(ROUND(InformeTbHv[[#This Row],[M3]]/InformeTbHv[[#This Row],[TOTAL DE ARBOLES]],2),""))</f>
        <v/>
      </c>
      <c r="F1267" s="39" t="str">
        <f>IFERROR(ROUND(InformeTbHv[[#This Row],[M3]]/InformeTbHv[[#This Row],[T EFECTIVO]],2),"")</f>
        <v/>
      </c>
      <c r="G1267" s="89">
        <f>InformeTbHv[[#This Row],[T PROGRAMADO]]-InformeTbHv[[#This Row],[HORAS DE OTRAS PARADA]]</f>
        <v>0</v>
      </c>
      <c r="H1267" s="89">
        <f>InformeTbHv[[#This Row],[T PROGRAMADO]]-SUM(InformeTbHv[[#This Row],[T PARADAS MEC]]+InformeTbHv[[#This Row],[ALISTAMIENTO]]+InformeTbHv[[#This Row],[Mantenimiento periódico]])</f>
        <v>7.73</v>
      </c>
      <c r="I1267" s="89">
        <f>InformeTbHv[[#This Row],[T PARADAS MEC]]+InformeTbHv[[#This Row],[ALISTAMIENTO]]+InformeTbHv[[#This Row],[Mantenimiento periódico]]</f>
        <v>0.27</v>
      </c>
      <c r="J1267" s="89">
        <f>SUMIF(InformeTbHv[[#This Row],[MOTIVO 1]],"Mantenimiento periódico",InformeTbHv[[#This Row],[T OTRA PARADA 1]])</f>
        <v>0</v>
      </c>
      <c r="K1267" s="89">
        <f>InformeTbHv[[#This Row],[Mantenimiento periódico]]+InformeTbHv[[#This Row],[ALISTAMIENTO]]</f>
        <v>0.27</v>
      </c>
      <c r="L1267" s="89">
        <f>SUM(InformeTbHv[[#This Row],[T OTRA PARADA 1]:[T OTRA PARADA 5]])</f>
        <v>7.73</v>
      </c>
      <c r="M1267" s="88" t="s">
        <v>72</v>
      </c>
      <c r="N1267" s="88" t="s">
        <v>1418</v>
      </c>
      <c r="O1267" s="88" t="s">
        <v>75</v>
      </c>
      <c r="P1267" s="88">
        <v>1114481552</v>
      </c>
      <c r="Q1267" s="88" t="s">
        <v>43</v>
      </c>
      <c r="R1267" s="88" t="s">
        <v>74</v>
      </c>
      <c r="S1267" s="90">
        <v>46077</v>
      </c>
      <c r="T1267" s="88" t="s">
        <v>99</v>
      </c>
      <c r="U1267" s="88"/>
      <c r="V1267" s="88"/>
      <c r="W1267" s="88"/>
      <c r="X1267" s="88"/>
      <c r="Y1267" s="88"/>
      <c r="Z1267" s="88"/>
      <c r="AA1267" s="88"/>
      <c r="AB1267" s="88"/>
      <c r="AC1267" s="88" t="s">
        <v>1442</v>
      </c>
      <c r="AD1267" s="88" t="s">
        <v>1487</v>
      </c>
      <c r="AE1267" s="88" t="s">
        <v>1514</v>
      </c>
      <c r="AF1267" s="88">
        <v>18.547875311725036</v>
      </c>
      <c r="AG1267" s="251" t="s">
        <v>205</v>
      </c>
      <c r="AH1267" s="206">
        <v>3</v>
      </c>
      <c r="AI1267" s="88" t="s">
        <v>47</v>
      </c>
      <c r="AJ1267" s="419">
        <f>VLOOKUP(InformeTbHv[[#This Row],[TURNO]],[1]INFORMEHV!AI$2:AK$184,2,0)</f>
        <v>0.25</v>
      </c>
      <c r="AK1267" s="419">
        <f>VLOOKUP(InformeTbHv[[#This Row],[TURNO]],[1]INFORMEHV!AI$2:AK$184,3,0)</f>
        <v>0.58333333333333337</v>
      </c>
      <c r="AL1267" s="205"/>
      <c r="AM1267" s="88"/>
      <c r="AN1267" s="88"/>
      <c r="AO1267" s="88"/>
      <c r="AP1267" s="88"/>
      <c r="AQ1267" s="89"/>
      <c r="AR1267" s="88">
        <v>8</v>
      </c>
      <c r="AS1267" s="88"/>
      <c r="AT1267" s="88"/>
      <c r="AU1267" s="88"/>
      <c r="AV1267" s="88">
        <v>0.27</v>
      </c>
      <c r="AW1267" s="88"/>
      <c r="AX1267" s="88"/>
      <c r="AY1267" s="88"/>
      <c r="AZ1267" s="92" t="s">
        <v>203</v>
      </c>
      <c r="BA1267" s="88" t="s">
        <v>48</v>
      </c>
      <c r="BB126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1267" s="89">
        <v>0.27</v>
      </c>
      <c r="BD1267" s="89">
        <v>7.46</v>
      </c>
      <c r="BE1267" s="89"/>
      <c r="BF1267" s="89"/>
      <c r="BG1267" s="93"/>
      <c r="BH1267" s="44" t="s">
        <v>90</v>
      </c>
      <c r="BI1267" s="45" t="s">
        <v>236</v>
      </c>
      <c r="BJ1267" s="45"/>
      <c r="BK1267" s="46"/>
      <c r="BL1267" s="94"/>
    </row>
    <row r="1268" spans="1:64" ht="18" customHeight="1" x14ac:dyDescent="0.3">
      <c r="A1268" s="87">
        <f>IFERROR(InformeTbHv[[#This Row],[T EFECTIVO]]/InformeTbHv[[#This Row],[Horas disponibles]],0)</f>
        <v>0.69185185185185183</v>
      </c>
      <c r="B1268" s="87">
        <f>((InformeTbHv[[#This Row],[T PROGRAMADO]]-InformeTbHv[[#This Row],[HORAS DE OTRAS PARADA]]))/InformeTbHv[[#This Row],[T PROGRAMADO]]</f>
        <v>0.66714285714285715</v>
      </c>
      <c r="C1268" s="216">
        <f>IFERROR(((InformeTbHv[[#This Row],[T PROGRAMADO]]-InformeTbHv[[#This Row],[Ttal P. mec]])/InformeTbHv[[#This Row],[T PROGRAMADO]]),0)</f>
        <v>0.9642857142857143</v>
      </c>
      <c r="D1268" s="88">
        <f>IFERROR(ROUND(InformeTbHv[[#This Row],[TOTAL DE ARBOLES]]/InformeTbHv[[#This Row],[T EFECTIVO]],2),"")</f>
        <v>47.97</v>
      </c>
      <c r="E1268" s="88">
        <f>(IFERROR(ROUND(InformeTbHv[[#This Row],[M3]]/InformeTbHv[[#This Row],[TOTAL DE ARBOLES]],2),""))</f>
        <v>0.49</v>
      </c>
      <c r="F1268" s="39">
        <f>IFERROR(ROUND(InformeTbHv[[#This Row],[M3]]/InformeTbHv[[#This Row],[T EFECTIVO]],2),"")</f>
        <v>23.62</v>
      </c>
      <c r="G1268" s="89">
        <f>InformeTbHv[[#This Row],[T PROGRAMADO]]-InformeTbHv[[#This Row],[HORAS DE OTRAS PARADA]]</f>
        <v>4.67</v>
      </c>
      <c r="H1268" s="89">
        <f>InformeTbHv[[#This Row],[T PROGRAMADO]]-SUM(InformeTbHv[[#This Row],[T PARADAS MEC]]+InformeTbHv[[#This Row],[ALISTAMIENTO]]+InformeTbHv[[#This Row],[Mantenimiento periódico]])</f>
        <v>6.75</v>
      </c>
      <c r="I1268" s="89">
        <f>InformeTbHv[[#This Row],[T PARADAS MEC]]+InformeTbHv[[#This Row],[ALISTAMIENTO]]+InformeTbHv[[#This Row],[Mantenimiento periódico]]</f>
        <v>0.25</v>
      </c>
      <c r="J1268" s="89">
        <f>SUMIF(InformeTbHv[[#This Row],[MOTIVO 1]],"Mantenimiento periódico",InformeTbHv[[#This Row],[T OTRA PARADA 1]])</f>
        <v>0</v>
      </c>
      <c r="K1268" s="89">
        <f>InformeTbHv[[#This Row],[Mantenimiento periódico]]+InformeTbHv[[#This Row],[ALISTAMIENTO]]</f>
        <v>0.25</v>
      </c>
      <c r="L1268" s="89">
        <f>SUM(InformeTbHv[[#This Row],[T OTRA PARADA 1]:[T OTRA PARADA 5]])</f>
        <v>1.75</v>
      </c>
      <c r="M1268" s="88" t="s">
        <v>63</v>
      </c>
      <c r="N1268" s="88" t="s">
        <v>1417</v>
      </c>
      <c r="O1268" s="88" t="s">
        <v>67</v>
      </c>
      <c r="P1268" s="88">
        <v>4516297</v>
      </c>
      <c r="Q1268" s="88" t="s">
        <v>65</v>
      </c>
      <c r="R1268" s="88" t="s">
        <v>44</v>
      </c>
      <c r="S1268" s="90">
        <v>46076</v>
      </c>
      <c r="T1268" s="88" t="s">
        <v>70</v>
      </c>
      <c r="U1268" s="88"/>
      <c r="V1268" s="88"/>
      <c r="W1268" s="88"/>
      <c r="X1268" s="88"/>
      <c r="Y1268" s="88"/>
      <c r="Z1268" s="88"/>
      <c r="AA1268" s="88"/>
      <c r="AB1268" s="88"/>
      <c r="AC1268" s="88" t="s">
        <v>1440</v>
      </c>
      <c r="AD1268" s="88" t="s">
        <v>1485</v>
      </c>
      <c r="AE1268" s="88" t="s">
        <v>1512</v>
      </c>
      <c r="AF1268" s="88">
        <v>35.031496222898902</v>
      </c>
      <c r="AG1268" s="25" t="s">
        <v>207</v>
      </c>
      <c r="AH1268" s="206">
        <v>8</v>
      </c>
      <c r="AI1268" s="88" t="s">
        <v>45</v>
      </c>
      <c r="AJ1268" s="419">
        <f>VLOOKUP(InformeTbHv[[#This Row],[TURNO]],[1]INFORMEHV!AI$2:AK$184,2,0)</f>
        <v>0.58333333333333337</v>
      </c>
      <c r="AK1268" s="419">
        <f>VLOOKUP(InformeTbHv[[#This Row],[TURNO]],[1]INFORMEHV!AI$2:AK$184,3,0)</f>
        <v>0.91666666666666663</v>
      </c>
      <c r="AL1268" s="205">
        <v>25</v>
      </c>
      <c r="AM1268" s="88">
        <v>224</v>
      </c>
      <c r="AN1268" s="88">
        <v>110.31</v>
      </c>
      <c r="AO1268" s="88">
        <v>20.29</v>
      </c>
      <c r="AP1268" s="88"/>
      <c r="AQ1268" s="89"/>
      <c r="AR1268" s="88">
        <v>7</v>
      </c>
      <c r="AS1268" s="88"/>
      <c r="AT1268" s="88"/>
      <c r="AU1268" s="88"/>
      <c r="AV1268" s="88">
        <v>0.25</v>
      </c>
      <c r="AW1268" s="88"/>
      <c r="AX1268" s="88">
        <v>0.33</v>
      </c>
      <c r="AY1268" s="88"/>
      <c r="AZ1268" s="92" t="s">
        <v>780</v>
      </c>
      <c r="BA1268" s="88" t="s">
        <v>48</v>
      </c>
      <c r="BB126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2.33</v>
      </c>
      <c r="BC1268" s="89">
        <v>1</v>
      </c>
      <c r="BD1268" s="89">
        <v>0.75</v>
      </c>
      <c r="BE1268" s="89"/>
      <c r="BF1268" s="89"/>
      <c r="BG1268" s="93"/>
      <c r="BH1268" s="44" t="s">
        <v>841</v>
      </c>
      <c r="BI1268" s="45" t="s">
        <v>355</v>
      </c>
      <c r="BJ1268" s="45"/>
      <c r="BK1268" s="46"/>
      <c r="BL1268" s="94"/>
    </row>
    <row r="1269" spans="1:64" ht="18" customHeight="1" x14ac:dyDescent="0.3">
      <c r="A1269" s="87">
        <f>IFERROR(InformeTbHv[[#This Row],[T EFECTIVO]]/InformeTbHv[[#This Row],[Horas disponibles]],0)</f>
        <v>0.87096774193548387</v>
      </c>
      <c r="B1269" s="87">
        <f>((InformeTbHv[[#This Row],[T PROGRAMADO]]-InformeTbHv[[#This Row],[HORAS DE OTRAS PARADA]]))/InformeTbHv[[#This Row],[T PROGRAMADO]]</f>
        <v>0.84375</v>
      </c>
      <c r="C1269" s="216">
        <f>IFERROR(((InformeTbHv[[#This Row],[T PROGRAMADO]]-InformeTbHv[[#This Row],[Ttal P. mec]])/InformeTbHv[[#This Row],[T PROGRAMADO]]),0)</f>
        <v>0.96875</v>
      </c>
      <c r="D1269" s="88">
        <f>IFERROR(ROUND(InformeTbHv[[#This Row],[TOTAL DE ARBOLES]]/InformeTbHv[[#This Row],[T EFECTIVO]],2),"")</f>
        <v>76</v>
      </c>
      <c r="E1269" s="88">
        <f>(IFERROR(ROUND(InformeTbHv[[#This Row],[M3]]/InformeTbHv[[#This Row],[TOTAL DE ARBOLES]],2),""))</f>
        <v>0.09</v>
      </c>
      <c r="F1269" s="39">
        <f>IFERROR(ROUND(InformeTbHv[[#This Row],[M3]]/InformeTbHv[[#This Row],[T EFECTIVO]],2),"")</f>
        <v>7.04</v>
      </c>
      <c r="G1269" s="89">
        <f>InformeTbHv[[#This Row],[T PROGRAMADO]]-InformeTbHv[[#This Row],[HORAS DE OTRAS PARADA]]</f>
        <v>6.75</v>
      </c>
      <c r="H1269" s="89">
        <f>InformeTbHv[[#This Row],[T PROGRAMADO]]-SUM(InformeTbHv[[#This Row],[T PARADAS MEC]]+InformeTbHv[[#This Row],[ALISTAMIENTO]]+InformeTbHv[[#This Row],[Mantenimiento periódico]])</f>
        <v>7.75</v>
      </c>
      <c r="I1269" s="89">
        <f>InformeTbHv[[#This Row],[T PARADAS MEC]]+InformeTbHv[[#This Row],[ALISTAMIENTO]]+InformeTbHv[[#This Row],[Mantenimiento periódico]]</f>
        <v>0.25</v>
      </c>
      <c r="J1269" s="89">
        <f>SUMIF(InformeTbHv[[#This Row],[MOTIVO 1]],"Mantenimiento periódico",InformeTbHv[[#This Row],[T OTRA PARADA 1]])</f>
        <v>0</v>
      </c>
      <c r="K1269" s="89">
        <f>InformeTbHv[[#This Row],[Mantenimiento periódico]]+InformeTbHv[[#This Row],[ALISTAMIENTO]]</f>
        <v>0.25</v>
      </c>
      <c r="L1269" s="89">
        <f>SUM(InformeTbHv[[#This Row],[T OTRA PARADA 1]:[T OTRA PARADA 5]])</f>
        <v>1</v>
      </c>
      <c r="M1269" s="88" t="s">
        <v>42</v>
      </c>
      <c r="N1269" s="88" t="s">
        <v>1418</v>
      </c>
      <c r="O1269" s="88" t="s">
        <v>58</v>
      </c>
      <c r="P1269" s="88">
        <v>6343935</v>
      </c>
      <c r="Q1269" s="88" t="s">
        <v>43</v>
      </c>
      <c r="R1269" s="88" t="s">
        <v>44</v>
      </c>
      <c r="S1269" s="90">
        <v>46077</v>
      </c>
      <c r="T1269" s="88" t="s">
        <v>196</v>
      </c>
      <c r="U1269" s="88"/>
      <c r="V1269" s="88"/>
      <c r="W1269" s="88"/>
      <c r="X1269" s="88"/>
      <c r="Y1269" s="88"/>
      <c r="Z1269" s="88"/>
      <c r="AA1269" s="88"/>
      <c r="AB1269" s="88"/>
      <c r="AC1269" s="88" t="s">
        <v>1428</v>
      </c>
      <c r="AD1269" s="88" t="s">
        <v>1473</v>
      </c>
      <c r="AE1269" s="88" t="s">
        <v>1516</v>
      </c>
      <c r="AF1269" s="88">
        <v>15.805091929583492</v>
      </c>
      <c r="AG1269" s="252" t="s">
        <v>206</v>
      </c>
      <c r="AH1269" s="206">
        <v>5</v>
      </c>
      <c r="AI1269" s="88" t="s">
        <v>45</v>
      </c>
      <c r="AJ1269" s="419">
        <f>VLOOKUP(InformeTbHv[[#This Row],[TURNO]],[1]INFORMEHV!AI$2:AK$184,2,0)</f>
        <v>0.58333333333333337</v>
      </c>
      <c r="AK1269" s="419">
        <f>VLOOKUP(InformeTbHv[[#This Row],[TURNO]],[1]INFORMEHV!AI$2:AK$184,3,0)</f>
        <v>0.91666666666666663</v>
      </c>
      <c r="AL1269" s="205">
        <v>28</v>
      </c>
      <c r="AM1269" s="88">
        <v>513</v>
      </c>
      <c r="AN1269" s="88">
        <v>47.52</v>
      </c>
      <c r="AO1269" s="88">
        <v>5.15</v>
      </c>
      <c r="AP1269" s="88"/>
      <c r="AQ1269" s="89">
        <v>10</v>
      </c>
      <c r="AR1269" s="88">
        <v>8</v>
      </c>
      <c r="AS1269" s="88"/>
      <c r="AT1269" s="88"/>
      <c r="AU1269" s="88"/>
      <c r="AV1269" s="88">
        <v>0.25</v>
      </c>
      <c r="AW1269" s="88"/>
      <c r="AX1269" s="88"/>
      <c r="AY1269" s="88">
        <v>2</v>
      </c>
      <c r="AZ1269" s="92" t="s">
        <v>92</v>
      </c>
      <c r="BA1269" s="88" t="s">
        <v>48</v>
      </c>
      <c r="BB126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1.25</v>
      </c>
      <c r="BC1269" s="89">
        <v>1</v>
      </c>
      <c r="BD1269" s="89"/>
      <c r="BE1269" s="89"/>
      <c r="BF1269" s="89"/>
      <c r="BG1269" s="93"/>
      <c r="BH1269" s="44" t="s">
        <v>255</v>
      </c>
      <c r="BI1269" s="45"/>
      <c r="BJ1269" s="45"/>
      <c r="BK1269" s="46"/>
      <c r="BL1269" s="94"/>
    </row>
    <row r="1270" spans="1:64" ht="18" customHeight="1" x14ac:dyDescent="0.3">
      <c r="A1270" s="87">
        <f>IFERROR(InformeTbHv[[#This Row],[T EFECTIVO]]/InformeTbHv[[#This Row],[Horas disponibles]],0)</f>
        <v>0.8891820580474934</v>
      </c>
      <c r="B1270" s="87">
        <f>((InformeTbHv[[#This Row],[T PROGRAMADO]]-InformeTbHv[[#This Row],[HORAS DE OTRAS PARADA]]))/InformeTbHv[[#This Row],[T PROGRAMADO]]</f>
        <v>0.84250000000000003</v>
      </c>
      <c r="C1270" s="216">
        <f>IFERROR(((InformeTbHv[[#This Row],[T PROGRAMADO]]-InformeTbHv[[#This Row],[Ttal P. mec]])/InformeTbHv[[#This Row],[T PROGRAMADO]]),0)</f>
        <v>0.94750000000000001</v>
      </c>
      <c r="D1270" s="88">
        <f>IFERROR(ROUND(InformeTbHv[[#This Row],[TOTAL DE ARBOLES]]/InformeTbHv[[#This Row],[T EFECTIVO]],2),"")</f>
        <v>48.22</v>
      </c>
      <c r="E1270" s="88">
        <f>(IFERROR(ROUND(InformeTbHv[[#This Row],[M3]]/InformeTbHv[[#This Row],[TOTAL DE ARBOLES]],2),""))</f>
        <v>0.34</v>
      </c>
      <c r="F1270" s="39">
        <f>IFERROR(ROUND(InformeTbHv[[#This Row],[M3]]/InformeTbHv[[#This Row],[T EFECTIVO]],2),"")</f>
        <v>16.32</v>
      </c>
      <c r="G1270" s="89">
        <f>InformeTbHv[[#This Row],[T PROGRAMADO]]-InformeTbHv[[#This Row],[HORAS DE OTRAS PARADA]]</f>
        <v>6.74</v>
      </c>
      <c r="H1270" s="89">
        <f>InformeTbHv[[#This Row],[T PROGRAMADO]]-SUM(InformeTbHv[[#This Row],[T PARADAS MEC]]+InformeTbHv[[#This Row],[ALISTAMIENTO]]+InformeTbHv[[#This Row],[Mantenimiento periódico]])</f>
        <v>7.58</v>
      </c>
      <c r="I1270" s="89">
        <f>InformeTbHv[[#This Row],[T PARADAS MEC]]+InformeTbHv[[#This Row],[ALISTAMIENTO]]+InformeTbHv[[#This Row],[Mantenimiento periódico]]</f>
        <v>0.42</v>
      </c>
      <c r="J1270" s="89">
        <f>SUMIF(InformeTbHv[[#This Row],[MOTIVO 1]],"Mantenimiento periódico",InformeTbHv[[#This Row],[T OTRA PARADA 1]])</f>
        <v>0</v>
      </c>
      <c r="K1270" s="89">
        <f>InformeTbHv[[#This Row],[Mantenimiento periódico]]+InformeTbHv[[#This Row],[ALISTAMIENTO]]</f>
        <v>0.42</v>
      </c>
      <c r="L1270" s="89">
        <f>SUM(InformeTbHv[[#This Row],[T OTRA PARADA 1]:[T OTRA PARADA 5]])</f>
        <v>0</v>
      </c>
      <c r="M1270" s="88" t="s">
        <v>79</v>
      </c>
      <c r="N1270" s="88" t="s">
        <v>1417</v>
      </c>
      <c r="O1270" s="88" t="s">
        <v>190</v>
      </c>
      <c r="P1270" s="88">
        <v>4582961</v>
      </c>
      <c r="Q1270" s="88" t="s">
        <v>43</v>
      </c>
      <c r="R1270" s="88" t="s">
        <v>49</v>
      </c>
      <c r="S1270" s="90">
        <v>46077</v>
      </c>
      <c r="T1270" s="88" t="s">
        <v>62</v>
      </c>
      <c r="U1270" s="88"/>
      <c r="V1270" s="88"/>
      <c r="W1270" s="88"/>
      <c r="X1270" s="88"/>
      <c r="Y1270" s="88"/>
      <c r="Z1270" s="88"/>
      <c r="AA1270" s="88"/>
      <c r="AB1270" s="88"/>
      <c r="AC1270" s="88" t="s">
        <v>1445</v>
      </c>
      <c r="AD1270" s="88" t="s">
        <v>1490</v>
      </c>
      <c r="AE1270" s="88" t="s">
        <v>1518</v>
      </c>
      <c r="AF1270" s="88">
        <v>19.828868083208551</v>
      </c>
      <c r="AG1270" s="88" t="s">
        <v>208</v>
      </c>
      <c r="AH1270" s="206">
        <v>5</v>
      </c>
      <c r="AI1270" s="88" t="s">
        <v>47</v>
      </c>
      <c r="AJ1270" s="419">
        <f>VLOOKUP(InformeTbHv[[#This Row],[TURNO]],[1]INFORMEHV!AI$2:AK$184,2,0)</f>
        <v>0.25</v>
      </c>
      <c r="AK1270" s="419">
        <f>VLOOKUP(InformeTbHv[[#This Row],[TURNO]],[1]INFORMEHV!AI$2:AK$184,3,0)</f>
        <v>0.58333333333333337</v>
      </c>
      <c r="AL1270" s="205">
        <v>29</v>
      </c>
      <c r="AM1270" s="88">
        <v>325</v>
      </c>
      <c r="AN1270" s="88">
        <v>110</v>
      </c>
      <c r="AO1270" s="88">
        <v>13</v>
      </c>
      <c r="AP1270" s="88">
        <v>46</v>
      </c>
      <c r="AQ1270" s="89">
        <v>26</v>
      </c>
      <c r="AR1270" s="88">
        <v>8</v>
      </c>
      <c r="AS1270" s="88"/>
      <c r="AT1270" s="88"/>
      <c r="AU1270" s="88"/>
      <c r="AV1270" s="88">
        <v>0.42</v>
      </c>
      <c r="AW1270" s="88">
        <v>0.42</v>
      </c>
      <c r="AX1270" s="88">
        <v>0.42</v>
      </c>
      <c r="AY1270" s="88"/>
      <c r="AZ1270" s="92" t="s">
        <v>783</v>
      </c>
      <c r="BA1270" s="88" t="s">
        <v>46</v>
      </c>
      <c r="BB127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1.26</v>
      </c>
      <c r="BC1270" s="89"/>
      <c r="BD1270" s="89"/>
      <c r="BE1270" s="89"/>
      <c r="BF1270" s="89"/>
      <c r="BG1270" s="93"/>
      <c r="BH1270" s="44"/>
      <c r="BI1270" s="45"/>
      <c r="BJ1270" s="45"/>
      <c r="BK1270" s="46"/>
      <c r="BL1270" s="94"/>
    </row>
    <row r="1271" spans="1:64" ht="18" customHeight="1" x14ac:dyDescent="0.3">
      <c r="A1271" s="87">
        <f>IFERROR(InformeTbHv[[#This Row],[T EFECTIVO]]/InformeTbHv[[#This Row],[Horas disponibles]],0)</f>
        <v>0.88676671214188263</v>
      </c>
      <c r="B1271" s="87">
        <f>((InformeTbHv[[#This Row],[T PROGRAMADO]]-InformeTbHv[[#This Row],[HORAS DE OTRAS PARADA]]))/InformeTbHv[[#This Row],[T PROGRAMADO]]</f>
        <v>0.8125</v>
      </c>
      <c r="C1271" s="216">
        <f>IFERROR(((InformeTbHv[[#This Row],[T PROGRAMADO]]-InformeTbHv[[#This Row],[Ttal P. mec]])/InformeTbHv[[#This Row],[T PROGRAMADO]]),0)</f>
        <v>0.91625000000000001</v>
      </c>
      <c r="D1271" s="88">
        <f>IFERROR(ROUND(InformeTbHv[[#This Row],[TOTAL DE ARBOLES]]/InformeTbHv[[#This Row],[T EFECTIVO]],2),"")</f>
        <v>40.770000000000003</v>
      </c>
      <c r="E1271" s="88">
        <f>(IFERROR(ROUND(InformeTbHv[[#This Row],[M3]]/InformeTbHv[[#This Row],[TOTAL DE ARBOLES]],2),""))</f>
        <v>0.28999999999999998</v>
      </c>
      <c r="F1271" s="39">
        <f>IFERROR(ROUND(InformeTbHv[[#This Row],[M3]]/InformeTbHv[[#This Row],[T EFECTIVO]],2),"")</f>
        <v>11.81</v>
      </c>
      <c r="G1271" s="89">
        <f>InformeTbHv[[#This Row],[T PROGRAMADO]]-InformeTbHv[[#This Row],[HORAS DE OTRAS PARADA]]</f>
        <v>6.5</v>
      </c>
      <c r="H1271" s="89">
        <f>InformeTbHv[[#This Row],[T PROGRAMADO]]-SUM(InformeTbHv[[#This Row],[T PARADAS MEC]]+InformeTbHv[[#This Row],[ALISTAMIENTO]]+InformeTbHv[[#This Row],[Mantenimiento periódico]])</f>
        <v>7.33</v>
      </c>
      <c r="I1271" s="89">
        <f>InformeTbHv[[#This Row],[T PARADAS MEC]]+InformeTbHv[[#This Row],[ALISTAMIENTO]]+InformeTbHv[[#This Row],[Mantenimiento periódico]]</f>
        <v>0.67</v>
      </c>
      <c r="J1271" s="89">
        <f>SUMIF(InformeTbHv[[#This Row],[MOTIVO 1]],"Mantenimiento periódico",InformeTbHv[[#This Row],[T OTRA PARADA 1]])</f>
        <v>0</v>
      </c>
      <c r="K1271" s="89">
        <f>InformeTbHv[[#This Row],[Mantenimiento periódico]]+InformeTbHv[[#This Row],[ALISTAMIENTO]]</f>
        <v>0.67</v>
      </c>
      <c r="L1271" s="89">
        <f>SUM(InformeTbHv[[#This Row],[T OTRA PARADA 1]:[T OTRA PARADA 5]])</f>
        <v>0.5</v>
      </c>
      <c r="M1271" s="88" t="s">
        <v>86</v>
      </c>
      <c r="N1271" s="88" t="s">
        <v>1418</v>
      </c>
      <c r="O1271" s="88" t="s">
        <v>88</v>
      </c>
      <c r="P1271" s="88">
        <v>94265708</v>
      </c>
      <c r="Q1271" s="88" t="s">
        <v>398</v>
      </c>
      <c r="R1271" s="88" t="s">
        <v>74</v>
      </c>
      <c r="S1271" s="90">
        <v>46077</v>
      </c>
      <c r="T1271" s="88" t="s">
        <v>399</v>
      </c>
      <c r="U1271" s="88"/>
      <c r="V1271" s="88"/>
      <c r="W1271" s="88"/>
      <c r="X1271" s="88"/>
      <c r="Y1271" s="88"/>
      <c r="Z1271" s="88"/>
      <c r="AA1271" s="88"/>
      <c r="AB1271" s="88"/>
      <c r="AC1271" s="88" t="s">
        <v>1430</v>
      </c>
      <c r="AD1271" s="88" t="s">
        <v>1475</v>
      </c>
      <c r="AE1271" s="88" t="s">
        <v>1517</v>
      </c>
      <c r="AF1271" s="88">
        <v>14.957915875223099</v>
      </c>
      <c r="AG1271" s="251" t="s">
        <v>205</v>
      </c>
      <c r="AH1271" s="206">
        <v>9</v>
      </c>
      <c r="AI1271" s="88" t="s">
        <v>47</v>
      </c>
      <c r="AJ1271" s="419">
        <f>VLOOKUP(InformeTbHv[[#This Row],[TURNO]],[1]INFORMEHV!AI$2:AK$184,2,0)</f>
        <v>0.25</v>
      </c>
      <c r="AK1271" s="419">
        <f>VLOOKUP(InformeTbHv[[#This Row],[TURNO]],[1]INFORMEHV!AI$2:AK$184,3,0)</f>
        <v>0.58333333333333337</v>
      </c>
      <c r="AL1271" s="205">
        <v>29</v>
      </c>
      <c r="AM1271" s="88">
        <v>265</v>
      </c>
      <c r="AN1271" s="88">
        <v>76.739999999999995</v>
      </c>
      <c r="AO1271" s="88">
        <v>7.62</v>
      </c>
      <c r="AP1271" s="88"/>
      <c r="AQ1271" s="89">
        <v>18.899999999999999</v>
      </c>
      <c r="AR1271" s="88">
        <v>8</v>
      </c>
      <c r="AS1271" s="88"/>
      <c r="AT1271" s="88"/>
      <c r="AU1271" s="88"/>
      <c r="AV1271" s="88">
        <v>0.67</v>
      </c>
      <c r="AW1271" s="88"/>
      <c r="AX1271" s="88">
        <v>0.33</v>
      </c>
      <c r="AY1271" s="88">
        <v>4</v>
      </c>
      <c r="AZ1271" s="92" t="s">
        <v>629</v>
      </c>
      <c r="BA1271" s="88" t="s">
        <v>48</v>
      </c>
      <c r="BB127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1.5</v>
      </c>
      <c r="BC1271" s="89">
        <v>0.5</v>
      </c>
      <c r="BD1271" s="89"/>
      <c r="BE1271" s="89"/>
      <c r="BF1271" s="89"/>
      <c r="BG1271" s="93"/>
      <c r="BH1271" s="44" t="s">
        <v>841</v>
      </c>
      <c r="BI1271" s="45"/>
      <c r="BJ1271" s="45"/>
      <c r="BK1271" s="46"/>
      <c r="BL1271" s="94"/>
    </row>
    <row r="1272" spans="1:64" ht="18" customHeight="1" x14ac:dyDescent="0.3">
      <c r="A1272" s="87">
        <f>IFERROR(InformeTbHv[[#This Row],[T EFECTIVO]]/InformeTbHv[[#This Row],[Horas disponibles]],0)</f>
        <v>0.94374999999999998</v>
      </c>
      <c r="B1272" s="87">
        <f>((InformeTbHv[[#This Row],[T PROGRAMADO]]-InformeTbHv[[#This Row],[HORAS DE OTRAS PARADA]]))/InformeTbHv[[#This Row],[T PROGRAMADO]]</f>
        <v>0.94374999999999998</v>
      </c>
      <c r="C1272" s="216">
        <f>IFERROR(((InformeTbHv[[#This Row],[T PROGRAMADO]]-InformeTbHv[[#This Row],[Ttal P. mec]])/InformeTbHv[[#This Row],[T PROGRAMADO]]),0)</f>
        <v>1</v>
      </c>
      <c r="D1272" s="88">
        <f>IFERROR(ROUND(InformeTbHv[[#This Row],[TOTAL DE ARBOLES]]/InformeTbHv[[#This Row],[T EFECTIVO]],2),"")</f>
        <v>52.58</v>
      </c>
      <c r="E1272" s="88">
        <f>(IFERROR(ROUND(InformeTbHv[[#This Row],[M3]]/InformeTbHv[[#This Row],[TOTAL DE ARBOLES]],2),""))</f>
        <v>0.18</v>
      </c>
      <c r="F1272" s="39">
        <f>IFERROR(ROUND(InformeTbHv[[#This Row],[M3]]/InformeTbHv[[#This Row],[T EFECTIVO]],2),"")</f>
        <v>9.2899999999999991</v>
      </c>
      <c r="G1272" s="89">
        <f>InformeTbHv[[#This Row],[T PROGRAMADO]]-InformeTbHv[[#This Row],[HORAS DE OTRAS PARADA]]</f>
        <v>7.55</v>
      </c>
      <c r="H1272" s="89">
        <f>InformeTbHv[[#This Row],[T PROGRAMADO]]-SUM(InformeTbHv[[#This Row],[T PARADAS MEC]]+InformeTbHv[[#This Row],[ALISTAMIENTO]]+InformeTbHv[[#This Row],[Mantenimiento periódico]])</f>
        <v>8</v>
      </c>
      <c r="I1272" s="89">
        <f>InformeTbHv[[#This Row],[T PARADAS MEC]]+InformeTbHv[[#This Row],[ALISTAMIENTO]]+InformeTbHv[[#This Row],[Mantenimiento periódico]]</f>
        <v>0</v>
      </c>
      <c r="J1272" s="89">
        <f>SUMIF(InformeTbHv[[#This Row],[MOTIVO 1]],"Mantenimiento periódico",InformeTbHv[[#This Row],[T OTRA PARADA 1]])</f>
        <v>0</v>
      </c>
      <c r="K1272" s="89">
        <f>InformeTbHv[[#This Row],[Mantenimiento periódico]]+InformeTbHv[[#This Row],[ALISTAMIENTO]]</f>
        <v>0</v>
      </c>
      <c r="L1272" s="89">
        <f>SUM(InformeTbHv[[#This Row],[T OTRA PARADA 1]:[T OTRA PARADA 5]])</f>
        <v>0</v>
      </c>
      <c r="M1272" s="88" t="s">
        <v>86</v>
      </c>
      <c r="N1272" s="88" t="s">
        <v>1418</v>
      </c>
      <c r="O1272" s="88" t="s">
        <v>93</v>
      </c>
      <c r="P1272" s="88">
        <v>1112881624</v>
      </c>
      <c r="Q1272" s="88" t="s">
        <v>398</v>
      </c>
      <c r="R1272" s="88" t="s">
        <v>74</v>
      </c>
      <c r="S1272" s="90">
        <v>46077</v>
      </c>
      <c r="T1272" s="88" t="s">
        <v>399</v>
      </c>
      <c r="U1272" s="88"/>
      <c r="V1272" s="88"/>
      <c r="W1272" s="88"/>
      <c r="X1272" s="88"/>
      <c r="Y1272" s="88"/>
      <c r="Z1272" s="88"/>
      <c r="AA1272" s="88"/>
      <c r="AB1272" s="88"/>
      <c r="AC1272" s="88" t="s">
        <v>1430</v>
      </c>
      <c r="AD1272" s="88" t="s">
        <v>1475</v>
      </c>
      <c r="AE1272" s="88" t="s">
        <v>1517</v>
      </c>
      <c r="AF1272" s="88">
        <v>14.957915875223099</v>
      </c>
      <c r="AG1272" s="251" t="s">
        <v>205</v>
      </c>
      <c r="AH1272" s="206">
        <v>9</v>
      </c>
      <c r="AI1272" s="88" t="s">
        <v>45</v>
      </c>
      <c r="AJ1272" s="419">
        <f>VLOOKUP(InformeTbHv[[#This Row],[TURNO]],[1]INFORMEHV!AI$2:AK$184,2,0)</f>
        <v>0.58333333333333337</v>
      </c>
      <c r="AK1272" s="419">
        <f>VLOOKUP(InformeTbHv[[#This Row],[TURNO]],[1]INFORMEHV!AI$2:AK$184,3,0)</f>
        <v>0.91666666666666663</v>
      </c>
      <c r="AL1272" s="205">
        <v>34</v>
      </c>
      <c r="AM1272" s="88">
        <v>397</v>
      </c>
      <c r="AN1272" s="88">
        <v>70.12</v>
      </c>
      <c r="AO1272" s="88">
        <v>7.38</v>
      </c>
      <c r="AP1272" s="88"/>
      <c r="AQ1272" s="89">
        <v>16.399999999999999</v>
      </c>
      <c r="AR1272" s="88">
        <v>8</v>
      </c>
      <c r="AS1272" s="88"/>
      <c r="AT1272" s="88"/>
      <c r="AU1272" s="88"/>
      <c r="AV1272" s="88"/>
      <c r="AW1272" s="88"/>
      <c r="AX1272" s="88">
        <v>0.45</v>
      </c>
      <c r="AY1272" s="88">
        <v>7.5</v>
      </c>
      <c r="AZ1272" s="92" t="s">
        <v>629</v>
      </c>
      <c r="BA1272" s="88" t="s">
        <v>48</v>
      </c>
      <c r="BB127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0.45</v>
      </c>
      <c r="BC1272" s="89"/>
      <c r="BD1272" s="89"/>
      <c r="BE1272" s="89"/>
      <c r="BF1272" s="89"/>
      <c r="BG1272" s="93"/>
      <c r="BH1272" s="44"/>
      <c r="BI1272" s="45"/>
      <c r="BJ1272" s="45"/>
      <c r="BK1272" s="46"/>
      <c r="BL1272" s="94"/>
    </row>
    <row r="1273" spans="1:64" ht="18" customHeight="1" x14ac:dyDescent="0.3">
      <c r="A1273" s="87">
        <f>IFERROR(InformeTbHv[[#This Row],[T EFECTIVO]]/InformeTbHv[[#This Row],[Horas disponibles]],0)</f>
        <v>0.75743589743589745</v>
      </c>
      <c r="B1273" s="87">
        <f>((InformeTbHv[[#This Row],[T PROGRAMADO]]-InformeTbHv[[#This Row],[HORAS DE OTRAS PARADA]]))/InformeTbHv[[#This Row],[T PROGRAMADO]]</f>
        <v>0.70333333333333337</v>
      </c>
      <c r="C1273" s="216">
        <f>IFERROR(((InformeTbHv[[#This Row],[T PROGRAMADO]]-InformeTbHv[[#This Row],[Ttal P. mec]])/InformeTbHv[[#This Row],[T PROGRAMADO]]),0)</f>
        <v>0.9285714285714286</v>
      </c>
      <c r="D1273" s="88">
        <f>IFERROR(ROUND(InformeTbHv[[#This Row],[TOTAL DE ARBOLES]]/InformeTbHv[[#This Row],[T EFECTIVO]],2),"")</f>
        <v>60.12</v>
      </c>
      <c r="E1273" s="88">
        <f>(IFERROR(ROUND(InformeTbHv[[#This Row],[M3]]/InformeTbHv[[#This Row],[TOTAL DE ARBOLES]],2),""))</f>
        <v>0.32</v>
      </c>
      <c r="F1273" s="39">
        <f>IFERROR(ROUND(InformeTbHv[[#This Row],[M3]]/InformeTbHv[[#This Row],[T EFECTIVO]],2),"")</f>
        <v>19.54</v>
      </c>
      <c r="G1273" s="89">
        <f>InformeTbHv[[#This Row],[T PROGRAMADO]]-InformeTbHv[[#This Row],[HORAS DE OTRAS PARADA]]</f>
        <v>4.9233333333333338</v>
      </c>
      <c r="H1273" s="89">
        <f>InformeTbHv[[#This Row],[T PROGRAMADO]]-SUM(InformeTbHv[[#This Row],[T PARADAS MEC]]+InformeTbHv[[#This Row],[ALISTAMIENTO]]+InformeTbHv[[#This Row],[Mantenimiento periódico]])</f>
        <v>6.5</v>
      </c>
      <c r="I1273" s="89">
        <f>InformeTbHv[[#This Row],[T PARADAS MEC]]+InformeTbHv[[#This Row],[ALISTAMIENTO]]+InformeTbHv[[#This Row],[Mantenimiento periódico]]</f>
        <v>0.5</v>
      </c>
      <c r="J1273" s="89">
        <f>SUMIF(InformeTbHv[[#This Row],[MOTIVO 1]],"Mantenimiento periódico",InformeTbHv[[#This Row],[T OTRA PARADA 1]])</f>
        <v>0</v>
      </c>
      <c r="K1273" s="89">
        <f>InformeTbHv[[#This Row],[Mantenimiento periódico]]+InformeTbHv[[#This Row],[ALISTAMIENTO]]</f>
        <v>0.5</v>
      </c>
      <c r="L1273" s="89">
        <f>SUM(InformeTbHv[[#This Row],[T OTRA PARADA 1]:[T OTRA PARADA 5]])</f>
        <v>0.91666666666666596</v>
      </c>
      <c r="M1273" s="88" t="s">
        <v>76</v>
      </c>
      <c r="N1273" s="88" t="s">
        <v>1418</v>
      </c>
      <c r="O1273" s="88" t="s">
        <v>83</v>
      </c>
      <c r="P1273" s="88">
        <v>1116724602</v>
      </c>
      <c r="Q1273" s="88" t="s">
        <v>43</v>
      </c>
      <c r="R1273" s="88" t="s">
        <v>49</v>
      </c>
      <c r="S1273" s="90">
        <v>46077</v>
      </c>
      <c r="T1273" s="88" t="s">
        <v>784</v>
      </c>
      <c r="U1273" s="88"/>
      <c r="V1273" s="88"/>
      <c r="W1273" s="88"/>
      <c r="X1273" s="88"/>
      <c r="Y1273" s="88"/>
      <c r="Z1273" s="88"/>
      <c r="AA1273" s="88"/>
      <c r="AB1273" s="88"/>
      <c r="AC1273" s="88" t="s">
        <v>1446</v>
      </c>
      <c r="AD1273" s="88" t="s">
        <v>1491</v>
      </c>
      <c r="AE1273" s="88" t="s">
        <v>1509</v>
      </c>
      <c r="AF1273" s="88">
        <v>26.49579155242149</v>
      </c>
      <c r="AG1273" s="251" t="s">
        <v>205</v>
      </c>
      <c r="AH1273" s="206">
        <v>4</v>
      </c>
      <c r="AI1273" s="88" t="s">
        <v>47</v>
      </c>
      <c r="AJ1273" s="419">
        <f>VLOOKUP(InformeTbHv[[#This Row],[TURNO]],[1]INFORMEHV!AI$2:AK$184,2,0)</f>
        <v>0.25</v>
      </c>
      <c r="AK1273" s="419">
        <f>VLOOKUP(InformeTbHv[[#This Row],[TURNO]],[1]INFORMEHV!AI$2:AK$184,3,0)</f>
        <v>0.58333333333333337</v>
      </c>
      <c r="AL1273" s="205">
        <v>25</v>
      </c>
      <c r="AM1273" s="88">
        <v>296</v>
      </c>
      <c r="AN1273" s="88">
        <v>96.18</v>
      </c>
      <c r="AO1273" s="88">
        <v>15.24</v>
      </c>
      <c r="AP1273" s="88"/>
      <c r="AQ1273" s="89">
        <v>18.2</v>
      </c>
      <c r="AR1273" s="88">
        <v>7</v>
      </c>
      <c r="AS1273" s="88"/>
      <c r="AT1273" s="88"/>
      <c r="AU1273" s="88"/>
      <c r="AV1273" s="88">
        <v>0.5</v>
      </c>
      <c r="AW1273" s="88">
        <v>0.33</v>
      </c>
      <c r="AX1273" s="88">
        <v>0.33</v>
      </c>
      <c r="AY1273" s="88"/>
      <c r="AZ1273" s="92"/>
      <c r="BA1273" s="88" t="s">
        <v>48</v>
      </c>
      <c r="BB127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2.0766666666666662</v>
      </c>
      <c r="BC1273" s="89">
        <v>0.91666666666666596</v>
      </c>
      <c r="BD1273" s="89"/>
      <c r="BE1273" s="89"/>
      <c r="BF1273" s="89"/>
      <c r="BG1273" s="93"/>
      <c r="BH1273" s="44" t="s">
        <v>248</v>
      </c>
      <c r="BI1273" s="45"/>
      <c r="BJ1273" s="45"/>
      <c r="BK1273" s="46"/>
      <c r="BL1273" s="94"/>
    </row>
    <row r="1274" spans="1:64" ht="18" customHeight="1" x14ac:dyDescent="0.3">
      <c r="A1274" s="87">
        <f>IFERROR(InformeTbHv[[#This Row],[T EFECTIVO]]/InformeTbHv[[#This Row],[Horas disponibles]],0)</f>
        <v>0.45161290322580644</v>
      </c>
      <c r="B1274" s="87">
        <f>((InformeTbHv[[#This Row],[T PROGRAMADO]]-InformeTbHv[[#This Row],[HORAS DE OTRAS PARADA]]))/InformeTbHv[[#This Row],[T PROGRAMADO]]</f>
        <v>0.4375</v>
      </c>
      <c r="C1274" s="216">
        <f>IFERROR(((InformeTbHv[[#This Row],[T PROGRAMADO]]-InformeTbHv[[#This Row],[Ttal P. mec]])/InformeTbHv[[#This Row],[T PROGRAMADO]]),0)</f>
        <v>0.96875</v>
      </c>
      <c r="D1274" s="88">
        <f>IFERROR(ROUND(InformeTbHv[[#This Row],[TOTAL DE ARBOLES]]/InformeTbHv[[#This Row],[T EFECTIVO]],2),"")</f>
        <v>46.57</v>
      </c>
      <c r="E1274" s="88">
        <f>(IFERROR(ROUND(InformeTbHv[[#This Row],[M3]]/InformeTbHv[[#This Row],[TOTAL DE ARBOLES]],2),""))</f>
        <v>0.2</v>
      </c>
      <c r="F1274" s="39">
        <f>IFERROR(ROUND(InformeTbHv[[#This Row],[M3]]/InformeTbHv[[#This Row],[T EFECTIVO]],2),"")</f>
        <v>9.35</v>
      </c>
      <c r="G1274" s="89">
        <f>InformeTbHv[[#This Row],[T PROGRAMADO]]-InformeTbHv[[#This Row],[HORAS DE OTRAS PARADA]]</f>
        <v>3.5</v>
      </c>
      <c r="H1274" s="89">
        <f>InformeTbHv[[#This Row],[T PROGRAMADO]]-SUM(InformeTbHv[[#This Row],[T PARADAS MEC]]+InformeTbHv[[#This Row],[ALISTAMIENTO]]+InformeTbHv[[#This Row],[Mantenimiento periódico]])</f>
        <v>7.75</v>
      </c>
      <c r="I1274" s="89">
        <f>InformeTbHv[[#This Row],[T PARADAS MEC]]+InformeTbHv[[#This Row],[ALISTAMIENTO]]+InformeTbHv[[#This Row],[Mantenimiento periódico]]</f>
        <v>0.25</v>
      </c>
      <c r="J1274" s="89">
        <f>SUMIF(InformeTbHv[[#This Row],[MOTIVO 1]],"Mantenimiento periódico",InformeTbHv[[#This Row],[T OTRA PARADA 1]])</f>
        <v>0</v>
      </c>
      <c r="K1274" s="89">
        <f>InformeTbHv[[#This Row],[Mantenimiento periódico]]+InformeTbHv[[#This Row],[ALISTAMIENTO]]</f>
        <v>0.25</v>
      </c>
      <c r="L1274" s="89">
        <f>SUM(InformeTbHv[[#This Row],[T OTRA PARADA 1]:[T OTRA PARADA 5]])</f>
        <v>4</v>
      </c>
      <c r="M1274" s="88" t="s">
        <v>42</v>
      </c>
      <c r="N1274" s="88" t="s">
        <v>1418</v>
      </c>
      <c r="O1274" s="88" t="s">
        <v>59</v>
      </c>
      <c r="P1274" s="88">
        <v>94269864</v>
      </c>
      <c r="Q1274" s="88" t="s">
        <v>43</v>
      </c>
      <c r="R1274" s="88" t="s">
        <v>44</v>
      </c>
      <c r="S1274" s="90">
        <v>46077</v>
      </c>
      <c r="T1274" s="88" t="s">
        <v>452</v>
      </c>
      <c r="U1274" s="88"/>
      <c r="V1274" s="88"/>
      <c r="W1274" s="88"/>
      <c r="X1274" s="88"/>
      <c r="Y1274" s="88"/>
      <c r="Z1274" s="88"/>
      <c r="AA1274" s="88"/>
      <c r="AB1274" s="88"/>
      <c r="AC1274" s="88" t="s">
        <v>1427</v>
      </c>
      <c r="AD1274" s="88" t="s">
        <v>1472</v>
      </c>
      <c r="AE1274" s="88" t="s">
        <v>1515</v>
      </c>
      <c r="AF1274" s="88">
        <v>14.458335518038645</v>
      </c>
      <c r="AG1274" s="252" t="s">
        <v>206</v>
      </c>
      <c r="AH1274" s="206">
        <v>5</v>
      </c>
      <c r="AI1274" s="88" t="s">
        <v>47</v>
      </c>
      <c r="AJ1274" s="419">
        <f>VLOOKUP(InformeTbHv[[#This Row],[TURNO]],[1]INFORMEHV!AI$2:AK$184,2,0)</f>
        <v>0.25</v>
      </c>
      <c r="AK1274" s="419">
        <f>VLOOKUP(InformeTbHv[[#This Row],[TURNO]],[1]INFORMEHV!AI$2:AK$184,3,0)</f>
        <v>0.58333333333333337</v>
      </c>
      <c r="AL1274" s="205">
        <v>28</v>
      </c>
      <c r="AM1274" s="88">
        <v>163</v>
      </c>
      <c r="AN1274" s="88">
        <v>32.71</v>
      </c>
      <c r="AO1274" s="88">
        <v>4.38</v>
      </c>
      <c r="AP1274" s="88"/>
      <c r="AQ1274" s="89">
        <v>15</v>
      </c>
      <c r="AR1274" s="88">
        <v>8</v>
      </c>
      <c r="AS1274" s="88"/>
      <c r="AT1274" s="88"/>
      <c r="AU1274" s="88"/>
      <c r="AV1274" s="88">
        <v>0.25</v>
      </c>
      <c r="AW1274" s="88"/>
      <c r="AX1274" s="88">
        <v>0.25</v>
      </c>
      <c r="AY1274" s="88">
        <v>2</v>
      </c>
      <c r="AZ1274" s="92" t="s">
        <v>92</v>
      </c>
      <c r="BA1274" s="88" t="s">
        <v>48</v>
      </c>
      <c r="BB127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4.5</v>
      </c>
      <c r="BC1274" s="89">
        <v>2</v>
      </c>
      <c r="BD1274" s="89">
        <v>2</v>
      </c>
      <c r="BE1274" s="89"/>
      <c r="BF1274" s="89"/>
      <c r="BG1274" s="93"/>
      <c r="BH1274" s="44" t="s">
        <v>785</v>
      </c>
      <c r="BI1274" s="45" t="s">
        <v>236</v>
      </c>
      <c r="BJ1274" s="45"/>
      <c r="BK1274" s="46"/>
      <c r="BL1274" s="94"/>
    </row>
    <row r="1275" spans="1:64" ht="18" customHeight="1" x14ac:dyDescent="0.3">
      <c r="A1275" s="87">
        <f>IFERROR(InformeTbHv[[#This Row],[T EFECTIVO]]/InformeTbHv[[#This Row],[Horas disponibles]],0)</f>
        <v>0.82838709677419353</v>
      </c>
      <c r="B1275" s="87">
        <f>((InformeTbHv[[#This Row],[T PROGRAMADO]]-InformeTbHv[[#This Row],[HORAS DE OTRAS PARADA]]))/InformeTbHv[[#This Row],[T PROGRAMADO]]</f>
        <v>0.80249999999999999</v>
      </c>
      <c r="C1275" s="216">
        <f>IFERROR(((InformeTbHv[[#This Row],[T PROGRAMADO]]-InformeTbHv[[#This Row],[Ttal P. mec]])/InformeTbHv[[#This Row],[T PROGRAMADO]]),0)</f>
        <v>0.96875</v>
      </c>
      <c r="D1275" s="88">
        <f>IFERROR(ROUND(InformeTbHv[[#This Row],[TOTAL DE ARBOLES]]/InformeTbHv[[#This Row],[T EFECTIVO]],2),"")</f>
        <v>0</v>
      </c>
      <c r="E1275" s="88" t="str">
        <f>(IFERROR(ROUND(InformeTbHv[[#This Row],[M3]]/InformeTbHv[[#This Row],[TOTAL DE ARBOLES]],2),""))</f>
        <v/>
      </c>
      <c r="F1275" s="39">
        <f>IFERROR(ROUND(InformeTbHv[[#This Row],[M3]]/InformeTbHv[[#This Row],[T EFECTIVO]],2),"")</f>
        <v>11.33</v>
      </c>
      <c r="G1275" s="89">
        <f>InformeTbHv[[#This Row],[T PROGRAMADO]]-InformeTbHv[[#This Row],[HORAS DE OTRAS PARADA]]</f>
        <v>6.42</v>
      </c>
      <c r="H1275" s="89">
        <f>InformeTbHv[[#This Row],[T PROGRAMADO]]-SUM(InformeTbHv[[#This Row],[T PARADAS MEC]]+InformeTbHv[[#This Row],[ALISTAMIENTO]]+InformeTbHv[[#This Row],[Mantenimiento periódico]])</f>
        <v>7.75</v>
      </c>
      <c r="I1275" s="89">
        <f>InformeTbHv[[#This Row],[T PARADAS MEC]]+InformeTbHv[[#This Row],[ALISTAMIENTO]]+InformeTbHv[[#This Row],[Mantenimiento periódico]]</f>
        <v>0.25</v>
      </c>
      <c r="J1275" s="89">
        <f>SUMIF(InformeTbHv[[#This Row],[MOTIVO 1]],"Mantenimiento periódico",InformeTbHv[[#This Row],[T OTRA PARADA 1]])</f>
        <v>0</v>
      </c>
      <c r="K1275" s="89">
        <f>InformeTbHv[[#This Row],[Mantenimiento periódico]]+InformeTbHv[[#This Row],[ALISTAMIENTO]]</f>
        <v>0.25</v>
      </c>
      <c r="L1275" s="89">
        <f>SUM(InformeTbHv[[#This Row],[T OTRA PARADA 1]:[T OTRA PARADA 5]])</f>
        <v>1</v>
      </c>
      <c r="M1275" s="88" t="s">
        <v>42</v>
      </c>
      <c r="N1275" s="88" t="s">
        <v>1418</v>
      </c>
      <c r="O1275" s="88" t="s">
        <v>59</v>
      </c>
      <c r="P1275" s="88">
        <v>94269864</v>
      </c>
      <c r="Q1275" s="88" t="s">
        <v>43</v>
      </c>
      <c r="R1275" s="88" t="s">
        <v>44</v>
      </c>
      <c r="S1275" s="90">
        <v>46078</v>
      </c>
      <c r="T1275" s="88" t="s">
        <v>452</v>
      </c>
      <c r="U1275" s="88"/>
      <c r="V1275" s="88"/>
      <c r="W1275" s="88"/>
      <c r="X1275" s="88"/>
      <c r="Y1275" s="88"/>
      <c r="Z1275" s="88"/>
      <c r="AA1275" s="88"/>
      <c r="AB1275" s="88"/>
      <c r="AC1275" s="88" t="s">
        <v>1427</v>
      </c>
      <c r="AD1275" s="88" t="s">
        <v>1472</v>
      </c>
      <c r="AE1275" s="88" t="s">
        <v>1515</v>
      </c>
      <c r="AF1275" s="88">
        <v>14.458335518038645</v>
      </c>
      <c r="AG1275" s="252" t="s">
        <v>206</v>
      </c>
      <c r="AH1275" s="206"/>
      <c r="AI1275" s="88" t="s">
        <v>45</v>
      </c>
      <c r="AJ1275" s="419">
        <f>VLOOKUP(InformeTbHv[[#This Row],[TURNO]],[1]INFORMEHV!AI$2:AK$184,2,0)</f>
        <v>0.58333333333333337</v>
      </c>
      <c r="AK1275" s="419">
        <f>VLOOKUP(InformeTbHv[[#This Row],[TURNO]],[1]INFORMEHV!AI$2:AK$184,3,0)</f>
        <v>0.91666666666666663</v>
      </c>
      <c r="AL1275" s="205">
        <v>30</v>
      </c>
      <c r="AM1275" s="88"/>
      <c r="AN1275" s="88">
        <v>72.72</v>
      </c>
      <c r="AO1275" s="88">
        <v>8.23</v>
      </c>
      <c r="AP1275" s="88"/>
      <c r="AQ1275" s="89">
        <v>14</v>
      </c>
      <c r="AR1275" s="88">
        <v>8</v>
      </c>
      <c r="AS1275" s="88"/>
      <c r="AT1275" s="88"/>
      <c r="AU1275" s="88"/>
      <c r="AV1275" s="88">
        <v>0.25</v>
      </c>
      <c r="AW1275" s="88"/>
      <c r="AX1275" s="88">
        <v>0.33</v>
      </c>
      <c r="AY1275" s="88">
        <v>2</v>
      </c>
      <c r="AZ1275" s="92" t="s">
        <v>92</v>
      </c>
      <c r="BA1275" s="88" t="s">
        <v>48</v>
      </c>
      <c r="BB127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1.58</v>
      </c>
      <c r="BC1275" s="89">
        <v>1</v>
      </c>
      <c r="BD1275" s="89"/>
      <c r="BE1275" s="89"/>
      <c r="BF1275" s="89"/>
      <c r="BG1275" s="93"/>
      <c r="BH1275" s="44" t="s">
        <v>255</v>
      </c>
      <c r="BI1275" s="45"/>
      <c r="BJ1275" s="45"/>
      <c r="BK1275" s="46"/>
      <c r="BL1275" s="94"/>
    </row>
    <row r="1276" spans="1:64" ht="18" customHeight="1" x14ac:dyDescent="0.3">
      <c r="A1276" s="87">
        <f>IFERROR(InformeTbHv[[#This Row],[T EFECTIVO]]/InformeTbHv[[#This Row],[Horas disponibles]],0)</f>
        <v>0.65963060686015829</v>
      </c>
      <c r="B1276" s="87">
        <f>((InformeTbHv[[#This Row],[T PROGRAMADO]]-InformeTbHv[[#This Row],[HORAS DE OTRAS PARADA]]))/InformeTbHv[[#This Row],[T PROGRAMADO]]</f>
        <v>0.625</v>
      </c>
      <c r="C1276" s="216">
        <f>IFERROR(((InformeTbHv[[#This Row],[T PROGRAMADO]]-InformeTbHv[[#This Row],[Ttal P. mec]])/InformeTbHv[[#This Row],[T PROGRAMADO]]),0)</f>
        <v>0.94750000000000001</v>
      </c>
      <c r="D1276" s="88">
        <f>IFERROR(ROUND(InformeTbHv[[#This Row],[TOTAL DE ARBOLES]]/InformeTbHv[[#This Row],[T EFECTIVO]],2),"")</f>
        <v>61.4</v>
      </c>
      <c r="E1276" s="88">
        <f>(IFERROR(ROUND(InformeTbHv[[#This Row],[M3]]/InformeTbHv[[#This Row],[TOTAL DE ARBOLES]],2),""))</f>
        <v>0.18</v>
      </c>
      <c r="F1276" s="39">
        <f>IFERROR(ROUND(InformeTbHv[[#This Row],[M3]]/InformeTbHv[[#This Row],[T EFECTIVO]],2),"")</f>
        <v>11.03</v>
      </c>
      <c r="G1276" s="89">
        <f>InformeTbHv[[#This Row],[T PROGRAMADO]]-InformeTbHv[[#This Row],[HORAS DE OTRAS PARADA]]</f>
        <v>5</v>
      </c>
      <c r="H1276" s="89">
        <f>InformeTbHv[[#This Row],[T PROGRAMADO]]-SUM(InformeTbHv[[#This Row],[T PARADAS MEC]]+InformeTbHv[[#This Row],[ALISTAMIENTO]]+InformeTbHv[[#This Row],[Mantenimiento periódico]])</f>
        <v>7.58</v>
      </c>
      <c r="I1276" s="89">
        <f>InformeTbHv[[#This Row],[T PARADAS MEC]]+InformeTbHv[[#This Row],[ALISTAMIENTO]]+InformeTbHv[[#This Row],[Mantenimiento periódico]]</f>
        <v>0.42</v>
      </c>
      <c r="J1276" s="89">
        <f>SUMIF(InformeTbHv[[#This Row],[MOTIVO 1]],"Mantenimiento periódico",InformeTbHv[[#This Row],[T OTRA PARADA 1]])</f>
        <v>0</v>
      </c>
      <c r="K1276" s="89">
        <f>InformeTbHv[[#This Row],[Mantenimiento periódico]]+InformeTbHv[[#This Row],[ALISTAMIENTO]]</f>
        <v>0.42</v>
      </c>
      <c r="L1276" s="89">
        <f>SUM(InformeTbHv[[#This Row],[T OTRA PARADA 1]:[T OTRA PARADA 5]])</f>
        <v>2</v>
      </c>
      <c r="M1276" s="88" t="s">
        <v>86</v>
      </c>
      <c r="N1276" s="88" t="s">
        <v>1418</v>
      </c>
      <c r="O1276" s="88" t="s">
        <v>88</v>
      </c>
      <c r="P1276" s="88">
        <v>94265708</v>
      </c>
      <c r="Q1276" s="88" t="s">
        <v>398</v>
      </c>
      <c r="R1276" s="88" t="s">
        <v>74</v>
      </c>
      <c r="S1276" s="90">
        <v>46078</v>
      </c>
      <c r="T1276" s="88" t="s">
        <v>399</v>
      </c>
      <c r="U1276" s="88"/>
      <c r="V1276" s="88"/>
      <c r="W1276" s="88"/>
      <c r="X1276" s="88"/>
      <c r="Y1276" s="88"/>
      <c r="Z1276" s="88"/>
      <c r="AA1276" s="88"/>
      <c r="AB1276" s="88"/>
      <c r="AC1276" s="88" t="s">
        <v>1430</v>
      </c>
      <c r="AD1276" s="88" t="s">
        <v>1475</v>
      </c>
      <c r="AE1276" s="88" t="s">
        <v>1517</v>
      </c>
      <c r="AF1276" s="88">
        <v>14.957915875223099</v>
      </c>
      <c r="AG1276" s="251" t="s">
        <v>205</v>
      </c>
      <c r="AH1276" s="206">
        <v>9</v>
      </c>
      <c r="AI1276" s="88" t="s">
        <v>47</v>
      </c>
      <c r="AJ1276" s="419">
        <f>VLOOKUP(InformeTbHv[[#This Row],[TURNO]],[1]INFORMEHV!AI$2:AK$184,2,0)</f>
        <v>0.25</v>
      </c>
      <c r="AK1276" s="419">
        <f>VLOOKUP(InformeTbHv[[#This Row],[TURNO]],[1]INFORMEHV!AI$2:AK$184,3,0)</f>
        <v>0.58333333333333337</v>
      </c>
      <c r="AL1276" s="205">
        <v>32</v>
      </c>
      <c r="AM1276" s="88">
        <v>307</v>
      </c>
      <c r="AN1276" s="88">
        <v>55.16</v>
      </c>
      <c r="AO1276" s="88">
        <v>5.83</v>
      </c>
      <c r="AP1276" s="88"/>
      <c r="AQ1276" s="89">
        <v>17.7</v>
      </c>
      <c r="AR1276" s="88">
        <v>8</v>
      </c>
      <c r="AS1276" s="88"/>
      <c r="AT1276" s="88"/>
      <c r="AU1276" s="88"/>
      <c r="AV1276" s="88">
        <v>0.42</v>
      </c>
      <c r="AW1276" s="88">
        <v>0.33</v>
      </c>
      <c r="AX1276" s="88">
        <v>0.25</v>
      </c>
      <c r="AY1276" s="88">
        <v>5</v>
      </c>
      <c r="AZ1276" s="92" t="s">
        <v>629</v>
      </c>
      <c r="BA1276" s="88" t="s">
        <v>48</v>
      </c>
      <c r="BB127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v>
      </c>
      <c r="BC1276" s="89">
        <v>1</v>
      </c>
      <c r="BD1276" s="89">
        <v>1</v>
      </c>
      <c r="BE1276" s="89"/>
      <c r="BF1276" s="89"/>
      <c r="BG1276" s="93"/>
      <c r="BH1276" s="14" t="s">
        <v>236</v>
      </c>
      <c r="BI1276" s="45" t="s">
        <v>786</v>
      </c>
      <c r="BJ1276" s="45"/>
      <c r="BK1276" s="46"/>
      <c r="BL1276" s="94"/>
    </row>
    <row r="1277" spans="1:64" ht="18" customHeight="1" x14ac:dyDescent="0.3">
      <c r="A1277" s="87">
        <f>IFERROR(InformeTbHv[[#This Row],[T EFECTIVO]]/InformeTbHv[[#This Row],[Horas disponibles]],0)</f>
        <v>0.90105540897097625</v>
      </c>
      <c r="B1277" s="87">
        <f>((InformeTbHv[[#This Row],[T PROGRAMADO]]-InformeTbHv[[#This Row],[HORAS DE OTRAS PARADA]]))/InformeTbHv[[#This Row],[T PROGRAMADO]]</f>
        <v>0.85375000000000001</v>
      </c>
      <c r="C1277" s="216">
        <f>IFERROR(((InformeTbHv[[#This Row],[T PROGRAMADO]]-InformeTbHv[[#This Row],[Ttal P. mec]])/InformeTbHv[[#This Row],[T PROGRAMADO]]),0)</f>
        <v>0.94750000000000001</v>
      </c>
      <c r="D1277" s="88">
        <f>IFERROR(ROUND(InformeTbHv[[#This Row],[TOTAL DE ARBOLES]]/InformeTbHv[[#This Row],[T EFECTIVO]],2),"")</f>
        <v>44.22</v>
      </c>
      <c r="E1277" s="88">
        <f>(IFERROR(ROUND(InformeTbHv[[#This Row],[M3]]/InformeTbHv[[#This Row],[TOTAL DE ARBOLES]],2),""))</f>
        <v>0.46</v>
      </c>
      <c r="F1277" s="39">
        <f>IFERROR(ROUND(InformeTbHv[[#This Row],[M3]]/InformeTbHv[[#This Row],[T EFECTIVO]],2),"")</f>
        <v>20.5</v>
      </c>
      <c r="G1277" s="89">
        <f>InformeTbHv[[#This Row],[T PROGRAMADO]]-InformeTbHv[[#This Row],[HORAS DE OTRAS PARADA]]</f>
        <v>6.83</v>
      </c>
      <c r="H1277" s="89">
        <f>InformeTbHv[[#This Row],[T PROGRAMADO]]-SUM(InformeTbHv[[#This Row],[T PARADAS MEC]]+InformeTbHv[[#This Row],[ALISTAMIENTO]]+InformeTbHv[[#This Row],[Mantenimiento periódico]])</f>
        <v>7.58</v>
      </c>
      <c r="I1277" s="89">
        <f>InformeTbHv[[#This Row],[T PARADAS MEC]]+InformeTbHv[[#This Row],[ALISTAMIENTO]]+InformeTbHv[[#This Row],[Mantenimiento periódico]]</f>
        <v>0.42</v>
      </c>
      <c r="J1277" s="89">
        <f>SUMIF(InformeTbHv[[#This Row],[MOTIVO 1]],"Mantenimiento periódico",InformeTbHv[[#This Row],[T OTRA PARADA 1]])</f>
        <v>0</v>
      </c>
      <c r="K1277" s="89">
        <f>InformeTbHv[[#This Row],[Mantenimiento periódico]]+InformeTbHv[[#This Row],[ALISTAMIENTO]]</f>
        <v>0.42</v>
      </c>
      <c r="L1277" s="89">
        <f>SUM(InformeTbHv[[#This Row],[T OTRA PARADA 1]:[T OTRA PARADA 5]])</f>
        <v>0</v>
      </c>
      <c r="M1277" s="88" t="s">
        <v>55</v>
      </c>
      <c r="N1277" s="88" t="s">
        <v>1418</v>
      </c>
      <c r="O1277" s="88" t="s">
        <v>94</v>
      </c>
      <c r="P1277" s="88">
        <v>94269293</v>
      </c>
      <c r="Q1277" s="88" t="s">
        <v>43</v>
      </c>
      <c r="R1277" s="88" t="s">
        <v>49</v>
      </c>
      <c r="S1277" s="90">
        <v>46078</v>
      </c>
      <c r="T1277" s="88" t="s">
        <v>62</v>
      </c>
      <c r="U1277" s="88"/>
      <c r="V1277" s="88"/>
      <c r="W1277" s="88"/>
      <c r="X1277" s="88"/>
      <c r="Y1277" s="88"/>
      <c r="Z1277" s="88"/>
      <c r="AA1277" s="88"/>
      <c r="AB1277" s="88"/>
      <c r="AC1277" s="88" t="s">
        <v>1445</v>
      </c>
      <c r="AD1277" s="88" t="s">
        <v>1490</v>
      </c>
      <c r="AE1277" s="88" t="s">
        <v>1518</v>
      </c>
      <c r="AF1277" s="88">
        <v>19.828868083208551</v>
      </c>
      <c r="AG1277" s="88" t="s">
        <v>208</v>
      </c>
      <c r="AH1277" s="206">
        <v>5</v>
      </c>
      <c r="AI1277" s="88" t="s">
        <v>47</v>
      </c>
      <c r="AJ1277" s="419">
        <f>VLOOKUP(InformeTbHv[[#This Row],[TURNO]],[1]INFORMEHV!AI$2:AK$184,2,0)</f>
        <v>0.25</v>
      </c>
      <c r="AK1277" s="419">
        <f>VLOOKUP(InformeTbHv[[#This Row],[TURNO]],[1]INFORMEHV!AI$2:AK$184,3,0)</f>
        <v>0.58333333333333337</v>
      </c>
      <c r="AL1277" s="205">
        <v>26</v>
      </c>
      <c r="AM1277" s="88">
        <v>302</v>
      </c>
      <c r="AN1277" s="88">
        <v>140</v>
      </c>
      <c r="AO1277" s="88">
        <v>21</v>
      </c>
      <c r="AP1277" s="88">
        <v>46</v>
      </c>
      <c r="AQ1277" s="198">
        <v>26</v>
      </c>
      <c r="AR1277" s="88">
        <v>8</v>
      </c>
      <c r="AS1277" s="88"/>
      <c r="AT1277" s="88"/>
      <c r="AU1277" s="88"/>
      <c r="AV1277" s="88">
        <v>0.42</v>
      </c>
      <c r="AW1277" s="88">
        <v>0.42</v>
      </c>
      <c r="AX1277" s="88">
        <v>0.33</v>
      </c>
      <c r="AY1277" s="88"/>
      <c r="AZ1277" s="92" t="s">
        <v>788</v>
      </c>
      <c r="BA1277" s="88" t="s">
        <v>48</v>
      </c>
      <c r="BB127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1.17</v>
      </c>
      <c r="BC1277" s="89"/>
      <c r="BD1277" s="89"/>
      <c r="BE1277" s="89"/>
      <c r="BF1277" s="89"/>
      <c r="BG1277" s="93"/>
      <c r="BH1277" s="44"/>
      <c r="BI1277" s="45"/>
      <c r="BJ1277" s="45"/>
      <c r="BK1277" s="46"/>
      <c r="BL1277" s="94"/>
    </row>
    <row r="1278" spans="1:64" ht="18" customHeight="1" x14ac:dyDescent="0.3">
      <c r="A1278" s="87">
        <f>IFERROR(InformeTbHv[[#This Row],[T EFECTIVO]]/InformeTbHv[[#This Row],[Horas disponibles]],0)</f>
        <v>0.56903225806451618</v>
      </c>
      <c r="B1278" s="87">
        <f>((InformeTbHv[[#This Row],[T PROGRAMADO]]-InformeTbHv[[#This Row],[HORAS DE OTRAS PARADA]]))/InformeTbHv[[#This Row],[T PROGRAMADO]]</f>
        <v>0.55125000000000002</v>
      </c>
      <c r="C1278" s="216">
        <f>IFERROR(((InformeTbHv[[#This Row],[T PROGRAMADO]]-InformeTbHv[[#This Row],[Ttal P. mec]])/InformeTbHv[[#This Row],[T PROGRAMADO]]),0)</f>
        <v>0.96875</v>
      </c>
      <c r="D1278" s="88">
        <f>IFERROR(ROUND(InformeTbHv[[#This Row],[TOTAL DE ARBOLES]]/InformeTbHv[[#This Row],[T EFECTIVO]],2),"")</f>
        <v>62.81</v>
      </c>
      <c r="E1278" s="88">
        <f>(IFERROR(ROUND(InformeTbHv[[#This Row],[M3]]/InformeTbHv[[#This Row],[TOTAL DE ARBOLES]],2),""))</f>
        <v>0.13</v>
      </c>
      <c r="F1278" s="39">
        <f>IFERROR(ROUND(InformeTbHv[[#This Row],[M3]]/InformeTbHv[[#This Row],[T EFECTIVO]],2),"")</f>
        <v>7.87</v>
      </c>
      <c r="G1278" s="89">
        <f>InformeTbHv[[#This Row],[T PROGRAMADO]]-InformeTbHv[[#This Row],[HORAS DE OTRAS PARADA]]</f>
        <v>4.41</v>
      </c>
      <c r="H1278" s="89">
        <f>InformeTbHv[[#This Row],[T PROGRAMADO]]-SUM(InformeTbHv[[#This Row],[T PARADAS MEC]]+InformeTbHv[[#This Row],[ALISTAMIENTO]]+InformeTbHv[[#This Row],[Mantenimiento periódico]])</f>
        <v>7.75</v>
      </c>
      <c r="I1278" s="89">
        <f>InformeTbHv[[#This Row],[T PARADAS MEC]]+InformeTbHv[[#This Row],[ALISTAMIENTO]]+InformeTbHv[[#This Row],[Mantenimiento periódico]]</f>
        <v>0.25</v>
      </c>
      <c r="J1278" s="89">
        <f>SUMIF(InformeTbHv[[#This Row],[MOTIVO 1]],"Mantenimiento periódico",InformeTbHv[[#This Row],[T OTRA PARADA 1]])</f>
        <v>0</v>
      </c>
      <c r="K1278" s="89">
        <f>InformeTbHv[[#This Row],[Mantenimiento periódico]]+InformeTbHv[[#This Row],[ALISTAMIENTO]]</f>
        <v>0.25</v>
      </c>
      <c r="L1278" s="89">
        <f>SUM(InformeTbHv[[#This Row],[T OTRA PARADA 1]:[T OTRA PARADA 5]])</f>
        <v>3</v>
      </c>
      <c r="M1278" s="88" t="s">
        <v>42</v>
      </c>
      <c r="N1278" s="88" t="s">
        <v>1418</v>
      </c>
      <c r="O1278" s="88" t="s">
        <v>58</v>
      </c>
      <c r="P1278" s="88">
        <v>6343935</v>
      </c>
      <c r="Q1278" s="88" t="s">
        <v>43</v>
      </c>
      <c r="R1278" s="88" t="s">
        <v>44</v>
      </c>
      <c r="S1278" s="90">
        <v>46078</v>
      </c>
      <c r="T1278" s="88" t="s">
        <v>196</v>
      </c>
      <c r="U1278" s="88"/>
      <c r="V1278" s="88"/>
      <c r="W1278" s="88"/>
      <c r="X1278" s="88"/>
      <c r="Y1278" s="88"/>
      <c r="Z1278" s="88"/>
      <c r="AA1278" s="88"/>
      <c r="AB1278" s="88"/>
      <c r="AC1278" s="88" t="s">
        <v>1428</v>
      </c>
      <c r="AD1278" s="88" t="s">
        <v>1473</v>
      </c>
      <c r="AE1278" s="88" t="s">
        <v>1516</v>
      </c>
      <c r="AF1278" s="88">
        <v>15.805091929583492</v>
      </c>
      <c r="AG1278" s="252" t="s">
        <v>206</v>
      </c>
      <c r="AH1278" s="206">
        <v>5</v>
      </c>
      <c r="AI1278" s="88" t="s">
        <v>47</v>
      </c>
      <c r="AJ1278" s="419">
        <f>VLOOKUP(InformeTbHv[[#This Row],[TURNO]],[1]INFORMEHV!AI$2:AK$184,2,0)</f>
        <v>0.25</v>
      </c>
      <c r="AK1278" s="419">
        <f>VLOOKUP(InformeTbHv[[#This Row],[TURNO]],[1]INFORMEHV!AI$2:AK$184,3,0)</f>
        <v>0.58333333333333337</v>
      </c>
      <c r="AL1278" s="205">
        <v>28</v>
      </c>
      <c r="AM1278" s="88">
        <v>277</v>
      </c>
      <c r="AN1278" s="88">
        <v>34.69</v>
      </c>
      <c r="AO1278" s="88">
        <v>5.73</v>
      </c>
      <c r="AP1278" s="88"/>
      <c r="AQ1278" s="89">
        <v>11</v>
      </c>
      <c r="AR1278" s="88">
        <v>8</v>
      </c>
      <c r="AS1278" s="88"/>
      <c r="AT1278" s="88"/>
      <c r="AU1278" s="88"/>
      <c r="AV1278" s="88">
        <v>0.25</v>
      </c>
      <c r="AW1278" s="88">
        <v>0.17</v>
      </c>
      <c r="AX1278" s="88">
        <v>0.17</v>
      </c>
      <c r="AY1278" s="88">
        <v>3</v>
      </c>
      <c r="AZ1278" s="92" t="s">
        <v>92</v>
      </c>
      <c r="BA1278" s="88" t="s">
        <v>48</v>
      </c>
      <c r="BB127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3.59</v>
      </c>
      <c r="BC1278" s="89">
        <v>2</v>
      </c>
      <c r="BD1278" s="89">
        <v>1</v>
      </c>
      <c r="BE1278" s="89"/>
      <c r="BF1278" s="89"/>
      <c r="BG1278" s="93"/>
      <c r="BH1278" s="14" t="s">
        <v>236</v>
      </c>
      <c r="BI1278" s="45" t="s">
        <v>255</v>
      </c>
      <c r="BJ1278" s="45"/>
      <c r="BK1278" s="46"/>
      <c r="BL1278" s="94"/>
    </row>
    <row r="1279" spans="1:64" ht="18" customHeight="1" x14ac:dyDescent="0.3">
      <c r="A1279" s="87">
        <f>IFERROR(InformeTbHv[[#This Row],[T EFECTIVO]]/InformeTbHv[[#This Row],[Horas disponibles]],0)</f>
        <v>0.95657726692209455</v>
      </c>
      <c r="B1279" s="87">
        <f>((InformeTbHv[[#This Row],[T PROGRAMADO]]-InformeTbHv[[#This Row],[HORAS DE OTRAS PARADA]]))/InformeTbHv[[#This Row],[T PROGRAMADO]]</f>
        <v>0.93625000000000003</v>
      </c>
      <c r="C1279" s="216">
        <f>IFERROR(((InformeTbHv[[#This Row],[T PROGRAMADO]]-InformeTbHv[[#This Row],[Ttal P. mec]])/InformeTbHv[[#This Row],[T PROGRAMADO]]),0)</f>
        <v>0.97875000000000001</v>
      </c>
      <c r="D1279" s="88">
        <f>IFERROR(ROUND(InformeTbHv[[#This Row],[TOTAL DE ARBOLES]]/InformeTbHv[[#This Row],[T EFECTIVO]],2),"")</f>
        <v>34.049999999999997</v>
      </c>
      <c r="E1279" s="88">
        <f>(IFERROR(ROUND(InformeTbHv[[#This Row],[M3]]/InformeTbHv[[#This Row],[TOTAL DE ARBOLES]],2),""))</f>
        <v>0.41</v>
      </c>
      <c r="F1279" s="39">
        <f>IFERROR(ROUND(InformeTbHv[[#This Row],[M3]]/InformeTbHv[[#This Row],[T EFECTIVO]],2),"")</f>
        <v>14</v>
      </c>
      <c r="G1279" s="89">
        <f>InformeTbHv[[#This Row],[T PROGRAMADO]]-InformeTbHv[[#This Row],[HORAS DE OTRAS PARADA]]</f>
        <v>7.49</v>
      </c>
      <c r="H1279" s="89">
        <f>InformeTbHv[[#This Row],[T PROGRAMADO]]-SUM(InformeTbHv[[#This Row],[T PARADAS MEC]]+InformeTbHv[[#This Row],[ALISTAMIENTO]]+InformeTbHv[[#This Row],[Mantenimiento periódico]])</f>
        <v>7.83</v>
      </c>
      <c r="I1279" s="89">
        <f>InformeTbHv[[#This Row],[T PARADAS MEC]]+InformeTbHv[[#This Row],[ALISTAMIENTO]]+InformeTbHv[[#This Row],[Mantenimiento periódico]]</f>
        <v>0.17</v>
      </c>
      <c r="J1279" s="89">
        <f>SUMIF(InformeTbHv[[#This Row],[MOTIVO 1]],"Mantenimiento periódico",InformeTbHv[[#This Row],[T OTRA PARADA 1]])</f>
        <v>0</v>
      </c>
      <c r="K1279" s="89">
        <f>InformeTbHv[[#This Row],[Mantenimiento periódico]]+InformeTbHv[[#This Row],[ALISTAMIENTO]]</f>
        <v>0.17</v>
      </c>
      <c r="L1279" s="89">
        <f>SUM(InformeTbHv[[#This Row],[T OTRA PARADA 1]:[T OTRA PARADA 5]])</f>
        <v>0</v>
      </c>
      <c r="M1279" s="88" t="s">
        <v>63</v>
      </c>
      <c r="N1279" s="88" t="s">
        <v>1417</v>
      </c>
      <c r="O1279" s="88" t="s">
        <v>64</v>
      </c>
      <c r="P1279" s="88">
        <v>94282613</v>
      </c>
      <c r="Q1279" s="88" t="s">
        <v>65</v>
      </c>
      <c r="R1279" s="88" t="s">
        <v>44</v>
      </c>
      <c r="S1279" s="90">
        <v>46078</v>
      </c>
      <c r="T1279" s="88" t="s">
        <v>70</v>
      </c>
      <c r="U1279" s="88"/>
      <c r="V1279" s="88"/>
      <c r="W1279" s="88"/>
      <c r="X1279" s="88"/>
      <c r="Y1279" s="88"/>
      <c r="Z1279" s="88"/>
      <c r="AA1279" s="88"/>
      <c r="AB1279" s="88"/>
      <c r="AC1279" s="88" t="s">
        <v>1440</v>
      </c>
      <c r="AD1279" s="88" t="s">
        <v>1485</v>
      </c>
      <c r="AE1279" s="88" t="s">
        <v>1512</v>
      </c>
      <c r="AF1279" s="88">
        <v>35.031496222898902</v>
      </c>
      <c r="AG1279" s="25" t="s">
        <v>207</v>
      </c>
      <c r="AH1279" s="206">
        <v>8</v>
      </c>
      <c r="AI1279" s="88" t="s">
        <v>47</v>
      </c>
      <c r="AJ1279" s="419">
        <f>VLOOKUP(InformeTbHv[[#This Row],[TURNO]],[1]INFORMEHV!AI$2:AK$184,2,0)</f>
        <v>0.25</v>
      </c>
      <c r="AK1279" s="419">
        <f>VLOOKUP(InformeTbHv[[#This Row],[TURNO]],[1]INFORMEHV!AI$2:AK$184,3,0)</f>
        <v>0.58333333333333337</v>
      </c>
      <c r="AL1279" s="205">
        <v>22</v>
      </c>
      <c r="AM1279" s="88">
        <v>255</v>
      </c>
      <c r="AN1279" s="88">
        <v>104.85</v>
      </c>
      <c r="AO1279" s="88">
        <v>21.37</v>
      </c>
      <c r="AP1279" s="88">
        <v>52</v>
      </c>
      <c r="AQ1279" s="89"/>
      <c r="AR1279" s="88">
        <v>8</v>
      </c>
      <c r="AS1279" s="88"/>
      <c r="AT1279" s="88"/>
      <c r="AU1279" s="88"/>
      <c r="AV1279" s="88">
        <v>0.17</v>
      </c>
      <c r="AW1279" s="88">
        <v>0.17</v>
      </c>
      <c r="AX1279" s="88">
        <v>0.17</v>
      </c>
      <c r="AY1279" s="88"/>
      <c r="AZ1279" s="92" t="s">
        <v>790</v>
      </c>
      <c r="BA1279" s="88" t="s">
        <v>48</v>
      </c>
      <c r="BB127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0.51</v>
      </c>
      <c r="BC1279" s="89"/>
      <c r="BD1279" s="89"/>
      <c r="BE1279" s="89"/>
      <c r="BF1279" s="89"/>
      <c r="BG1279" s="93"/>
      <c r="BH1279" s="44"/>
      <c r="BI1279" s="45"/>
      <c r="BJ1279" s="45"/>
      <c r="BK1279" s="46"/>
      <c r="BL1279" s="94"/>
    </row>
    <row r="1280" spans="1:64" ht="18" customHeight="1" x14ac:dyDescent="0.3">
      <c r="A1280" s="87">
        <f>IFERROR(InformeTbHv[[#This Row],[T EFECTIVO]]/InformeTbHv[[#This Row],[Horas disponibles]],0)</f>
        <v>0.9748148148148148</v>
      </c>
      <c r="B1280" s="87">
        <f>((InformeTbHv[[#This Row],[T PROGRAMADO]]-InformeTbHv[[#This Row],[HORAS DE OTRAS PARADA]]))/InformeTbHv[[#This Row],[T PROGRAMADO]]</f>
        <v>0.94000000000000006</v>
      </c>
      <c r="C1280" s="216">
        <f>IFERROR(((InformeTbHv[[#This Row],[T PROGRAMADO]]-InformeTbHv[[#This Row],[Ttal P. mec]])/InformeTbHv[[#This Row],[T PROGRAMADO]]),0)</f>
        <v>0.9642857142857143</v>
      </c>
      <c r="D1280" s="88">
        <f>IFERROR(ROUND(InformeTbHv[[#This Row],[TOTAL DE ARBOLES]]/InformeTbHv[[#This Row],[T EFECTIVO]],2),"")</f>
        <v>34.799999999999997</v>
      </c>
      <c r="E1280" s="88">
        <f>(IFERROR(ROUND(InformeTbHv[[#This Row],[M3]]/InformeTbHv[[#This Row],[TOTAL DE ARBOLES]],2),""))</f>
        <v>0.51</v>
      </c>
      <c r="F1280" s="39">
        <f>IFERROR(ROUND(InformeTbHv[[#This Row],[M3]]/InformeTbHv[[#This Row],[T EFECTIVO]],2),"")</f>
        <v>17.73</v>
      </c>
      <c r="G1280" s="89">
        <f>InformeTbHv[[#This Row],[T PROGRAMADO]]-InformeTbHv[[#This Row],[HORAS DE OTRAS PARADA]]</f>
        <v>6.58</v>
      </c>
      <c r="H1280" s="89">
        <f>InformeTbHv[[#This Row],[T PROGRAMADO]]-SUM(InformeTbHv[[#This Row],[T PARADAS MEC]]+InformeTbHv[[#This Row],[ALISTAMIENTO]]+InformeTbHv[[#This Row],[Mantenimiento periódico]])</f>
        <v>6.75</v>
      </c>
      <c r="I1280" s="89">
        <f>InformeTbHv[[#This Row],[T PARADAS MEC]]+InformeTbHv[[#This Row],[ALISTAMIENTO]]+InformeTbHv[[#This Row],[Mantenimiento periódico]]</f>
        <v>0.25</v>
      </c>
      <c r="J1280" s="89">
        <f>SUMIF(InformeTbHv[[#This Row],[MOTIVO 1]],"Mantenimiento periódico",InformeTbHv[[#This Row],[T OTRA PARADA 1]])</f>
        <v>0</v>
      </c>
      <c r="K1280" s="89">
        <f>InformeTbHv[[#This Row],[Mantenimiento periódico]]+InformeTbHv[[#This Row],[ALISTAMIENTO]]</f>
        <v>0.25</v>
      </c>
      <c r="L1280" s="89">
        <f>SUM(InformeTbHv[[#This Row],[T OTRA PARADA 1]:[T OTRA PARADA 5]])</f>
        <v>0</v>
      </c>
      <c r="M1280" s="88" t="s">
        <v>63</v>
      </c>
      <c r="N1280" s="88" t="s">
        <v>1417</v>
      </c>
      <c r="O1280" s="88" t="s">
        <v>67</v>
      </c>
      <c r="P1280" s="88">
        <v>4516297</v>
      </c>
      <c r="Q1280" s="88" t="s">
        <v>65</v>
      </c>
      <c r="R1280" s="88" t="s">
        <v>44</v>
      </c>
      <c r="S1280" s="90">
        <v>46078</v>
      </c>
      <c r="T1280" s="88" t="s">
        <v>70</v>
      </c>
      <c r="U1280" s="88"/>
      <c r="V1280" s="88"/>
      <c r="W1280" s="88"/>
      <c r="X1280" s="88"/>
      <c r="Y1280" s="88"/>
      <c r="Z1280" s="88"/>
      <c r="AA1280" s="88"/>
      <c r="AB1280" s="88"/>
      <c r="AC1280" s="88" t="s">
        <v>1440</v>
      </c>
      <c r="AD1280" s="88" t="s">
        <v>1485</v>
      </c>
      <c r="AE1280" s="88" t="s">
        <v>1512</v>
      </c>
      <c r="AF1280" s="88">
        <v>35.031496222898902</v>
      </c>
      <c r="AG1280" s="25" t="s">
        <v>207</v>
      </c>
      <c r="AH1280" s="206">
        <v>8</v>
      </c>
      <c r="AI1280" s="88" t="s">
        <v>45</v>
      </c>
      <c r="AJ1280" s="419">
        <f>VLOOKUP(InformeTbHv[[#This Row],[TURNO]],[1]INFORMEHV!AI$2:AK$184,2,0)</f>
        <v>0.58333333333333337</v>
      </c>
      <c r="AK1280" s="419">
        <f>VLOOKUP(InformeTbHv[[#This Row],[TURNO]],[1]INFORMEHV!AI$2:AK$184,3,0)</f>
        <v>0.91666666666666663</v>
      </c>
      <c r="AL1280" s="205">
        <v>25</v>
      </c>
      <c r="AM1280" s="88">
        <v>229</v>
      </c>
      <c r="AN1280" s="88">
        <v>116.65</v>
      </c>
      <c r="AO1280" s="88">
        <v>23.77</v>
      </c>
      <c r="AP1280" s="88"/>
      <c r="AQ1280" s="89"/>
      <c r="AR1280" s="88">
        <v>7</v>
      </c>
      <c r="AS1280" s="88"/>
      <c r="AT1280" s="88"/>
      <c r="AU1280" s="88"/>
      <c r="AV1280" s="88">
        <v>0.25</v>
      </c>
      <c r="AW1280" s="88"/>
      <c r="AX1280" s="88">
        <v>0.17</v>
      </c>
      <c r="AY1280" s="88">
        <v>0.3</v>
      </c>
      <c r="AZ1280" s="92" t="s">
        <v>791</v>
      </c>
      <c r="BA1280" s="88" t="s">
        <v>48</v>
      </c>
      <c r="BB128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0.42000000000000004</v>
      </c>
      <c r="BC1280" s="89"/>
      <c r="BD1280" s="89"/>
      <c r="BE1280" s="89"/>
      <c r="BF1280" s="89"/>
      <c r="BG1280" s="93"/>
      <c r="BH1280" s="44"/>
      <c r="BI1280" s="45"/>
      <c r="BJ1280" s="45"/>
      <c r="BK1280" s="46"/>
      <c r="BL1280" s="94"/>
    </row>
    <row r="1281" spans="1:64" ht="18" customHeight="1" x14ac:dyDescent="0.3">
      <c r="A1281" s="87">
        <f>IFERROR(InformeTbHv[[#This Row],[T EFECTIVO]]/InformeTbHv[[#This Row],[Horas disponibles]],0)</f>
        <v>0.95612903225806456</v>
      </c>
      <c r="B1281" s="87">
        <f>((InformeTbHv[[#This Row],[T PROGRAMADO]]-InformeTbHv[[#This Row],[HORAS DE OTRAS PARADA]]))/InformeTbHv[[#This Row],[T PROGRAMADO]]</f>
        <v>0.92625000000000002</v>
      </c>
      <c r="C1281" s="216">
        <f>IFERROR(((InformeTbHv[[#This Row],[T PROGRAMADO]]-InformeTbHv[[#This Row],[Ttal P. mec]])/InformeTbHv[[#This Row],[T PROGRAMADO]]),0)</f>
        <v>0.96875</v>
      </c>
      <c r="D1281" s="88">
        <f>IFERROR(ROUND(InformeTbHv[[#This Row],[TOTAL DE ARBOLES]]/InformeTbHv[[#This Row],[T EFECTIVO]],2),"")</f>
        <v>40.08</v>
      </c>
      <c r="E1281" s="88">
        <f>(IFERROR(ROUND(InformeTbHv[[#This Row],[M3]]/InformeTbHv[[#This Row],[TOTAL DE ARBOLES]],2),""))</f>
        <v>0.39</v>
      </c>
      <c r="F1281" s="39">
        <f>IFERROR(ROUND(InformeTbHv[[#This Row],[M3]]/InformeTbHv[[#This Row],[T EFECTIVO]],2),"")</f>
        <v>15.65</v>
      </c>
      <c r="G1281" s="89">
        <f>InformeTbHv[[#This Row],[T PROGRAMADO]]-InformeTbHv[[#This Row],[HORAS DE OTRAS PARADA]]</f>
        <v>7.41</v>
      </c>
      <c r="H1281" s="89">
        <f>InformeTbHv[[#This Row],[T PROGRAMADO]]-SUM(InformeTbHv[[#This Row],[T PARADAS MEC]]+InformeTbHv[[#This Row],[ALISTAMIENTO]]+InformeTbHv[[#This Row],[Mantenimiento periódico]])</f>
        <v>7.75</v>
      </c>
      <c r="I1281" s="89">
        <f>InformeTbHv[[#This Row],[T PARADAS MEC]]+InformeTbHv[[#This Row],[ALISTAMIENTO]]+InformeTbHv[[#This Row],[Mantenimiento periódico]]</f>
        <v>0.25</v>
      </c>
      <c r="J1281" s="89">
        <f>SUMIF(InformeTbHv[[#This Row],[MOTIVO 1]],"Mantenimiento periódico",InformeTbHv[[#This Row],[T OTRA PARADA 1]])</f>
        <v>0</v>
      </c>
      <c r="K1281" s="89">
        <f>InformeTbHv[[#This Row],[Mantenimiento periódico]]+InformeTbHv[[#This Row],[ALISTAMIENTO]]</f>
        <v>0.25</v>
      </c>
      <c r="L1281" s="89">
        <f>SUM(InformeTbHv[[#This Row],[T OTRA PARADA 1]:[T OTRA PARADA 5]])</f>
        <v>0</v>
      </c>
      <c r="M1281" s="88" t="s">
        <v>68</v>
      </c>
      <c r="N1281" s="88" t="s">
        <v>1417</v>
      </c>
      <c r="O1281" s="88" t="s">
        <v>69</v>
      </c>
      <c r="P1281" s="88">
        <v>1059706760</v>
      </c>
      <c r="Q1281" s="88" t="s">
        <v>65</v>
      </c>
      <c r="R1281" s="88" t="s">
        <v>44</v>
      </c>
      <c r="S1281" s="90">
        <v>46078</v>
      </c>
      <c r="T1281" s="88" t="s">
        <v>164</v>
      </c>
      <c r="U1281" s="88"/>
      <c r="V1281" s="88"/>
      <c r="W1281" s="88"/>
      <c r="X1281" s="88"/>
      <c r="Y1281" s="88"/>
      <c r="Z1281" s="88"/>
      <c r="AA1281" s="88"/>
      <c r="AB1281" s="88"/>
      <c r="AC1281" s="88" t="s">
        <v>1426</v>
      </c>
      <c r="AD1281" s="88" t="s">
        <v>1471</v>
      </c>
      <c r="AE1281" s="88" t="s">
        <v>1512</v>
      </c>
      <c r="AF1281" s="88">
        <v>26.520279887958782</v>
      </c>
      <c r="AG1281" s="49" t="s">
        <v>1319</v>
      </c>
      <c r="AH1281" s="206">
        <v>7</v>
      </c>
      <c r="AI1281" s="205" t="s">
        <v>47</v>
      </c>
      <c r="AJ1281" s="416">
        <f>VLOOKUP(InformeTbHv[[#This Row],[TURNO]],[1]INFORMEHV!AI$2:AK$184,2,0)</f>
        <v>0.25</v>
      </c>
      <c r="AK1281" s="416">
        <f>VLOOKUP(InformeTbHv[[#This Row],[TURNO]],[1]INFORMEHV!AI$2:AK$184,3,0)</f>
        <v>0.58333333333333337</v>
      </c>
      <c r="AL1281" s="205">
        <v>20</v>
      </c>
      <c r="AM1281" s="88">
        <v>297</v>
      </c>
      <c r="AN1281" s="88">
        <v>115.96</v>
      </c>
      <c r="AO1281" s="88">
        <v>21.07</v>
      </c>
      <c r="AP1281" s="88"/>
      <c r="AQ1281" s="89"/>
      <c r="AR1281" s="88">
        <v>8</v>
      </c>
      <c r="AS1281" s="88"/>
      <c r="AT1281" s="88"/>
      <c r="AU1281" s="88"/>
      <c r="AV1281" s="88">
        <v>0.25</v>
      </c>
      <c r="AW1281" s="88">
        <v>0.17</v>
      </c>
      <c r="AX1281" s="88">
        <v>0.17</v>
      </c>
      <c r="AY1281" s="88">
        <v>0.25</v>
      </c>
      <c r="AZ1281" s="92" t="s">
        <v>792</v>
      </c>
      <c r="BA1281" s="88" t="s">
        <v>48</v>
      </c>
      <c r="BB128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0.59000000000000008</v>
      </c>
      <c r="BC1281" s="89"/>
      <c r="BD1281" s="89"/>
      <c r="BE1281" s="89"/>
      <c r="BF1281" s="89"/>
      <c r="BG1281" s="93"/>
      <c r="BH1281" s="44"/>
      <c r="BI1281" s="45"/>
      <c r="BJ1281" s="45"/>
      <c r="BK1281" s="46"/>
      <c r="BL1281" s="94"/>
    </row>
    <row r="1282" spans="1:64" ht="18" customHeight="1" x14ac:dyDescent="0.3">
      <c r="A1282" s="87">
        <f>IFERROR(InformeTbHv[[#This Row],[T EFECTIVO]]/InformeTbHv[[#This Row],[Horas disponibles]],0)</f>
        <v>0.97510980966325034</v>
      </c>
      <c r="B1282" s="87">
        <f>((InformeTbHv[[#This Row],[T PROGRAMADO]]-InformeTbHv[[#This Row],[HORAS DE OTRAS PARADA]]))/InformeTbHv[[#This Row],[T PROGRAMADO]]</f>
        <v>0.9514285714285714</v>
      </c>
      <c r="C1282" s="216">
        <f>IFERROR(((InformeTbHv[[#This Row],[T PROGRAMADO]]-InformeTbHv[[#This Row],[Ttal P. mec]])/InformeTbHv[[#This Row],[T PROGRAMADO]]),0)</f>
        <v>0.97571428571428576</v>
      </c>
      <c r="D1282" s="88">
        <f>IFERROR(ROUND(InformeTbHv[[#This Row],[TOTAL DE ARBOLES]]/InformeTbHv[[#This Row],[T EFECTIVO]],2),"")</f>
        <v>40.54</v>
      </c>
      <c r="E1282" s="88">
        <f>(IFERROR(ROUND(InformeTbHv[[#This Row],[M3]]/InformeTbHv[[#This Row],[TOTAL DE ARBOLES]],2),""))</f>
        <v>0.37</v>
      </c>
      <c r="F1282" s="39">
        <f>IFERROR(ROUND(InformeTbHv[[#This Row],[M3]]/InformeTbHv[[#This Row],[T EFECTIVO]],2),"")</f>
        <v>14.91</v>
      </c>
      <c r="G1282" s="89">
        <f>InformeTbHv[[#This Row],[T PROGRAMADO]]-InformeTbHv[[#This Row],[HORAS DE OTRAS PARADA]]</f>
        <v>6.66</v>
      </c>
      <c r="H1282" s="89">
        <f>InformeTbHv[[#This Row],[T PROGRAMADO]]-SUM(InformeTbHv[[#This Row],[T PARADAS MEC]]+InformeTbHv[[#This Row],[ALISTAMIENTO]]+InformeTbHv[[#This Row],[Mantenimiento periódico]])</f>
        <v>6.83</v>
      </c>
      <c r="I1282" s="89">
        <f>InformeTbHv[[#This Row],[T PARADAS MEC]]+InformeTbHv[[#This Row],[ALISTAMIENTO]]+InformeTbHv[[#This Row],[Mantenimiento periódico]]</f>
        <v>0.17</v>
      </c>
      <c r="J1282" s="89">
        <f>SUMIF(InformeTbHv[[#This Row],[MOTIVO 1]],"Mantenimiento periódico",InformeTbHv[[#This Row],[T OTRA PARADA 1]])</f>
        <v>0</v>
      </c>
      <c r="K1282" s="89">
        <f>InformeTbHv[[#This Row],[Mantenimiento periódico]]+InformeTbHv[[#This Row],[ALISTAMIENTO]]</f>
        <v>0.17</v>
      </c>
      <c r="L1282" s="89">
        <f>SUM(InformeTbHv[[#This Row],[T OTRA PARADA 1]:[T OTRA PARADA 5]])</f>
        <v>0</v>
      </c>
      <c r="M1282" s="88" t="s">
        <v>68</v>
      </c>
      <c r="N1282" s="88" t="s">
        <v>1417</v>
      </c>
      <c r="O1282" s="88" t="s">
        <v>91</v>
      </c>
      <c r="P1282" s="88">
        <v>1114338868</v>
      </c>
      <c r="Q1282" s="88" t="s">
        <v>65</v>
      </c>
      <c r="R1282" s="88" t="s">
        <v>44</v>
      </c>
      <c r="S1282" s="90">
        <v>46078</v>
      </c>
      <c r="T1282" s="88" t="s">
        <v>164</v>
      </c>
      <c r="U1282" s="88"/>
      <c r="V1282" s="88"/>
      <c r="W1282" s="88"/>
      <c r="X1282" s="88"/>
      <c r="Y1282" s="88"/>
      <c r="Z1282" s="88"/>
      <c r="AA1282" s="88"/>
      <c r="AB1282" s="88"/>
      <c r="AC1282" s="88" t="s">
        <v>1426</v>
      </c>
      <c r="AD1282" s="88" t="s">
        <v>1471</v>
      </c>
      <c r="AE1282" s="88" t="s">
        <v>1512</v>
      </c>
      <c r="AF1282" s="88">
        <v>26.520279887958782</v>
      </c>
      <c r="AG1282" s="49" t="s">
        <v>1319</v>
      </c>
      <c r="AH1282" s="206">
        <v>7</v>
      </c>
      <c r="AI1282" s="205" t="s">
        <v>45</v>
      </c>
      <c r="AJ1282" s="416">
        <f>VLOOKUP(InformeTbHv[[#This Row],[TURNO]],[1]INFORMEHV!AI$2:AK$184,2,0)</f>
        <v>0.58333333333333337</v>
      </c>
      <c r="AK1282" s="416">
        <f>VLOOKUP(InformeTbHv[[#This Row],[TURNO]],[1]INFORMEHV!AI$2:AK$184,3,0)</f>
        <v>0.91666666666666663</v>
      </c>
      <c r="AL1282" s="205">
        <v>20</v>
      </c>
      <c r="AM1282" s="88">
        <v>270</v>
      </c>
      <c r="AN1282" s="88">
        <v>99.31</v>
      </c>
      <c r="AO1282" s="88">
        <v>16.29</v>
      </c>
      <c r="AP1282" s="88"/>
      <c r="AQ1282" s="89"/>
      <c r="AR1282" s="88">
        <v>7</v>
      </c>
      <c r="AS1282" s="88"/>
      <c r="AT1282" s="88"/>
      <c r="AU1282" s="88"/>
      <c r="AV1282" s="88">
        <v>0.17</v>
      </c>
      <c r="AW1282" s="88"/>
      <c r="AX1282" s="88">
        <v>0.17</v>
      </c>
      <c r="AY1282" s="88"/>
      <c r="AZ1282" s="92" t="s">
        <v>793</v>
      </c>
      <c r="BA1282" s="88" t="s">
        <v>48</v>
      </c>
      <c r="BB128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0.34</v>
      </c>
      <c r="BC1282" s="89"/>
      <c r="BD1282" s="89"/>
      <c r="BE1282" s="89"/>
      <c r="BF1282" s="89"/>
      <c r="BG1282" s="93"/>
      <c r="BH1282" s="44"/>
      <c r="BI1282" s="45"/>
      <c r="BJ1282" s="45"/>
      <c r="BK1282" s="46"/>
      <c r="BL1282" s="94"/>
    </row>
    <row r="1283" spans="1:64" ht="18" customHeight="1" x14ac:dyDescent="0.3">
      <c r="A1283" s="87">
        <f>IFERROR(InformeTbHv[[#This Row],[T EFECTIVO]]/InformeTbHv[[#This Row],[Horas disponibles]],0)</f>
        <v>0.72</v>
      </c>
      <c r="B1283" s="87">
        <f>((InformeTbHv[[#This Row],[T PROGRAMADO]]-InformeTbHv[[#This Row],[HORAS DE OTRAS PARADA]]))/InformeTbHv[[#This Row],[T PROGRAMADO]]</f>
        <v>0.69750000000000001</v>
      </c>
      <c r="C1283" s="216">
        <f>IFERROR(((InformeTbHv[[#This Row],[T PROGRAMADO]]-InformeTbHv[[#This Row],[Ttal P. mec]])/InformeTbHv[[#This Row],[T PROGRAMADO]]),0)</f>
        <v>0.96875</v>
      </c>
      <c r="D1283" s="88">
        <f>IFERROR(ROUND(InformeTbHv[[#This Row],[TOTAL DE ARBOLES]]/InformeTbHv[[#This Row],[T EFECTIVO]],2),"")</f>
        <v>50.54</v>
      </c>
      <c r="E1283" s="88">
        <f>(IFERROR(ROUND(InformeTbHv[[#This Row],[M3]]/InformeTbHv[[#This Row],[TOTAL DE ARBOLES]],2),""))</f>
        <v>0.27</v>
      </c>
      <c r="F1283" s="39">
        <f>IFERROR(ROUND(InformeTbHv[[#This Row],[M3]]/InformeTbHv[[#This Row],[T EFECTIVO]],2),"")</f>
        <v>13.4</v>
      </c>
      <c r="G1283" s="89">
        <f>InformeTbHv[[#This Row],[T PROGRAMADO]]-InformeTbHv[[#This Row],[HORAS DE OTRAS PARADA]]</f>
        <v>5.58</v>
      </c>
      <c r="H1283" s="89">
        <f>InformeTbHv[[#This Row],[T PROGRAMADO]]-SUM(InformeTbHv[[#This Row],[T PARADAS MEC]]+InformeTbHv[[#This Row],[ALISTAMIENTO]]+InformeTbHv[[#This Row],[Mantenimiento periódico]])</f>
        <v>7.75</v>
      </c>
      <c r="I1283" s="89">
        <f>InformeTbHv[[#This Row],[T PARADAS MEC]]+InformeTbHv[[#This Row],[ALISTAMIENTO]]+InformeTbHv[[#This Row],[Mantenimiento periódico]]</f>
        <v>0.25</v>
      </c>
      <c r="J1283" s="89">
        <f>SUMIF(InformeTbHv[[#This Row],[MOTIVO 1]],"Mantenimiento periódico",InformeTbHv[[#This Row],[T OTRA PARADA 1]])</f>
        <v>0</v>
      </c>
      <c r="K1283" s="89">
        <f>InformeTbHv[[#This Row],[Mantenimiento periódico]]+InformeTbHv[[#This Row],[ALISTAMIENTO]]</f>
        <v>0.25</v>
      </c>
      <c r="L1283" s="89">
        <f>SUM(InformeTbHv[[#This Row],[T OTRA PARADA 1]:[T OTRA PARADA 5]])</f>
        <v>2</v>
      </c>
      <c r="M1283" s="88" t="s">
        <v>42</v>
      </c>
      <c r="N1283" s="88" t="s">
        <v>1418</v>
      </c>
      <c r="O1283" s="88" t="s">
        <v>59</v>
      </c>
      <c r="P1283" s="88">
        <v>94269864</v>
      </c>
      <c r="Q1283" s="88" t="s">
        <v>43</v>
      </c>
      <c r="R1283" s="88" t="s">
        <v>44</v>
      </c>
      <c r="S1283" s="90">
        <v>46079</v>
      </c>
      <c r="T1283" s="88" t="s">
        <v>794</v>
      </c>
      <c r="U1283" s="88"/>
      <c r="V1283" s="88"/>
      <c r="W1283" s="88"/>
      <c r="X1283" s="88"/>
      <c r="Y1283" s="88"/>
      <c r="Z1283" s="88"/>
      <c r="AA1283" s="88"/>
      <c r="AB1283" s="88"/>
      <c r="AC1283" s="88" t="s">
        <v>1455</v>
      </c>
      <c r="AD1283" s="88" t="s">
        <v>1500</v>
      </c>
      <c r="AE1283" s="88" t="s">
        <v>1515</v>
      </c>
      <c r="AF1283" s="88">
        <v>15.413656366596646</v>
      </c>
      <c r="AG1283" s="252" t="s">
        <v>206</v>
      </c>
      <c r="AH1283" s="206">
        <v>7</v>
      </c>
      <c r="AI1283" s="88" t="s">
        <v>47</v>
      </c>
      <c r="AJ1283" s="419">
        <f>VLOOKUP(InformeTbHv[[#This Row],[TURNO]],[1]INFORMEHV!AI$2:AK$184,2,0)</f>
        <v>0.25</v>
      </c>
      <c r="AK1283" s="419">
        <f>VLOOKUP(InformeTbHv[[#This Row],[TURNO]],[1]INFORMEHV!AI$2:AK$184,3,0)</f>
        <v>0.58333333333333337</v>
      </c>
      <c r="AL1283" s="205">
        <v>10</v>
      </c>
      <c r="AM1283" s="88">
        <v>282</v>
      </c>
      <c r="AN1283" s="88">
        <v>74.790000000000006</v>
      </c>
      <c r="AO1283" s="88">
        <v>15.75</v>
      </c>
      <c r="AP1283" s="88"/>
      <c r="AQ1283" s="89">
        <v>17</v>
      </c>
      <c r="AR1283" s="88">
        <v>8</v>
      </c>
      <c r="AS1283" s="88"/>
      <c r="AT1283" s="88"/>
      <c r="AU1283" s="88"/>
      <c r="AV1283" s="88">
        <v>0.25</v>
      </c>
      <c r="AW1283" s="88"/>
      <c r="AX1283" s="88">
        <v>0.17</v>
      </c>
      <c r="AY1283" s="88"/>
      <c r="AZ1283" s="92" t="s">
        <v>92</v>
      </c>
      <c r="BA1283" s="88" t="s">
        <v>46</v>
      </c>
      <c r="BB128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2.42</v>
      </c>
      <c r="BC1283" s="89">
        <v>2</v>
      </c>
      <c r="BD1283" s="89"/>
      <c r="BE1283" s="89"/>
      <c r="BF1283" s="89"/>
      <c r="BG1283" s="93"/>
      <c r="BH1283" s="44" t="s">
        <v>255</v>
      </c>
      <c r="BI1283" s="45"/>
      <c r="BJ1283" s="45"/>
      <c r="BK1283" s="46"/>
      <c r="BL1283" s="94"/>
    </row>
    <row r="1284" spans="1:64" ht="18" customHeight="1" x14ac:dyDescent="0.3">
      <c r="A1284" s="87">
        <f>IFERROR(InformeTbHv[[#This Row],[T EFECTIVO]]/InformeTbHv[[#This Row],[Horas disponibles]],0)</f>
        <v>0.74913644214162445</v>
      </c>
      <c r="B1284" s="87">
        <f>((InformeTbHv[[#This Row],[T PROGRAMADO]]-InformeTbHv[[#This Row],[HORAS DE OTRAS PARADA]]))/InformeTbHv[[#This Row],[T PROGRAMADO]]</f>
        <v>0.72291666666666754</v>
      </c>
      <c r="C1284" s="216">
        <f>IFERROR(((InformeTbHv[[#This Row],[T PROGRAMADO]]-InformeTbHv[[#This Row],[Ttal P. mec]])/InformeTbHv[[#This Row],[T PROGRAMADO]]),0)</f>
        <v>0.96499999999999997</v>
      </c>
      <c r="D1284" s="88">
        <f>IFERROR(ROUND(InformeTbHv[[#This Row],[TOTAL DE ARBOLES]]/InformeTbHv[[#This Row],[T EFECTIVO]],2),"")</f>
        <v>50.66</v>
      </c>
      <c r="E1284" s="88">
        <f>(IFERROR(ROUND(InformeTbHv[[#This Row],[M3]]/InformeTbHv[[#This Row],[TOTAL DE ARBOLES]],2),""))</f>
        <v>0.2</v>
      </c>
      <c r="F1284" s="39">
        <f>IFERROR(ROUND(InformeTbHv[[#This Row],[M3]]/InformeTbHv[[#This Row],[T EFECTIVO]],2),"")</f>
        <v>10.029999999999999</v>
      </c>
      <c r="G1284" s="89">
        <f>InformeTbHv[[#This Row],[T PROGRAMADO]]-InformeTbHv[[#This Row],[HORAS DE OTRAS PARADA]]</f>
        <v>5.7833333333333403</v>
      </c>
      <c r="H1284" s="89">
        <f>InformeTbHv[[#This Row],[T PROGRAMADO]]-SUM(InformeTbHv[[#This Row],[T PARADAS MEC]]+InformeTbHv[[#This Row],[ALISTAMIENTO]]+InformeTbHv[[#This Row],[Mantenimiento periódico]])</f>
        <v>7.72</v>
      </c>
      <c r="I1284" s="89">
        <f>InformeTbHv[[#This Row],[T PARADAS MEC]]+InformeTbHv[[#This Row],[ALISTAMIENTO]]+InformeTbHv[[#This Row],[Mantenimiento periódico]]</f>
        <v>0.28000000000000003</v>
      </c>
      <c r="J1284" s="89">
        <f>SUMIF(InformeTbHv[[#This Row],[MOTIVO 1]],"Mantenimiento periódico",InformeTbHv[[#This Row],[T OTRA PARADA 1]])</f>
        <v>0</v>
      </c>
      <c r="K1284" s="89">
        <f>InformeTbHv[[#This Row],[Mantenimiento periódico]]+InformeTbHv[[#This Row],[ALISTAMIENTO]]</f>
        <v>0.28000000000000003</v>
      </c>
      <c r="L1284" s="89">
        <f>SUM(InformeTbHv[[#This Row],[T OTRA PARADA 1]:[T OTRA PARADA 5]])</f>
        <v>1.6666666666666601</v>
      </c>
      <c r="M1284" s="88" t="s">
        <v>72</v>
      </c>
      <c r="N1284" s="88" t="s">
        <v>1418</v>
      </c>
      <c r="O1284" s="88" t="s">
        <v>75</v>
      </c>
      <c r="P1284" s="88">
        <v>1114481552</v>
      </c>
      <c r="Q1284" s="88" t="s">
        <v>43</v>
      </c>
      <c r="R1284" s="88" t="s">
        <v>74</v>
      </c>
      <c r="S1284" s="90">
        <v>46079</v>
      </c>
      <c r="T1284" s="88" t="s">
        <v>99</v>
      </c>
      <c r="U1284" s="88"/>
      <c r="V1284" s="88"/>
      <c r="W1284" s="88"/>
      <c r="X1284" s="88"/>
      <c r="Y1284" s="88"/>
      <c r="Z1284" s="88"/>
      <c r="AA1284" s="88"/>
      <c r="AB1284" s="88"/>
      <c r="AC1284" s="88" t="s">
        <v>1442</v>
      </c>
      <c r="AD1284" s="88" t="s">
        <v>1487</v>
      </c>
      <c r="AE1284" s="88" t="s">
        <v>1514</v>
      </c>
      <c r="AF1284" s="88">
        <v>18.547875311725036</v>
      </c>
      <c r="AG1284" s="251" t="s">
        <v>205</v>
      </c>
      <c r="AH1284" s="206">
        <v>3</v>
      </c>
      <c r="AI1284" s="88" t="s">
        <v>47</v>
      </c>
      <c r="AJ1284" s="419">
        <f>VLOOKUP(InformeTbHv[[#This Row],[TURNO]],[1]INFORMEHV!AI$2:AK$184,2,0)</f>
        <v>0.25</v>
      </c>
      <c r="AK1284" s="419">
        <f>VLOOKUP(InformeTbHv[[#This Row],[TURNO]],[1]INFORMEHV!AI$2:AK$184,3,0)</f>
        <v>0.58333333333333337</v>
      </c>
      <c r="AL1284" s="205">
        <v>20</v>
      </c>
      <c r="AM1284" s="88">
        <v>293</v>
      </c>
      <c r="AN1284" s="88">
        <v>58</v>
      </c>
      <c r="AO1284" s="88">
        <v>8.6</v>
      </c>
      <c r="AP1284" s="88">
        <v>53</v>
      </c>
      <c r="AQ1284" s="89">
        <v>14</v>
      </c>
      <c r="AR1284" s="88">
        <v>8</v>
      </c>
      <c r="AS1284" s="88"/>
      <c r="AT1284" s="88"/>
      <c r="AU1284" s="88"/>
      <c r="AV1284" s="88">
        <v>0.28000000000000003</v>
      </c>
      <c r="AW1284" s="88"/>
      <c r="AX1284" s="88">
        <v>0.27</v>
      </c>
      <c r="AY1284" s="88"/>
      <c r="AZ1284" s="92" t="s">
        <v>795</v>
      </c>
      <c r="BA1284" s="88" t="s">
        <v>48</v>
      </c>
      <c r="BB128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2.2166666666666601</v>
      </c>
      <c r="BC1284" s="89">
        <v>1.6666666666666601</v>
      </c>
      <c r="BD1284" s="89"/>
      <c r="BE1284" s="89"/>
      <c r="BF1284" s="89"/>
      <c r="BG1284" s="93"/>
      <c r="BH1284" s="14" t="s">
        <v>236</v>
      </c>
      <c r="BI1284" s="45"/>
      <c r="BJ1284" s="45"/>
      <c r="BK1284" s="46"/>
      <c r="BL1284" s="94"/>
    </row>
    <row r="1285" spans="1:64" ht="18" customHeight="1" x14ac:dyDescent="0.3">
      <c r="A1285" s="87">
        <f>IFERROR(InformeTbHv[[#This Row],[T EFECTIVO]]/InformeTbHv[[#This Row],[Horas disponibles]],0)</f>
        <v>0.46790615316511741</v>
      </c>
      <c r="B1285" s="87">
        <f>((InformeTbHv[[#This Row],[T PROGRAMADO]]-InformeTbHv[[#This Row],[HORAS DE OTRAS PARADA]]))/InformeTbHv[[#This Row],[T PROGRAMADO]]</f>
        <v>0.44041666666666679</v>
      </c>
      <c r="C1285" s="216">
        <f>IFERROR(((InformeTbHv[[#This Row],[T PROGRAMADO]]-InformeTbHv[[#This Row],[Ttal P. mec]])/InformeTbHv[[#This Row],[T PROGRAMADO]]),0)</f>
        <v>0.94125000000000003</v>
      </c>
      <c r="D1285" s="88">
        <f>IFERROR(ROUND(InformeTbHv[[#This Row],[TOTAL DE ARBOLES]]/InformeTbHv[[#This Row],[T EFECTIVO]],2),"")</f>
        <v>51.94</v>
      </c>
      <c r="E1285" s="88">
        <f>(IFERROR(ROUND(InformeTbHv[[#This Row],[M3]]/InformeTbHv[[#This Row],[TOTAL DE ARBOLES]],2),""))</f>
        <v>0.24</v>
      </c>
      <c r="F1285" s="39">
        <f>IFERROR(ROUND(InformeTbHv[[#This Row],[M3]]/InformeTbHv[[#This Row],[T EFECTIVO]],2),"")</f>
        <v>12.66</v>
      </c>
      <c r="G1285" s="89">
        <f>InformeTbHv[[#This Row],[T PROGRAMADO]]-InformeTbHv[[#This Row],[HORAS DE OTRAS PARADA]]</f>
        <v>3.5233333333333343</v>
      </c>
      <c r="H1285" s="89">
        <f>InformeTbHv[[#This Row],[T PROGRAMADO]]-SUM(InformeTbHv[[#This Row],[T PARADAS MEC]]+InformeTbHv[[#This Row],[ALISTAMIENTO]]+InformeTbHv[[#This Row],[Mantenimiento periódico]])</f>
        <v>7.53</v>
      </c>
      <c r="I1285" s="89">
        <f>InformeTbHv[[#This Row],[T PARADAS MEC]]+InformeTbHv[[#This Row],[ALISTAMIENTO]]+InformeTbHv[[#This Row],[Mantenimiento periódico]]</f>
        <v>0.47</v>
      </c>
      <c r="J1285" s="89">
        <f>SUMIF(InformeTbHv[[#This Row],[MOTIVO 1]],"Mantenimiento periódico",InformeTbHv[[#This Row],[T OTRA PARADA 1]])</f>
        <v>0</v>
      </c>
      <c r="K1285" s="89">
        <f>InformeTbHv[[#This Row],[Mantenimiento periódico]]+InformeTbHv[[#This Row],[ALISTAMIENTO]]</f>
        <v>0.47</v>
      </c>
      <c r="L1285" s="89">
        <f>SUM(InformeTbHv[[#This Row],[T OTRA PARADA 1]:[T OTRA PARADA 5]])</f>
        <v>3.836666666666666</v>
      </c>
      <c r="M1285" s="88" t="s">
        <v>63</v>
      </c>
      <c r="N1285" s="88" t="s">
        <v>1417</v>
      </c>
      <c r="O1285" s="88" t="s">
        <v>67</v>
      </c>
      <c r="P1285" s="88">
        <v>4516297</v>
      </c>
      <c r="Q1285" s="88" t="s">
        <v>65</v>
      </c>
      <c r="R1285" s="88" t="s">
        <v>44</v>
      </c>
      <c r="S1285" s="90">
        <v>46079</v>
      </c>
      <c r="T1285" s="88" t="s">
        <v>70</v>
      </c>
      <c r="U1285" s="88"/>
      <c r="V1285" s="88"/>
      <c r="W1285" s="88"/>
      <c r="X1285" s="88"/>
      <c r="Y1285" s="88"/>
      <c r="Z1285" s="88"/>
      <c r="AA1285" s="88"/>
      <c r="AB1285" s="88"/>
      <c r="AC1285" s="88" t="s">
        <v>1440</v>
      </c>
      <c r="AD1285" s="88" t="s">
        <v>1485</v>
      </c>
      <c r="AE1285" s="88" t="s">
        <v>1512</v>
      </c>
      <c r="AF1285" s="88">
        <v>35.031496222898902</v>
      </c>
      <c r="AG1285" s="25" t="s">
        <v>207</v>
      </c>
      <c r="AH1285" s="206">
        <v>8</v>
      </c>
      <c r="AI1285" s="88" t="s">
        <v>47</v>
      </c>
      <c r="AJ1285" s="419">
        <f>VLOOKUP(InformeTbHv[[#This Row],[TURNO]],[1]INFORMEHV!AI$2:AK$184,2,0)</f>
        <v>0.25</v>
      </c>
      <c r="AK1285" s="419">
        <f>VLOOKUP(InformeTbHv[[#This Row],[TURNO]],[1]INFORMEHV!AI$2:AK$184,3,0)</f>
        <v>0.58333333333333337</v>
      </c>
      <c r="AL1285" s="205">
        <v>8</v>
      </c>
      <c r="AM1285" s="88">
        <v>183</v>
      </c>
      <c r="AN1285" s="88">
        <v>44.61</v>
      </c>
      <c r="AO1285" s="88">
        <v>383</v>
      </c>
      <c r="AP1285" s="88"/>
      <c r="AQ1285" s="89"/>
      <c r="AR1285" s="88">
        <v>8</v>
      </c>
      <c r="AS1285" s="88"/>
      <c r="AT1285" s="88"/>
      <c r="AU1285" s="88"/>
      <c r="AV1285" s="88">
        <v>0.47</v>
      </c>
      <c r="AW1285" s="88"/>
      <c r="AX1285" s="88">
        <v>0.17</v>
      </c>
      <c r="AY1285" s="88"/>
      <c r="AZ1285" s="92" t="s">
        <v>800</v>
      </c>
      <c r="BA1285" s="88" t="s">
        <v>48</v>
      </c>
      <c r="BB128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4.4766666666666657</v>
      </c>
      <c r="BC1285" s="89">
        <v>0.66666666666666596</v>
      </c>
      <c r="BD1285" s="89">
        <v>0.5</v>
      </c>
      <c r="BE1285" s="89">
        <v>2.67</v>
      </c>
      <c r="BF1285" s="89"/>
      <c r="BG1285" s="93"/>
      <c r="BH1285" s="44" t="s">
        <v>355</v>
      </c>
      <c r="BI1285" s="45" t="s">
        <v>248</v>
      </c>
      <c r="BJ1285" s="45" t="s">
        <v>237</v>
      </c>
      <c r="BK1285" s="46"/>
      <c r="BL1285" s="94"/>
    </row>
    <row r="1286" spans="1:64" ht="18" customHeight="1" x14ac:dyDescent="0.3">
      <c r="A1286" s="87">
        <f>IFERROR(InformeTbHv[[#This Row],[T EFECTIVO]]/InformeTbHv[[#This Row],[Horas disponibles]],0)</f>
        <v>0.91160949868073882</v>
      </c>
      <c r="B1286" s="87">
        <f>((InformeTbHv[[#This Row],[T PROGRAMADO]]-InformeTbHv[[#This Row],[HORAS DE OTRAS PARADA]]))/InformeTbHv[[#This Row],[T PROGRAMADO]]</f>
        <v>0.86375000000000002</v>
      </c>
      <c r="C1286" s="216">
        <f>IFERROR(((InformeTbHv[[#This Row],[T PROGRAMADO]]-InformeTbHv[[#This Row],[Ttal P. mec]])/InformeTbHv[[#This Row],[T PROGRAMADO]]),0)</f>
        <v>0.94750000000000001</v>
      </c>
      <c r="D1286" s="88">
        <f>IFERROR(ROUND(InformeTbHv[[#This Row],[TOTAL DE ARBOLES]]/InformeTbHv[[#This Row],[T EFECTIVO]],2),"")</f>
        <v>43.7</v>
      </c>
      <c r="E1286" s="88">
        <f>(IFERROR(ROUND(InformeTbHv[[#This Row],[M3]]/InformeTbHv[[#This Row],[TOTAL DE ARBOLES]],2),""))</f>
        <v>0.33</v>
      </c>
      <c r="F1286" s="39">
        <f>IFERROR(ROUND(InformeTbHv[[#This Row],[M3]]/InformeTbHv[[#This Row],[T EFECTIVO]],2),"")</f>
        <v>14.47</v>
      </c>
      <c r="G1286" s="89">
        <f>InformeTbHv[[#This Row],[T PROGRAMADO]]-InformeTbHv[[#This Row],[HORAS DE OTRAS PARADA]]</f>
        <v>6.91</v>
      </c>
      <c r="H1286" s="89">
        <f>InformeTbHv[[#This Row],[T PROGRAMADO]]-SUM(InformeTbHv[[#This Row],[T PARADAS MEC]]+InformeTbHv[[#This Row],[ALISTAMIENTO]]+InformeTbHv[[#This Row],[Mantenimiento periódico]])</f>
        <v>7.58</v>
      </c>
      <c r="I1286" s="89">
        <f>InformeTbHv[[#This Row],[T PARADAS MEC]]+InformeTbHv[[#This Row],[ALISTAMIENTO]]+InformeTbHv[[#This Row],[Mantenimiento periódico]]</f>
        <v>0.42</v>
      </c>
      <c r="J1286" s="89">
        <f>SUMIF(InformeTbHv[[#This Row],[MOTIVO 1]],"Mantenimiento periódico",InformeTbHv[[#This Row],[T OTRA PARADA 1]])</f>
        <v>0</v>
      </c>
      <c r="K1286" s="89">
        <f>InformeTbHv[[#This Row],[Mantenimiento periódico]]+InformeTbHv[[#This Row],[ALISTAMIENTO]]</f>
        <v>0.42</v>
      </c>
      <c r="L1286" s="89">
        <f>SUM(InformeTbHv[[#This Row],[T OTRA PARADA 1]:[T OTRA PARADA 5]])</f>
        <v>0</v>
      </c>
      <c r="M1286" s="88" t="s">
        <v>55</v>
      </c>
      <c r="N1286" s="88" t="s">
        <v>1418</v>
      </c>
      <c r="O1286" s="88" t="s">
        <v>94</v>
      </c>
      <c r="P1286" s="88">
        <v>94269293</v>
      </c>
      <c r="Q1286" s="88" t="s">
        <v>43</v>
      </c>
      <c r="R1286" s="88" t="s">
        <v>49</v>
      </c>
      <c r="S1286" s="90">
        <v>46080</v>
      </c>
      <c r="T1286" s="88" t="s">
        <v>62</v>
      </c>
      <c r="U1286" s="88"/>
      <c r="V1286" s="88"/>
      <c r="W1286" s="88"/>
      <c r="X1286" s="88"/>
      <c r="Y1286" s="88"/>
      <c r="Z1286" s="88"/>
      <c r="AA1286" s="88"/>
      <c r="AB1286" s="88"/>
      <c r="AC1286" s="88" t="s">
        <v>1445</v>
      </c>
      <c r="AD1286" s="88" t="s">
        <v>1490</v>
      </c>
      <c r="AE1286" s="88" t="s">
        <v>1518</v>
      </c>
      <c r="AF1286" s="88">
        <v>19.828868083208551</v>
      </c>
      <c r="AG1286" s="88" t="s">
        <v>208</v>
      </c>
      <c r="AH1286" s="206">
        <v>5</v>
      </c>
      <c r="AI1286" s="88" t="s">
        <v>47</v>
      </c>
      <c r="AJ1286" s="419">
        <f>VLOOKUP(InformeTbHv[[#This Row],[TURNO]],[1]INFORMEHV!AI$2:AK$184,2,0)</f>
        <v>0.25</v>
      </c>
      <c r="AK1286" s="419">
        <f>VLOOKUP(InformeTbHv[[#This Row],[TURNO]],[1]INFORMEHV!AI$2:AK$184,3,0)</f>
        <v>0.58333333333333337</v>
      </c>
      <c r="AL1286" s="205">
        <v>26</v>
      </c>
      <c r="AM1286" s="88">
        <v>302</v>
      </c>
      <c r="AN1286" s="88">
        <v>100</v>
      </c>
      <c r="AO1286" s="88">
        <v>14</v>
      </c>
      <c r="AP1286" s="88"/>
      <c r="AQ1286" s="198">
        <v>26</v>
      </c>
      <c r="AR1286" s="88">
        <v>8</v>
      </c>
      <c r="AS1286" s="88"/>
      <c r="AT1286" s="88"/>
      <c r="AU1286" s="88"/>
      <c r="AV1286" s="88">
        <v>0.42</v>
      </c>
      <c r="AW1286" s="88">
        <v>0.42</v>
      </c>
      <c r="AX1286" s="88">
        <v>0.25</v>
      </c>
      <c r="AY1286" s="88"/>
      <c r="AZ1286" s="92" t="s">
        <v>808</v>
      </c>
      <c r="BA1286" s="88" t="s">
        <v>46</v>
      </c>
      <c r="BB128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1.0899999999999999</v>
      </c>
      <c r="BC1286" s="89"/>
      <c r="BD1286" s="89"/>
      <c r="BE1286" s="89"/>
      <c r="BF1286" s="89"/>
      <c r="BG1286" s="93"/>
      <c r="BH1286" s="44"/>
      <c r="BI1286" s="45"/>
      <c r="BJ1286" s="45"/>
      <c r="BK1286" s="46"/>
      <c r="BL1286" s="94"/>
    </row>
    <row r="1287" spans="1:64" ht="18" customHeight="1" x14ac:dyDescent="0.3">
      <c r="A1287" s="87">
        <f>IFERROR(InformeTbHv[[#This Row],[T EFECTIVO]]/InformeTbHv[[#This Row],[Horas disponibles]],0)</f>
        <v>0.70967741935483875</v>
      </c>
      <c r="B1287" s="87">
        <f>((InformeTbHv[[#This Row],[T PROGRAMADO]]-InformeTbHv[[#This Row],[HORAS DE OTRAS PARADA]]))/InformeTbHv[[#This Row],[T PROGRAMADO]]</f>
        <v>0.6875</v>
      </c>
      <c r="C1287" s="216">
        <f>IFERROR(((InformeTbHv[[#This Row],[T PROGRAMADO]]-InformeTbHv[[#This Row],[Ttal P. mec]])/InformeTbHv[[#This Row],[T PROGRAMADO]]),0)</f>
        <v>0.96875</v>
      </c>
      <c r="D1287" s="88">
        <f>IFERROR(ROUND(InformeTbHv[[#This Row],[TOTAL DE ARBOLES]]/InformeTbHv[[#This Row],[T EFECTIVO]],2),"")</f>
        <v>114.36</v>
      </c>
      <c r="E1287" s="88">
        <f>(IFERROR(ROUND(InformeTbHv[[#This Row],[M3]]/InformeTbHv[[#This Row],[TOTAL DE ARBOLES]],2),""))</f>
        <v>0.31</v>
      </c>
      <c r="F1287" s="39"/>
      <c r="G1287" s="89">
        <f>InformeTbHv[[#This Row],[T PROGRAMADO]]-InformeTbHv[[#This Row],[HORAS DE OTRAS PARADA]]</f>
        <v>5.5</v>
      </c>
      <c r="H1287" s="89">
        <f>InformeTbHv[[#This Row],[T PROGRAMADO]]-SUM(InformeTbHv[[#This Row],[T PARADAS MEC]]+InformeTbHv[[#This Row],[ALISTAMIENTO]]+InformeTbHv[[#This Row],[Mantenimiento periódico]])</f>
        <v>7.75</v>
      </c>
      <c r="I1287" s="89">
        <f>InformeTbHv[[#This Row],[T PARADAS MEC]]+InformeTbHv[[#This Row],[ALISTAMIENTO]]+InformeTbHv[[#This Row],[Mantenimiento periódico]]</f>
        <v>0.25</v>
      </c>
      <c r="J1287" s="89">
        <f>SUMIF(InformeTbHv[[#This Row],[MOTIVO 1]],"Mantenimiento periódico",InformeTbHv[[#This Row],[T OTRA PARADA 1]])</f>
        <v>0</v>
      </c>
      <c r="K1287" s="89">
        <f>InformeTbHv[[#This Row],[Mantenimiento periódico]]+InformeTbHv[[#This Row],[ALISTAMIENTO]]</f>
        <v>0.25</v>
      </c>
      <c r="L1287" s="89">
        <f>SUM(InformeTbHv[[#This Row],[T OTRA PARADA 1]:[T OTRA PARADA 5]])</f>
        <v>2</v>
      </c>
      <c r="M1287" s="88" t="s">
        <v>42</v>
      </c>
      <c r="N1287" s="88" t="s">
        <v>1418</v>
      </c>
      <c r="O1287" s="88" t="s">
        <v>80</v>
      </c>
      <c r="P1287" s="88">
        <v>94270446</v>
      </c>
      <c r="Q1287" s="88" t="s">
        <v>43</v>
      </c>
      <c r="R1287" s="88" t="s">
        <v>44</v>
      </c>
      <c r="S1287" s="90">
        <v>46080</v>
      </c>
      <c r="T1287" s="88" t="s">
        <v>794</v>
      </c>
      <c r="U1287" s="88"/>
      <c r="V1287" s="88"/>
      <c r="W1287" s="88"/>
      <c r="X1287" s="88"/>
      <c r="Y1287" s="88"/>
      <c r="Z1287" s="88"/>
      <c r="AA1287" s="88"/>
      <c r="AB1287" s="88"/>
      <c r="AC1287" s="88" t="s">
        <v>1455</v>
      </c>
      <c r="AD1287" s="88" t="s">
        <v>1500</v>
      </c>
      <c r="AE1287" s="88" t="s">
        <v>1515</v>
      </c>
      <c r="AF1287" s="88">
        <v>15.413656366596646</v>
      </c>
      <c r="AG1287" s="252" t="s">
        <v>206</v>
      </c>
      <c r="AH1287" s="206">
        <v>7</v>
      </c>
      <c r="AI1287" s="88" t="s">
        <v>47</v>
      </c>
      <c r="AJ1287" s="419">
        <f>VLOOKUP(InformeTbHv[[#This Row],[TURNO]],[1]INFORMEHV!AI$2:AK$184,2,0)</f>
        <v>0.25</v>
      </c>
      <c r="AK1287" s="419">
        <f>VLOOKUP(InformeTbHv[[#This Row],[TURNO]],[1]INFORMEHV!AI$2:AK$184,3,0)</f>
        <v>0.58333333333333337</v>
      </c>
      <c r="AL1287" s="205">
        <v>10</v>
      </c>
      <c r="AM1287" s="88">
        <v>629</v>
      </c>
      <c r="AN1287" s="88">
        <v>194.77</v>
      </c>
      <c r="AO1287" s="88">
        <v>37.32</v>
      </c>
      <c r="AP1287" s="88"/>
      <c r="AQ1287" s="89">
        <v>16.600000000000001</v>
      </c>
      <c r="AR1287" s="88">
        <v>8</v>
      </c>
      <c r="AS1287" s="88"/>
      <c r="AT1287" s="88"/>
      <c r="AU1287" s="88"/>
      <c r="AV1287" s="88">
        <v>0.25</v>
      </c>
      <c r="AW1287" s="88"/>
      <c r="AX1287" s="88">
        <v>0.25</v>
      </c>
      <c r="AY1287" s="88"/>
      <c r="AZ1287" s="92" t="s">
        <v>92</v>
      </c>
      <c r="BA1287" s="88" t="s">
        <v>46</v>
      </c>
      <c r="BB128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2.5</v>
      </c>
      <c r="BC1287" s="89">
        <v>2</v>
      </c>
      <c r="BD1287" s="89"/>
      <c r="BE1287" s="89"/>
      <c r="BF1287" s="89"/>
      <c r="BG1287" s="93"/>
      <c r="BH1287" s="44" t="s">
        <v>858</v>
      </c>
      <c r="BI1287" s="45"/>
      <c r="BJ1287" s="45"/>
      <c r="BK1287" s="46"/>
      <c r="BL1287" s="94"/>
    </row>
    <row r="1288" spans="1:64" ht="18" customHeight="1" x14ac:dyDescent="0.3">
      <c r="A1288" s="87">
        <f>IFERROR(InformeTbHv[[#This Row],[T EFECTIVO]]/InformeTbHv[[#This Row],[Horas disponibles]],0)</f>
        <v>0</v>
      </c>
      <c r="B1288" s="87">
        <f>((InformeTbHv[[#This Row],[T PROGRAMADO]]-InformeTbHv[[#This Row],[HORAS DE OTRAS PARADA]]))/InformeTbHv[[#This Row],[T PROGRAMADO]]</f>
        <v>0</v>
      </c>
      <c r="C1288" s="216">
        <f>IFERROR(((InformeTbHv[[#This Row],[T PROGRAMADO]]-InformeTbHv[[#This Row],[Ttal P. mec]])/InformeTbHv[[#This Row],[T PROGRAMADO]]),0)</f>
        <v>1</v>
      </c>
      <c r="D1288" s="88" t="str">
        <f>IFERROR(ROUND(InformeTbHv[[#This Row],[TOTAL DE ARBOLES]]/InformeTbHv[[#This Row],[T EFECTIVO]],2),"")</f>
        <v/>
      </c>
      <c r="E1288" s="88" t="str">
        <f>(IFERROR(ROUND(InformeTbHv[[#This Row],[M3]]/InformeTbHv[[#This Row],[TOTAL DE ARBOLES]],2),""))</f>
        <v/>
      </c>
      <c r="F1288" s="39" t="str">
        <f>IFERROR(ROUND(InformeTbHv[[#This Row],[M3]]/InformeTbHv[[#This Row],[T EFECTIVO]],2),"")</f>
        <v/>
      </c>
      <c r="G1288" s="89">
        <f>InformeTbHv[[#This Row],[T PROGRAMADO]]-InformeTbHv[[#This Row],[HORAS DE OTRAS PARADA]]</f>
        <v>0</v>
      </c>
      <c r="H1288" s="89">
        <f>InformeTbHv[[#This Row],[T PROGRAMADO]]-SUM(InformeTbHv[[#This Row],[T PARADAS MEC]]+InformeTbHv[[#This Row],[ALISTAMIENTO]]+InformeTbHv[[#This Row],[Mantenimiento periódico]])</f>
        <v>8</v>
      </c>
      <c r="I1288" s="89">
        <f>InformeTbHv[[#This Row],[T PARADAS MEC]]+InformeTbHv[[#This Row],[ALISTAMIENTO]]+InformeTbHv[[#This Row],[Mantenimiento periódico]]</f>
        <v>0</v>
      </c>
      <c r="J1288" s="89">
        <f>SUMIF(InformeTbHv[[#This Row],[MOTIVO 1]],"Mantenimiento periódico",InformeTbHv[[#This Row],[T OTRA PARADA 1]])</f>
        <v>0</v>
      </c>
      <c r="K1288" s="89">
        <f>InformeTbHv[[#This Row],[Mantenimiento periódico]]+InformeTbHv[[#This Row],[ALISTAMIENTO]]</f>
        <v>0</v>
      </c>
      <c r="L1288" s="89">
        <f>SUM(InformeTbHv[[#This Row],[T OTRA PARADA 1]:[T OTRA PARADA 5]])</f>
        <v>8</v>
      </c>
      <c r="M1288" s="88" t="s">
        <v>42</v>
      </c>
      <c r="N1288" s="88" t="s">
        <v>1418</v>
      </c>
      <c r="O1288" s="88" t="s">
        <v>59</v>
      </c>
      <c r="P1288" s="88">
        <v>94269864</v>
      </c>
      <c r="Q1288" s="88" t="s">
        <v>43</v>
      </c>
      <c r="R1288" s="88" t="s">
        <v>44</v>
      </c>
      <c r="S1288" s="90">
        <v>46080</v>
      </c>
      <c r="T1288" s="88" t="s">
        <v>794</v>
      </c>
      <c r="U1288" s="88"/>
      <c r="V1288" s="88"/>
      <c r="W1288" s="88"/>
      <c r="X1288" s="88"/>
      <c r="Y1288" s="88"/>
      <c r="Z1288" s="88"/>
      <c r="AA1288" s="88"/>
      <c r="AB1288" s="88"/>
      <c r="AC1288" s="88" t="s">
        <v>1455</v>
      </c>
      <c r="AD1288" s="88" t="s">
        <v>1500</v>
      </c>
      <c r="AE1288" s="88" t="s">
        <v>1515</v>
      </c>
      <c r="AF1288" s="88">
        <v>15.413656366596646</v>
      </c>
      <c r="AG1288" s="252" t="s">
        <v>206</v>
      </c>
      <c r="AH1288" s="206">
        <v>7</v>
      </c>
      <c r="AI1288" s="88" t="s">
        <v>45</v>
      </c>
      <c r="AJ1288" s="419">
        <f>VLOOKUP(InformeTbHv[[#This Row],[TURNO]],[1]INFORMEHV!AI$2:AK$184,2,0)</f>
        <v>0.58333333333333337</v>
      </c>
      <c r="AK1288" s="419">
        <f>VLOOKUP(InformeTbHv[[#This Row],[TURNO]],[1]INFORMEHV!AI$2:AK$184,3,0)</f>
        <v>0.91666666666666663</v>
      </c>
      <c r="AL1288" s="205"/>
      <c r="AM1288" s="88"/>
      <c r="AN1288" s="88"/>
      <c r="AO1288" s="88"/>
      <c r="AP1288" s="88"/>
      <c r="AQ1288" s="89"/>
      <c r="AR1288" s="88">
        <v>8</v>
      </c>
      <c r="AS1288" s="88"/>
      <c r="AT1288" s="88"/>
      <c r="AU1288" s="88"/>
      <c r="AV1288" s="88"/>
      <c r="AW1288" s="88"/>
      <c r="AX1288" s="88"/>
      <c r="AY1288" s="88"/>
      <c r="AZ1288" s="92" t="s">
        <v>92</v>
      </c>
      <c r="BA1288" s="88" t="s">
        <v>46</v>
      </c>
      <c r="BB128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1288" s="89">
        <v>8</v>
      </c>
      <c r="BD1288" s="89"/>
      <c r="BE1288" s="89"/>
      <c r="BF1288" s="89"/>
      <c r="BG1288" s="93"/>
      <c r="BH1288" s="44" t="s">
        <v>814</v>
      </c>
      <c r="BI1288" s="45"/>
      <c r="BJ1288" s="45"/>
      <c r="BK1288" s="46"/>
      <c r="BL1288" s="94"/>
    </row>
    <row r="1289" spans="1:64" ht="18" customHeight="1" x14ac:dyDescent="0.3">
      <c r="A1289" s="87">
        <f>IFERROR(InformeTbHv[[#This Row],[T EFECTIVO]]/InformeTbHv[[#This Row],[Horas disponibles]],0)</f>
        <v>0.29166666666666752</v>
      </c>
      <c r="B1289" s="87">
        <f>((InformeTbHv[[#This Row],[T PROGRAMADO]]-InformeTbHv[[#This Row],[HORAS DE OTRAS PARADA]]))/InformeTbHv[[#This Row],[T PROGRAMADO]]</f>
        <v>0.29166666666666752</v>
      </c>
      <c r="C1289" s="216">
        <f>IFERROR(((InformeTbHv[[#This Row],[T PROGRAMADO]]-InformeTbHv[[#This Row],[Ttal P. mec]])/InformeTbHv[[#This Row],[T PROGRAMADO]]),0)</f>
        <v>1</v>
      </c>
      <c r="D1289" s="88">
        <f>IFERROR(ROUND(InformeTbHv[[#This Row],[TOTAL DE ARBOLES]]/InformeTbHv[[#This Row],[T EFECTIVO]],2),"")</f>
        <v>0</v>
      </c>
      <c r="E1289" s="88" t="str">
        <f>(IFERROR(ROUND(InformeTbHv[[#This Row],[M3]]/InformeTbHv[[#This Row],[TOTAL DE ARBOLES]],2),""))</f>
        <v/>
      </c>
      <c r="F1289" s="39">
        <f>IFERROR(ROUND(InformeTbHv[[#This Row],[M3]]/InformeTbHv[[#This Row],[T EFECTIVO]],2),"")</f>
        <v>0</v>
      </c>
      <c r="G1289" s="89">
        <f>InformeTbHv[[#This Row],[T PROGRAMADO]]-InformeTbHv[[#This Row],[HORAS DE OTRAS PARADA]]</f>
        <v>2.3333333333333401</v>
      </c>
      <c r="H1289" s="89">
        <f>InformeTbHv[[#This Row],[T PROGRAMADO]]-SUM(InformeTbHv[[#This Row],[T PARADAS MEC]]+InformeTbHv[[#This Row],[ALISTAMIENTO]]+InformeTbHv[[#This Row],[Mantenimiento periódico]])</f>
        <v>8</v>
      </c>
      <c r="I1289" s="89">
        <f>InformeTbHv[[#This Row],[T PARADAS MEC]]+InformeTbHv[[#This Row],[ALISTAMIENTO]]+InformeTbHv[[#This Row],[Mantenimiento periódico]]</f>
        <v>0</v>
      </c>
      <c r="J1289" s="89">
        <f>SUMIF(InformeTbHv[[#This Row],[MOTIVO 1]],"Mantenimiento periódico",InformeTbHv[[#This Row],[T OTRA PARADA 1]])</f>
        <v>0</v>
      </c>
      <c r="K1289" s="89">
        <f>InformeTbHv[[#This Row],[Mantenimiento periódico]]+InformeTbHv[[#This Row],[ALISTAMIENTO]]</f>
        <v>0</v>
      </c>
      <c r="L1289" s="89">
        <f>SUM(InformeTbHv[[#This Row],[T OTRA PARADA 1]:[T OTRA PARADA 5]])</f>
        <v>5.6666666666666599</v>
      </c>
      <c r="M1289" s="88" t="s">
        <v>42</v>
      </c>
      <c r="N1289" s="88" t="s">
        <v>1418</v>
      </c>
      <c r="O1289" s="88" t="s">
        <v>80</v>
      </c>
      <c r="P1289" s="88">
        <v>94270446</v>
      </c>
      <c r="Q1289" s="88" t="s">
        <v>43</v>
      </c>
      <c r="R1289" s="88" t="s">
        <v>44</v>
      </c>
      <c r="S1289" s="90">
        <v>46081</v>
      </c>
      <c r="T1289" s="88" t="s">
        <v>452</v>
      </c>
      <c r="U1289" s="88"/>
      <c r="V1289" s="88"/>
      <c r="W1289" s="88"/>
      <c r="X1289" s="88"/>
      <c r="Y1289" s="88"/>
      <c r="Z1289" s="88"/>
      <c r="AA1289" s="88"/>
      <c r="AB1289" s="88"/>
      <c r="AC1289" s="88" t="s">
        <v>1427</v>
      </c>
      <c r="AD1289" s="88" t="s">
        <v>1472</v>
      </c>
      <c r="AE1289" s="88" t="s">
        <v>1515</v>
      </c>
      <c r="AF1289" s="88">
        <v>14.458335518038645</v>
      </c>
      <c r="AG1289" s="252" t="s">
        <v>206</v>
      </c>
      <c r="AH1289" s="206">
        <v>5</v>
      </c>
      <c r="AI1289" s="88" t="s">
        <v>47</v>
      </c>
      <c r="AJ1289" s="419">
        <f>VLOOKUP(InformeTbHv[[#This Row],[TURNO]],[1]INFORMEHV!AI$2:AK$184,2,0)</f>
        <v>0.25</v>
      </c>
      <c r="AK1289" s="419">
        <f>VLOOKUP(InformeTbHv[[#This Row],[TURNO]],[1]INFORMEHV!AI$2:AK$184,3,0)</f>
        <v>0.58333333333333337</v>
      </c>
      <c r="AL1289" s="205"/>
      <c r="AM1289" s="88"/>
      <c r="AN1289" s="88"/>
      <c r="AO1289" s="88"/>
      <c r="AP1289" s="88"/>
      <c r="AQ1289" s="89"/>
      <c r="AR1289" s="88">
        <v>8</v>
      </c>
      <c r="AS1289" s="88"/>
      <c r="AT1289" s="88"/>
      <c r="AU1289" s="88"/>
      <c r="AV1289" s="88"/>
      <c r="AW1289" s="88"/>
      <c r="AX1289" s="88"/>
      <c r="AY1289" s="88"/>
      <c r="AZ1289" s="92"/>
      <c r="BA1289" s="88" t="s">
        <v>46</v>
      </c>
      <c r="BB128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5.6666666666666599</v>
      </c>
      <c r="BC1289" s="89">
        <v>5.6666666666666599</v>
      </c>
      <c r="BD1289" s="89"/>
      <c r="BE1289" s="89"/>
      <c r="BF1289" s="89"/>
      <c r="BG1289" s="93"/>
      <c r="BH1289" s="44" t="s">
        <v>858</v>
      </c>
      <c r="BI1289" s="45"/>
      <c r="BJ1289" s="45"/>
      <c r="BK1289" s="46"/>
      <c r="BL1289" s="94"/>
    </row>
    <row r="1290" spans="1:64" ht="18" customHeight="1" x14ac:dyDescent="0.3">
      <c r="A1290" s="87">
        <f>IFERROR(InformeTbHv[[#This Row],[T EFECTIVO]]/InformeTbHv[[#This Row],[Horas disponibles]],0)</f>
        <v>0</v>
      </c>
      <c r="B1290" s="87">
        <f>((InformeTbHv[[#This Row],[T PROGRAMADO]]-InformeTbHv[[#This Row],[HORAS DE OTRAS PARADA]]))/InformeTbHv[[#This Row],[T PROGRAMADO]]</f>
        <v>0</v>
      </c>
      <c r="C1290" s="216">
        <f>IFERROR(((InformeTbHv[[#This Row],[T PROGRAMADO]]-InformeTbHv[[#This Row],[Ttal P. mec]])/InformeTbHv[[#This Row],[T PROGRAMADO]]),0)</f>
        <v>1</v>
      </c>
      <c r="D1290" s="88" t="str">
        <f>IFERROR(ROUND(InformeTbHv[[#This Row],[TOTAL DE ARBOLES]]/InformeTbHv[[#This Row],[T EFECTIVO]],2),"")</f>
        <v/>
      </c>
      <c r="E1290" s="88" t="str">
        <f>(IFERROR(ROUND(InformeTbHv[[#This Row],[M3]]/InformeTbHv[[#This Row],[TOTAL DE ARBOLES]],2),""))</f>
        <v/>
      </c>
      <c r="F1290" s="39" t="str">
        <f>IFERROR(ROUND(InformeTbHv[[#This Row],[M3]]/InformeTbHv[[#This Row],[T EFECTIVO]],2),"")</f>
        <v/>
      </c>
      <c r="G1290" s="89">
        <f>InformeTbHv[[#This Row],[T PROGRAMADO]]-InformeTbHv[[#This Row],[HORAS DE OTRAS PARADA]]</f>
        <v>0</v>
      </c>
      <c r="H1290" s="89">
        <f>InformeTbHv[[#This Row],[T PROGRAMADO]]-SUM(InformeTbHv[[#This Row],[T PARADAS MEC]]+InformeTbHv[[#This Row],[ALISTAMIENTO]]+InformeTbHv[[#This Row],[Mantenimiento periódico]])</f>
        <v>8</v>
      </c>
      <c r="I1290" s="89">
        <f>InformeTbHv[[#This Row],[T PARADAS MEC]]+InformeTbHv[[#This Row],[ALISTAMIENTO]]+InformeTbHv[[#This Row],[Mantenimiento periódico]]</f>
        <v>0</v>
      </c>
      <c r="J1290" s="89">
        <f>SUMIF(InformeTbHv[[#This Row],[MOTIVO 1]],"Mantenimiento periódico",InformeTbHv[[#This Row],[T OTRA PARADA 1]])</f>
        <v>0</v>
      </c>
      <c r="K1290" s="89">
        <f>InformeTbHv[[#This Row],[Mantenimiento periódico]]+InformeTbHv[[#This Row],[ALISTAMIENTO]]</f>
        <v>0</v>
      </c>
      <c r="L1290" s="89">
        <f>SUM(InformeTbHv[[#This Row],[T OTRA PARADA 1]:[T OTRA PARADA 5]])</f>
        <v>8</v>
      </c>
      <c r="M1290" s="88" t="s">
        <v>42</v>
      </c>
      <c r="N1290" s="88" t="s">
        <v>1418</v>
      </c>
      <c r="O1290" s="88" t="s">
        <v>58</v>
      </c>
      <c r="P1290" s="88">
        <v>6343935</v>
      </c>
      <c r="Q1290" s="88" t="s">
        <v>43</v>
      </c>
      <c r="R1290" s="88" t="s">
        <v>44</v>
      </c>
      <c r="S1290" s="90">
        <v>46081</v>
      </c>
      <c r="T1290" s="88" t="s">
        <v>815</v>
      </c>
      <c r="U1290" s="88"/>
      <c r="V1290" s="88"/>
      <c r="W1290" s="88"/>
      <c r="X1290" s="88"/>
      <c r="Y1290" s="88"/>
      <c r="Z1290" s="88"/>
      <c r="AA1290" s="88"/>
      <c r="AB1290" s="88"/>
      <c r="AC1290" s="88" t="s">
        <v>1434</v>
      </c>
      <c r="AD1290" s="88" t="s">
        <v>1479</v>
      </c>
      <c r="AE1290" s="88" t="s">
        <v>1519</v>
      </c>
      <c r="AF1290" s="88">
        <v>17.88641072711232</v>
      </c>
      <c r="AG1290" s="88" t="s">
        <v>208</v>
      </c>
      <c r="AH1290" s="206">
        <v>2</v>
      </c>
      <c r="AI1290" s="88" t="s">
        <v>45</v>
      </c>
      <c r="AJ1290" s="419">
        <f>VLOOKUP(InformeTbHv[[#This Row],[TURNO]],[1]INFORMEHV!AI$2:AK$184,2,0)</f>
        <v>0.58333333333333337</v>
      </c>
      <c r="AK1290" s="419">
        <f>VLOOKUP(InformeTbHv[[#This Row],[TURNO]],[1]INFORMEHV!AI$2:AK$184,3,0)</f>
        <v>0.91666666666666663</v>
      </c>
      <c r="AL1290" s="205"/>
      <c r="AM1290" s="88"/>
      <c r="AN1290" s="88"/>
      <c r="AO1290" s="88"/>
      <c r="AP1290" s="88"/>
      <c r="AQ1290" s="89"/>
      <c r="AR1290" s="88">
        <v>8</v>
      </c>
      <c r="AS1290" s="88"/>
      <c r="AT1290" s="88"/>
      <c r="AU1290" s="88"/>
      <c r="AV1290" s="88"/>
      <c r="AW1290" s="88"/>
      <c r="AX1290" s="88"/>
      <c r="AY1290" s="88"/>
      <c r="AZ1290" s="92"/>
      <c r="BA1290" s="88" t="s">
        <v>46</v>
      </c>
      <c r="BB129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1290" s="89">
        <v>8</v>
      </c>
      <c r="BD1290" s="89"/>
      <c r="BE1290" s="89"/>
      <c r="BF1290" s="89"/>
      <c r="BG1290" s="93"/>
      <c r="BH1290" s="44" t="s">
        <v>858</v>
      </c>
      <c r="BI1290" s="45"/>
      <c r="BJ1290" s="45"/>
      <c r="BK1290" s="46"/>
      <c r="BL1290" s="94"/>
    </row>
    <row r="1291" spans="1:64" ht="18" customHeight="1" x14ac:dyDescent="0.3">
      <c r="A1291" s="87">
        <f>IFERROR(InformeTbHv[[#This Row],[T EFECTIVO]]/InformeTbHv[[#This Row],[Horas disponibles]],0)</f>
        <v>0.8891820580474934</v>
      </c>
      <c r="B1291" s="87">
        <f>((InformeTbHv[[#This Row],[T PROGRAMADO]]-InformeTbHv[[#This Row],[HORAS DE OTRAS PARADA]]))/InformeTbHv[[#This Row],[T PROGRAMADO]]</f>
        <v>0.84250000000000003</v>
      </c>
      <c r="C1291" s="216">
        <f>IFERROR(((InformeTbHv[[#This Row],[T PROGRAMADO]]-InformeTbHv[[#This Row],[Ttal P. mec]])/InformeTbHv[[#This Row],[T PROGRAMADO]]),0)</f>
        <v>0.94750000000000001</v>
      </c>
      <c r="D1291" s="88">
        <f>IFERROR(ROUND(InformeTbHv[[#This Row],[TOTAL DE ARBOLES]]/InformeTbHv[[#This Row],[T EFECTIVO]],2),"")</f>
        <v>27.3</v>
      </c>
      <c r="E1291" s="88">
        <f>(IFERROR(ROUND(InformeTbHv[[#This Row],[M3]]/InformeTbHv[[#This Row],[TOTAL DE ARBOLES]],2),""))</f>
        <v>0.63</v>
      </c>
      <c r="F1291" s="39">
        <f>IFERROR(ROUND(InformeTbHv[[#This Row],[M3]]/InformeTbHv[[#This Row],[T EFECTIVO]],2),"")</f>
        <v>17.059999999999999</v>
      </c>
      <c r="G1291" s="89">
        <f>InformeTbHv[[#This Row],[T PROGRAMADO]]-InformeTbHv[[#This Row],[HORAS DE OTRAS PARADA]]</f>
        <v>6.74</v>
      </c>
      <c r="H1291" s="89">
        <f>InformeTbHv[[#This Row],[T PROGRAMADO]]-SUM(InformeTbHv[[#This Row],[T PARADAS MEC]]+InformeTbHv[[#This Row],[ALISTAMIENTO]]+InformeTbHv[[#This Row],[Mantenimiento periódico]])</f>
        <v>7.58</v>
      </c>
      <c r="I1291" s="89">
        <f>InformeTbHv[[#This Row],[T PARADAS MEC]]+InformeTbHv[[#This Row],[ALISTAMIENTO]]+InformeTbHv[[#This Row],[Mantenimiento periódico]]</f>
        <v>0.42</v>
      </c>
      <c r="J1291" s="89">
        <f>SUMIF(InformeTbHv[[#This Row],[MOTIVO 1]],"Mantenimiento periódico",InformeTbHv[[#This Row],[T OTRA PARADA 1]])</f>
        <v>0</v>
      </c>
      <c r="K1291" s="89">
        <f>InformeTbHv[[#This Row],[Mantenimiento periódico]]+InformeTbHv[[#This Row],[ALISTAMIENTO]]</f>
        <v>0.42</v>
      </c>
      <c r="L1291" s="89">
        <f>SUM(InformeTbHv[[#This Row],[T OTRA PARADA 1]:[T OTRA PARADA 5]])</f>
        <v>0</v>
      </c>
      <c r="M1291" s="88" t="s">
        <v>55</v>
      </c>
      <c r="N1291" s="88" t="s">
        <v>1418</v>
      </c>
      <c r="O1291" s="88" t="s">
        <v>56</v>
      </c>
      <c r="P1291" s="88">
        <v>1114480052</v>
      </c>
      <c r="Q1291" s="88" t="s">
        <v>43</v>
      </c>
      <c r="R1291" s="88" t="s">
        <v>49</v>
      </c>
      <c r="S1291" s="90">
        <v>46081</v>
      </c>
      <c r="T1291" s="88" t="s">
        <v>62</v>
      </c>
      <c r="U1291" s="88"/>
      <c r="V1291" s="88"/>
      <c r="W1291" s="88"/>
      <c r="X1291" s="88"/>
      <c r="Y1291" s="88"/>
      <c r="Z1291" s="88"/>
      <c r="AA1291" s="88"/>
      <c r="AB1291" s="88"/>
      <c r="AC1291" s="88" t="s">
        <v>1445</v>
      </c>
      <c r="AD1291" s="88" t="s">
        <v>1490</v>
      </c>
      <c r="AE1291" s="88" t="s">
        <v>1518</v>
      </c>
      <c r="AF1291" s="88">
        <v>19.828868083208551</v>
      </c>
      <c r="AG1291" s="88" t="s">
        <v>208</v>
      </c>
      <c r="AH1291" s="206">
        <v>5</v>
      </c>
      <c r="AI1291" s="88" t="s">
        <v>45</v>
      </c>
      <c r="AJ1291" s="419">
        <f>VLOOKUP(InformeTbHv[[#This Row],[TURNO]],[1]INFORMEHV!AI$2:AK$184,2,0)</f>
        <v>0.58333333333333337</v>
      </c>
      <c r="AK1291" s="419">
        <f>VLOOKUP(InformeTbHv[[#This Row],[TURNO]],[1]INFORMEHV!AI$2:AK$184,3,0)</f>
        <v>0.91666666666666663</v>
      </c>
      <c r="AL1291" s="205">
        <v>24</v>
      </c>
      <c r="AM1291" s="88">
        <v>184</v>
      </c>
      <c r="AN1291" s="88">
        <v>115</v>
      </c>
      <c r="AO1291" s="88">
        <v>15</v>
      </c>
      <c r="AP1291" s="88">
        <v>40</v>
      </c>
      <c r="AQ1291" s="198">
        <v>25</v>
      </c>
      <c r="AR1291" s="88">
        <v>8</v>
      </c>
      <c r="AS1291" s="88"/>
      <c r="AT1291" s="88"/>
      <c r="AU1291" s="88"/>
      <c r="AV1291" s="88">
        <v>0.42</v>
      </c>
      <c r="AW1291" s="88">
        <v>0.42</v>
      </c>
      <c r="AX1291" s="88">
        <v>0.42</v>
      </c>
      <c r="AY1291" s="88"/>
      <c r="AZ1291" s="92" t="s">
        <v>817</v>
      </c>
      <c r="BA1291" s="88" t="s">
        <v>46</v>
      </c>
      <c r="BB129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1.26</v>
      </c>
      <c r="BC1291" s="89"/>
      <c r="BD1291" s="89"/>
      <c r="BE1291" s="89"/>
      <c r="BF1291" s="89"/>
      <c r="BG1291" s="93"/>
      <c r="BH1291" s="44"/>
      <c r="BI1291" s="45"/>
      <c r="BJ1291" s="45"/>
      <c r="BK1291" s="46"/>
      <c r="BL1291" s="94"/>
    </row>
    <row r="1292" spans="1:64" ht="18" customHeight="1" x14ac:dyDescent="0.3">
      <c r="A1292" s="87">
        <f>IFERROR(InformeTbHv[[#This Row],[T EFECTIVO]]/InformeTbHv[[#This Row],[Horas disponibles]],0)</f>
        <v>0</v>
      </c>
      <c r="B1292" s="87">
        <f>((InformeTbHv[[#This Row],[T PROGRAMADO]]-InformeTbHv[[#This Row],[HORAS DE OTRAS PARADA]]))/InformeTbHv[[#This Row],[T PROGRAMADO]]</f>
        <v>0</v>
      </c>
      <c r="C1292" s="216">
        <f>IFERROR(((InformeTbHv[[#This Row],[T PROGRAMADO]]-InformeTbHv[[#This Row],[Ttal P. mec]])/InformeTbHv[[#This Row],[T PROGRAMADO]]),0)</f>
        <v>1</v>
      </c>
      <c r="D1292" s="88" t="str">
        <f>IFERROR(ROUND(InformeTbHv[[#This Row],[TOTAL DE ARBOLES]]/InformeTbHv[[#This Row],[T EFECTIVO]],2),"")</f>
        <v/>
      </c>
      <c r="E1292" s="88" t="str">
        <f>(IFERROR(ROUND(InformeTbHv[[#This Row],[M3]]/InformeTbHv[[#This Row],[TOTAL DE ARBOLES]],2),""))</f>
        <v/>
      </c>
      <c r="F1292" s="39" t="str">
        <f>IFERROR(ROUND(InformeTbHv[[#This Row],[M3]]/InformeTbHv[[#This Row],[T EFECTIVO]],2),"")</f>
        <v/>
      </c>
      <c r="G1292" s="89">
        <f>InformeTbHv[[#This Row],[T PROGRAMADO]]-InformeTbHv[[#This Row],[HORAS DE OTRAS PARADA]]</f>
        <v>0</v>
      </c>
      <c r="H1292" s="89">
        <f>InformeTbHv[[#This Row],[T PROGRAMADO]]-SUM(InformeTbHv[[#This Row],[T PARADAS MEC]]+InformeTbHv[[#This Row],[ALISTAMIENTO]]+InformeTbHv[[#This Row],[Mantenimiento periódico]])</f>
        <v>7</v>
      </c>
      <c r="I1292" s="89">
        <f>InformeTbHv[[#This Row],[T PARADAS MEC]]+InformeTbHv[[#This Row],[ALISTAMIENTO]]+InformeTbHv[[#This Row],[Mantenimiento periódico]]</f>
        <v>0</v>
      </c>
      <c r="J1292" s="89">
        <f>SUMIF(InformeTbHv[[#This Row],[MOTIVO 1]],"Mantenimiento periódico",InformeTbHv[[#This Row],[T OTRA PARADA 1]])</f>
        <v>0</v>
      </c>
      <c r="K1292" s="89">
        <f>InformeTbHv[[#This Row],[Mantenimiento periódico]]+InformeTbHv[[#This Row],[ALISTAMIENTO]]</f>
        <v>0</v>
      </c>
      <c r="L1292" s="89">
        <f>SUM(InformeTbHv[[#This Row],[T OTRA PARADA 1]:[T OTRA PARADA 5]])</f>
        <v>7</v>
      </c>
      <c r="M1292" s="88" t="s">
        <v>63</v>
      </c>
      <c r="N1292" s="88" t="s">
        <v>1417</v>
      </c>
      <c r="O1292" s="88" t="s">
        <v>85</v>
      </c>
      <c r="P1292" s="88">
        <v>15961194</v>
      </c>
      <c r="Q1292" s="88" t="s">
        <v>65</v>
      </c>
      <c r="R1292" s="88" t="s">
        <v>44</v>
      </c>
      <c r="S1292" s="90">
        <v>46081</v>
      </c>
      <c r="T1292" s="88" t="s">
        <v>818</v>
      </c>
      <c r="U1292" s="88"/>
      <c r="V1292" s="88"/>
      <c r="W1292" s="88"/>
      <c r="X1292" s="88"/>
      <c r="Y1292" s="88"/>
      <c r="Z1292" s="88"/>
      <c r="AA1292" s="88"/>
      <c r="AB1292" s="88"/>
      <c r="AC1292" s="88" t="s">
        <v>1423</v>
      </c>
      <c r="AD1292" s="88" t="s">
        <v>1468</v>
      </c>
      <c r="AE1292" s="88" t="s">
        <v>1512</v>
      </c>
      <c r="AF1292" s="88">
        <v>35.086777202388227</v>
      </c>
      <c r="AG1292" s="88" t="s">
        <v>208</v>
      </c>
      <c r="AH1292" s="206">
        <v>6</v>
      </c>
      <c r="AI1292" s="88" t="s">
        <v>45</v>
      </c>
      <c r="AJ1292" s="419">
        <f>VLOOKUP(InformeTbHv[[#This Row],[TURNO]],[1]INFORMEHV!AI$2:AK$184,2,0)</f>
        <v>0.58333333333333337</v>
      </c>
      <c r="AK1292" s="419">
        <f>VLOOKUP(InformeTbHv[[#This Row],[TURNO]],[1]INFORMEHV!AI$2:AK$184,3,0)</f>
        <v>0.91666666666666663</v>
      </c>
      <c r="AL1292" s="205"/>
      <c r="AM1292" s="88"/>
      <c r="AN1292" s="88"/>
      <c r="AO1292" s="88"/>
      <c r="AP1292" s="88"/>
      <c r="AQ1292" s="89"/>
      <c r="AR1292" s="88">
        <v>7</v>
      </c>
      <c r="AS1292" s="88"/>
      <c r="AT1292" s="88"/>
      <c r="AU1292" s="88"/>
      <c r="AV1292" s="88"/>
      <c r="AW1292" s="88"/>
      <c r="AX1292" s="88"/>
      <c r="AY1292" s="88"/>
      <c r="AZ1292" s="92" t="s">
        <v>819</v>
      </c>
      <c r="BA1292" s="88" t="s">
        <v>48</v>
      </c>
      <c r="BB129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7</v>
      </c>
      <c r="BC1292" s="89">
        <v>7</v>
      </c>
      <c r="BD1292" s="89"/>
      <c r="BE1292" s="89"/>
      <c r="BF1292" s="89"/>
      <c r="BG1292" s="93"/>
      <c r="BH1292" s="44" t="s">
        <v>812</v>
      </c>
      <c r="BI1292" s="45"/>
      <c r="BJ1292" s="45"/>
      <c r="BK1292" s="46"/>
      <c r="BL1292" s="94"/>
    </row>
    <row r="1293" spans="1:64" ht="18" customHeight="1" x14ac:dyDescent="0.3">
      <c r="A1293" s="87">
        <f>IFERROR(InformeTbHv[[#This Row],[T EFECTIVO]]/InformeTbHv[[#This Row],[Horas disponibles]],0)</f>
        <v>0</v>
      </c>
      <c r="B1293" s="87">
        <f>((InformeTbHv[[#This Row],[T PROGRAMADO]]-InformeTbHv[[#This Row],[HORAS DE OTRAS PARADA]]))/InformeTbHv[[#This Row],[T PROGRAMADO]]</f>
        <v>0</v>
      </c>
      <c r="C1293" s="216">
        <f>IFERROR(((InformeTbHv[[#This Row],[T PROGRAMADO]]-InformeTbHv[[#This Row],[Ttal P. mec]])/InformeTbHv[[#This Row],[T PROGRAMADO]]),0)</f>
        <v>1</v>
      </c>
      <c r="D1293" s="88" t="str">
        <f>IFERROR(ROUND(InformeTbHv[[#This Row],[TOTAL DE ARBOLES]]/InformeTbHv[[#This Row],[T EFECTIVO]],2),"")</f>
        <v/>
      </c>
      <c r="E1293" s="88" t="str">
        <f>(IFERROR(ROUND(InformeTbHv[[#This Row],[M3]]/InformeTbHv[[#This Row],[TOTAL DE ARBOLES]],2),""))</f>
        <v/>
      </c>
      <c r="F1293" s="39" t="str">
        <f>IFERROR(ROUND(InformeTbHv[[#This Row],[M3]]/InformeTbHv[[#This Row],[T EFECTIVO]],2),"")</f>
        <v/>
      </c>
      <c r="G1293" s="89">
        <f>InformeTbHv[[#This Row],[T PROGRAMADO]]-InformeTbHv[[#This Row],[HORAS DE OTRAS PARADA]]</f>
        <v>0</v>
      </c>
      <c r="H1293" s="89">
        <f>InformeTbHv[[#This Row],[T PROGRAMADO]]-SUM(InformeTbHv[[#This Row],[T PARADAS MEC]]+InformeTbHv[[#This Row],[ALISTAMIENTO]]+InformeTbHv[[#This Row],[Mantenimiento periódico]])</f>
        <v>8</v>
      </c>
      <c r="I1293" s="89">
        <f>InformeTbHv[[#This Row],[T PARADAS MEC]]+InformeTbHv[[#This Row],[ALISTAMIENTO]]+InformeTbHv[[#This Row],[Mantenimiento periódico]]</f>
        <v>0</v>
      </c>
      <c r="J1293" s="89">
        <f>SUMIF(InformeTbHv[[#This Row],[MOTIVO 1]],"Mantenimiento periódico",InformeTbHv[[#This Row],[T OTRA PARADA 1]])</f>
        <v>0</v>
      </c>
      <c r="K1293" s="89">
        <f>InformeTbHv[[#This Row],[Mantenimiento periódico]]+InformeTbHv[[#This Row],[ALISTAMIENTO]]</f>
        <v>0</v>
      </c>
      <c r="L1293" s="89">
        <f>SUM(InformeTbHv[[#This Row],[T OTRA PARADA 1]:[T OTRA PARADA 5]])</f>
        <v>8</v>
      </c>
      <c r="M1293" s="88" t="s">
        <v>68</v>
      </c>
      <c r="N1293" s="88" t="s">
        <v>1417</v>
      </c>
      <c r="O1293" s="88" t="s">
        <v>91</v>
      </c>
      <c r="P1293" s="88">
        <v>1114338868</v>
      </c>
      <c r="Q1293" s="88" t="s">
        <v>65</v>
      </c>
      <c r="R1293" s="88" t="s">
        <v>44</v>
      </c>
      <c r="S1293" s="90">
        <v>46081</v>
      </c>
      <c r="T1293" s="88" t="s">
        <v>818</v>
      </c>
      <c r="U1293" s="88"/>
      <c r="V1293" s="88"/>
      <c r="W1293" s="88"/>
      <c r="X1293" s="88"/>
      <c r="Y1293" s="88"/>
      <c r="Z1293" s="88"/>
      <c r="AA1293" s="88"/>
      <c r="AB1293" s="88"/>
      <c r="AC1293" s="88" t="s">
        <v>1423</v>
      </c>
      <c r="AD1293" s="88" t="s">
        <v>1468</v>
      </c>
      <c r="AE1293" s="88" t="s">
        <v>1512</v>
      </c>
      <c r="AF1293" s="88">
        <v>35.086777202388227</v>
      </c>
      <c r="AG1293" s="88" t="s">
        <v>208</v>
      </c>
      <c r="AH1293" s="206">
        <v>6</v>
      </c>
      <c r="AI1293" s="88" t="s">
        <v>47</v>
      </c>
      <c r="AJ1293" s="419">
        <f>VLOOKUP(InformeTbHv[[#This Row],[TURNO]],[1]INFORMEHV!AI$2:AK$184,2,0)</f>
        <v>0.25</v>
      </c>
      <c r="AK1293" s="419">
        <f>VLOOKUP(InformeTbHv[[#This Row],[TURNO]],[1]INFORMEHV!AI$2:AK$184,3,0)</f>
        <v>0.58333333333333337</v>
      </c>
      <c r="AL1293" s="205"/>
      <c r="AM1293" s="88"/>
      <c r="AN1293" s="88"/>
      <c r="AO1293" s="88"/>
      <c r="AP1293" s="88"/>
      <c r="AQ1293" s="89"/>
      <c r="AR1293" s="88">
        <v>8</v>
      </c>
      <c r="AS1293" s="88"/>
      <c r="AT1293" s="88"/>
      <c r="AU1293" s="88"/>
      <c r="AV1293" s="88"/>
      <c r="AW1293" s="88"/>
      <c r="AX1293" s="88"/>
      <c r="AY1293" s="88"/>
      <c r="AZ1293" s="92" t="s">
        <v>819</v>
      </c>
      <c r="BA1293" s="88" t="s">
        <v>46</v>
      </c>
      <c r="BB129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1293" s="89">
        <v>8</v>
      </c>
      <c r="BD1293" s="89"/>
      <c r="BE1293" s="89"/>
      <c r="BF1293" s="89"/>
      <c r="BG1293" s="93"/>
      <c r="BH1293" s="44" t="s">
        <v>812</v>
      </c>
      <c r="BI1293" s="45"/>
      <c r="BJ1293" s="45"/>
      <c r="BK1293" s="46"/>
      <c r="BL1293" s="94"/>
    </row>
    <row r="1294" spans="1:64" ht="18" customHeight="1" x14ac:dyDescent="0.3">
      <c r="A1294" s="87">
        <f>IFERROR(InformeTbHv[[#This Row],[T EFECTIVO]]/InformeTbHv[[#This Row],[Horas disponibles]],0)</f>
        <v>0.96400000000000008</v>
      </c>
      <c r="B1294" s="87">
        <f>((InformeTbHv[[#This Row],[T PROGRAMADO]]-InformeTbHv[[#This Row],[HORAS DE OTRAS PARADA]]))/InformeTbHv[[#This Row],[T PROGRAMADO]]</f>
        <v>0.90375000000000005</v>
      </c>
      <c r="C1294" s="216">
        <f>IFERROR(((InformeTbHv[[#This Row],[T PROGRAMADO]]-InformeTbHv[[#This Row],[Ttal P. mec]])/InformeTbHv[[#This Row],[T PROGRAMADO]]),0)</f>
        <v>0.9375</v>
      </c>
      <c r="D1294" s="88">
        <f>IFERROR(ROUND(InformeTbHv[[#This Row],[TOTAL DE ARBOLES]]/InformeTbHv[[#This Row],[T EFECTIVO]],2),"")</f>
        <v>63.35</v>
      </c>
      <c r="E1294" s="88">
        <f>(IFERROR(ROUND(InformeTbHv[[#This Row],[M3]]/InformeTbHv[[#This Row],[TOTAL DE ARBOLES]],2),""))</f>
        <v>0.22</v>
      </c>
      <c r="F1294" s="39">
        <f>IFERROR(ROUND(InformeTbHv[[#This Row],[M3]]/InformeTbHv[[#This Row],[T EFECTIVO]],2),"")</f>
        <v>13.63</v>
      </c>
      <c r="G1294" s="89">
        <f>InformeTbHv[[#This Row],[T PROGRAMADO]]-InformeTbHv[[#This Row],[HORAS DE OTRAS PARADA]]</f>
        <v>7.23</v>
      </c>
      <c r="H1294" s="89">
        <f>InformeTbHv[[#This Row],[T PROGRAMADO]]-SUM(InformeTbHv[[#This Row],[T PARADAS MEC]]+InformeTbHv[[#This Row],[ALISTAMIENTO]]+InformeTbHv[[#This Row],[Mantenimiento periódico]])</f>
        <v>7.5</v>
      </c>
      <c r="I1294" s="89">
        <f>InformeTbHv[[#This Row],[T PARADAS MEC]]+InformeTbHv[[#This Row],[ALISTAMIENTO]]+InformeTbHv[[#This Row],[Mantenimiento periódico]]</f>
        <v>0.5</v>
      </c>
      <c r="J1294" s="89">
        <f>SUMIF(InformeTbHv[[#This Row],[MOTIVO 1]],"Mantenimiento periódico",InformeTbHv[[#This Row],[T OTRA PARADA 1]])</f>
        <v>0</v>
      </c>
      <c r="K1294" s="89">
        <f>InformeTbHv[[#This Row],[Mantenimiento periódico]]+InformeTbHv[[#This Row],[ALISTAMIENTO]]</f>
        <v>0.5</v>
      </c>
      <c r="L1294" s="89">
        <f>SUM(InformeTbHv[[#This Row],[T OTRA PARADA 1]:[T OTRA PARADA 5]])</f>
        <v>0</v>
      </c>
      <c r="M1294" s="88" t="s">
        <v>86</v>
      </c>
      <c r="N1294" s="88" t="s">
        <v>1418</v>
      </c>
      <c r="O1294" s="88" t="s">
        <v>93</v>
      </c>
      <c r="P1294" s="88">
        <v>1112881624</v>
      </c>
      <c r="Q1294" s="88" t="s">
        <v>398</v>
      </c>
      <c r="R1294" s="88" t="s">
        <v>74</v>
      </c>
      <c r="S1294" s="90">
        <v>46081</v>
      </c>
      <c r="T1294" s="88" t="s">
        <v>399</v>
      </c>
      <c r="U1294" s="88"/>
      <c r="V1294" s="88"/>
      <c r="W1294" s="88"/>
      <c r="X1294" s="88"/>
      <c r="Y1294" s="88"/>
      <c r="Z1294" s="88"/>
      <c r="AA1294" s="88"/>
      <c r="AB1294" s="88"/>
      <c r="AC1294" s="88" t="s">
        <v>1430</v>
      </c>
      <c r="AD1294" s="88" t="s">
        <v>1475</v>
      </c>
      <c r="AE1294" s="88" t="s">
        <v>1517</v>
      </c>
      <c r="AF1294" s="88">
        <v>14.957915875223099</v>
      </c>
      <c r="AG1294" s="251" t="s">
        <v>205</v>
      </c>
      <c r="AH1294" s="206">
        <v>9</v>
      </c>
      <c r="AI1294" s="88" t="s">
        <v>47</v>
      </c>
      <c r="AJ1294" s="419">
        <f>VLOOKUP(InformeTbHv[[#This Row],[TURNO]],[1]INFORMEHV!AI$2:AK$184,2,0)</f>
        <v>0.25</v>
      </c>
      <c r="AK1294" s="419">
        <f>VLOOKUP(InformeTbHv[[#This Row],[TURNO]],[1]INFORMEHV!AI$2:AK$184,3,0)</f>
        <v>0.58333333333333337</v>
      </c>
      <c r="AL1294" s="205">
        <v>23</v>
      </c>
      <c r="AM1294" s="88">
        <v>458</v>
      </c>
      <c r="AN1294" s="88">
        <v>98.53</v>
      </c>
      <c r="AO1294" s="88">
        <v>10.76</v>
      </c>
      <c r="AP1294" s="88"/>
      <c r="AQ1294" s="89">
        <v>16.899999999999999</v>
      </c>
      <c r="AR1294" s="88">
        <v>8</v>
      </c>
      <c r="AS1294" s="88"/>
      <c r="AT1294" s="88"/>
      <c r="AU1294" s="88"/>
      <c r="AV1294" s="88">
        <v>0.5</v>
      </c>
      <c r="AW1294" s="88"/>
      <c r="AX1294" s="88">
        <v>0.27</v>
      </c>
      <c r="AY1294" s="88"/>
      <c r="AZ1294" s="92" t="s">
        <v>629</v>
      </c>
      <c r="BA1294" s="88" t="s">
        <v>48</v>
      </c>
      <c r="BB129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0.77</v>
      </c>
      <c r="BC1294" s="89"/>
      <c r="BD1294" s="89"/>
      <c r="BE1294" s="89"/>
      <c r="BF1294" s="89"/>
      <c r="BG1294" s="93"/>
      <c r="BH1294" s="44"/>
      <c r="BI1294" s="45"/>
      <c r="BJ1294" s="45"/>
      <c r="BK1294" s="46"/>
      <c r="BL1294" s="94"/>
    </row>
    <row r="1295" spans="1:64" ht="18" customHeight="1" x14ac:dyDescent="0.3">
      <c r="A1295" s="87">
        <f>IFERROR(InformeTbHv[[#This Row],[T EFECTIVO]]/InformeTbHv[[#This Row],[Horas disponibles]],0)</f>
        <v>0.875</v>
      </c>
      <c r="B1295" s="87">
        <f>((InformeTbHv[[#This Row],[T PROGRAMADO]]-InformeTbHv[[#This Row],[HORAS DE OTRAS PARADA]]))/InformeTbHv[[#This Row],[T PROGRAMADO]]</f>
        <v>0.875</v>
      </c>
      <c r="C1295" s="216">
        <f>IFERROR(((InformeTbHv[[#This Row],[T PROGRAMADO]]-InformeTbHv[[#This Row],[Ttal P. mec]])/InformeTbHv[[#This Row],[T PROGRAMADO]]),0)</f>
        <v>1</v>
      </c>
      <c r="D1295" s="88">
        <f>IFERROR(ROUND(InformeTbHv[[#This Row],[TOTAL DE ARBOLES]]/InformeTbHv[[#This Row],[T EFECTIVO]],2),"")</f>
        <v>73.290000000000006</v>
      </c>
      <c r="E1295" s="88">
        <f>(IFERROR(ROUND(InformeTbHv[[#This Row],[M3]]/InformeTbHv[[#This Row],[TOTAL DE ARBOLES]],2),""))</f>
        <v>0.24</v>
      </c>
      <c r="F1295" s="39">
        <f>IFERROR(ROUND(InformeTbHv[[#This Row],[M3]]/InformeTbHv[[#This Row],[T EFECTIVO]],2),"")</f>
        <v>17.64</v>
      </c>
      <c r="G1295" s="89">
        <f>InformeTbHv[[#This Row],[T PROGRAMADO]]-InformeTbHv[[#This Row],[HORAS DE OTRAS PARADA]]</f>
        <v>7</v>
      </c>
      <c r="H1295" s="89">
        <f>InformeTbHv[[#This Row],[T PROGRAMADO]]-SUM(InformeTbHv[[#This Row],[T PARADAS MEC]]+InformeTbHv[[#This Row],[ALISTAMIENTO]]+InformeTbHv[[#This Row],[Mantenimiento periódico]])</f>
        <v>8</v>
      </c>
      <c r="I1295" s="89">
        <f>InformeTbHv[[#This Row],[T PARADAS MEC]]+InformeTbHv[[#This Row],[ALISTAMIENTO]]+InformeTbHv[[#This Row],[Mantenimiento periódico]]</f>
        <v>0</v>
      </c>
      <c r="J1295" s="89">
        <f>SUMIF(InformeTbHv[[#This Row],[MOTIVO 1]],"Mantenimiento periódico",InformeTbHv[[#This Row],[T OTRA PARADA 1]])</f>
        <v>0</v>
      </c>
      <c r="K1295" s="89">
        <f>InformeTbHv[[#This Row],[Mantenimiento periódico]]+InformeTbHv[[#This Row],[ALISTAMIENTO]]</f>
        <v>0</v>
      </c>
      <c r="L1295" s="89">
        <f>SUM(InformeTbHv[[#This Row],[T OTRA PARADA 1]:[T OTRA PARADA 5]])</f>
        <v>0</v>
      </c>
      <c r="M1295" s="88" t="s">
        <v>86</v>
      </c>
      <c r="N1295" s="88" t="s">
        <v>1418</v>
      </c>
      <c r="O1295" s="88" t="s">
        <v>95</v>
      </c>
      <c r="P1295" s="88">
        <v>6135776</v>
      </c>
      <c r="Q1295" s="88" t="s">
        <v>398</v>
      </c>
      <c r="R1295" s="88" t="s">
        <v>74</v>
      </c>
      <c r="S1295" s="90">
        <v>46081</v>
      </c>
      <c r="T1295" s="88" t="s">
        <v>399</v>
      </c>
      <c r="U1295" s="88"/>
      <c r="V1295" s="88"/>
      <c r="W1295" s="88"/>
      <c r="X1295" s="88"/>
      <c r="Y1295" s="88"/>
      <c r="Z1295" s="88"/>
      <c r="AA1295" s="88"/>
      <c r="AB1295" s="88"/>
      <c r="AC1295" s="88" t="s">
        <v>1430</v>
      </c>
      <c r="AD1295" s="88" t="s">
        <v>1475</v>
      </c>
      <c r="AE1295" s="88" t="s">
        <v>1517</v>
      </c>
      <c r="AF1295" s="88">
        <v>14.957915875223099</v>
      </c>
      <c r="AG1295" s="251" t="s">
        <v>205</v>
      </c>
      <c r="AH1295" s="206">
        <v>9</v>
      </c>
      <c r="AI1295" s="88" t="s">
        <v>45</v>
      </c>
      <c r="AJ1295" s="419">
        <f>VLOOKUP(InformeTbHv[[#This Row],[TURNO]],[1]INFORMEHV!AI$2:AK$184,2,0)</f>
        <v>0.58333333333333337</v>
      </c>
      <c r="AK1295" s="419">
        <f>VLOOKUP(InformeTbHv[[#This Row],[TURNO]],[1]INFORMEHV!AI$2:AK$184,3,0)</f>
        <v>0.91666666666666663</v>
      </c>
      <c r="AL1295" s="205">
        <v>30</v>
      </c>
      <c r="AM1295" s="88">
        <v>513</v>
      </c>
      <c r="AN1295" s="88">
        <v>123.45</v>
      </c>
      <c r="AO1295" s="88">
        <v>16.2</v>
      </c>
      <c r="AP1295" s="88"/>
      <c r="AQ1295" s="89">
        <v>17.3</v>
      </c>
      <c r="AR1295" s="88">
        <v>8</v>
      </c>
      <c r="AS1295" s="88"/>
      <c r="AT1295" s="88"/>
      <c r="AU1295" s="88"/>
      <c r="AV1295" s="88"/>
      <c r="AW1295" s="88">
        <v>0.75</v>
      </c>
      <c r="AX1295" s="88">
        <v>0.25</v>
      </c>
      <c r="AY1295" s="88">
        <v>4</v>
      </c>
      <c r="AZ1295" s="92" t="s">
        <v>629</v>
      </c>
      <c r="BA1295" s="88" t="s">
        <v>48</v>
      </c>
      <c r="BB129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v>
      </c>
      <c r="BC1295" s="89"/>
      <c r="BD1295" s="89"/>
      <c r="BE1295" s="89"/>
      <c r="BF1295" s="89"/>
      <c r="BG1295" s="93"/>
      <c r="BH1295" s="44"/>
      <c r="BI1295" s="45"/>
      <c r="BJ1295" s="45"/>
      <c r="BK1295" s="46"/>
      <c r="BL1295" s="94"/>
    </row>
    <row r="1296" spans="1:64" ht="18" customHeight="1" x14ac:dyDescent="0.3">
      <c r="A1296" s="87">
        <f>IFERROR(InformeTbHv[[#This Row],[T EFECTIVO]]/InformeTbHv[[#This Row],[Horas disponibles]],0)</f>
        <v>0</v>
      </c>
      <c r="B1296" s="87">
        <f>((InformeTbHv[[#This Row],[T PROGRAMADO]]-InformeTbHv[[#This Row],[HORAS DE OTRAS PARADA]]))/InformeTbHv[[#This Row],[T PROGRAMADO]]</f>
        <v>0</v>
      </c>
      <c r="C1296" s="216">
        <f>IFERROR(((InformeTbHv[[#This Row],[T PROGRAMADO]]-InformeTbHv[[#This Row],[Ttal P. mec]])/InformeTbHv[[#This Row],[T PROGRAMADO]]),0)</f>
        <v>1</v>
      </c>
      <c r="D1296" s="88" t="str">
        <f>IFERROR(ROUND(InformeTbHv[[#This Row],[TOTAL DE ARBOLES]]/InformeTbHv[[#This Row],[T EFECTIVO]],2),"")</f>
        <v/>
      </c>
      <c r="E1296" s="88" t="str">
        <f>(IFERROR(ROUND(InformeTbHv[[#This Row],[M3]]/InformeTbHv[[#This Row],[TOTAL DE ARBOLES]],2),""))</f>
        <v/>
      </c>
      <c r="F1296" s="39" t="str">
        <f>IFERROR(ROUND(InformeTbHv[[#This Row],[M3]]/InformeTbHv[[#This Row],[T EFECTIVO]],2),"")</f>
        <v/>
      </c>
      <c r="G1296" s="89">
        <f>InformeTbHv[[#This Row],[T PROGRAMADO]]-InformeTbHv[[#This Row],[HORAS DE OTRAS PARADA]]</f>
        <v>0</v>
      </c>
      <c r="H1296" s="89">
        <f>InformeTbHv[[#This Row],[T PROGRAMADO]]-SUM(InformeTbHv[[#This Row],[T PARADAS MEC]]+InformeTbHv[[#This Row],[ALISTAMIENTO]]+InformeTbHv[[#This Row],[Mantenimiento periódico]])</f>
        <v>8</v>
      </c>
      <c r="I1296" s="89">
        <f>InformeTbHv[[#This Row],[T PARADAS MEC]]+InformeTbHv[[#This Row],[ALISTAMIENTO]]+InformeTbHv[[#This Row],[Mantenimiento periódico]]</f>
        <v>0</v>
      </c>
      <c r="J1296" s="89">
        <f>SUMIF(InformeTbHv[[#This Row],[MOTIVO 1]],"Mantenimiento periódico",InformeTbHv[[#This Row],[T OTRA PARADA 1]])</f>
        <v>0</v>
      </c>
      <c r="K1296" s="89">
        <f>InformeTbHv[[#This Row],[Mantenimiento periódico]]+InformeTbHv[[#This Row],[ALISTAMIENTO]]</f>
        <v>0</v>
      </c>
      <c r="L1296" s="89">
        <f>SUM(InformeTbHv[[#This Row],[T OTRA PARADA 1]:[T OTRA PARADA 5]])</f>
        <v>8</v>
      </c>
      <c r="M1296" s="88" t="s">
        <v>63</v>
      </c>
      <c r="N1296" s="88" t="s">
        <v>1417</v>
      </c>
      <c r="O1296" s="88" t="s">
        <v>67</v>
      </c>
      <c r="P1296" s="88">
        <v>4516297</v>
      </c>
      <c r="Q1296" s="88" t="s">
        <v>65</v>
      </c>
      <c r="R1296" s="88" t="s">
        <v>44</v>
      </c>
      <c r="S1296" s="90">
        <v>46081</v>
      </c>
      <c r="T1296" s="88" t="s">
        <v>818</v>
      </c>
      <c r="U1296" s="88"/>
      <c r="V1296" s="88"/>
      <c r="W1296" s="88"/>
      <c r="X1296" s="88"/>
      <c r="Y1296" s="88"/>
      <c r="Z1296" s="88"/>
      <c r="AA1296" s="88"/>
      <c r="AB1296" s="88"/>
      <c r="AC1296" s="88" t="s">
        <v>1423</v>
      </c>
      <c r="AD1296" s="88" t="s">
        <v>1468</v>
      </c>
      <c r="AE1296" s="88" t="s">
        <v>1512</v>
      </c>
      <c r="AF1296" s="88">
        <v>35.086777202388227</v>
      </c>
      <c r="AG1296" s="49" t="s">
        <v>1319</v>
      </c>
      <c r="AH1296" s="206">
        <v>1</v>
      </c>
      <c r="AI1296" s="205" t="s">
        <v>47</v>
      </c>
      <c r="AJ1296" s="416">
        <f>VLOOKUP(InformeTbHv[[#This Row],[TURNO]],[1]INFORMEHV!AI$2:AK$184,2,0)</f>
        <v>0.25</v>
      </c>
      <c r="AK1296" s="416">
        <f>VLOOKUP(InformeTbHv[[#This Row],[TURNO]],[1]INFORMEHV!AI$2:AK$184,3,0)</f>
        <v>0.58333333333333337</v>
      </c>
      <c r="AL1296" s="205"/>
      <c r="AM1296" s="88"/>
      <c r="AN1296" s="88"/>
      <c r="AO1296" s="88"/>
      <c r="AP1296" s="88"/>
      <c r="AQ1296" s="89"/>
      <c r="AR1296" s="88">
        <v>8</v>
      </c>
      <c r="AS1296" s="88"/>
      <c r="AT1296" s="88"/>
      <c r="AU1296" s="88"/>
      <c r="AV1296" s="88"/>
      <c r="AW1296" s="88"/>
      <c r="AX1296" s="88"/>
      <c r="AY1296" s="88"/>
      <c r="AZ1296" s="92" t="s">
        <v>819</v>
      </c>
      <c r="BA1296" s="88" t="s">
        <v>48</v>
      </c>
      <c r="BB129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1296" s="89">
        <v>8</v>
      </c>
      <c r="BD1296" s="89"/>
      <c r="BE1296" s="89"/>
      <c r="BF1296" s="89"/>
      <c r="BG1296" s="93"/>
      <c r="BH1296" s="44" t="s">
        <v>812</v>
      </c>
      <c r="BI1296" s="45"/>
      <c r="BJ1296" s="45"/>
      <c r="BK1296" s="46"/>
      <c r="BL1296" s="94"/>
    </row>
    <row r="1297" spans="1:64" ht="18" customHeight="1" x14ac:dyDescent="0.3">
      <c r="A1297" s="87">
        <f>IFERROR(InformeTbHv[[#This Row],[T EFECTIVO]]/InformeTbHv[[#This Row],[Horas disponibles]],0)</f>
        <v>0.68494623655914022</v>
      </c>
      <c r="B1297" s="87">
        <f>((InformeTbHv[[#This Row],[T PROGRAMADO]]-InformeTbHv[[#This Row],[HORAS DE OTRAS PARADA]]))/InformeTbHv[[#This Row],[T PROGRAMADO]]</f>
        <v>0.65333333333333377</v>
      </c>
      <c r="C1297" s="216">
        <f>IFERROR(((InformeTbHv[[#This Row],[T PROGRAMADO]]-InformeTbHv[[#This Row],[Ttal P. mec]])/InformeTbHv[[#This Row],[T PROGRAMADO]]),0)</f>
        <v>0.9538461538461539</v>
      </c>
      <c r="D1297" s="88">
        <f>IFERROR(ROUND(InformeTbHv[[#This Row],[TOTAL DE ARBOLES]]/InformeTbHv[[#This Row],[T EFECTIVO]],2),"")</f>
        <v>22.84</v>
      </c>
      <c r="E1297" s="88">
        <f>(IFERROR(ROUND(InformeTbHv[[#This Row],[M3]]/InformeTbHv[[#This Row],[TOTAL DE ARBOLES]],2),""))</f>
        <v>0.37</v>
      </c>
      <c r="F1297" s="39">
        <f>IFERROR(ROUND(InformeTbHv[[#This Row],[M3]]/InformeTbHv[[#This Row],[T EFECTIVO]],2),"")</f>
        <v>8.48</v>
      </c>
      <c r="G1297" s="89">
        <f>InformeTbHv[[#This Row],[T PROGRAMADO]]-InformeTbHv[[#This Row],[HORAS DE OTRAS PARADA]]</f>
        <v>4.2466666666666697</v>
      </c>
      <c r="H1297" s="89">
        <f>InformeTbHv[[#This Row],[T PROGRAMADO]]-SUM(InformeTbHv[[#This Row],[T PARADAS MEC]]+InformeTbHv[[#This Row],[ALISTAMIENTO]]+InformeTbHv[[#This Row],[Mantenimiento periódico]])</f>
        <v>6.2</v>
      </c>
      <c r="I1297" s="89">
        <f>InformeTbHv[[#This Row],[T PARADAS MEC]]+InformeTbHv[[#This Row],[ALISTAMIENTO]]+InformeTbHv[[#This Row],[Mantenimiento periódico]]</f>
        <v>0.3</v>
      </c>
      <c r="J1297" s="89">
        <f>SUMIF(InformeTbHv[[#This Row],[MOTIVO 1]],"Mantenimiento periódico",InformeTbHv[[#This Row],[T OTRA PARADA 1]])</f>
        <v>0</v>
      </c>
      <c r="K1297" s="89">
        <f>InformeTbHv[[#This Row],[Mantenimiento periódico]]+InformeTbHv[[#This Row],[ALISTAMIENTO]]</f>
        <v>0.3</v>
      </c>
      <c r="L1297" s="89">
        <f>SUM(InformeTbHv[[#This Row],[T OTRA PARADA 1]:[T OTRA PARADA 5]])</f>
        <v>1.5833333333333299</v>
      </c>
      <c r="M1297" s="88" t="s">
        <v>42</v>
      </c>
      <c r="N1297" s="88" t="s">
        <v>1418</v>
      </c>
      <c r="O1297" s="88" t="s">
        <v>80</v>
      </c>
      <c r="P1297" s="88">
        <v>94270446</v>
      </c>
      <c r="Q1297" s="88" t="s">
        <v>43</v>
      </c>
      <c r="R1297" s="88" t="s">
        <v>44</v>
      </c>
      <c r="S1297" s="90">
        <v>46082</v>
      </c>
      <c r="T1297" s="88" t="s">
        <v>815</v>
      </c>
      <c r="U1297" s="88"/>
      <c r="V1297" s="88"/>
      <c r="W1297" s="88"/>
      <c r="X1297" s="88"/>
      <c r="Y1297" s="88"/>
      <c r="Z1297" s="88"/>
      <c r="AA1297" s="88"/>
      <c r="AB1297" s="88"/>
      <c r="AC1297" s="88" t="s">
        <v>1434</v>
      </c>
      <c r="AD1297" s="88" t="s">
        <v>1479</v>
      </c>
      <c r="AE1297" s="88" t="s">
        <v>1519</v>
      </c>
      <c r="AF1297" s="88">
        <v>17.88641072711232</v>
      </c>
      <c r="AG1297" s="49" t="s">
        <v>208</v>
      </c>
      <c r="AH1297" s="206">
        <v>2</v>
      </c>
      <c r="AI1297" s="88" t="s">
        <v>47</v>
      </c>
      <c r="AJ1297" s="419">
        <f>VLOOKUP(InformeTbHv[[#This Row],[TURNO]],[1]INFORMEHV!AI$2:AK$184,2,0)</f>
        <v>0.25</v>
      </c>
      <c r="AK1297" s="419">
        <f>VLOOKUP(InformeTbHv[[#This Row],[TURNO]],[1]INFORMEHV!AI$2:AK$184,3,0)</f>
        <v>0.58333333333333337</v>
      </c>
      <c r="AL1297" s="205">
        <v>24</v>
      </c>
      <c r="AM1297" s="88">
        <v>97</v>
      </c>
      <c r="AN1297" s="88">
        <v>36</v>
      </c>
      <c r="AO1297" s="88">
        <v>6</v>
      </c>
      <c r="AP1297" s="88">
        <v>16</v>
      </c>
      <c r="AQ1297" s="89">
        <v>0.37</v>
      </c>
      <c r="AR1297" s="88">
        <v>6.5</v>
      </c>
      <c r="AS1297" s="88"/>
      <c r="AT1297" s="88"/>
      <c r="AU1297" s="88"/>
      <c r="AV1297" s="88">
        <v>0.3</v>
      </c>
      <c r="AW1297" s="88">
        <v>0.2</v>
      </c>
      <c r="AX1297" s="88">
        <v>0.17</v>
      </c>
      <c r="AY1297" s="88"/>
      <c r="AZ1297" s="92"/>
      <c r="BA1297" s="88" t="s">
        <v>46</v>
      </c>
      <c r="BB129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2.2533333333333299</v>
      </c>
      <c r="BC1297" s="89">
        <v>1.5833333333333299</v>
      </c>
      <c r="BD1297" s="89"/>
      <c r="BE1297" s="89"/>
      <c r="BF1297" s="89"/>
      <c r="BG1297" s="93"/>
      <c r="BH1297" s="44" t="s">
        <v>237</v>
      </c>
      <c r="BI1297" s="45"/>
      <c r="BJ1297" s="45"/>
      <c r="BK1297" s="46"/>
      <c r="BL1297" s="94"/>
    </row>
    <row r="1298" spans="1:64" ht="18" customHeight="1" x14ac:dyDescent="0.3">
      <c r="A1298" s="87">
        <f>IFERROR(InformeTbHv[[#This Row],[T EFECTIVO]]/InformeTbHv[[#This Row],[Horas disponibles]],0)</f>
        <v>0.94003241491085898</v>
      </c>
      <c r="B1298" s="87">
        <f>((InformeTbHv[[#This Row],[T PROGRAMADO]]-InformeTbHv[[#This Row],[HORAS DE OTRAS PARADA]]))/InformeTbHv[[#This Row],[T PROGRAMADO]]</f>
        <v>0.89230769230769225</v>
      </c>
      <c r="C1298" s="216">
        <f>IFERROR(((InformeTbHv[[#This Row],[T PROGRAMADO]]-InformeTbHv[[#This Row],[Ttal P. mec]])/InformeTbHv[[#This Row],[T PROGRAMADO]]),0)</f>
        <v>0.94923076923076921</v>
      </c>
      <c r="D1298" s="88">
        <f>IFERROR(ROUND(InformeTbHv[[#This Row],[TOTAL DE ARBOLES]]/InformeTbHv[[#This Row],[T EFECTIVO]],2),"")</f>
        <v>71.72</v>
      </c>
      <c r="E1298" s="88">
        <f>(IFERROR(ROUND(InformeTbHv[[#This Row],[M3]]/InformeTbHv[[#This Row],[TOTAL DE ARBOLES]],2),""))</f>
        <v>0.41</v>
      </c>
      <c r="F1298" s="39"/>
      <c r="G1298" s="89">
        <f>InformeTbHv[[#This Row],[T PROGRAMADO]]-InformeTbHv[[#This Row],[HORAS DE OTRAS PARADA]]</f>
        <v>5.8</v>
      </c>
      <c r="H1298" s="89">
        <f>InformeTbHv[[#This Row],[T PROGRAMADO]]-SUM(InformeTbHv[[#This Row],[T PARADAS MEC]]+InformeTbHv[[#This Row],[ALISTAMIENTO]]+InformeTbHv[[#This Row],[Mantenimiento periódico]])</f>
        <v>6.17</v>
      </c>
      <c r="I1298" s="89">
        <f>InformeTbHv[[#This Row],[T PARADAS MEC]]+InformeTbHv[[#This Row],[ALISTAMIENTO]]+InformeTbHv[[#This Row],[Mantenimiento periódico]]</f>
        <v>0.33</v>
      </c>
      <c r="J1298" s="89">
        <f>SUMIF(InformeTbHv[[#This Row],[MOTIVO 1]],"Mantenimiento periódico",InformeTbHv[[#This Row],[T OTRA PARADA 1]])</f>
        <v>0</v>
      </c>
      <c r="K1298" s="89">
        <f>InformeTbHv[[#This Row],[Mantenimiento periódico]]+InformeTbHv[[#This Row],[ALISTAMIENTO]]</f>
        <v>0.33</v>
      </c>
      <c r="L1298" s="89">
        <f>SUM(InformeTbHv[[#This Row],[T OTRA PARADA 1]:[T OTRA PARADA 5]])</f>
        <v>0</v>
      </c>
      <c r="M1298" s="88" t="s">
        <v>42</v>
      </c>
      <c r="N1298" s="88" t="s">
        <v>1418</v>
      </c>
      <c r="O1298" s="88" t="s">
        <v>58</v>
      </c>
      <c r="P1298" s="88">
        <v>6343935</v>
      </c>
      <c r="Q1298" s="88" t="s">
        <v>43</v>
      </c>
      <c r="R1298" s="88" t="s">
        <v>44</v>
      </c>
      <c r="S1298" s="90">
        <v>46082</v>
      </c>
      <c r="T1298" s="88" t="s">
        <v>815</v>
      </c>
      <c r="U1298" s="88"/>
      <c r="V1298" s="88"/>
      <c r="W1298" s="88"/>
      <c r="X1298" s="88"/>
      <c r="Y1298" s="88"/>
      <c r="Z1298" s="88"/>
      <c r="AA1298" s="88"/>
      <c r="AB1298" s="88"/>
      <c r="AC1298" s="88" t="s">
        <v>1434</v>
      </c>
      <c r="AD1298" s="88" t="s">
        <v>1479</v>
      </c>
      <c r="AE1298" s="88" t="s">
        <v>1519</v>
      </c>
      <c r="AF1298" s="88">
        <v>17.88641072711232</v>
      </c>
      <c r="AG1298" s="49" t="s">
        <v>208</v>
      </c>
      <c r="AH1298" s="206">
        <v>2</v>
      </c>
      <c r="AI1298" s="88" t="s">
        <v>45</v>
      </c>
      <c r="AJ1298" s="419">
        <f>VLOOKUP(InformeTbHv[[#This Row],[TURNO]],[1]INFORMEHV!AI$2:AK$184,2,0)</f>
        <v>0.58333333333333337</v>
      </c>
      <c r="AK1298" s="419">
        <f>VLOOKUP(InformeTbHv[[#This Row],[TURNO]],[1]INFORMEHV!AI$2:AK$184,3,0)</f>
        <v>0.91666666666666663</v>
      </c>
      <c r="AL1298" s="205">
        <v>22</v>
      </c>
      <c r="AM1298" s="88">
        <v>416</v>
      </c>
      <c r="AN1298" s="88">
        <v>169</v>
      </c>
      <c r="AO1298" s="88">
        <v>24</v>
      </c>
      <c r="AP1298" s="88">
        <v>73</v>
      </c>
      <c r="AQ1298" s="89">
        <v>0.41</v>
      </c>
      <c r="AR1298" s="88">
        <v>6.5</v>
      </c>
      <c r="AS1298" s="88"/>
      <c r="AT1298" s="88"/>
      <c r="AU1298" s="88"/>
      <c r="AV1298" s="88">
        <v>0.33</v>
      </c>
      <c r="AW1298" s="88">
        <v>0.17</v>
      </c>
      <c r="AX1298" s="88">
        <v>0.2</v>
      </c>
      <c r="AY1298" s="88"/>
      <c r="AZ1298" s="92"/>
      <c r="BA1298" s="88" t="s">
        <v>46</v>
      </c>
      <c r="BB129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0.7</v>
      </c>
      <c r="BC1298" s="89"/>
      <c r="BD1298" s="89"/>
      <c r="BE1298" s="89"/>
      <c r="BF1298" s="89"/>
      <c r="BG1298" s="93"/>
      <c r="BH1298" s="44"/>
      <c r="BI1298" s="45"/>
      <c r="BJ1298" s="45"/>
      <c r="BK1298" s="46"/>
      <c r="BL1298" s="94"/>
    </row>
    <row r="1299" spans="1:64" ht="18" customHeight="1" x14ac:dyDescent="0.3">
      <c r="A1299" s="87">
        <f>IFERROR(InformeTbHv[[#This Row],[T EFECTIVO]]/InformeTbHv[[#This Row],[Horas disponibles]],0)</f>
        <v>0.91160949868073882</v>
      </c>
      <c r="B1299" s="87">
        <f>((InformeTbHv[[#This Row],[T PROGRAMADO]]-InformeTbHv[[#This Row],[HORAS DE OTRAS PARADA]]))/InformeTbHv[[#This Row],[T PROGRAMADO]]</f>
        <v>0.86375000000000002</v>
      </c>
      <c r="C1299" s="216">
        <f>IFERROR(((InformeTbHv[[#This Row],[T PROGRAMADO]]-InformeTbHv[[#This Row],[Ttal P. mec]])/InformeTbHv[[#This Row],[T PROGRAMADO]]),0)</f>
        <v>0.94750000000000001</v>
      </c>
      <c r="D1299" s="88">
        <f>IFERROR(ROUND(InformeTbHv[[#This Row],[TOTAL DE ARBOLES]]/InformeTbHv[[#This Row],[T EFECTIVO]],2),"")</f>
        <v>43.42</v>
      </c>
      <c r="E1299" s="88">
        <f>(IFERROR(ROUND(InformeTbHv[[#This Row],[M3]]/InformeTbHv[[#This Row],[TOTAL DE ARBOLES]],2),""))</f>
        <v>0.33</v>
      </c>
      <c r="F1299" s="39">
        <f>IFERROR(ROUND(InformeTbHv[[#This Row],[M3]]/InformeTbHv[[#This Row],[T EFECTIVO]],2),"")</f>
        <v>14.47</v>
      </c>
      <c r="G1299" s="89">
        <f>InformeTbHv[[#This Row],[T PROGRAMADO]]-InformeTbHv[[#This Row],[HORAS DE OTRAS PARADA]]</f>
        <v>6.91</v>
      </c>
      <c r="H1299" s="89">
        <f>InformeTbHv[[#This Row],[T PROGRAMADO]]-SUM(InformeTbHv[[#This Row],[T PARADAS MEC]]+InformeTbHv[[#This Row],[ALISTAMIENTO]]+InformeTbHv[[#This Row],[Mantenimiento periódico]])</f>
        <v>7.58</v>
      </c>
      <c r="I1299" s="89">
        <f>InformeTbHv[[#This Row],[T PARADAS MEC]]+InformeTbHv[[#This Row],[ALISTAMIENTO]]+InformeTbHv[[#This Row],[Mantenimiento periódico]]</f>
        <v>0.42</v>
      </c>
      <c r="J1299" s="89">
        <f>SUMIF(InformeTbHv[[#This Row],[MOTIVO 1]],"Mantenimiento periódico",InformeTbHv[[#This Row],[T OTRA PARADA 1]])</f>
        <v>0</v>
      </c>
      <c r="K1299" s="89">
        <f>InformeTbHv[[#This Row],[Mantenimiento periódico]]+InformeTbHv[[#This Row],[ALISTAMIENTO]]</f>
        <v>0.42</v>
      </c>
      <c r="L1299" s="89">
        <f>SUM(InformeTbHv[[#This Row],[T OTRA PARADA 1]:[T OTRA PARADA 5]])</f>
        <v>0</v>
      </c>
      <c r="M1299" s="88" t="s">
        <v>55</v>
      </c>
      <c r="N1299" s="88" t="s">
        <v>1418</v>
      </c>
      <c r="O1299" s="88" t="s">
        <v>56</v>
      </c>
      <c r="P1299" s="88">
        <v>1114480052</v>
      </c>
      <c r="Q1299" s="88" t="s">
        <v>43</v>
      </c>
      <c r="R1299" s="88" t="s">
        <v>49</v>
      </c>
      <c r="S1299" s="90">
        <v>46083</v>
      </c>
      <c r="T1299" s="88" t="s">
        <v>62</v>
      </c>
      <c r="U1299" s="88"/>
      <c r="V1299" s="88"/>
      <c r="W1299" s="88"/>
      <c r="X1299" s="88"/>
      <c r="Y1299" s="88"/>
      <c r="Z1299" s="88"/>
      <c r="AA1299" s="88"/>
      <c r="AB1299" s="88"/>
      <c r="AC1299" s="88" t="s">
        <v>1445</v>
      </c>
      <c r="AD1299" s="88" t="s">
        <v>1490</v>
      </c>
      <c r="AE1299" s="88" t="s">
        <v>1518</v>
      </c>
      <c r="AF1299" s="88">
        <v>19.828868083208551</v>
      </c>
      <c r="AG1299" s="49" t="s">
        <v>208</v>
      </c>
      <c r="AH1299" s="206">
        <v>5</v>
      </c>
      <c r="AI1299" s="88" t="s">
        <v>47</v>
      </c>
      <c r="AJ1299" s="419">
        <f>VLOOKUP(InformeTbHv[[#This Row],[TURNO]],[1]INFORMEHV!AI$2:AK$184,2,0)</f>
        <v>0.25</v>
      </c>
      <c r="AK1299" s="419">
        <f>VLOOKUP(InformeTbHv[[#This Row],[TURNO]],[1]INFORMEHV!AI$2:AK$184,3,0)</f>
        <v>0.58333333333333337</v>
      </c>
      <c r="AL1299" s="205">
        <v>26</v>
      </c>
      <c r="AM1299" s="88">
        <v>300</v>
      </c>
      <c r="AN1299" s="88">
        <v>100</v>
      </c>
      <c r="AO1299" s="88">
        <v>16</v>
      </c>
      <c r="AP1299" s="88">
        <v>41</v>
      </c>
      <c r="AQ1299" s="198">
        <v>26</v>
      </c>
      <c r="AR1299" s="88">
        <v>8</v>
      </c>
      <c r="AS1299" s="88"/>
      <c r="AT1299" s="88"/>
      <c r="AU1299" s="88"/>
      <c r="AV1299" s="88">
        <v>0.42</v>
      </c>
      <c r="AW1299" s="88">
        <v>0.42</v>
      </c>
      <c r="AX1299" s="88">
        <v>0.25</v>
      </c>
      <c r="AY1299" s="88"/>
      <c r="AZ1299" s="92" t="s">
        <v>829</v>
      </c>
      <c r="BA1299" s="88" t="s">
        <v>46</v>
      </c>
      <c r="BB129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1.0899999999999999</v>
      </c>
      <c r="BC1299" s="89"/>
      <c r="BD1299" s="89"/>
      <c r="BE1299" s="89"/>
      <c r="BF1299" s="89"/>
      <c r="BG1299" s="93"/>
      <c r="BH1299" s="44"/>
      <c r="BI1299" s="45"/>
      <c r="BJ1299" s="45"/>
      <c r="BK1299" s="46"/>
      <c r="BL1299" s="94"/>
    </row>
    <row r="1300" spans="1:64" ht="18" customHeight="1" x14ac:dyDescent="0.3">
      <c r="A1300" s="87">
        <f>IFERROR(InformeTbHv[[#This Row],[T EFECTIVO]]/InformeTbHv[[#This Row],[Horas disponibles]],0)</f>
        <v>0.91160949868073882</v>
      </c>
      <c r="B1300" s="87">
        <f>((InformeTbHv[[#This Row],[T PROGRAMADO]]-InformeTbHv[[#This Row],[HORAS DE OTRAS PARADA]]))/InformeTbHv[[#This Row],[T PROGRAMADO]]</f>
        <v>0.86375000000000002</v>
      </c>
      <c r="C1300" s="216">
        <f>IFERROR(((InformeTbHv[[#This Row],[T PROGRAMADO]]-InformeTbHv[[#This Row],[Ttal P. mec]])/InformeTbHv[[#This Row],[T PROGRAMADO]]),0)</f>
        <v>0.94750000000000001</v>
      </c>
      <c r="D1300" s="88">
        <f>IFERROR(ROUND(InformeTbHv[[#This Row],[TOTAL DE ARBOLES]]/InformeTbHv[[#This Row],[T EFECTIVO]],2),"")</f>
        <v>43.42</v>
      </c>
      <c r="E1300" s="88">
        <f>(IFERROR(ROUND(InformeTbHv[[#This Row],[M3]]/InformeTbHv[[#This Row],[TOTAL DE ARBOLES]],2),""))</f>
        <v>0.33</v>
      </c>
      <c r="F1300" s="39">
        <f>IFERROR(ROUND(InformeTbHv[[#This Row],[M3]]/InformeTbHv[[#This Row],[T EFECTIVO]],2),"")</f>
        <v>14.47</v>
      </c>
      <c r="G1300" s="89">
        <f>InformeTbHv[[#This Row],[T PROGRAMADO]]-InformeTbHv[[#This Row],[HORAS DE OTRAS PARADA]]</f>
        <v>6.91</v>
      </c>
      <c r="H1300" s="89">
        <f>InformeTbHv[[#This Row],[T PROGRAMADO]]-SUM(InformeTbHv[[#This Row],[T PARADAS MEC]]+InformeTbHv[[#This Row],[ALISTAMIENTO]]+InformeTbHv[[#This Row],[Mantenimiento periódico]])</f>
        <v>7.58</v>
      </c>
      <c r="I1300" s="89">
        <f>InformeTbHv[[#This Row],[T PARADAS MEC]]+InformeTbHv[[#This Row],[ALISTAMIENTO]]+InformeTbHv[[#This Row],[Mantenimiento periódico]]</f>
        <v>0.42</v>
      </c>
      <c r="J1300" s="89">
        <f>SUMIF(InformeTbHv[[#This Row],[MOTIVO 1]],"Mantenimiento periódico",InformeTbHv[[#This Row],[T OTRA PARADA 1]])</f>
        <v>0</v>
      </c>
      <c r="K1300" s="89">
        <f>InformeTbHv[[#This Row],[Mantenimiento periódico]]+InformeTbHv[[#This Row],[ALISTAMIENTO]]</f>
        <v>0.42</v>
      </c>
      <c r="L1300" s="89">
        <f>SUM(InformeTbHv[[#This Row],[T OTRA PARADA 1]:[T OTRA PARADA 5]])</f>
        <v>0</v>
      </c>
      <c r="M1300" s="88" t="s">
        <v>55</v>
      </c>
      <c r="N1300" s="88" t="s">
        <v>1418</v>
      </c>
      <c r="O1300" s="88" t="s">
        <v>60</v>
      </c>
      <c r="P1300" s="88">
        <v>1061791033</v>
      </c>
      <c r="Q1300" s="88" t="s">
        <v>43</v>
      </c>
      <c r="R1300" s="88" t="s">
        <v>49</v>
      </c>
      <c r="S1300" s="90">
        <v>46083</v>
      </c>
      <c r="T1300" s="88" t="s">
        <v>62</v>
      </c>
      <c r="U1300" s="88"/>
      <c r="V1300" s="88"/>
      <c r="W1300" s="88"/>
      <c r="X1300" s="88"/>
      <c r="Y1300" s="88"/>
      <c r="Z1300" s="88"/>
      <c r="AA1300" s="88"/>
      <c r="AB1300" s="88"/>
      <c r="AC1300" s="88" t="s">
        <v>1445</v>
      </c>
      <c r="AD1300" s="88" t="s">
        <v>1490</v>
      </c>
      <c r="AE1300" s="88" t="s">
        <v>1518</v>
      </c>
      <c r="AF1300" s="88">
        <v>19.828868083208551</v>
      </c>
      <c r="AG1300" s="49" t="s">
        <v>208</v>
      </c>
      <c r="AH1300" s="206">
        <v>5</v>
      </c>
      <c r="AI1300" s="88" t="s">
        <v>47</v>
      </c>
      <c r="AJ1300" s="419">
        <f>VLOOKUP(InformeTbHv[[#This Row],[TURNO]],[1]INFORMEHV!AI$2:AK$184,2,0)</f>
        <v>0.25</v>
      </c>
      <c r="AK1300" s="419">
        <f>VLOOKUP(InformeTbHv[[#This Row],[TURNO]],[1]INFORMEHV!AI$2:AK$184,3,0)</f>
        <v>0.58333333333333337</v>
      </c>
      <c r="AL1300" s="205">
        <v>25</v>
      </c>
      <c r="AM1300" s="88">
        <v>300</v>
      </c>
      <c r="AN1300" s="88">
        <v>100</v>
      </c>
      <c r="AO1300" s="88">
        <v>16</v>
      </c>
      <c r="AP1300" s="88">
        <v>42</v>
      </c>
      <c r="AQ1300" s="198">
        <v>26</v>
      </c>
      <c r="AR1300" s="88">
        <v>8</v>
      </c>
      <c r="AS1300" s="88"/>
      <c r="AT1300" s="88"/>
      <c r="AU1300" s="88"/>
      <c r="AV1300" s="88">
        <v>0.42</v>
      </c>
      <c r="AW1300" s="88">
        <v>0.42</v>
      </c>
      <c r="AX1300" s="88">
        <v>0.25</v>
      </c>
      <c r="AY1300" s="88"/>
      <c r="AZ1300" s="92" t="s">
        <v>830</v>
      </c>
      <c r="BA1300" s="88" t="s">
        <v>46</v>
      </c>
      <c r="BB130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1.0899999999999999</v>
      </c>
      <c r="BC1300" s="89"/>
      <c r="BD1300" s="89"/>
      <c r="BE1300" s="89"/>
      <c r="BF1300" s="89"/>
      <c r="BG1300" s="93"/>
      <c r="BH1300" s="44"/>
      <c r="BI1300" s="45"/>
      <c r="BJ1300" s="45"/>
      <c r="BK1300" s="46"/>
      <c r="BL1300" s="94"/>
    </row>
    <row r="1301" spans="1:64" ht="18" customHeight="1" x14ac:dyDescent="0.3">
      <c r="A1301" s="87">
        <f>IFERROR(InformeTbHv[[#This Row],[T EFECTIVO]]/InformeTbHv[[#This Row],[Horas disponibles]],0)</f>
        <v>0.95225806451612904</v>
      </c>
      <c r="B1301" s="87">
        <f>((InformeTbHv[[#This Row],[T PROGRAMADO]]-InformeTbHv[[#This Row],[HORAS DE OTRAS PARADA]]))/InformeTbHv[[#This Row],[T PROGRAMADO]]</f>
        <v>0.92249999999999999</v>
      </c>
      <c r="C1301" s="216">
        <f>IFERROR(((InformeTbHv[[#This Row],[T PROGRAMADO]]-InformeTbHv[[#This Row],[Ttal P. mec]])/InformeTbHv[[#This Row],[T PROGRAMADO]]),0)</f>
        <v>0.96875</v>
      </c>
      <c r="D1301" s="88">
        <f>IFERROR(ROUND(InformeTbHv[[#This Row],[TOTAL DE ARBOLES]]/InformeTbHv[[#This Row],[T EFECTIVO]],2),"")</f>
        <v>77.510000000000005</v>
      </c>
      <c r="E1301" s="88">
        <f>(IFERROR(ROUND(InformeTbHv[[#This Row],[M3]]/InformeTbHv[[#This Row],[TOTAL DE ARBOLES]],2),""))</f>
        <v>0.3</v>
      </c>
      <c r="F1301" s="39">
        <f>IFERROR(ROUND(InformeTbHv[[#This Row],[M3]]/InformeTbHv[[#This Row],[T EFECTIVO]],2),"")</f>
        <v>23.17</v>
      </c>
      <c r="G1301" s="89">
        <f>InformeTbHv[[#This Row],[T PROGRAMADO]]-InformeTbHv[[#This Row],[HORAS DE OTRAS PARADA]]</f>
        <v>7.38</v>
      </c>
      <c r="H1301" s="89">
        <f>InformeTbHv[[#This Row],[T PROGRAMADO]]-SUM(InformeTbHv[[#This Row],[T PARADAS MEC]]+InformeTbHv[[#This Row],[ALISTAMIENTO]]+InformeTbHv[[#This Row],[Mantenimiento periódico]])</f>
        <v>7.75</v>
      </c>
      <c r="I1301" s="89">
        <f>InformeTbHv[[#This Row],[T PARADAS MEC]]+InformeTbHv[[#This Row],[ALISTAMIENTO]]+InformeTbHv[[#This Row],[Mantenimiento periódico]]</f>
        <v>0.25</v>
      </c>
      <c r="J1301" s="89">
        <f>SUMIF(InformeTbHv[[#This Row],[MOTIVO 1]],"Mantenimiento periódico",InformeTbHv[[#This Row],[T OTRA PARADA 1]])</f>
        <v>0</v>
      </c>
      <c r="K1301" s="89">
        <f>InformeTbHv[[#This Row],[Mantenimiento periódico]]+InformeTbHv[[#This Row],[ALISTAMIENTO]]</f>
        <v>0.25</v>
      </c>
      <c r="L1301" s="89">
        <f>SUM(InformeTbHv[[#This Row],[T OTRA PARADA 1]:[T OTRA PARADA 5]])</f>
        <v>0</v>
      </c>
      <c r="M1301" s="88" t="s">
        <v>42</v>
      </c>
      <c r="N1301" s="88" t="s">
        <v>1418</v>
      </c>
      <c r="O1301" s="88" t="s">
        <v>58</v>
      </c>
      <c r="P1301" s="88">
        <v>6343935</v>
      </c>
      <c r="Q1301" s="88" t="s">
        <v>43</v>
      </c>
      <c r="R1301" s="88" t="s">
        <v>44</v>
      </c>
      <c r="S1301" s="90">
        <v>46083</v>
      </c>
      <c r="T1301" s="88" t="s">
        <v>815</v>
      </c>
      <c r="U1301" s="88"/>
      <c r="V1301" s="88"/>
      <c r="W1301" s="88"/>
      <c r="X1301" s="88"/>
      <c r="Y1301" s="88"/>
      <c r="Z1301" s="88"/>
      <c r="AA1301" s="88"/>
      <c r="AB1301" s="88"/>
      <c r="AC1301" s="88" t="s">
        <v>1434</v>
      </c>
      <c r="AD1301" s="88" t="s">
        <v>1479</v>
      </c>
      <c r="AE1301" s="88" t="s">
        <v>1519</v>
      </c>
      <c r="AF1301" s="88">
        <v>17.88641072711232</v>
      </c>
      <c r="AG1301" s="49" t="s">
        <v>208</v>
      </c>
      <c r="AH1301" s="206">
        <v>2</v>
      </c>
      <c r="AI1301" s="88" t="s">
        <v>47</v>
      </c>
      <c r="AJ1301" s="419">
        <f>VLOOKUP(InformeTbHv[[#This Row],[TURNO]],[1]INFORMEHV!AI$2:AK$184,2,0)</f>
        <v>0.25</v>
      </c>
      <c r="AK1301" s="419">
        <f>VLOOKUP(InformeTbHv[[#This Row],[TURNO]],[1]INFORMEHV!AI$2:AK$184,3,0)</f>
        <v>0.58333333333333337</v>
      </c>
      <c r="AL1301" s="205">
        <v>18</v>
      </c>
      <c r="AM1301" s="88">
        <v>572</v>
      </c>
      <c r="AN1301" s="88">
        <v>171</v>
      </c>
      <c r="AO1301" s="88">
        <v>20</v>
      </c>
      <c r="AP1301" s="88">
        <v>84</v>
      </c>
      <c r="AQ1301" s="89">
        <v>0.3</v>
      </c>
      <c r="AR1301" s="88">
        <v>8</v>
      </c>
      <c r="AS1301" s="88"/>
      <c r="AT1301" s="88"/>
      <c r="AU1301" s="88"/>
      <c r="AV1301" s="88">
        <v>0.25</v>
      </c>
      <c r="AW1301" s="88">
        <v>0.17</v>
      </c>
      <c r="AX1301" s="88">
        <v>0.2</v>
      </c>
      <c r="AY1301" s="88">
        <v>1</v>
      </c>
      <c r="AZ1301" s="92"/>
      <c r="BA1301" s="88" t="s">
        <v>46</v>
      </c>
      <c r="BB130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0.62000000000000011</v>
      </c>
      <c r="BC1301" s="89"/>
      <c r="BD1301" s="89"/>
      <c r="BE1301" s="89"/>
      <c r="BF1301" s="89"/>
      <c r="BG1301" s="93"/>
      <c r="BH1301" s="44"/>
      <c r="BI1301" s="45"/>
      <c r="BJ1301" s="45"/>
      <c r="BK1301" s="46"/>
      <c r="BL1301" s="94"/>
    </row>
    <row r="1302" spans="1:64" ht="18" customHeight="1" x14ac:dyDescent="0.3">
      <c r="A1302" s="87">
        <f>IFERROR(InformeTbHv[[#This Row],[T EFECTIVO]]/InformeTbHv[[#This Row],[Horas disponibles]],0)</f>
        <v>0.95066666666666666</v>
      </c>
      <c r="B1302" s="87">
        <f>((InformeTbHv[[#This Row],[T PROGRAMADO]]-InformeTbHv[[#This Row],[HORAS DE OTRAS PARADA]]))/InformeTbHv[[#This Row],[T PROGRAMADO]]</f>
        <v>0.89124999999999999</v>
      </c>
      <c r="C1302" s="216">
        <f>IFERROR(((InformeTbHv[[#This Row],[T PROGRAMADO]]-InformeTbHv[[#This Row],[Ttal P. mec]])/InformeTbHv[[#This Row],[T PROGRAMADO]]),0)</f>
        <v>0.9375</v>
      </c>
      <c r="D1302" s="88">
        <f>IFERROR(ROUND(InformeTbHv[[#This Row],[TOTAL DE ARBOLES]]/InformeTbHv[[#This Row],[T EFECTIVO]],2),"")</f>
        <v>67.180000000000007</v>
      </c>
      <c r="E1302" s="88">
        <f>(IFERROR(ROUND(InformeTbHv[[#This Row],[M3]]/InformeTbHv[[#This Row],[TOTAL DE ARBOLES]],2),""))</f>
        <v>0.31</v>
      </c>
      <c r="F1302" s="39">
        <f>IFERROR(ROUND(InformeTbHv[[#This Row],[M3]]/InformeTbHv[[#This Row],[T EFECTIVO]],2),"")</f>
        <v>20.76</v>
      </c>
      <c r="G1302" s="89">
        <f>InformeTbHv[[#This Row],[T PROGRAMADO]]-InformeTbHv[[#This Row],[HORAS DE OTRAS PARADA]]</f>
        <v>7.13</v>
      </c>
      <c r="H1302" s="89">
        <f>InformeTbHv[[#This Row],[T PROGRAMADO]]-SUM(InformeTbHv[[#This Row],[T PARADAS MEC]]+InformeTbHv[[#This Row],[ALISTAMIENTO]]+InformeTbHv[[#This Row],[Mantenimiento periódico]])</f>
        <v>7.5</v>
      </c>
      <c r="I1302" s="89">
        <f>InformeTbHv[[#This Row],[T PARADAS MEC]]+InformeTbHv[[#This Row],[ALISTAMIENTO]]+InformeTbHv[[#This Row],[Mantenimiento periódico]]</f>
        <v>0.5</v>
      </c>
      <c r="J1302" s="89">
        <f>SUMIF(InformeTbHv[[#This Row],[MOTIVO 1]],"Mantenimiento periódico",InformeTbHv[[#This Row],[T OTRA PARADA 1]])</f>
        <v>0</v>
      </c>
      <c r="K1302" s="89">
        <f>InformeTbHv[[#This Row],[Mantenimiento periódico]]+InformeTbHv[[#This Row],[ALISTAMIENTO]]</f>
        <v>0.5</v>
      </c>
      <c r="L1302" s="89">
        <f>SUM(InformeTbHv[[#This Row],[T OTRA PARADA 1]:[T OTRA PARADA 5]])</f>
        <v>0</v>
      </c>
      <c r="M1302" s="88" t="s">
        <v>42</v>
      </c>
      <c r="N1302" s="88" t="s">
        <v>1418</v>
      </c>
      <c r="O1302" s="88" t="s">
        <v>80</v>
      </c>
      <c r="P1302" s="88">
        <v>94270446</v>
      </c>
      <c r="Q1302" s="88" t="s">
        <v>43</v>
      </c>
      <c r="R1302" s="88" t="s">
        <v>44</v>
      </c>
      <c r="S1302" s="90">
        <v>46083</v>
      </c>
      <c r="T1302" s="88" t="s">
        <v>815</v>
      </c>
      <c r="U1302" s="88"/>
      <c r="V1302" s="88"/>
      <c r="W1302" s="88"/>
      <c r="X1302" s="88"/>
      <c r="Y1302" s="88"/>
      <c r="Z1302" s="88"/>
      <c r="AA1302" s="88"/>
      <c r="AB1302" s="88"/>
      <c r="AC1302" s="88" t="s">
        <v>1434</v>
      </c>
      <c r="AD1302" s="88" t="s">
        <v>1479</v>
      </c>
      <c r="AE1302" s="88" t="s">
        <v>1519</v>
      </c>
      <c r="AF1302" s="88">
        <v>17.88641072711232</v>
      </c>
      <c r="AG1302" s="49" t="s">
        <v>208</v>
      </c>
      <c r="AH1302" s="206">
        <v>2</v>
      </c>
      <c r="AI1302" s="88" t="s">
        <v>45</v>
      </c>
      <c r="AJ1302" s="419">
        <f>VLOOKUP(InformeTbHv[[#This Row],[TURNO]],[1]INFORMEHV!AI$2:AK$184,2,0)</f>
        <v>0.58333333333333337</v>
      </c>
      <c r="AK1302" s="419">
        <f>VLOOKUP(InformeTbHv[[#This Row],[TURNO]],[1]INFORMEHV!AI$2:AK$184,3,0)</f>
        <v>0.91666666666666663</v>
      </c>
      <c r="AL1302" s="205">
        <v>20</v>
      </c>
      <c r="AM1302" s="88">
        <v>479</v>
      </c>
      <c r="AN1302" s="88">
        <v>148</v>
      </c>
      <c r="AO1302" s="88">
        <v>18</v>
      </c>
      <c r="AP1302" s="88">
        <v>65</v>
      </c>
      <c r="AQ1302" s="89">
        <v>0.31</v>
      </c>
      <c r="AR1302" s="88">
        <v>8</v>
      </c>
      <c r="AS1302" s="88"/>
      <c r="AT1302" s="88"/>
      <c r="AU1302" s="88"/>
      <c r="AV1302" s="88">
        <v>0.5</v>
      </c>
      <c r="AW1302" s="88">
        <v>0.17</v>
      </c>
      <c r="AX1302" s="88">
        <v>0.2</v>
      </c>
      <c r="AY1302" s="88">
        <v>5</v>
      </c>
      <c r="AZ1302" s="92" t="s">
        <v>832</v>
      </c>
      <c r="BA1302" s="88" t="s">
        <v>46</v>
      </c>
      <c r="BB130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0.87000000000000011</v>
      </c>
      <c r="BC1302" s="89"/>
      <c r="BD1302" s="89"/>
      <c r="BE1302" s="89"/>
      <c r="BF1302" s="89"/>
      <c r="BG1302" s="93"/>
      <c r="BH1302" s="44"/>
      <c r="BI1302" s="45"/>
      <c r="BJ1302" s="45"/>
      <c r="BK1302" s="46"/>
      <c r="BL1302" s="94"/>
    </row>
    <row r="1303" spans="1:64" ht="18" customHeight="1" x14ac:dyDescent="0.3">
      <c r="A1303" s="87">
        <f>IFERROR(InformeTbHv[[#This Row],[T EFECTIVO]]/InformeTbHv[[#This Row],[Horas disponibles]],0)</f>
        <v>0.82545764154959644</v>
      </c>
      <c r="B1303" s="87">
        <f>((InformeTbHv[[#This Row],[T PROGRAMADO]]-InformeTbHv[[#This Row],[HORAS DE OTRAS PARADA]]))/InformeTbHv[[#This Row],[T PROGRAMADO]]</f>
        <v>0.8079166666666675</v>
      </c>
      <c r="C1303" s="216">
        <f>IFERROR(((InformeTbHv[[#This Row],[T PROGRAMADO]]-InformeTbHv[[#This Row],[Ttal P. mec]])/InformeTbHv[[#This Row],[T PROGRAMADO]]),0)</f>
        <v>0.97875000000000001</v>
      </c>
      <c r="D1303" s="88">
        <f>IFERROR(ROUND(InformeTbHv[[#This Row],[TOTAL DE ARBOLES]]/InformeTbHv[[#This Row],[T EFECTIVO]],2),"")</f>
        <v>46.57</v>
      </c>
      <c r="E1303" s="88">
        <f>(IFERROR(ROUND(InformeTbHv[[#This Row],[M3]]/InformeTbHv[[#This Row],[TOTAL DE ARBOLES]],2),""))</f>
        <v>0.43</v>
      </c>
      <c r="F1303" s="39">
        <f>IFERROR(ROUND(InformeTbHv[[#This Row],[M3]]/InformeTbHv[[#This Row],[T EFECTIVO]],2),"")</f>
        <v>19.96</v>
      </c>
      <c r="G1303" s="89">
        <f>InformeTbHv[[#This Row],[T PROGRAMADO]]-InformeTbHv[[#This Row],[HORAS DE OTRAS PARADA]]</f>
        <v>6.46333333333334</v>
      </c>
      <c r="H1303" s="89">
        <f>InformeTbHv[[#This Row],[T PROGRAMADO]]-SUM(InformeTbHv[[#This Row],[T PARADAS MEC]]+InformeTbHv[[#This Row],[ALISTAMIENTO]]+InformeTbHv[[#This Row],[Mantenimiento periódico]])</f>
        <v>7.83</v>
      </c>
      <c r="I1303" s="89">
        <f>InformeTbHv[[#This Row],[T PARADAS MEC]]+InformeTbHv[[#This Row],[ALISTAMIENTO]]+InformeTbHv[[#This Row],[Mantenimiento periódico]]</f>
        <v>0.17</v>
      </c>
      <c r="J1303" s="89">
        <f>SUMIF(InformeTbHv[[#This Row],[MOTIVO 1]],"Mantenimiento periódico",InformeTbHv[[#This Row],[T OTRA PARADA 1]])</f>
        <v>0</v>
      </c>
      <c r="K1303" s="89">
        <f>InformeTbHv[[#This Row],[Mantenimiento periódico]]+InformeTbHv[[#This Row],[ALISTAMIENTO]]</f>
        <v>0.17</v>
      </c>
      <c r="L1303" s="89">
        <f>SUM(InformeTbHv[[#This Row],[T OTRA PARADA 1]:[T OTRA PARADA 5]])</f>
        <v>1.1666666666666601</v>
      </c>
      <c r="M1303" s="88" t="s">
        <v>42</v>
      </c>
      <c r="N1303" s="88" t="s">
        <v>1418</v>
      </c>
      <c r="O1303" s="88" t="s">
        <v>80</v>
      </c>
      <c r="P1303" s="88">
        <v>94270446</v>
      </c>
      <c r="Q1303" s="88" t="s">
        <v>43</v>
      </c>
      <c r="R1303" s="88" t="s">
        <v>44</v>
      </c>
      <c r="S1303" s="90">
        <v>46084</v>
      </c>
      <c r="T1303" s="88" t="s">
        <v>815</v>
      </c>
      <c r="U1303" s="88"/>
      <c r="V1303" s="88"/>
      <c r="W1303" s="88"/>
      <c r="X1303" s="88"/>
      <c r="Y1303" s="88"/>
      <c r="Z1303" s="88"/>
      <c r="AA1303" s="88"/>
      <c r="AB1303" s="88"/>
      <c r="AC1303" s="88" t="s">
        <v>1434</v>
      </c>
      <c r="AD1303" s="88" t="s">
        <v>1479</v>
      </c>
      <c r="AE1303" s="88" t="s">
        <v>1519</v>
      </c>
      <c r="AF1303" s="88">
        <v>17.88641072711232</v>
      </c>
      <c r="AG1303" s="49" t="s">
        <v>208</v>
      </c>
      <c r="AH1303" s="206">
        <v>2</v>
      </c>
      <c r="AI1303" s="88" t="s">
        <v>47</v>
      </c>
      <c r="AJ1303" s="419">
        <f>VLOOKUP(InformeTbHv[[#This Row],[TURNO]],[1]INFORMEHV!AI$2:AK$184,2,0)</f>
        <v>0.25</v>
      </c>
      <c r="AK1303" s="419">
        <f>VLOOKUP(InformeTbHv[[#This Row],[TURNO]],[1]INFORMEHV!AI$2:AK$184,3,0)</f>
        <v>0.58333333333333337</v>
      </c>
      <c r="AL1303" s="205">
        <v>22</v>
      </c>
      <c r="AM1303" s="88">
        <v>301</v>
      </c>
      <c r="AN1303" s="88">
        <v>129</v>
      </c>
      <c r="AO1303" s="88">
        <v>19</v>
      </c>
      <c r="AP1303" s="88">
        <v>46</v>
      </c>
      <c r="AQ1303" s="89">
        <v>0.43</v>
      </c>
      <c r="AR1303" s="88">
        <v>8</v>
      </c>
      <c r="AS1303" s="88"/>
      <c r="AT1303" s="88"/>
      <c r="AU1303" s="88"/>
      <c r="AV1303" s="88">
        <v>0.17</v>
      </c>
      <c r="AW1303" s="88">
        <v>0.2</v>
      </c>
      <c r="AX1303" s="88"/>
      <c r="AY1303" s="88"/>
      <c r="AZ1303" s="92"/>
      <c r="BA1303" s="88" t="s">
        <v>46</v>
      </c>
      <c r="BB130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1.53666666666666</v>
      </c>
      <c r="BC1303" s="89">
        <v>1.1666666666666601</v>
      </c>
      <c r="BD1303" s="89"/>
      <c r="BE1303" s="89"/>
      <c r="BF1303" s="89"/>
      <c r="BG1303" s="93"/>
      <c r="BH1303" s="44" t="s">
        <v>237</v>
      </c>
      <c r="BI1303" s="45"/>
      <c r="BJ1303" s="45"/>
      <c r="BK1303" s="46"/>
      <c r="BL1303" s="94"/>
    </row>
    <row r="1304" spans="1:64" ht="18" customHeight="1" x14ac:dyDescent="0.3">
      <c r="A1304" s="87">
        <f>IFERROR(InformeTbHv[[#This Row],[T EFECTIVO]]/InformeTbHv[[#This Row],[Horas disponibles]],0)</f>
        <v>0.91304347826086951</v>
      </c>
      <c r="B1304" s="87">
        <f>((InformeTbHv[[#This Row],[T PROGRAMADO]]-InformeTbHv[[#This Row],[HORAS DE OTRAS PARADA]]))/InformeTbHv[[#This Row],[T PROGRAMADO]]</f>
        <v>0.875</v>
      </c>
      <c r="C1304" s="216">
        <f>IFERROR(((InformeTbHv[[#This Row],[T PROGRAMADO]]-InformeTbHv[[#This Row],[Ttal P. mec]])/InformeTbHv[[#This Row],[T PROGRAMADO]]),0)</f>
        <v>0.95833333333333337</v>
      </c>
      <c r="D1304" s="88">
        <f>IFERROR(ROUND(InformeTbHv[[#This Row],[TOTAL DE ARBOLES]]/InformeTbHv[[#This Row],[T EFECTIVO]],2),"")</f>
        <v>50.86</v>
      </c>
      <c r="E1304" s="88">
        <f>(IFERROR(ROUND(InformeTbHv[[#This Row],[M3]]/InformeTbHv[[#This Row],[TOTAL DE ARBOLES]],2),""))</f>
        <v>0.43</v>
      </c>
      <c r="F1304" s="39">
        <f>IFERROR(ROUND(InformeTbHv[[#This Row],[M3]]/InformeTbHv[[#This Row],[T EFECTIVO]],2),"")</f>
        <v>22.07</v>
      </c>
      <c r="G1304" s="89">
        <f>InformeTbHv[[#This Row],[T PROGRAMADO]]-InformeTbHv[[#This Row],[HORAS DE OTRAS PARADA]]</f>
        <v>10.5</v>
      </c>
      <c r="H1304" s="89">
        <f>InformeTbHv[[#This Row],[T PROGRAMADO]]-SUM(InformeTbHv[[#This Row],[T PARADAS MEC]]+InformeTbHv[[#This Row],[ALISTAMIENTO]]+InformeTbHv[[#This Row],[Mantenimiento periódico]])</f>
        <v>11.5</v>
      </c>
      <c r="I1304" s="89">
        <f>InformeTbHv[[#This Row],[T PARADAS MEC]]+InformeTbHv[[#This Row],[ALISTAMIENTO]]+InformeTbHv[[#This Row],[Mantenimiento periódico]]</f>
        <v>0.5</v>
      </c>
      <c r="J1304" s="89">
        <f>SUMIF(InformeTbHv[[#This Row],[MOTIVO 1]],"Mantenimiento periódico",InformeTbHv[[#This Row],[T OTRA PARADA 1]])</f>
        <v>0</v>
      </c>
      <c r="K1304" s="89">
        <f>InformeTbHv[[#This Row],[Mantenimiento periódico]]+InformeTbHv[[#This Row],[ALISTAMIENTO]]</f>
        <v>0.5</v>
      </c>
      <c r="L1304" s="89">
        <f>SUM(InformeTbHv[[#This Row],[T OTRA PARADA 1]:[T OTRA PARADA 5]])</f>
        <v>0</v>
      </c>
      <c r="M1304" s="88" t="s">
        <v>76</v>
      </c>
      <c r="N1304" s="88" t="s">
        <v>1418</v>
      </c>
      <c r="O1304" s="88" t="s">
        <v>77</v>
      </c>
      <c r="P1304" s="88">
        <v>1010092842</v>
      </c>
      <c r="Q1304" s="88" t="s">
        <v>43</v>
      </c>
      <c r="R1304" s="88" t="s">
        <v>49</v>
      </c>
      <c r="S1304" s="90">
        <v>46082</v>
      </c>
      <c r="T1304" s="88" t="s">
        <v>784</v>
      </c>
      <c r="U1304" s="88"/>
      <c r="V1304" s="88"/>
      <c r="W1304" s="88"/>
      <c r="X1304" s="88"/>
      <c r="Y1304" s="88"/>
      <c r="Z1304" s="88"/>
      <c r="AA1304" s="88"/>
      <c r="AB1304" s="88"/>
      <c r="AC1304" s="88" t="s">
        <v>1446</v>
      </c>
      <c r="AD1304" s="88" t="s">
        <v>1491</v>
      </c>
      <c r="AE1304" s="88" t="s">
        <v>1509</v>
      </c>
      <c r="AF1304" s="88">
        <v>26.49579155242149</v>
      </c>
      <c r="AG1304" s="251" t="s">
        <v>205</v>
      </c>
      <c r="AH1304" s="206">
        <v>4</v>
      </c>
      <c r="AI1304" s="88" t="s">
        <v>47</v>
      </c>
      <c r="AJ1304" s="419">
        <f>VLOOKUP(InformeTbHv[[#This Row],[TURNO]],[1]INFORMEHV!AI$2:AK$184,2,0)</f>
        <v>0.25</v>
      </c>
      <c r="AK1304" s="419">
        <f>VLOOKUP(InformeTbHv[[#This Row],[TURNO]],[1]INFORMEHV!AI$2:AK$184,3,0)</f>
        <v>0.58333333333333337</v>
      </c>
      <c r="AL1304" s="205">
        <v>25</v>
      </c>
      <c r="AM1304" s="88">
        <v>534</v>
      </c>
      <c r="AN1304" s="88">
        <v>231.77</v>
      </c>
      <c r="AO1304" s="88">
        <v>18.100000000000001</v>
      </c>
      <c r="AP1304" s="88"/>
      <c r="AQ1304" s="89">
        <v>19.5</v>
      </c>
      <c r="AR1304" s="88">
        <v>12</v>
      </c>
      <c r="AS1304" s="88"/>
      <c r="AT1304" s="88"/>
      <c r="AU1304" s="88"/>
      <c r="AV1304" s="88">
        <v>0.5</v>
      </c>
      <c r="AW1304" s="88">
        <v>0.33</v>
      </c>
      <c r="AX1304" s="88">
        <v>0.67</v>
      </c>
      <c r="AY1304" s="88"/>
      <c r="AZ1304" s="92"/>
      <c r="BA1304" s="88" t="s">
        <v>46</v>
      </c>
      <c r="BB130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1.5</v>
      </c>
      <c r="BC1304" s="89"/>
      <c r="BD1304" s="89"/>
      <c r="BE1304" s="89"/>
      <c r="BF1304" s="89"/>
      <c r="BG1304" s="93"/>
      <c r="BH1304" s="44"/>
      <c r="BI1304" s="45"/>
      <c r="BJ1304" s="45"/>
      <c r="BK1304" s="46"/>
      <c r="BL1304" s="94"/>
    </row>
    <row r="1305" spans="1:64" ht="18" customHeight="1" x14ac:dyDescent="0.3">
      <c r="A1305" s="87">
        <f>IFERROR(InformeTbHv[[#This Row],[T EFECTIVO]]/InformeTbHv[[#This Row],[Horas disponibles]],0)</f>
        <v>0.93481095176010431</v>
      </c>
      <c r="B1305" s="87">
        <f>((InformeTbHv[[#This Row],[T PROGRAMADO]]-InformeTbHv[[#This Row],[HORAS DE OTRAS PARADA]]))/InformeTbHv[[#This Row],[T PROGRAMADO]]</f>
        <v>0.89624999999999999</v>
      </c>
      <c r="C1305" s="216">
        <f>IFERROR(((InformeTbHv[[#This Row],[T PROGRAMADO]]-InformeTbHv[[#This Row],[Ttal P. mec]])/InformeTbHv[[#This Row],[T PROGRAMADO]]),0)</f>
        <v>0.95874999999999999</v>
      </c>
      <c r="D1305" s="88">
        <f>IFERROR(ROUND(InformeTbHv[[#This Row],[TOTAL DE ARBOLES]]/InformeTbHv[[#This Row],[T EFECTIVO]],2),"")</f>
        <v>32.36</v>
      </c>
      <c r="E1305" s="88">
        <f>(IFERROR(ROUND(InformeTbHv[[#This Row],[M3]]/InformeTbHv[[#This Row],[TOTAL DE ARBOLES]],2),""))</f>
        <v>0.37</v>
      </c>
      <c r="F1305" s="39">
        <f>IFERROR(ROUND(InformeTbHv[[#This Row],[M3]]/InformeTbHv[[#This Row],[T EFECTIVO]],2),"")</f>
        <v>11.83</v>
      </c>
      <c r="G1305" s="89">
        <f>InformeTbHv[[#This Row],[T PROGRAMADO]]-InformeTbHv[[#This Row],[HORAS DE OTRAS PARADA]]</f>
        <v>7.17</v>
      </c>
      <c r="H1305" s="89">
        <f>InformeTbHv[[#This Row],[T PROGRAMADO]]-SUM(InformeTbHv[[#This Row],[T PARADAS MEC]]+InformeTbHv[[#This Row],[ALISTAMIENTO]]+InformeTbHv[[#This Row],[Mantenimiento periódico]])</f>
        <v>7.67</v>
      </c>
      <c r="I1305" s="89">
        <f>InformeTbHv[[#This Row],[T PARADAS MEC]]+InformeTbHv[[#This Row],[ALISTAMIENTO]]+InformeTbHv[[#This Row],[Mantenimiento periódico]]</f>
        <v>0.33</v>
      </c>
      <c r="J1305" s="89">
        <f>SUMIF(InformeTbHv[[#This Row],[MOTIVO 1]],"Mantenimiento periódico",InformeTbHv[[#This Row],[T OTRA PARADA 1]])</f>
        <v>0</v>
      </c>
      <c r="K1305" s="89">
        <f>InformeTbHv[[#This Row],[Mantenimiento periódico]]+InformeTbHv[[#This Row],[ALISTAMIENTO]]</f>
        <v>0.33</v>
      </c>
      <c r="L1305" s="89">
        <f>SUM(InformeTbHv[[#This Row],[T OTRA PARADA 1]:[T OTRA PARADA 5]])</f>
        <v>0</v>
      </c>
      <c r="M1305" s="88" t="s">
        <v>134</v>
      </c>
      <c r="N1305" s="88" t="s">
        <v>1417</v>
      </c>
      <c r="O1305" s="88" t="s">
        <v>367</v>
      </c>
      <c r="P1305" s="88">
        <v>18435730</v>
      </c>
      <c r="Q1305" s="88" t="s">
        <v>65</v>
      </c>
      <c r="R1305" s="88" t="s">
        <v>49</v>
      </c>
      <c r="S1305" s="90">
        <v>46083</v>
      </c>
      <c r="T1305" s="88" t="s">
        <v>833</v>
      </c>
      <c r="U1305" s="88"/>
      <c r="V1305" s="88"/>
      <c r="W1305" s="88"/>
      <c r="X1305" s="88"/>
      <c r="Y1305" s="88"/>
      <c r="Z1305" s="88"/>
      <c r="AA1305" s="88"/>
      <c r="AB1305" s="88"/>
      <c r="AC1305" s="88" t="s">
        <v>1451</v>
      </c>
      <c r="AD1305" s="88" t="s">
        <v>1496</v>
      </c>
      <c r="AE1305" s="88" t="s">
        <v>1511</v>
      </c>
      <c r="AF1305" s="88">
        <v>21.380352760168222</v>
      </c>
      <c r="AG1305" s="25" t="s">
        <v>207</v>
      </c>
      <c r="AH1305" s="206">
        <v>4</v>
      </c>
      <c r="AI1305" s="88" t="s">
        <v>45</v>
      </c>
      <c r="AJ1305" s="419">
        <f>VLOOKUP(InformeTbHv[[#This Row],[TURNO]],[1]INFORMEHV!AI$2:AK$184,2,0)</f>
        <v>0.58333333333333337</v>
      </c>
      <c r="AK1305" s="419">
        <f>VLOOKUP(InformeTbHv[[#This Row],[TURNO]],[1]INFORMEHV!AI$2:AK$184,3,0)</f>
        <v>0.91666666666666663</v>
      </c>
      <c r="AL1305" s="205">
        <v>13</v>
      </c>
      <c r="AM1305" s="88">
        <v>232</v>
      </c>
      <c r="AN1305" s="88">
        <v>84.8</v>
      </c>
      <c r="AO1305" s="88">
        <v>14.9</v>
      </c>
      <c r="AP1305" s="88">
        <v>41</v>
      </c>
      <c r="AQ1305" s="89">
        <v>26</v>
      </c>
      <c r="AR1305" s="88">
        <v>8</v>
      </c>
      <c r="AS1305" s="88"/>
      <c r="AT1305" s="88"/>
      <c r="AU1305" s="88"/>
      <c r="AV1305" s="88">
        <v>0.33</v>
      </c>
      <c r="AW1305" s="88"/>
      <c r="AX1305" s="88">
        <v>0.5</v>
      </c>
      <c r="AY1305" s="88"/>
      <c r="AZ1305" s="92"/>
      <c r="BA1305" s="88" t="s">
        <v>48</v>
      </c>
      <c r="BB130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0.83000000000000007</v>
      </c>
      <c r="BC1305" s="89"/>
      <c r="BD1305" s="89"/>
      <c r="BE1305" s="89"/>
      <c r="BF1305" s="89"/>
      <c r="BG1305" s="93"/>
      <c r="BH1305" s="44"/>
      <c r="BI1305" s="45"/>
      <c r="BJ1305" s="45"/>
      <c r="BK1305" s="46"/>
      <c r="BL1305" s="94"/>
    </row>
    <row r="1306" spans="1:64" ht="18" customHeight="1" x14ac:dyDescent="0.3">
      <c r="A1306" s="87">
        <f>IFERROR(InformeTbHv[[#This Row],[T EFECTIVO]]/InformeTbHv[[#This Row],[Horas disponibles]],0)</f>
        <v>0.54941176470588238</v>
      </c>
      <c r="B1306" s="87">
        <f>((InformeTbHv[[#This Row],[T PROGRAMADO]]-InformeTbHv[[#This Row],[HORAS DE OTRAS PARADA]]))/InformeTbHv[[#This Row],[T PROGRAMADO]]</f>
        <v>0.51888888888888884</v>
      </c>
      <c r="C1306" s="216">
        <f>IFERROR(((InformeTbHv[[#This Row],[T PROGRAMADO]]-InformeTbHv[[#This Row],[Ttal P. mec]])/InformeTbHv[[#This Row],[T PROGRAMADO]]),0)</f>
        <v>0.94444444444444442</v>
      </c>
      <c r="D1306" s="88">
        <f>IFERROR(ROUND(InformeTbHv[[#This Row],[TOTAL DE ARBOLES]]/InformeTbHv[[#This Row],[T EFECTIVO]],2),"")</f>
        <v>7.28</v>
      </c>
      <c r="E1306" s="88">
        <f>(IFERROR(ROUND(InformeTbHv[[#This Row],[M3]]/InformeTbHv[[#This Row],[TOTAL DE ARBOLES]],2),""))</f>
        <v>0.45</v>
      </c>
      <c r="F1306" s="39">
        <f>IFERROR(ROUND(InformeTbHv[[#This Row],[M3]]/InformeTbHv[[#This Row],[T EFECTIVO]],2),"")</f>
        <v>3.29</v>
      </c>
      <c r="G1306" s="89">
        <f>InformeTbHv[[#This Row],[T PROGRAMADO]]-InformeTbHv[[#This Row],[HORAS DE OTRAS PARADA]]</f>
        <v>4.67</v>
      </c>
      <c r="H1306" s="89">
        <f>InformeTbHv[[#This Row],[T PROGRAMADO]]-SUM(InformeTbHv[[#This Row],[T PARADAS MEC]]+InformeTbHv[[#This Row],[ALISTAMIENTO]]+InformeTbHv[[#This Row],[Mantenimiento periódico]])</f>
        <v>8.5</v>
      </c>
      <c r="I1306" s="89">
        <f>InformeTbHv[[#This Row],[T PARADAS MEC]]+InformeTbHv[[#This Row],[ALISTAMIENTO]]+InformeTbHv[[#This Row],[Mantenimiento periódico]]</f>
        <v>0.5</v>
      </c>
      <c r="J1306" s="89">
        <f>SUMIF(InformeTbHv[[#This Row],[MOTIVO 1]],"Mantenimiento periódico",InformeTbHv[[#This Row],[T OTRA PARADA 1]])</f>
        <v>0</v>
      </c>
      <c r="K1306" s="89">
        <f>InformeTbHv[[#This Row],[Mantenimiento periódico]]+InformeTbHv[[#This Row],[ALISTAMIENTO]]</f>
        <v>0.5</v>
      </c>
      <c r="L1306" s="89">
        <f>SUM(InformeTbHv[[#This Row],[T OTRA PARADA 1]:[T OTRA PARADA 5]])</f>
        <v>2.5</v>
      </c>
      <c r="M1306" s="88" t="s">
        <v>136</v>
      </c>
      <c r="N1306" s="88" t="s">
        <v>1417</v>
      </c>
      <c r="O1306" s="88" t="s">
        <v>381</v>
      </c>
      <c r="P1306" s="88">
        <v>1007605468</v>
      </c>
      <c r="Q1306" s="88" t="s">
        <v>65</v>
      </c>
      <c r="R1306" s="88" t="s">
        <v>49</v>
      </c>
      <c r="S1306" s="90">
        <v>46083</v>
      </c>
      <c r="T1306" s="88" t="s">
        <v>393</v>
      </c>
      <c r="U1306" s="88"/>
      <c r="V1306" s="88"/>
      <c r="W1306" s="88"/>
      <c r="X1306" s="88"/>
      <c r="Y1306" s="88"/>
      <c r="Z1306" s="88"/>
      <c r="AA1306" s="88"/>
      <c r="AB1306" s="88"/>
      <c r="AC1306" s="88" t="s">
        <v>1422</v>
      </c>
      <c r="AD1306" s="88" t="s">
        <v>1467</v>
      </c>
      <c r="AE1306" s="88" t="s">
        <v>1511</v>
      </c>
      <c r="AF1306" s="88">
        <v>16.129333818634041</v>
      </c>
      <c r="AG1306" s="49" t="s">
        <v>208</v>
      </c>
      <c r="AH1306" s="206">
        <v>6</v>
      </c>
      <c r="AI1306" s="88" t="s">
        <v>47</v>
      </c>
      <c r="AJ1306" s="419">
        <f>VLOOKUP(InformeTbHv[[#This Row],[TURNO]],[1]INFORMEHV!AI$2:AK$184,2,0)</f>
        <v>0.25</v>
      </c>
      <c r="AK1306" s="419">
        <f>VLOOKUP(InformeTbHv[[#This Row],[TURNO]],[1]INFORMEHV!AI$2:AK$184,3,0)</f>
        <v>0.58333333333333337</v>
      </c>
      <c r="AL1306" s="205">
        <v>25</v>
      </c>
      <c r="AM1306" s="88">
        <v>34</v>
      </c>
      <c r="AN1306" s="88">
        <v>15.37</v>
      </c>
      <c r="AO1306" s="88">
        <v>2.71</v>
      </c>
      <c r="AP1306" s="88">
        <v>6</v>
      </c>
      <c r="AQ1306" s="89">
        <v>28</v>
      </c>
      <c r="AR1306" s="88">
        <v>9</v>
      </c>
      <c r="AS1306" s="88"/>
      <c r="AT1306" s="88"/>
      <c r="AU1306" s="88"/>
      <c r="AV1306" s="88">
        <v>0.5</v>
      </c>
      <c r="AW1306" s="88"/>
      <c r="AX1306" s="88">
        <v>1.33</v>
      </c>
      <c r="AY1306" s="88">
        <v>2</v>
      </c>
      <c r="AZ1306" s="92"/>
      <c r="BA1306" s="88" t="s">
        <v>48</v>
      </c>
      <c r="BB130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4.33</v>
      </c>
      <c r="BC1306" s="89">
        <v>2.5</v>
      </c>
      <c r="BD1306" s="89"/>
      <c r="BE1306" s="89"/>
      <c r="BF1306" s="89"/>
      <c r="BG1306" s="93"/>
      <c r="BH1306" s="14" t="s">
        <v>236</v>
      </c>
      <c r="BI1306" s="45"/>
      <c r="BJ1306" s="45"/>
      <c r="BK1306" s="46"/>
      <c r="BL1306" s="94"/>
    </row>
    <row r="1307" spans="1:64" ht="18" customHeight="1" x14ac:dyDescent="0.3">
      <c r="A1307" s="87">
        <f>IFERROR(InformeTbHv[[#This Row],[T EFECTIVO]]/InformeTbHv[[#This Row],[Horas disponibles]],0)</f>
        <v>0.94</v>
      </c>
      <c r="B1307" s="87">
        <f>((InformeTbHv[[#This Row],[T PROGRAMADO]]-InformeTbHv[[#This Row],[HORAS DE OTRAS PARADA]]))/InformeTbHv[[#This Row],[T PROGRAMADO]]</f>
        <v>0.88124999999999998</v>
      </c>
      <c r="C1307" s="216">
        <f>IFERROR(((InformeTbHv[[#This Row],[T PROGRAMADO]]-InformeTbHv[[#This Row],[Ttal P. mec]])/InformeTbHv[[#This Row],[T PROGRAMADO]]),0)</f>
        <v>0.9375</v>
      </c>
      <c r="D1307" s="88">
        <f>IFERROR(ROUND(InformeTbHv[[#This Row],[TOTAL DE ARBOLES]]/InformeTbHv[[#This Row],[T EFECTIVO]],2),"")</f>
        <v>97.02</v>
      </c>
      <c r="E1307" s="88">
        <f>(IFERROR(ROUND(InformeTbHv[[#This Row],[M3]]/InformeTbHv[[#This Row],[TOTAL DE ARBOLES]],2),""))</f>
        <v>0.35</v>
      </c>
      <c r="F1307" s="39"/>
      <c r="G1307" s="89">
        <f>InformeTbHv[[#This Row],[T PROGRAMADO]]-InformeTbHv[[#This Row],[HORAS DE OTRAS PARADA]]</f>
        <v>7.05</v>
      </c>
      <c r="H1307" s="89">
        <f>InformeTbHv[[#This Row],[T PROGRAMADO]]-SUM(InformeTbHv[[#This Row],[T PARADAS MEC]]+InformeTbHv[[#This Row],[ALISTAMIENTO]]+InformeTbHv[[#This Row],[Mantenimiento periódico]])</f>
        <v>7.5</v>
      </c>
      <c r="I1307" s="89">
        <f>InformeTbHv[[#This Row],[T PARADAS MEC]]+InformeTbHv[[#This Row],[ALISTAMIENTO]]+InformeTbHv[[#This Row],[Mantenimiento periódico]]</f>
        <v>0.5</v>
      </c>
      <c r="J1307" s="89">
        <f>SUMIF(InformeTbHv[[#This Row],[MOTIVO 1]],"Mantenimiento periódico",InformeTbHv[[#This Row],[T OTRA PARADA 1]])</f>
        <v>0</v>
      </c>
      <c r="K1307" s="89">
        <f>InformeTbHv[[#This Row],[Mantenimiento periódico]]+InformeTbHv[[#This Row],[ALISTAMIENTO]]</f>
        <v>0.5</v>
      </c>
      <c r="L1307" s="89">
        <f>SUM(InformeTbHv[[#This Row],[T OTRA PARADA 1]:[T OTRA PARADA 5]])</f>
        <v>0</v>
      </c>
      <c r="M1307" s="88" t="s">
        <v>42</v>
      </c>
      <c r="N1307" s="88" t="s">
        <v>1418</v>
      </c>
      <c r="O1307" s="88" t="s">
        <v>58</v>
      </c>
      <c r="P1307" s="88">
        <v>6343935</v>
      </c>
      <c r="Q1307" s="88" t="s">
        <v>43</v>
      </c>
      <c r="R1307" s="88" t="s">
        <v>44</v>
      </c>
      <c r="S1307" s="90">
        <v>46084</v>
      </c>
      <c r="T1307" s="88" t="s">
        <v>815</v>
      </c>
      <c r="U1307" s="88"/>
      <c r="V1307" s="88"/>
      <c r="W1307" s="88"/>
      <c r="X1307" s="88"/>
      <c r="Y1307" s="88"/>
      <c r="Z1307" s="88"/>
      <c r="AA1307" s="88"/>
      <c r="AB1307" s="88"/>
      <c r="AC1307" s="88" t="s">
        <v>1434</v>
      </c>
      <c r="AD1307" s="88" t="s">
        <v>1479</v>
      </c>
      <c r="AE1307" s="88" t="s">
        <v>1519</v>
      </c>
      <c r="AF1307" s="88">
        <v>17.88641072711232</v>
      </c>
      <c r="AG1307" s="49" t="s">
        <v>208</v>
      </c>
      <c r="AH1307" s="206">
        <v>2</v>
      </c>
      <c r="AI1307" s="88" t="s">
        <v>45</v>
      </c>
      <c r="AJ1307" s="419">
        <f>VLOOKUP(InformeTbHv[[#This Row],[TURNO]],[1]INFORMEHV!AI$2:AK$184,2,0)</f>
        <v>0.58333333333333337</v>
      </c>
      <c r="AK1307" s="419">
        <f>VLOOKUP(InformeTbHv[[#This Row],[TURNO]],[1]INFORMEHV!AI$2:AK$184,3,0)</f>
        <v>0.91666666666666663</v>
      </c>
      <c r="AL1307" s="205">
        <v>18</v>
      </c>
      <c r="AM1307" s="88">
        <v>684</v>
      </c>
      <c r="AN1307" s="88">
        <v>241</v>
      </c>
      <c r="AO1307" s="88">
        <v>24</v>
      </c>
      <c r="AP1307" s="88">
        <v>90</v>
      </c>
      <c r="AQ1307" s="89">
        <v>0.35</v>
      </c>
      <c r="AR1307" s="88">
        <v>8</v>
      </c>
      <c r="AS1307" s="88"/>
      <c r="AT1307" s="88"/>
      <c r="AU1307" s="88"/>
      <c r="AV1307" s="88">
        <v>0.5</v>
      </c>
      <c r="AW1307" s="88">
        <v>0.17</v>
      </c>
      <c r="AX1307" s="88">
        <v>0.28000000000000003</v>
      </c>
      <c r="AY1307" s="88"/>
      <c r="AZ1307" s="92" t="s">
        <v>839</v>
      </c>
      <c r="BA1307" s="88" t="s">
        <v>46</v>
      </c>
      <c r="BB130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0.95000000000000007</v>
      </c>
      <c r="BC1307" s="89"/>
      <c r="BD1307" s="89"/>
      <c r="BE1307" s="89"/>
      <c r="BF1307" s="89"/>
      <c r="BG1307" s="93"/>
      <c r="BH1307" s="44"/>
      <c r="BI1307" s="45"/>
      <c r="BJ1307" s="45"/>
      <c r="BK1307" s="46"/>
      <c r="BL1307" s="94"/>
    </row>
    <row r="1308" spans="1:64" ht="18" customHeight="1" x14ac:dyDescent="0.3">
      <c r="A1308" s="87">
        <f>IFERROR(InformeTbHv[[#This Row],[T EFECTIVO]]/InformeTbHv[[#This Row],[Horas disponibles]],0)</f>
        <v>0.70888888888888935</v>
      </c>
      <c r="B1308" s="87">
        <f>((InformeTbHv[[#This Row],[T PROGRAMADO]]-InformeTbHv[[#This Row],[HORAS DE OTRAS PARADA]]))/InformeTbHv[[#This Row],[T PROGRAMADO]]</f>
        <v>0.66458333333333375</v>
      </c>
      <c r="C1308" s="216">
        <f>IFERROR(((InformeTbHv[[#This Row],[T PROGRAMADO]]-InformeTbHv[[#This Row],[Ttal P. mec]])/InformeTbHv[[#This Row],[T PROGRAMADO]]),0)</f>
        <v>0.9375</v>
      </c>
      <c r="D1308" s="88">
        <f>IFERROR(ROUND(InformeTbHv[[#This Row],[TOTAL DE ARBOLES]]/InformeTbHv[[#This Row],[T EFECTIVO]],2),"")</f>
        <v>15.24</v>
      </c>
      <c r="E1308" s="88">
        <f>(IFERROR(ROUND(InformeTbHv[[#This Row],[M3]]/InformeTbHv[[#This Row],[TOTAL DE ARBOLES]],2),""))</f>
        <v>0.81</v>
      </c>
      <c r="F1308" s="39">
        <f>IFERROR(ROUND(InformeTbHv[[#This Row],[M3]]/InformeTbHv[[#This Row],[T EFECTIVO]],2),"")</f>
        <v>12.41</v>
      </c>
      <c r="G1308" s="89">
        <f>InformeTbHv[[#This Row],[T PROGRAMADO]]-InformeTbHv[[#This Row],[HORAS DE OTRAS PARADA]]</f>
        <v>5.31666666666667</v>
      </c>
      <c r="H1308" s="89">
        <f>InformeTbHv[[#This Row],[T PROGRAMADO]]-SUM(InformeTbHv[[#This Row],[T PARADAS MEC]]+InformeTbHv[[#This Row],[ALISTAMIENTO]]+InformeTbHv[[#This Row],[Mantenimiento periódico]])</f>
        <v>7.5</v>
      </c>
      <c r="I1308" s="89">
        <f>InformeTbHv[[#This Row],[T PARADAS MEC]]+InformeTbHv[[#This Row],[ALISTAMIENTO]]+InformeTbHv[[#This Row],[Mantenimiento periódico]]</f>
        <v>0.5</v>
      </c>
      <c r="J1308" s="89">
        <f>SUMIF(InformeTbHv[[#This Row],[MOTIVO 1]],"Mantenimiento periódico",InformeTbHv[[#This Row],[T OTRA PARADA 1]])</f>
        <v>0</v>
      </c>
      <c r="K1308" s="89">
        <f>InformeTbHv[[#This Row],[Mantenimiento periódico]]+InformeTbHv[[#This Row],[ALISTAMIENTO]]</f>
        <v>0.5</v>
      </c>
      <c r="L1308" s="89">
        <f>SUM(InformeTbHv[[#This Row],[T OTRA PARADA 1]:[T OTRA PARADA 5]])</f>
        <v>1.43333333333333</v>
      </c>
      <c r="M1308" s="88" t="s">
        <v>134</v>
      </c>
      <c r="N1308" s="88" t="s">
        <v>1417</v>
      </c>
      <c r="O1308" s="88" t="s">
        <v>370</v>
      </c>
      <c r="P1308" s="88">
        <v>1022124531</v>
      </c>
      <c r="Q1308" s="88" t="s">
        <v>65</v>
      </c>
      <c r="R1308" s="88" t="s">
        <v>49</v>
      </c>
      <c r="S1308" s="90">
        <v>46084</v>
      </c>
      <c r="T1308" s="88" t="s">
        <v>833</v>
      </c>
      <c r="U1308" s="88"/>
      <c r="V1308" s="88"/>
      <c r="W1308" s="88"/>
      <c r="X1308" s="88"/>
      <c r="Y1308" s="88"/>
      <c r="Z1308" s="88"/>
      <c r="AA1308" s="88"/>
      <c r="AB1308" s="88"/>
      <c r="AC1308" s="88" t="s">
        <v>1451</v>
      </c>
      <c r="AD1308" s="88" t="s">
        <v>1496</v>
      </c>
      <c r="AE1308" s="88" t="s">
        <v>1511</v>
      </c>
      <c r="AF1308" s="88">
        <v>21.380352760168222</v>
      </c>
      <c r="AG1308" s="25" t="s">
        <v>207</v>
      </c>
      <c r="AH1308" s="206">
        <v>4</v>
      </c>
      <c r="AI1308" s="88" t="s">
        <v>47</v>
      </c>
      <c r="AJ1308" s="419">
        <f>VLOOKUP(InformeTbHv[[#This Row],[TURNO]],[1]INFORMEHV!AI$2:AK$184,2,0)</f>
        <v>0.25</v>
      </c>
      <c r="AK1308" s="419">
        <f>VLOOKUP(InformeTbHv[[#This Row],[TURNO]],[1]INFORMEHV!AI$2:AK$184,3,0)</f>
        <v>0.58333333333333337</v>
      </c>
      <c r="AL1308" s="205">
        <v>15</v>
      </c>
      <c r="AM1308" s="88">
        <v>81</v>
      </c>
      <c r="AN1308" s="88">
        <v>66</v>
      </c>
      <c r="AO1308" s="88">
        <v>13</v>
      </c>
      <c r="AP1308" s="88"/>
      <c r="AQ1308" s="89">
        <v>35</v>
      </c>
      <c r="AR1308" s="88">
        <v>8</v>
      </c>
      <c r="AS1308" s="88"/>
      <c r="AT1308" s="88"/>
      <c r="AU1308" s="88"/>
      <c r="AV1308" s="88">
        <v>0.5</v>
      </c>
      <c r="AW1308" s="88">
        <v>0.25</v>
      </c>
      <c r="AX1308" s="88">
        <v>0.5</v>
      </c>
      <c r="AY1308" s="88"/>
      <c r="AZ1308" s="92" t="s">
        <v>840</v>
      </c>
      <c r="BA1308" s="88" t="s">
        <v>48</v>
      </c>
      <c r="BB130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2.68333333333333</v>
      </c>
      <c r="BC1308" s="89">
        <v>1.43333333333333</v>
      </c>
      <c r="BD1308" s="89"/>
      <c r="BE1308" s="89"/>
      <c r="BF1308" s="89"/>
      <c r="BG1308" s="93"/>
      <c r="BH1308" s="44" t="s">
        <v>841</v>
      </c>
      <c r="BI1308" s="45"/>
      <c r="BJ1308" s="45"/>
      <c r="BK1308" s="46"/>
      <c r="BL1308" s="94"/>
    </row>
    <row r="1309" spans="1:64" ht="18" customHeight="1" x14ac:dyDescent="0.3">
      <c r="A1309" s="87">
        <f>IFERROR(InformeTbHv[[#This Row],[T EFECTIVO]]/InformeTbHv[[#This Row],[Horas disponibles]],0)</f>
        <v>0.4784876140808344</v>
      </c>
      <c r="B1309" s="87">
        <f>((InformeTbHv[[#This Row],[T PROGRAMADO]]-InformeTbHv[[#This Row],[HORAS DE OTRAS PARADA]]))/InformeTbHv[[#This Row],[T PROGRAMADO]]</f>
        <v>0.45874999999999999</v>
      </c>
      <c r="C1309" s="216">
        <f>IFERROR(((InformeTbHv[[#This Row],[T PROGRAMADO]]-InformeTbHv[[#This Row],[Ttal P. mec]])/InformeTbHv[[#This Row],[T PROGRAMADO]]),0)</f>
        <v>0.95874999999999999</v>
      </c>
      <c r="D1309" s="88">
        <f>IFERROR(ROUND(InformeTbHv[[#This Row],[TOTAL DE ARBOLES]]/InformeTbHv[[#This Row],[T EFECTIVO]],2),"")</f>
        <v>16.079999999999998</v>
      </c>
      <c r="E1309" s="88">
        <f>(IFERROR(ROUND(InformeTbHv[[#This Row],[M3]]/InformeTbHv[[#This Row],[TOTAL DE ARBOLES]],2),""))</f>
        <v>0.52</v>
      </c>
      <c r="F1309" s="39">
        <f>IFERROR(ROUND(InformeTbHv[[#This Row],[M3]]/InformeTbHv[[#This Row],[T EFECTIVO]],2),"")</f>
        <v>8.34</v>
      </c>
      <c r="G1309" s="89">
        <f>InformeTbHv[[#This Row],[T PROGRAMADO]]-InformeTbHv[[#This Row],[HORAS DE OTRAS PARADA]]</f>
        <v>3.67</v>
      </c>
      <c r="H1309" s="89">
        <f>InformeTbHv[[#This Row],[T PROGRAMADO]]-SUM(InformeTbHv[[#This Row],[T PARADAS MEC]]+InformeTbHv[[#This Row],[ALISTAMIENTO]]+InformeTbHv[[#This Row],[Mantenimiento periódico]])</f>
        <v>7.67</v>
      </c>
      <c r="I1309" s="89">
        <f>InformeTbHv[[#This Row],[T PARADAS MEC]]+InformeTbHv[[#This Row],[ALISTAMIENTO]]+InformeTbHv[[#This Row],[Mantenimiento periódico]]</f>
        <v>0.33</v>
      </c>
      <c r="J1309" s="89">
        <f>SUMIF(InformeTbHv[[#This Row],[MOTIVO 1]],"Mantenimiento periódico",InformeTbHv[[#This Row],[T OTRA PARADA 1]])</f>
        <v>0</v>
      </c>
      <c r="K1309" s="89">
        <f>InformeTbHv[[#This Row],[Mantenimiento periódico]]+InformeTbHv[[#This Row],[ALISTAMIENTO]]</f>
        <v>0.33</v>
      </c>
      <c r="L1309" s="89">
        <f>SUM(InformeTbHv[[#This Row],[T OTRA PARADA 1]:[T OTRA PARADA 5]])</f>
        <v>4</v>
      </c>
      <c r="M1309" s="88" t="s">
        <v>134</v>
      </c>
      <c r="N1309" s="88" t="s">
        <v>1417</v>
      </c>
      <c r="O1309" s="88" t="s">
        <v>367</v>
      </c>
      <c r="P1309" s="88">
        <v>18435730</v>
      </c>
      <c r="Q1309" s="88" t="s">
        <v>65</v>
      </c>
      <c r="R1309" s="88" t="s">
        <v>49</v>
      </c>
      <c r="S1309" s="90">
        <v>46084</v>
      </c>
      <c r="T1309" s="88" t="s">
        <v>833</v>
      </c>
      <c r="U1309" s="88"/>
      <c r="V1309" s="88"/>
      <c r="W1309" s="88"/>
      <c r="X1309" s="88"/>
      <c r="Y1309" s="88"/>
      <c r="Z1309" s="88"/>
      <c r="AA1309" s="88"/>
      <c r="AB1309" s="88"/>
      <c r="AC1309" s="88" t="s">
        <v>1451</v>
      </c>
      <c r="AD1309" s="88" t="s">
        <v>1496</v>
      </c>
      <c r="AE1309" s="88" t="s">
        <v>1511</v>
      </c>
      <c r="AF1309" s="88">
        <v>21.380352760168222</v>
      </c>
      <c r="AG1309" s="25" t="s">
        <v>207</v>
      </c>
      <c r="AH1309" s="206">
        <v>4</v>
      </c>
      <c r="AI1309" s="88" t="s">
        <v>45</v>
      </c>
      <c r="AJ1309" s="419">
        <f>VLOOKUP(InformeTbHv[[#This Row],[TURNO]],[1]INFORMEHV!AI$2:AK$184,2,0)</f>
        <v>0.58333333333333337</v>
      </c>
      <c r="AK1309" s="419">
        <f>VLOOKUP(InformeTbHv[[#This Row],[TURNO]],[1]INFORMEHV!AI$2:AK$184,3,0)</f>
        <v>0.91666666666666663</v>
      </c>
      <c r="AL1309" s="205">
        <v>12</v>
      </c>
      <c r="AM1309" s="88">
        <v>59</v>
      </c>
      <c r="AN1309" s="88">
        <v>30.6</v>
      </c>
      <c r="AO1309" s="88">
        <v>11.3</v>
      </c>
      <c r="AP1309" s="88"/>
      <c r="AQ1309" s="89">
        <v>24</v>
      </c>
      <c r="AR1309" s="88">
        <v>8</v>
      </c>
      <c r="AS1309" s="88"/>
      <c r="AT1309" s="88"/>
      <c r="AU1309" s="88"/>
      <c r="AV1309" s="88">
        <v>0.33</v>
      </c>
      <c r="AW1309" s="88"/>
      <c r="AX1309" s="88"/>
      <c r="AY1309" s="88"/>
      <c r="AZ1309" s="92" t="s">
        <v>842</v>
      </c>
      <c r="BA1309" s="88" t="s">
        <v>48</v>
      </c>
      <c r="BB130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4.33</v>
      </c>
      <c r="BC1309" s="89">
        <v>4</v>
      </c>
      <c r="BD1309" s="89"/>
      <c r="BE1309" s="89"/>
      <c r="BF1309" s="89"/>
      <c r="BG1309" s="93"/>
      <c r="BH1309" s="44" t="s">
        <v>843</v>
      </c>
      <c r="BI1309" s="45"/>
      <c r="BJ1309" s="45"/>
      <c r="BK1309" s="46"/>
      <c r="BL1309" s="94"/>
    </row>
    <row r="1310" spans="1:64" ht="18" customHeight="1" x14ac:dyDescent="0.3">
      <c r="A1310" s="87">
        <f>IFERROR(InformeTbHv[[#This Row],[T EFECTIVO]]/InformeTbHv[[#This Row],[Horas disponibles]],0)</f>
        <v>0.8771021992238035</v>
      </c>
      <c r="B1310" s="87">
        <f>((InformeTbHv[[#This Row],[T PROGRAMADO]]-InformeTbHv[[#This Row],[HORAS DE OTRAS PARADA]]))/InformeTbHv[[#This Row],[T PROGRAMADO]]</f>
        <v>0.84750000000000014</v>
      </c>
      <c r="C1310" s="216">
        <f>IFERROR(((InformeTbHv[[#This Row],[T PROGRAMADO]]-InformeTbHv[[#This Row],[Ttal P. mec]])/InformeTbHv[[#This Row],[T PROGRAMADO]]),0)</f>
        <v>0.96625000000000005</v>
      </c>
      <c r="D1310" s="88">
        <f>IFERROR(ROUND(InformeTbHv[[#This Row],[TOTAL DE ARBOLES]]/InformeTbHv[[#This Row],[T EFECTIVO]],2),"")</f>
        <v>48.38</v>
      </c>
      <c r="E1310" s="88">
        <f>(IFERROR(ROUND(InformeTbHv[[#This Row],[M3]]/InformeTbHv[[#This Row],[TOTAL DE ARBOLES]],2),""))</f>
        <v>0.27</v>
      </c>
      <c r="F1310" s="39">
        <f>IFERROR(ROUND(InformeTbHv[[#This Row],[M3]]/InformeTbHv[[#This Row],[T EFECTIVO]],2),"")</f>
        <v>13</v>
      </c>
      <c r="G1310" s="89">
        <f>InformeTbHv[[#This Row],[T PROGRAMADO]]-InformeTbHv[[#This Row],[HORAS DE OTRAS PARADA]]</f>
        <v>6.7800000000000011</v>
      </c>
      <c r="H1310" s="89">
        <f>InformeTbHv[[#This Row],[T PROGRAMADO]]-SUM(InformeTbHv[[#This Row],[T PARADAS MEC]]+InformeTbHv[[#This Row],[ALISTAMIENTO]]+InformeTbHv[[#This Row],[Mantenimiento periódico]])</f>
        <v>7.73</v>
      </c>
      <c r="I1310" s="89">
        <f>InformeTbHv[[#This Row],[T PARADAS MEC]]+InformeTbHv[[#This Row],[ALISTAMIENTO]]+InformeTbHv[[#This Row],[Mantenimiento periódico]]</f>
        <v>0.27</v>
      </c>
      <c r="J1310" s="89">
        <f>SUMIF(InformeTbHv[[#This Row],[MOTIVO 1]],"Mantenimiento periódico",InformeTbHv[[#This Row],[T OTRA PARADA 1]])</f>
        <v>0</v>
      </c>
      <c r="K1310" s="89">
        <f>InformeTbHv[[#This Row],[Mantenimiento periódico]]+InformeTbHv[[#This Row],[ALISTAMIENTO]]</f>
        <v>0.27</v>
      </c>
      <c r="L1310" s="89">
        <f>SUM(InformeTbHv[[#This Row],[T OTRA PARADA 1]:[T OTRA PARADA 5]])</f>
        <v>0.44999999999999896</v>
      </c>
      <c r="M1310" s="88" t="s">
        <v>86</v>
      </c>
      <c r="N1310" s="88" t="s">
        <v>1418</v>
      </c>
      <c r="O1310" s="88" t="s">
        <v>95</v>
      </c>
      <c r="P1310" s="88">
        <v>6135776</v>
      </c>
      <c r="Q1310" s="88" t="s">
        <v>398</v>
      </c>
      <c r="R1310" s="88" t="s">
        <v>74</v>
      </c>
      <c r="S1310" s="90">
        <v>46084</v>
      </c>
      <c r="T1310" s="88" t="s">
        <v>399</v>
      </c>
      <c r="U1310" s="88"/>
      <c r="V1310" s="88"/>
      <c r="W1310" s="88"/>
      <c r="X1310" s="88"/>
      <c r="Y1310" s="88"/>
      <c r="Z1310" s="88"/>
      <c r="AA1310" s="88"/>
      <c r="AB1310" s="88"/>
      <c r="AC1310" s="88" t="s">
        <v>1430</v>
      </c>
      <c r="AD1310" s="88" t="s">
        <v>1475</v>
      </c>
      <c r="AE1310" s="88" t="s">
        <v>1517</v>
      </c>
      <c r="AF1310" s="88">
        <v>14.957915875223099</v>
      </c>
      <c r="AG1310" s="251" t="s">
        <v>205</v>
      </c>
      <c r="AH1310" s="206">
        <v>9</v>
      </c>
      <c r="AI1310" s="88" t="s">
        <v>47</v>
      </c>
      <c r="AJ1310" s="419">
        <f>VLOOKUP(InformeTbHv[[#This Row],[TURNO]],[1]INFORMEHV!AI$2:AK$184,2,0)</f>
        <v>0.25</v>
      </c>
      <c r="AK1310" s="419">
        <f>VLOOKUP(InformeTbHv[[#This Row],[TURNO]],[1]INFORMEHV!AI$2:AK$184,3,0)</f>
        <v>0.58333333333333337</v>
      </c>
      <c r="AL1310" s="205">
        <v>27</v>
      </c>
      <c r="AM1310" s="88">
        <v>328</v>
      </c>
      <c r="AN1310" s="88">
        <v>88.16</v>
      </c>
      <c r="AO1310" s="88">
        <v>10.57</v>
      </c>
      <c r="AP1310" s="88"/>
      <c r="AQ1310" s="89">
        <v>18.3</v>
      </c>
      <c r="AR1310" s="88">
        <v>8</v>
      </c>
      <c r="AS1310" s="88"/>
      <c r="AT1310" s="88"/>
      <c r="AU1310" s="88"/>
      <c r="AV1310" s="88">
        <v>0.27</v>
      </c>
      <c r="AW1310" s="88"/>
      <c r="AX1310" s="88">
        <v>0.5</v>
      </c>
      <c r="AY1310" s="88">
        <v>6</v>
      </c>
      <c r="AZ1310" s="92" t="s">
        <v>203</v>
      </c>
      <c r="BA1310" s="88" t="s">
        <v>48</v>
      </c>
      <c r="BB131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1.2199999999999991</v>
      </c>
      <c r="BC1310" s="89">
        <v>0.28333333333333299</v>
      </c>
      <c r="BD1310" s="89">
        <v>0.16666666666666599</v>
      </c>
      <c r="BE1310" s="89"/>
      <c r="BF1310" s="89"/>
      <c r="BG1310" s="93"/>
      <c r="BH1310" s="44" t="s">
        <v>90</v>
      </c>
      <c r="BI1310" s="15" t="s">
        <v>241</v>
      </c>
      <c r="BJ1310" s="45"/>
      <c r="BK1310" s="46"/>
      <c r="BL1310" s="94"/>
    </row>
    <row r="1311" spans="1:64" ht="18" customHeight="1" x14ac:dyDescent="0.3">
      <c r="A1311" s="87">
        <f>IFERROR(InformeTbHv[[#This Row],[T EFECTIVO]]/InformeTbHv[[#This Row],[Horas disponibles]],0)</f>
        <v>0.86875000000000002</v>
      </c>
      <c r="B1311" s="87">
        <f>((InformeTbHv[[#This Row],[T PROGRAMADO]]-InformeTbHv[[#This Row],[HORAS DE OTRAS PARADA]]))/InformeTbHv[[#This Row],[T PROGRAMADO]]</f>
        <v>0.86875000000000002</v>
      </c>
      <c r="C1311" s="216">
        <f>IFERROR(((InformeTbHv[[#This Row],[T PROGRAMADO]]-InformeTbHv[[#This Row],[Ttal P. mec]])/InformeTbHv[[#This Row],[T PROGRAMADO]]),0)</f>
        <v>1</v>
      </c>
      <c r="D1311" s="88">
        <f>IFERROR(ROUND(InformeTbHv[[#This Row],[TOTAL DE ARBOLES]]/InformeTbHv[[#This Row],[T EFECTIVO]],2),"")</f>
        <v>42.3</v>
      </c>
      <c r="E1311" s="88">
        <f>(IFERROR(ROUND(InformeTbHv[[#This Row],[M3]]/InformeTbHv[[#This Row],[TOTAL DE ARBOLES]],2),""))</f>
        <v>0.28000000000000003</v>
      </c>
      <c r="F1311" s="39">
        <f>IFERROR(ROUND(InformeTbHv[[#This Row],[M3]]/InformeTbHv[[#This Row],[T EFECTIVO]],2),"")</f>
        <v>12.02</v>
      </c>
      <c r="G1311" s="89">
        <f>InformeTbHv[[#This Row],[T PROGRAMADO]]-InformeTbHv[[#This Row],[HORAS DE OTRAS PARADA]]</f>
        <v>6.95</v>
      </c>
      <c r="H1311" s="89">
        <f>InformeTbHv[[#This Row],[T PROGRAMADO]]-SUM(InformeTbHv[[#This Row],[T PARADAS MEC]]+InformeTbHv[[#This Row],[ALISTAMIENTO]]+InformeTbHv[[#This Row],[Mantenimiento periódico]])</f>
        <v>8</v>
      </c>
      <c r="I1311" s="89">
        <f>InformeTbHv[[#This Row],[T PARADAS MEC]]+InformeTbHv[[#This Row],[ALISTAMIENTO]]+InformeTbHv[[#This Row],[Mantenimiento periódico]]</f>
        <v>0</v>
      </c>
      <c r="J1311" s="89">
        <f>SUMIF(InformeTbHv[[#This Row],[MOTIVO 1]],"Mantenimiento periódico",InformeTbHv[[#This Row],[T OTRA PARADA 1]])</f>
        <v>0</v>
      </c>
      <c r="K1311" s="89">
        <f>InformeTbHv[[#This Row],[Mantenimiento periódico]]+InformeTbHv[[#This Row],[ALISTAMIENTO]]</f>
        <v>0</v>
      </c>
      <c r="L1311" s="89">
        <f>SUM(InformeTbHv[[#This Row],[T OTRA PARADA 1]:[T OTRA PARADA 5]])</f>
        <v>1.05</v>
      </c>
      <c r="M1311" s="88" t="s">
        <v>86</v>
      </c>
      <c r="N1311" s="88" t="s">
        <v>1418</v>
      </c>
      <c r="O1311" s="88" t="s">
        <v>88</v>
      </c>
      <c r="P1311" s="88">
        <v>94265708</v>
      </c>
      <c r="Q1311" s="88" t="s">
        <v>398</v>
      </c>
      <c r="R1311" s="88" t="s">
        <v>74</v>
      </c>
      <c r="S1311" s="90">
        <v>46085</v>
      </c>
      <c r="T1311" s="88" t="s">
        <v>399</v>
      </c>
      <c r="U1311" s="88"/>
      <c r="V1311" s="88"/>
      <c r="W1311" s="88"/>
      <c r="X1311" s="88"/>
      <c r="Y1311" s="88"/>
      <c r="Z1311" s="88"/>
      <c r="AA1311" s="88"/>
      <c r="AB1311" s="88"/>
      <c r="AC1311" s="88" t="s">
        <v>1430</v>
      </c>
      <c r="AD1311" s="88" t="s">
        <v>1475</v>
      </c>
      <c r="AE1311" s="88" t="s">
        <v>1517</v>
      </c>
      <c r="AF1311" s="88">
        <v>14.957915875223099</v>
      </c>
      <c r="AG1311" s="252" t="s">
        <v>206</v>
      </c>
      <c r="AH1311" s="206">
        <v>9</v>
      </c>
      <c r="AI1311" s="88" t="s">
        <v>45</v>
      </c>
      <c r="AJ1311" s="419">
        <f>VLOOKUP(InformeTbHv[[#This Row],[TURNO]],[1]INFORMEHV!AI$2:AK$184,2,0)</f>
        <v>0.58333333333333337</v>
      </c>
      <c r="AK1311" s="419">
        <f>VLOOKUP(InformeTbHv[[#This Row],[TURNO]],[1]INFORMEHV!AI$2:AK$184,3,0)</f>
        <v>0.91666666666666663</v>
      </c>
      <c r="AL1311" s="205">
        <v>26</v>
      </c>
      <c r="AM1311" s="88">
        <v>294</v>
      </c>
      <c r="AN1311" s="88">
        <v>83.54</v>
      </c>
      <c r="AO1311" s="88">
        <v>8.7200000000000006</v>
      </c>
      <c r="AP1311" s="88"/>
      <c r="AQ1311" s="89">
        <v>18</v>
      </c>
      <c r="AR1311" s="88">
        <v>8</v>
      </c>
      <c r="AS1311" s="88"/>
      <c r="AT1311" s="88"/>
      <c r="AU1311" s="88"/>
      <c r="AV1311" s="88"/>
      <c r="AW1311" s="88"/>
      <c r="AX1311" s="88"/>
      <c r="AY1311" s="88">
        <v>1</v>
      </c>
      <c r="AZ1311" s="92" t="s">
        <v>203</v>
      </c>
      <c r="BA1311" s="88" t="s">
        <v>48</v>
      </c>
      <c r="BB131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1.05</v>
      </c>
      <c r="BC1311" s="89">
        <v>1.05</v>
      </c>
      <c r="BD1311" s="89"/>
      <c r="BE1311" s="89"/>
      <c r="BF1311" s="89"/>
      <c r="BG1311" s="93"/>
      <c r="BH1311" s="44" t="s">
        <v>720</v>
      </c>
      <c r="BI1311" s="45"/>
      <c r="BJ1311" s="45"/>
      <c r="BK1311" s="46"/>
      <c r="BL1311" s="94"/>
    </row>
    <row r="1312" spans="1:64" ht="18" customHeight="1" x14ac:dyDescent="0.3">
      <c r="A1312" s="87">
        <f>IFERROR(InformeTbHv[[#This Row],[T EFECTIVO]]/InformeTbHv[[#This Row],[Horas disponibles]],0)</f>
        <v>0.91160949868073882</v>
      </c>
      <c r="B1312" s="87">
        <f>((InformeTbHv[[#This Row],[T PROGRAMADO]]-InformeTbHv[[#This Row],[HORAS DE OTRAS PARADA]]))/InformeTbHv[[#This Row],[T PROGRAMADO]]</f>
        <v>0.86375000000000002</v>
      </c>
      <c r="C1312" s="216">
        <f>IFERROR(((InformeTbHv[[#This Row],[T PROGRAMADO]]-InformeTbHv[[#This Row],[Ttal P. mec]])/InformeTbHv[[#This Row],[T PROGRAMADO]]),0)</f>
        <v>0.94750000000000001</v>
      </c>
      <c r="D1312" s="88">
        <f>IFERROR(ROUND(InformeTbHv[[#This Row],[TOTAL DE ARBOLES]]/InformeTbHv[[#This Row],[T EFECTIVO]],2),"")</f>
        <v>48.05</v>
      </c>
      <c r="E1312" s="88">
        <f>(IFERROR(ROUND(InformeTbHv[[#This Row],[M3]]/InformeTbHv[[#This Row],[TOTAL DE ARBOLES]],2),""))</f>
        <v>0.33</v>
      </c>
      <c r="F1312" s="39">
        <f>IFERROR(ROUND(InformeTbHv[[#This Row],[M3]]/InformeTbHv[[#This Row],[T EFECTIVO]],2),"")</f>
        <v>15.92</v>
      </c>
      <c r="G1312" s="89">
        <f>InformeTbHv[[#This Row],[T PROGRAMADO]]-InformeTbHv[[#This Row],[HORAS DE OTRAS PARADA]]</f>
        <v>6.91</v>
      </c>
      <c r="H1312" s="89">
        <f>InformeTbHv[[#This Row],[T PROGRAMADO]]-SUM(InformeTbHv[[#This Row],[T PARADAS MEC]]+InformeTbHv[[#This Row],[ALISTAMIENTO]]+InformeTbHv[[#This Row],[Mantenimiento periódico]])</f>
        <v>7.58</v>
      </c>
      <c r="I1312" s="89">
        <f>InformeTbHv[[#This Row],[T PARADAS MEC]]+InformeTbHv[[#This Row],[ALISTAMIENTO]]+InformeTbHv[[#This Row],[Mantenimiento periódico]]</f>
        <v>0.42</v>
      </c>
      <c r="J1312" s="89">
        <f>SUMIF(InformeTbHv[[#This Row],[MOTIVO 1]],"Mantenimiento periódico",InformeTbHv[[#This Row],[T OTRA PARADA 1]])</f>
        <v>0</v>
      </c>
      <c r="K1312" s="89">
        <f>InformeTbHv[[#This Row],[Mantenimiento periódico]]+InformeTbHv[[#This Row],[ALISTAMIENTO]]</f>
        <v>0.42</v>
      </c>
      <c r="L1312" s="89">
        <f>SUM(InformeTbHv[[#This Row],[T OTRA PARADA 1]:[T OTRA PARADA 5]])</f>
        <v>0</v>
      </c>
      <c r="M1312" s="88" t="s">
        <v>55</v>
      </c>
      <c r="N1312" s="88" t="s">
        <v>1418</v>
      </c>
      <c r="O1312" s="88" t="s">
        <v>60</v>
      </c>
      <c r="P1312" s="88">
        <v>1061791033</v>
      </c>
      <c r="Q1312" s="88" t="s">
        <v>43</v>
      </c>
      <c r="R1312" s="88" t="s">
        <v>49</v>
      </c>
      <c r="S1312" s="90">
        <v>46085</v>
      </c>
      <c r="T1312" s="88" t="s">
        <v>62</v>
      </c>
      <c r="U1312" s="88"/>
      <c r="V1312" s="88"/>
      <c r="W1312" s="88"/>
      <c r="X1312" s="88"/>
      <c r="Y1312" s="88"/>
      <c r="Z1312" s="88"/>
      <c r="AA1312" s="88"/>
      <c r="AB1312" s="88"/>
      <c r="AC1312" s="88" t="s">
        <v>1445</v>
      </c>
      <c r="AD1312" s="88" t="s">
        <v>1490</v>
      </c>
      <c r="AE1312" s="88" t="s">
        <v>1518</v>
      </c>
      <c r="AF1312" s="88">
        <v>19.828868083208551</v>
      </c>
      <c r="AG1312" s="49" t="s">
        <v>208</v>
      </c>
      <c r="AH1312" s="206">
        <v>5</v>
      </c>
      <c r="AI1312" s="88" t="s">
        <v>45</v>
      </c>
      <c r="AJ1312" s="419">
        <f>VLOOKUP(InformeTbHv[[#This Row],[TURNO]],[1]INFORMEHV!AI$2:AK$184,2,0)</f>
        <v>0.58333333333333337</v>
      </c>
      <c r="AK1312" s="419">
        <f>VLOOKUP(InformeTbHv[[#This Row],[TURNO]],[1]INFORMEHV!AI$2:AK$184,3,0)</f>
        <v>0.91666666666666663</v>
      </c>
      <c r="AL1312" s="205">
        <v>26</v>
      </c>
      <c r="AM1312" s="88">
        <v>332</v>
      </c>
      <c r="AN1312" s="88">
        <v>110</v>
      </c>
      <c r="AO1312" s="88">
        <v>16</v>
      </c>
      <c r="AP1312" s="88">
        <v>30</v>
      </c>
      <c r="AQ1312" s="198">
        <v>26</v>
      </c>
      <c r="AR1312" s="88">
        <v>8</v>
      </c>
      <c r="AS1312" s="88"/>
      <c r="AT1312" s="88"/>
      <c r="AU1312" s="88"/>
      <c r="AV1312" s="88">
        <v>0.42</v>
      </c>
      <c r="AW1312" s="88">
        <v>0.42</v>
      </c>
      <c r="AX1312" s="88">
        <v>0.25</v>
      </c>
      <c r="AY1312" s="88"/>
      <c r="AZ1312" s="92" t="s">
        <v>830</v>
      </c>
      <c r="BA1312" s="88" t="s">
        <v>46</v>
      </c>
      <c r="BB131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1.0899999999999999</v>
      </c>
      <c r="BC1312" s="89"/>
      <c r="BD1312" s="89"/>
      <c r="BE1312" s="89"/>
      <c r="BF1312" s="89"/>
      <c r="BG1312" s="93"/>
      <c r="BH1312" s="44"/>
      <c r="BI1312" s="45"/>
      <c r="BJ1312" s="45"/>
      <c r="BK1312" s="46"/>
      <c r="BL1312" s="94"/>
    </row>
    <row r="1313" spans="1:64" ht="18" customHeight="1" x14ac:dyDescent="0.3">
      <c r="A1313" s="87">
        <f>IFERROR(InformeTbHv[[#This Row],[T EFECTIVO]]/InformeTbHv[[#This Row],[Horas disponibles]],0)</f>
        <v>0.88461538461538458</v>
      </c>
      <c r="B1313" s="87">
        <f>((InformeTbHv[[#This Row],[T PROGRAMADO]]-InformeTbHv[[#This Row],[HORAS DE OTRAS PARADA]]))/InformeTbHv[[#This Row],[T PROGRAMADO]]</f>
        <v>0.88461538461538458</v>
      </c>
      <c r="C1313" s="216">
        <f>IFERROR(((InformeTbHv[[#This Row],[T PROGRAMADO]]-InformeTbHv[[#This Row],[Ttal P. mec]])/InformeTbHv[[#This Row],[T PROGRAMADO]]),0)</f>
        <v>1</v>
      </c>
      <c r="D1313" s="88">
        <f>IFERROR(ROUND(InformeTbHv[[#This Row],[TOTAL DE ARBOLES]]/InformeTbHv[[#This Row],[T EFECTIVO]],2),"")</f>
        <v>45.39</v>
      </c>
      <c r="E1313" s="88">
        <f>(IFERROR(ROUND(InformeTbHv[[#This Row],[M3]]/InformeTbHv[[#This Row],[TOTAL DE ARBOLES]],2),""))</f>
        <v>0.3</v>
      </c>
      <c r="F1313" s="39">
        <f>IFERROR(ROUND(InformeTbHv[[#This Row],[M3]]/InformeTbHv[[#This Row],[T EFECTIVO]],2),"")</f>
        <v>13.49</v>
      </c>
      <c r="G1313" s="89">
        <f>InformeTbHv[[#This Row],[T PROGRAMADO]]-InformeTbHv[[#This Row],[HORAS DE OTRAS PARADA]]</f>
        <v>5.75</v>
      </c>
      <c r="H1313" s="89">
        <f>InformeTbHv[[#This Row],[T PROGRAMADO]]-SUM(InformeTbHv[[#This Row],[T PARADAS MEC]]+InformeTbHv[[#This Row],[ALISTAMIENTO]]+InformeTbHv[[#This Row],[Mantenimiento periódico]])</f>
        <v>6.5</v>
      </c>
      <c r="I1313" s="89">
        <f>InformeTbHv[[#This Row],[T PARADAS MEC]]+InformeTbHv[[#This Row],[ALISTAMIENTO]]+InformeTbHv[[#This Row],[Mantenimiento periódico]]</f>
        <v>0</v>
      </c>
      <c r="J1313" s="89">
        <f>SUMIF(InformeTbHv[[#This Row],[MOTIVO 1]],"Mantenimiento periódico",InformeTbHv[[#This Row],[T OTRA PARADA 1]])</f>
        <v>0</v>
      </c>
      <c r="K1313" s="89">
        <f>InformeTbHv[[#This Row],[Mantenimiento periódico]]+InformeTbHv[[#This Row],[ALISTAMIENTO]]</f>
        <v>0</v>
      </c>
      <c r="L1313" s="89">
        <f>SUM(InformeTbHv[[#This Row],[T OTRA PARADA 1]:[T OTRA PARADA 5]])</f>
        <v>0</v>
      </c>
      <c r="M1313" s="88" t="s">
        <v>86</v>
      </c>
      <c r="N1313" s="88" t="s">
        <v>1418</v>
      </c>
      <c r="O1313" s="88" t="s">
        <v>95</v>
      </c>
      <c r="P1313" s="88">
        <v>6135776</v>
      </c>
      <c r="Q1313" s="88" t="s">
        <v>398</v>
      </c>
      <c r="R1313" s="88" t="s">
        <v>74</v>
      </c>
      <c r="S1313" s="90">
        <v>46082</v>
      </c>
      <c r="T1313" s="88" t="s">
        <v>399</v>
      </c>
      <c r="U1313" s="88"/>
      <c r="V1313" s="88"/>
      <c r="W1313" s="88"/>
      <c r="X1313" s="88"/>
      <c r="Y1313" s="88"/>
      <c r="Z1313" s="88"/>
      <c r="AA1313" s="88"/>
      <c r="AB1313" s="88"/>
      <c r="AC1313" s="88" t="s">
        <v>1430</v>
      </c>
      <c r="AD1313" s="88" t="s">
        <v>1475</v>
      </c>
      <c r="AE1313" s="88" t="s">
        <v>1517</v>
      </c>
      <c r="AF1313" s="88">
        <v>14.957915875223099</v>
      </c>
      <c r="AG1313" s="251" t="s">
        <v>205</v>
      </c>
      <c r="AH1313" s="206">
        <v>9</v>
      </c>
      <c r="AI1313" s="88" t="s">
        <v>45</v>
      </c>
      <c r="AJ1313" s="419">
        <f>VLOOKUP(InformeTbHv[[#This Row],[TURNO]],[1]INFORMEHV!AI$2:AK$184,2,0)</f>
        <v>0.58333333333333337</v>
      </c>
      <c r="AK1313" s="419">
        <f>VLOOKUP(InformeTbHv[[#This Row],[TURNO]],[1]INFORMEHV!AI$2:AK$184,3,0)</f>
        <v>0.91666666666666663</v>
      </c>
      <c r="AL1313" s="205">
        <v>21</v>
      </c>
      <c r="AM1313" s="88">
        <v>261</v>
      </c>
      <c r="AN1313" s="88">
        <v>77.58</v>
      </c>
      <c r="AO1313" s="88">
        <v>8.82</v>
      </c>
      <c r="AP1313" s="88"/>
      <c r="AQ1313" s="89">
        <v>19.399999999999999</v>
      </c>
      <c r="AR1313" s="88">
        <v>6.5</v>
      </c>
      <c r="AS1313" s="88"/>
      <c r="AT1313" s="88"/>
      <c r="AU1313" s="88"/>
      <c r="AV1313" s="88"/>
      <c r="AW1313" s="88">
        <v>0.5</v>
      </c>
      <c r="AX1313" s="88">
        <v>0.25</v>
      </c>
      <c r="AY1313" s="88"/>
      <c r="AZ1313" s="92" t="s">
        <v>629</v>
      </c>
      <c r="BA1313" s="88" t="s">
        <v>48</v>
      </c>
      <c r="BB131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0.75</v>
      </c>
      <c r="BC1313" s="89"/>
      <c r="BD1313" s="89"/>
      <c r="BE1313" s="89"/>
      <c r="BF1313" s="89"/>
      <c r="BG1313" s="93"/>
      <c r="BH1313" s="44"/>
      <c r="BI1313" s="45"/>
      <c r="BJ1313" s="45"/>
      <c r="BK1313" s="46"/>
      <c r="BL1313" s="94"/>
    </row>
    <row r="1314" spans="1:64" ht="18" customHeight="1" x14ac:dyDescent="0.3">
      <c r="A1314" s="87">
        <f>IFERROR(InformeTbHv[[#This Row],[T EFECTIVO]]/InformeTbHv[[#This Row],[Horas disponibles]],0)</f>
        <v>0.76666666666666672</v>
      </c>
      <c r="B1314" s="87">
        <f>((InformeTbHv[[#This Row],[T PROGRAMADO]]-InformeTbHv[[#This Row],[HORAS DE OTRAS PARADA]]))/InformeTbHv[[#This Row],[T PROGRAMADO]]</f>
        <v>0.71875</v>
      </c>
      <c r="C1314" s="216">
        <f>IFERROR(((InformeTbHv[[#This Row],[T PROGRAMADO]]-InformeTbHv[[#This Row],[Ttal P. mec]])/InformeTbHv[[#This Row],[T PROGRAMADO]]),0)</f>
        <v>0.9375</v>
      </c>
      <c r="D1314" s="88">
        <f>IFERROR(ROUND(InformeTbHv[[#This Row],[TOTAL DE ARBOLES]]/InformeTbHv[[#This Row],[T EFECTIVO]],2),"")</f>
        <v>39.83</v>
      </c>
      <c r="E1314" s="88">
        <f>(IFERROR(ROUND(InformeTbHv[[#This Row],[M3]]/InformeTbHv[[#This Row],[TOTAL DE ARBOLES]],2),""))</f>
        <v>0.24</v>
      </c>
      <c r="F1314" s="39">
        <f>IFERROR(ROUND(InformeTbHv[[#This Row],[M3]]/InformeTbHv[[#This Row],[T EFECTIVO]],2),"")</f>
        <v>9.64</v>
      </c>
      <c r="G1314" s="89">
        <f>InformeTbHv[[#This Row],[T PROGRAMADO]]-InformeTbHv[[#This Row],[HORAS DE OTRAS PARADA]]</f>
        <v>5.75</v>
      </c>
      <c r="H1314" s="89">
        <f>InformeTbHv[[#This Row],[T PROGRAMADO]]-SUM(InformeTbHv[[#This Row],[T PARADAS MEC]]+InformeTbHv[[#This Row],[ALISTAMIENTO]]+InformeTbHv[[#This Row],[Mantenimiento periódico]])</f>
        <v>7.5</v>
      </c>
      <c r="I1314" s="89">
        <f>InformeTbHv[[#This Row],[T PARADAS MEC]]+InformeTbHv[[#This Row],[ALISTAMIENTO]]+InformeTbHv[[#This Row],[Mantenimiento periódico]]</f>
        <v>0.5</v>
      </c>
      <c r="J1314" s="89">
        <f>SUMIF(InformeTbHv[[#This Row],[MOTIVO 1]],"Mantenimiento periódico",InformeTbHv[[#This Row],[T OTRA PARADA 1]])</f>
        <v>0</v>
      </c>
      <c r="K1314" s="89">
        <f>InformeTbHv[[#This Row],[Mantenimiento periódico]]+InformeTbHv[[#This Row],[ALISTAMIENTO]]</f>
        <v>0.5</v>
      </c>
      <c r="L1314" s="89">
        <f>SUM(InformeTbHv[[#This Row],[T OTRA PARADA 1]:[T OTRA PARADA 5]])</f>
        <v>1.5</v>
      </c>
      <c r="M1314" s="88" t="s">
        <v>86</v>
      </c>
      <c r="N1314" s="88" t="s">
        <v>1418</v>
      </c>
      <c r="O1314" s="88" t="s">
        <v>93</v>
      </c>
      <c r="P1314" s="88">
        <v>1112881624</v>
      </c>
      <c r="Q1314" s="88" t="s">
        <v>398</v>
      </c>
      <c r="R1314" s="88" t="s">
        <v>74</v>
      </c>
      <c r="S1314" s="90">
        <v>46083</v>
      </c>
      <c r="T1314" s="88" t="s">
        <v>399</v>
      </c>
      <c r="U1314" s="88"/>
      <c r="V1314" s="88"/>
      <c r="W1314" s="88"/>
      <c r="X1314" s="88"/>
      <c r="Y1314" s="88"/>
      <c r="Z1314" s="88"/>
      <c r="AA1314" s="88"/>
      <c r="AB1314" s="88"/>
      <c r="AC1314" s="88" t="s">
        <v>1430</v>
      </c>
      <c r="AD1314" s="88" t="s">
        <v>1475</v>
      </c>
      <c r="AE1314" s="88" t="s">
        <v>1517</v>
      </c>
      <c r="AF1314" s="88">
        <v>14.957915875223099</v>
      </c>
      <c r="AG1314" s="251" t="s">
        <v>205</v>
      </c>
      <c r="AH1314" s="206">
        <v>9</v>
      </c>
      <c r="AI1314" s="88" t="s">
        <v>47</v>
      </c>
      <c r="AJ1314" s="419">
        <f>VLOOKUP(InformeTbHv[[#This Row],[TURNO]],[1]INFORMEHV!AI$2:AK$184,2,0)</f>
        <v>0.25</v>
      </c>
      <c r="AK1314" s="419">
        <f>VLOOKUP(InformeTbHv[[#This Row],[TURNO]],[1]INFORMEHV!AI$2:AK$184,3,0)</f>
        <v>0.58333333333333337</v>
      </c>
      <c r="AL1314" s="205">
        <v>23</v>
      </c>
      <c r="AM1314" s="88">
        <v>229</v>
      </c>
      <c r="AN1314" s="88">
        <v>55.42</v>
      </c>
      <c r="AO1314" s="88">
        <v>8.82</v>
      </c>
      <c r="AP1314" s="88"/>
      <c r="AQ1314" s="89">
        <v>17.7</v>
      </c>
      <c r="AR1314" s="88">
        <v>8</v>
      </c>
      <c r="AS1314" s="88"/>
      <c r="AT1314" s="88"/>
      <c r="AU1314" s="88"/>
      <c r="AV1314" s="88">
        <v>0.5</v>
      </c>
      <c r="AW1314" s="88"/>
      <c r="AX1314" s="88">
        <v>0.25</v>
      </c>
      <c r="AY1314" s="88"/>
      <c r="AZ1314" s="92" t="s">
        <v>629</v>
      </c>
      <c r="BA1314" s="88" t="s">
        <v>48</v>
      </c>
      <c r="BB131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2.25</v>
      </c>
      <c r="BC1314" s="89">
        <v>1.5</v>
      </c>
      <c r="BD1314" s="89"/>
      <c r="BE1314" s="89"/>
      <c r="BF1314" s="89"/>
      <c r="BG1314" s="93"/>
      <c r="BH1314" s="44" t="s">
        <v>841</v>
      </c>
      <c r="BI1314" s="45"/>
      <c r="BJ1314" s="45"/>
      <c r="BK1314" s="46"/>
      <c r="BL1314" s="94"/>
    </row>
    <row r="1315" spans="1:64" ht="18" customHeight="1" x14ac:dyDescent="0.3">
      <c r="A1315" s="87">
        <f>IFERROR(InformeTbHv[[#This Row],[T EFECTIVO]]/InformeTbHv[[#This Row],[Horas disponibles]],0)</f>
        <v>0.78892733564013839</v>
      </c>
      <c r="B1315" s="87">
        <f>((InformeTbHv[[#This Row],[T PROGRAMADO]]-InformeTbHv[[#This Row],[HORAS DE OTRAS PARADA]]))/InformeTbHv[[#This Row],[T PROGRAMADO]]</f>
        <v>0.76</v>
      </c>
      <c r="C1315" s="216">
        <f>IFERROR(((InformeTbHv[[#This Row],[T PROGRAMADO]]-InformeTbHv[[#This Row],[Ttal P. mec]])/InformeTbHv[[#This Row],[T PROGRAMADO]]),0)</f>
        <v>0.96333333333333337</v>
      </c>
      <c r="D1315" s="88">
        <f>IFERROR(ROUND(InformeTbHv[[#This Row],[TOTAL DE ARBOLES]]/InformeTbHv[[#This Row],[T EFECTIVO]],2),"")</f>
        <v>4.97</v>
      </c>
      <c r="E1315" s="88">
        <f>(IFERROR(ROUND(InformeTbHv[[#This Row],[M3]]/InformeTbHv[[#This Row],[TOTAL DE ARBOLES]],2),""))</f>
        <v>0.45</v>
      </c>
      <c r="F1315" s="39">
        <f>IFERROR(ROUND(InformeTbHv[[#This Row],[M3]]/InformeTbHv[[#This Row],[T EFECTIVO]],2),"")</f>
        <v>2.2400000000000002</v>
      </c>
      <c r="G1315" s="89">
        <f>InformeTbHv[[#This Row],[T PROGRAMADO]]-InformeTbHv[[#This Row],[HORAS DE OTRAS PARADA]]</f>
        <v>6.84</v>
      </c>
      <c r="H1315" s="89">
        <f>InformeTbHv[[#This Row],[T PROGRAMADO]]-SUM(InformeTbHv[[#This Row],[T PARADAS MEC]]+InformeTbHv[[#This Row],[ALISTAMIENTO]]+InformeTbHv[[#This Row],[Mantenimiento periódico]])</f>
        <v>8.67</v>
      </c>
      <c r="I1315" s="89">
        <f>InformeTbHv[[#This Row],[T PARADAS MEC]]+InformeTbHv[[#This Row],[ALISTAMIENTO]]+InformeTbHv[[#This Row],[Mantenimiento periódico]]</f>
        <v>0.33</v>
      </c>
      <c r="J1315" s="89">
        <f>SUMIF(InformeTbHv[[#This Row],[MOTIVO 1]],"Mantenimiento periódico",InformeTbHv[[#This Row],[T OTRA PARADA 1]])</f>
        <v>0</v>
      </c>
      <c r="K1315" s="89">
        <f>InformeTbHv[[#This Row],[Mantenimiento periódico]]+InformeTbHv[[#This Row],[ALISTAMIENTO]]</f>
        <v>0.33</v>
      </c>
      <c r="L1315" s="89">
        <f>SUM(InformeTbHv[[#This Row],[T OTRA PARADA 1]:[T OTRA PARADA 5]])</f>
        <v>0</v>
      </c>
      <c r="M1315" s="88" t="s">
        <v>136</v>
      </c>
      <c r="N1315" s="88" t="s">
        <v>1417</v>
      </c>
      <c r="O1315" s="88" t="s">
        <v>381</v>
      </c>
      <c r="P1315" s="88">
        <v>1007605468</v>
      </c>
      <c r="Q1315" s="88" t="s">
        <v>65</v>
      </c>
      <c r="R1315" s="88" t="s">
        <v>49</v>
      </c>
      <c r="S1315" s="90">
        <v>46084</v>
      </c>
      <c r="T1315" s="88" t="s">
        <v>393</v>
      </c>
      <c r="U1315" s="88"/>
      <c r="V1315" s="88"/>
      <c r="W1315" s="88"/>
      <c r="X1315" s="88"/>
      <c r="Y1315" s="88"/>
      <c r="Z1315" s="88"/>
      <c r="AA1315" s="88"/>
      <c r="AB1315" s="88"/>
      <c r="AC1315" s="88" t="s">
        <v>1422</v>
      </c>
      <c r="AD1315" s="88" t="s">
        <v>1467</v>
      </c>
      <c r="AE1315" s="88" t="s">
        <v>1511</v>
      </c>
      <c r="AF1315" s="88">
        <v>16.129333818634041</v>
      </c>
      <c r="AG1315" s="49" t="s">
        <v>208</v>
      </c>
      <c r="AH1315" s="206">
        <v>6</v>
      </c>
      <c r="AI1315" s="88" t="s">
        <v>47</v>
      </c>
      <c r="AJ1315" s="419">
        <f>VLOOKUP(InformeTbHv[[#This Row],[TURNO]],[1]INFORMEHV!AI$2:AK$184,2,0)</f>
        <v>0.25</v>
      </c>
      <c r="AK1315" s="419">
        <f>VLOOKUP(InformeTbHv[[#This Row],[TURNO]],[1]INFORMEHV!AI$2:AK$184,3,0)</f>
        <v>0.58333333333333337</v>
      </c>
      <c r="AL1315" s="205">
        <v>30</v>
      </c>
      <c r="AM1315" s="88">
        <v>34</v>
      </c>
      <c r="AN1315" s="88">
        <v>15.3</v>
      </c>
      <c r="AO1315" s="88">
        <v>2.7</v>
      </c>
      <c r="AP1315" s="88">
        <v>6</v>
      </c>
      <c r="AQ1315" s="89">
        <v>33</v>
      </c>
      <c r="AR1315" s="88">
        <v>9</v>
      </c>
      <c r="AS1315" s="88"/>
      <c r="AT1315" s="88"/>
      <c r="AU1315" s="88"/>
      <c r="AV1315" s="88">
        <v>0.33</v>
      </c>
      <c r="AW1315" s="88">
        <v>0.5</v>
      </c>
      <c r="AX1315" s="88">
        <v>1.33</v>
      </c>
      <c r="AY1315" s="88">
        <v>9</v>
      </c>
      <c r="AZ1315" s="92" t="s">
        <v>847</v>
      </c>
      <c r="BA1315" s="88" t="s">
        <v>46</v>
      </c>
      <c r="BB131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2.16</v>
      </c>
      <c r="BC1315" s="89"/>
      <c r="BD1315" s="89"/>
      <c r="BE1315" s="89"/>
      <c r="BF1315" s="89"/>
      <c r="BG1315" s="93"/>
      <c r="BH1315" s="44"/>
      <c r="BI1315" s="45"/>
      <c r="BJ1315" s="45"/>
      <c r="BK1315" s="46"/>
      <c r="BL1315" s="94"/>
    </row>
    <row r="1316" spans="1:64" ht="18" customHeight="1" x14ac:dyDescent="0.3">
      <c r="A1316" s="87">
        <f>IFERROR(InformeTbHv[[#This Row],[T EFECTIVO]]/InformeTbHv[[#This Row],[Horas disponibles]],0)</f>
        <v>0.77402597402597395</v>
      </c>
      <c r="B1316" s="87">
        <f>((InformeTbHv[[#This Row],[T PROGRAMADO]]-InformeTbHv[[#This Row],[HORAS DE OTRAS PARADA]]))/InformeTbHv[[#This Row],[T PROGRAMADO]]</f>
        <v>0.745</v>
      </c>
      <c r="C1316" s="216">
        <f>IFERROR(((InformeTbHv[[#This Row],[T PROGRAMADO]]-InformeTbHv[[#This Row],[Ttal P. mec]])/InformeTbHv[[#This Row],[T PROGRAMADO]]),0)</f>
        <v>0.96250000000000002</v>
      </c>
      <c r="D1316" s="88">
        <f>IFERROR(ROUND(InformeTbHv[[#This Row],[TOTAL DE ARBOLES]]/InformeTbHv[[#This Row],[T EFECTIVO]],2),"")</f>
        <v>34.4</v>
      </c>
      <c r="E1316" s="88">
        <f>(IFERROR(ROUND(InformeTbHv[[#This Row],[M3]]/InformeTbHv[[#This Row],[TOTAL DE ARBOLES]],2),""))</f>
        <v>0.52</v>
      </c>
      <c r="F1316" s="39">
        <f>IFERROR(ROUND(InformeTbHv[[#This Row],[M3]]/InformeTbHv[[#This Row],[T EFECTIVO]],2),"")</f>
        <v>17.98</v>
      </c>
      <c r="G1316" s="89">
        <f>InformeTbHv[[#This Row],[T PROGRAMADO]]-InformeTbHv[[#This Row],[HORAS DE OTRAS PARADA]]</f>
        <v>5.96</v>
      </c>
      <c r="H1316" s="89">
        <f>InformeTbHv[[#This Row],[T PROGRAMADO]]-SUM(InformeTbHv[[#This Row],[T PARADAS MEC]]+InformeTbHv[[#This Row],[ALISTAMIENTO]]+InformeTbHv[[#This Row],[Mantenimiento periódico]])</f>
        <v>7.7</v>
      </c>
      <c r="I1316" s="89">
        <f>InformeTbHv[[#This Row],[T PARADAS MEC]]+InformeTbHv[[#This Row],[ALISTAMIENTO]]+InformeTbHv[[#This Row],[Mantenimiento periódico]]</f>
        <v>0.3</v>
      </c>
      <c r="J1316" s="89">
        <f>SUMIF(InformeTbHv[[#This Row],[MOTIVO 1]],"Mantenimiento periódico",InformeTbHv[[#This Row],[T OTRA PARADA 1]])</f>
        <v>0</v>
      </c>
      <c r="K1316" s="89">
        <f>InformeTbHv[[#This Row],[Mantenimiento periódico]]+InformeTbHv[[#This Row],[ALISTAMIENTO]]</f>
        <v>0.3</v>
      </c>
      <c r="L1316" s="89">
        <f>SUM(InformeTbHv[[#This Row],[T OTRA PARADA 1]:[T OTRA PARADA 5]])</f>
        <v>1.17</v>
      </c>
      <c r="M1316" s="88" t="s">
        <v>72</v>
      </c>
      <c r="N1316" s="88" t="s">
        <v>1418</v>
      </c>
      <c r="O1316" s="88" t="s">
        <v>87</v>
      </c>
      <c r="P1316" s="88">
        <v>1112300817</v>
      </c>
      <c r="Q1316" s="88" t="s">
        <v>43</v>
      </c>
      <c r="R1316" s="88" t="s">
        <v>74</v>
      </c>
      <c r="S1316" s="90">
        <v>46085</v>
      </c>
      <c r="T1316" s="88" t="s">
        <v>99</v>
      </c>
      <c r="U1316" s="88"/>
      <c r="V1316" s="88"/>
      <c r="W1316" s="88"/>
      <c r="X1316" s="88"/>
      <c r="Y1316" s="88"/>
      <c r="Z1316" s="88"/>
      <c r="AA1316" s="88"/>
      <c r="AB1316" s="88"/>
      <c r="AC1316" s="88" t="s">
        <v>1442</v>
      </c>
      <c r="AD1316" s="88" t="s">
        <v>1487</v>
      </c>
      <c r="AE1316" s="88" t="s">
        <v>1514</v>
      </c>
      <c r="AF1316" s="88">
        <v>18.547875311725036</v>
      </c>
      <c r="AG1316" s="251" t="s">
        <v>205</v>
      </c>
      <c r="AH1316" s="206">
        <v>3</v>
      </c>
      <c r="AI1316" s="88" t="s">
        <v>47</v>
      </c>
      <c r="AJ1316" s="419">
        <f>VLOOKUP(InformeTbHv[[#This Row],[TURNO]],[1]INFORMEHV!AI$2:AK$184,2,0)</f>
        <v>0.25</v>
      </c>
      <c r="AK1316" s="419">
        <f>VLOOKUP(InformeTbHv[[#This Row],[TURNO]],[1]INFORMEHV!AI$2:AK$184,3,0)</f>
        <v>0.58333333333333337</v>
      </c>
      <c r="AL1316" s="205">
        <v>20</v>
      </c>
      <c r="AM1316" s="88">
        <v>205</v>
      </c>
      <c r="AN1316" s="88">
        <v>107.19</v>
      </c>
      <c r="AO1316" s="88">
        <v>20.62</v>
      </c>
      <c r="AP1316" s="88"/>
      <c r="AQ1316" s="89">
        <v>25.5</v>
      </c>
      <c r="AR1316" s="88">
        <v>8</v>
      </c>
      <c r="AS1316" s="88"/>
      <c r="AT1316" s="88"/>
      <c r="AU1316" s="88"/>
      <c r="AV1316" s="88">
        <v>0.3</v>
      </c>
      <c r="AW1316" s="88"/>
      <c r="AX1316" s="88">
        <v>0.56999999999999995</v>
      </c>
      <c r="AY1316" s="88">
        <v>6</v>
      </c>
      <c r="AZ1316" s="92"/>
      <c r="BA1316" s="88" t="s">
        <v>48</v>
      </c>
      <c r="BB131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2.04</v>
      </c>
      <c r="BC1316" s="89">
        <v>1.17</v>
      </c>
      <c r="BD1316" s="89"/>
      <c r="BE1316" s="89"/>
      <c r="BF1316" s="89"/>
      <c r="BG1316" s="93"/>
      <c r="BH1316" s="44" t="s">
        <v>711</v>
      </c>
      <c r="BI1316" s="45"/>
      <c r="BJ1316" s="45"/>
      <c r="BK1316" s="46"/>
      <c r="BL1316" s="94"/>
    </row>
    <row r="1317" spans="1:64" ht="18" customHeight="1" x14ac:dyDescent="0.3">
      <c r="A1317" s="87">
        <f>IFERROR(InformeTbHv[[#This Row],[T EFECTIVO]]/InformeTbHv[[#This Row],[Horas disponibles]],0)</f>
        <v>0.76714100905562732</v>
      </c>
      <c r="B1317" s="87">
        <f>((InformeTbHv[[#This Row],[T PROGRAMADO]]-InformeTbHv[[#This Row],[HORAS DE OTRAS PARADA]]))/InformeTbHv[[#This Row],[T PROGRAMADO]]</f>
        <v>0.74124999999999996</v>
      </c>
      <c r="C1317" s="216">
        <f>IFERROR(((InformeTbHv[[#This Row],[T PROGRAMADO]]-InformeTbHv[[#This Row],[Ttal P. mec]])/InformeTbHv[[#This Row],[T PROGRAMADO]]),0)</f>
        <v>0.96625000000000005</v>
      </c>
      <c r="D1317" s="88">
        <f>IFERROR(ROUND(InformeTbHv[[#This Row],[TOTAL DE ARBOLES]]/InformeTbHv[[#This Row],[T EFECTIVO]],2),"")</f>
        <v>49.75</v>
      </c>
      <c r="E1317" s="88">
        <f>(IFERROR(ROUND(InformeTbHv[[#This Row],[M3]]/InformeTbHv[[#This Row],[TOTAL DE ARBOLES]],2),""))</f>
        <v>0.24</v>
      </c>
      <c r="F1317" s="39">
        <f>IFERROR(ROUND(InformeTbHv[[#This Row],[M3]]/InformeTbHv[[#This Row],[T EFECTIVO]],2),"")</f>
        <v>11.74</v>
      </c>
      <c r="G1317" s="89">
        <f>InformeTbHv[[#This Row],[T PROGRAMADO]]-InformeTbHv[[#This Row],[HORAS DE OTRAS PARADA]]</f>
        <v>5.93</v>
      </c>
      <c r="H1317" s="89">
        <f>InformeTbHv[[#This Row],[T PROGRAMADO]]-SUM(InformeTbHv[[#This Row],[T PARADAS MEC]]+InformeTbHv[[#This Row],[ALISTAMIENTO]]+InformeTbHv[[#This Row],[Mantenimiento periódico]])</f>
        <v>7.73</v>
      </c>
      <c r="I1317" s="89">
        <f>InformeTbHv[[#This Row],[T PARADAS MEC]]+InformeTbHv[[#This Row],[ALISTAMIENTO]]+InformeTbHv[[#This Row],[Mantenimiento periódico]]</f>
        <v>0.27</v>
      </c>
      <c r="J1317" s="89">
        <f>SUMIF(InformeTbHv[[#This Row],[MOTIVO 1]],"Mantenimiento periódico",InformeTbHv[[#This Row],[T OTRA PARADA 1]])</f>
        <v>0</v>
      </c>
      <c r="K1317" s="89">
        <f>InformeTbHv[[#This Row],[Mantenimiento periódico]]+InformeTbHv[[#This Row],[ALISTAMIENTO]]</f>
        <v>0.27</v>
      </c>
      <c r="L1317" s="89">
        <f>SUM(InformeTbHv[[#This Row],[T OTRA PARADA 1]:[T OTRA PARADA 5]])</f>
        <v>1.3</v>
      </c>
      <c r="M1317" s="88" t="s">
        <v>86</v>
      </c>
      <c r="N1317" s="88" t="s">
        <v>1418</v>
      </c>
      <c r="O1317" s="88" t="s">
        <v>88</v>
      </c>
      <c r="P1317" s="88">
        <v>94265708</v>
      </c>
      <c r="Q1317" s="88" t="s">
        <v>398</v>
      </c>
      <c r="R1317" s="88" t="s">
        <v>74</v>
      </c>
      <c r="S1317" s="90">
        <v>46086</v>
      </c>
      <c r="T1317" s="88" t="s">
        <v>399</v>
      </c>
      <c r="U1317" s="88"/>
      <c r="V1317" s="88"/>
      <c r="W1317" s="88"/>
      <c r="X1317" s="88"/>
      <c r="Y1317" s="88"/>
      <c r="Z1317" s="88"/>
      <c r="AA1317" s="88"/>
      <c r="AB1317" s="88"/>
      <c r="AC1317" s="88" t="s">
        <v>1430</v>
      </c>
      <c r="AD1317" s="88" t="s">
        <v>1475</v>
      </c>
      <c r="AE1317" s="88" t="s">
        <v>1517</v>
      </c>
      <c r="AF1317" s="88">
        <v>14.957915875223099</v>
      </c>
      <c r="AG1317" s="252" t="s">
        <v>206</v>
      </c>
      <c r="AH1317" s="206">
        <v>9</v>
      </c>
      <c r="AI1317" s="88" t="s">
        <v>45</v>
      </c>
      <c r="AJ1317" s="419">
        <f>VLOOKUP(InformeTbHv[[#This Row],[TURNO]],[1]INFORMEHV!AI$2:AK$184,2,0)</f>
        <v>0.58333333333333337</v>
      </c>
      <c r="AK1317" s="419">
        <f>VLOOKUP(InformeTbHv[[#This Row],[TURNO]],[1]INFORMEHV!AI$2:AK$184,3,0)</f>
        <v>0.91666666666666663</v>
      </c>
      <c r="AL1317" s="205">
        <v>26</v>
      </c>
      <c r="AM1317" s="88">
        <v>295</v>
      </c>
      <c r="AN1317" s="88">
        <v>69.61</v>
      </c>
      <c r="AO1317" s="88">
        <v>7.28</v>
      </c>
      <c r="AP1317" s="88"/>
      <c r="AQ1317" s="89">
        <v>16.399999999999999</v>
      </c>
      <c r="AR1317" s="88">
        <v>8</v>
      </c>
      <c r="AS1317" s="88"/>
      <c r="AT1317" s="88"/>
      <c r="AU1317" s="88"/>
      <c r="AV1317" s="88">
        <v>0.27</v>
      </c>
      <c r="AW1317" s="88">
        <v>0.2</v>
      </c>
      <c r="AX1317" s="88">
        <v>0.3</v>
      </c>
      <c r="AY1317" s="88">
        <v>5</v>
      </c>
      <c r="AZ1317" s="92" t="s">
        <v>203</v>
      </c>
      <c r="BA1317" s="88" t="s">
        <v>48</v>
      </c>
      <c r="BB131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2.0700000000000003</v>
      </c>
      <c r="BC1317" s="89">
        <v>1.3</v>
      </c>
      <c r="BD1317" s="89"/>
      <c r="BE1317" s="89"/>
      <c r="BF1317" s="89"/>
      <c r="BG1317" s="93"/>
      <c r="BH1317" s="44" t="s">
        <v>691</v>
      </c>
      <c r="BI1317" s="45"/>
      <c r="BJ1317" s="45"/>
      <c r="BK1317" s="46"/>
      <c r="BL1317" s="94"/>
    </row>
    <row r="1318" spans="1:64" ht="18" customHeight="1" x14ac:dyDescent="0.3">
      <c r="A1318" s="87">
        <f>IFERROR(InformeTbHv[[#This Row],[T EFECTIVO]]/InformeTbHv[[#This Row],[Horas disponibles]],0)</f>
        <v>0.53161290322580645</v>
      </c>
      <c r="B1318" s="87">
        <f>((InformeTbHv[[#This Row],[T PROGRAMADO]]-InformeTbHv[[#This Row],[HORAS DE OTRAS PARADA]]))/InformeTbHv[[#This Row],[T PROGRAMADO]]</f>
        <v>0.51500000000000001</v>
      </c>
      <c r="C1318" s="216">
        <f>IFERROR(((InformeTbHv[[#This Row],[T PROGRAMADO]]-InformeTbHv[[#This Row],[Ttal P. mec]])/InformeTbHv[[#This Row],[T PROGRAMADO]]),0)</f>
        <v>0.96875</v>
      </c>
      <c r="D1318" s="88">
        <f>IFERROR(ROUND(InformeTbHv[[#This Row],[TOTAL DE ARBOLES]]/InformeTbHv[[#This Row],[T EFECTIVO]],2),"")</f>
        <v>18.2</v>
      </c>
      <c r="E1318" s="88">
        <f>(IFERROR(ROUND(InformeTbHv[[#This Row],[M3]]/InformeTbHv[[#This Row],[TOTAL DE ARBOLES]],2),""))</f>
        <v>1.24</v>
      </c>
      <c r="F1318" s="39">
        <f>IFERROR(ROUND(InformeTbHv[[#This Row],[M3]]/InformeTbHv[[#This Row],[T EFECTIVO]],2),"")</f>
        <v>22.54</v>
      </c>
      <c r="G1318" s="89">
        <f>InformeTbHv[[#This Row],[T PROGRAMADO]]-InformeTbHv[[#This Row],[HORAS DE OTRAS PARADA]]</f>
        <v>4.12</v>
      </c>
      <c r="H1318" s="89">
        <f>InformeTbHv[[#This Row],[T PROGRAMADO]]-SUM(InformeTbHv[[#This Row],[T PARADAS MEC]]+InformeTbHv[[#This Row],[ALISTAMIENTO]]+InformeTbHv[[#This Row],[Mantenimiento periódico]])</f>
        <v>7.75</v>
      </c>
      <c r="I1318" s="89">
        <f>InformeTbHv[[#This Row],[T PARADAS MEC]]+InformeTbHv[[#This Row],[ALISTAMIENTO]]+InformeTbHv[[#This Row],[Mantenimiento periódico]]</f>
        <v>0.25</v>
      </c>
      <c r="J1318" s="89">
        <f>SUMIF(InformeTbHv[[#This Row],[MOTIVO 1]],"Mantenimiento periódico",InformeTbHv[[#This Row],[T OTRA PARADA 1]])</f>
        <v>0</v>
      </c>
      <c r="K1318" s="89">
        <f>InformeTbHv[[#This Row],[Mantenimiento periódico]]+InformeTbHv[[#This Row],[ALISTAMIENTO]]</f>
        <v>0.25</v>
      </c>
      <c r="L1318" s="89">
        <f>SUM(InformeTbHv[[#This Row],[T OTRA PARADA 1]:[T OTRA PARADA 5]])</f>
        <v>3.3</v>
      </c>
      <c r="M1318" s="88" t="s">
        <v>72</v>
      </c>
      <c r="N1318" s="88" t="s">
        <v>1418</v>
      </c>
      <c r="O1318" s="88" t="s">
        <v>75</v>
      </c>
      <c r="P1318" s="88">
        <v>1114481552</v>
      </c>
      <c r="Q1318" s="88" t="s">
        <v>43</v>
      </c>
      <c r="R1318" s="88" t="s">
        <v>74</v>
      </c>
      <c r="S1318" s="203">
        <v>46086</v>
      </c>
      <c r="T1318" s="88" t="s">
        <v>99</v>
      </c>
      <c r="U1318" s="88"/>
      <c r="V1318" s="88"/>
      <c r="W1318" s="88"/>
      <c r="X1318" s="88"/>
      <c r="Y1318" s="88"/>
      <c r="Z1318" s="88"/>
      <c r="AA1318" s="88"/>
      <c r="AB1318" s="88"/>
      <c r="AC1318" s="88" t="s">
        <v>1442</v>
      </c>
      <c r="AD1318" s="88" t="s">
        <v>1487</v>
      </c>
      <c r="AE1318" s="88" t="s">
        <v>1514</v>
      </c>
      <c r="AF1318" s="88">
        <v>18.547875311725036</v>
      </c>
      <c r="AG1318" s="251" t="s">
        <v>205</v>
      </c>
      <c r="AH1318" s="206">
        <v>3</v>
      </c>
      <c r="AI1318" s="205" t="s">
        <v>45</v>
      </c>
      <c r="AJ1318" s="416">
        <f>VLOOKUP(InformeTbHv[[#This Row],[TURNO]],[1]INFORMEHV!AI$2:AK$184,2,0)</f>
        <v>0.58333333333333337</v>
      </c>
      <c r="AK1318" s="416">
        <f>VLOOKUP(InformeTbHv[[#This Row],[TURNO]],[1]INFORMEHV!AI$2:AK$184,3,0)</f>
        <v>0.91666666666666663</v>
      </c>
      <c r="AL1318" s="205">
        <v>20</v>
      </c>
      <c r="AM1318" s="88">
        <v>75</v>
      </c>
      <c r="AN1318" s="88">
        <v>92.86</v>
      </c>
      <c r="AO1318" s="88">
        <v>25.89</v>
      </c>
      <c r="AP1318" s="88"/>
      <c r="AQ1318" s="89">
        <v>40</v>
      </c>
      <c r="AR1318" s="88">
        <v>8</v>
      </c>
      <c r="AS1318" s="88"/>
      <c r="AT1318" s="88"/>
      <c r="AU1318" s="88"/>
      <c r="AV1318" s="88">
        <v>0.25</v>
      </c>
      <c r="AW1318" s="88"/>
      <c r="AX1318" s="88">
        <v>0.33</v>
      </c>
      <c r="AY1318" s="88">
        <v>3</v>
      </c>
      <c r="AZ1318" s="92"/>
      <c r="BA1318" s="88" t="s">
        <v>48</v>
      </c>
      <c r="BB131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3.88</v>
      </c>
      <c r="BC1318" s="89">
        <v>0.3</v>
      </c>
      <c r="BD1318" s="89">
        <v>3</v>
      </c>
      <c r="BE1318" s="89"/>
      <c r="BF1318" s="89"/>
      <c r="BG1318" s="93"/>
      <c r="BH1318" s="44" t="s">
        <v>720</v>
      </c>
      <c r="BI1318" s="45" t="s">
        <v>236</v>
      </c>
      <c r="BJ1318" s="45"/>
      <c r="BK1318" s="46"/>
      <c r="BL1318" s="94"/>
    </row>
    <row r="1319" spans="1:64" ht="18" customHeight="1" x14ac:dyDescent="0.3">
      <c r="A1319" s="87">
        <f>IFERROR(InformeTbHv[[#This Row],[T EFECTIVO]]/InformeTbHv[[#This Row],[Horas disponibles]],0)</f>
        <v>0.8337651122625217</v>
      </c>
      <c r="B1319" s="87">
        <f>((InformeTbHv[[#This Row],[T PROGRAMADO]]-InformeTbHv[[#This Row],[HORAS DE OTRAS PARADA]]))/InformeTbHv[[#This Row],[T PROGRAMADO]]</f>
        <v>0.80458333333333343</v>
      </c>
      <c r="C1319" s="216">
        <f>IFERROR(((InformeTbHv[[#This Row],[T PROGRAMADO]]-InformeTbHv[[#This Row],[Ttal P. mec]])/InformeTbHv[[#This Row],[T PROGRAMADO]]),0)</f>
        <v>0.96499999999999997</v>
      </c>
      <c r="D1319" s="88">
        <f>IFERROR(ROUND(InformeTbHv[[#This Row],[TOTAL DE ARBOLES]]/InformeTbHv[[#This Row],[T EFECTIVO]],2),"")</f>
        <v>62.92</v>
      </c>
      <c r="E1319" s="88">
        <f>(IFERROR(ROUND(InformeTbHv[[#This Row],[M3]]/InformeTbHv[[#This Row],[TOTAL DE ARBOLES]],2),""))</f>
        <v>0.26</v>
      </c>
      <c r="F1319" s="39">
        <f>IFERROR(ROUND(InformeTbHv[[#This Row],[M3]]/InformeTbHv[[#This Row],[T EFECTIVO]],2),"")</f>
        <v>16.22</v>
      </c>
      <c r="G1319" s="89">
        <f>InformeTbHv[[#This Row],[T PROGRAMADO]]-InformeTbHv[[#This Row],[HORAS DE OTRAS PARADA]]</f>
        <v>6.4366666666666674</v>
      </c>
      <c r="H1319" s="89">
        <f>InformeTbHv[[#This Row],[T PROGRAMADO]]-SUM(InformeTbHv[[#This Row],[T PARADAS MEC]]+InformeTbHv[[#This Row],[ALISTAMIENTO]]+InformeTbHv[[#This Row],[Mantenimiento periódico]])</f>
        <v>7.72</v>
      </c>
      <c r="I1319" s="89">
        <f>InformeTbHv[[#This Row],[T PARADAS MEC]]+InformeTbHv[[#This Row],[ALISTAMIENTO]]+InformeTbHv[[#This Row],[Mantenimiento periódico]]</f>
        <v>0.28000000000000003</v>
      </c>
      <c r="J1319" s="89">
        <f>SUMIF(InformeTbHv[[#This Row],[MOTIVO 1]],"Mantenimiento periódico",InformeTbHv[[#This Row],[T OTRA PARADA 1]])</f>
        <v>0</v>
      </c>
      <c r="K1319" s="89">
        <f>InformeTbHv[[#This Row],[Mantenimiento periódico]]+InformeTbHv[[#This Row],[ALISTAMIENTO]]</f>
        <v>0.28000000000000003</v>
      </c>
      <c r="L1319" s="89">
        <f>SUM(InformeTbHv[[#This Row],[T OTRA PARADA 1]:[T OTRA PARADA 5]])</f>
        <v>0.28333333333333299</v>
      </c>
      <c r="M1319" s="88" t="s">
        <v>86</v>
      </c>
      <c r="N1319" s="88" t="s">
        <v>1418</v>
      </c>
      <c r="O1319" s="88" t="s">
        <v>95</v>
      </c>
      <c r="P1319" s="88">
        <v>6135776</v>
      </c>
      <c r="Q1319" s="88" t="s">
        <v>398</v>
      </c>
      <c r="R1319" s="88" t="s">
        <v>74</v>
      </c>
      <c r="S1319" s="90">
        <v>46086</v>
      </c>
      <c r="T1319" s="88" t="s">
        <v>399</v>
      </c>
      <c r="U1319" s="88"/>
      <c r="V1319" s="88"/>
      <c r="W1319" s="88"/>
      <c r="X1319" s="88"/>
      <c r="Y1319" s="88"/>
      <c r="Z1319" s="88"/>
      <c r="AA1319" s="88"/>
      <c r="AB1319" s="88"/>
      <c r="AC1319" s="88" t="s">
        <v>1430</v>
      </c>
      <c r="AD1319" s="88" t="s">
        <v>1475</v>
      </c>
      <c r="AE1319" s="88" t="s">
        <v>1517</v>
      </c>
      <c r="AF1319" s="88">
        <v>14.957915875223099</v>
      </c>
      <c r="AG1319" s="252" t="s">
        <v>206</v>
      </c>
      <c r="AH1319" s="206">
        <v>9</v>
      </c>
      <c r="AI1319" s="88" t="s">
        <v>47</v>
      </c>
      <c r="AJ1319" s="419">
        <f>VLOOKUP(InformeTbHv[[#This Row],[TURNO]],[1]INFORMEHV!AI$2:AK$184,2,0)</f>
        <v>0.25</v>
      </c>
      <c r="AK1319" s="419">
        <f>VLOOKUP(InformeTbHv[[#This Row],[TURNO]],[1]INFORMEHV!AI$2:AK$184,3,0)</f>
        <v>0.58333333333333337</v>
      </c>
      <c r="AL1319" s="205">
        <v>20</v>
      </c>
      <c r="AM1319" s="88">
        <v>405</v>
      </c>
      <c r="AN1319" s="88">
        <v>104.41</v>
      </c>
      <c r="AO1319" s="88">
        <v>14.87</v>
      </c>
      <c r="AP1319" s="88"/>
      <c r="AQ1319" s="89">
        <v>17.899999999999999</v>
      </c>
      <c r="AR1319" s="88">
        <v>8</v>
      </c>
      <c r="AS1319" s="88"/>
      <c r="AT1319" s="88"/>
      <c r="AU1319" s="88"/>
      <c r="AV1319" s="88">
        <v>0.28000000000000003</v>
      </c>
      <c r="AW1319" s="88">
        <v>0.4</v>
      </c>
      <c r="AX1319" s="88">
        <v>0.6</v>
      </c>
      <c r="AY1319" s="88">
        <v>2.5</v>
      </c>
      <c r="AZ1319" s="92" t="s">
        <v>203</v>
      </c>
      <c r="BA1319" s="88" t="s">
        <v>48</v>
      </c>
      <c r="BB131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1.563333333333333</v>
      </c>
      <c r="BC1319" s="89">
        <v>0.28333333333333299</v>
      </c>
      <c r="BD1319" s="89"/>
      <c r="BE1319" s="89"/>
      <c r="BF1319" s="89"/>
      <c r="BG1319" s="93"/>
      <c r="BH1319" s="44" t="s">
        <v>90</v>
      </c>
      <c r="BI1319" s="45"/>
      <c r="BJ1319" s="45"/>
      <c r="BK1319" s="46"/>
      <c r="BL1319" s="94"/>
    </row>
    <row r="1320" spans="1:64" ht="18" customHeight="1" x14ac:dyDescent="0.3">
      <c r="A1320" s="87">
        <f>IFERROR(InformeTbHv[[#This Row],[T EFECTIVO]]/InformeTbHv[[#This Row],[Horas disponibles]],0)</f>
        <v>0.94142259414225937</v>
      </c>
      <c r="B1320" s="87">
        <f>((InformeTbHv[[#This Row],[T PROGRAMADO]]-InformeTbHv[[#This Row],[HORAS DE OTRAS PARADA]]))/InformeTbHv[[#This Row],[T PROGRAMADO]]</f>
        <v>0.84375</v>
      </c>
      <c r="C1320" s="216">
        <f>IFERROR(((InformeTbHv[[#This Row],[T PROGRAMADO]]-InformeTbHv[[#This Row],[Ttal P. mec]])/InformeTbHv[[#This Row],[T PROGRAMADO]]),0)</f>
        <v>0.89624999999999999</v>
      </c>
      <c r="D1320" s="88">
        <f>IFERROR(ROUND(InformeTbHv[[#This Row],[TOTAL DE ARBOLES]]/InformeTbHv[[#This Row],[T EFECTIVO]],2),"")</f>
        <v>17.329999999999998</v>
      </c>
      <c r="E1320" s="88">
        <f>(IFERROR(ROUND(InformeTbHv[[#This Row],[M3]]/InformeTbHv[[#This Row],[TOTAL DE ARBOLES]],2),""))</f>
        <v>0.37</v>
      </c>
      <c r="F1320" s="39">
        <f>IFERROR(ROUND(InformeTbHv[[#This Row],[M3]]/InformeTbHv[[#This Row],[T EFECTIVO]],2),"")</f>
        <v>6.33</v>
      </c>
      <c r="G1320" s="89">
        <f>InformeTbHv[[#This Row],[T PROGRAMADO]]-InformeTbHv[[#This Row],[HORAS DE OTRAS PARADA]]</f>
        <v>6.75</v>
      </c>
      <c r="H1320" s="89">
        <f>InformeTbHv[[#This Row],[T PROGRAMADO]]-SUM(InformeTbHv[[#This Row],[T PARADAS MEC]]+InformeTbHv[[#This Row],[ALISTAMIENTO]]+InformeTbHv[[#This Row],[Mantenimiento periódico]])</f>
        <v>7.17</v>
      </c>
      <c r="I1320" s="89">
        <f>InformeTbHv[[#This Row],[T PARADAS MEC]]+InformeTbHv[[#This Row],[ALISTAMIENTO]]+InformeTbHv[[#This Row],[Mantenimiento periódico]]</f>
        <v>0.83</v>
      </c>
      <c r="J1320" s="89">
        <f>SUMIF(InformeTbHv[[#This Row],[MOTIVO 1]],"Mantenimiento periódico",InformeTbHv[[#This Row],[T OTRA PARADA 1]])</f>
        <v>0</v>
      </c>
      <c r="K1320" s="89">
        <f>InformeTbHv[[#This Row],[Mantenimiento periódico]]+InformeTbHv[[#This Row],[ALISTAMIENTO]]</f>
        <v>0.83</v>
      </c>
      <c r="L1320" s="89">
        <f>SUM(InformeTbHv[[#This Row],[T OTRA PARADA 1]:[T OTRA PARADA 5]])</f>
        <v>0</v>
      </c>
      <c r="M1320" s="88" t="s">
        <v>76</v>
      </c>
      <c r="N1320" s="88" t="s">
        <v>1418</v>
      </c>
      <c r="O1320" s="88" t="s">
        <v>78</v>
      </c>
      <c r="P1320" s="88">
        <v>1006316837</v>
      </c>
      <c r="Q1320" s="88" t="s">
        <v>43</v>
      </c>
      <c r="R1320" s="88" t="s">
        <v>49</v>
      </c>
      <c r="S1320" s="90">
        <v>46083</v>
      </c>
      <c r="T1320" s="88" t="s">
        <v>784</v>
      </c>
      <c r="U1320" s="88"/>
      <c r="V1320" s="88"/>
      <c r="W1320" s="88"/>
      <c r="X1320" s="88"/>
      <c r="Y1320" s="88"/>
      <c r="Z1320" s="88"/>
      <c r="AA1320" s="88"/>
      <c r="AB1320" s="88"/>
      <c r="AC1320" s="88" t="s">
        <v>1446</v>
      </c>
      <c r="AD1320" s="88" t="s">
        <v>1491</v>
      </c>
      <c r="AE1320" s="88" t="s">
        <v>1509</v>
      </c>
      <c r="AF1320" s="88">
        <v>26.49579155242149</v>
      </c>
      <c r="AG1320" s="251" t="s">
        <v>205</v>
      </c>
      <c r="AH1320" s="206">
        <v>4</v>
      </c>
      <c r="AI1320" s="88" t="s">
        <v>45</v>
      </c>
      <c r="AJ1320" s="419">
        <f>VLOOKUP(InformeTbHv[[#This Row],[TURNO]],[1]INFORMEHV!AI$2:AK$184,2,0)</f>
        <v>0.58333333333333337</v>
      </c>
      <c r="AK1320" s="419">
        <f>VLOOKUP(InformeTbHv[[#This Row],[TURNO]],[1]INFORMEHV!AI$2:AK$184,3,0)</f>
        <v>0.91666666666666663</v>
      </c>
      <c r="AL1320" s="205">
        <v>20</v>
      </c>
      <c r="AM1320" s="88">
        <v>117</v>
      </c>
      <c r="AN1320" s="88">
        <v>42.71</v>
      </c>
      <c r="AO1320" s="88">
        <v>4.09</v>
      </c>
      <c r="AP1320" s="88">
        <v>2146</v>
      </c>
      <c r="AQ1320" s="89">
        <v>20</v>
      </c>
      <c r="AR1320" s="88">
        <v>8</v>
      </c>
      <c r="AS1320" s="88"/>
      <c r="AT1320" s="88"/>
      <c r="AU1320" s="88"/>
      <c r="AV1320" s="88">
        <v>0.83</v>
      </c>
      <c r="AW1320" s="88">
        <v>0.25</v>
      </c>
      <c r="AX1320" s="88">
        <v>0.17</v>
      </c>
      <c r="AY1320" s="88">
        <v>2</v>
      </c>
      <c r="AZ1320" s="92"/>
      <c r="BA1320" s="88" t="s">
        <v>48</v>
      </c>
      <c r="BB132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1.25</v>
      </c>
      <c r="BC1320" s="89"/>
      <c r="BD1320" s="89"/>
      <c r="BE1320" s="89"/>
      <c r="BF1320" s="89"/>
      <c r="BG1320" s="93"/>
      <c r="BH1320" s="44"/>
      <c r="BI1320" s="45"/>
      <c r="BJ1320" s="45"/>
      <c r="BK1320" s="46"/>
      <c r="BL1320" s="94"/>
    </row>
    <row r="1321" spans="1:64" ht="18" customHeight="1" x14ac:dyDescent="0.3">
      <c r="A1321" s="87">
        <f>IFERROR(InformeTbHv[[#This Row],[T EFECTIVO]]/InformeTbHv[[#This Row],[Horas disponibles]],0)</f>
        <v>0.68774193548387097</v>
      </c>
      <c r="B1321" s="87">
        <f>((InformeTbHv[[#This Row],[T PROGRAMADO]]-InformeTbHv[[#This Row],[HORAS DE OTRAS PARADA]]))/InformeTbHv[[#This Row],[T PROGRAMADO]]</f>
        <v>0.66625000000000001</v>
      </c>
      <c r="C1321" s="216">
        <f>IFERROR(((InformeTbHv[[#This Row],[T PROGRAMADO]]-InformeTbHv[[#This Row],[Ttal P. mec]])/InformeTbHv[[#This Row],[T PROGRAMADO]]),0)</f>
        <v>0.96875</v>
      </c>
      <c r="D1321" s="88">
        <f>IFERROR(ROUND(InformeTbHv[[#This Row],[TOTAL DE ARBOLES]]/InformeTbHv[[#This Row],[T EFECTIVO]],2),"")</f>
        <v>20.64</v>
      </c>
      <c r="E1321" s="88">
        <f>(IFERROR(ROUND(InformeTbHv[[#This Row],[M3]]/InformeTbHv[[#This Row],[TOTAL DE ARBOLES]],2),""))</f>
        <v>0.44</v>
      </c>
      <c r="F1321" s="39">
        <f>IFERROR(ROUND(InformeTbHv[[#This Row],[M3]]/InformeTbHv[[#This Row],[T EFECTIVO]],2),"")</f>
        <v>9.11</v>
      </c>
      <c r="G1321" s="89">
        <f>InformeTbHv[[#This Row],[T PROGRAMADO]]-InformeTbHv[[#This Row],[HORAS DE OTRAS PARADA]]</f>
        <v>5.33</v>
      </c>
      <c r="H1321" s="89">
        <f>InformeTbHv[[#This Row],[T PROGRAMADO]]-SUM(InformeTbHv[[#This Row],[T PARADAS MEC]]+InformeTbHv[[#This Row],[ALISTAMIENTO]]+InformeTbHv[[#This Row],[Mantenimiento periódico]])</f>
        <v>7.75</v>
      </c>
      <c r="I1321" s="89">
        <f>InformeTbHv[[#This Row],[T PARADAS MEC]]+InformeTbHv[[#This Row],[ALISTAMIENTO]]+InformeTbHv[[#This Row],[Mantenimiento periódico]]</f>
        <v>0.25</v>
      </c>
      <c r="J1321" s="89">
        <f>SUMIF(InformeTbHv[[#This Row],[MOTIVO 1]],"Mantenimiento periódico",InformeTbHv[[#This Row],[T OTRA PARADA 1]])</f>
        <v>0</v>
      </c>
      <c r="K1321" s="89">
        <f>InformeTbHv[[#This Row],[Mantenimiento periódico]]+InformeTbHv[[#This Row],[ALISTAMIENTO]]</f>
        <v>0.25</v>
      </c>
      <c r="L1321" s="89">
        <f>SUM(InformeTbHv[[#This Row],[T OTRA PARADA 1]:[T OTRA PARADA 5]])</f>
        <v>2</v>
      </c>
      <c r="M1321" s="88" t="s">
        <v>76</v>
      </c>
      <c r="N1321" s="88" t="s">
        <v>1418</v>
      </c>
      <c r="O1321" s="88" t="s">
        <v>78</v>
      </c>
      <c r="P1321" s="88">
        <v>1006316837</v>
      </c>
      <c r="Q1321" s="88" t="s">
        <v>43</v>
      </c>
      <c r="R1321" s="88" t="s">
        <v>49</v>
      </c>
      <c r="S1321" s="90">
        <v>46083</v>
      </c>
      <c r="T1321" s="88" t="s">
        <v>784</v>
      </c>
      <c r="U1321" s="88"/>
      <c r="V1321" s="88"/>
      <c r="W1321" s="88"/>
      <c r="X1321" s="88"/>
      <c r="Y1321" s="88"/>
      <c r="Z1321" s="88"/>
      <c r="AA1321" s="88"/>
      <c r="AB1321" s="88"/>
      <c r="AC1321" s="88" t="s">
        <v>1446</v>
      </c>
      <c r="AD1321" s="88" t="s">
        <v>1491</v>
      </c>
      <c r="AE1321" s="88" t="s">
        <v>1509</v>
      </c>
      <c r="AF1321" s="88">
        <v>26.49579155242149</v>
      </c>
      <c r="AG1321" s="251" t="s">
        <v>205</v>
      </c>
      <c r="AH1321" s="206">
        <v>4</v>
      </c>
      <c r="AI1321" s="88" t="s">
        <v>47</v>
      </c>
      <c r="AJ1321" s="419">
        <f>VLOOKUP(InformeTbHv[[#This Row],[TURNO]],[1]INFORMEHV!AI$2:AK$184,2,0)</f>
        <v>0.25</v>
      </c>
      <c r="AK1321" s="419">
        <f>VLOOKUP(InformeTbHv[[#This Row],[TURNO]],[1]INFORMEHV!AI$2:AK$184,3,0)</f>
        <v>0.58333333333333337</v>
      </c>
      <c r="AL1321" s="205">
        <v>20</v>
      </c>
      <c r="AM1321" s="88">
        <v>110</v>
      </c>
      <c r="AN1321" s="88">
        <v>48.58</v>
      </c>
      <c r="AO1321" s="88">
        <v>12.85</v>
      </c>
      <c r="AP1321" s="88"/>
      <c r="AQ1321" s="89">
        <v>20</v>
      </c>
      <c r="AR1321" s="88">
        <v>8</v>
      </c>
      <c r="AS1321" s="88"/>
      <c r="AT1321" s="88"/>
      <c r="AU1321" s="88"/>
      <c r="AV1321" s="88">
        <v>0.25</v>
      </c>
      <c r="AW1321" s="88">
        <v>0.17</v>
      </c>
      <c r="AX1321" s="88">
        <v>0.25</v>
      </c>
      <c r="AY1321" s="88">
        <v>4</v>
      </c>
      <c r="AZ1321" s="92"/>
      <c r="BA1321" s="88" t="s">
        <v>48</v>
      </c>
      <c r="BB132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2.67</v>
      </c>
      <c r="BC1321" s="89">
        <v>2</v>
      </c>
      <c r="BD1321" s="89"/>
      <c r="BE1321" s="89"/>
      <c r="BF1321" s="89"/>
      <c r="BG1321" s="93"/>
      <c r="BH1321" s="44" t="s">
        <v>841</v>
      </c>
      <c r="BI1321" s="45"/>
      <c r="BJ1321" s="45"/>
      <c r="BK1321" s="46"/>
      <c r="BL1321" s="94"/>
    </row>
    <row r="1322" spans="1:64" ht="18" customHeight="1" x14ac:dyDescent="0.3">
      <c r="A1322" s="87">
        <f>IFERROR(InformeTbHv[[#This Row],[T EFECTIVO]]/InformeTbHv[[#This Row],[Horas disponibles]],0)</f>
        <v>0.89999999999999991</v>
      </c>
      <c r="B1322" s="87">
        <f>((InformeTbHv[[#This Row],[T PROGRAMADO]]-InformeTbHv[[#This Row],[HORAS DE OTRAS PARADA]]))/InformeTbHv[[#This Row],[T PROGRAMADO]]</f>
        <v>0.86666666666666659</v>
      </c>
      <c r="C1322" s="216">
        <f>IFERROR(((InformeTbHv[[#This Row],[T PROGRAMADO]]-InformeTbHv[[#This Row],[Ttal P. mec]])/InformeTbHv[[#This Row],[T PROGRAMADO]]),0)</f>
        <v>0.96296296296296291</v>
      </c>
      <c r="D1322" s="88">
        <f>IFERROR(ROUND(InformeTbHv[[#This Row],[TOTAL DE ARBOLES]]/InformeTbHv[[#This Row],[T EFECTIVO]],2),"")</f>
        <v>22.91</v>
      </c>
      <c r="E1322" s="88">
        <f>(IFERROR(ROUND(InformeTbHv[[#This Row],[M3]]/InformeTbHv[[#This Row],[TOTAL DE ARBOLES]],2),""))</f>
        <v>0.4</v>
      </c>
      <c r="F1322" s="39">
        <f>IFERROR(ROUND(InformeTbHv[[#This Row],[M3]]/InformeTbHv[[#This Row],[T EFECTIVO]],2),"")</f>
        <v>9.19</v>
      </c>
      <c r="G1322" s="89">
        <f>InformeTbHv[[#This Row],[T PROGRAMADO]]-InformeTbHv[[#This Row],[HORAS DE OTRAS PARADA]]</f>
        <v>5.85</v>
      </c>
      <c r="H1322" s="89">
        <f>InformeTbHv[[#This Row],[T PROGRAMADO]]-SUM(InformeTbHv[[#This Row],[T PARADAS MEC]]+InformeTbHv[[#This Row],[ALISTAMIENTO]]+InformeTbHv[[#This Row],[Mantenimiento periódico]])</f>
        <v>6.5</v>
      </c>
      <c r="I1322" s="89">
        <f>InformeTbHv[[#This Row],[T PARADAS MEC]]+InformeTbHv[[#This Row],[ALISTAMIENTO]]+InformeTbHv[[#This Row],[Mantenimiento periódico]]</f>
        <v>0.25</v>
      </c>
      <c r="J1322" s="89">
        <f>SUMIF(InformeTbHv[[#This Row],[MOTIVO 1]],"Mantenimiento periódico",InformeTbHv[[#This Row],[T OTRA PARADA 1]])</f>
        <v>0</v>
      </c>
      <c r="K1322" s="89">
        <f>InformeTbHv[[#This Row],[Mantenimiento periódico]]+InformeTbHv[[#This Row],[ALISTAMIENTO]]</f>
        <v>0.25</v>
      </c>
      <c r="L1322" s="89">
        <f>SUM(InformeTbHv[[#This Row],[T OTRA PARADA 1]:[T OTRA PARADA 5]])</f>
        <v>0</v>
      </c>
      <c r="M1322" s="88" t="s">
        <v>76</v>
      </c>
      <c r="N1322" s="88" t="s">
        <v>1418</v>
      </c>
      <c r="O1322" s="88" t="s">
        <v>78</v>
      </c>
      <c r="P1322" s="88">
        <v>1006316837</v>
      </c>
      <c r="Q1322" s="88" t="s">
        <v>43</v>
      </c>
      <c r="R1322" s="88" t="s">
        <v>49</v>
      </c>
      <c r="S1322" s="90">
        <v>46084</v>
      </c>
      <c r="T1322" s="88" t="s">
        <v>784</v>
      </c>
      <c r="U1322" s="88"/>
      <c r="V1322" s="88"/>
      <c r="W1322" s="88"/>
      <c r="X1322" s="88"/>
      <c r="Y1322" s="88"/>
      <c r="Z1322" s="88"/>
      <c r="AA1322" s="88"/>
      <c r="AB1322" s="88"/>
      <c r="AC1322" s="88" t="s">
        <v>1446</v>
      </c>
      <c r="AD1322" s="88" t="s">
        <v>1491</v>
      </c>
      <c r="AE1322" s="88" t="s">
        <v>1509</v>
      </c>
      <c r="AF1322" s="88">
        <v>26.49579155242149</v>
      </c>
      <c r="AG1322" s="251" t="s">
        <v>205</v>
      </c>
      <c r="AH1322" s="206">
        <v>4</v>
      </c>
      <c r="AI1322" s="88" t="s">
        <v>45</v>
      </c>
      <c r="AJ1322" s="419">
        <f>VLOOKUP(InformeTbHv[[#This Row],[TURNO]],[1]INFORMEHV!AI$2:AK$184,2,0)</f>
        <v>0.58333333333333337</v>
      </c>
      <c r="AK1322" s="419">
        <f>VLOOKUP(InformeTbHv[[#This Row],[TURNO]],[1]INFORMEHV!AI$2:AK$184,3,0)</f>
        <v>0.91666666666666663</v>
      </c>
      <c r="AL1322" s="205">
        <v>20</v>
      </c>
      <c r="AM1322" s="88">
        <v>134</v>
      </c>
      <c r="AN1322" s="88">
        <v>53.77</v>
      </c>
      <c r="AO1322" s="88">
        <v>8.69</v>
      </c>
      <c r="AP1322" s="88"/>
      <c r="AQ1322" s="89">
        <v>18.5</v>
      </c>
      <c r="AR1322" s="88">
        <v>6.75</v>
      </c>
      <c r="AS1322" s="88"/>
      <c r="AT1322" s="88"/>
      <c r="AU1322" s="88"/>
      <c r="AV1322" s="88">
        <v>0.25</v>
      </c>
      <c r="AW1322" s="88">
        <v>0.35</v>
      </c>
      <c r="AX1322" s="88">
        <v>0.3</v>
      </c>
      <c r="AY1322" s="88">
        <v>3</v>
      </c>
      <c r="AZ1322" s="92"/>
      <c r="BA1322" s="88" t="s">
        <v>46</v>
      </c>
      <c r="BB132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0.89999999999999991</v>
      </c>
      <c r="BC1322" s="89"/>
      <c r="BD1322" s="89"/>
      <c r="BE1322" s="89"/>
      <c r="BF1322" s="89"/>
      <c r="BG1322" s="93"/>
      <c r="BH1322" s="44"/>
      <c r="BI1322" s="45"/>
      <c r="BJ1322" s="45"/>
      <c r="BK1322" s="46"/>
      <c r="BL1322" s="94"/>
    </row>
    <row r="1323" spans="1:64" ht="18" customHeight="1" x14ac:dyDescent="0.3">
      <c r="A1323" s="87">
        <f>IFERROR(InformeTbHv[[#This Row],[T EFECTIVO]]/InformeTbHv[[#This Row],[Horas disponibles]],0)</f>
        <v>0.87860892388451473</v>
      </c>
      <c r="B1323" s="87">
        <f>((InformeTbHv[[#This Row],[T PROGRAMADO]]-InformeTbHv[[#This Row],[HORAS DE OTRAS PARADA]]))/InformeTbHv[[#This Row],[T PROGRAMADO]]</f>
        <v>0.6612345679012348</v>
      </c>
      <c r="C1323" s="216">
        <f>IFERROR(((InformeTbHv[[#This Row],[T PROGRAMADO]]-InformeTbHv[[#This Row],[Ttal P. mec]])/InformeTbHv[[#This Row],[T PROGRAMADO]]),0)</f>
        <v>0.75259259259259259</v>
      </c>
      <c r="D1323" s="88">
        <f>IFERROR(ROUND(InformeTbHv[[#This Row],[TOTAL DE ARBOLES]]/InformeTbHv[[#This Row],[T EFECTIVO]],2),"")</f>
        <v>36.299999999999997</v>
      </c>
      <c r="E1323" s="88">
        <f>(IFERROR(ROUND(InformeTbHv[[#This Row],[M3]]/InformeTbHv[[#This Row],[TOTAL DE ARBOLES]],2),""))</f>
        <v>0.42</v>
      </c>
      <c r="F1323" s="39">
        <f>IFERROR(ROUND(InformeTbHv[[#This Row],[M3]]/InformeTbHv[[#This Row],[T EFECTIVO]],2),"")</f>
        <v>15.35</v>
      </c>
      <c r="G1323" s="89">
        <f>InformeTbHv[[#This Row],[T PROGRAMADO]]-InformeTbHv[[#This Row],[HORAS DE OTRAS PARADA]]</f>
        <v>4.4633333333333347</v>
      </c>
      <c r="H1323" s="89">
        <f>InformeTbHv[[#This Row],[T PROGRAMADO]]-SUM(InformeTbHv[[#This Row],[T PARADAS MEC]]+InformeTbHv[[#This Row],[ALISTAMIENTO]]+InformeTbHv[[#This Row],[Mantenimiento periódico]])</f>
        <v>5.08</v>
      </c>
      <c r="I1323" s="89">
        <f>InformeTbHv[[#This Row],[T PARADAS MEC]]+InformeTbHv[[#This Row],[ALISTAMIENTO]]+InformeTbHv[[#This Row],[Mantenimiento periódico]]</f>
        <v>1.67</v>
      </c>
      <c r="J1323" s="89">
        <f>SUMIF(InformeTbHv[[#This Row],[MOTIVO 1]],"Mantenimiento periódico",InformeTbHv[[#This Row],[T OTRA PARADA 1]])</f>
        <v>0</v>
      </c>
      <c r="K1323" s="89">
        <f>InformeTbHv[[#This Row],[Mantenimiento periódico]]+InformeTbHv[[#This Row],[ALISTAMIENTO]]</f>
        <v>1.67</v>
      </c>
      <c r="L1323" s="89">
        <f>SUM(InformeTbHv[[#This Row],[T OTRA PARADA 1]:[T OTRA PARADA 5]])</f>
        <v>0.36666666666666597</v>
      </c>
      <c r="M1323" s="88" t="s">
        <v>76</v>
      </c>
      <c r="N1323" s="88" t="s">
        <v>1418</v>
      </c>
      <c r="O1323" s="88" t="s">
        <v>78</v>
      </c>
      <c r="P1323" s="88">
        <v>1006316837</v>
      </c>
      <c r="Q1323" s="88" t="s">
        <v>43</v>
      </c>
      <c r="R1323" s="88" t="s">
        <v>49</v>
      </c>
      <c r="S1323" s="90">
        <v>46085</v>
      </c>
      <c r="T1323" s="88" t="s">
        <v>784</v>
      </c>
      <c r="U1323" s="88"/>
      <c r="V1323" s="88"/>
      <c r="W1323" s="88"/>
      <c r="X1323" s="88"/>
      <c r="Y1323" s="88"/>
      <c r="Z1323" s="88"/>
      <c r="AA1323" s="88"/>
      <c r="AB1323" s="88"/>
      <c r="AC1323" s="88" t="s">
        <v>1446</v>
      </c>
      <c r="AD1323" s="88" t="s">
        <v>1491</v>
      </c>
      <c r="AE1323" s="88" t="s">
        <v>1509</v>
      </c>
      <c r="AF1323" s="88">
        <v>26.49579155242149</v>
      </c>
      <c r="AG1323" s="251" t="s">
        <v>205</v>
      </c>
      <c r="AH1323" s="206">
        <v>4</v>
      </c>
      <c r="AI1323" s="88" t="s">
        <v>47</v>
      </c>
      <c r="AJ1323" s="419">
        <f>VLOOKUP(InformeTbHv[[#This Row],[TURNO]],[1]INFORMEHV!AI$2:AK$184,2,0)</f>
        <v>0.25</v>
      </c>
      <c r="AK1323" s="419">
        <f>VLOOKUP(InformeTbHv[[#This Row],[TURNO]],[1]INFORMEHV!AI$2:AK$184,3,0)</f>
        <v>0.58333333333333337</v>
      </c>
      <c r="AL1323" s="205">
        <v>23</v>
      </c>
      <c r="AM1323" s="88">
        <v>162</v>
      </c>
      <c r="AN1323" s="88">
        <v>68.52</v>
      </c>
      <c r="AO1323" s="88">
        <v>11.03</v>
      </c>
      <c r="AP1323" s="88"/>
      <c r="AQ1323" s="89">
        <v>18.7</v>
      </c>
      <c r="AR1323" s="88">
        <v>6.75</v>
      </c>
      <c r="AS1323" s="88"/>
      <c r="AT1323" s="88"/>
      <c r="AU1323" s="88"/>
      <c r="AV1323" s="88">
        <v>1.67</v>
      </c>
      <c r="AW1323" s="88"/>
      <c r="AX1323" s="88">
        <v>0.25</v>
      </c>
      <c r="AY1323" s="88">
        <v>2</v>
      </c>
      <c r="AZ1323" s="92"/>
      <c r="BA1323" s="88" t="s">
        <v>48</v>
      </c>
      <c r="BB132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2.2866666666666657</v>
      </c>
      <c r="BC1323" s="89">
        <v>0.36666666666666597</v>
      </c>
      <c r="BD1323" s="89"/>
      <c r="BE1323" s="89"/>
      <c r="BF1323" s="89"/>
      <c r="BG1323" s="93"/>
      <c r="BH1323" s="44" t="s">
        <v>582</v>
      </c>
      <c r="BI1323" s="45"/>
      <c r="BJ1323" s="45"/>
      <c r="BK1323" s="46"/>
      <c r="BL1323" s="94"/>
    </row>
    <row r="1324" spans="1:64" ht="18" customHeight="1" x14ac:dyDescent="0.3">
      <c r="A1324" s="87">
        <f>IFERROR(InformeTbHv[[#This Row],[T EFECTIVO]]/InformeTbHv[[#This Row],[Horas disponibles]],0)</f>
        <v>0.8090005232862385</v>
      </c>
      <c r="B1324" s="87">
        <f>((InformeTbHv[[#This Row],[T PROGRAMADO]]-InformeTbHv[[#This Row],[HORAS DE OTRAS PARADA]]))/InformeTbHv[[#This Row],[T PROGRAMADO]]</f>
        <v>0.76345679012345768</v>
      </c>
      <c r="C1324" s="216">
        <f>IFERROR(((InformeTbHv[[#This Row],[T PROGRAMADO]]-InformeTbHv[[#This Row],[Ttal P. mec]])/InformeTbHv[[#This Row],[T PROGRAMADO]]),0)</f>
        <v>0.94370370370370371</v>
      </c>
      <c r="D1324" s="88">
        <f>IFERROR(ROUND(InformeTbHv[[#This Row],[TOTAL DE ARBOLES]]/InformeTbHv[[#This Row],[T EFECTIVO]],2),"")</f>
        <v>37.840000000000003</v>
      </c>
      <c r="E1324" s="88">
        <f>(IFERROR(ROUND(InformeTbHv[[#This Row],[M3]]/InformeTbHv[[#This Row],[TOTAL DE ARBOLES]],2),""))</f>
        <v>0.35</v>
      </c>
      <c r="F1324" s="39">
        <f>IFERROR(ROUND(InformeTbHv[[#This Row],[M3]]/InformeTbHv[[#This Row],[T EFECTIVO]],2),"")</f>
        <v>13.29</v>
      </c>
      <c r="G1324" s="89">
        <f>InformeTbHv[[#This Row],[T PROGRAMADO]]-InformeTbHv[[#This Row],[HORAS DE OTRAS PARADA]]</f>
        <v>5.1533333333333395</v>
      </c>
      <c r="H1324" s="89">
        <f>InformeTbHv[[#This Row],[T PROGRAMADO]]-SUM(InformeTbHv[[#This Row],[T PARADAS MEC]]+InformeTbHv[[#This Row],[ALISTAMIENTO]]+InformeTbHv[[#This Row],[Mantenimiento periódico]])</f>
        <v>6.37</v>
      </c>
      <c r="I1324" s="89">
        <f>InformeTbHv[[#This Row],[T PARADAS MEC]]+InformeTbHv[[#This Row],[ALISTAMIENTO]]+InformeTbHv[[#This Row],[Mantenimiento periódico]]</f>
        <v>0.38</v>
      </c>
      <c r="J1324" s="89">
        <f>SUMIF(InformeTbHv[[#This Row],[MOTIVO 1]],"Mantenimiento periódico",InformeTbHv[[#This Row],[T OTRA PARADA 1]])</f>
        <v>0</v>
      </c>
      <c r="K1324" s="89">
        <f>InformeTbHv[[#This Row],[Mantenimiento periódico]]+InformeTbHv[[#This Row],[ALISTAMIENTO]]</f>
        <v>0.38</v>
      </c>
      <c r="L1324" s="89">
        <f>SUM(InformeTbHv[[#This Row],[T OTRA PARADA 1]:[T OTRA PARADA 5]])</f>
        <v>1.0166666666666599</v>
      </c>
      <c r="M1324" s="88" t="s">
        <v>76</v>
      </c>
      <c r="N1324" s="88" t="s">
        <v>1418</v>
      </c>
      <c r="O1324" s="88" t="s">
        <v>83</v>
      </c>
      <c r="P1324" s="88">
        <v>1116724602</v>
      </c>
      <c r="Q1324" s="88" t="s">
        <v>43</v>
      </c>
      <c r="R1324" s="88" t="s">
        <v>49</v>
      </c>
      <c r="S1324" s="90">
        <v>46085</v>
      </c>
      <c r="T1324" s="88" t="s">
        <v>784</v>
      </c>
      <c r="U1324" s="88"/>
      <c r="V1324" s="88"/>
      <c r="W1324" s="88"/>
      <c r="X1324" s="88"/>
      <c r="Y1324" s="88"/>
      <c r="Z1324" s="88"/>
      <c r="AA1324" s="88"/>
      <c r="AB1324" s="88"/>
      <c r="AC1324" s="88" t="s">
        <v>1446</v>
      </c>
      <c r="AD1324" s="88" t="s">
        <v>1491</v>
      </c>
      <c r="AE1324" s="88" t="s">
        <v>1509</v>
      </c>
      <c r="AF1324" s="88">
        <v>26.49579155242149</v>
      </c>
      <c r="AG1324" s="251" t="s">
        <v>205</v>
      </c>
      <c r="AH1324" s="206">
        <v>4</v>
      </c>
      <c r="AI1324" s="88" t="s">
        <v>45</v>
      </c>
      <c r="AJ1324" s="419">
        <f>VLOOKUP(InformeTbHv[[#This Row],[TURNO]],[1]INFORMEHV!AI$2:AK$184,2,0)</f>
        <v>0.58333333333333337</v>
      </c>
      <c r="AK1324" s="419">
        <f>VLOOKUP(InformeTbHv[[#This Row],[TURNO]],[1]INFORMEHV!AI$2:AK$184,3,0)</f>
        <v>0.91666666666666663</v>
      </c>
      <c r="AL1324" s="205">
        <v>20</v>
      </c>
      <c r="AM1324" s="88">
        <v>195</v>
      </c>
      <c r="AN1324" s="88">
        <v>68.5</v>
      </c>
      <c r="AO1324" s="88">
        <v>8.58</v>
      </c>
      <c r="AP1324" s="88"/>
      <c r="AQ1324" s="89">
        <v>18.7</v>
      </c>
      <c r="AR1324" s="88">
        <v>6.75</v>
      </c>
      <c r="AS1324" s="88"/>
      <c r="AT1324" s="88"/>
      <c r="AU1324" s="88"/>
      <c r="AV1324" s="88">
        <v>0.38</v>
      </c>
      <c r="AW1324" s="88"/>
      <c r="AX1324" s="88">
        <v>0.2</v>
      </c>
      <c r="AY1324" s="88">
        <v>2.5</v>
      </c>
      <c r="AZ1324" s="92"/>
      <c r="BA1324" s="88" t="s">
        <v>48</v>
      </c>
      <c r="BB132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1.59666666666666</v>
      </c>
      <c r="BC1324" s="89">
        <v>1.0166666666666599</v>
      </c>
      <c r="BD1324" s="89"/>
      <c r="BE1324" s="89"/>
      <c r="BF1324" s="89"/>
      <c r="BG1324" s="93"/>
      <c r="BH1324" s="44" t="s">
        <v>852</v>
      </c>
      <c r="BI1324" s="45"/>
      <c r="BJ1324" s="45"/>
      <c r="BK1324" s="46"/>
      <c r="BL1324" s="94"/>
    </row>
    <row r="1325" spans="1:64" ht="18" customHeight="1" x14ac:dyDescent="0.3">
      <c r="A1325" s="87">
        <f>IFERROR(InformeTbHv[[#This Row],[T EFECTIVO]]/InformeTbHv[[#This Row],[Horas disponibles]],0)</f>
        <v>0</v>
      </c>
      <c r="B1325" s="87">
        <f>((InformeTbHv[[#This Row],[T PROGRAMADO]]-InformeTbHv[[#This Row],[HORAS DE OTRAS PARADA]]))/InformeTbHv[[#This Row],[T PROGRAMADO]]</f>
        <v>0</v>
      </c>
      <c r="C1325" s="216">
        <f>IFERROR(((InformeTbHv[[#This Row],[T PROGRAMADO]]-InformeTbHv[[#This Row],[Ttal P. mec]])/InformeTbHv[[#This Row],[T PROGRAMADO]]),0)</f>
        <v>1</v>
      </c>
      <c r="D1325" s="88" t="str">
        <f>IFERROR(ROUND(InformeTbHv[[#This Row],[TOTAL DE ARBOLES]]/InformeTbHv[[#This Row],[T EFECTIVO]],2),"")</f>
        <v/>
      </c>
      <c r="E1325" s="88" t="str">
        <f>(IFERROR(ROUND(InformeTbHv[[#This Row],[M3]]/InformeTbHv[[#This Row],[TOTAL DE ARBOLES]],2),""))</f>
        <v/>
      </c>
      <c r="F1325" s="39" t="str">
        <f>IFERROR(ROUND(InformeTbHv[[#This Row],[M3]]/InformeTbHv[[#This Row],[T EFECTIVO]],2),"")</f>
        <v/>
      </c>
      <c r="G1325" s="89">
        <f>InformeTbHv[[#This Row],[T PROGRAMADO]]-InformeTbHv[[#This Row],[HORAS DE OTRAS PARADA]]</f>
        <v>0</v>
      </c>
      <c r="H1325" s="89">
        <f>InformeTbHv[[#This Row],[T PROGRAMADO]]-SUM(InformeTbHv[[#This Row],[T PARADAS MEC]]+InformeTbHv[[#This Row],[ALISTAMIENTO]]+InformeTbHv[[#This Row],[Mantenimiento periódico]])</f>
        <v>8</v>
      </c>
      <c r="I1325" s="89">
        <f>InformeTbHv[[#This Row],[T PARADAS MEC]]+InformeTbHv[[#This Row],[ALISTAMIENTO]]+InformeTbHv[[#This Row],[Mantenimiento periódico]]</f>
        <v>0</v>
      </c>
      <c r="J1325" s="89">
        <f>SUMIF(InformeTbHv[[#This Row],[MOTIVO 1]],"Mantenimiento periódico",InformeTbHv[[#This Row],[T OTRA PARADA 1]])</f>
        <v>0</v>
      </c>
      <c r="K1325" s="89">
        <f>InformeTbHv[[#This Row],[Mantenimiento periódico]]+InformeTbHv[[#This Row],[ALISTAMIENTO]]</f>
        <v>0</v>
      </c>
      <c r="L1325" s="89">
        <f>SUM(InformeTbHv[[#This Row],[T OTRA PARADA 1]:[T OTRA PARADA 5]])</f>
        <v>8</v>
      </c>
      <c r="M1325" s="88" t="s">
        <v>134</v>
      </c>
      <c r="N1325" s="88" t="s">
        <v>1417</v>
      </c>
      <c r="O1325" s="88" t="s">
        <v>370</v>
      </c>
      <c r="P1325" s="88">
        <v>1022124531</v>
      </c>
      <c r="Q1325" s="88" t="s">
        <v>65</v>
      </c>
      <c r="R1325" s="88" t="s">
        <v>49</v>
      </c>
      <c r="S1325" s="90">
        <v>46085</v>
      </c>
      <c r="T1325" s="88" t="s">
        <v>833</v>
      </c>
      <c r="U1325" s="88"/>
      <c r="V1325" s="88"/>
      <c r="W1325" s="88"/>
      <c r="X1325" s="88"/>
      <c r="Y1325" s="88"/>
      <c r="Z1325" s="88"/>
      <c r="AA1325" s="88"/>
      <c r="AB1325" s="88"/>
      <c r="AC1325" s="88" t="s">
        <v>1451</v>
      </c>
      <c r="AD1325" s="88" t="s">
        <v>1496</v>
      </c>
      <c r="AE1325" s="88" t="s">
        <v>1511</v>
      </c>
      <c r="AF1325" s="88">
        <v>21.380352760168222</v>
      </c>
      <c r="AG1325" s="25" t="s">
        <v>207</v>
      </c>
      <c r="AH1325" s="206">
        <v>4</v>
      </c>
      <c r="AI1325" s="88" t="s">
        <v>47</v>
      </c>
      <c r="AJ1325" s="419">
        <f>VLOOKUP(InformeTbHv[[#This Row],[TURNO]],[1]INFORMEHV!AI$2:AK$184,2,0)</f>
        <v>0.25</v>
      </c>
      <c r="AK1325" s="419">
        <f>VLOOKUP(InformeTbHv[[#This Row],[TURNO]],[1]INFORMEHV!AI$2:AK$184,3,0)</f>
        <v>0.58333333333333337</v>
      </c>
      <c r="AL1325" s="205"/>
      <c r="AM1325" s="88"/>
      <c r="AN1325" s="88"/>
      <c r="AO1325" s="88"/>
      <c r="AP1325" s="88"/>
      <c r="AQ1325" s="89"/>
      <c r="AR1325" s="88">
        <v>8</v>
      </c>
      <c r="AS1325" s="88"/>
      <c r="AT1325" s="88"/>
      <c r="AU1325" s="88"/>
      <c r="AV1325" s="88"/>
      <c r="AW1325" s="88"/>
      <c r="AX1325" s="88"/>
      <c r="AY1325" s="88"/>
      <c r="AZ1325" s="92" t="s">
        <v>853</v>
      </c>
      <c r="BA1325" s="88" t="s">
        <v>48</v>
      </c>
      <c r="BB132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1325" s="89">
        <v>8</v>
      </c>
      <c r="BD1325" s="89"/>
      <c r="BE1325" s="89"/>
      <c r="BF1325" s="89"/>
      <c r="BG1325" s="93"/>
      <c r="BH1325" s="44" t="s">
        <v>711</v>
      </c>
      <c r="BI1325" s="45"/>
      <c r="BJ1325" s="45"/>
      <c r="BK1325" s="46"/>
      <c r="BL1325" s="94"/>
    </row>
    <row r="1326" spans="1:64" ht="18" customHeight="1" x14ac:dyDescent="0.3">
      <c r="A1326" s="87">
        <f>IFERROR(InformeTbHv[[#This Row],[T EFECTIVO]]/InformeTbHv[[#This Row],[Horas disponibles]],0)</f>
        <v>0</v>
      </c>
      <c r="B1326" s="87">
        <f>((InformeTbHv[[#This Row],[T PROGRAMADO]]-InformeTbHv[[#This Row],[HORAS DE OTRAS PARADA]]))/InformeTbHv[[#This Row],[T PROGRAMADO]]</f>
        <v>0</v>
      </c>
      <c r="C1326" s="216">
        <f>IFERROR(((InformeTbHv[[#This Row],[T PROGRAMADO]]-InformeTbHv[[#This Row],[Ttal P. mec]])/InformeTbHv[[#This Row],[T PROGRAMADO]]),0)</f>
        <v>1</v>
      </c>
      <c r="D1326" s="88" t="str">
        <f>IFERROR(ROUND(InformeTbHv[[#This Row],[TOTAL DE ARBOLES]]/InformeTbHv[[#This Row],[T EFECTIVO]],2),"")</f>
        <v/>
      </c>
      <c r="E1326" s="88" t="str">
        <f>(IFERROR(ROUND(InformeTbHv[[#This Row],[M3]]/InformeTbHv[[#This Row],[TOTAL DE ARBOLES]],2),""))</f>
        <v/>
      </c>
      <c r="F1326" s="39" t="str">
        <f>IFERROR(ROUND(InformeTbHv[[#This Row],[M3]]/InformeTbHv[[#This Row],[T EFECTIVO]],2),"")</f>
        <v/>
      </c>
      <c r="G1326" s="89">
        <f>InformeTbHv[[#This Row],[T PROGRAMADO]]-InformeTbHv[[#This Row],[HORAS DE OTRAS PARADA]]</f>
        <v>0</v>
      </c>
      <c r="H1326" s="89">
        <f>InformeTbHv[[#This Row],[T PROGRAMADO]]-SUM(InformeTbHv[[#This Row],[T PARADAS MEC]]+InformeTbHv[[#This Row],[ALISTAMIENTO]]+InformeTbHv[[#This Row],[Mantenimiento periódico]])</f>
        <v>8</v>
      </c>
      <c r="I1326" s="89">
        <f>InformeTbHv[[#This Row],[T PARADAS MEC]]+InformeTbHv[[#This Row],[ALISTAMIENTO]]+InformeTbHv[[#This Row],[Mantenimiento periódico]]</f>
        <v>0</v>
      </c>
      <c r="J1326" s="89">
        <f>SUMIF(InformeTbHv[[#This Row],[MOTIVO 1]],"Mantenimiento periódico",InformeTbHv[[#This Row],[T OTRA PARADA 1]])</f>
        <v>0</v>
      </c>
      <c r="K1326" s="89">
        <f>InformeTbHv[[#This Row],[Mantenimiento periódico]]+InformeTbHv[[#This Row],[ALISTAMIENTO]]</f>
        <v>0</v>
      </c>
      <c r="L1326" s="89">
        <f>SUM(InformeTbHv[[#This Row],[T OTRA PARADA 1]:[T OTRA PARADA 5]])</f>
        <v>8</v>
      </c>
      <c r="M1326" s="88" t="s">
        <v>134</v>
      </c>
      <c r="N1326" s="88" t="s">
        <v>1417</v>
      </c>
      <c r="O1326" s="88" t="s">
        <v>367</v>
      </c>
      <c r="P1326" s="88">
        <v>18435730</v>
      </c>
      <c r="Q1326" s="88" t="s">
        <v>65</v>
      </c>
      <c r="R1326" s="88" t="s">
        <v>49</v>
      </c>
      <c r="S1326" s="90">
        <v>46085</v>
      </c>
      <c r="T1326" s="88" t="s">
        <v>833</v>
      </c>
      <c r="U1326" s="88"/>
      <c r="V1326" s="88"/>
      <c r="W1326" s="88"/>
      <c r="X1326" s="88"/>
      <c r="Y1326" s="88"/>
      <c r="Z1326" s="88"/>
      <c r="AA1326" s="88"/>
      <c r="AB1326" s="88"/>
      <c r="AC1326" s="88" t="s">
        <v>1451</v>
      </c>
      <c r="AD1326" s="88" t="s">
        <v>1496</v>
      </c>
      <c r="AE1326" s="88" t="s">
        <v>1511</v>
      </c>
      <c r="AF1326" s="88">
        <v>21.380352760168222</v>
      </c>
      <c r="AG1326" s="25" t="s">
        <v>207</v>
      </c>
      <c r="AH1326" s="206">
        <v>4</v>
      </c>
      <c r="AI1326" s="88" t="s">
        <v>45</v>
      </c>
      <c r="AJ1326" s="419">
        <f>VLOOKUP(InformeTbHv[[#This Row],[TURNO]],[1]INFORMEHV!AI$2:AK$184,2,0)</f>
        <v>0.58333333333333337</v>
      </c>
      <c r="AK1326" s="419">
        <f>VLOOKUP(InformeTbHv[[#This Row],[TURNO]],[1]INFORMEHV!AI$2:AK$184,3,0)</f>
        <v>0.91666666666666663</v>
      </c>
      <c r="AL1326" s="205"/>
      <c r="AM1326" s="88"/>
      <c r="AN1326" s="88"/>
      <c r="AO1326" s="88"/>
      <c r="AP1326" s="88"/>
      <c r="AQ1326" s="89"/>
      <c r="AR1326" s="88">
        <v>8</v>
      </c>
      <c r="AS1326" s="88"/>
      <c r="AT1326" s="88"/>
      <c r="AU1326" s="88"/>
      <c r="AV1326" s="88"/>
      <c r="AW1326" s="88"/>
      <c r="AX1326" s="88"/>
      <c r="AY1326" s="88"/>
      <c r="AZ1326" s="92" t="s">
        <v>853</v>
      </c>
      <c r="BA1326" s="88" t="s">
        <v>48</v>
      </c>
      <c r="BB132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1326" s="89">
        <v>8</v>
      </c>
      <c r="BD1326" s="89"/>
      <c r="BE1326" s="89"/>
      <c r="BF1326" s="89"/>
      <c r="BG1326" s="93"/>
      <c r="BH1326" s="44" t="s">
        <v>711</v>
      </c>
      <c r="BI1326" s="45"/>
      <c r="BJ1326" s="45"/>
      <c r="BK1326" s="46"/>
      <c r="BL1326" s="94"/>
    </row>
    <row r="1327" spans="1:64" ht="18" customHeight="1" x14ac:dyDescent="0.3">
      <c r="A1327" s="87">
        <f>IFERROR(InformeTbHv[[#This Row],[T EFECTIVO]]/InformeTbHv[[#This Row],[Horas disponibles]],0)</f>
        <v>0.91160949868073882</v>
      </c>
      <c r="B1327" s="87">
        <f>((InformeTbHv[[#This Row],[T PROGRAMADO]]-InformeTbHv[[#This Row],[HORAS DE OTRAS PARADA]]))/InformeTbHv[[#This Row],[T PROGRAMADO]]</f>
        <v>0.86375000000000002</v>
      </c>
      <c r="C1327" s="216">
        <f>IFERROR(((InformeTbHv[[#This Row],[T PROGRAMADO]]-InformeTbHv[[#This Row],[Ttal P. mec]])/InformeTbHv[[#This Row],[T PROGRAMADO]]),0)</f>
        <v>0.94750000000000001</v>
      </c>
      <c r="D1327" s="88">
        <f>IFERROR(ROUND(InformeTbHv[[#This Row],[TOTAL DE ARBOLES]]/InformeTbHv[[#This Row],[T EFECTIVO]],2),"")</f>
        <v>37.770000000000003</v>
      </c>
      <c r="E1327" s="88">
        <f>(IFERROR(ROUND(InformeTbHv[[#This Row],[M3]]/InformeTbHv[[#This Row],[TOTAL DE ARBOLES]],2),""))</f>
        <v>0.31</v>
      </c>
      <c r="F1327" s="39">
        <f>IFERROR(ROUND(InformeTbHv[[#This Row],[M3]]/InformeTbHv[[#This Row],[T EFECTIVO]],2),"")</f>
        <v>11.58</v>
      </c>
      <c r="G1327" s="89">
        <f>InformeTbHv[[#This Row],[T PROGRAMADO]]-InformeTbHv[[#This Row],[HORAS DE OTRAS PARADA]]</f>
        <v>6.91</v>
      </c>
      <c r="H1327" s="89">
        <f>InformeTbHv[[#This Row],[T PROGRAMADO]]-SUM(InformeTbHv[[#This Row],[T PARADAS MEC]]+InformeTbHv[[#This Row],[ALISTAMIENTO]]+InformeTbHv[[#This Row],[Mantenimiento periódico]])</f>
        <v>7.58</v>
      </c>
      <c r="I1327" s="89">
        <f>InformeTbHv[[#This Row],[T PARADAS MEC]]+InformeTbHv[[#This Row],[ALISTAMIENTO]]+InformeTbHv[[#This Row],[Mantenimiento periódico]]</f>
        <v>0.42</v>
      </c>
      <c r="J1327" s="89">
        <f>SUMIF(InformeTbHv[[#This Row],[MOTIVO 1]],"Mantenimiento periódico",InformeTbHv[[#This Row],[T OTRA PARADA 1]])</f>
        <v>0</v>
      </c>
      <c r="K1327" s="89">
        <f>InformeTbHv[[#This Row],[Mantenimiento periódico]]+InformeTbHv[[#This Row],[ALISTAMIENTO]]</f>
        <v>0.42</v>
      </c>
      <c r="L1327" s="89">
        <f>SUM(InformeTbHv[[#This Row],[T OTRA PARADA 1]:[T OTRA PARADA 5]])</f>
        <v>0</v>
      </c>
      <c r="M1327" s="88" t="s">
        <v>55</v>
      </c>
      <c r="N1327" s="88" t="s">
        <v>1418</v>
      </c>
      <c r="O1327" s="88" t="s">
        <v>56</v>
      </c>
      <c r="P1327" s="88">
        <v>1114480052</v>
      </c>
      <c r="Q1327" s="88" t="s">
        <v>43</v>
      </c>
      <c r="R1327" s="88" t="s">
        <v>49</v>
      </c>
      <c r="S1327" s="90">
        <v>46086</v>
      </c>
      <c r="T1327" s="88" t="s">
        <v>62</v>
      </c>
      <c r="U1327" s="88"/>
      <c r="V1327" s="88"/>
      <c r="W1327" s="88"/>
      <c r="X1327" s="88"/>
      <c r="Y1327" s="88"/>
      <c r="Z1327" s="88"/>
      <c r="AA1327" s="88"/>
      <c r="AB1327" s="88"/>
      <c r="AC1327" s="88" t="s">
        <v>1445</v>
      </c>
      <c r="AD1327" s="88" t="s">
        <v>1490</v>
      </c>
      <c r="AE1327" s="88" t="s">
        <v>1518</v>
      </c>
      <c r="AF1327" s="88">
        <v>19.828868083208551</v>
      </c>
      <c r="AG1327" s="49" t="s">
        <v>208</v>
      </c>
      <c r="AH1327" s="206">
        <v>5</v>
      </c>
      <c r="AI1327" s="88" t="s">
        <v>47</v>
      </c>
      <c r="AJ1327" s="419">
        <f>VLOOKUP(InformeTbHv[[#This Row],[TURNO]],[1]INFORMEHV!AI$2:AK$184,2,0)</f>
        <v>0.25</v>
      </c>
      <c r="AK1327" s="419">
        <f>VLOOKUP(InformeTbHv[[#This Row],[TURNO]],[1]INFORMEHV!AI$2:AK$184,3,0)</f>
        <v>0.58333333333333337</v>
      </c>
      <c r="AL1327" s="205">
        <v>26</v>
      </c>
      <c r="AM1327" s="88">
        <v>261</v>
      </c>
      <c r="AN1327" s="88">
        <v>80</v>
      </c>
      <c r="AO1327" s="88">
        <v>12</v>
      </c>
      <c r="AP1327" s="88">
        <v>41</v>
      </c>
      <c r="AQ1327" s="198">
        <v>26</v>
      </c>
      <c r="AR1327" s="88">
        <v>8</v>
      </c>
      <c r="AS1327" s="88"/>
      <c r="AT1327" s="88"/>
      <c r="AU1327" s="88"/>
      <c r="AV1327" s="88">
        <v>0.42</v>
      </c>
      <c r="AW1327" s="88">
        <v>0.42</v>
      </c>
      <c r="AX1327" s="88">
        <v>0.25</v>
      </c>
      <c r="AY1327" s="88"/>
      <c r="AZ1327" s="92" t="s">
        <v>854</v>
      </c>
      <c r="BA1327" s="88" t="s">
        <v>46</v>
      </c>
      <c r="BB132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1.0899999999999999</v>
      </c>
      <c r="BC1327" s="89"/>
      <c r="BD1327" s="89"/>
      <c r="BE1327" s="89"/>
      <c r="BF1327" s="89"/>
      <c r="BG1327" s="93"/>
      <c r="BH1327" s="44"/>
      <c r="BI1327" s="45"/>
      <c r="BJ1327" s="45"/>
      <c r="BK1327" s="46"/>
      <c r="BL1327" s="94"/>
    </row>
    <row r="1328" spans="1:64" ht="18" customHeight="1" x14ac:dyDescent="0.3">
      <c r="A1328" s="87">
        <f>IFERROR(InformeTbHv[[#This Row],[T EFECTIVO]]/InformeTbHv[[#This Row],[Horas disponibles]],0)</f>
        <v>0.91160949868073882</v>
      </c>
      <c r="B1328" s="87">
        <f>((InformeTbHv[[#This Row],[T PROGRAMADO]]-InformeTbHv[[#This Row],[HORAS DE OTRAS PARADA]]))/InformeTbHv[[#This Row],[T PROGRAMADO]]</f>
        <v>0.86375000000000002</v>
      </c>
      <c r="C1328" s="216">
        <f>IFERROR(((InformeTbHv[[#This Row],[T PROGRAMADO]]-InformeTbHv[[#This Row],[Ttal P. mec]])/InformeTbHv[[#This Row],[T PROGRAMADO]]),0)</f>
        <v>0.94750000000000001</v>
      </c>
      <c r="D1328" s="88">
        <f>IFERROR(ROUND(InformeTbHv[[#This Row],[TOTAL DE ARBOLES]]/InformeTbHv[[#This Row],[T EFECTIVO]],2),"")</f>
        <v>57.16</v>
      </c>
      <c r="E1328" s="88">
        <f>(IFERROR(ROUND(InformeTbHv[[#This Row],[M3]]/InformeTbHv[[#This Row],[TOTAL DE ARBOLES]],2),""))</f>
        <v>0.3</v>
      </c>
      <c r="F1328" s="39">
        <f>IFERROR(ROUND(InformeTbHv[[#This Row],[M3]]/InformeTbHv[[#This Row],[T EFECTIVO]],2),"")</f>
        <v>17.37</v>
      </c>
      <c r="G1328" s="89">
        <f>InformeTbHv[[#This Row],[T PROGRAMADO]]-InformeTbHv[[#This Row],[HORAS DE OTRAS PARADA]]</f>
        <v>6.91</v>
      </c>
      <c r="H1328" s="89">
        <f>InformeTbHv[[#This Row],[T PROGRAMADO]]-SUM(InformeTbHv[[#This Row],[T PARADAS MEC]]+InformeTbHv[[#This Row],[ALISTAMIENTO]]+InformeTbHv[[#This Row],[Mantenimiento periódico]])</f>
        <v>7.58</v>
      </c>
      <c r="I1328" s="89">
        <f>InformeTbHv[[#This Row],[T PARADAS MEC]]+InformeTbHv[[#This Row],[ALISTAMIENTO]]+InformeTbHv[[#This Row],[Mantenimiento periódico]]</f>
        <v>0.42</v>
      </c>
      <c r="J1328" s="89">
        <f>SUMIF(InformeTbHv[[#This Row],[MOTIVO 1]],"Mantenimiento periódico",InformeTbHv[[#This Row],[T OTRA PARADA 1]])</f>
        <v>0</v>
      </c>
      <c r="K1328" s="89">
        <f>InformeTbHv[[#This Row],[Mantenimiento periódico]]+InformeTbHv[[#This Row],[ALISTAMIENTO]]</f>
        <v>0.42</v>
      </c>
      <c r="L1328" s="89">
        <f>SUM(InformeTbHv[[#This Row],[T OTRA PARADA 1]:[T OTRA PARADA 5]])</f>
        <v>0</v>
      </c>
      <c r="M1328" s="88" t="s">
        <v>55</v>
      </c>
      <c r="N1328" s="88" t="s">
        <v>1418</v>
      </c>
      <c r="O1328" s="88" t="s">
        <v>60</v>
      </c>
      <c r="P1328" s="88">
        <v>1061791033</v>
      </c>
      <c r="Q1328" s="88" t="s">
        <v>43</v>
      </c>
      <c r="R1328" s="88" t="s">
        <v>49</v>
      </c>
      <c r="S1328" s="90">
        <v>46086</v>
      </c>
      <c r="T1328" s="88" t="s">
        <v>62</v>
      </c>
      <c r="U1328" s="88"/>
      <c r="V1328" s="88"/>
      <c r="W1328" s="88"/>
      <c r="X1328" s="88"/>
      <c r="Y1328" s="88"/>
      <c r="Z1328" s="88"/>
      <c r="AA1328" s="88"/>
      <c r="AB1328" s="88"/>
      <c r="AC1328" s="88" t="s">
        <v>1445</v>
      </c>
      <c r="AD1328" s="88" t="s">
        <v>1490</v>
      </c>
      <c r="AE1328" s="88" t="s">
        <v>1518</v>
      </c>
      <c r="AF1328" s="88">
        <v>19.828868083208551</v>
      </c>
      <c r="AG1328" s="49" t="s">
        <v>208</v>
      </c>
      <c r="AH1328" s="206">
        <v>5</v>
      </c>
      <c r="AI1328" s="88" t="s">
        <v>45</v>
      </c>
      <c r="AJ1328" s="419">
        <f>VLOOKUP(InformeTbHv[[#This Row],[TURNO]],[1]INFORMEHV!AI$2:AK$184,2,0)</f>
        <v>0.58333333333333337</v>
      </c>
      <c r="AK1328" s="419">
        <f>VLOOKUP(InformeTbHv[[#This Row],[TURNO]],[1]INFORMEHV!AI$2:AK$184,3,0)</f>
        <v>0.91666666666666663</v>
      </c>
      <c r="AL1328" s="205">
        <v>28</v>
      </c>
      <c r="AM1328" s="88">
        <v>395</v>
      </c>
      <c r="AN1328" s="88">
        <v>120</v>
      </c>
      <c r="AO1328" s="88">
        <v>16</v>
      </c>
      <c r="AP1328" s="88">
        <v>48</v>
      </c>
      <c r="AQ1328" s="198">
        <v>26</v>
      </c>
      <c r="AR1328" s="88">
        <v>8</v>
      </c>
      <c r="AS1328" s="88"/>
      <c r="AT1328" s="88"/>
      <c r="AU1328" s="88"/>
      <c r="AV1328" s="88">
        <v>0.42</v>
      </c>
      <c r="AW1328" s="88">
        <v>0.42</v>
      </c>
      <c r="AX1328" s="88">
        <v>0.25</v>
      </c>
      <c r="AY1328" s="88"/>
      <c r="AZ1328" s="92" t="s">
        <v>855</v>
      </c>
      <c r="BA1328" s="88" t="s">
        <v>46</v>
      </c>
      <c r="BB132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1.0899999999999999</v>
      </c>
      <c r="BC1328" s="89"/>
      <c r="BD1328" s="89"/>
      <c r="BE1328" s="89"/>
      <c r="BF1328" s="89"/>
      <c r="BG1328" s="93"/>
      <c r="BH1328" s="44"/>
      <c r="BI1328" s="45"/>
      <c r="BJ1328" s="45"/>
      <c r="BK1328" s="46"/>
      <c r="BL1328" s="94"/>
    </row>
    <row r="1329" spans="1:64" ht="18" customHeight="1" x14ac:dyDescent="0.3">
      <c r="A1329" s="87">
        <f>IFERROR(InformeTbHv[[#This Row],[T EFECTIVO]]/InformeTbHv[[#This Row],[Horas disponibles]],0)</f>
        <v>0.93281249999999993</v>
      </c>
      <c r="B1329" s="87">
        <f>((InformeTbHv[[#This Row],[T PROGRAMADO]]-InformeTbHv[[#This Row],[HORAS DE OTRAS PARADA]]))/InformeTbHv[[#This Row],[T PROGRAMADO]]</f>
        <v>0.88444444444444437</v>
      </c>
      <c r="C1329" s="216">
        <f>IFERROR(((InformeTbHv[[#This Row],[T PROGRAMADO]]-InformeTbHv[[#This Row],[Ttal P. mec]])/InformeTbHv[[#This Row],[T PROGRAMADO]]),0)</f>
        <v>0.94814814814814818</v>
      </c>
      <c r="D1329" s="88">
        <f>IFERROR(ROUND(InformeTbHv[[#This Row],[TOTAL DE ARBOLES]]/InformeTbHv[[#This Row],[T EFECTIVO]],2),"")</f>
        <v>64.489999999999995</v>
      </c>
      <c r="E1329" s="88">
        <f>(IFERROR(ROUND(InformeTbHv[[#This Row],[M3]]/InformeTbHv[[#This Row],[TOTAL DE ARBOLES]],2),""))</f>
        <v>0.39</v>
      </c>
      <c r="F1329" s="39">
        <f>IFERROR(ROUND(InformeTbHv[[#This Row],[M3]]/InformeTbHv[[#This Row],[T EFECTIVO]],2),"")</f>
        <v>24.93</v>
      </c>
      <c r="G1329" s="89">
        <f>InformeTbHv[[#This Row],[T PROGRAMADO]]-InformeTbHv[[#This Row],[HORAS DE OTRAS PARADA]]</f>
        <v>5.97</v>
      </c>
      <c r="H1329" s="89">
        <f>InformeTbHv[[#This Row],[T PROGRAMADO]]-SUM(InformeTbHv[[#This Row],[T PARADAS MEC]]+InformeTbHv[[#This Row],[ALISTAMIENTO]]+InformeTbHv[[#This Row],[Mantenimiento periódico]])</f>
        <v>6.4</v>
      </c>
      <c r="I1329" s="89">
        <f>InformeTbHv[[#This Row],[T PARADAS MEC]]+InformeTbHv[[#This Row],[ALISTAMIENTO]]+InformeTbHv[[#This Row],[Mantenimiento periódico]]</f>
        <v>0.35</v>
      </c>
      <c r="J1329" s="89">
        <f>SUMIF(InformeTbHv[[#This Row],[MOTIVO 1]],"Mantenimiento periódico",InformeTbHv[[#This Row],[T OTRA PARADA 1]])</f>
        <v>0</v>
      </c>
      <c r="K1329" s="89">
        <f>InformeTbHv[[#This Row],[Mantenimiento periódico]]+InformeTbHv[[#This Row],[ALISTAMIENTO]]</f>
        <v>0.35</v>
      </c>
      <c r="L1329" s="89">
        <f>SUM(InformeTbHv[[#This Row],[T OTRA PARADA 1]:[T OTRA PARADA 5]])</f>
        <v>0</v>
      </c>
      <c r="M1329" s="88" t="s">
        <v>76</v>
      </c>
      <c r="N1329" s="88" t="s">
        <v>1418</v>
      </c>
      <c r="O1329" s="88" t="s">
        <v>78</v>
      </c>
      <c r="P1329" s="88">
        <v>1006316837</v>
      </c>
      <c r="Q1329" s="88" t="s">
        <v>43</v>
      </c>
      <c r="R1329" s="88" t="s">
        <v>49</v>
      </c>
      <c r="S1329" s="90">
        <v>46086</v>
      </c>
      <c r="T1329" s="88" t="s">
        <v>784</v>
      </c>
      <c r="U1329" s="88"/>
      <c r="V1329" s="88"/>
      <c r="W1329" s="88"/>
      <c r="X1329" s="88"/>
      <c r="Y1329" s="88"/>
      <c r="Z1329" s="88"/>
      <c r="AA1329" s="88"/>
      <c r="AB1329" s="88"/>
      <c r="AC1329" s="88" t="s">
        <v>1446</v>
      </c>
      <c r="AD1329" s="88" t="s">
        <v>1491</v>
      </c>
      <c r="AE1329" s="88" t="s">
        <v>1509</v>
      </c>
      <c r="AF1329" s="88">
        <v>26.49579155242149</v>
      </c>
      <c r="AG1329" s="251" t="s">
        <v>205</v>
      </c>
      <c r="AH1329" s="206">
        <v>4</v>
      </c>
      <c r="AI1329" s="88" t="s">
        <v>47</v>
      </c>
      <c r="AJ1329" s="419">
        <f>VLOOKUP(InformeTbHv[[#This Row],[TURNO]],[1]INFORMEHV!AI$2:AK$184,2,0)</f>
        <v>0.25</v>
      </c>
      <c r="AK1329" s="419">
        <f>VLOOKUP(InformeTbHv[[#This Row],[TURNO]],[1]INFORMEHV!AI$2:AK$184,3,0)</f>
        <v>0.58333333333333337</v>
      </c>
      <c r="AL1329" s="205">
        <v>25</v>
      </c>
      <c r="AM1329" s="88">
        <v>385</v>
      </c>
      <c r="AN1329" s="88">
        <v>148.86000000000001</v>
      </c>
      <c r="AO1329" s="88">
        <v>14.77</v>
      </c>
      <c r="AP1329" s="88"/>
      <c r="AQ1329" s="89">
        <v>18.5</v>
      </c>
      <c r="AR1329" s="88">
        <v>6.75</v>
      </c>
      <c r="AS1329" s="88"/>
      <c r="AT1329" s="88"/>
      <c r="AU1329" s="88"/>
      <c r="AV1329" s="88">
        <v>0.35</v>
      </c>
      <c r="AW1329" s="88"/>
      <c r="AX1329" s="88">
        <v>0.43</v>
      </c>
      <c r="AY1329" s="88">
        <v>3</v>
      </c>
      <c r="AZ1329" s="92"/>
      <c r="BA1329" s="88" t="s">
        <v>48</v>
      </c>
      <c r="BB132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0.78</v>
      </c>
      <c r="BC1329" s="89"/>
      <c r="BD1329" s="89"/>
      <c r="BE1329" s="89"/>
      <c r="BF1329" s="89"/>
      <c r="BG1329" s="93"/>
      <c r="BH1329" s="44"/>
      <c r="BI1329" s="45"/>
      <c r="BJ1329" s="45"/>
      <c r="BK1329" s="46"/>
      <c r="BL1329" s="94"/>
    </row>
    <row r="1330" spans="1:64" ht="18" customHeight="1" x14ac:dyDescent="0.3">
      <c r="A1330" s="87">
        <f>IFERROR(InformeTbHv[[#This Row],[T EFECTIVO]]/InformeTbHv[[#This Row],[Horas disponibles]],0)</f>
        <v>0.95569620253164556</v>
      </c>
      <c r="B1330" s="87">
        <f>((InformeTbHv[[#This Row],[T PROGRAMADO]]-InformeTbHv[[#This Row],[HORAS DE OTRAS PARADA]]))/InformeTbHv[[#This Row],[T PROGRAMADO]]</f>
        <v>0.89481481481481484</v>
      </c>
      <c r="C1330" s="216">
        <f>IFERROR(((InformeTbHv[[#This Row],[T PROGRAMADO]]-InformeTbHv[[#This Row],[Ttal P. mec]])/InformeTbHv[[#This Row],[T PROGRAMADO]]),0)</f>
        <v>0.93629629629629629</v>
      </c>
      <c r="D1330" s="88">
        <f>IFERROR(ROUND(InformeTbHv[[#This Row],[TOTAL DE ARBOLES]]/InformeTbHv[[#This Row],[T EFECTIVO]],2),"")</f>
        <v>41.72</v>
      </c>
      <c r="E1330" s="88">
        <f>(IFERROR(ROUND(InformeTbHv[[#This Row],[M3]]/InformeTbHv[[#This Row],[TOTAL DE ARBOLES]],2),""))</f>
        <v>0.37</v>
      </c>
      <c r="F1330" s="39">
        <f>IFERROR(ROUND(InformeTbHv[[#This Row],[M3]]/InformeTbHv[[#This Row],[T EFECTIVO]],2),"")</f>
        <v>15.46</v>
      </c>
      <c r="G1330" s="89">
        <f>InformeTbHv[[#This Row],[T PROGRAMADO]]-InformeTbHv[[#This Row],[HORAS DE OTRAS PARADA]]</f>
        <v>6.04</v>
      </c>
      <c r="H1330" s="89">
        <f>InformeTbHv[[#This Row],[T PROGRAMADO]]-SUM(InformeTbHv[[#This Row],[T PARADAS MEC]]+InformeTbHv[[#This Row],[ALISTAMIENTO]]+InformeTbHv[[#This Row],[Mantenimiento periódico]])</f>
        <v>6.32</v>
      </c>
      <c r="I1330" s="89">
        <f>InformeTbHv[[#This Row],[T PARADAS MEC]]+InformeTbHv[[#This Row],[ALISTAMIENTO]]+InformeTbHv[[#This Row],[Mantenimiento periódico]]</f>
        <v>0.43</v>
      </c>
      <c r="J1330" s="89">
        <f>SUMIF(InformeTbHv[[#This Row],[MOTIVO 1]],"Mantenimiento periódico",InformeTbHv[[#This Row],[T OTRA PARADA 1]])</f>
        <v>0</v>
      </c>
      <c r="K1330" s="89">
        <f>InformeTbHv[[#This Row],[Mantenimiento periódico]]+InformeTbHv[[#This Row],[ALISTAMIENTO]]</f>
        <v>0.43</v>
      </c>
      <c r="L1330" s="89">
        <f>SUM(InformeTbHv[[#This Row],[T OTRA PARADA 1]:[T OTRA PARADA 5]])</f>
        <v>0</v>
      </c>
      <c r="M1330" s="88" t="s">
        <v>76</v>
      </c>
      <c r="N1330" s="88" t="s">
        <v>1418</v>
      </c>
      <c r="O1330" s="88" t="s">
        <v>83</v>
      </c>
      <c r="P1330" s="88">
        <v>1116724602</v>
      </c>
      <c r="Q1330" s="88" t="s">
        <v>43</v>
      </c>
      <c r="R1330" s="88" t="s">
        <v>49</v>
      </c>
      <c r="S1330" s="90">
        <v>46086</v>
      </c>
      <c r="T1330" s="88" t="s">
        <v>784</v>
      </c>
      <c r="U1330" s="88"/>
      <c r="V1330" s="88"/>
      <c r="W1330" s="88"/>
      <c r="X1330" s="88"/>
      <c r="Y1330" s="88"/>
      <c r="Z1330" s="88"/>
      <c r="AA1330" s="88"/>
      <c r="AB1330" s="88"/>
      <c r="AC1330" s="88" t="s">
        <v>1446</v>
      </c>
      <c r="AD1330" s="88" t="s">
        <v>1491</v>
      </c>
      <c r="AE1330" s="88" t="s">
        <v>1509</v>
      </c>
      <c r="AF1330" s="88">
        <v>26.49579155242149</v>
      </c>
      <c r="AG1330" s="251" t="s">
        <v>205</v>
      </c>
      <c r="AH1330" s="206">
        <v>4</v>
      </c>
      <c r="AI1330" s="88" t="s">
        <v>45</v>
      </c>
      <c r="AJ1330" s="419">
        <f>VLOOKUP(InformeTbHv[[#This Row],[TURNO]],[1]INFORMEHV!AI$2:AK$184,2,0)</f>
        <v>0.58333333333333337</v>
      </c>
      <c r="AK1330" s="419">
        <f>VLOOKUP(InformeTbHv[[#This Row],[TURNO]],[1]INFORMEHV!AI$2:AK$184,3,0)</f>
        <v>0.91666666666666663</v>
      </c>
      <c r="AL1330" s="205">
        <v>25</v>
      </c>
      <c r="AM1330" s="88">
        <v>252</v>
      </c>
      <c r="AN1330" s="88">
        <v>93.38</v>
      </c>
      <c r="AO1330" s="88">
        <v>11.75</v>
      </c>
      <c r="AP1330" s="88"/>
      <c r="AQ1330" s="89">
        <v>18.600000000000001</v>
      </c>
      <c r="AR1330" s="88">
        <v>6.75</v>
      </c>
      <c r="AS1330" s="88"/>
      <c r="AT1330" s="88"/>
      <c r="AU1330" s="88"/>
      <c r="AV1330" s="88">
        <v>0.43</v>
      </c>
      <c r="AW1330" s="88"/>
      <c r="AX1330" s="88">
        <v>0.28000000000000003</v>
      </c>
      <c r="AY1330" s="88">
        <v>3</v>
      </c>
      <c r="AZ1330" s="92"/>
      <c r="BA1330" s="88" t="s">
        <v>48</v>
      </c>
      <c r="BB133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0.71</v>
      </c>
      <c r="BC1330" s="89"/>
      <c r="BD1330" s="89"/>
      <c r="BE1330" s="89"/>
      <c r="BF1330" s="89"/>
      <c r="BG1330" s="93"/>
      <c r="BH1330" s="44"/>
      <c r="BI1330" s="45"/>
      <c r="BJ1330" s="45"/>
      <c r="BK1330" s="46"/>
      <c r="BL1330" s="94"/>
    </row>
    <row r="1331" spans="1:64" ht="18" customHeight="1" x14ac:dyDescent="0.3">
      <c r="A1331" s="87">
        <f>IFERROR(InformeTbHv[[#This Row],[T EFECTIVO]]/InformeTbHv[[#This Row],[Horas disponibles]],0)</f>
        <v>0</v>
      </c>
      <c r="B1331" s="87">
        <f>((InformeTbHv[[#This Row],[T PROGRAMADO]]-InformeTbHv[[#This Row],[HORAS DE OTRAS PARADA]]))/InformeTbHv[[#This Row],[T PROGRAMADO]]</f>
        <v>0</v>
      </c>
      <c r="C1331" s="216">
        <f>IFERROR(((InformeTbHv[[#This Row],[T PROGRAMADO]]-InformeTbHv[[#This Row],[Ttal P. mec]])/InformeTbHv[[#This Row],[T PROGRAMADO]]),0)</f>
        <v>1</v>
      </c>
      <c r="D1331" s="88" t="str">
        <f>IFERROR(ROUND(InformeTbHv[[#This Row],[TOTAL DE ARBOLES]]/InformeTbHv[[#This Row],[T EFECTIVO]],2),"")</f>
        <v/>
      </c>
      <c r="E1331" s="88" t="str">
        <f>(IFERROR(ROUND(InformeTbHv[[#This Row],[M3]]/InformeTbHv[[#This Row],[TOTAL DE ARBOLES]],2),""))</f>
        <v/>
      </c>
      <c r="F1331" s="39" t="str">
        <f>IFERROR(ROUND(InformeTbHv[[#This Row],[M3]]/InformeTbHv[[#This Row],[T EFECTIVO]],2),"")</f>
        <v/>
      </c>
      <c r="G1331" s="89">
        <f>InformeTbHv[[#This Row],[T PROGRAMADO]]-InformeTbHv[[#This Row],[HORAS DE OTRAS PARADA]]</f>
        <v>0</v>
      </c>
      <c r="H1331" s="89">
        <f>InformeTbHv[[#This Row],[T PROGRAMADO]]-SUM(InformeTbHv[[#This Row],[T PARADAS MEC]]+InformeTbHv[[#This Row],[ALISTAMIENTO]]+InformeTbHv[[#This Row],[Mantenimiento periódico]])</f>
        <v>8</v>
      </c>
      <c r="I1331" s="89">
        <f>InformeTbHv[[#This Row],[T PARADAS MEC]]+InformeTbHv[[#This Row],[ALISTAMIENTO]]+InformeTbHv[[#This Row],[Mantenimiento periódico]]</f>
        <v>0</v>
      </c>
      <c r="J1331" s="89">
        <f>SUMIF(InformeTbHv[[#This Row],[MOTIVO 1]],"Mantenimiento periódico",InformeTbHv[[#This Row],[T OTRA PARADA 1]])</f>
        <v>0</v>
      </c>
      <c r="K1331" s="89">
        <f>InformeTbHv[[#This Row],[Mantenimiento periódico]]+InformeTbHv[[#This Row],[ALISTAMIENTO]]</f>
        <v>0</v>
      </c>
      <c r="L1331" s="89">
        <f>SUM(InformeTbHv[[#This Row],[T OTRA PARADA 1]:[T OTRA PARADA 5]])</f>
        <v>8</v>
      </c>
      <c r="M1331" s="88" t="s">
        <v>134</v>
      </c>
      <c r="N1331" s="88" t="s">
        <v>1417</v>
      </c>
      <c r="O1331" s="88" t="s">
        <v>367</v>
      </c>
      <c r="P1331" s="88">
        <v>18435730</v>
      </c>
      <c r="Q1331" s="88" t="s">
        <v>65</v>
      </c>
      <c r="R1331" s="88" t="s">
        <v>49</v>
      </c>
      <c r="S1331" s="90">
        <v>46086</v>
      </c>
      <c r="T1331" s="88" t="s">
        <v>833</v>
      </c>
      <c r="U1331" s="88"/>
      <c r="V1331" s="88"/>
      <c r="W1331" s="88"/>
      <c r="X1331" s="88"/>
      <c r="Y1331" s="88"/>
      <c r="Z1331" s="88"/>
      <c r="AA1331" s="88"/>
      <c r="AB1331" s="88"/>
      <c r="AC1331" s="88" t="s">
        <v>1451</v>
      </c>
      <c r="AD1331" s="88" t="s">
        <v>1496</v>
      </c>
      <c r="AE1331" s="88" t="s">
        <v>1511</v>
      </c>
      <c r="AF1331" s="88">
        <v>21.380352760168222</v>
      </c>
      <c r="AG1331" s="25" t="s">
        <v>207</v>
      </c>
      <c r="AH1331" s="206">
        <v>4</v>
      </c>
      <c r="AI1331" s="88" t="s">
        <v>47</v>
      </c>
      <c r="AJ1331" s="419">
        <f>VLOOKUP(InformeTbHv[[#This Row],[TURNO]],[1]INFORMEHV!AI$2:AK$184,2,0)</f>
        <v>0.25</v>
      </c>
      <c r="AK1331" s="419">
        <f>VLOOKUP(InformeTbHv[[#This Row],[TURNO]],[1]INFORMEHV!AI$2:AK$184,3,0)</f>
        <v>0.58333333333333337</v>
      </c>
      <c r="AL1331" s="205"/>
      <c r="AM1331" s="88"/>
      <c r="AN1331" s="88"/>
      <c r="AO1331" s="88"/>
      <c r="AP1331" s="88"/>
      <c r="AQ1331" s="89"/>
      <c r="AR1331" s="88">
        <v>8</v>
      </c>
      <c r="AS1331" s="88"/>
      <c r="AT1331" s="88"/>
      <c r="AU1331" s="88"/>
      <c r="AV1331" s="88"/>
      <c r="AW1331" s="88"/>
      <c r="AX1331" s="88"/>
      <c r="AY1331" s="88"/>
      <c r="AZ1331" s="92" t="s">
        <v>856</v>
      </c>
      <c r="BA1331" s="88" t="s">
        <v>48</v>
      </c>
      <c r="BB133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1331" s="89">
        <v>8</v>
      </c>
      <c r="BD1331" s="89"/>
      <c r="BE1331" s="89"/>
      <c r="BF1331" s="89"/>
      <c r="BG1331" s="93"/>
      <c r="BH1331" s="44" t="s">
        <v>711</v>
      </c>
      <c r="BI1331" s="45"/>
      <c r="BJ1331" s="45"/>
      <c r="BK1331" s="46"/>
      <c r="BL1331" s="94"/>
    </row>
    <row r="1332" spans="1:64" ht="18" customHeight="1" x14ac:dyDescent="0.3">
      <c r="A1332" s="87">
        <f>IFERROR(InformeTbHv[[#This Row],[T EFECTIVO]]/InformeTbHv[[#This Row],[Horas disponibles]],0)</f>
        <v>0</v>
      </c>
      <c r="B1332" s="87">
        <f>((InformeTbHv[[#This Row],[T PROGRAMADO]]-InformeTbHv[[#This Row],[HORAS DE OTRAS PARADA]]))/InformeTbHv[[#This Row],[T PROGRAMADO]]</f>
        <v>0</v>
      </c>
      <c r="C1332" s="216">
        <f>IFERROR(((InformeTbHv[[#This Row],[T PROGRAMADO]]-InformeTbHv[[#This Row],[Ttal P. mec]])/InformeTbHv[[#This Row],[T PROGRAMADO]]),0)</f>
        <v>1</v>
      </c>
      <c r="D1332" s="88" t="str">
        <f>IFERROR(ROUND(InformeTbHv[[#This Row],[TOTAL DE ARBOLES]]/InformeTbHv[[#This Row],[T EFECTIVO]],2),"")</f>
        <v/>
      </c>
      <c r="E1332" s="88" t="str">
        <f>(IFERROR(ROUND(InformeTbHv[[#This Row],[M3]]/InformeTbHv[[#This Row],[TOTAL DE ARBOLES]],2),""))</f>
        <v/>
      </c>
      <c r="F1332" s="39" t="str">
        <f>IFERROR(ROUND(InformeTbHv[[#This Row],[M3]]/InformeTbHv[[#This Row],[T EFECTIVO]],2),"")</f>
        <v/>
      </c>
      <c r="G1332" s="89">
        <f>InformeTbHv[[#This Row],[T PROGRAMADO]]-InformeTbHv[[#This Row],[HORAS DE OTRAS PARADA]]</f>
        <v>0</v>
      </c>
      <c r="H1332" s="89">
        <f>InformeTbHv[[#This Row],[T PROGRAMADO]]-SUM(InformeTbHv[[#This Row],[T PARADAS MEC]]+InformeTbHv[[#This Row],[ALISTAMIENTO]]+InformeTbHv[[#This Row],[Mantenimiento periódico]])</f>
        <v>8</v>
      </c>
      <c r="I1332" s="89">
        <f>InformeTbHv[[#This Row],[T PARADAS MEC]]+InformeTbHv[[#This Row],[ALISTAMIENTO]]+InformeTbHv[[#This Row],[Mantenimiento periódico]]</f>
        <v>0</v>
      </c>
      <c r="J1332" s="89">
        <f>SUMIF(InformeTbHv[[#This Row],[MOTIVO 1]],"Mantenimiento periódico",InformeTbHv[[#This Row],[T OTRA PARADA 1]])</f>
        <v>0</v>
      </c>
      <c r="K1332" s="89">
        <f>InformeTbHv[[#This Row],[Mantenimiento periódico]]+InformeTbHv[[#This Row],[ALISTAMIENTO]]</f>
        <v>0</v>
      </c>
      <c r="L1332" s="89">
        <f>SUM(InformeTbHv[[#This Row],[T OTRA PARADA 1]:[T OTRA PARADA 5]])</f>
        <v>8</v>
      </c>
      <c r="M1332" s="88" t="s">
        <v>136</v>
      </c>
      <c r="N1332" s="88" t="s">
        <v>1417</v>
      </c>
      <c r="O1332" s="88" t="s">
        <v>375</v>
      </c>
      <c r="P1332" s="88">
        <v>1127213532</v>
      </c>
      <c r="Q1332" s="88" t="s">
        <v>65</v>
      </c>
      <c r="R1332" s="88" t="s">
        <v>49</v>
      </c>
      <c r="S1332" s="90">
        <v>46086</v>
      </c>
      <c r="T1332" s="88" t="s">
        <v>393</v>
      </c>
      <c r="U1332" s="88"/>
      <c r="V1332" s="88"/>
      <c r="W1332" s="88"/>
      <c r="X1332" s="88"/>
      <c r="Y1332" s="88"/>
      <c r="Z1332" s="88"/>
      <c r="AA1332" s="88"/>
      <c r="AB1332" s="88"/>
      <c r="AC1332" s="88" t="s">
        <v>1422</v>
      </c>
      <c r="AD1332" s="88" t="s">
        <v>1467</v>
      </c>
      <c r="AE1332" s="88" t="s">
        <v>1511</v>
      </c>
      <c r="AF1332" s="88">
        <v>16.129333818634041</v>
      </c>
      <c r="AG1332" s="49" t="s">
        <v>208</v>
      </c>
      <c r="AH1332" s="206">
        <v>6</v>
      </c>
      <c r="AI1332" s="88" t="s">
        <v>47</v>
      </c>
      <c r="AJ1332" s="419">
        <f>VLOOKUP(InformeTbHv[[#This Row],[TURNO]],[1]INFORMEHV!AI$2:AK$184,2,0)</f>
        <v>0.25</v>
      </c>
      <c r="AK1332" s="419">
        <f>VLOOKUP(InformeTbHv[[#This Row],[TURNO]],[1]INFORMEHV!AI$2:AK$184,3,0)</f>
        <v>0.58333333333333337</v>
      </c>
      <c r="AL1332" s="205"/>
      <c r="AM1332" s="88"/>
      <c r="AN1332" s="88"/>
      <c r="AO1332" s="88"/>
      <c r="AP1332" s="88"/>
      <c r="AQ1332" s="89"/>
      <c r="AR1332" s="88">
        <v>8</v>
      </c>
      <c r="AS1332" s="88"/>
      <c r="AT1332" s="88"/>
      <c r="AU1332" s="88"/>
      <c r="AV1332" s="88"/>
      <c r="AW1332" s="88"/>
      <c r="AX1332" s="88"/>
      <c r="AY1332" s="88"/>
      <c r="AZ1332" s="92" t="s">
        <v>857</v>
      </c>
      <c r="BA1332" s="88" t="s">
        <v>48</v>
      </c>
      <c r="BB133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1332" s="89">
        <v>8</v>
      </c>
      <c r="BD1332" s="89"/>
      <c r="BE1332" s="89"/>
      <c r="BF1332" s="89"/>
      <c r="BG1332" s="93"/>
      <c r="BH1332" s="44" t="s">
        <v>858</v>
      </c>
      <c r="BI1332" s="45"/>
      <c r="BJ1332" s="45"/>
      <c r="BK1332" s="46"/>
      <c r="BL1332" s="94"/>
    </row>
    <row r="1333" spans="1:64" ht="18" customHeight="1" x14ac:dyDescent="0.3">
      <c r="A1333" s="87">
        <f>IFERROR(InformeTbHv[[#This Row],[T EFECTIVO]]/InformeTbHv[[#This Row],[Horas disponibles]],0)</f>
        <v>0.57041666666666746</v>
      </c>
      <c r="B1333" s="87">
        <f>((InformeTbHv[[#This Row],[T PROGRAMADO]]-InformeTbHv[[#This Row],[HORAS DE OTRAS PARADA]]))/InformeTbHv[[#This Row],[T PROGRAMADO]]</f>
        <v>0.57041666666666746</v>
      </c>
      <c r="C1333" s="216">
        <f>IFERROR(((InformeTbHv[[#This Row],[T PROGRAMADO]]-InformeTbHv[[#This Row],[Ttal P. mec]])/InformeTbHv[[#This Row],[T PROGRAMADO]]),0)</f>
        <v>1</v>
      </c>
      <c r="D1333" s="88">
        <f>IFERROR(ROUND(InformeTbHv[[#This Row],[TOTAL DE ARBOLES]]/InformeTbHv[[#This Row],[T EFECTIVO]],2),"")</f>
        <v>36.159999999999997</v>
      </c>
      <c r="E1333" s="88">
        <f>(IFERROR(ROUND(InformeTbHv[[#This Row],[M3]]/InformeTbHv[[#This Row],[TOTAL DE ARBOLES]],2),""))</f>
        <v>0.26</v>
      </c>
      <c r="F1333" s="39">
        <f>IFERROR(ROUND(InformeTbHv[[#This Row],[M3]]/InformeTbHv[[#This Row],[T EFECTIVO]],2),"")</f>
        <v>9.49</v>
      </c>
      <c r="G1333" s="89">
        <f>InformeTbHv[[#This Row],[T PROGRAMADO]]-InformeTbHv[[#This Row],[HORAS DE OTRAS PARADA]]</f>
        <v>4.5633333333333397</v>
      </c>
      <c r="H1333" s="89">
        <f>InformeTbHv[[#This Row],[T PROGRAMADO]]-SUM(InformeTbHv[[#This Row],[T PARADAS MEC]]+InformeTbHv[[#This Row],[ALISTAMIENTO]]+InformeTbHv[[#This Row],[Mantenimiento periódico]])</f>
        <v>8</v>
      </c>
      <c r="I1333" s="89">
        <f>InformeTbHv[[#This Row],[T PARADAS MEC]]+InformeTbHv[[#This Row],[ALISTAMIENTO]]+InformeTbHv[[#This Row],[Mantenimiento periódico]]</f>
        <v>0</v>
      </c>
      <c r="J1333" s="89">
        <f>SUMIF(InformeTbHv[[#This Row],[MOTIVO 1]],"Mantenimiento periódico",InformeTbHv[[#This Row],[T OTRA PARADA 1]])</f>
        <v>0</v>
      </c>
      <c r="K1333" s="89">
        <f>InformeTbHv[[#This Row],[Mantenimiento periódico]]+InformeTbHv[[#This Row],[ALISTAMIENTO]]</f>
        <v>0</v>
      </c>
      <c r="L1333" s="89">
        <f>SUM(InformeTbHv[[#This Row],[T OTRA PARADA 1]:[T OTRA PARADA 5]])</f>
        <v>3.2166666666666601</v>
      </c>
      <c r="M1333" s="88" t="s">
        <v>86</v>
      </c>
      <c r="N1333" s="88" t="s">
        <v>1418</v>
      </c>
      <c r="O1333" s="88" t="s">
        <v>88</v>
      </c>
      <c r="P1333" s="88">
        <v>94265708</v>
      </c>
      <c r="Q1333" s="88" t="s">
        <v>398</v>
      </c>
      <c r="R1333" s="88" t="s">
        <v>74</v>
      </c>
      <c r="S1333" s="90">
        <v>46087</v>
      </c>
      <c r="T1333" s="88" t="s">
        <v>399</v>
      </c>
      <c r="U1333" s="88"/>
      <c r="V1333" s="88"/>
      <c r="W1333" s="88"/>
      <c r="X1333" s="88"/>
      <c r="Y1333" s="88"/>
      <c r="Z1333" s="88"/>
      <c r="AA1333" s="88"/>
      <c r="AB1333" s="88"/>
      <c r="AC1333" s="88" t="s">
        <v>1430</v>
      </c>
      <c r="AD1333" s="88" t="s">
        <v>1475</v>
      </c>
      <c r="AE1333" s="88" t="s">
        <v>1517</v>
      </c>
      <c r="AF1333" s="88">
        <v>14.957915875223099</v>
      </c>
      <c r="AG1333" s="252" t="s">
        <v>206</v>
      </c>
      <c r="AH1333" s="206">
        <v>9</v>
      </c>
      <c r="AI1333" s="88" t="s">
        <v>45</v>
      </c>
      <c r="AJ1333" s="419">
        <f>VLOOKUP(InformeTbHv[[#This Row],[TURNO]],[1]INFORMEHV!AI$2:AK$184,2,0)</f>
        <v>0.58333333333333337</v>
      </c>
      <c r="AK1333" s="419">
        <f>VLOOKUP(InformeTbHv[[#This Row],[TURNO]],[1]INFORMEHV!AI$2:AK$184,3,0)</f>
        <v>0.91666666666666663</v>
      </c>
      <c r="AL1333" s="205">
        <v>21</v>
      </c>
      <c r="AM1333" s="88">
        <v>165</v>
      </c>
      <c r="AN1333" s="88">
        <v>43.3</v>
      </c>
      <c r="AO1333" s="88">
        <v>3.8</v>
      </c>
      <c r="AP1333" s="88"/>
      <c r="AQ1333" s="89">
        <v>18.100000000000001</v>
      </c>
      <c r="AR1333" s="88">
        <v>8</v>
      </c>
      <c r="AS1333" s="88"/>
      <c r="AT1333" s="88"/>
      <c r="AU1333" s="88"/>
      <c r="AV1333" s="88"/>
      <c r="AW1333" s="88">
        <v>0.22</v>
      </c>
      <c r="AX1333" s="88"/>
      <c r="AY1333" s="88"/>
      <c r="AZ1333" s="92" t="s">
        <v>203</v>
      </c>
      <c r="BA1333" s="88" t="s">
        <v>48</v>
      </c>
      <c r="BB133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3.4366666666666603</v>
      </c>
      <c r="BC1333" s="89">
        <v>3.2166666666666601</v>
      </c>
      <c r="BD1333" s="89"/>
      <c r="BE1333" s="89"/>
      <c r="BF1333" s="89"/>
      <c r="BG1333" s="93"/>
      <c r="BH1333" s="44" t="s">
        <v>841</v>
      </c>
      <c r="BI1333" s="45"/>
      <c r="BJ1333" s="45"/>
      <c r="BK1333" s="46"/>
      <c r="BL1333" s="94"/>
    </row>
    <row r="1334" spans="1:64" ht="18" customHeight="1" x14ac:dyDescent="0.3">
      <c r="A1334" s="87">
        <f>IFERROR(InformeTbHv[[#This Row],[T EFECTIVO]]/InformeTbHv[[#This Row],[Horas disponibles]],0)</f>
        <v>0.87737478411053538</v>
      </c>
      <c r="B1334" s="87">
        <f>((InformeTbHv[[#This Row],[T PROGRAMADO]]-InformeTbHv[[#This Row],[HORAS DE OTRAS PARADA]]))/InformeTbHv[[#This Row],[T PROGRAMADO]]</f>
        <v>0.84666666666666668</v>
      </c>
      <c r="C1334" s="216">
        <f>IFERROR(((InformeTbHv[[#This Row],[T PROGRAMADO]]-InformeTbHv[[#This Row],[Ttal P. mec]])/InformeTbHv[[#This Row],[T PROGRAMADO]]),0)</f>
        <v>0.96499999999999997</v>
      </c>
      <c r="D1334" s="88">
        <f>IFERROR(ROUND(InformeTbHv[[#This Row],[TOTAL DE ARBOLES]]/InformeTbHv[[#This Row],[T EFECTIVO]],2),"")</f>
        <v>55.12</v>
      </c>
      <c r="E1334" s="88">
        <f>(IFERROR(ROUND(InformeTbHv[[#This Row],[M3]]/InformeTbHv[[#This Row],[TOTAL DE ARBOLES]],2),""))</f>
        <v>0.4</v>
      </c>
      <c r="F1334" s="39">
        <f>IFERROR(ROUND(InformeTbHv[[#This Row],[M3]]/InformeTbHv[[#This Row],[T EFECTIVO]],2),"")</f>
        <v>21.95</v>
      </c>
      <c r="G1334" s="89">
        <f>InformeTbHv[[#This Row],[T PROGRAMADO]]-InformeTbHv[[#This Row],[HORAS DE OTRAS PARADA]]</f>
        <v>10.16</v>
      </c>
      <c r="H1334" s="89">
        <f>InformeTbHv[[#This Row],[T PROGRAMADO]]-SUM(InformeTbHv[[#This Row],[T PARADAS MEC]]+InformeTbHv[[#This Row],[ALISTAMIENTO]]+InformeTbHv[[#This Row],[Mantenimiento periódico]])</f>
        <v>11.58</v>
      </c>
      <c r="I1334" s="89">
        <f>InformeTbHv[[#This Row],[T PARADAS MEC]]+InformeTbHv[[#This Row],[ALISTAMIENTO]]+InformeTbHv[[#This Row],[Mantenimiento periódico]]</f>
        <v>0.42</v>
      </c>
      <c r="J1334" s="89">
        <f>SUMIF(InformeTbHv[[#This Row],[MOTIVO 1]],"Mantenimiento periódico",InformeTbHv[[#This Row],[T OTRA PARADA 1]])</f>
        <v>0</v>
      </c>
      <c r="K1334" s="89">
        <f>InformeTbHv[[#This Row],[Mantenimiento periódico]]+InformeTbHv[[#This Row],[ALISTAMIENTO]]</f>
        <v>0.42</v>
      </c>
      <c r="L1334" s="89">
        <f>SUM(InformeTbHv[[#This Row],[T OTRA PARADA 1]:[T OTRA PARADA 5]])</f>
        <v>0</v>
      </c>
      <c r="M1334" s="88" t="s">
        <v>79</v>
      </c>
      <c r="N1334" s="88" t="s">
        <v>1417</v>
      </c>
      <c r="O1334" s="88" t="s">
        <v>381</v>
      </c>
      <c r="P1334" s="88">
        <v>1007605468</v>
      </c>
      <c r="Q1334" s="88" t="s">
        <v>43</v>
      </c>
      <c r="R1334" s="88" t="s">
        <v>49</v>
      </c>
      <c r="S1334" s="90">
        <v>46087</v>
      </c>
      <c r="T1334" s="88" t="s">
        <v>62</v>
      </c>
      <c r="U1334" s="88"/>
      <c r="V1334" s="88"/>
      <c r="W1334" s="88"/>
      <c r="X1334" s="88"/>
      <c r="Y1334" s="88"/>
      <c r="Z1334" s="88"/>
      <c r="AA1334" s="88"/>
      <c r="AB1334" s="88"/>
      <c r="AC1334" s="88" t="s">
        <v>1445</v>
      </c>
      <c r="AD1334" s="88" t="s">
        <v>1490</v>
      </c>
      <c r="AE1334" s="88" t="s">
        <v>1518</v>
      </c>
      <c r="AF1334" s="88">
        <v>19.828868083208551</v>
      </c>
      <c r="AG1334" s="49" t="s">
        <v>208</v>
      </c>
      <c r="AH1334" s="206">
        <v>5</v>
      </c>
      <c r="AI1334" s="88" t="s">
        <v>47</v>
      </c>
      <c r="AJ1334" s="419">
        <f>VLOOKUP(InformeTbHv[[#This Row],[TURNO]],[1]INFORMEHV!AI$2:AK$184,2,0)</f>
        <v>0.25</v>
      </c>
      <c r="AK1334" s="419">
        <f>VLOOKUP(InformeTbHv[[#This Row],[TURNO]],[1]INFORMEHV!AI$2:AK$184,3,0)</f>
        <v>0.58333333333333337</v>
      </c>
      <c r="AL1334" s="205">
        <v>28</v>
      </c>
      <c r="AM1334" s="88">
        <v>560</v>
      </c>
      <c r="AN1334" s="88">
        <v>223</v>
      </c>
      <c r="AO1334" s="88">
        <v>21</v>
      </c>
      <c r="AP1334" s="88">
        <v>53</v>
      </c>
      <c r="AQ1334" s="89">
        <v>26</v>
      </c>
      <c r="AR1334" s="88">
        <v>12</v>
      </c>
      <c r="AS1334" s="88"/>
      <c r="AT1334" s="88"/>
      <c r="AU1334" s="88"/>
      <c r="AV1334" s="88">
        <v>0.42</v>
      </c>
      <c r="AW1334" s="88">
        <v>0.42</v>
      </c>
      <c r="AX1334" s="88">
        <v>1</v>
      </c>
      <c r="AY1334" s="88">
        <v>1</v>
      </c>
      <c r="AZ1334" s="92" t="s">
        <v>57</v>
      </c>
      <c r="BA1334" s="88" t="s">
        <v>46</v>
      </c>
      <c r="BB133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1.8399999999999999</v>
      </c>
      <c r="BC1334" s="89"/>
      <c r="BD1334" s="89"/>
      <c r="BE1334" s="89"/>
      <c r="BF1334" s="89"/>
      <c r="BG1334" s="93"/>
      <c r="BH1334" s="44"/>
      <c r="BI1334" s="45"/>
      <c r="BJ1334" s="45"/>
      <c r="BK1334" s="46"/>
      <c r="BL1334" s="94"/>
    </row>
    <row r="1335" spans="1:64" ht="18" customHeight="1" x14ac:dyDescent="0.3">
      <c r="A1335" s="87">
        <f>IFERROR(InformeTbHv[[#This Row],[T EFECTIVO]]/InformeTbHv[[#This Row],[Horas disponibles]],0)</f>
        <v>0.94524119947848761</v>
      </c>
      <c r="B1335" s="87">
        <f>((InformeTbHv[[#This Row],[T PROGRAMADO]]-InformeTbHv[[#This Row],[HORAS DE OTRAS PARADA]]))/InformeTbHv[[#This Row],[T PROGRAMADO]]</f>
        <v>0.90625</v>
      </c>
      <c r="C1335" s="216">
        <f>IFERROR(((InformeTbHv[[#This Row],[T PROGRAMADO]]-InformeTbHv[[#This Row],[Ttal P. mec]])/InformeTbHv[[#This Row],[T PROGRAMADO]]),0)</f>
        <v>0.95874999999999999</v>
      </c>
      <c r="D1335" s="88">
        <f>IFERROR(ROUND(InformeTbHv[[#This Row],[TOTAL DE ARBOLES]]/InformeTbHv[[#This Row],[T EFECTIVO]],2),"")</f>
        <v>62.21</v>
      </c>
      <c r="E1335" s="88">
        <f>(IFERROR(ROUND(InformeTbHv[[#This Row],[M3]]/InformeTbHv[[#This Row],[TOTAL DE ARBOLES]],2),""))</f>
        <v>0.37</v>
      </c>
      <c r="F1335" s="39">
        <f>IFERROR(ROUND(InformeTbHv[[#This Row],[M3]]/InformeTbHv[[#This Row],[T EFECTIVO]],2),"")</f>
        <v>22.92</v>
      </c>
      <c r="G1335" s="89">
        <f>InformeTbHv[[#This Row],[T PROGRAMADO]]-InformeTbHv[[#This Row],[HORAS DE OTRAS PARADA]]</f>
        <v>7.25</v>
      </c>
      <c r="H1335" s="89">
        <f>InformeTbHv[[#This Row],[T PROGRAMADO]]-SUM(InformeTbHv[[#This Row],[T PARADAS MEC]]+InformeTbHv[[#This Row],[ALISTAMIENTO]]+InformeTbHv[[#This Row],[Mantenimiento periódico]])</f>
        <v>7.67</v>
      </c>
      <c r="I1335" s="89">
        <f>InformeTbHv[[#This Row],[T PARADAS MEC]]+InformeTbHv[[#This Row],[ALISTAMIENTO]]+InformeTbHv[[#This Row],[Mantenimiento periódico]]</f>
        <v>0.33</v>
      </c>
      <c r="J1335" s="89">
        <f>SUMIF(InformeTbHv[[#This Row],[MOTIVO 1]],"Mantenimiento periódico",InformeTbHv[[#This Row],[T OTRA PARADA 1]])</f>
        <v>0</v>
      </c>
      <c r="K1335" s="89">
        <f>InformeTbHv[[#This Row],[Mantenimiento periódico]]+InformeTbHv[[#This Row],[ALISTAMIENTO]]</f>
        <v>0.33</v>
      </c>
      <c r="L1335" s="89">
        <f>SUM(InformeTbHv[[#This Row],[T OTRA PARADA 1]:[T OTRA PARADA 5]])</f>
        <v>0</v>
      </c>
      <c r="M1335" s="88" t="s">
        <v>42</v>
      </c>
      <c r="N1335" s="88" t="s">
        <v>1418</v>
      </c>
      <c r="O1335" s="88" t="s">
        <v>59</v>
      </c>
      <c r="P1335" s="88">
        <v>94269864</v>
      </c>
      <c r="Q1335" s="88" t="s">
        <v>43</v>
      </c>
      <c r="R1335" s="88" t="s">
        <v>44</v>
      </c>
      <c r="S1335" s="90">
        <v>46087</v>
      </c>
      <c r="T1335" s="88" t="s">
        <v>815</v>
      </c>
      <c r="U1335" s="88"/>
      <c r="V1335" s="88"/>
      <c r="W1335" s="88"/>
      <c r="X1335" s="88"/>
      <c r="Y1335" s="88"/>
      <c r="Z1335" s="88"/>
      <c r="AA1335" s="88"/>
      <c r="AB1335" s="88"/>
      <c r="AC1335" s="88" t="s">
        <v>1434</v>
      </c>
      <c r="AD1335" s="88" t="s">
        <v>1479</v>
      </c>
      <c r="AE1335" s="88" t="s">
        <v>1519</v>
      </c>
      <c r="AF1335" s="88">
        <v>17.88641072711232</v>
      </c>
      <c r="AG1335" s="49" t="s">
        <v>208</v>
      </c>
      <c r="AH1335" s="206">
        <v>2</v>
      </c>
      <c r="AI1335" s="88" t="s">
        <v>45</v>
      </c>
      <c r="AJ1335" s="419">
        <f>VLOOKUP(InformeTbHv[[#This Row],[TURNO]],[1]INFORMEHV!AI$2:AK$184,2,0)</f>
        <v>0.58333333333333337</v>
      </c>
      <c r="AK1335" s="419">
        <f>VLOOKUP(InformeTbHv[[#This Row],[TURNO]],[1]INFORMEHV!AI$2:AK$184,3,0)</f>
        <v>0.91666666666666663</v>
      </c>
      <c r="AL1335" s="205">
        <v>28</v>
      </c>
      <c r="AM1335" s="88">
        <v>451</v>
      </c>
      <c r="AN1335" s="88">
        <v>166.14</v>
      </c>
      <c r="AO1335" s="88">
        <v>19.25</v>
      </c>
      <c r="AP1335" s="88"/>
      <c r="AQ1335" s="89">
        <v>21</v>
      </c>
      <c r="AR1335" s="88">
        <v>8</v>
      </c>
      <c r="AS1335" s="88"/>
      <c r="AT1335" s="88"/>
      <c r="AU1335" s="88"/>
      <c r="AV1335" s="88">
        <v>0.33</v>
      </c>
      <c r="AW1335" s="88">
        <v>0.17</v>
      </c>
      <c r="AX1335" s="88">
        <v>0.25</v>
      </c>
      <c r="AY1335" s="88">
        <v>4</v>
      </c>
      <c r="AZ1335" s="92" t="s">
        <v>92</v>
      </c>
      <c r="BA1335" s="88" t="s">
        <v>46</v>
      </c>
      <c r="BB133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0.75</v>
      </c>
      <c r="BC1335" s="89"/>
      <c r="BD1335" s="89"/>
      <c r="BE1335" s="89"/>
      <c r="BF1335" s="89"/>
      <c r="BG1335" s="93"/>
      <c r="BH1335" s="44"/>
      <c r="BI1335" s="45"/>
      <c r="BJ1335" s="45"/>
      <c r="BK1335" s="46"/>
      <c r="BL1335" s="94"/>
    </row>
    <row r="1336" spans="1:64" ht="18" customHeight="1" x14ac:dyDescent="0.3">
      <c r="A1336" s="87">
        <f>IFERROR(InformeTbHv[[#This Row],[T EFECTIVO]]/InformeTbHv[[#This Row],[Horas disponibles]],0)</f>
        <v>0.82711111111111124</v>
      </c>
      <c r="B1336" s="87">
        <f>((InformeTbHv[[#This Row],[T PROGRAMADO]]-InformeTbHv[[#This Row],[HORAS DE OTRAS PARADA]]))/InformeTbHv[[#This Row],[T PROGRAMADO]]</f>
        <v>0.77541666666666675</v>
      </c>
      <c r="C1336" s="216">
        <f>IFERROR(((InformeTbHv[[#This Row],[T PROGRAMADO]]-InformeTbHv[[#This Row],[Ttal P. mec]])/InformeTbHv[[#This Row],[T PROGRAMADO]]),0)</f>
        <v>0.9375</v>
      </c>
      <c r="D1336" s="88">
        <f>IFERROR(ROUND(InformeTbHv[[#This Row],[TOTAL DE ARBOLES]]/InformeTbHv[[#This Row],[T EFECTIVO]],2),"")</f>
        <v>54.33</v>
      </c>
      <c r="E1336" s="88">
        <f>(IFERROR(ROUND(InformeTbHv[[#This Row],[M3]]/InformeTbHv[[#This Row],[TOTAL DE ARBOLES]],2),""))</f>
        <v>0.28000000000000003</v>
      </c>
      <c r="F1336" s="39">
        <f>IFERROR(ROUND(InformeTbHv[[#This Row],[M3]]/InformeTbHv[[#This Row],[T EFECTIVO]],2),"")</f>
        <v>15.05</v>
      </c>
      <c r="G1336" s="89">
        <f>InformeTbHv[[#This Row],[T PROGRAMADO]]-InformeTbHv[[#This Row],[HORAS DE OTRAS PARADA]]</f>
        <v>6.203333333333334</v>
      </c>
      <c r="H1336" s="89">
        <f>InformeTbHv[[#This Row],[T PROGRAMADO]]-SUM(InformeTbHv[[#This Row],[T PARADAS MEC]]+InformeTbHv[[#This Row],[ALISTAMIENTO]]+InformeTbHv[[#This Row],[Mantenimiento periódico]])</f>
        <v>7.5</v>
      </c>
      <c r="I1336" s="89">
        <f>InformeTbHv[[#This Row],[T PARADAS MEC]]+InformeTbHv[[#This Row],[ALISTAMIENTO]]+InformeTbHv[[#This Row],[Mantenimiento periódico]]</f>
        <v>0.5</v>
      </c>
      <c r="J1336" s="89">
        <f>SUMIF(InformeTbHv[[#This Row],[MOTIVO 1]],"Mantenimiento periódico",InformeTbHv[[#This Row],[T OTRA PARADA 1]])</f>
        <v>0</v>
      </c>
      <c r="K1336" s="89">
        <f>InformeTbHv[[#This Row],[Mantenimiento periódico]]+InformeTbHv[[#This Row],[ALISTAMIENTO]]</f>
        <v>0.5</v>
      </c>
      <c r="L1336" s="89">
        <f>SUM(InformeTbHv[[#This Row],[T OTRA PARADA 1]:[T OTRA PARADA 5]])</f>
        <v>0.81666666666666599</v>
      </c>
      <c r="M1336" s="88" t="s">
        <v>72</v>
      </c>
      <c r="N1336" s="88" t="s">
        <v>1418</v>
      </c>
      <c r="O1336" s="88" t="s">
        <v>87</v>
      </c>
      <c r="P1336" s="88">
        <v>1112300817</v>
      </c>
      <c r="Q1336" s="88" t="s">
        <v>43</v>
      </c>
      <c r="R1336" s="88" t="s">
        <v>74</v>
      </c>
      <c r="S1336" s="90">
        <v>46087</v>
      </c>
      <c r="T1336" s="88" t="s">
        <v>99</v>
      </c>
      <c r="U1336" s="88"/>
      <c r="V1336" s="88"/>
      <c r="W1336" s="88"/>
      <c r="X1336" s="88"/>
      <c r="Y1336" s="88"/>
      <c r="Z1336" s="88"/>
      <c r="AA1336" s="88"/>
      <c r="AB1336" s="88"/>
      <c r="AC1336" s="88" t="s">
        <v>1442</v>
      </c>
      <c r="AD1336" s="88" t="s">
        <v>1487</v>
      </c>
      <c r="AE1336" s="88" t="s">
        <v>1514</v>
      </c>
      <c r="AF1336" s="88">
        <v>18.547875311725036</v>
      </c>
      <c r="AG1336" s="251" t="s">
        <v>205</v>
      </c>
      <c r="AH1336" s="206">
        <v>3</v>
      </c>
      <c r="AI1336" s="88" t="s">
        <v>47</v>
      </c>
      <c r="AJ1336" s="419">
        <f>VLOOKUP(InformeTbHv[[#This Row],[TURNO]],[1]INFORMEHV!AI$2:AK$184,2,0)</f>
        <v>0.25</v>
      </c>
      <c r="AK1336" s="419">
        <f>VLOOKUP(InformeTbHv[[#This Row],[TURNO]],[1]INFORMEHV!AI$2:AK$184,3,0)</f>
        <v>0.58333333333333337</v>
      </c>
      <c r="AL1336" s="205">
        <v>25</v>
      </c>
      <c r="AM1336" s="88">
        <v>337</v>
      </c>
      <c r="AN1336" s="88">
        <v>93.36</v>
      </c>
      <c r="AO1336" s="88">
        <v>17.29</v>
      </c>
      <c r="AP1336" s="88"/>
      <c r="AQ1336" s="89">
        <v>20</v>
      </c>
      <c r="AR1336" s="88">
        <v>8</v>
      </c>
      <c r="AS1336" s="88"/>
      <c r="AT1336" s="88"/>
      <c r="AU1336" s="88"/>
      <c r="AV1336" s="88">
        <v>0.5</v>
      </c>
      <c r="AW1336" s="88"/>
      <c r="AX1336" s="88">
        <v>0.48</v>
      </c>
      <c r="AY1336" s="88">
        <v>4</v>
      </c>
      <c r="AZ1336" s="92"/>
      <c r="BA1336" s="88" t="s">
        <v>48</v>
      </c>
      <c r="BB133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1.796666666666666</v>
      </c>
      <c r="BC1336" s="89">
        <v>0.66666666666666596</v>
      </c>
      <c r="BD1336" s="89">
        <v>0.15</v>
      </c>
      <c r="BE1336" s="89"/>
      <c r="BF1336" s="89"/>
      <c r="BG1336" s="93"/>
      <c r="BH1336" s="44" t="s">
        <v>859</v>
      </c>
      <c r="BI1336" s="45" t="s">
        <v>712</v>
      </c>
      <c r="BJ1336" s="45"/>
      <c r="BK1336" s="46"/>
      <c r="BL1336" s="94"/>
    </row>
    <row r="1337" spans="1:64" ht="18" customHeight="1" x14ac:dyDescent="0.3">
      <c r="A1337" s="87">
        <f>IFERROR(InformeTbHv[[#This Row],[T EFECTIVO]]/InformeTbHv[[#This Row],[Horas disponibles]],0)</f>
        <v>0.38271604938271608</v>
      </c>
      <c r="B1337" s="87">
        <f>((InformeTbHv[[#This Row],[T PROGRAMADO]]-InformeTbHv[[#This Row],[HORAS DE OTRAS PARADA]]))/InformeTbHv[[#This Row],[T PROGRAMADO]]</f>
        <v>0.37458333333333338</v>
      </c>
      <c r="C1337" s="216">
        <f>IFERROR(((InformeTbHv[[#This Row],[T PROGRAMADO]]-InformeTbHv[[#This Row],[Ttal P. mec]])/InformeTbHv[[#This Row],[T PROGRAMADO]]),0)</f>
        <v>0.97875000000000001</v>
      </c>
      <c r="D1337" s="88">
        <f>IFERROR(ROUND(InformeTbHv[[#This Row],[TOTAL DE ARBOLES]]/InformeTbHv[[#This Row],[T EFECTIVO]],2),"")</f>
        <v>40.04</v>
      </c>
      <c r="E1337" s="88">
        <f>(IFERROR(ROUND(InformeTbHv[[#This Row],[M3]]/InformeTbHv[[#This Row],[TOTAL DE ARBOLES]],2),""))</f>
        <v>0.17</v>
      </c>
      <c r="F1337" s="39">
        <f>IFERROR(ROUND(InformeTbHv[[#This Row],[M3]]/InformeTbHv[[#This Row],[T EFECTIVO]],2),"")</f>
        <v>6.67</v>
      </c>
      <c r="G1337" s="89">
        <f>InformeTbHv[[#This Row],[T PROGRAMADO]]-InformeTbHv[[#This Row],[HORAS DE OTRAS PARADA]]</f>
        <v>2.996666666666667</v>
      </c>
      <c r="H1337" s="89">
        <f>InformeTbHv[[#This Row],[T PROGRAMADO]]-SUM(InformeTbHv[[#This Row],[T PARADAS MEC]]+InformeTbHv[[#This Row],[ALISTAMIENTO]]+InformeTbHv[[#This Row],[Mantenimiento periódico]])</f>
        <v>7.83</v>
      </c>
      <c r="I1337" s="89">
        <f>InformeTbHv[[#This Row],[T PARADAS MEC]]+InformeTbHv[[#This Row],[ALISTAMIENTO]]+InformeTbHv[[#This Row],[Mantenimiento periódico]]</f>
        <v>0.17</v>
      </c>
      <c r="J1337" s="89">
        <f>SUMIF(InformeTbHv[[#This Row],[MOTIVO 1]],"Mantenimiento periódico",InformeTbHv[[#This Row],[T OTRA PARADA 1]])</f>
        <v>0</v>
      </c>
      <c r="K1337" s="89">
        <f>InformeTbHv[[#This Row],[Mantenimiento periódico]]+InformeTbHv[[#This Row],[ALISTAMIENTO]]</f>
        <v>0.17</v>
      </c>
      <c r="L1337" s="89">
        <f>SUM(InformeTbHv[[#This Row],[T OTRA PARADA 1]:[T OTRA PARADA 5]])</f>
        <v>4.333333333333333</v>
      </c>
      <c r="M1337" s="88" t="s">
        <v>72</v>
      </c>
      <c r="N1337" s="88" t="s">
        <v>1418</v>
      </c>
      <c r="O1337" s="88" t="s">
        <v>75</v>
      </c>
      <c r="P1337" s="88">
        <v>1114481552</v>
      </c>
      <c r="Q1337" s="88" t="s">
        <v>43</v>
      </c>
      <c r="R1337" s="88" t="s">
        <v>74</v>
      </c>
      <c r="S1337" s="90">
        <v>46087</v>
      </c>
      <c r="T1337" s="88" t="s">
        <v>99</v>
      </c>
      <c r="U1337" s="88"/>
      <c r="V1337" s="88"/>
      <c r="W1337" s="88"/>
      <c r="X1337" s="88"/>
      <c r="Y1337" s="88"/>
      <c r="Z1337" s="88"/>
      <c r="AA1337" s="88"/>
      <c r="AB1337" s="88"/>
      <c r="AC1337" s="88" t="s">
        <v>1442</v>
      </c>
      <c r="AD1337" s="88" t="s">
        <v>1487</v>
      </c>
      <c r="AE1337" s="88" t="s">
        <v>1514</v>
      </c>
      <c r="AF1337" s="88">
        <v>18.547875311725036</v>
      </c>
      <c r="AG1337" s="251" t="s">
        <v>205</v>
      </c>
      <c r="AH1337" s="206">
        <v>3</v>
      </c>
      <c r="AI1337" s="88" t="s">
        <v>45</v>
      </c>
      <c r="AJ1337" s="419">
        <f>VLOOKUP(InformeTbHv[[#This Row],[TURNO]],[1]INFORMEHV!AI$2:AK$184,2,0)</f>
        <v>0.58333333333333337</v>
      </c>
      <c r="AK1337" s="419">
        <f>VLOOKUP(InformeTbHv[[#This Row],[TURNO]],[1]INFORMEHV!AI$2:AK$184,3,0)</f>
        <v>0.91666666666666663</v>
      </c>
      <c r="AL1337" s="205">
        <v>20</v>
      </c>
      <c r="AM1337" s="88">
        <v>120</v>
      </c>
      <c r="AN1337" s="88">
        <v>20</v>
      </c>
      <c r="AO1337" s="88">
        <v>10.25</v>
      </c>
      <c r="AP1337" s="88"/>
      <c r="AQ1337" s="89">
        <v>19</v>
      </c>
      <c r="AR1337" s="88">
        <v>8</v>
      </c>
      <c r="AS1337" s="88"/>
      <c r="AT1337" s="88"/>
      <c r="AU1337" s="88"/>
      <c r="AV1337" s="88">
        <v>0.17</v>
      </c>
      <c r="AW1337" s="88">
        <v>0.5</v>
      </c>
      <c r="AX1337" s="88"/>
      <c r="AY1337" s="88">
        <v>4</v>
      </c>
      <c r="AZ1337" s="92"/>
      <c r="BA1337" s="88" t="s">
        <v>48</v>
      </c>
      <c r="BB133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5.003333333333333</v>
      </c>
      <c r="BC1337" s="89">
        <v>4</v>
      </c>
      <c r="BD1337" s="89">
        <v>0.33333333333333298</v>
      </c>
      <c r="BE1337" s="89"/>
      <c r="BF1337" s="89"/>
      <c r="BG1337" s="93"/>
      <c r="BH1337" s="14" t="s">
        <v>236</v>
      </c>
      <c r="BI1337" s="45" t="s">
        <v>354</v>
      </c>
      <c r="BJ1337" s="45"/>
      <c r="BK1337" s="46"/>
      <c r="BL1337" s="94"/>
    </row>
    <row r="1338" spans="1:64" ht="18" customHeight="1" x14ac:dyDescent="0.3">
      <c r="A1338" s="87">
        <f>IFERROR(InformeTbHv[[#This Row],[T EFECTIVO]]/InformeTbHv[[#This Row],[Horas disponibles]],0)</f>
        <v>0.92844974446337314</v>
      </c>
      <c r="B1338" s="87">
        <f>((InformeTbHv[[#This Row],[T PROGRAMADO]]-InformeTbHv[[#This Row],[HORAS DE OTRAS PARADA]]))/InformeTbHv[[#This Row],[T PROGRAMADO]]</f>
        <v>0.80740740740740746</v>
      </c>
      <c r="C1338" s="216">
        <f>IFERROR(((InformeTbHv[[#This Row],[T PROGRAMADO]]-InformeTbHv[[#This Row],[Ttal P. mec]])/InformeTbHv[[#This Row],[T PROGRAMADO]]),0)</f>
        <v>0.86962962962962964</v>
      </c>
      <c r="D1338" s="88">
        <f>IFERROR(ROUND(InformeTbHv[[#This Row],[TOTAL DE ARBOLES]]/InformeTbHv[[#This Row],[T EFECTIVO]],2),"")</f>
        <v>39.450000000000003</v>
      </c>
      <c r="E1338" s="88">
        <f>(IFERROR(ROUND(InformeTbHv[[#This Row],[M3]]/InformeTbHv[[#This Row],[TOTAL DE ARBOLES]],2),""))</f>
        <v>0.39</v>
      </c>
      <c r="F1338" s="39">
        <f>IFERROR(ROUND(InformeTbHv[[#This Row],[M3]]/InformeTbHv[[#This Row],[T EFECTIVO]],2),"")</f>
        <v>15.58</v>
      </c>
      <c r="G1338" s="89">
        <f>InformeTbHv[[#This Row],[T PROGRAMADO]]-InformeTbHv[[#This Row],[HORAS DE OTRAS PARADA]]</f>
        <v>5.45</v>
      </c>
      <c r="H1338" s="89">
        <f>InformeTbHv[[#This Row],[T PROGRAMADO]]-SUM(InformeTbHv[[#This Row],[T PARADAS MEC]]+InformeTbHv[[#This Row],[ALISTAMIENTO]]+InformeTbHv[[#This Row],[Mantenimiento periódico]])</f>
        <v>5.87</v>
      </c>
      <c r="I1338" s="89">
        <f>InformeTbHv[[#This Row],[T PARADAS MEC]]+InformeTbHv[[#This Row],[ALISTAMIENTO]]+InformeTbHv[[#This Row],[Mantenimiento periódico]]</f>
        <v>0.88</v>
      </c>
      <c r="J1338" s="89">
        <f>SUMIF(InformeTbHv[[#This Row],[MOTIVO 1]],"Mantenimiento periódico",InformeTbHv[[#This Row],[T OTRA PARADA 1]])</f>
        <v>0</v>
      </c>
      <c r="K1338" s="89">
        <f>InformeTbHv[[#This Row],[Mantenimiento periódico]]+InformeTbHv[[#This Row],[ALISTAMIENTO]]</f>
        <v>0.88</v>
      </c>
      <c r="L1338" s="89">
        <f>SUM(InformeTbHv[[#This Row],[T OTRA PARADA 1]:[T OTRA PARADA 5]])</f>
        <v>0</v>
      </c>
      <c r="M1338" s="88" t="s">
        <v>76</v>
      </c>
      <c r="N1338" s="88" t="s">
        <v>1418</v>
      </c>
      <c r="O1338" s="88" t="s">
        <v>78</v>
      </c>
      <c r="P1338" s="88">
        <v>1006316837</v>
      </c>
      <c r="Q1338" s="88" t="s">
        <v>43</v>
      </c>
      <c r="R1338" s="88" t="s">
        <v>49</v>
      </c>
      <c r="S1338" s="90">
        <v>46087</v>
      </c>
      <c r="T1338" s="88" t="s">
        <v>784</v>
      </c>
      <c r="U1338" s="88"/>
      <c r="V1338" s="88"/>
      <c r="W1338" s="88"/>
      <c r="X1338" s="88"/>
      <c r="Y1338" s="88"/>
      <c r="Z1338" s="88"/>
      <c r="AA1338" s="88"/>
      <c r="AB1338" s="88"/>
      <c r="AC1338" s="88" t="s">
        <v>1446</v>
      </c>
      <c r="AD1338" s="88" t="s">
        <v>1491</v>
      </c>
      <c r="AE1338" s="88" t="s">
        <v>1509</v>
      </c>
      <c r="AF1338" s="88">
        <v>26.49579155242149</v>
      </c>
      <c r="AG1338" s="251" t="s">
        <v>205</v>
      </c>
      <c r="AH1338" s="206">
        <v>4</v>
      </c>
      <c r="AI1338" s="88" t="s">
        <v>47</v>
      </c>
      <c r="AJ1338" s="419">
        <f>VLOOKUP(InformeTbHv[[#This Row],[TURNO]],[1]INFORMEHV!AI$2:AK$184,2,0)</f>
        <v>0.25</v>
      </c>
      <c r="AK1338" s="419">
        <f>VLOOKUP(InformeTbHv[[#This Row],[TURNO]],[1]INFORMEHV!AI$2:AK$184,3,0)</f>
        <v>0.58333333333333337</v>
      </c>
      <c r="AL1338" s="205">
        <v>20</v>
      </c>
      <c r="AM1338" s="88">
        <v>215</v>
      </c>
      <c r="AN1338" s="88">
        <v>84.9</v>
      </c>
      <c r="AO1338" s="88">
        <v>10.11</v>
      </c>
      <c r="AP1338" s="88"/>
      <c r="AQ1338" s="89">
        <v>19.2</v>
      </c>
      <c r="AR1338" s="88">
        <v>6.75</v>
      </c>
      <c r="AS1338" s="88"/>
      <c r="AT1338" s="88"/>
      <c r="AU1338" s="88"/>
      <c r="AV1338" s="88">
        <v>0.88</v>
      </c>
      <c r="AW1338" s="88"/>
      <c r="AX1338" s="88">
        <v>0.42</v>
      </c>
      <c r="AY1338" s="88">
        <v>3</v>
      </c>
      <c r="AZ1338" s="92"/>
      <c r="BA1338" s="88" t="s">
        <v>48</v>
      </c>
      <c r="BB133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1.3</v>
      </c>
      <c r="BC1338" s="89"/>
      <c r="BD1338" s="89"/>
      <c r="BE1338" s="89"/>
      <c r="BF1338" s="89"/>
      <c r="BG1338" s="93"/>
      <c r="BH1338" s="44"/>
      <c r="BI1338" s="45"/>
      <c r="BJ1338" s="45"/>
      <c r="BK1338" s="46"/>
      <c r="BL1338" s="94"/>
    </row>
    <row r="1339" spans="1:64" ht="18" customHeight="1" x14ac:dyDescent="0.3">
      <c r="A1339" s="87">
        <f>IFERROR(InformeTbHv[[#This Row],[T EFECTIVO]]/InformeTbHv[[#This Row],[Horas disponibles]],0)</f>
        <v>0.93044408774745846</v>
      </c>
      <c r="B1339" s="87">
        <f>((InformeTbHv[[#This Row],[T PROGRAMADO]]-InformeTbHv[[#This Row],[HORAS DE OTRAS PARADA]]))/InformeTbHv[[#This Row],[T PROGRAMADO]]</f>
        <v>0.85876543209876544</v>
      </c>
      <c r="C1339" s="216">
        <f>IFERROR(((InformeTbHv[[#This Row],[T PROGRAMADO]]-InformeTbHv[[#This Row],[Ttal P. mec]])/InformeTbHv[[#This Row],[T PROGRAMADO]]),0)</f>
        <v>0.92296296296296299</v>
      </c>
      <c r="D1339" s="88">
        <f>IFERROR(ROUND(InformeTbHv[[#This Row],[TOTAL DE ARBOLES]]/InformeTbHv[[#This Row],[T EFECTIVO]],2),"")</f>
        <v>55.2</v>
      </c>
      <c r="E1339" s="88">
        <f>(IFERROR(ROUND(InformeTbHv[[#This Row],[M3]]/InformeTbHv[[#This Row],[TOTAL DE ARBOLES]],2),""))</f>
        <v>0.35</v>
      </c>
      <c r="F1339" s="39">
        <f>IFERROR(ROUND(InformeTbHv[[#This Row],[M3]]/InformeTbHv[[#This Row],[T EFECTIVO]],2),"")</f>
        <v>19.32</v>
      </c>
      <c r="G1339" s="89">
        <f>InformeTbHv[[#This Row],[T PROGRAMADO]]-InformeTbHv[[#This Row],[HORAS DE OTRAS PARADA]]</f>
        <v>5.7966666666666669</v>
      </c>
      <c r="H1339" s="89">
        <f>InformeTbHv[[#This Row],[T PROGRAMADO]]-SUM(InformeTbHv[[#This Row],[T PARADAS MEC]]+InformeTbHv[[#This Row],[ALISTAMIENTO]]+InformeTbHv[[#This Row],[Mantenimiento periódico]])</f>
        <v>6.23</v>
      </c>
      <c r="I1339" s="89">
        <f>InformeTbHv[[#This Row],[T PARADAS MEC]]+InformeTbHv[[#This Row],[ALISTAMIENTO]]+InformeTbHv[[#This Row],[Mantenimiento periódico]]</f>
        <v>0.52</v>
      </c>
      <c r="J1339" s="89">
        <f>SUMIF(InformeTbHv[[#This Row],[MOTIVO 1]],"Mantenimiento periódico",InformeTbHv[[#This Row],[T OTRA PARADA 1]])</f>
        <v>0</v>
      </c>
      <c r="K1339" s="89">
        <f>InformeTbHv[[#This Row],[Mantenimiento periódico]]+InformeTbHv[[#This Row],[ALISTAMIENTO]]</f>
        <v>0.52</v>
      </c>
      <c r="L1339" s="89">
        <f>SUM(InformeTbHv[[#This Row],[T OTRA PARADA 1]:[T OTRA PARADA 5]])</f>
        <v>0.43333333333333302</v>
      </c>
      <c r="M1339" s="88" t="s">
        <v>76</v>
      </c>
      <c r="N1339" s="88" t="s">
        <v>1418</v>
      </c>
      <c r="O1339" s="88" t="s">
        <v>83</v>
      </c>
      <c r="P1339" s="88">
        <v>1116724602</v>
      </c>
      <c r="Q1339" s="88" t="s">
        <v>43</v>
      </c>
      <c r="R1339" s="88" t="s">
        <v>49</v>
      </c>
      <c r="S1339" s="90">
        <v>46087</v>
      </c>
      <c r="T1339" s="88" t="s">
        <v>784</v>
      </c>
      <c r="U1339" s="88"/>
      <c r="V1339" s="88"/>
      <c r="W1339" s="88"/>
      <c r="X1339" s="88"/>
      <c r="Y1339" s="88"/>
      <c r="Z1339" s="88"/>
      <c r="AA1339" s="88"/>
      <c r="AB1339" s="88"/>
      <c r="AC1339" s="88" t="s">
        <v>1446</v>
      </c>
      <c r="AD1339" s="88" t="s">
        <v>1491</v>
      </c>
      <c r="AE1339" s="88" t="s">
        <v>1509</v>
      </c>
      <c r="AF1339" s="88">
        <v>26.49579155242149</v>
      </c>
      <c r="AG1339" s="251" t="s">
        <v>205</v>
      </c>
      <c r="AH1339" s="206">
        <v>4</v>
      </c>
      <c r="AI1339" s="88" t="s">
        <v>47</v>
      </c>
      <c r="AJ1339" s="419">
        <f>VLOOKUP(InformeTbHv[[#This Row],[TURNO]],[1]INFORMEHV!AI$2:AK$184,2,0)</f>
        <v>0.25</v>
      </c>
      <c r="AK1339" s="419">
        <f>VLOOKUP(InformeTbHv[[#This Row],[TURNO]],[1]INFORMEHV!AI$2:AK$184,3,0)</f>
        <v>0.58333333333333337</v>
      </c>
      <c r="AL1339" s="205">
        <v>25</v>
      </c>
      <c r="AM1339" s="88">
        <v>320</v>
      </c>
      <c r="AN1339" s="88">
        <v>112</v>
      </c>
      <c r="AO1339" s="88">
        <v>17.260000000000002</v>
      </c>
      <c r="AP1339" s="88"/>
      <c r="AQ1339" s="89">
        <v>18.5</v>
      </c>
      <c r="AR1339" s="88">
        <v>6.75</v>
      </c>
      <c r="AS1339" s="88"/>
      <c r="AT1339" s="88"/>
      <c r="AU1339" s="88"/>
      <c r="AV1339" s="88">
        <v>0.52</v>
      </c>
      <c r="AW1339" s="88"/>
      <c r="AX1339" s="88"/>
      <c r="AY1339" s="88">
        <v>3</v>
      </c>
      <c r="AZ1339" s="92"/>
      <c r="BA1339" s="88" t="s">
        <v>48</v>
      </c>
      <c r="BB133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0.95333333333333303</v>
      </c>
      <c r="BC1339" s="89">
        <v>0.43333333333333302</v>
      </c>
      <c r="BD1339" s="89"/>
      <c r="BE1339" s="89"/>
      <c r="BF1339" s="89"/>
      <c r="BG1339" s="93"/>
      <c r="BH1339" s="44" t="s">
        <v>860</v>
      </c>
      <c r="BI1339" s="45"/>
      <c r="BJ1339" s="45"/>
      <c r="BK1339" s="46"/>
      <c r="BL1339" s="94"/>
    </row>
    <row r="1340" spans="1:64" ht="18" customHeight="1" x14ac:dyDescent="0.3">
      <c r="A1340" s="87">
        <f>IFERROR(InformeTbHv[[#This Row],[T EFECTIVO]]/InformeTbHv[[#This Row],[Horas disponibles]],0)</f>
        <v>0.87146529562982022</v>
      </c>
      <c r="B1340" s="87">
        <f>((InformeTbHv[[#This Row],[T PROGRAMADO]]-InformeTbHv[[#This Row],[HORAS DE OTRAS PARADA]]))/InformeTbHv[[#This Row],[T PROGRAMADO]]</f>
        <v>0.84750000000000014</v>
      </c>
      <c r="C1340" s="216">
        <f>IFERROR(((InformeTbHv[[#This Row],[T PROGRAMADO]]-InformeTbHv[[#This Row],[Ttal P. mec]])/InformeTbHv[[#This Row],[T PROGRAMADO]]),0)</f>
        <v>0.97250000000000003</v>
      </c>
      <c r="D1340" s="88">
        <f>IFERROR(ROUND(InformeTbHv[[#This Row],[TOTAL DE ARBOLES]]/InformeTbHv[[#This Row],[T EFECTIVO]],2),"")</f>
        <v>64.900000000000006</v>
      </c>
      <c r="E1340" s="88">
        <f>(IFERROR(ROUND(InformeTbHv[[#This Row],[M3]]/InformeTbHv[[#This Row],[TOTAL DE ARBOLES]],2),""))</f>
        <v>0.22</v>
      </c>
      <c r="F1340" s="39">
        <f>IFERROR(ROUND(InformeTbHv[[#This Row],[M3]]/InformeTbHv[[#This Row],[T EFECTIVO]],2),"")</f>
        <v>14.4</v>
      </c>
      <c r="G1340" s="89">
        <f>InformeTbHv[[#This Row],[T PROGRAMADO]]-InformeTbHv[[#This Row],[HORAS DE OTRAS PARADA]]</f>
        <v>6.7800000000000011</v>
      </c>
      <c r="H1340" s="89">
        <f>InformeTbHv[[#This Row],[T PROGRAMADO]]-SUM(InformeTbHv[[#This Row],[T PARADAS MEC]]+InformeTbHv[[#This Row],[ALISTAMIENTO]]+InformeTbHv[[#This Row],[Mantenimiento periódico]])</f>
        <v>7.78</v>
      </c>
      <c r="I1340" s="89">
        <f>InformeTbHv[[#This Row],[T PARADAS MEC]]+InformeTbHv[[#This Row],[ALISTAMIENTO]]+InformeTbHv[[#This Row],[Mantenimiento periódico]]</f>
        <v>0.22</v>
      </c>
      <c r="J1340" s="89">
        <f>SUMIF(InformeTbHv[[#This Row],[MOTIVO 1]],"Mantenimiento periódico",InformeTbHv[[#This Row],[T OTRA PARADA 1]])</f>
        <v>0</v>
      </c>
      <c r="K1340" s="89">
        <f>InformeTbHv[[#This Row],[Mantenimiento periódico]]+InformeTbHv[[#This Row],[ALISTAMIENTO]]</f>
        <v>0.22</v>
      </c>
      <c r="L1340" s="89">
        <f>SUM(InformeTbHv[[#This Row],[T OTRA PARADA 1]:[T OTRA PARADA 5]])</f>
        <v>0.99999999999999889</v>
      </c>
      <c r="M1340" s="88" t="s">
        <v>86</v>
      </c>
      <c r="N1340" s="88" t="s">
        <v>1418</v>
      </c>
      <c r="O1340" s="88" t="s">
        <v>95</v>
      </c>
      <c r="P1340" s="88">
        <v>6135776</v>
      </c>
      <c r="Q1340" s="88" t="s">
        <v>398</v>
      </c>
      <c r="R1340" s="88" t="s">
        <v>74</v>
      </c>
      <c r="S1340" s="90">
        <v>46087</v>
      </c>
      <c r="T1340" s="88" t="s">
        <v>399</v>
      </c>
      <c r="U1340" s="88"/>
      <c r="V1340" s="88"/>
      <c r="W1340" s="88"/>
      <c r="X1340" s="88"/>
      <c r="Y1340" s="88"/>
      <c r="Z1340" s="88"/>
      <c r="AA1340" s="88"/>
      <c r="AB1340" s="88"/>
      <c r="AC1340" s="88" t="s">
        <v>1430</v>
      </c>
      <c r="AD1340" s="88" t="s">
        <v>1475</v>
      </c>
      <c r="AE1340" s="88" t="s">
        <v>1517</v>
      </c>
      <c r="AF1340" s="88">
        <v>14.957915875223099</v>
      </c>
      <c r="AG1340" s="252" t="s">
        <v>206</v>
      </c>
      <c r="AH1340" s="206">
        <v>9</v>
      </c>
      <c r="AI1340" s="88" t="s">
        <v>47</v>
      </c>
      <c r="AJ1340" s="419">
        <f>VLOOKUP(InformeTbHv[[#This Row],[TURNO]],[1]INFORMEHV!AI$2:AK$184,2,0)</f>
        <v>0.25</v>
      </c>
      <c r="AK1340" s="419">
        <f>VLOOKUP(InformeTbHv[[#This Row],[TURNO]],[1]INFORMEHV!AI$2:AK$184,3,0)</f>
        <v>0.58333333333333337</v>
      </c>
      <c r="AL1340" s="205">
        <v>26</v>
      </c>
      <c r="AM1340" s="88">
        <v>440</v>
      </c>
      <c r="AN1340" s="88">
        <v>97.63</v>
      </c>
      <c r="AO1340" s="88">
        <v>13.02</v>
      </c>
      <c r="AP1340" s="88"/>
      <c r="AQ1340" s="89">
        <v>17.2</v>
      </c>
      <c r="AR1340" s="88">
        <v>8</v>
      </c>
      <c r="AS1340" s="88"/>
      <c r="AT1340" s="88"/>
      <c r="AU1340" s="88"/>
      <c r="AV1340" s="88">
        <v>0.22</v>
      </c>
      <c r="AW1340" s="88"/>
      <c r="AX1340" s="88"/>
      <c r="AY1340" s="88">
        <v>6</v>
      </c>
      <c r="AZ1340" s="92" t="s">
        <v>203</v>
      </c>
      <c r="BA1340" s="88" t="s">
        <v>48</v>
      </c>
      <c r="BB134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1.2199999999999989</v>
      </c>
      <c r="BC1340" s="89">
        <v>0.266666666666666</v>
      </c>
      <c r="BD1340" s="89">
        <v>0.73333333333333295</v>
      </c>
      <c r="BE1340" s="89"/>
      <c r="BF1340" s="89"/>
      <c r="BG1340" s="93"/>
      <c r="BH1340" s="44" t="s">
        <v>90</v>
      </c>
      <c r="BI1340" s="15" t="s">
        <v>241</v>
      </c>
      <c r="BJ1340" s="45"/>
      <c r="BK1340" s="46"/>
      <c r="BL1340" s="94"/>
    </row>
    <row r="1341" spans="1:64" ht="18" customHeight="1" x14ac:dyDescent="0.3">
      <c r="A1341" s="87">
        <f>IFERROR(InformeTbHv[[#This Row],[T EFECTIVO]]/InformeTbHv[[#This Row],[Horas disponibles]],0)</f>
        <v>0.93481095176010431</v>
      </c>
      <c r="B1341" s="87">
        <f>((InformeTbHv[[#This Row],[T PROGRAMADO]]-InformeTbHv[[#This Row],[HORAS DE OTRAS PARADA]]))/InformeTbHv[[#This Row],[T PROGRAMADO]]</f>
        <v>0.89624999999999999</v>
      </c>
      <c r="C1341" s="216">
        <f>IFERROR(((InformeTbHv[[#This Row],[T PROGRAMADO]]-InformeTbHv[[#This Row],[Ttal P. mec]])/InformeTbHv[[#This Row],[T PROGRAMADO]]),0)</f>
        <v>0.95874999999999999</v>
      </c>
      <c r="D1341" s="88">
        <f>IFERROR(ROUND(InformeTbHv[[#This Row],[TOTAL DE ARBOLES]]/InformeTbHv[[#This Row],[T EFECTIVO]],2),"")</f>
        <v>16.46</v>
      </c>
      <c r="E1341" s="88">
        <f>(IFERROR(ROUND(InformeTbHv[[#This Row],[M3]]/InformeTbHv[[#This Row],[TOTAL DE ARBOLES]],2),""))</f>
        <v>0.4</v>
      </c>
      <c r="F1341" s="39">
        <f>IFERROR(ROUND(InformeTbHv[[#This Row],[M3]]/InformeTbHv[[#This Row],[T EFECTIVO]],2),"")</f>
        <v>6.54</v>
      </c>
      <c r="G1341" s="89">
        <f>InformeTbHv[[#This Row],[T PROGRAMADO]]-InformeTbHv[[#This Row],[HORAS DE OTRAS PARADA]]</f>
        <v>7.17</v>
      </c>
      <c r="H1341" s="89">
        <f>InformeTbHv[[#This Row],[T PROGRAMADO]]-SUM(InformeTbHv[[#This Row],[T PARADAS MEC]]+InformeTbHv[[#This Row],[ALISTAMIENTO]]+InformeTbHv[[#This Row],[Mantenimiento periódico]])</f>
        <v>7.67</v>
      </c>
      <c r="I1341" s="89">
        <f>InformeTbHv[[#This Row],[T PARADAS MEC]]+InformeTbHv[[#This Row],[ALISTAMIENTO]]+InformeTbHv[[#This Row],[Mantenimiento periódico]]</f>
        <v>0.33</v>
      </c>
      <c r="J1341" s="89">
        <f>SUMIF(InformeTbHv[[#This Row],[MOTIVO 1]],"Mantenimiento periódico",InformeTbHv[[#This Row],[T OTRA PARADA 1]])</f>
        <v>0</v>
      </c>
      <c r="K1341" s="89">
        <f>InformeTbHv[[#This Row],[Mantenimiento periódico]]+InformeTbHv[[#This Row],[ALISTAMIENTO]]</f>
        <v>0.33</v>
      </c>
      <c r="L1341" s="89">
        <f>SUM(InformeTbHv[[#This Row],[T OTRA PARADA 1]:[T OTRA PARADA 5]])</f>
        <v>0</v>
      </c>
      <c r="M1341" s="88" t="s">
        <v>134</v>
      </c>
      <c r="N1341" s="88" t="s">
        <v>1417</v>
      </c>
      <c r="O1341" s="88" t="s">
        <v>367</v>
      </c>
      <c r="P1341" s="88">
        <v>18435730</v>
      </c>
      <c r="Q1341" s="88" t="s">
        <v>65</v>
      </c>
      <c r="R1341" s="88" t="s">
        <v>49</v>
      </c>
      <c r="S1341" s="90">
        <v>46087</v>
      </c>
      <c r="T1341" s="88" t="s">
        <v>833</v>
      </c>
      <c r="U1341" s="88"/>
      <c r="V1341" s="88"/>
      <c r="W1341" s="88"/>
      <c r="X1341" s="88"/>
      <c r="Y1341" s="88"/>
      <c r="Z1341" s="88"/>
      <c r="AA1341" s="88"/>
      <c r="AB1341" s="88"/>
      <c r="AC1341" s="88" t="s">
        <v>1451</v>
      </c>
      <c r="AD1341" s="88" t="s">
        <v>1496</v>
      </c>
      <c r="AE1341" s="88" t="s">
        <v>1511</v>
      </c>
      <c r="AF1341" s="88">
        <v>21.380352760168222</v>
      </c>
      <c r="AG1341" s="25" t="s">
        <v>207</v>
      </c>
      <c r="AH1341" s="206">
        <v>4</v>
      </c>
      <c r="AI1341" s="88" t="s">
        <v>47</v>
      </c>
      <c r="AJ1341" s="419">
        <f>VLOOKUP(InformeTbHv[[#This Row],[TURNO]],[1]INFORMEHV!AI$2:AK$184,2,0)</f>
        <v>0.25</v>
      </c>
      <c r="AK1341" s="419">
        <f>VLOOKUP(InformeTbHv[[#This Row],[TURNO]],[1]INFORMEHV!AI$2:AK$184,3,0)</f>
        <v>0.58333333333333337</v>
      </c>
      <c r="AL1341" s="205">
        <v>18</v>
      </c>
      <c r="AM1341" s="88">
        <v>118</v>
      </c>
      <c r="AN1341" s="88">
        <v>46.9</v>
      </c>
      <c r="AO1341" s="88">
        <v>9.4</v>
      </c>
      <c r="AP1341" s="88"/>
      <c r="AQ1341" s="89">
        <v>26</v>
      </c>
      <c r="AR1341" s="88">
        <v>8</v>
      </c>
      <c r="AS1341" s="88"/>
      <c r="AT1341" s="88"/>
      <c r="AU1341" s="88"/>
      <c r="AV1341" s="88">
        <v>0.33</v>
      </c>
      <c r="AW1341" s="88"/>
      <c r="AX1341" s="88">
        <v>0.5</v>
      </c>
      <c r="AY1341" s="88"/>
      <c r="AZ1341" s="92"/>
      <c r="BA1341" s="88" t="s">
        <v>48</v>
      </c>
      <c r="BB134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0.83000000000000007</v>
      </c>
      <c r="BC1341" s="89"/>
      <c r="BD1341" s="89"/>
      <c r="BE1341" s="89"/>
      <c r="BF1341" s="89"/>
      <c r="BG1341" s="93"/>
      <c r="BH1341" s="44"/>
      <c r="BI1341" s="45"/>
      <c r="BJ1341" s="45"/>
      <c r="BK1341" s="46"/>
      <c r="BL1341" s="94"/>
    </row>
    <row r="1342" spans="1:64" ht="18" customHeight="1" x14ac:dyDescent="0.3">
      <c r="A1342" s="87">
        <f>IFERROR(InformeTbHv[[#This Row],[T EFECTIVO]]/InformeTbHv[[#This Row],[Horas disponibles]],0)</f>
        <v>0.91395045632333771</v>
      </c>
      <c r="B1342" s="87">
        <f>((InformeTbHv[[#This Row],[T PROGRAMADO]]-InformeTbHv[[#This Row],[HORAS DE OTRAS PARADA]]))/InformeTbHv[[#This Row],[T PROGRAMADO]]</f>
        <v>0.87624999999999997</v>
      </c>
      <c r="C1342" s="216">
        <f>IFERROR(((InformeTbHv[[#This Row],[T PROGRAMADO]]-InformeTbHv[[#This Row],[Ttal P. mec]])/InformeTbHv[[#This Row],[T PROGRAMADO]]),0)</f>
        <v>0.95874999999999999</v>
      </c>
      <c r="D1342" s="88">
        <f>IFERROR(ROUND(InformeTbHv[[#This Row],[TOTAL DE ARBOLES]]/InformeTbHv[[#This Row],[T EFECTIVO]],2),"")</f>
        <v>16.260000000000002</v>
      </c>
      <c r="E1342" s="88">
        <f>(IFERROR(ROUND(InformeTbHv[[#This Row],[M3]]/InformeTbHv[[#This Row],[TOTAL DE ARBOLES]],2),""))</f>
        <v>0.46</v>
      </c>
      <c r="F1342" s="39">
        <f>IFERROR(ROUND(InformeTbHv[[#This Row],[M3]]/InformeTbHv[[#This Row],[T EFECTIVO]],2),"")</f>
        <v>7.42</v>
      </c>
      <c r="G1342" s="89">
        <f>InformeTbHv[[#This Row],[T PROGRAMADO]]-InformeTbHv[[#This Row],[HORAS DE OTRAS PARADA]]</f>
        <v>7.01</v>
      </c>
      <c r="H1342" s="89">
        <f>InformeTbHv[[#This Row],[T PROGRAMADO]]-SUM(InformeTbHv[[#This Row],[T PARADAS MEC]]+InformeTbHv[[#This Row],[ALISTAMIENTO]]+InformeTbHv[[#This Row],[Mantenimiento periódico]])</f>
        <v>7.67</v>
      </c>
      <c r="I1342" s="89">
        <f>InformeTbHv[[#This Row],[T PARADAS MEC]]+InformeTbHv[[#This Row],[ALISTAMIENTO]]+InformeTbHv[[#This Row],[Mantenimiento periódico]]</f>
        <v>0.33</v>
      </c>
      <c r="J1342" s="89">
        <f>SUMIF(InformeTbHv[[#This Row],[MOTIVO 1]],"Mantenimiento periódico",InformeTbHv[[#This Row],[T OTRA PARADA 1]])</f>
        <v>0</v>
      </c>
      <c r="K1342" s="89">
        <f>InformeTbHv[[#This Row],[Mantenimiento periódico]]+InformeTbHv[[#This Row],[ALISTAMIENTO]]</f>
        <v>0.33</v>
      </c>
      <c r="L1342" s="89">
        <f>SUM(InformeTbHv[[#This Row],[T OTRA PARADA 1]:[T OTRA PARADA 5]])</f>
        <v>0</v>
      </c>
      <c r="M1342" s="88" t="s">
        <v>134</v>
      </c>
      <c r="N1342" s="88" t="s">
        <v>1417</v>
      </c>
      <c r="O1342" s="88" t="s">
        <v>535</v>
      </c>
      <c r="P1342" s="88">
        <v>1039884146</v>
      </c>
      <c r="Q1342" s="88" t="s">
        <v>65</v>
      </c>
      <c r="R1342" s="88" t="s">
        <v>49</v>
      </c>
      <c r="S1342" s="203">
        <v>46087</v>
      </c>
      <c r="T1342" s="88" t="s">
        <v>833</v>
      </c>
      <c r="U1342" s="88"/>
      <c r="V1342" s="88"/>
      <c r="W1342" s="88"/>
      <c r="X1342" s="88"/>
      <c r="Y1342" s="88"/>
      <c r="Z1342" s="88"/>
      <c r="AA1342" s="88"/>
      <c r="AB1342" s="88"/>
      <c r="AC1342" s="88" t="s">
        <v>1451</v>
      </c>
      <c r="AD1342" s="88" t="s">
        <v>1496</v>
      </c>
      <c r="AE1342" s="88" t="s">
        <v>1511</v>
      </c>
      <c r="AF1342" s="88">
        <v>21.380352760168222</v>
      </c>
      <c r="AG1342" s="25" t="s">
        <v>207</v>
      </c>
      <c r="AH1342" s="206">
        <v>4</v>
      </c>
      <c r="AI1342" s="205" t="s">
        <v>45</v>
      </c>
      <c r="AJ1342" s="416">
        <f>VLOOKUP(InformeTbHv[[#This Row],[TURNO]],[1]INFORMEHV!AI$2:AK$184,2,0)</f>
        <v>0.58333333333333337</v>
      </c>
      <c r="AK1342" s="416">
        <f>VLOOKUP(InformeTbHv[[#This Row],[TURNO]],[1]INFORMEHV!AI$2:AK$184,3,0)</f>
        <v>0.91666666666666663</v>
      </c>
      <c r="AL1342" s="205">
        <v>29</v>
      </c>
      <c r="AM1342" s="88">
        <v>114</v>
      </c>
      <c r="AN1342" s="88">
        <v>52</v>
      </c>
      <c r="AO1342" s="88">
        <v>7.9</v>
      </c>
      <c r="AP1342" s="88"/>
      <c r="AQ1342" s="89">
        <v>40</v>
      </c>
      <c r="AR1342" s="88">
        <v>8</v>
      </c>
      <c r="AS1342" s="88"/>
      <c r="AT1342" s="88"/>
      <c r="AU1342" s="88"/>
      <c r="AV1342" s="88">
        <v>0.33</v>
      </c>
      <c r="AW1342" s="88">
        <v>0.33</v>
      </c>
      <c r="AX1342" s="88">
        <v>0.33</v>
      </c>
      <c r="AY1342" s="88">
        <v>1</v>
      </c>
      <c r="AZ1342" s="92" t="s">
        <v>861</v>
      </c>
      <c r="BA1342" s="88" t="s">
        <v>48</v>
      </c>
      <c r="BB134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0.99</v>
      </c>
      <c r="BC1342" s="89"/>
      <c r="BD1342" s="89"/>
      <c r="BE1342" s="89"/>
      <c r="BF1342" s="89"/>
      <c r="BG1342" s="93"/>
      <c r="BH1342" s="44"/>
      <c r="BI1342" s="45"/>
      <c r="BJ1342" s="45"/>
      <c r="BK1342" s="46"/>
      <c r="BL1342" s="94"/>
    </row>
    <row r="1343" spans="1:64" ht="18" customHeight="1" x14ac:dyDescent="0.3">
      <c r="A1343" s="87">
        <f>IFERROR(InformeTbHv[[#This Row],[T EFECTIVO]]/InformeTbHv[[#This Row],[Horas disponibles]],0)</f>
        <v>0.94580645161290322</v>
      </c>
      <c r="B1343" s="87">
        <f>((InformeTbHv[[#This Row],[T PROGRAMADO]]-InformeTbHv[[#This Row],[HORAS DE OTRAS PARADA]]))/InformeTbHv[[#This Row],[T PROGRAMADO]]</f>
        <v>0.91625000000000001</v>
      </c>
      <c r="C1343" s="216">
        <f>IFERROR(((InformeTbHv[[#This Row],[T PROGRAMADO]]-InformeTbHv[[#This Row],[Ttal P. mec]])/InformeTbHv[[#This Row],[T PROGRAMADO]]),0)</f>
        <v>0.96875</v>
      </c>
      <c r="D1343" s="88">
        <f>IFERROR(ROUND(InformeTbHv[[#This Row],[TOTAL DE ARBOLES]]/InformeTbHv[[#This Row],[T EFECTIVO]],2),"")</f>
        <v>72.31</v>
      </c>
      <c r="E1343" s="88">
        <f>(IFERROR(ROUND(InformeTbHv[[#This Row],[M3]]/InformeTbHv[[#This Row],[TOTAL DE ARBOLES]],2),""))</f>
        <v>0.37</v>
      </c>
      <c r="F1343" s="39">
        <f>IFERROR(ROUND(InformeTbHv[[#This Row],[M3]]/InformeTbHv[[#This Row],[T EFECTIVO]],2),"")</f>
        <v>26.94</v>
      </c>
      <c r="G1343" s="89">
        <f>InformeTbHv[[#This Row],[T PROGRAMADO]]-InformeTbHv[[#This Row],[HORAS DE OTRAS PARADA]]</f>
        <v>7.33</v>
      </c>
      <c r="H1343" s="89">
        <f>InformeTbHv[[#This Row],[T PROGRAMADO]]-SUM(InformeTbHv[[#This Row],[T PARADAS MEC]]+InformeTbHv[[#This Row],[ALISTAMIENTO]]+InformeTbHv[[#This Row],[Mantenimiento periódico]])</f>
        <v>7.75</v>
      </c>
      <c r="I1343" s="89">
        <f>InformeTbHv[[#This Row],[T PARADAS MEC]]+InformeTbHv[[#This Row],[ALISTAMIENTO]]+InformeTbHv[[#This Row],[Mantenimiento periódico]]</f>
        <v>0.25</v>
      </c>
      <c r="J1343" s="89">
        <f>SUMIF(InformeTbHv[[#This Row],[MOTIVO 1]],"Mantenimiento periódico",InformeTbHv[[#This Row],[T OTRA PARADA 1]])</f>
        <v>0</v>
      </c>
      <c r="K1343" s="89">
        <f>InformeTbHv[[#This Row],[Mantenimiento periódico]]+InformeTbHv[[#This Row],[ALISTAMIENTO]]</f>
        <v>0.25</v>
      </c>
      <c r="L1343" s="89">
        <f>SUM(InformeTbHv[[#This Row],[T OTRA PARADA 1]:[T OTRA PARADA 5]])</f>
        <v>0</v>
      </c>
      <c r="M1343" s="88" t="s">
        <v>42</v>
      </c>
      <c r="N1343" s="88" t="s">
        <v>1418</v>
      </c>
      <c r="O1343" s="88" t="s">
        <v>58</v>
      </c>
      <c r="P1343" s="88">
        <v>6343935</v>
      </c>
      <c r="Q1343" s="88" t="s">
        <v>43</v>
      </c>
      <c r="R1343" s="88" t="s">
        <v>44</v>
      </c>
      <c r="S1343" s="90">
        <v>46087</v>
      </c>
      <c r="T1343" s="88" t="s">
        <v>815</v>
      </c>
      <c r="U1343" s="88"/>
      <c r="V1343" s="88"/>
      <c r="W1343" s="88"/>
      <c r="X1343" s="88"/>
      <c r="Y1343" s="88"/>
      <c r="Z1343" s="88"/>
      <c r="AA1343" s="88"/>
      <c r="AB1343" s="88"/>
      <c r="AC1343" s="88" t="s">
        <v>1434</v>
      </c>
      <c r="AD1343" s="88" t="s">
        <v>1479</v>
      </c>
      <c r="AE1343" s="88" t="s">
        <v>1519</v>
      </c>
      <c r="AF1343" s="88">
        <v>17.88641072711232</v>
      </c>
      <c r="AG1343" s="49" t="s">
        <v>208</v>
      </c>
      <c r="AH1343" s="206">
        <v>2</v>
      </c>
      <c r="AI1343" s="88" t="s">
        <v>47</v>
      </c>
      <c r="AJ1343" s="419">
        <f>VLOOKUP(InformeTbHv[[#This Row],[TURNO]],[1]INFORMEHV!AI$2:AK$184,2,0)</f>
        <v>0.25</v>
      </c>
      <c r="AK1343" s="419">
        <f>VLOOKUP(InformeTbHv[[#This Row],[TURNO]],[1]INFORMEHV!AI$2:AK$184,3,0)</f>
        <v>0.58333333333333337</v>
      </c>
      <c r="AL1343" s="205">
        <v>28</v>
      </c>
      <c r="AM1343" s="88">
        <v>530</v>
      </c>
      <c r="AN1343" s="88">
        <v>197.45</v>
      </c>
      <c r="AO1343" s="88">
        <v>20.49</v>
      </c>
      <c r="AP1343" s="88"/>
      <c r="AQ1343" s="89">
        <v>21</v>
      </c>
      <c r="AR1343" s="88">
        <v>8</v>
      </c>
      <c r="AS1343" s="88"/>
      <c r="AT1343" s="88"/>
      <c r="AU1343" s="88"/>
      <c r="AV1343" s="88">
        <v>0.25</v>
      </c>
      <c r="AW1343" s="88">
        <v>0.17</v>
      </c>
      <c r="AX1343" s="88">
        <v>0.25</v>
      </c>
      <c r="AY1343" s="88">
        <v>5</v>
      </c>
      <c r="AZ1343" s="92" t="s">
        <v>92</v>
      </c>
      <c r="BA1343" s="88" t="s">
        <v>46</v>
      </c>
      <c r="BB134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0.67</v>
      </c>
      <c r="BC1343" s="89"/>
      <c r="BD1343" s="89"/>
      <c r="BE1343" s="89"/>
      <c r="BF1343" s="89"/>
      <c r="BG1343" s="93"/>
      <c r="BH1343" s="44"/>
      <c r="BI1343" s="45"/>
      <c r="BJ1343" s="45"/>
      <c r="BK1343" s="46"/>
      <c r="BL1343" s="94"/>
    </row>
    <row r="1344" spans="1:64" ht="18" customHeight="1" x14ac:dyDescent="0.3">
      <c r="A1344" s="87">
        <f>IFERROR(InformeTbHv[[#This Row],[T EFECTIVO]]/InformeTbHv[[#This Row],[Horas disponibles]],0)</f>
        <v>0.41329856584093871</v>
      </c>
      <c r="B1344" s="87">
        <f>((InformeTbHv[[#This Row],[T PROGRAMADO]]-InformeTbHv[[#This Row],[HORAS DE OTRAS PARADA]]))/InformeTbHv[[#This Row],[T PROGRAMADO]]</f>
        <v>0.39624999999999999</v>
      </c>
      <c r="C1344" s="216">
        <f>IFERROR(((InformeTbHv[[#This Row],[T PROGRAMADO]]-InformeTbHv[[#This Row],[Ttal P. mec]])/InformeTbHv[[#This Row],[T PROGRAMADO]]),0)</f>
        <v>0.95874999999999999</v>
      </c>
      <c r="D1344" s="88">
        <f>IFERROR(ROUND(InformeTbHv[[#This Row],[TOTAL DE ARBOLES]]/InformeTbHv[[#This Row],[T EFECTIVO]],2),"")</f>
        <v>35.65</v>
      </c>
      <c r="E1344" s="88">
        <f>(IFERROR(ROUND(InformeTbHv[[#This Row],[M3]]/InformeTbHv[[#This Row],[TOTAL DE ARBOLES]],2),""))</f>
        <v>0.38</v>
      </c>
      <c r="F1344" s="39">
        <f>IFERROR(ROUND(InformeTbHv[[#This Row],[M3]]/InformeTbHv[[#This Row],[T EFECTIVO]],2),"")</f>
        <v>13.69</v>
      </c>
      <c r="G1344" s="89">
        <f>InformeTbHv[[#This Row],[T PROGRAMADO]]-InformeTbHv[[#This Row],[HORAS DE OTRAS PARADA]]</f>
        <v>3.17</v>
      </c>
      <c r="H1344" s="89">
        <f>InformeTbHv[[#This Row],[T PROGRAMADO]]-SUM(InformeTbHv[[#This Row],[T PARADAS MEC]]+InformeTbHv[[#This Row],[ALISTAMIENTO]]+InformeTbHv[[#This Row],[Mantenimiento periódico]])</f>
        <v>7.67</v>
      </c>
      <c r="I1344" s="89">
        <f>InformeTbHv[[#This Row],[T PARADAS MEC]]+InformeTbHv[[#This Row],[ALISTAMIENTO]]+InformeTbHv[[#This Row],[Mantenimiento periódico]]</f>
        <v>0.33</v>
      </c>
      <c r="J1344" s="89">
        <f>SUMIF(InformeTbHv[[#This Row],[MOTIVO 1]],"Mantenimiento periódico",InformeTbHv[[#This Row],[T OTRA PARADA 1]])</f>
        <v>0</v>
      </c>
      <c r="K1344" s="89">
        <f>InformeTbHv[[#This Row],[Mantenimiento periódico]]+InformeTbHv[[#This Row],[ALISTAMIENTO]]</f>
        <v>0.33</v>
      </c>
      <c r="L1344" s="89">
        <f>SUM(InformeTbHv[[#This Row],[T OTRA PARADA 1]:[T OTRA PARADA 5]])</f>
        <v>4</v>
      </c>
      <c r="M1344" s="88" t="s">
        <v>136</v>
      </c>
      <c r="N1344" s="88" t="s">
        <v>1417</v>
      </c>
      <c r="O1344" s="88" t="s">
        <v>862</v>
      </c>
      <c r="P1344" s="88">
        <v>1007605468</v>
      </c>
      <c r="Q1344" s="88" t="s">
        <v>65</v>
      </c>
      <c r="R1344" s="88" t="s">
        <v>49</v>
      </c>
      <c r="S1344" s="90">
        <v>46087</v>
      </c>
      <c r="T1344" s="88" t="s">
        <v>863</v>
      </c>
      <c r="U1344" s="88"/>
      <c r="V1344" s="88"/>
      <c r="W1344" s="88"/>
      <c r="X1344" s="88"/>
      <c r="Y1344" s="88"/>
      <c r="Z1344" s="88"/>
      <c r="AA1344" s="88"/>
      <c r="AB1344" s="88"/>
      <c r="AC1344" s="88" t="s">
        <v>1452</v>
      </c>
      <c r="AD1344" s="88" t="s">
        <v>1497</v>
      </c>
      <c r="AE1344" s="88" t="s">
        <v>1511</v>
      </c>
      <c r="AF1344" s="88">
        <v>22.954473893864211</v>
      </c>
      <c r="AG1344" s="251" t="s">
        <v>205</v>
      </c>
      <c r="AH1344" s="206">
        <v>5</v>
      </c>
      <c r="AI1344" s="88" t="s">
        <v>47</v>
      </c>
      <c r="AJ1344" s="419">
        <f>VLOOKUP(InformeTbHv[[#This Row],[TURNO]],[1]INFORMEHV!AI$2:AK$184,2,0)</f>
        <v>0.25</v>
      </c>
      <c r="AK1344" s="419">
        <f>VLOOKUP(InformeTbHv[[#This Row],[TURNO]],[1]INFORMEHV!AI$2:AK$184,3,0)</f>
        <v>0.58333333333333337</v>
      </c>
      <c r="AL1344" s="205">
        <v>15</v>
      </c>
      <c r="AM1344" s="88">
        <v>113</v>
      </c>
      <c r="AN1344" s="88">
        <v>43.4</v>
      </c>
      <c r="AO1344" s="88">
        <v>11.05</v>
      </c>
      <c r="AP1344" s="88"/>
      <c r="AQ1344" s="89">
        <v>20</v>
      </c>
      <c r="AR1344" s="88">
        <v>8</v>
      </c>
      <c r="AS1344" s="88"/>
      <c r="AT1344" s="88"/>
      <c r="AU1344" s="88"/>
      <c r="AV1344" s="88">
        <v>0.33</v>
      </c>
      <c r="AW1344" s="88"/>
      <c r="AX1344" s="88">
        <v>0.5</v>
      </c>
      <c r="AY1344" s="88"/>
      <c r="AZ1344" s="92" t="s">
        <v>864</v>
      </c>
      <c r="BA1344" s="88" t="s">
        <v>48</v>
      </c>
      <c r="BB134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4.83</v>
      </c>
      <c r="BC1344" s="89">
        <v>4</v>
      </c>
      <c r="BD1344" s="89"/>
      <c r="BE1344" s="89"/>
      <c r="BF1344" s="89"/>
      <c r="BG1344" s="93"/>
      <c r="BH1344" s="44" t="s">
        <v>237</v>
      </c>
      <c r="BI1344" s="45"/>
      <c r="BJ1344" s="45"/>
      <c r="BK1344" s="46"/>
      <c r="BL1344" s="94"/>
    </row>
    <row r="1345" spans="1:64" ht="18" customHeight="1" x14ac:dyDescent="0.3">
      <c r="A1345" s="87">
        <f>IFERROR(InformeTbHv[[#This Row],[T EFECTIVO]]/InformeTbHv[[#This Row],[Horas disponibles]],0)</f>
        <v>0.93481095176010431</v>
      </c>
      <c r="B1345" s="87">
        <f>((InformeTbHv[[#This Row],[T PROGRAMADO]]-InformeTbHv[[#This Row],[HORAS DE OTRAS PARADA]]))/InformeTbHv[[#This Row],[T PROGRAMADO]]</f>
        <v>0.89624999999999999</v>
      </c>
      <c r="C1345" s="216">
        <f>IFERROR(((InformeTbHv[[#This Row],[T PROGRAMADO]]-InformeTbHv[[#This Row],[Ttal P. mec]])/InformeTbHv[[#This Row],[T PROGRAMADO]]),0)</f>
        <v>0.95874999999999999</v>
      </c>
      <c r="D1345" s="88">
        <f>IFERROR(ROUND(InformeTbHv[[#This Row],[TOTAL DE ARBOLES]]/InformeTbHv[[#This Row],[T EFECTIVO]],2),"")</f>
        <v>34.869999999999997</v>
      </c>
      <c r="E1345" s="88">
        <f>(IFERROR(ROUND(InformeTbHv[[#This Row],[M3]]/InformeTbHv[[#This Row],[TOTAL DE ARBOLES]],2),""))</f>
        <v>0.39</v>
      </c>
      <c r="F1345" s="39">
        <f>IFERROR(ROUND(InformeTbHv[[#This Row],[M3]]/InformeTbHv[[#This Row],[T EFECTIVO]],2),"")</f>
        <v>13.57</v>
      </c>
      <c r="G1345" s="89">
        <f>InformeTbHv[[#This Row],[T PROGRAMADO]]-InformeTbHv[[#This Row],[HORAS DE OTRAS PARADA]]</f>
        <v>7.17</v>
      </c>
      <c r="H1345" s="89">
        <f>InformeTbHv[[#This Row],[T PROGRAMADO]]-SUM(InformeTbHv[[#This Row],[T PARADAS MEC]]+InformeTbHv[[#This Row],[ALISTAMIENTO]]+InformeTbHv[[#This Row],[Mantenimiento periódico]])</f>
        <v>7.67</v>
      </c>
      <c r="I1345" s="89">
        <f>InformeTbHv[[#This Row],[T PARADAS MEC]]+InformeTbHv[[#This Row],[ALISTAMIENTO]]+InformeTbHv[[#This Row],[Mantenimiento periódico]]</f>
        <v>0.33</v>
      </c>
      <c r="J1345" s="89">
        <f>SUMIF(InformeTbHv[[#This Row],[MOTIVO 1]],"Mantenimiento periódico",InformeTbHv[[#This Row],[T OTRA PARADA 1]])</f>
        <v>0</v>
      </c>
      <c r="K1345" s="89">
        <f>InformeTbHv[[#This Row],[Mantenimiento periódico]]+InformeTbHv[[#This Row],[ALISTAMIENTO]]</f>
        <v>0.33</v>
      </c>
      <c r="L1345" s="89">
        <f>SUM(InformeTbHv[[#This Row],[T OTRA PARADA 1]:[T OTRA PARADA 5]])</f>
        <v>0</v>
      </c>
      <c r="M1345" s="88" t="s">
        <v>136</v>
      </c>
      <c r="N1345" s="88" t="s">
        <v>1417</v>
      </c>
      <c r="O1345" s="88" t="s">
        <v>375</v>
      </c>
      <c r="P1345" s="88">
        <v>1127213532</v>
      </c>
      <c r="Q1345" s="88" t="s">
        <v>65</v>
      </c>
      <c r="R1345" s="88" t="s">
        <v>49</v>
      </c>
      <c r="S1345" s="90">
        <v>46087</v>
      </c>
      <c r="T1345" s="88" t="s">
        <v>863</v>
      </c>
      <c r="U1345" s="88"/>
      <c r="V1345" s="88"/>
      <c r="W1345" s="88"/>
      <c r="X1345" s="88"/>
      <c r="Y1345" s="88"/>
      <c r="Z1345" s="88"/>
      <c r="AA1345" s="88"/>
      <c r="AB1345" s="88"/>
      <c r="AC1345" s="88" t="s">
        <v>1452</v>
      </c>
      <c r="AD1345" s="88" t="s">
        <v>1497</v>
      </c>
      <c r="AE1345" s="88" t="s">
        <v>1511</v>
      </c>
      <c r="AF1345" s="88">
        <v>22.954473893864211</v>
      </c>
      <c r="AG1345" s="251" t="s">
        <v>205</v>
      </c>
      <c r="AH1345" s="206">
        <v>5</v>
      </c>
      <c r="AI1345" s="88" t="s">
        <v>45</v>
      </c>
      <c r="AJ1345" s="419">
        <f>VLOOKUP(InformeTbHv[[#This Row],[TURNO]],[1]INFORMEHV!AI$2:AK$184,2,0)</f>
        <v>0.58333333333333337</v>
      </c>
      <c r="AK1345" s="419">
        <f>VLOOKUP(InformeTbHv[[#This Row],[TURNO]],[1]INFORMEHV!AI$2:AK$184,3,0)</f>
        <v>0.91666666666666663</v>
      </c>
      <c r="AL1345" s="205">
        <v>15</v>
      </c>
      <c r="AM1345" s="88">
        <v>250</v>
      </c>
      <c r="AN1345" s="88">
        <v>97.3</v>
      </c>
      <c r="AO1345" s="88">
        <v>16.600000000000001</v>
      </c>
      <c r="AP1345" s="88"/>
      <c r="AQ1345" s="89">
        <v>20</v>
      </c>
      <c r="AR1345" s="88">
        <v>8</v>
      </c>
      <c r="AS1345" s="88"/>
      <c r="AT1345" s="88"/>
      <c r="AU1345" s="88"/>
      <c r="AV1345" s="88">
        <v>0.33</v>
      </c>
      <c r="AW1345" s="88"/>
      <c r="AX1345" s="88">
        <v>0.5</v>
      </c>
      <c r="AY1345" s="88"/>
      <c r="AZ1345" s="92"/>
      <c r="BA1345" s="88" t="s">
        <v>48</v>
      </c>
      <c r="BB134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0.83000000000000007</v>
      </c>
      <c r="BC1345" s="89"/>
      <c r="BD1345" s="89"/>
      <c r="BE1345" s="89"/>
      <c r="BF1345" s="89"/>
      <c r="BG1345" s="93"/>
      <c r="BH1345" s="44"/>
      <c r="BI1345" s="45"/>
      <c r="BJ1345" s="45"/>
      <c r="BK1345" s="46"/>
      <c r="BL1345" s="94"/>
    </row>
    <row r="1346" spans="1:64" ht="18" customHeight="1" x14ac:dyDescent="0.3">
      <c r="A1346" s="87">
        <f>IFERROR(InformeTbHv[[#This Row],[T EFECTIVO]]/InformeTbHv[[#This Row],[Horas disponibles]],0)</f>
        <v>0.75</v>
      </c>
      <c r="B1346" s="87">
        <f>((InformeTbHv[[#This Row],[T PROGRAMADO]]-InformeTbHv[[#This Row],[HORAS DE OTRAS PARADA]]))/InformeTbHv[[#This Row],[T PROGRAMADO]]</f>
        <v>0.75</v>
      </c>
      <c r="C1346" s="216">
        <f>IFERROR(((InformeTbHv[[#This Row],[T PROGRAMADO]]-InformeTbHv[[#This Row],[Ttal P. mec]])/InformeTbHv[[#This Row],[T PROGRAMADO]]),0)</f>
        <v>1</v>
      </c>
      <c r="D1346" s="88">
        <f>IFERROR(ROUND(InformeTbHv[[#This Row],[TOTAL DE ARBOLES]]/InformeTbHv[[#This Row],[T EFECTIVO]],2),"")</f>
        <v>45.17</v>
      </c>
      <c r="E1346" s="88">
        <f>(IFERROR(ROUND(InformeTbHv[[#This Row],[M3]]/InformeTbHv[[#This Row],[TOTAL DE ARBOLES]],2),""))</f>
        <v>0.42</v>
      </c>
      <c r="F1346" s="39">
        <f>IFERROR(ROUND(InformeTbHv[[#This Row],[M3]]/InformeTbHv[[#This Row],[T EFECTIVO]],2),"")</f>
        <v>18.84</v>
      </c>
      <c r="G1346" s="89">
        <f>InformeTbHv[[#This Row],[T PROGRAMADO]]-InformeTbHv[[#This Row],[HORAS DE OTRAS PARADA]]</f>
        <v>6</v>
      </c>
      <c r="H1346" s="89">
        <f>InformeTbHv[[#This Row],[T PROGRAMADO]]-SUM(InformeTbHv[[#This Row],[T PARADAS MEC]]+InformeTbHv[[#This Row],[ALISTAMIENTO]]+InformeTbHv[[#This Row],[Mantenimiento periódico]])</f>
        <v>8</v>
      </c>
      <c r="I1346" s="89">
        <f>InformeTbHv[[#This Row],[T PARADAS MEC]]+InformeTbHv[[#This Row],[ALISTAMIENTO]]+InformeTbHv[[#This Row],[Mantenimiento periódico]]</f>
        <v>0</v>
      </c>
      <c r="J1346" s="89">
        <f>SUMIF(InformeTbHv[[#This Row],[MOTIVO 1]],"Mantenimiento periódico",InformeTbHv[[#This Row],[T OTRA PARADA 1]])</f>
        <v>0</v>
      </c>
      <c r="K1346" s="89">
        <f>InformeTbHv[[#This Row],[Mantenimiento periódico]]+InformeTbHv[[#This Row],[ALISTAMIENTO]]</f>
        <v>0</v>
      </c>
      <c r="L1346" s="89">
        <f>SUM(InformeTbHv[[#This Row],[T OTRA PARADA 1]:[T OTRA PARADA 5]])</f>
        <v>2</v>
      </c>
      <c r="M1346" s="88" t="s">
        <v>42</v>
      </c>
      <c r="N1346" s="88" t="s">
        <v>1418</v>
      </c>
      <c r="O1346" s="88" t="s">
        <v>80</v>
      </c>
      <c r="P1346" s="88">
        <v>94270446</v>
      </c>
      <c r="Q1346" s="88" t="s">
        <v>43</v>
      </c>
      <c r="R1346" s="88" t="s">
        <v>44</v>
      </c>
      <c r="S1346" s="90">
        <v>46088</v>
      </c>
      <c r="T1346" s="88" t="s">
        <v>815</v>
      </c>
      <c r="U1346" s="88"/>
      <c r="V1346" s="88"/>
      <c r="W1346" s="88"/>
      <c r="X1346" s="88"/>
      <c r="Y1346" s="88"/>
      <c r="Z1346" s="88"/>
      <c r="AA1346" s="88"/>
      <c r="AB1346" s="88"/>
      <c r="AC1346" s="88" t="s">
        <v>1434</v>
      </c>
      <c r="AD1346" s="88" t="s">
        <v>1479</v>
      </c>
      <c r="AE1346" s="88" t="s">
        <v>1519</v>
      </c>
      <c r="AF1346" s="88">
        <v>17.88641072711232</v>
      </c>
      <c r="AG1346" s="49" t="s">
        <v>208</v>
      </c>
      <c r="AH1346" s="206">
        <v>2</v>
      </c>
      <c r="AI1346" s="88" t="s">
        <v>45</v>
      </c>
      <c r="AJ1346" s="419">
        <f>VLOOKUP(InformeTbHv[[#This Row],[TURNO]],[1]INFORMEHV!AI$2:AK$184,2,0)</f>
        <v>0.58333333333333337</v>
      </c>
      <c r="AK1346" s="419">
        <f>VLOOKUP(InformeTbHv[[#This Row],[TURNO]],[1]INFORMEHV!AI$2:AK$184,3,0)</f>
        <v>0.91666666666666663</v>
      </c>
      <c r="AL1346" s="205">
        <v>28</v>
      </c>
      <c r="AM1346" s="88">
        <v>271</v>
      </c>
      <c r="AN1346" s="88">
        <v>113.06</v>
      </c>
      <c r="AO1346" s="88">
        <v>20.350000000000001</v>
      </c>
      <c r="AP1346" s="88"/>
      <c r="AQ1346" s="89">
        <v>21</v>
      </c>
      <c r="AR1346" s="88">
        <v>8</v>
      </c>
      <c r="AS1346" s="88"/>
      <c r="AT1346" s="88"/>
      <c r="AU1346" s="88"/>
      <c r="AV1346" s="88"/>
      <c r="AW1346" s="88"/>
      <c r="AX1346" s="88"/>
      <c r="AY1346" s="88"/>
      <c r="AZ1346" s="92" t="s">
        <v>92</v>
      </c>
      <c r="BA1346" s="88" t="s">
        <v>46</v>
      </c>
      <c r="BB134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v>
      </c>
      <c r="BC1346" s="89">
        <v>2</v>
      </c>
      <c r="BD1346" s="89"/>
      <c r="BE1346" s="89"/>
      <c r="BF1346" s="89"/>
      <c r="BG1346" s="93"/>
      <c r="BH1346" s="44" t="s">
        <v>841</v>
      </c>
      <c r="BI1346" s="45"/>
      <c r="BJ1346" s="45"/>
      <c r="BK1346" s="46"/>
      <c r="BL1346" s="94"/>
    </row>
    <row r="1347" spans="1:64" ht="18" customHeight="1" x14ac:dyDescent="0.3">
      <c r="A1347" s="87">
        <f>IFERROR(InformeTbHv[[#This Row],[T EFECTIVO]]/InformeTbHv[[#This Row],[Horas disponibles]],0)</f>
        <v>0.91160949868073882</v>
      </c>
      <c r="B1347" s="87">
        <f>((InformeTbHv[[#This Row],[T PROGRAMADO]]-InformeTbHv[[#This Row],[HORAS DE OTRAS PARADA]]))/InformeTbHv[[#This Row],[T PROGRAMADO]]</f>
        <v>0.86375000000000002</v>
      </c>
      <c r="C1347" s="216">
        <f>IFERROR(((InformeTbHv[[#This Row],[T PROGRAMADO]]-InformeTbHv[[#This Row],[Ttal P. mec]])/InformeTbHv[[#This Row],[T PROGRAMADO]]),0)</f>
        <v>0.94750000000000001</v>
      </c>
      <c r="D1347" s="88">
        <f>IFERROR(ROUND(InformeTbHv[[#This Row],[TOTAL DE ARBOLES]]/InformeTbHv[[#This Row],[T EFECTIVO]],2),"")</f>
        <v>40.380000000000003</v>
      </c>
      <c r="E1347" s="88">
        <f>(IFERROR(ROUND(InformeTbHv[[#This Row],[M3]]/InformeTbHv[[#This Row],[TOTAL DE ARBOLES]],2),""))</f>
        <v>1</v>
      </c>
      <c r="F1347" s="39">
        <f>IFERROR(ROUND(InformeTbHv[[#This Row],[M3]]/InformeTbHv[[#This Row],[T EFECTIVO]],2),"")</f>
        <v>40.380000000000003</v>
      </c>
      <c r="G1347" s="89">
        <f>InformeTbHv[[#This Row],[T PROGRAMADO]]-InformeTbHv[[#This Row],[HORAS DE OTRAS PARADA]]</f>
        <v>6.91</v>
      </c>
      <c r="H1347" s="89">
        <f>InformeTbHv[[#This Row],[T PROGRAMADO]]-SUM(InformeTbHv[[#This Row],[T PARADAS MEC]]+InformeTbHv[[#This Row],[ALISTAMIENTO]]+InformeTbHv[[#This Row],[Mantenimiento periódico]])</f>
        <v>7.58</v>
      </c>
      <c r="I1347" s="89">
        <f>InformeTbHv[[#This Row],[T PARADAS MEC]]+InformeTbHv[[#This Row],[ALISTAMIENTO]]+InformeTbHv[[#This Row],[Mantenimiento periódico]]</f>
        <v>0.42</v>
      </c>
      <c r="J1347" s="89">
        <f>SUMIF(InformeTbHv[[#This Row],[MOTIVO 1]],"Mantenimiento periódico",InformeTbHv[[#This Row],[T OTRA PARADA 1]])</f>
        <v>0</v>
      </c>
      <c r="K1347" s="89">
        <f>InformeTbHv[[#This Row],[Mantenimiento periódico]]+InformeTbHv[[#This Row],[ALISTAMIENTO]]</f>
        <v>0.42</v>
      </c>
      <c r="L1347" s="89">
        <f>SUM(InformeTbHv[[#This Row],[T OTRA PARADA 1]:[T OTRA PARADA 5]])</f>
        <v>0</v>
      </c>
      <c r="M1347" s="88" t="s">
        <v>55</v>
      </c>
      <c r="N1347" s="88" t="s">
        <v>1418</v>
      </c>
      <c r="O1347" s="88" t="s">
        <v>60</v>
      </c>
      <c r="P1347" s="88">
        <v>1061791033</v>
      </c>
      <c r="Q1347" s="88" t="s">
        <v>43</v>
      </c>
      <c r="R1347" s="88" t="s">
        <v>49</v>
      </c>
      <c r="S1347" s="90">
        <v>46088</v>
      </c>
      <c r="T1347" s="88" t="s">
        <v>62</v>
      </c>
      <c r="U1347" s="88"/>
      <c r="V1347" s="88"/>
      <c r="W1347" s="88"/>
      <c r="X1347" s="88"/>
      <c r="Y1347" s="88"/>
      <c r="Z1347" s="88"/>
      <c r="AA1347" s="88"/>
      <c r="AB1347" s="88"/>
      <c r="AC1347" s="88" t="s">
        <v>1445</v>
      </c>
      <c r="AD1347" s="88" t="s">
        <v>1490</v>
      </c>
      <c r="AE1347" s="88" t="s">
        <v>1518</v>
      </c>
      <c r="AF1347" s="88">
        <v>19.828868083208551</v>
      </c>
      <c r="AG1347" s="49" t="s">
        <v>208</v>
      </c>
      <c r="AH1347" s="206">
        <v>5</v>
      </c>
      <c r="AI1347" s="88" t="s">
        <v>47</v>
      </c>
      <c r="AJ1347" s="419">
        <f>VLOOKUP(InformeTbHv[[#This Row],[TURNO]],[1]INFORMEHV!AI$2:AK$184,2,0)</f>
        <v>0.25</v>
      </c>
      <c r="AK1347" s="419">
        <f>VLOOKUP(InformeTbHv[[#This Row],[TURNO]],[1]INFORMEHV!AI$2:AK$184,3,0)</f>
        <v>0.58333333333333337</v>
      </c>
      <c r="AL1347" s="205">
        <v>26</v>
      </c>
      <c r="AM1347" s="88">
        <v>279</v>
      </c>
      <c r="AN1347" s="88">
        <v>279</v>
      </c>
      <c r="AO1347" s="88">
        <v>14</v>
      </c>
      <c r="AP1347" s="88">
        <v>40</v>
      </c>
      <c r="AQ1347" s="198">
        <v>26</v>
      </c>
      <c r="AR1347" s="88">
        <v>8</v>
      </c>
      <c r="AS1347" s="88"/>
      <c r="AT1347" s="88"/>
      <c r="AU1347" s="88"/>
      <c r="AV1347" s="88">
        <v>0.42</v>
      </c>
      <c r="AW1347" s="88">
        <v>0.42</v>
      </c>
      <c r="AX1347" s="88">
        <v>0.25</v>
      </c>
      <c r="AY1347" s="88"/>
      <c r="AZ1347" s="92" t="s">
        <v>865</v>
      </c>
      <c r="BA1347" s="88" t="s">
        <v>46</v>
      </c>
      <c r="BB134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1.0899999999999999</v>
      </c>
      <c r="BC1347" s="89"/>
      <c r="BD1347" s="89"/>
      <c r="BE1347" s="89"/>
      <c r="BF1347" s="89"/>
      <c r="BG1347" s="93"/>
      <c r="BH1347" s="44"/>
      <c r="BI1347" s="45"/>
      <c r="BJ1347" s="45"/>
      <c r="BK1347" s="46"/>
      <c r="BL1347" s="94"/>
    </row>
    <row r="1348" spans="1:64" ht="18" customHeight="1" x14ac:dyDescent="0.3">
      <c r="A1348" s="87">
        <f>IFERROR(InformeTbHv[[#This Row],[T EFECTIVO]]/InformeTbHv[[#This Row],[Horas disponibles]],0)</f>
        <v>0.91160949868073882</v>
      </c>
      <c r="B1348" s="87">
        <f>((InformeTbHv[[#This Row],[T PROGRAMADO]]-InformeTbHv[[#This Row],[HORAS DE OTRAS PARADA]]))/InformeTbHv[[#This Row],[T PROGRAMADO]]</f>
        <v>0.86375000000000002</v>
      </c>
      <c r="C1348" s="216">
        <f>IFERROR(((InformeTbHv[[#This Row],[T PROGRAMADO]]-InformeTbHv[[#This Row],[Ttal P. mec]])/InformeTbHv[[#This Row],[T PROGRAMADO]]),0)</f>
        <v>0.94750000000000001</v>
      </c>
      <c r="D1348" s="88">
        <f>IFERROR(ROUND(InformeTbHv[[#This Row],[TOTAL DE ARBOLES]]/InformeTbHv[[#This Row],[T EFECTIVO]],2),"")</f>
        <v>29.09</v>
      </c>
      <c r="E1348" s="88">
        <f>(IFERROR(ROUND(InformeTbHv[[#This Row],[M3]]/InformeTbHv[[#This Row],[TOTAL DE ARBOLES]],2),""))</f>
        <v>0.4</v>
      </c>
      <c r="F1348" s="39">
        <f>IFERROR(ROUND(InformeTbHv[[#This Row],[M3]]/InformeTbHv[[#This Row],[T EFECTIVO]],2),"")</f>
        <v>11.58</v>
      </c>
      <c r="G1348" s="89">
        <f>InformeTbHv[[#This Row],[T PROGRAMADO]]-InformeTbHv[[#This Row],[HORAS DE OTRAS PARADA]]</f>
        <v>6.91</v>
      </c>
      <c r="H1348" s="89">
        <f>InformeTbHv[[#This Row],[T PROGRAMADO]]-SUM(InformeTbHv[[#This Row],[T PARADAS MEC]]+InformeTbHv[[#This Row],[ALISTAMIENTO]]+InformeTbHv[[#This Row],[Mantenimiento periódico]])</f>
        <v>7.58</v>
      </c>
      <c r="I1348" s="89">
        <f>InformeTbHv[[#This Row],[T PARADAS MEC]]+InformeTbHv[[#This Row],[ALISTAMIENTO]]+InformeTbHv[[#This Row],[Mantenimiento periódico]]</f>
        <v>0.42</v>
      </c>
      <c r="J1348" s="89">
        <f>SUMIF(InformeTbHv[[#This Row],[MOTIVO 1]],"Mantenimiento periódico",InformeTbHv[[#This Row],[T OTRA PARADA 1]])</f>
        <v>0</v>
      </c>
      <c r="K1348" s="89">
        <f>InformeTbHv[[#This Row],[Mantenimiento periódico]]+InformeTbHv[[#This Row],[ALISTAMIENTO]]</f>
        <v>0.42</v>
      </c>
      <c r="L1348" s="89">
        <f>SUM(InformeTbHv[[#This Row],[T OTRA PARADA 1]:[T OTRA PARADA 5]])</f>
        <v>0</v>
      </c>
      <c r="M1348" s="88" t="s">
        <v>55</v>
      </c>
      <c r="N1348" s="88" t="s">
        <v>1418</v>
      </c>
      <c r="O1348" s="88" t="s">
        <v>94</v>
      </c>
      <c r="P1348" s="88">
        <v>94269293</v>
      </c>
      <c r="Q1348" s="88" t="s">
        <v>43</v>
      </c>
      <c r="R1348" s="88" t="s">
        <v>49</v>
      </c>
      <c r="S1348" s="90">
        <v>46088</v>
      </c>
      <c r="T1348" s="88" t="s">
        <v>62</v>
      </c>
      <c r="U1348" s="88"/>
      <c r="V1348" s="88"/>
      <c r="W1348" s="88"/>
      <c r="X1348" s="88"/>
      <c r="Y1348" s="88"/>
      <c r="Z1348" s="88"/>
      <c r="AA1348" s="88"/>
      <c r="AB1348" s="88"/>
      <c r="AC1348" s="88" t="s">
        <v>1445</v>
      </c>
      <c r="AD1348" s="88" t="s">
        <v>1490</v>
      </c>
      <c r="AE1348" s="88" t="s">
        <v>1518</v>
      </c>
      <c r="AF1348" s="88">
        <v>19.828868083208551</v>
      </c>
      <c r="AG1348" s="49" t="s">
        <v>208</v>
      </c>
      <c r="AH1348" s="206">
        <v>5</v>
      </c>
      <c r="AI1348" s="88" t="s">
        <v>45</v>
      </c>
      <c r="AJ1348" s="419">
        <f>VLOOKUP(InformeTbHv[[#This Row],[TURNO]],[1]INFORMEHV!AI$2:AK$184,2,0)</f>
        <v>0.58333333333333337</v>
      </c>
      <c r="AK1348" s="419">
        <f>VLOOKUP(InformeTbHv[[#This Row],[TURNO]],[1]INFORMEHV!AI$2:AK$184,3,0)</f>
        <v>0.91666666666666663</v>
      </c>
      <c r="AL1348" s="205">
        <v>28</v>
      </c>
      <c r="AM1348" s="88">
        <v>201</v>
      </c>
      <c r="AN1348" s="88">
        <v>80</v>
      </c>
      <c r="AO1348" s="88">
        <v>14</v>
      </c>
      <c r="AP1348" s="88">
        <v>37</v>
      </c>
      <c r="AQ1348" s="198">
        <v>26</v>
      </c>
      <c r="AR1348" s="88">
        <v>8</v>
      </c>
      <c r="AS1348" s="88"/>
      <c r="AT1348" s="88"/>
      <c r="AU1348" s="88"/>
      <c r="AV1348" s="88">
        <v>0.42</v>
      </c>
      <c r="AW1348" s="88">
        <v>0.42</v>
      </c>
      <c r="AX1348" s="88">
        <v>0.25</v>
      </c>
      <c r="AY1348" s="88"/>
      <c r="AZ1348" s="92" t="s">
        <v>846</v>
      </c>
      <c r="BA1348" s="88" t="s">
        <v>46</v>
      </c>
      <c r="BB134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1.0899999999999999</v>
      </c>
      <c r="BC1348" s="89"/>
      <c r="BD1348" s="89"/>
      <c r="BE1348" s="89"/>
      <c r="BF1348" s="89"/>
      <c r="BG1348" s="93"/>
      <c r="BH1348" s="44"/>
      <c r="BI1348" s="45"/>
      <c r="BJ1348" s="45"/>
      <c r="BK1348" s="46"/>
      <c r="BL1348" s="94"/>
    </row>
    <row r="1349" spans="1:64" ht="18" customHeight="1" x14ac:dyDescent="0.3">
      <c r="A1349" s="87">
        <f>IFERROR(InformeTbHv[[#This Row],[T EFECTIVO]]/InformeTbHv[[#This Row],[Horas disponibles]],0)</f>
        <v>0.94214162348877373</v>
      </c>
      <c r="B1349" s="87">
        <f>((InformeTbHv[[#This Row],[T PROGRAMADO]]-InformeTbHv[[#This Row],[HORAS DE OTRAS PARADA]]))/InformeTbHv[[#This Row],[T PROGRAMADO]]</f>
        <v>0.90916666666666668</v>
      </c>
      <c r="C1349" s="216">
        <f>IFERROR(((InformeTbHv[[#This Row],[T PROGRAMADO]]-InformeTbHv[[#This Row],[Ttal P. mec]])/InformeTbHv[[#This Row],[T PROGRAMADO]]),0)</f>
        <v>0.96499999999999997</v>
      </c>
      <c r="D1349" s="88">
        <f>IFERROR(ROUND(InformeTbHv[[#This Row],[TOTAL DE ARBOLES]]/InformeTbHv[[#This Row],[T EFECTIVO]],2),"")</f>
        <v>45.92</v>
      </c>
      <c r="E1349" s="88">
        <f>(IFERROR(ROUND(InformeTbHv[[#This Row],[M3]]/InformeTbHv[[#This Row],[TOTAL DE ARBOLES]],2),""))</f>
        <v>0.38</v>
      </c>
      <c r="F1349" s="39">
        <f>IFERROR(ROUND(InformeTbHv[[#This Row],[M3]]/InformeTbHv[[#This Row],[T EFECTIVO]],2),"")</f>
        <v>17.420000000000002</v>
      </c>
      <c r="G1349" s="89">
        <f>InformeTbHv[[#This Row],[T PROGRAMADO]]-InformeTbHv[[#This Row],[HORAS DE OTRAS PARADA]]</f>
        <v>10.91</v>
      </c>
      <c r="H1349" s="89">
        <f>InformeTbHv[[#This Row],[T PROGRAMADO]]-SUM(InformeTbHv[[#This Row],[T PARADAS MEC]]+InformeTbHv[[#This Row],[ALISTAMIENTO]]+InformeTbHv[[#This Row],[Mantenimiento periódico]])</f>
        <v>11.58</v>
      </c>
      <c r="I1349" s="89">
        <f>InformeTbHv[[#This Row],[T PARADAS MEC]]+InformeTbHv[[#This Row],[ALISTAMIENTO]]+InformeTbHv[[#This Row],[Mantenimiento periódico]]</f>
        <v>0.42</v>
      </c>
      <c r="J1349" s="89">
        <f>SUMIF(InformeTbHv[[#This Row],[MOTIVO 1]],"Mantenimiento periódico",InformeTbHv[[#This Row],[T OTRA PARADA 1]])</f>
        <v>0</v>
      </c>
      <c r="K1349" s="89">
        <f>InformeTbHv[[#This Row],[Mantenimiento periódico]]+InformeTbHv[[#This Row],[ALISTAMIENTO]]</f>
        <v>0.42</v>
      </c>
      <c r="L1349" s="89">
        <f>SUM(InformeTbHv[[#This Row],[T OTRA PARADA 1]:[T OTRA PARADA 5]])</f>
        <v>0</v>
      </c>
      <c r="M1349" s="88" t="s">
        <v>79</v>
      </c>
      <c r="N1349" s="88" t="s">
        <v>1417</v>
      </c>
      <c r="O1349" s="88" t="s">
        <v>381</v>
      </c>
      <c r="P1349" s="88">
        <v>1007605468</v>
      </c>
      <c r="Q1349" s="88" t="s">
        <v>43</v>
      </c>
      <c r="R1349" s="88" t="s">
        <v>49</v>
      </c>
      <c r="S1349" s="90">
        <v>46088</v>
      </c>
      <c r="T1349" s="88" t="s">
        <v>62</v>
      </c>
      <c r="U1349" s="88"/>
      <c r="V1349" s="88"/>
      <c r="W1349" s="88"/>
      <c r="X1349" s="88"/>
      <c r="Y1349" s="88"/>
      <c r="Z1349" s="88"/>
      <c r="AA1349" s="88"/>
      <c r="AB1349" s="88"/>
      <c r="AC1349" s="88" t="s">
        <v>1445</v>
      </c>
      <c r="AD1349" s="88" t="s">
        <v>1490</v>
      </c>
      <c r="AE1349" s="88" t="s">
        <v>1518</v>
      </c>
      <c r="AF1349" s="88">
        <v>19.828868083208551</v>
      </c>
      <c r="AG1349" s="49" t="s">
        <v>208</v>
      </c>
      <c r="AH1349" s="206">
        <v>5</v>
      </c>
      <c r="AI1349" s="88" t="s">
        <v>47</v>
      </c>
      <c r="AJ1349" s="419">
        <f>VLOOKUP(InformeTbHv[[#This Row],[TURNO]],[1]INFORMEHV!AI$2:AK$184,2,0)</f>
        <v>0.25</v>
      </c>
      <c r="AK1349" s="419">
        <f>VLOOKUP(InformeTbHv[[#This Row],[TURNO]],[1]INFORMEHV!AI$2:AK$184,3,0)</f>
        <v>0.58333333333333337</v>
      </c>
      <c r="AL1349" s="205">
        <v>24</v>
      </c>
      <c r="AM1349" s="88">
        <v>501</v>
      </c>
      <c r="AN1349" s="88">
        <v>190</v>
      </c>
      <c r="AO1349" s="88">
        <v>54</v>
      </c>
      <c r="AP1349" s="88">
        <v>168</v>
      </c>
      <c r="AQ1349" s="89">
        <v>26</v>
      </c>
      <c r="AR1349" s="88">
        <v>12</v>
      </c>
      <c r="AS1349" s="88"/>
      <c r="AT1349" s="88"/>
      <c r="AU1349" s="88"/>
      <c r="AV1349" s="88">
        <v>0.42</v>
      </c>
      <c r="AW1349" s="88">
        <v>0.42</v>
      </c>
      <c r="AX1349" s="88">
        <v>0.25</v>
      </c>
      <c r="AY1349" s="88"/>
      <c r="AZ1349" s="92" t="s">
        <v>866</v>
      </c>
      <c r="BA1349" s="88" t="s">
        <v>46</v>
      </c>
      <c r="BB134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1.0899999999999999</v>
      </c>
      <c r="BC1349" s="89"/>
      <c r="BD1349" s="89"/>
      <c r="BE1349" s="89"/>
      <c r="BF1349" s="89"/>
      <c r="BG1349" s="93"/>
      <c r="BH1349" s="44"/>
      <c r="BI1349" s="45"/>
      <c r="BJ1349" s="45"/>
      <c r="BK1349" s="46"/>
      <c r="BL1349" s="94"/>
    </row>
    <row r="1350" spans="1:64" ht="18" customHeight="1" x14ac:dyDescent="0.3">
      <c r="A1350" s="87">
        <f>IFERROR(InformeTbHv[[#This Row],[T EFECTIVO]]/InformeTbHv[[#This Row],[Horas disponibles]],0)</f>
        <v>0.95555555555555549</v>
      </c>
      <c r="B1350" s="87">
        <f>((InformeTbHv[[#This Row],[T PROGRAMADO]]-InformeTbHv[[#This Row],[HORAS DE OTRAS PARADA]]))/InformeTbHv[[#This Row],[T PROGRAMADO]]</f>
        <v>0.86</v>
      </c>
      <c r="C1350" s="216">
        <f>IFERROR(((InformeTbHv[[#This Row],[T PROGRAMADO]]-InformeTbHv[[#This Row],[Ttal P. mec]])/InformeTbHv[[#This Row],[T PROGRAMADO]]),0)</f>
        <v>0.9</v>
      </c>
      <c r="D1350" s="88">
        <f>IFERROR(ROUND(InformeTbHv[[#This Row],[TOTAL DE ARBOLES]]/InformeTbHv[[#This Row],[T EFECTIVO]],2),"")</f>
        <v>109.16</v>
      </c>
      <c r="E1350" s="88">
        <f>(IFERROR(ROUND(InformeTbHv[[#This Row],[M3]]/InformeTbHv[[#This Row],[TOTAL DE ARBOLES]],2),""))</f>
        <v>0.23</v>
      </c>
      <c r="F1350" s="39">
        <f>IFERROR(ROUND(InformeTbHv[[#This Row],[M3]]/InformeTbHv[[#This Row],[T EFECTIVO]],2),"")</f>
        <v>24.85</v>
      </c>
      <c r="G1350" s="89">
        <f>InformeTbHv[[#This Row],[T PROGRAMADO]]-InformeTbHv[[#This Row],[HORAS DE OTRAS PARADA]]</f>
        <v>6.88</v>
      </c>
      <c r="H1350" s="89">
        <f>InformeTbHv[[#This Row],[T PROGRAMADO]]-SUM(InformeTbHv[[#This Row],[T PARADAS MEC]]+InformeTbHv[[#This Row],[ALISTAMIENTO]]+InformeTbHv[[#This Row],[Mantenimiento periódico]])</f>
        <v>7.2</v>
      </c>
      <c r="I1350" s="89">
        <f>InformeTbHv[[#This Row],[T PARADAS MEC]]+InformeTbHv[[#This Row],[ALISTAMIENTO]]+InformeTbHv[[#This Row],[Mantenimiento periódico]]</f>
        <v>0.8</v>
      </c>
      <c r="J1350" s="89">
        <f>SUMIF(InformeTbHv[[#This Row],[MOTIVO 1]],"Mantenimiento periódico",InformeTbHv[[#This Row],[T OTRA PARADA 1]])</f>
        <v>0</v>
      </c>
      <c r="K1350" s="89">
        <f>InformeTbHv[[#This Row],[Mantenimiento periódico]]+InformeTbHv[[#This Row],[ALISTAMIENTO]]</f>
        <v>0.8</v>
      </c>
      <c r="L1350" s="89">
        <f>SUM(InformeTbHv[[#This Row],[T OTRA PARADA 1]:[T OTRA PARADA 5]])</f>
        <v>0</v>
      </c>
      <c r="M1350" s="88" t="s">
        <v>72</v>
      </c>
      <c r="N1350" s="88" t="s">
        <v>1418</v>
      </c>
      <c r="O1350" s="88" t="s">
        <v>73</v>
      </c>
      <c r="P1350" s="88">
        <v>1116724403</v>
      </c>
      <c r="Q1350" s="88" t="s">
        <v>43</v>
      </c>
      <c r="R1350" s="88" t="s">
        <v>74</v>
      </c>
      <c r="S1350" s="90">
        <v>46088</v>
      </c>
      <c r="T1350" s="88" t="s">
        <v>182</v>
      </c>
      <c r="U1350" s="88"/>
      <c r="V1350" s="88"/>
      <c r="W1350" s="88"/>
      <c r="X1350" s="88"/>
      <c r="Y1350" s="88"/>
      <c r="Z1350" s="88"/>
      <c r="AA1350" s="88"/>
      <c r="AB1350" s="88"/>
      <c r="AC1350" s="88" t="s">
        <v>1432</v>
      </c>
      <c r="AD1350" s="88" t="s">
        <v>1477</v>
      </c>
      <c r="AE1350" s="88" t="s">
        <v>1514</v>
      </c>
      <c r="AF1350" s="88">
        <v>14.532512839160525</v>
      </c>
      <c r="AG1350" s="251" t="s">
        <v>205</v>
      </c>
      <c r="AH1350" s="206">
        <v>8</v>
      </c>
      <c r="AI1350" s="88" t="s">
        <v>45</v>
      </c>
      <c r="AJ1350" s="419">
        <f>VLOOKUP(InformeTbHv[[#This Row],[TURNO]],[1]INFORMEHV!AI$2:AK$184,2,0)</f>
        <v>0.58333333333333337</v>
      </c>
      <c r="AK1350" s="419">
        <f>VLOOKUP(InformeTbHv[[#This Row],[TURNO]],[1]INFORMEHV!AI$2:AK$184,3,0)</f>
        <v>0.91666666666666663</v>
      </c>
      <c r="AL1350" s="205">
        <v>10</v>
      </c>
      <c r="AM1350" s="88">
        <v>751</v>
      </c>
      <c r="AN1350" s="88">
        <v>170.96</v>
      </c>
      <c r="AO1350" s="88">
        <v>24.26</v>
      </c>
      <c r="AP1350" s="88"/>
      <c r="AQ1350" s="89">
        <v>10</v>
      </c>
      <c r="AR1350" s="88">
        <v>8</v>
      </c>
      <c r="AS1350" s="88"/>
      <c r="AT1350" s="88"/>
      <c r="AU1350" s="88"/>
      <c r="AV1350" s="88">
        <v>0.8</v>
      </c>
      <c r="AW1350" s="88"/>
      <c r="AX1350" s="88">
        <v>0.32</v>
      </c>
      <c r="AY1350" s="88">
        <v>1</v>
      </c>
      <c r="AZ1350" s="92"/>
      <c r="BA1350" s="88" t="s">
        <v>48</v>
      </c>
      <c r="BB135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1.1200000000000001</v>
      </c>
      <c r="BC1350" s="89"/>
      <c r="BD1350" s="89"/>
      <c r="BE1350" s="89"/>
      <c r="BF1350" s="89"/>
      <c r="BG1350" s="93"/>
      <c r="BH1350" s="44"/>
      <c r="BI1350" s="45"/>
      <c r="BJ1350" s="45"/>
      <c r="BK1350" s="46"/>
      <c r="BL1350" s="94"/>
    </row>
    <row r="1351" spans="1:64" ht="18" customHeight="1" x14ac:dyDescent="0.3">
      <c r="A1351" s="87">
        <f>IFERROR(InformeTbHv[[#This Row],[T EFECTIVO]]/InformeTbHv[[#This Row],[Horas disponibles]],0)</f>
        <v>0.95741935483870966</v>
      </c>
      <c r="B1351" s="87">
        <f>((InformeTbHv[[#This Row],[T PROGRAMADO]]-InformeTbHv[[#This Row],[HORAS DE OTRAS PARADA]]))/InformeTbHv[[#This Row],[T PROGRAMADO]]</f>
        <v>0.92749999999999999</v>
      </c>
      <c r="C1351" s="216">
        <f>IFERROR(((InformeTbHv[[#This Row],[T PROGRAMADO]]-InformeTbHv[[#This Row],[Ttal P. mec]])/InformeTbHv[[#This Row],[T PROGRAMADO]]),0)</f>
        <v>0.96875</v>
      </c>
      <c r="D1351" s="88">
        <f>IFERROR(ROUND(InformeTbHv[[#This Row],[TOTAL DE ARBOLES]]/InformeTbHv[[#This Row],[T EFECTIVO]],2),"")</f>
        <v>62.8</v>
      </c>
      <c r="E1351" s="88">
        <f>(IFERROR(ROUND(InformeTbHv[[#This Row],[M3]]/InformeTbHv[[#This Row],[TOTAL DE ARBOLES]],2),""))</f>
        <v>0.36</v>
      </c>
      <c r="F1351" s="39">
        <f>IFERROR(ROUND(InformeTbHv[[#This Row],[M3]]/InformeTbHv[[#This Row],[T EFECTIVO]],2),"")</f>
        <v>22.74</v>
      </c>
      <c r="G1351" s="89">
        <f>InformeTbHv[[#This Row],[T PROGRAMADO]]-InformeTbHv[[#This Row],[HORAS DE OTRAS PARADA]]</f>
        <v>7.42</v>
      </c>
      <c r="H1351" s="89">
        <f>InformeTbHv[[#This Row],[T PROGRAMADO]]-SUM(InformeTbHv[[#This Row],[T PARADAS MEC]]+InformeTbHv[[#This Row],[ALISTAMIENTO]]+InformeTbHv[[#This Row],[Mantenimiento periódico]])</f>
        <v>7.75</v>
      </c>
      <c r="I1351" s="89">
        <f>InformeTbHv[[#This Row],[T PARADAS MEC]]+InformeTbHv[[#This Row],[ALISTAMIENTO]]+InformeTbHv[[#This Row],[Mantenimiento periódico]]</f>
        <v>0.25</v>
      </c>
      <c r="J1351" s="89">
        <f>SUMIF(InformeTbHv[[#This Row],[MOTIVO 1]],"Mantenimiento periódico",InformeTbHv[[#This Row],[T OTRA PARADA 1]])</f>
        <v>0</v>
      </c>
      <c r="K1351" s="89">
        <f>InformeTbHv[[#This Row],[Mantenimiento periódico]]+InformeTbHv[[#This Row],[ALISTAMIENTO]]</f>
        <v>0.25</v>
      </c>
      <c r="L1351" s="89">
        <f>SUM(InformeTbHv[[#This Row],[T OTRA PARADA 1]:[T OTRA PARADA 5]])</f>
        <v>0</v>
      </c>
      <c r="M1351" s="88" t="s">
        <v>42</v>
      </c>
      <c r="N1351" s="88" t="s">
        <v>1418</v>
      </c>
      <c r="O1351" s="88" t="s">
        <v>59</v>
      </c>
      <c r="P1351" s="88">
        <v>94269864</v>
      </c>
      <c r="Q1351" s="88" t="s">
        <v>43</v>
      </c>
      <c r="R1351" s="88" t="s">
        <v>44</v>
      </c>
      <c r="S1351" s="90">
        <v>46088</v>
      </c>
      <c r="T1351" s="88" t="s">
        <v>815</v>
      </c>
      <c r="U1351" s="88"/>
      <c r="V1351" s="88"/>
      <c r="W1351" s="88"/>
      <c r="X1351" s="88"/>
      <c r="Y1351" s="88"/>
      <c r="Z1351" s="88"/>
      <c r="AA1351" s="88"/>
      <c r="AB1351" s="88"/>
      <c r="AC1351" s="88" t="s">
        <v>1434</v>
      </c>
      <c r="AD1351" s="88" t="s">
        <v>1479</v>
      </c>
      <c r="AE1351" s="88" t="s">
        <v>1519</v>
      </c>
      <c r="AF1351" s="88">
        <v>17.88641072711232</v>
      </c>
      <c r="AG1351" s="49" t="s">
        <v>208</v>
      </c>
      <c r="AH1351" s="206">
        <v>2</v>
      </c>
      <c r="AI1351" s="88" t="s">
        <v>47</v>
      </c>
      <c r="AJ1351" s="419">
        <f>VLOOKUP(InformeTbHv[[#This Row],[TURNO]],[1]INFORMEHV!AI$2:AK$184,2,0)</f>
        <v>0.25</v>
      </c>
      <c r="AK1351" s="419">
        <f>VLOOKUP(InformeTbHv[[#This Row],[TURNO]],[1]INFORMEHV!AI$2:AK$184,3,0)</f>
        <v>0.58333333333333337</v>
      </c>
      <c r="AL1351" s="205">
        <v>28</v>
      </c>
      <c r="AM1351" s="88">
        <v>466</v>
      </c>
      <c r="AN1351" s="88">
        <v>168.76</v>
      </c>
      <c r="AO1351" s="88">
        <v>19.899999999999999</v>
      </c>
      <c r="AP1351" s="88"/>
      <c r="AQ1351" s="89">
        <v>21</v>
      </c>
      <c r="AR1351" s="88">
        <v>8</v>
      </c>
      <c r="AS1351" s="88"/>
      <c r="AT1351" s="88"/>
      <c r="AU1351" s="88"/>
      <c r="AV1351" s="88">
        <v>0.25</v>
      </c>
      <c r="AW1351" s="88"/>
      <c r="AX1351" s="88">
        <v>0.33</v>
      </c>
      <c r="AY1351" s="88">
        <v>5</v>
      </c>
      <c r="AZ1351" s="92" t="s">
        <v>92</v>
      </c>
      <c r="BA1351" s="88" t="s">
        <v>46</v>
      </c>
      <c r="BB135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0.58000000000000007</v>
      </c>
      <c r="BC1351" s="89"/>
      <c r="BD1351" s="89"/>
      <c r="BE1351" s="89"/>
      <c r="BF1351" s="89"/>
      <c r="BG1351" s="93"/>
      <c r="BH1351" s="44"/>
      <c r="BI1351" s="45"/>
      <c r="BJ1351" s="45"/>
      <c r="BK1351" s="46"/>
      <c r="BL1351" s="94"/>
    </row>
    <row r="1352" spans="1:64" ht="18" customHeight="1" x14ac:dyDescent="0.3">
      <c r="A1352" s="87">
        <f>IFERROR(InformeTbHv[[#This Row],[T EFECTIVO]]/InformeTbHv[[#This Row],[Horas disponibles]],0)</f>
        <v>0.93481095176010431</v>
      </c>
      <c r="B1352" s="87">
        <f>((InformeTbHv[[#This Row],[T PROGRAMADO]]-InformeTbHv[[#This Row],[HORAS DE OTRAS PARADA]]))/InformeTbHv[[#This Row],[T PROGRAMADO]]</f>
        <v>0.89624999999999999</v>
      </c>
      <c r="C1352" s="216">
        <f>IFERROR(((InformeTbHv[[#This Row],[T PROGRAMADO]]-InformeTbHv[[#This Row],[Ttal P. mec]])/InformeTbHv[[#This Row],[T PROGRAMADO]]),0)</f>
        <v>0.95874999999999999</v>
      </c>
      <c r="D1352" s="88">
        <f>IFERROR(ROUND(InformeTbHv[[#This Row],[TOTAL DE ARBOLES]]/InformeTbHv[[#This Row],[T EFECTIVO]],2),"")</f>
        <v>21.48</v>
      </c>
      <c r="E1352" s="88">
        <f>(IFERROR(ROUND(InformeTbHv[[#This Row],[M3]]/InformeTbHv[[#This Row],[TOTAL DE ARBOLES]],2),""))</f>
        <v>0.55000000000000004</v>
      </c>
      <c r="F1352" s="39">
        <f>IFERROR(ROUND(InformeTbHv[[#This Row],[M3]]/InformeTbHv[[#This Row],[T EFECTIVO]],2),"")</f>
        <v>11.74</v>
      </c>
      <c r="G1352" s="89">
        <f>InformeTbHv[[#This Row],[T PROGRAMADO]]-InformeTbHv[[#This Row],[HORAS DE OTRAS PARADA]]</f>
        <v>7.17</v>
      </c>
      <c r="H1352" s="89">
        <f>InformeTbHv[[#This Row],[T PROGRAMADO]]-SUM(InformeTbHv[[#This Row],[T PARADAS MEC]]+InformeTbHv[[#This Row],[ALISTAMIENTO]]+InformeTbHv[[#This Row],[Mantenimiento periódico]])</f>
        <v>7.67</v>
      </c>
      <c r="I1352" s="89">
        <f>InformeTbHv[[#This Row],[T PARADAS MEC]]+InformeTbHv[[#This Row],[ALISTAMIENTO]]+InformeTbHv[[#This Row],[Mantenimiento periódico]]</f>
        <v>0.33</v>
      </c>
      <c r="J1352" s="89">
        <f>SUMIF(InformeTbHv[[#This Row],[MOTIVO 1]],"Mantenimiento periódico",InformeTbHv[[#This Row],[T OTRA PARADA 1]])</f>
        <v>0</v>
      </c>
      <c r="K1352" s="89">
        <f>InformeTbHv[[#This Row],[Mantenimiento periódico]]+InformeTbHv[[#This Row],[ALISTAMIENTO]]</f>
        <v>0.33</v>
      </c>
      <c r="L1352" s="89">
        <f>SUM(InformeTbHv[[#This Row],[T OTRA PARADA 1]:[T OTRA PARADA 5]])</f>
        <v>0</v>
      </c>
      <c r="M1352" s="88" t="s">
        <v>136</v>
      </c>
      <c r="N1352" s="88" t="s">
        <v>1417</v>
      </c>
      <c r="O1352" s="88" t="s">
        <v>375</v>
      </c>
      <c r="P1352" s="88">
        <v>1127213532</v>
      </c>
      <c r="Q1352" s="88" t="s">
        <v>65</v>
      </c>
      <c r="R1352" s="88" t="s">
        <v>49</v>
      </c>
      <c r="S1352" s="90">
        <v>46088</v>
      </c>
      <c r="T1352" s="88" t="s">
        <v>863</v>
      </c>
      <c r="U1352" s="88"/>
      <c r="V1352" s="88"/>
      <c r="W1352" s="88"/>
      <c r="X1352" s="88"/>
      <c r="Y1352" s="88"/>
      <c r="Z1352" s="88"/>
      <c r="AA1352" s="88"/>
      <c r="AB1352" s="88"/>
      <c r="AC1352" s="88" t="s">
        <v>1452</v>
      </c>
      <c r="AD1352" s="88" t="s">
        <v>1497</v>
      </c>
      <c r="AE1352" s="88" t="s">
        <v>1511</v>
      </c>
      <c r="AF1352" s="88">
        <v>22.954473893864211</v>
      </c>
      <c r="AG1352" s="251" t="s">
        <v>205</v>
      </c>
      <c r="AH1352" s="206">
        <v>5</v>
      </c>
      <c r="AI1352" s="88" t="s">
        <v>45</v>
      </c>
      <c r="AJ1352" s="419">
        <f>VLOOKUP(InformeTbHv[[#This Row],[TURNO]],[1]INFORMEHV!AI$2:AK$184,2,0)</f>
        <v>0.58333333333333337</v>
      </c>
      <c r="AK1352" s="419">
        <f>VLOOKUP(InformeTbHv[[#This Row],[TURNO]],[1]INFORMEHV!AI$2:AK$184,3,0)</f>
        <v>0.91666666666666663</v>
      </c>
      <c r="AL1352" s="205">
        <v>15</v>
      </c>
      <c r="AM1352" s="88">
        <v>154</v>
      </c>
      <c r="AN1352" s="88">
        <v>84.2</v>
      </c>
      <c r="AO1352" s="88">
        <v>18.28</v>
      </c>
      <c r="AP1352" s="88"/>
      <c r="AQ1352" s="89">
        <v>23</v>
      </c>
      <c r="AR1352" s="88">
        <v>8</v>
      </c>
      <c r="AS1352" s="88"/>
      <c r="AT1352" s="88"/>
      <c r="AU1352" s="88"/>
      <c r="AV1352" s="88">
        <v>0.33</v>
      </c>
      <c r="AW1352" s="88"/>
      <c r="AX1352" s="88">
        <v>0.5</v>
      </c>
      <c r="AY1352" s="88"/>
      <c r="AZ1352" s="92"/>
      <c r="BA1352" s="88" t="s">
        <v>48</v>
      </c>
      <c r="BB135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0.83000000000000007</v>
      </c>
      <c r="BC1352" s="89"/>
      <c r="BD1352" s="89"/>
      <c r="BE1352" s="89"/>
      <c r="BF1352" s="89"/>
      <c r="BG1352" s="93"/>
      <c r="BH1352" s="44"/>
      <c r="BI1352" s="45"/>
      <c r="BJ1352" s="45"/>
      <c r="BK1352" s="46"/>
      <c r="BL1352" s="94"/>
    </row>
    <row r="1353" spans="1:64" ht="18" customHeight="1" x14ac:dyDescent="0.3">
      <c r="A1353" s="87">
        <f>IFERROR(InformeTbHv[[#This Row],[T EFECTIVO]]/InformeTbHv[[#This Row],[Horas disponibles]],0)</f>
        <v>0.89178617992177311</v>
      </c>
      <c r="B1353" s="87">
        <f>((InformeTbHv[[#This Row],[T PROGRAMADO]]-InformeTbHv[[#This Row],[HORAS DE OTRAS PARADA]]))/InformeTbHv[[#This Row],[T PROGRAMADO]]</f>
        <v>0.85499999999999998</v>
      </c>
      <c r="C1353" s="216">
        <f>IFERROR(((InformeTbHv[[#This Row],[T PROGRAMADO]]-InformeTbHv[[#This Row],[Ttal P. mec]])/InformeTbHv[[#This Row],[T PROGRAMADO]]),0)</f>
        <v>0.95874999999999999</v>
      </c>
      <c r="D1353" s="88">
        <f>IFERROR(ROUND(InformeTbHv[[#This Row],[TOTAL DE ARBOLES]]/InformeTbHv[[#This Row],[T EFECTIVO]],2),"")</f>
        <v>25</v>
      </c>
      <c r="E1353" s="88">
        <f>(IFERROR(ROUND(InformeTbHv[[#This Row],[M3]]/InformeTbHv[[#This Row],[TOTAL DE ARBOLES]],2),""))</f>
        <v>0.34</v>
      </c>
      <c r="F1353" s="39">
        <f>IFERROR(ROUND(InformeTbHv[[#This Row],[M3]]/InformeTbHv[[#This Row],[T EFECTIVO]],2),"")</f>
        <v>8.5500000000000007</v>
      </c>
      <c r="G1353" s="89">
        <f>InformeTbHv[[#This Row],[T PROGRAMADO]]-InformeTbHv[[#This Row],[HORAS DE OTRAS PARADA]]</f>
        <v>6.84</v>
      </c>
      <c r="H1353" s="89">
        <f>InformeTbHv[[#This Row],[T PROGRAMADO]]-SUM(InformeTbHv[[#This Row],[T PARADAS MEC]]+InformeTbHv[[#This Row],[ALISTAMIENTO]]+InformeTbHv[[#This Row],[Mantenimiento periódico]])</f>
        <v>7.67</v>
      </c>
      <c r="I1353" s="89">
        <f>InformeTbHv[[#This Row],[T PARADAS MEC]]+InformeTbHv[[#This Row],[ALISTAMIENTO]]+InformeTbHv[[#This Row],[Mantenimiento periódico]]</f>
        <v>0.33</v>
      </c>
      <c r="J1353" s="89">
        <f>SUMIF(InformeTbHv[[#This Row],[MOTIVO 1]],"Mantenimiento periódico",InformeTbHv[[#This Row],[T OTRA PARADA 1]])</f>
        <v>0</v>
      </c>
      <c r="K1353" s="89">
        <f>InformeTbHv[[#This Row],[Mantenimiento periódico]]+InformeTbHv[[#This Row],[ALISTAMIENTO]]</f>
        <v>0.33</v>
      </c>
      <c r="L1353" s="89">
        <f>SUM(InformeTbHv[[#This Row],[T OTRA PARADA 1]:[T OTRA PARADA 5]])</f>
        <v>0</v>
      </c>
      <c r="M1353" s="88" t="s">
        <v>134</v>
      </c>
      <c r="N1353" s="88" t="s">
        <v>1417</v>
      </c>
      <c r="O1353" s="88" t="s">
        <v>367</v>
      </c>
      <c r="P1353" s="88">
        <v>18435730</v>
      </c>
      <c r="Q1353" s="88" t="s">
        <v>65</v>
      </c>
      <c r="R1353" s="88" t="s">
        <v>49</v>
      </c>
      <c r="S1353" s="90">
        <v>46088</v>
      </c>
      <c r="T1353" s="88" t="s">
        <v>833</v>
      </c>
      <c r="U1353" s="88"/>
      <c r="V1353" s="88"/>
      <c r="W1353" s="88"/>
      <c r="X1353" s="88"/>
      <c r="Y1353" s="88"/>
      <c r="Z1353" s="88"/>
      <c r="AA1353" s="88"/>
      <c r="AB1353" s="88"/>
      <c r="AC1353" s="88" t="s">
        <v>1451</v>
      </c>
      <c r="AD1353" s="88" t="s">
        <v>1496</v>
      </c>
      <c r="AE1353" s="88" t="s">
        <v>1511</v>
      </c>
      <c r="AF1353" s="88">
        <v>21.380352760168222</v>
      </c>
      <c r="AG1353" s="25" t="s">
        <v>207</v>
      </c>
      <c r="AH1353" s="206">
        <v>4</v>
      </c>
      <c r="AI1353" s="88" t="s">
        <v>47</v>
      </c>
      <c r="AJ1353" s="419">
        <f>VLOOKUP(InformeTbHv[[#This Row],[TURNO]],[1]INFORMEHV!AI$2:AK$184,2,0)</f>
        <v>0.25</v>
      </c>
      <c r="AK1353" s="419">
        <f>VLOOKUP(InformeTbHv[[#This Row],[TURNO]],[1]INFORMEHV!AI$2:AK$184,3,0)</f>
        <v>0.58333333333333337</v>
      </c>
      <c r="AL1353" s="205">
        <v>24</v>
      </c>
      <c r="AM1353" s="88">
        <v>171</v>
      </c>
      <c r="AN1353" s="88">
        <v>58.5</v>
      </c>
      <c r="AO1353" s="88">
        <v>12</v>
      </c>
      <c r="AP1353" s="88"/>
      <c r="AQ1353" s="89">
        <v>26</v>
      </c>
      <c r="AR1353" s="88">
        <v>8</v>
      </c>
      <c r="AS1353" s="88"/>
      <c r="AT1353" s="88"/>
      <c r="AU1353" s="88"/>
      <c r="AV1353" s="88">
        <v>0.33</v>
      </c>
      <c r="AW1353" s="88">
        <v>0.33</v>
      </c>
      <c r="AX1353" s="88">
        <v>0.5</v>
      </c>
      <c r="AY1353" s="88"/>
      <c r="AZ1353" s="92"/>
      <c r="BA1353" s="88" t="s">
        <v>46</v>
      </c>
      <c r="BB135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1.1600000000000001</v>
      </c>
      <c r="BC1353" s="89"/>
      <c r="BD1353" s="89"/>
      <c r="BE1353" s="89"/>
      <c r="BF1353" s="89"/>
      <c r="BG1353" s="93"/>
      <c r="BH1353" s="44"/>
      <c r="BI1353" s="45"/>
      <c r="BJ1353" s="45"/>
      <c r="BK1353" s="46"/>
      <c r="BL1353" s="94"/>
    </row>
    <row r="1354" spans="1:64" ht="18" customHeight="1" x14ac:dyDescent="0.3">
      <c r="A1354" s="87">
        <f>IFERROR(InformeTbHv[[#This Row],[T EFECTIVO]]/InformeTbHv[[#This Row],[Horas disponibles]],0)</f>
        <v>0.92645161290322575</v>
      </c>
      <c r="B1354" s="87">
        <f>((InformeTbHv[[#This Row],[T PROGRAMADO]]-InformeTbHv[[#This Row],[HORAS DE OTRAS PARADA]]))/InformeTbHv[[#This Row],[T PROGRAMADO]]</f>
        <v>0.89749999999999996</v>
      </c>
      <c r="C1354" s="216">
        <f>IFERROR(((InformeTbHv[[#This Row],[T PROGRAMADO]]-InformeTbHv[[#This Row],[Ttal P. mec]])/InformeTbHv[[#This Row],[T PROGRAMADO]]),0)</f>
        <v>0.96875</v>
      </c>
      <c r="D1354" s="88">
        <f>IFERROR(ROUND(InformeTbHv[[#This Row],[TOTAL DE ARBOLES]]/InformeTbHv[[#This Row],[T EFECTIVO]],2),"")</f>
        <v>36.770000000000003</v>
      </c>
      <c r="E1354" s="88">
        <f>(IFERROR(ROUND(InformeTbHv[[#This Row],[M3]]/InformeTbHv[[#This Row],[TOTAL DE ARBOLES]],2),""))</f>
        <v>0.26</v>
      </c>
      <c r="F1354" s="39">
        <f>IFERROR(ROUND(InformeTbHv[[#This Row],[M3]]/InformeTbHv[[#This Row],[T EFECTIVO]],2),"")</f>
        <v>9.5299999999999994</v>
      </c>
      <c r="G1354" s="89">
        <f>InformeTbHv[[#This Row],[T PROGRAMADO]]-InformeTbHv[[#This Row],[HORAS DE OTRAS PARADA]]</f>
        <v>7.18</v>
      </c>
      <c r="H1354" s="89">
        <f>InformeTbHv[[#This Row],[T PROGRAMADO]]-SUM(InformeTbHv[[#This Row],[T PARADAS MEC]]+InformeTbHv[[#This Row],[ALISTAMIENTO]]+InformeTbHv[[#This Row],[Mantenimiento periódico]])</f>
        <v>7.75</v>
      </c>
      <c r="I1354" s="89">
        <f>InformeTbHv[[#This Row],[T PARADAS MEC]]+InformeTbHv[[#This Row],[ALISTAMIENTO]]+InformeTbHv[[#This Row],[Mantenimiento periódico]]</f>
        <v>0.25</v>
      </c>
      <c r="J1354" s="89">
        <f>SUMIF(InformeTbHv[[#This Row],[MOTIVO 1]],"Mantenimiento periódico",InformeTbHv[[#This Row],[T OTRA PARADA 1]])</f>
        <v>0</v>
      </c>
      <c r="K1354" s="89">
        <f>InformeTbHv[[#This Row],[Mantenimiento periódico]]+InformeTbHv[[#This Row],[ALISTAMIENTO]]</f>
        <v>0.25</v>
      </c>
      <c r="L1354" s="89">
        <f>SUM(InformeTbHv[[#This Row],[T OTRA PARADA 1]:[T OTRA PARADA 5]])</f>
        <v>0.3</v>
      </c>
      <c r="M1354" s="88" t="s">
        <v>86</v>
      </c>
      <c r="N1354" s="88" t="s">
        <v>1418</v>
      </c>
      <c r="O1354" s="88" t="s">
        <v>88</v>
      </c>
      <c r="P1354" s="88">
        <v>94265708</v>
      </c>
      <c r="Q1354" s="88" t="s">
        <v>398</v>
      </c>
      <c r="R1354" s="88" t="s">
        <v>74</v>
      </c>
      <c r="S1354" s="90">
        <v>46089</v>
      </c>
      <c r="T1354" s="88" t="s">
        <v>399</v>
      </c>
      <c r="U1354" s="88"/>
      <c r="V1354" s="88"/>
      <c r="W1354" s="88"/>
      <c r="X1354" s="88"/>
      <c r="Y1354" s="88"/>
      <c r="Z1354" s="88"/>
      <c r="AA1354" s="88"/>
      <c r="AB1354" s="88"/>
      <c r="AC1354" s="88" t="s">
        <v>1430</v>
      </c>
      <c r="AD1354" s="88" t="s">
        <v>1475</v>
      </c>
      <c r="AE1354" s="88" t="s">
        <v>1517</v>
      </c>
      <c r="AF1354" s="88">
        <v>14.957915875223099</v>
      </c>
      <c r="AG1354" s="252" t="s">
        <v>206</v>
      </c>
      <c r="AH1354" s="206">
        <v>9</v>
      </c>
      <c r="AI1354" s="88" t="s">
        <v>47</v>
      </c>
      <c r="AJ1354" s="419">
        <f>VLOOKUP(InformeTbHv[[#This Row],[TURNO]],[1]INFORMEHV!AI$2:AK$184,2,0)</f>
        <v>0.25</v>
      </c>
      <c r="AK1354" s="419">
        <f>VLOOKUP(InformeTbHv[[#This Row],[TURNO]],[1]INFORMEHV!AI$2:AK$184,3,0)</f>
        <v>0.58333333333333337</v>
      </c>
      <c r="AL1354" s="205">
        <v>26</v>
      </c>
      <c r="AM1354" s="88">
        <v>264</v>
      </c>
      <c r="AN1354" s="88">
        <v>68.41</v>
      </c>
      <c r="AO1354" s="88">
        <v>7.37</v>
      </c>
      <c r="AP1354" s="88"/>
      <c r="AQ1354" s="89">
        <v>17.8</v>
      </c>
      <c r="AR1354" s="88">
        <v>8</v>
      </c>
      <c r="AS1354" s="88"/>
      <c r="AT1354" s="88"/>
      <c r="AU1354" s="88"/>
      <c r="AV1354" s="88">
        <v>0.25</v>
      </c>
      <c r="AW1354" s="88"/>
      <c r="AX1354" s="88">
        <v>0.27</v>
      </c>
      <c r="AY1354" s="88">
        <v>7</v>
      </c>
      <c r="AZ1354" s="92" t="s">
        <v>203</v>
      </c>
      <c r="BA1354" s="88" t="s">
        <v>46</v>
      </c>
      <c r="BB135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0.82000000000000006</v>
      </c>
      <c r="BC1354" s="89">
        <v>0.3</v>
      </c>
      <c r="BD1354" s="89"/>
      <c r="BE1354" s="89"/>
      <c r="BF1354" s="89"/>
      <c r="BG1354" s="93"/>
      <c r="BH1354" s="44" t="s">
        <v>90</v>
      </c>
      <c r="BI1354" s="45"/>
      <c r="BJ1354" s="45"/>
      <c r="BK1354" s="46"/>
      <c r="BL1354" s="94"/>
    </row>
    <row r="1355" spans="1:64" ht="18" customHeight="1" x14ac:dyDescent="0.3">
      <c r="A1355" s="87">
        <f>IFERROR(InformeTbHv[[#This Row],[T EFECTIVO]]/InformeTbHv[[#This Row],[Horas disponibles]],0)</f>
        <v>0.69230769230769229</v>
      </c>
      <c r="B1355" s="87">
        <f>((InformeTbHv[[#This Row],[T PROGRAMADO]]-InformeTbHv[[#This Row],[HORAS DE OTRAS PARADA]]))/InformeTbHv[[#This Row],[T PROGRAMADO]]</f>
        <v>0.69230769230769229</v>
      </c>
      <c r="C1355" s="216">
        <f>IFERROR(((InformeTbHv[[#This Row],[T PROGRAMADO]]-InformeTbHv[[#This Row],[Ttal P. mec]])/InformeTbHv[[#This Row],[T PROGRAMADO]]),0)</f>
        <v>1</v>
      </c>
      <c r="D1355" s="88">
        <f>IFERROR(ROUND(InformeTbHv[[#This Row],[TOTAL DE ARBOLES]]/InformeTbHv[[#This Row],[T EFECTIVO]],2),"")</f>
        <v>51.56</v>
      </c>
      <c r="E1355" s="88">
        <f>(IFERROR(ROUND(InformeTbHv[[#This Row],[M3]]/InformeTbHv[[#This Row],[TOTAL DE ARBOLES]],2),""))</f>
        <v>0.32</v>
      </c>
      <c r="F1355" s="39">
        <f>IFERROR(ROUND(InformeTbHv[[#This Row],[M3]]/InformeTbHv[[#This Row],[T EFECTIVO]],2),"")</f>
        <v>16.37</v>
      </c>
      <c r="G1355" s="89">
        <f>InformeTbHv[[#This Row],[T PROGRAMADO]]-InformeTbHv[[#This Row],[HORAS DE OTRAS PARADA]]</f>
        <v>4.5</v>
      </c>
      <c r="H1355" s="89">
        <f>InformeTbHv[[#This Row],[T PROGRAMADO]]-SUM(InformeTbHv[[#This Row],[T PARADAS MEC]]+InformeTbHv[[#This Row],[ALISTAMIENTO]]+InformeTbHv[[#This Row],[Mantenimiento periódico]])</f>
        <v>6.5</v>
      </c>
      <c r="I1355" s="89">
        <f>InformeTbHv[[#This Row],[T PARADAS MEC]]+InformeTbHv[[#This Row],[ALISTAMIENTO]]+InformeTbHv[[#This Row],[Mantenimiento periódico]]</f>
        <v>0</v>
      </c>
      <c r="J1355" s="89">
        <f>SUMIF(InformeTbHv[[#This Row],[MOTIVO 1]],"Mantenimiento periódico",InformeTbHv[[#This Row],[T OTRA PARADA 1]])</f>
        <v>0</v>
      </c>
      <c r="K1355" s="89">
        <f>InformeTbHv[[#This Row],[Mantenimiento periódico]]+InformeTbHv[[#This Row],[ALISTAMIENTO]]</f>
        <v>0</v>
      </c>
      <c r="L1355" s="89">
        <f>SUM(InformeTbHv[[#This Row],[T OTRA PARADA 1]:[T OTRA PARADA 5]])</f>
        <v>2</v>
      </c>
      <c r="M1355" s="88" t="s">
        <v>86</v>
      </c>
      <c r="N1355" s="88" t="s">
        <v>1418</v>
      </c>
      <c r="O1355" s="88" t="s">
        <v>93</v>
      </c>
      <c r="P1355" s="88">
        <v>1112881624</v>
      </c>
      <c r="Q1355" s="88" t="s">
        <v>398</v>
      </c>
      <c r="R1355" s="88" t="s">
        <v>74</v>
      </c>
      <c r="S1355" s="90">
        <v>46089</v>
      </c>
      <c r="T1355" s="88" t="s">
        <v>399</v>
      </c>
      <c r="U1355" s="88"/>
      <c r="V1355" s="88"/>
      <c r="W1355" s="88"/>
      <c r="X1355" s="88"/>
      <c r="Y1355" s="88"/>
      <c r="Z1355" s="88"/>
      <c r="AA1355" s="88"/>
      <c r="AB1355" s="88"/>
      <c r="AC1355" s="88" t="s">
        <v>1430</v>
      </c>
      <c r="AD1355" s="88" t="s">
        <v>1475</v>
      </c>
      <c r="AE1355" s="88" t="s">
        <v>1517</v>
      </c>
      <c r="AF1355" s="88">
        <v>14.957915875223099</v>
      </c>
      <c r="AG1355" s="252" t="s">
        <v>206</v>
      </c>
      <c r="AH1355" s="206">
        <v>9</v>
      </c>
      <c r="AI1355" s="88" t="s">
        <v>45</v>
      </c>
      <c r="AJ1355" s="419">
        <f>VLOOKUP(InformeTbHv[[#This Row],[TURNO]],[1]INFORMEHV!AI$2:AK$184,2,0)</f>
        <v>0.58333333333333337</v>
      </c>
      <c r="AK1355" s="419">
        <f>VLOOKUP(InformeTbHv[[#This Row],[TURNO]],[1]INFORMEHV!AI$2:AK$184,3,0)</f>
        <v>0.91666666666666663</v>
      </c>
      <c r="AL1355" s="205">
        <v>26</v>
      </c>
      <c r="AM1355" s="88">
        <v>232</v>
      </c>
      <c r="AN1355" s="88">
        <v>73.680000000000007</v>
      </c>
      <c r="AO1355" s="88">
        <v>16.579999999999998</v>
      </c>
      <c r="AP1355" s="88"/>
      <c r="AQ1355" s="89">
        <v>19.100000000000001</v>
      </c>
      <c r="AR1355" s="88">
        <v>6.5</v>
      </c>
      <c r="AS1355" s="88"/>
      <c r="AT1355" s="88"/>
      <c r="AU1355" s="88"/>
      <c r="AV1355" s="88"/>
      <c r="AW1355" s="88"/>
      <c r="AX1355" s="88"/>
      <c r="AY1355" s="88"/>
      <c r="AZ1355" s="92" t="s">
        <v>203</v>
      </c>
      <c r="BA1355" s="88" t="s">
        <v>48</v>
      </c>
      <c r="BB135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v>
      </c>
      <c r="BC1355" s="89">
        <v>2</v>
      </c>
      <c r="BD1355" s="89"/>
      <c r="BE1355" s="89"/>
      <c r="BF1355" s="89"/>
      <c r="BG1355" s="93"/>
      <c r="BH1355" s="14" t="s">
        <v>236</v>
      </c>
      <c r="BI1355" s="45"/>
      <c r="BJ1355" s="45"/>
      <c r="BK1355" s="46"/>
      <c r="BL1355" s="94"/>
    </row>
    <row r="1356" spans="1:64" ht="18" customHeight="1" x14ac:dyDescent="0.3">
      <c r="A1356" s="87">
        <f>IFERROR(InformeTbHv[[#This Row],[T EFECTIVO]]/InformeTbHv[[#This Row],[Horas disponibles]],0)</f>
        <v>0.91160949868073882</v>
      </c>
      <c r="B1356" s="87">
        <f>((InformeTbHv[[#This Row],[T PROGRAMADO]]-InformeTbHv[[#This Row],[HORAS DE OTRAS PARADA]]))/InformeTbHv[[#This Row],[T PROGRAMADO]]</f>
        <v>0.86375000000000002</v>
      </c>
      <c r="C1356" s="216">
        <f>IFERROR(((InformeTbHv[[#This Row],[T PROGRAMADO]]-InformeTbHv[[#This Row],[Ttal P. mec]])/InformeTbHv[[#This Row],[T PROGRAMADO]]),0)</f>
        <v>0.94750000000000001</v>
      </c>
      <c r="D1356" s="88">
        <f>IFERROR(ROUND(InformeTbHv[[#This Row],[TOTAL DE ARBOLES]]/InformeTbHv[[#This Row],[T EFECTIVO]],2),"")</f>
        <v>52.24</v>
      </c>
      <c r="E1356" s="88">
        <f>(IFERROR(ROUND(InformeTbHv[[#This Row],[M3]]/InformeTbHv[[#This Row],[TOTAL DE ARBOLES]],2),""))</f>
        <v>0.3</v>
      </c>
      <c r="F1356" s="39">
        <f>IFERROR(ROUND(InformeTbHv[[#This Row],[M3]]/InformeTbHv[[#This Row],[T EFECTIVO]],2),"")</f>
        <v>15.92</v>
      </c>
      <c r="G1356" s="89">
        <f>InformeTbHv[[#This Row],[T PROGRAMADO]]-InformeTbHv[[#This Row],[HORAS DE OTRAS PARADA]]</f>
        <v>6.91</v>
      </c>
      <c r="H1356" s="89">
        <f>InformeTbHv[[#This Row],[T PROGRAMADO]]-SUM(InformeTbHv[[#This Row],[T PARADAS MEC]]+InformeTbHv[[#This Row],[ALISTAMIENTO]]+InformeTbHv[[#This Row],[Mantenimiento periódico]])</f>
        <v>7.58</v>
      </c>
      <c r="I1356" s="89">
        <f>InformeTbHv[[#This Row],[T PARADAS MEC]]+InformeTbHv[[#This Row],[ALISTAMIENTO]]+InformeTbHv[[#This Row],[Mantenimiento periódico]]</f>
        <v>0.42</v>
      </c>
      <c r="J1356" s="89">
        <f>SUMIF(InformeTbHv[[#This Row],[MOTIVO 1]],"Mantenimiento periódico",InformeTbHv[[#This Row],[T OTRA PARADA 1]])</f>
        <v>0</v>
      </c>
      <c r="K1356" s="89">
        <f>InformeTbHv[[#This Row],[Mantenimiento periódico]]+InformeTbHv[[#This Row],[ALISTAMIENTO]]</f>
        <v>0.42</v>
      </c>
      <c r="L1356" s="89">
        <f>SUM(InformeTbHv[[#This Row],[T OTRA PARADA 1]:[T OTRA PARADA 5]])</f>
        <v>0</v>
      </c>
      <c r="M1356" s="88" t="s">
        <v>55</v>
      </c>
      <c r="N1356" s="88" t="s">
        <v>1418</v>
      </c>
      <c r="O1356" s="88" t="s">
        <v>60</v>
      </c>
      <c r="P1356" s="88">
        <v>1061791033</v>
      </c>
      <c r="Q1356" s="88" t="s">
        <v>43</v>
      </c>
      <c r="R1356" s="88" t="s">
        <v>49</v>
      </c>
      <c r="S1356" s="90">
        <v>46089</v>
      </c>
      <c r="T1356" s="88" t="s">
        <v>62</v>
      </c>
      <c r="U1356" s="88"/>
      <c r="V1356" s="88"/>
      <c r="W1356" s="88"/>
      <c r="X1356" s="88"/>
      <c r="Y1356" s="88"/>
      <c r="Z1356" s="88"/>
      <c r="AA1356" s="88"/>
      <c r="AB1356" s="88"/>
      <c r="AC1356" s="88" t="s">
        <v>1445</v>
      </c>
      <c r="AD1356" s="88" t="s">
        <v>1490</v>
      </c>
      <c r="AE1356" s="88" t="s">
        <v>1518</v>
      </c>
      <c r="AF1356" s="88">
        <v>19.828868083208551</v>
      </c>
      <c r="AG1356" s="49" t="s">
        <v>208</v>
      </c>
      <c r="AH1356" s="206">
        <v>5</v>
      </c>
      <c r="AI1356" s="88" t="s">
        <v>47</v>
      </c>
      <c r="AJ1356" s="419">
        <f>VLOOKUP(InformeTbHv[[#This Row],[TURNO]],[1]INFORMEHV!AI$2:AK$184,2,0)</f>
        <v>0.25</v>
      </c>
      <c r="AK1356" s="419">
        <f>VLOOKUP(InformeTbHv[[#This Row],[TURNO]],[1]INFORMEHV!AI$2:AK$184,3,0)</f>
        <v>0.58333333333333337</v>
      </c>
      <c r="AL1356" s="205">
        <v>35</v>
      </c>
      <c r="AM1356" s="88">
        <v>361</v>
      </c>
      <c r="AN1356" s="88">
        <v>110</v>
      </c>
      <c r="AO1356" s="88">
        <v>16</v>
      </c>
      <c r="AP1356" s="88">
        <v>40</v>
      </c>
      <c r="AQ1356" s="198">
        <v>26</v>
      </c>
      <c r="AR1356" s="88">
        <v>8</v>
      </c>
      <c r="AS1356" s="88"/>
      <c r="AT1356" s="88"/>
      <c r="AU1356" s="88"/>
      <c r="AV1356" s="88">
        <v>0.42</v>
      </c>
      <c r="AW1356" s="88">
        <v>0.42</v>
      </c>
      <c r="AX1356" s="88">
        <v>0.25</v>
      </c>
      <c r="AY1356" s="88">
        <v>5</v>
      </c>
      <c r="AZ1356" s="92" t="s">
        <v>870</v>
      </c>
      <c r="BA1356" s="88" t="s">
        <v>46</v>
      </c>
      <c r="BB135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1.0899999999999999</v>
      </c>
      <c r="BC1356" s="89"/>
      <c r="BD1356" s="89"/>
      <c r="BE1356" s="89"/>
      <c r="BF1356" s="89"/>
      <c r="BG1356" s="93"/>
      <c r="BH1356" s="44"/>
      <c r="BI1356" s="45"/>
      <c r="BJ1356" s="45"/>
      <c r="BK1356" s="46"/>
      <c r="BL1356" s="94"/>
    </row>
    <row r="1357" spans="1:64" ht="18" customHeight="1" x14ac:dyDescent="0.3">
      <c r="A1357" s="87">
        <f>IFERROR(InformeTbHv[[#This Row],[T EFECTIVO]]/InformeTbHv[[#This Row],[Horas disponibles]],0)</f>
        <v>0.92746113989637302</v>
      </c>
      <c r="B1357" s="87">
        <f>((InformeTbHv[[#This Row],[T PROGRAMADO]]-InformeTbHv[[#This Row],[HORAS DE OTRAS PARADA]]))/InformeTbHv[[#This Row],[T PROGRAMADO]]</f>
        <v>0.89500000000000002</v>
      </c>
      <c r="C1357" s="216">
        <f>IFERROR(((InformeTbHv[[#This Row],[T PROGRAMADO]]-InformeTbHv[[#This Row],[Ttal P. mec]])/InformeTbHv[[#This Row],[T PROGRAMADO]]),0)</f>
        <v>0.96499999999999997</v>
      </c>
      <c r="D1357" s="88">
        <f>IFERROR(ROUND(InformeTbHv[[#This Row],[TOTAL DE ARBOLES]]/InformeTbHv[[#This Row],[T EFECTIVO]],2),"")</f>
        <v>25.51</v>
      </c>
      <c r="E1357" s="88">
        <f>(IFERROR(ROUND(InformeTbHv[[#This Row],[M3]]/InformeTbHv[[#This Row],[TOTAL DE ARBOLES]],2),""))</f>
        <v>0.33</v>
      </c>
      <c r="F1357" s="39">
        <f>IFERROR(ROUND(InformeTbHv[[#This Row],[M3]]/InformeTbHv[[#This Row],[T EFECTIVO]],2),"")</f>
        <v>8.4700000000000006</v>
      </c>
      <c r="G1357" s="89">
        <f>InformeTbHv[[#This Row],[T PROGRAMADO]]-InformeTbHv[[#This Row],[HORAS DE OTRAS PARADA]]</f>
        <v>10.74</v>
      </c>
      <c r="H1357" s="89">
        <f>InformeTbHv[[#This Row],[T PROGRAMADO]]-SUM(InformeTbHv[[#This Row],[T PARADAS MEC]]+InformeTbHv[[#This Row],[ALISTAMIENTO]]+InformeTbHv[[#This Row],[Mantenimiento periódico]])</f>
        <v>11.58</v>
      </c>
      <c r="I1357" s="89">
        <f>InformeTbHv[[#This Row],[T PARADAS MEC]]+InformeTbHv[[#This Row],[ALISTAMIENTO]]+InformeTbHv[[#This Row],[Mantenimiento periódico]]</f>
        <v>0.42</v>
      </c>
      <c r="J1357" s="89">
        <f>SUMIF(InformeTbHv[[#This Row],[MOTIVO 1]],"Mantenimiento periódico",InformeTbHv[[#This Row],[T OTRA PARADA 1]])</f>
        <v>0</v>
      </c>
      <c r="K1357" s="89">
        <f>InformeTbHv[[#This Row],[Mantenimiento periódico]]+InformeTbHv[[#This Row],[ALISTAMIENTO]]</f>
        <v>0.42</v>
      </c>
      <c r="L1357" s="89">
        <f>SUM(InformeTbHv[[#This Row],[T OTRA PARADA 1]:[T OTRA PARADA 5]])</f>
        <v>0</v>
      </c>
      <c r="M1357" s="88" t="s">
        <v>79</v>
      </c>
      <c r="N1357" s="88" t="s">
        <v>1417</v>
      </c>
      <c r="O1357" s="88" t="s">
        <v>381</v>
      </c>
      <c r="P1357" s="88">
        <v>1007605468</v>
      </c>
      <c r="Q1357" s="88" t="s">
        <v>43</v>
      </c>
      <c r="R1357" s="88" t="s">
        <v>49</v>
      </c>
      <c r="S1357" s="90">
        <v>46089</v>
      </c>
      <c r="T1357" s="88" t="s">
        <v>62</v>
      </c>
      <c r="U1357" s="88"/>
      <c r="V1357" s="88"/>
      <c r="W1357" s="88"/>
      <c r="X1357" s="88"/>
      <c r="Y1357" s="88"/>
      <c r="Z1357" s="88"/>
      <c r="AA1357" s="88"/>
      <c r="AB1357" s="88"/>
      <c r="AC1357" s="88" t="s">
        <v>1445</v>
      </c>
      <c r="AD1357" s="88" t="s">
        <v>1490</v>
      </c>
      <c r="AE1357" s="88" t="s">
        <v>1518</v>
      </c>
      <c r="AF1357" s="88">
        <v>19.828868083208551</v>
      </c>
      <c r="AG1357" s="49" t="s">
        <v>208</v>
      </c>
      <c r="AH1357" s="206">
        <v>5</v>
      </c>
      <c r="AI1357" s="88" t="s">
        <v>47</v>
      </c>
      <c r="AJ1357" s="419">
        <f>VLOOKUP(InformeTbHv[[#This Row],[TURNO]],[1]INFORMEHV!AI$2:AK$184,2,0)</f>
        <v>0.25</v>
      </c>
      <c r="AK1357" s="419">
        <f>VLOOKUP(InformeTbHv[[#This Row],[TURNO]],[1]INFORMEHV!AI$2:AK$184,3,0)</f>
        <v>0.58333333333333337</v>
      </c>
      <c r="AL1357" s="205">
        <v>30</v>
      </c>
      <c r="AM1357" s="88">
        <v>274</v>
      </c>
      <c r="AN1357" s="88">
        <v>91</v>
      </c>
      <c r="AO1357" s="88">
        <v>15</v>
      </c>
      <c r="AP1357" s="88">
        <v>45</v>
      </c>
      <c r="AQ1357" s="89">
        <v>26</v>
      </c>
      <c r="AR1357" s="88">
        <v>12</v>
      </c>
      <c r="AS1357" s="88"/>
      <c r="AT1357" s="88"/>
      <c r="AU1357" s="88"/>
      <c r="AV1357" s="88">
        <v>0.42</v>
      </c>
      <c r="AW1357" s="88">
        <v>0.42</v>
      </c>
      <c r="AX1357" s="88">
        <v>0.42</v>
      </c>
      <c r="AY1357" s="88">
        <v>5</v>
      </c>
      <c r="AZ1357" s="92" t="s">
        <v>871</v>
      </c>
      <c r="BA1357" s="88" t="s">
        <v>46</v>
      </c>
      <c r="BB135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1.26</v>
      </c>
      <c r="BC1357" s="89"/>
      <c r="BD1357" s="89"/>
      <c r="BE1357" s="89"/>
      <c r="BF1357" s="89"/>
      <c r="BG1357" s="93"/>
      <c r="BH1357" s="44"/>
      <c r="BI1357" s="45"/>
      <c r="BJ1357" s="45"/>
      <c r="BK1357" s="46"/>
      <c r="BL1357" s="94"/>
    </row>
    <row r="1358" spans="1:64" ht="18" customHeight="1" x14ac:dyDescent="0.3">
      <c r="A1358" s="87">
        <f>IFERROR(InformeTbHv[[#This Row],[T EFECTIVO]]/InformeTbHv[[#This Row],[Horas disponibles]],0)</f>
        <v>0.9569752281616688</v>
      </c>
      <c r="B1358" s="87">
        <f>((InformeTbHv[[#This Row],[T PROGRAMADO]]-InformeTbHv[[#This Row],[HORAS DE OTRAS PARADA]]))/InformeTbHv[[#This Row],[T PROGRAMADO]]</f>
        <v>0.91749999999999998</v>
      </c>
      <c r="C1358" s="216">
        <f>IFERROR(((InformeTbHv[[#This Row],[T PROGRAMADO]]-InformeTbHv[[#This Row],[Ttal P. mec]])/InformeTbHv[[#This Row],[T PROGRAMADO]]),0)</f>
        <v>0.95874999999999999</v>
      </c>
      <c r="D1358" s="88">
        <f>IFERROR(ROUND(InformeTbHv[[#This Row],[TOTAL DE ARBOLES]]/InformeTbHv[[#This Row],[T EFECTIVO]],2),"")</f>
        <v>17.3</v>
      </c>
      <c r="E1358" s="88">
        <f>(IFERROR(ROUND(InformeTbHv[[#This Row],[M3]]/InformeTbHv[[#This Row],[TOTAL DE ARBOLES]],2),""))</f>
        <v>0.49</v>
      </c>
      <c r="F1358" s="39">
        <f>IFERROR(ROUND(InformeTbHv[[#This Row],[M3]]/InformeTbHv[[#This Row],[T EFECTIVO]],2),"")</f>
        <v>8.4499999999999993</v>
      </c>
      <c r="G1358" s="89">
        <f>InformeTbHv[[#This Row],[T PROGRAMADO]]-InformeTbHv[[#This Row],[HORAS DE OTRAS PARADA]]</f>
        <v>7.34</v>
      </c>
      <c r="H1358" s="89">
        <f>InformeTbHv[[#This Row],[T PROGRAMADO]]-SUM(InformeTbHv[[#This Row],[T PARADAS MEC]]+InformeTbHv[[#This Row],[ALISTAMIENTO]]+InformeTbHv[[#This Row],[Mantenimiento periódico]])</f>
        <v>7.67</v>
      </c>
      <c r="I1358" s="89">
        <f>InformeTbHv[[#This Row],[T PARADAS MEC]]+InformeTbHv[[#This Row],[ALISTAMIENTO]]+InformeTbHv[[#This Row],[Mantenimiento periódico]]</f>
        <v>0.33</v>
      </c>
      <c r="J1358" s="89">
        <f>SUMIF(InformeTbHv[[#This Row],[MOTIVO 1]],"Mantenimiento periódico",InformeTbHv[[#This Row],[T OTRA PARADA 1]])</f>
        <v>0</v>
      </c>
      <c r="K1358" s="89">
        <f>InformeTbHv[[#This Row],[Mantenimiento periódico]]+InformeTbHv[[#This Row],[ALISTAMIENTO]]</f>
        <v>0.33</v>
      </c>
      <c r="L1358" s="89">
        <f>SUM(InformeTbHv[[#This Row],[T OTRA PARADA 1]:[T OTRA PARADA 5]])</f>
        <v>0</v>
      </c>
      <c r="M1358" s="88" t="s">
        <v>134</v>
      </c>
      <c r="N1358" s="88" t="s">
        <v>1417</v>
      </c>
      <c r="O1358" s="88" t="s">
        <v>535</v>
      </c>
      <c r="P1358" s="88">
        <v>18435730</v>
      </c>
      <c r="Q1358" s="88" t="s">
        <v>65</v>
      </c>
      <c r="R1358" s="88" t="s">
        <v>49</v>
      </c>
      <c r="S1358" s="90">
        <v>46089</v>
      </c>
      <c r="T1358" s="88" t="s">
        <v>833</v>
      </c>
      <c r="U1358" s="88"/>
      <c r="V1358" s="88"/>
      <c r="W1358" s="88"/>
      <c r="X1358" s="88"/>
      <c r="Y1358" s="88"/>
      <c r="Z1358" s="88"/>
      <c r="AA1358" s="88"/>
      <c r="AB1358" s="88"/>
      <c r="AC1358" s="88" t="s">
        <v>1451</v>
      </c>
      <c r="AD1358" s="88" t="s">
        <v>1496</v>
      </c>
      <c r="AE1358" s="88" t="s">
        <v>1511</v>
      </c>
      <c r="AF1358" s="88">
        <v>21.380352760168222</v>
      </c>
      <c r="AG1358" s="25" t="s">
        <v>207</v>
      </c>
      <c r="AH1358" s="206">
        <v>4</v>
      </c>
      <c r="AI1358" s="88" t="s">
        <v>45</v>
      </c>
      <c r="AJ1358" s="419">
        <f>VLOOKUP(InformeTbHv[[#This Row],[TURNO]],[1]INFORMEHV!AI$2:AK$184,2,0)</f>
        <v>0.58333333333333337</v>
      </c>
      <c r="AK1358" s="419">
        <f>VLOOKUP(InformeTbHv[[#This Row],[TURNO]],[1]INFORMEHV!AI$2:AK$184,3,0)</f>
        <v>0.91666666666666663</v>
      </c>
      <c r="AL1358" s="205">
        <v>24</v>
      </c>
      <c r="AM1358" s="88">
        <v>127</v>
      </c>
      <c r="AN1358" s="88">
        <v>62</v>
      </c>
      <c r="AO1358" s="88">
        <v>13.21</v>
      </c>
      <c r="AP1358" s="88"/>
      <c r="AQ1358" s="89">
        <v>30</v>
      </c>
      <c r="AR1358" s="88">
        <v>8</v>
      </c>
      <c r="AS1358" s="88"/>
      <c r="AT1358" s="88"/>
      <c r="AU1358" s="88"/>
      <c r="AV1358" s="88">
        <v>0.33</v>
      </c>
      <c r="AW1358" s="88"/>
      <c r="AX1358" s="88">
        <v>0.33</v>
      </c>
      <c r="AY1358" s="88"/>
      <c r="AZ1358" s="92" t="s">
        <v>875</v>
      </c>
      <c r="BA1358" s="88" t="s">
        <v>48</v>
      </c>
      <c r="BB135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0.66</v>
      </c>
      <c r="BC1358" s="89"/>
      <c r="BD1358" s="89"/>
      <c r="BE1358" s="89"/>
      <c r="BF1358" s="89"/>
      <c r="BG1358" s="93"/>
      <c r="BH1358" s="44"/>
      <c r="BI1358" s="45"/>
      <c r="BJ1358" s="45"/>
      <c r="BK1358" s="46"/>
      <c r="BL1358" s="94"/>
    </row>
    <row r="1359" spans="1:64" ht="18" customHeight="1" x14ac:dyDescent="0.3">
      <c r="A1359" s="87">
        <f>IFERROR(InformeTbHv[[#This Row],[T EFECTIVO]]/InformeTbHv[[#This Row],[Horas disponibles]],0)</f>
        <v>0</v>
      </c>
      <c r="B1359" s="87">
        <f>((InformeTbHv[[#This Row],[T PROGRAMADO]]-InformeTbHv[[#This Row],[HORAS DE OTRAS PARADA]]))/InformeTbHv[[#This Row],[T PROGRAMADO]]</f>
        <v>0</v>
      </c>
      <c r="C1359" s="216">
        <f>IFERROR(((InformeTbHv[[#This Row],[T PROGRAMADO]]-InformeTbHv[[#This Row],[Ttal P. mec]])/InformeTbHv[[#This Row],[T PROGRAMADO]]),0)</f>
        <v>0</v>
      </c>
      <c r="D1359" s="88" t="str">
        <f>IFERROR(ROUND(InformeTbHv[[#This Row],[TOTAL DE ARBOLES]]/InformeTbHv[[#This Row],[T EFECTIVO]],2),"")</f>
        <v/>
      </c>
      <c r="E1359" s="88" t="str">
        <f>(IFERROR(ROUND(InformeTbHv[[#This Row],[M3]]/InformeTbHv[[#This Row],[TOTAL DE ARBOLES]],2),""))</f>
        <v/>
      </c>
      <c r="F1359" s="39" t="str">
        <f>IFERROR(ROUND(InformeTbHv[[#This Row],[M3]]/InformeTbHv[[#This Row],[T EFECTIVO]],2),"")</f>
        <v/>
      </c>
      <c r="G1359" s="89">
        <f>InformeTbHv[[#This Row],[T PROGRAMADO]]-InformeTbHv[[#This Row],[HORAS DE OTRAS PARADA]]</f>
        <v>0</v>
      </c>
      <c r="H1359" s="89">
        <f>InformeTbHv[[#This Row],[T PROGRAMADO]]-SUM(InformeTbHv[[#This Row],[T PARADAS MEC]]+InformeTbHv[[#This Row],[ALISTAMIENTO]]+InformeTbHv[[#This Row],[Mantenimiento periódico]])</f>
        <v>0</v>
      </c>
      <c r="I1359" s="89">
        <f>InformeTbHv[[#This Row],[T PARADAS MEC]]+InformeTbHv[[#This Row],[ALISTAMIENTO]]+InformeTbHv[[#This Row],[Mantenimiento periódico]]</f>
        <v>6.5</v>
      </c>
      <c r="J1359" s="89">
        <f>SUMIF(InformeTbHv[[#This Row],[MOTIVO 1]],"Mantenimiento periódico",InformeTbHv[[#This Row],[T OTRA PARADA 1]])</f>
        <v>0</v>
      </c>
      <c r="K1359" s="89">
        <f>InformeTbHv[[#This Row],[Mantenimiento periódico]]+InformeTbHv[[#This Row],[ALISTAMIENTO]]</f>
        <v>0</v>
      </c>
      <c r="L1359" s="89">
        <f>SUM(InformeTbHv[[#This Row],[T OTRA PARADA 1]:[T OTRA PARADA 5]])</f>
        <v>0</v>
      </c>
      <c r="M1359" s="88" t="s">
        <v>63</v>
      </c>
      <c r="N1359" s="88" t="s">
        <v>1417</v>
      </c>
      <c r="O1359" s="88" t="s">
        <v>67</v>
      </c>
      <c r="P1359" s="88">
        <v>4516297</v>
      </c>
      <c r="Q1359" s="88" t="s">
        <v>65</v>
      </c>
      <c r="R1359" s="88" t="s">
        <v>44</v>
      </c>
      <c r="S1359" s="90">
        <v>46082</v>
      </c>
      <c r="T1359" s="88" t="s">
        <v>818</v>
      </c>
      <c r="U1359" s="88"/>
      <c r="V1359" s="88"/>
      <c r="W1359" s="88"/>
      <c r="X1359" s="88"/>
      <c r="Y1359" s="88"/>
      <c r="Z1359" s="88"/>
      <c r="AA1359" s="88"/>
      <c r="AB1359" s="88"/>
      <c r="AC1359" s="88" t="s">
        <v>1423</v>
      </c>
      <c r="AD1359" s="88" t="s">
        <v>1468</v>
      </c>
      <c r="AE1359" s="88" t="s">
        <v>1512</v>
      </c>
      <c r="AF1359" s="88">
        <v>35.086777202388227</v>
      </c>
      <c r="AG1359" s="251" t="s">
        <v>205</v>
      </c>
      <c r="AH1359" s="206">
        <v>1</v>
      </c>
      <c r="AI1359" s="88" t="s">
        <v>47</v>
      </c>
      <c r="AJ1359" s="419">
        <f>VLOOKUP(InformeTbHv[[#This Row],[TURNO]],[1]INFORMEHV!AI$2:AK$184,2,0)</f>
        <v>0.25</v>
      </c>
      <c r="AK1359" s="419">
        <f>VLOOKUP(InformeTbHv[[#This Row],[TURNO]],[1]INFORMEHV!AI$2:AK$184,3,0)</f>
        <v>0.58333333333333337</v>
      </c>
      <c r="AL1359" s="205"/>
      <c r="AM1359" s="88"/>
      <c r="AN1359" s="88"/>
      <c r="AO1359" s="88"/>
      <c r="AP1359" s="88"/>
      <c r="AQ1359" s="89"/>
      <c r="AR1359" s="88">
        <v>6.5</v>
      </c>
      <c r="AS1359" s="88">
        <v>6.5</v>
      </c>
      <c r="AT1359" s="88">
        <v>0</v>
      </c>
      <c r="AU1359" s="88"/>
      <c r="AV1359" s="88"/>
      <c r="AW1359" s="88"/>
      <c r="AX1359" s="88"/>
      <c r="AY1359" s="88"/>
      <c r="AZ1359" s="92" t="s">
        <v>876</v>
      </c>
      <c r="BA1359" s="88" t="s">
        <v>48</v>
      </c>
      <c r="BB135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6.5</v>
      </c>
      <c r="BC1359" s="89"/>
      <c r="BD1359" s="89"/>
      <c r="BE1359" s="89"/>
      <c r="BF1359" s="89"/>
      <c r="BG1359" s="93"/>
      <c r="BH1359" s="44"/>
      <c r="BI1359" s="45"/>
      <c r="BJ1359" s="45"/>
      <c r="BK1359" s="46"/>
      <c r="BL1359" s="94"/>
    </row>
    <row r="1360" spans="1:64" ht="18" customHeight="1" x14ac:dyDescent="0.3">
      <c r="A1360" s="87">
        <f>IFERROR(InformeTbHv[[#This Row],[T EFECTIVO]]/InformeTbHv[[#This Row],[Horas disponibles]],0)</f>
        <v>0.92307692307692313</v>
      </c>
      <c r="B1360" s="87">
        <f>((InformeTbHv[[#This Row],[T PROGRAMADO]]-InformeTbHv[[#This Row],[HORAS DE OTRAS PARADA]]))/InformeTbHv[[#This Row],[T PROGRAMADO]]</f>
        <v>0.92307692307692313</v>
      </c>
      <c r="C1360" s="216">
        <f>IFERROR(((InformeTbHv[[#This Row],[T PROGRAMADO]]-InformeTbHv[[#This Row],[Ttal P. mec]])/InformeTbHv[[#This Row],[T PROGRAMADO]]),0)</f>
        <v>1</v>
      </c>
      <c r="D1360" s="88">
        <f>IFERROR(ROUND(InformeTbHv[[#This Row],[TOTAL DE ARBOLES]]/InformeTbHv[[#This Row],[T EFECTIVO]],2),"")</f>
        <v>19.829999999999998</v>
      </c>
      <c r="E1360" s="88">
        <f>(IFERROR(ROUND(InformeTbHv[[#This Row],[M3]]/InformeTbHv[[#This Row],[TOTAL DE ARBOLES]],2),""))</f>
        <v>0.26</v>
      </c>
      <c r="F1360" s="39">
        <f>IFERROR(ROUND(InformeTbHv[[#This Row],[M3]]/InformeTbHv[[#This Row],[T EFECTIVO]],2),"")</f>
        <v>5.23</v>
      </c>
      <c r="G1360" s="89">
        <f>InformeTbHv[[#This Row],[T PROGRAMADO]]-InformeTbHv[[#This Row],[HORAS DE OTRAS PARADA]]</f>
        <v>6</v>
      </c>
      <c r="H1360" s="89">
        <f>InformeTbHv[[#This Row],[T PROGRAMADO]]-SUM(InformeTbHv[[#This Row],[T PARADAS MEC]]+InformeTbHv[[#This Row],[ALISTAMIENTO]]+InformeTbHv[[#This Row],[Mantenimiento periódico]])</f>
        <v>6.5</v>
      </c>
      <c r="I1360" s="89">
        <f>InformeTbHv[[#This Row],[T PARADAS MEC]]+InformeTbHv[[#This Row],[ALISTAMIENTO]]+InformeTbHv[[#This Row],[Mantenimiento periódico]]</f>
        <v>0</v>
      </c>
      <c r="J1360" s="89">
        <f>SUMIF(InformeTbHv[[#This Row],[MOTIVO 1]],"Mantenimiento periódico",InformeTbHv[[#This Row],[T OTRA PARADA 1]])</f>
        <v>0</v>
      </c>
      <c r="K1360" s="89">
        <f>InformeTbHv[[#This Row],[Mantenimiento periódico]]+InformeTbHv[[#This Row],[ALISTAMIENTO]]</f>
        <v>0</v>
      </c>
      <c r="L1360" s="89">
        <f>SUM(InformeTbHv[[#This Row],[T OTRA PARADA 1]:[T OTRA PARADA 5]])</f>
        <v>0</v>
      </c>
      <c r="M1360" s="88" t="s">
        <v>63</v>
      </c>
      <c r="N1360" s="88" t="s">
        <v>1417</v>
      </c>
      <c r="O1360" s="88" t="s">
        <v>85</v>
      </c>
      <c r="P1360" s="88">
        <v>15961194</v>
      </c>
      <c r="Q1360" s="88" t="s">
        <v>65</v>
      </c>
      <c r="R1360" s="88" t="s">
        <v>44</v>
      </c>
      <c r="S1360" s="90">
        <v>46082</v>
      </c>
      <c r="T1360" s="88" t="s">
        <v>818</v>
      </c>
      <c r="U1360" s="88"/>
      <c r="V1360" s="88"/>
      <c r="W1360" s="88"/>
      <c r="X1360" s="88"/>
      <c r="Y1360" s="88"/>
      <c r="Z1360" s="88"/>
      <c r="AA1360" s="88"/>
      <c r="AB1360" s="88"/>
      <c r="AC1360" s="88" t="s">
        <v>1423</v>
      </c>
      <c r="AD1360" s="88" t="s">
        <v>1468</v>
      </c>
      <c r="AE1360" s="88" t="s">
        <v>1512</v>
      </c>
      <c r="AF1360" s="88">
        <v>35.086777202388227</v>
      </c>
      <c r="AG1360" s="251" t="s">
        <v>205</v>
      </c>
      <c r="AH1360" s="206">
        <v>1</v>
      </c>
      <c r="AI1360" s="88" t="s">
        <v>45</v>
      </c>
      <c r="AJ1360" s="419">
        <f>VLOOKUP(InformeTbHv[[#This Row],[TURNO]],[1]INFORMEHV!AI$2:AK$184,2,0)</f>
        <v>0.58333333333333337</v>
      </c>
      <c r="AK1360" s="419">
        <f>VLOOKUP(InformeTbHv[[#This Row],[TURNO]],[1]INFORMEHV!AI$2:AK$184,3,0)</f>
        <v>0.91666666666666663</v>
      </c>
      <c r="AL1360" s="205">
        <v>3</v>
      </c>
      <c r="AM1360" s="88">
        <v>119</v>
      </c>
      <c r="AN1360" s="88">
        <v>31.4</v>
      </c>
      <c r="AO1360" s="88">
        <v>15.63</v>
      </c>
      <c r="AP1360" s="88"/>
      <c r="AQ1360" s="89"/>
      <c r="AR1360" s="88">
        <v>6.5</v>
      </c>
      <c r="AS1360" s="88"/>
      <c r="AT1360" s="88"/>
      <c r="AU1360" s="88"/>
      <c r="AV1360" s="88"/>
      <c r="AW1360" s="88"/>
      <c r="AX1360" s="88">
        <v>0.5</v>
      </c>
      <c r="AY1360" s="88"/>
      <c r="AZ1360" s="92"/>
      <c r="BA1360" s="88" t="s">
        <v>48</v>
      </c>
      <c r="BB136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0.5</v>
      </c>
      <c r="BC1360" s="89"/>
      <c r="BD1360" s="89"/>
      <c r="BE1360" s="89"/>
      <c r="BF1360" s="89"/>
      <c r="BG1360" s="93"/>
      <c r="BH1360" s="44"/>
      <c r="BI1360" s="45"/>
      <c r="BJ1360" s="45"/>
      <c r="BK1360" s="46"/>
      <c r="BL1360" s="94"/>
    </row>
    <row r="1361" spans="1:64" ht="18" customHeight="1" x14ac:dyDescent="0.3">
      <c r="A1361" s="87">
        <f>IFERROR(InformeTbHv[[#This Row],[T EFECTIVO]]/InformeTbHv[[#This Row],[Horas disponibles]],0)</f>
        <v>1</v>
      </c>
      <c r="B1361" s="87">
        <f>((InformeTbHv[[#This Row],[T PROGRAMADO]]-InformeTbHv[[#This Row],[HORAS DE OTRAS PARADA]]))/InformeTbHv[[#This Row],[T PROGRAMADO]]</f>
        <v>1</v>
      </c>
      <c r="C1361" s="216">
        <f>IFERROR(((InformeTbHv[[#This Row],[T PROGRAMADO]]-InformeTbHv[[#This Row],[Ttal P. mec]])/InformeTbHv[[#This Row],[T PROGRAMADO]]),0)</f>
        <v>1</v>
      </c>
      <c r="D1361" s="88">
        <f>IFERROR(ROUND(InformeTbHv[[#This Row],[TOTAL DE ARBOLES]]/InformeTbHv[[#This Row],[T EFECTIVO]],2),"")</f>
        <v>0</v>
      </c>
      <c r="E1361" s="88" t="str">
        <f>(IFERROR(ROUND(InformeTbHv[[#This Row],[M3]]/InformeTbHv[[#This Row],[TOTAL DE ARBOLES]],2),""))</f>
        <v/>
      </c>
      <c r="F1361" s="39">
        <f>IFERROR(ROUND(InformeTbHv[[#This Row],[M3]]/InformeTbHv[[#This Row],[T EFECTIVO]],2),"")</f>
        <v>0</v>
      </c>
      <c r="G1361" s="89">
        <f>InformeTbHv[[#This Row],[T PROGRAMADO]]-InformeTbHv[[#This Row],[HORAS DE OTRAS PARADA]]</f>
        <v>6.5</v>
      </c>
      <c r="H1361" s="89">
        <f>InformeTbHv[[#This Row],[T PROGRAMADO]]-SUM(InformeTbHv[[#This Row],[T PARADAS MEC]]+InformeTbHv[[#This Row],[ALISTAMIENTO]]+InformeTbHv[[#This Row],[Mantenimiento periódico]])</f>
        <v>6.5</v>
      </c>
      <c r="I1361" s="89">
        <f>InformeTbHv[[#This Row],[T PARADAS MEC]]+InformeTbHv[[#This Row],[ALISTAMIENTO]]+InformeTbHv[[#This Row],[Mantenimiento periódico]]</f>
        <v>0</v>
      </c>
      <c r="J1361" s="89">
        <f>SUMIF(InformeTbHv[[#This Row],[MOTIVO 1]],"Mantenimiento periódico",InformeTbHv[[#This Row],[T OTRA PARADA 1]])</f>
        <v>0</v>
      </c>
      <c r="K1361" s="89">
        <f>InformeTbHv[[#This Row],[Mantenimiento periódico]]+InformeTbHv[[#This Row],[ALISTAMIENTO]]</f>
        <v>0</v>
      </c>
      <c r="L1361" s="89">
        <f>SUM(InformeTbHv[[#This Row],[T OTRA PARADA 1]:[T OTRA PARADA 5]])</f>
        <v>0</v>
      </c>
      <c r="M1361" s="88" t="s">
        <v>68</v>
      </c>
      <c r="N1361" s="88" t="s">
        <v>1417</v>
      </c>
      <c r="O1361" s="88" t="s">
        <v>91</v>
      </c>
      <c r="P1361" s="88">
        <v>1114338868</v>
      </c>
      <c r="Q1361" s="88" t="s">
        <v>65</v>
      </c>
      <c r="R1361" s="88" t="s">
        <v>44</v>
      </c>
      <c r="S1361" s="90">
        <v>46082</v>
      </c>
      <c r="T1361" s="88" t="s">
        <v>818</v>
      </c>
      <c r="U1361" s="88"/>
      <c r="V1361" s="88"/>
      <c r="W1361" s="88"/>
      <c r="X1361" s="88"/>
      <c r="Y1361" s="88"/>
      <c r="Z1361" s="88"/>
      <c r="AA1361" s="88"/>
      <c r="AB1361" s="88"/>
      <c r="AC1361" s="88" t="s">
        <v>1423</v>
      </c>
      <c r="AD1361" s="88" t="s">
        <v>1468</v>
      </c>
      <c r="AE1361" s="88" t="s">
        <v>1512</v>
      </c>
      <c r="AF1361" s="88">
        <v>35.086777202388227</v>
      </c>
      <c r="AG1361" s="251" t="s">
        <v>205</v>
      </c>
      <c r="AH1361" s="206">
        <v>1</v>
      </c>
      <c r="AI1361" s="88" t="s">
        <v>47</v>
      </c>
      <c r="AJ1361" s="419">
        <f>VLOOKUP(InformeTbHv[[#This Row],[TURNO]],[1]INFORMEHV!AI$2:AK$184,2,0)</f>
        <v>0.25</v>
      </c>
      <c r="AK1361" s="419">
        <f>VLOOKUP(InformeTbHv[[#This Row],[TURNO]],[1]INFORMEHV!AI$2:AK$184,3,0)</f>
        <v>0.58333333333333337</v>
      </c>
      <c r="AL1361" s="205"/>
      <c r="AM1361" s="88"/>
      <c r="AN1361" s="88"/>
      <c r="AO1361" s="88"/>
      <c r="AP1361" s="88"/>
      <c r="AQ1361" s="89"/>
      <c r="AR1361" s="88">
        <v>6.5</v>
      </c>
      <c r="AS1361" s="88"/>
      <c r="AT1361" s="88"/>
      <c r="AU1361" s="88"/>
      <c r="AV1361" s="88"/>
      <c r="AW1361" s="88"/>
      <c r="AX1361" s="88"/>
      <c r="AY1361" s="88"/>
      <c r="AZ1361" s="92" t="s">
        <v>879</v>
      </c>
      <c r="BA1361" s="88" t="s">
        <v>48</v>
      </c>
      <c r="BB136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v>
      </c>
      <c r="BC1361" s="89"/>
      <c r="BD1361" s="89"/>
      <c r="BE1361" s="89"/>
      <c r="BF1361" s="89"/>
      <c r="BG1361" s="93"/>
      <c r="BH1361" s="44"/>
      <c r="BI1361" s="45"/>
      <c r="BJ1361" s="45"/>
      <c r="BK1361" s="46"/>
      <c r="BL1361" s="94"/>
    </row>
    <row r="1362" spans="1:64" ht="18" customHeight="1" x14ac:dyDescent="0.3">
      <c r="A1362" s="87">
        <f>IFERROR(InformeTbHv[[#This Row],[T EFECTIVO]]/InformeTbHv[[#This Row],[Horas disponibles]],0)</f>
        <v>0.92666666666666664</v>
      </c>
      <c r="B1362" s="87">
        <f>((InformeTbHv[[#This Row],[T PROGRAMADO]]-InformeTbHv[[#This Row],[HORAS DE OTRAS PARADA]]))/InformeTbHv[[#This Row],[T PROGRAMADO]]</f>
        <v>0.86875000000000002</v>
      </c>
      <c r="C1362" s="216">
        <f>IFERROR(((InformeTbHv[[#This Row],[T PROGRAMADO]]-InformeTbHv[[#This Row],[Ttal P. mec]])/InformeTbHv[[#This Row],[T PROGRAMADO]]),0)</f>
        <v>0.9375</v>
      </c>
      <c r="D1362" s="88">
        <f>IFERROR(ROUND(InformeTbHv[[#This Row],[TOTAL DE ARBOLES]]/InformeTbHv[[#This Row],[T EFECTIVO]],2),"")</f>
        <v>0</v>
      </c>
      <c r="E1362" s="88" t="str">
        <f>(IFERROR(ROUND(InformeTbHv[[#This Row],[M3]]/InformeTbHv[[#This Row],[TOTAL DE ARBOLES]],2),""))</f>
        <v/>
      </c>
      <c r="F1362" s="39">
        <f>IFERROR(ROUND(InformeTbHv[[#This Row],[M3]]/InformeTbHv[[#This Row],[T EFECTIVO]],2),"")</f>
        <v>5.47</v>
      </c>
      <c r="G1362" s="89">
        <f>InformeTbHv[[#This Row],[T PROGRAMADO]]-InformeTbHv[[#This Row],[HORAS DE OTRAS PARADA]]</f>
        <v>6.95</v>
      </c>
      <c r="H1362" s="89">
        <f>InformeTbHv[[#This Row],[T PROGRAMADO]]-SUM(InformeTbHv[[#This Row],[T PARADAS MEC]]+InformeTbHv[[#This Row],[ALISTAMIENTO]]+InformeTbHv[[#This Row],[Mantenimiento periódico]])</f>
        <v>7.5</v>
      </c>
      <c r="I1362" s="89">
        <f>InformeTbHv[[#This Row],[T PARADAS MEC]]+InformeTbHv[[#This Row],[ALISTAMIENTO]]+InformeTbHv[[#This Row],[Mantenimiento periódico]]</f>
        <v>0.5</v>
      </c>
      <c r="J1362" s="89">
        <f>SUMIF(InformeTbHv[[#This Row],[MOTIVO 1]],"Mantenimiento periódico",InformeTbHv[[#This Row],[T OTRA PARADA 1]])</f>
        <v>0</v>
      </c>
      <c r="K1362" s="89">
        <f>InformeTbHv[[#This Row],[Mantenimiento periódico]]+InformeTbHv[[#This Row],[ALISTAMIENTO]]</f>
        <v>0.5</v>
      </c>
      <c r="L1362" s="89">
        <f>SUM(InformeTbHv[[#This Row],[T OTRA PARADA 1]:[T OTRA PARADA 5]])</f>
        <v>0</v>
      </c>
      <c r="M1362" s="88" t="s">
        <v>68</v>
      </c>
      <c r="N1362" s="88" t="s">
        <v>1417</v>
      </c>
      <c r="O1362" s="88" t="s">
        <v>82</v>
      </c>
      <c r="P1362" s="88">
        <v>94266396</v>
      </c>
      <c r="Q1362" s="88" t="s">
        <v>65</v>
      </c>
      <c r="R1362" s="88" t="s">
        <v>44</v>
      </c>
      <c r="S1362" s="90">
        <v>46083</v>
      </c>
      <c r="T1362" s="88" t="s">
        <v>818</v>
      </c>
      <c r="U1362" s="88"/>
      <c r="V1362" s="88"/>
      <c r="W1362" s="88"/>
      <c r="X1362" s="88"/>
      <c r="Y1362" s="88"/>
      <c r="Z1362" s="88"/>
      <c r="AA1362" s="88"/>
      <c r="AB1362" s="88"/>
      <c r="AC1362" s="88" t="s">
        <v>1423</v>
      </c>
      <c r="AD1362" s="88" t="s">
        <v>1468</v>
      </c>
      <c r="AE1362" s="88" t="s">
        <v>1512</v>
      </c>
      <c r="AF1362" s="88">
        <v>35.086777202388227</v>
      </c>
      <c r="AG1362" s="251" t="s">
        <v>205</v>
      </c>
      <c r="AH1362" s="206">
        <v>1</v>
      </c>
      <c r="AI1362" s="88" t="s">
        <v>47</v>
      </c>
      <c r="AJ1362" s="419">
        <f>VLOOKUP(InformeTbHv[[#This Row],[TURNO]],[1]INFORMEHV!AI$2:AK$184,2,0)</f>
        <v>0.25</v>
      </c>
      <c r="AK1362" s="419">
        <f>VLOOKUP(InformeTbHv[[#This Row],[TURNO]],[1]INFORMEHV!AI$2:AK$184,3,0)</f>
        <v>0.58333333333333337</v>
      </c>
      <c r="AL1362" s="205"/>
      <c r="AM1362" s="88"/>
      <c r="AN1362" s="88">
        <v>38</v>
      </c>
      <c r="AO1362" s="88">
        <v>20.51</v>
      </c>
      <c r="AP1362" s="88"/>
      <c r="AQ1362" s="89"/>
      <c r="AR1362" s="88">
        <v>8</v>
      </c>
      <c r="AS1362" s="88"/>
      <c r="AT1362" s="88"/>
      <c r="AU1362" s="88"/>
      <c r="AV1362" s="88">
        <v>0.5</v>
      </c>
      <c r="AW1362" s="88">
        <v>0.35</v>
      </c>
      <c r="AX1362" s="88">
        <v>0.2</v>
      </c>
      <c r="AY1362" s="88"/>
      <c r="AZ1362" s="92" t="s">
        <v>883</v>
      </c>
      <c r="BA1362" s="88"/>
      <c r="BB136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1.05</v>
      </c>
      <c r="BC1362" s="89"/>
      <c r="BD1362" s="89"/>
      <c r="BE1362" s="89"/>
      <c r="BF1362" s="89"/>
      <c r="BG1362" s="93"/>
      <c r="BH1362" s="44"/>
      <c r="BI1362" s="45"/>
      <c r="BJ1362" s="45"/>
      <c r="BK1362" s="46"/>
      <c r="BL1362" s="94"/>
    </row>
    <row r="1363" spans="1:64" ht="18" customHeight="1" x14ac:dyDescent="0.3">
      <c r="A1363" s="87">
        <f>IFERROR(InformeTbHv[[#This Row],[T EFECTIVO]]/InformeTbHv[[#This Row],[Horas disponibles]],0)</f>
        <v>0.97333333333333327</v>
      </c>
      <c r="B1363" s="87">
        <f>((InformeTbHv[[#This Row],[T PROGRAMADO]]-InformeTbHv[[#This Row],[HORAS DE OTRAS PARADA]]))/InformeTbHv[[#This Row],[T PROGRAMADO]]</f>
        <v>0.91249999999999998</v>
      </c>
      <c r="C1363" s="216">
        <f>IFERROR(((InformeTbHv[[#This Row],[T PROGRAMADO]]-InformeTbHv[[#This Row],[Ttal P. mec]])/InformeTbHv[[#This Row],[T PROGRAMADO]]),0)</f>
        <v>0.9375</v>
      </c>
      <c r="D1363" s="88">
        <f>IFERROR(ROUND(InformeTbHv[[#This Row],[TOTAL DE ARBOLES]]/InformeTbHv[[#This Row],[T EFECTIVO]],2),"")</f>
        <v>63.01</v>
      </c>
      <c r="E1363" s="88">
        <f>(IFERROR(ROUND(InformeTbHv[[#This Row],[M3]]/InformeTbHv[[#This Row],[TOTAL DE ARBOLES]],2),""))</f>
        <v>0.25</v>
      </c>
      <c r="F1363" s="39">
        <f>IFERROR(ROUND(InformeTbHv[[#This Row],[M3]]/InformeTbHv[[#This Row],[T EFECTIVO]],2),"")</f>
        <v>15.98</v>
      </c>
      <c r="G1363" s="89">
        <f>InformeTbHv[[#This Row],[T PROGRAMADO]]-InformeTbHv[[#This Row],[HORAS DE OTRAS PARADA]]</f>
        <v>7.3</v>
      </c>
      <c r="H1363" s="89">
        <f>InformeTbHv[[#This Row],[T PROGRAMADO]]-SUM(InformeTbHv[[#This Row],[T PARADAS MEC]]+InformeTbHv[[#This Row],[ALISTAMIENTO]]+InformeTbHv[[#This Row],[Mantenimiento periódico]])</f>
        <v>7.5</v>
      </c>
      <c r="I1363" s="89">
        <f>InformeTbHv[[#This Row],[T PARADAS MEC]]+InformeTbHv[[#This Row],[ALISTAMIENTO]]+InformeTbHv[[#This Row],[Mantenimiento periódico]]</f>
        <v>0.5</v>
      </c>
      <c r="J1363" s="89">
        <f>SUMIF(InformeTbHv[[#This Row],[MOTIVO 1]],"Mantenimiento periódico",InformeTbHv[[#This Row],[T OTRA PARADA 1]])</f>
        <v>0</v>
      </c>
      <c r="K1363" s="89">
        <f>InformeTbHv[[#This Row],[Mantenimiento periódico]]+InformeTbHv[[#This Row],[ALISTAMIENTO]]</f>
        <v>0.5</v>
      </c>
      <c r="L1363" s="89">
        <f>SUM(InformeTbHv[[#This Row],[T OTRA PARADA 1]:[T OTRA PARADA 5]])</f>
        <v>0</v>
      </c>
      <c r="M1363" s="88" t="s">
        <v>63</v>
      </c>
      <c r="N1363" s="88" t="s">
        <v>1417</v>
      </c>
      <c r="O1363" s="88" t="s">
        <v>85</v>
      </c>
      <c r="P1363" s="88">
        <v>15961194</v>
      </c>
      <c r="Q1363" s="88" t="s">
        <v>65</v>
      </c>
      <c r="R1363" s="88" t="s">
        <v>44</v>
      </c>
      <c r="S1363" s="90">
        <v>46084</v>
      </c>
      <c r="T1363" s="88" t="s">
        <v>818</v>
      </c>
      <c r="U1363" s="88"/>
      <c r="V1363" s="88"/>
      <c r="W1363" s="88"/>
      <c r="X1363" s="88"/>
      <c r="Y1363" s="88"/>
      <c r="Z1363" s="88"/>
      <c r="AA1363" s="88"/>
      <c r="AB1363" s="88"/>
      <c r="AC1363" s="88" t="s">
        <v>1423</v>
      </c>
      <c r="AD1363" s="88" t="s">
        <v>1468</v>
      </c>
      <c r="AE1363" s="88" t="s">
        <v>1512</v>
      </c>
      <c r="AF1363" s="88">
        <v>35.086777202388227</v>
      </c>
      <c r="AG1363" s="251" t="s">
        <v>205</v>
      </c>
      <c r="AH1363" s="206">
        <v>1</v>
      </c>
      <c r="AI1363" s="88" t="s">
        <v>47</v>
      </c>
      <c r="AJ1363" s="419">
        <f>VLOOKUP(InformeTbHv[[#This Row],[TURNO]],[1]INFORMEHV!AI$2:AK$184,2,0)</f>
        <v>0.25</v>
      </c>
      <c r="AK1363" s="419">
        <f>VLOOKUP(InformeTbHv[[#This Row],[TURNO]],[1]INFORMEHV!AI$2:AK$184,3,0)</f>
        <v>0.58333333333333337</v>
      </c>
      <c r="AL1363" s="205"/>
      <c r="AM1363" s="88">
        <v>460</v>
      </c>
      <c r="AN1363" s="88">
        <v>116.63</v>
      </c>
      <c r="AO1363" s="88">
        <v>38.200000000000003</v>
      </c>
      <c r="AP1363" s="88">
        <v>84</v>
      </c>
      <c r="AQ1363" s="89"/>
      <c r="AR1363" s="88">
        <v>8</v>
      </c>
      <c r="AS1363" s="88"/>
      <c r="AT1363" s="88"/>
      <c r="AU1363" s="88"/>
      <c r="AV1363" s="88">
        <v>0.5</v>
      </c>
      <c r="AW1363" s="88"/>
      <c r="AX1363" s="88">
        <v>0.2</v>
      </c>
      <c r="AY1363" s="88"/>
      <c r="AZ1363" s="92" t="s">
        <v>886</v>
      </c>
      <c r="BA1363" s="88" t="s">
        <v>48</v>
      </c>
      <c r="BB136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0.7</v>
      </c>
      <c r="BC1363" s="89"/>
      <c r="BD1363" s="89"/>
      <c r="BE1363" s="89"/>
      <c r="BF1363" s="89"/>
      <c r="BG1363" s="93"/>
      <c r="BH1363" s="44"/>
      <c r="BI1363" s="45"/>
      <c r="BJ1363" s="45"/>
      <c r="BK1363" s="46"/>
      <c r="BL1363" s="94"/>
    </row>
    <row r="1364" spans="1:64" ht="18" customHeight="1" x14ac:dyDescent="0.3">
      <c r="A1364" s="87">
        <f>IFERROR(InformeTbHv[[#This Row],[T EFECTIVO]]/InformeTbHv[[#This Row],[Horas disponibles]],0)</f>
        <v>0.97733333333333339</v>
      </c>
      <c r="B1364" s="87">
        <f>((InformeTbHv[[#This Row],[T PROGRAMADO]]-InformeTbHv[[#This Row],[HORAS DE OTRAS PARADA]]))/InformeTbHv[[#This Row],[T PROGRAMADO]]</f>
        <v>0.91625000000000001</v>
      </c>
      <c r="C1364" s="216">
        <f>IFERROR(((InformeTbHv[[#This Row],[T PROGRAMADO]]-InformeTbHv[[#This Row],[Ttal P. mec]])/InformeTbHv[[#This Row],[T PROGRAMADO]]),0)</f>
        <v>0.9375</v>
      </c>
      <c r="D1364" s="88">
        <f>IFERROR(ROUND(InformeTbHv[[#This Row],[TOTAL DE ARBOLES]]/InformeTbHv[[#This Row],[T EFECTIVO]],2),"")</f>
        <v>72.31</v>
      </c>
      <c r="E1364" s="88">
        <f>(IFERROR(ROUND(InformeTbHv[[#This Row],[M3]]/InformeTbHv[[#This Row],[TOTAL DE ARBOLES]],2),""))</f>
        <v>0.27</v>
      </c>
      <c r="F1364" s="39">
        <f>IFERROR(ROUND(InformeTbHv[[#This Row],[M3]]/InformeTbHv[[#This Row],[T EFECTIVO]],2),"")</f>
        <v>19.48</v>
      </c>
      <c r="G1364" s="89">
        <f>InformeTbHv[[#This Row],[T PROGRAMADO]]-InformeTbHv[[#This Row],[HORAS DE OTRAS PARADA]]</f>
        <v>7.33</v>
      </c>
      <c r="H1364" s="89">
        <f>InformeTbHv[[#This Row],[T PROGRAMADO]]-SUM(InformeTbHv[[#This Row],[T PARADAS MEC]]+InformeTbHv[[#This Row],[ALISTAMIENTO]]+InformeTbHv[[#This Row],[Mantenimiento periódico]])</f>
        <v>7.5</v>
      </c>
      <c r="I1364" s="89">
        <f>InformeTbHv[[#This Row],[T PARADAS MEC]]+InformeTbHv[[#This Row],[ALISTAMIENTO]]+InformeTbHv[[#This Row],[Mantenimiento periódico]]</f>
        <v>0.5</v>
      </c>
      <c r="J1364" s="89">
        <f>SUMIF(InformeTbHv[[#This Row],[MOTIVO 1]],"Mantenimiento periódico",InformeTbHv[[#This Row],[T OTRA PARADA 1]])</f>
        <v>0</v>
      </c>
      <c r="K1364" s="89">
        <f>InformeTbHv[[#This Row],[Mantenimiento periódico]]+InformeTbHv[[#This Row],[ALISTAMIENTO]]</f>
        <v>0.5</v>
      </c>
      <c r="L1364" s="89">
        <f>SUM(InformeTbHv[[#This Row],[T OTRA PARADA 1]:[T OTRA PARADA 5]])</f>
        <v>0</v>
      </c>
      <c r="M1364" s="88" t="s">
        <v>63</v>
      </c>
      <c r="N1364" s="88" t="s">
        <v>1417</v>
      </c>
      <c r="O1364" s="88" t="s">
        <v>64</v>
      </c>
      <c r="P1364" s="88">
        <v>94282613</v>
      </c>
      <c r="Q1364" s="88" t="s">
        <v>65</v>
      </c>
      <c r="R1364" s="88" t="s">
        <v>44</v>
      </c>
      <c r="S1364" s="90">
        <v>46084</v>
      </c>
      <c r="T1364" s="88" t="s">
        <v>818</v>
      </c>
      <c r="U1364" s="88"/>
      <c r="V1364" s="88"/>
      <c r="W1364" s="88"/>
      <c r="X1364" s="88"/>
      <c r="Y1364" s="88"/>
      <c r="Z1364" s="88"/>
      <c r="AA1364" s="88"/>
      <c r="AB1364" s="88"/>
      <c r="AC1364" s="88" t="s">
        <v>1423</v>
      </c>
      <c r="AD1364" s="88" t="s">
        <v>1468</v>
      </c>
      <c r="AE1364" s="88" t="s">
        <v>1512</v>
      </c>
      <c r="AF1364" s="88">
        <v>35.086777202388227</v>
      </c>
      <c r="AG1364" s="251" t="s">
        <v>205</v>
      </c>
      <c r="AH1364" s="206">
        <v>1</v>
      </c>
      <c r="AI1364" s="88" t="s">
        <v>45</v>
      </c>
      <c r="AJ1364" s="419">
        <f>VLOOKUP(InformeTbHv[[#This Row],[TURNO]],[1]INFORMEHV!AI$2:AK$184,2,0)</f>
        <v>0.58333333333333337</v>
      </c>
      <c r="AK1364" s="419">
        <f>VLOOKUP(InformeTbHv[[#This Row],[TURNO]],[1]INFORMEHV!AI$2:AK$184,3,0)</f>
        <v>0.91666666666666663</v>
      </c>
      <c r="AL1364" s="205"/>
      <c r="AM1364" s="88">
        <v>530</v>
      </c>
      <c r="AN1364" s="88">
        <v>142.80000000000001</v>
      </c>
      <c r="AO1364" s="88">
        <v>22.58</v>
      </c>
      <c r="AP1364" s="88"/>
      <c r="AQ1364" s="89"/>
      <c r="AR1364" s="88">
        <v>8</v>
      </c>
      <c r="AS1364" s="88"/>
      <c r="AT1364" s="88"/>
      <c r="AU1364" s="88"/>
      <c r="AV1364" s="88">
        <v>0.5</v>
      </c>
      <c r="AW1364" s="88"/>
      <c r="AX1364" s="88">
        <v>0.17</v>
      </c>
      <c r="AY1364" s="88"/>
      <c r="AZ1364" s="92" t="s">
        <v>887</v>
      </c>
      <c r="BA1364" s="88"/>
      <c r="BB136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0.67</v>
      </c>
      <c r="BC1364" s="89"/>
      <c r="BD1364" s="89"/>
      <c r="BE1364" s="89"/>
      <c r="BF1364" s="89"/>
      <c r="BG1364" s="93"/>
      <c r="BH1364" s="44"/>
      <c r="BI1364" s="45"/>
      <c r="BJ1364" s="45"/>
      <c r="BK1364" s="46"/>
      <c r="BL1364" s="94"/>
    </row>
    <row r="1365" spans="1:64" ht="18" customHeight="1" x14ac:dyDescent="0.3">
      <c r="A1365" s="87">
        <f>IFERROR(InformeTbHv[[#This Row],[T EFECTIVO]]/InformeTbHv[[#This Row],[Horas disponibles]],0)</f>
        <v>0.54402035623409672</v>
      </c>
      <c r="B1365" s="87">
        <f>((InformeTbHv[[#This Row],[T PROGRAMADO]]-InformeTbHv[[#This Row],[HORAS DE OTRAS PARADA]]))/InformeTbHv[[#This Row],[T PROGRAMADO]]</f>
        <v>0.44541666666666668</v>
      </c>
      <c r="C1365" s="216">
        <f>IFERROR(((InformeTbHv[[#This Row],[T PROGRAMADO]]-InformeTbHv[[#This Row],[Ttal P. mec]])/InformeTbHv[[#This Row],[T PROGRAMADO]]),0)</f>
        <v>0.81874999999999998</v>
      </c>
      <c r="D1365" s="88">
        <f>IFERROR(ROUND(InformeTbHv[[#This Row],[TOTAL DE ARBOLES]]/InformeTbHv[[#This Row],[T EFECTIVO]],2),"")</f>
        <v>142</v>
      </c>
      <c r="E1365" s="88">
        <f>(IFERROR(ROUND(InformeTbHv[[#This Row],[M3]]/InformeTbHv[[#This Row],[TOTAL DE ARBOLES]],2),""))</f>
        <v>0.22</v>
      </c>
      <c r="F1365" s="39">
        <f>IFERROR(ROUND(InformeTbHv[[#This Row],[M3]]/InformeTbHv[[#This Row],[T EFECTIVO]],2),"")</f>
        <v>31.64</v>
      </c>
      <c r="G1365" s="89">
        <f>InformeTbHv[[#This Row],[T PROGRAMADO]]-InformeTbHv[[#This Row],[HORAS DE OTRAS PARADA]]</f>
        <v>3.5633333333333335</v>
      </c>
      <c r="H1365" s="89">
        <f>InformeTbHv[[#This Row],[T PROGRAMADO]]-SUM(InformeTbHv[[#This Row],[T PARADAS MEC]]+InformeTbHv[[#This Row],[ALISTAMIENTO]]+InformeTbHv[[#This Row],[Mantenimiento periódico]])</f>
        <v>6.55</v>
      </c>
      <c r="I1365" s="89">
        <f>InformeTbHv[[#This Row],[T PARADAS MEC]]+InformeTbHv[[#This Row],[ALISTAMIENTO]]+InformeTbHv[[#This Row],[Mantenimiento periódico]]</f>
        <v>1.4500000000000002</v>
      </c>
      <c r="J1365" s="89">
        <f>SUMIF(InformeTbHv[[#This Row],[MOTIVO 1]],"Mantenimiento periódico",InformeTbHv[[#This Row],[T OTRA PARADA 1]])</f>
        <v>0</v>
      </c>
      <c r="K1365" s="89">
        <f>InformeTbHv[[#This Row],[Mantenimiento periódico]]+InformeTbHv[[#This Row],[ALISTAMIENTO]]</f>
        <v>0.13</v>
      </c>
      <c r="L1365" s="89">
        <f>SUM(InformeTbHv[[#This Row],[T OTRA PARADA 1]:[T OTRA PARADA 5]])</f>
        <v>2.6366666666666658</v>
      </c>
      <c r="M1365" s="88" t="s">
        <v>68</v>
      </c>
      <c r="N1365" s="88" t="s">
        <v>1417</v>
      </c>
      <c r="O1365" s="88" t="s">
        <v>69</v>
      </c>
      <c r="P1365" s="88">
        <v>1059706760</v>
      </c>
      <c r="Q1365" s="88" t="s">
        <v>65</v>
      </c>
      <c r="R1365" s="88" t="s">
        <v>44</v>
      </c>
      <c r="S1365" s="90">
        <v>46085</v>
      </c>
      <c r="T1365" s="88" t="s">
        <v>818</v>
      </c>
      <c r="U1365" s="88"/>
      <c r="V1365" s="88"/>
      <c r="W1365" s="88"/>
      <c r="X1365" s="88"/>
      <c r="Y1365" s="88"/>
      <c r="Z1365" s="88"/>
      <c r="AA1365" s="88"/>
      <c r="AB1365" s="88"/>
      <c r="AC1365" s="88" t="s">
        <v>1423</v>
      </c>
      <c r="AD1365" s="88" t="s">
        <v>1468</v>
      </c>
      <c r="AE1365" s="88" t="s">
        <v>1512</v>
      </c>
      <c r="AF1365" s="88">
        <v>35.086777202388227</v>
      </c>
      <c r="AG1365" s="251" t="s">
        <v>205</v>
      </c>
      <c r="AH1365" s="206">
        <v>1</v>
      </c>
      <c r="AI1365" s="88" t="s">
        <v>45</v>
      </c>
      <c r="AJ1365" s="419">
        <f>VLOOKUP(InformeTbHv[[#This Row],[TURNO]],[1]INFORMEHV!AI$2:AK$184,2,0)</f>
        <v>0.58333333333333337</v>
      </c>
      <c r="AK1365" s="419">
        <f>VLOOKUP(InformeTbHv[[#This Row],[TURNO]],[1]INFORMEHV!AI$2:AK$184,3,0)</f>
        <v>0.91666666666666663</v>
      </c>
      <c r="AL1365" s="205"/>
      <c r="AM1365" s="88">
        <v>506</v>
      </c>
      <c r="AN1365" s="88">
        <v>112.73</v>
      </c>
      <c r="AO1365" s="88">
        <v>18.899999999999999</v>
      </c>
      <c r="AP1365" s="88">
        <v>85</v>
      </c>
      <c r="AQ1365" s="89"/>
      <c r="AR1365" s="88">
        <v>8</v>
      </c>
      <c r="AS1365" s="88">
        <v>1.32</v>
      </c>
      <c r="AT1365" s="88"/>
      <c r="AU1365" s="88"/>
      <c r="AV1365" s="88">
        <v>0.13</v>
      </c>
      <c r="AW1365" s="88"/>
      <c r="AX1365" s="88">
        <v>0.35</v>
      </c>
      <c r="AY1365" s="88"/>
      <c r="AZ1365" s="92" t="s">
        <v>892</v>
      </c>
      <c r="BA1365" s="88"/>
      <c r="BB136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4.4366666666666665</v>
      </c>
      <c r="BC1365" s="89">
        <v>0.81666666666666599</v>
      </c>
      <c r="BD1365" s="89">
        <v>1.82</v>
      </c>
      <c r="BE1365" s="89"/>
      <c r="BF1365" s="89"/>
      <c r="BG1365" s="93"/>
      <c r="BH1365" s="44" t="s">
        <v>858</v>
      </c>
      <c r="BI1365" s="45" t="s">
        <v>254</v>
      </c>
      <c r="BJ1365" s="45"/>
      <c r="BK1365" s="46"/>
      <c r="BL1365" s="94"/>
    </row>
    <row r="1366" spans="1:64" ht="18" customHeight="1" x14ac:dyDescent="0.3">
      <c r="A1366" s="87">
        <f>IFERROR(InformeTbHv[[#This Row],[T EFECTIVO]]/InformeTbHv[[#This Row],[Horas disponibles]],0)</f>
        <v>0.4306666666666667</v>
      </c>
      <c r="B1366" s="87">
        <f>((InformeTbHv[[#This Row],[T PROGRAMADO]]-InformeTbHv[[#This Row],[HORAS DE OTRAS PARADA]]))/InformeTbHv[[#This Row],[T PROGRAMADO]]</f>
        <v>0.40375000000000005</v>
      </c>
      <c r="C1366" s="216">
        <f>IFERROR(((InformeTbHv[[#This Row],[T PROGRAMADO]]-InformeTbHv[[#This Row],[Ttal P. mec]])/InformeTbHv[[#This Row],[T PROGRAMADO]]),0)</f>
        <v>0.9375</v>
      </c>
      <c r="D1366" s="88">
        <f>IFERROR(ROUND(InformeTbHv[[#This Row],[TOTAL DE ARBOLES]]/InformeTbHv[[#This Row],[T EFECTIVO]],2),"")</f>
        <v>53.56</v>
      </c>
      <c r="E1366" s="88">
        <f>(IFERROR(ROUND(InformeTbHv[[#This Row],[M3]]/InformeTbHv[[#This Row],[TOTAL DE ARBOLES]],2),""))</f>
        <v>0.18</v>
      </c>
      <c r="F1366" s="39">
        <f>IFERROR(ROUND(InformeTbHv[[#This Row],[M3]]/InformeTbHv[[#This Row],[T EFECTIVO]],2),"")</f>
        <v>9.91</v>
      </c>
      <c r="G1366" s="89">
        <f>InformeTbHv[[#This Row],[T PROGRAMADO]]-InformeTbHv[[#This Row],[HORAS DE OTRAS PARADA]]</f>
        <v>3.2300000000000004</v>
      </c>
      <c r="H1366" s="89">
        <f>InformeTbHv[[#This Row],[T PROGRAMADO]]-SUM(InformeTbHv[[#This Row],[T PARADAS MEC]]+InformeTbHv[[#This Row],[ALISTAMIENTO]]+InformeTbHv[[#This Row],[Mantenimiento periódico]])</f>
        <v>7.5</v>
      </c>
      <c r="I1366" s="89">
        <f>InformeTbHv[[#This Row],[T PARADAS MEC]]+InformeTbHv[[#This Row],[ALISTAMIENTO]]+InformeTbHv[[#This Row],[Mantenimiento periódico]]</f>
        <v>0.5</v>
      </c>
      <c r="J1366" s="89">
        <f>SUMIF(InformeTbHv[[#This Row],[MOTIVO 1]],"Mantenimiento periódico",InformeTbHv[[#This Row],[T OTRA PARADA 1]])</f>
        <v>0</v>
      </c>
      <c r="K1366" s="89">
        <f>InformeTbHv[[#This Row],[Mantenimiento periódico]]+InformeTbHv[[#This Row],[ALISTAMIENTO]]</f>
        <v>0.5</v>
      </c>
      <c r="L1366" s="89">
        <f>SUM(InformeTbHv[[#This Row],[T OTRA PARADA 1]:[T OTRA PARADA 5]])</f>
        <v>3.67</v>
      </c>
      <c r="M1366" s="88" t="s">
        <v>63</v>
      </c>
      <c r="N1366" s="88" t="s">
        <v>1417</v>
      </c>
      <c r="O1366" s="88" t="s">
        <v>64</v>
      </c>
      <c r="P1366" s="88">
        <v>94282613</v>
      </c>
      <c r="Q1366" s="88" t="s">
        <v>65</v>
      </c>
      <c r="R1366" s="88" t="s">
        <v>44</v>
      </c>
      <c r="S1366" s="90">
        <v>46086</v>
      </c>
      <c r="T1366" s="88" t="s">
        <v>818</v>
      </c>
      <c r="U1366" s="88"/>
      <c r="V1366" s="88"/>
      <c r="W1366" s="88"/>
      <c r="X1366" s="88"/>
      <c r="Y1366" s="88"/>
      <c r="Z1366" s="88"/>
      <c r="AA1366" s="88"/>
      <c r="AB1366" s="88"/>
      <c r="AC1366" s="88" t="s">
        <v>1423</v>
      </c>
      <c r="AD1366" s="88" t="s">
        <v>1468</v>
      </c>
      <c r="AE1366" s="88" t="s">
        <v>1512</v>
      </c>
      <c r="AF1366" s="88">
        <v>35.086777202388227</v>
      </c>
      <c r="AG1366" s="251" t="s">
        <v>205</v>
      </c>
      <c r="AH1366" s="206">
        <v>1</v>
      </c>
      <c r="AI1366" s="88" t="s">
        <v>45</v>
      </c>
      <c r="AJ1366" s="419">
        <f>VLOOKUP(InformeTbHv[[#This Row],[TURNO]],[1]INFORMEHV!AI$2:AK$184,2,0)</f>
        <v>0.58333333333333337</v>
      </c>
      <c r="AK1366" s="419">
        <f>VLOOKUP(InformeTbHv[[#This Row],[TURNO]],[1]INFORMEHV!AI$2:AK$184,3,0)</f>
        <v>0.91666666666666663</v>
      </c>
      <c r="AL1366" s="205"/>
      <c r="AM1366" s="88">
        <v>173</v>
      </c>
      <c r="AN1366" s="88">
        <v>32</v>
      </c>
      <c r="AO1366" s="88">
        <v>7.8</v>
      </c>
      <c r="AP1366" s="88">
        <v>42</v>
      </c>
      <c r="AQ1366" s="89"/>
      <c r="AR1366" s="88">
        <v>8</v>
      </c>
      <c r="AS1366" s="88"/>
      <c r="AT1366" s="88"/>
      <c r="AU1366" s="88"/>
      <c r="AV1366" s="88">
        <v>0.5</v>
      </c>
      <c r="AW1366" s="88">
        <v>0.4</v>
      </c>
      <c r="AX1366" s="88">
        <v>0.2</v>
      </c>
      <c r="AY1366" s="88"/>
      <c r="AZ1366" s="92" t="s">
        <v>894</v>
      </c>
      <c r="BA1366" s="88"/>
      <c r="BB136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4.7699999999999996</v>
      </c>
      <c r="BC1366" s="89">
        <v>1</v>
      </c>
      <c r="BD1366" s="89">
        <v>2.67</v>
      </c>
      <c r="BE1366" s="89"/>
      <c r="BF1366" s="89"/>
      <c r="BG1366" s="93"/>
      <c r="BH1366" s="44" t="s">
        <v>895</v>
      </c>
      <c r="BI1366" s="45" t="s">
        <v>1100</v>
      </c>
      <c r="BJ1366" s="45"/>
      <c r="BK1366" s="46"/>
      <c r="BL1366" s="94"/>
    </row>
    <row r="1367" spans="1:64" ht="18" customHeight="1" x14ac:dyDescent="0.3">
      <c r="A1367" s="87">
        <f>IFERROR(InformeTbHv[[#This Row],[T EFECTIVO]]/InformeTbHv[[#This Row],[Horas disponibles]],0)</f>
        <v>0.24444444444444535</v>
      </c>
      <c r="B1367" s="87">
        <f>((InformeTbHv[[#This Row],[T PROGRAMADO]]-InformeTbHv[[#This Row],[HORAS DE OTRAS PARADA]]))/InformeTbHv[[#This Row],[T PROGRAMADO]]</f>
        <v>0.22916666666666752</v>
      </c>
      <c r="C1367" s="216">
        <f>IFERROR(((InformeTbHv[[#This Row],[T PROGRAMADO]]-InformeTbHv[[#This Row],[Ttal P. mec]])/InformeTbHv[[#This Row],[T PROGRAMADO]]),0)</f>
        <v>0.9375</v>
      </c>
      <c r="D1367" s="88">
        <f>IFERROR(ROUND(InformeTbHv[[#This Row],[TOTAL DE ARBOLES]]/InformeTbHv[[#This Row],[T EFECTIVO]],2),"")</f>
        <v>30</v>
      </c>
      <c r="E1367" s="88">
        <f>(IFERROR(ROUND(InformeTbHv[[#This Row],[M3]]/InformeTbHv[[#This Row],[TOTAL DE ARBOLES]],2),""))</f>
        <v>0.19</v>
      </c>
      <c r="F1367" s="39">
        <f>IFERROR(ROUND(InformeTbHv[[#This Row],[M3]]/InformeTbHv[[#This Row],[T EFECTIVO]],2),"")</f>
        <v>5.76</v>
      </c>
      <c r="G1367" s="89">
        <f>InformeTbHv[[#This Row],[T PROGRAMADO]]-InformeTbHv[[#This Row],[HORAS DE OTRAS PARADA]]</f>
        <v>1.8333333333333401</v>
      </c>
      <c r="H1367" s="89">
        <f>InformeTbHv[[#This Row],[T PROGRAMADO]]-SUM(InformeTbHv[[#This Row],[T PARADAS MEC]]+InformeTbHv[[#This Row],[ALISTAMIENTO]]+InformeTbHv[[#This Row],[Mantenimiento periódico]])</f>
        <v>7.5</v>
      </c>
      <c r="I1367" s="89">
        <f>InformeTbHv[[#This Row],[T PARADAS MEC]]+InformeTbHv[[#This Row],[ALISTAMIENTO]]+InformeTbHv[[#This Row],[Mantenimiento periódico]]</f>
        <v>0.5</v>
      </c>
      <c r="J1367" s="89">
        <f>SUMIF(InformeTbHv[[#This Row],[MOTIVO 1]],"Mantenimiento periódico",InformeTbHv[[#This Row],[T OTRA PARADA 1]])</f>
        <v>0</v>
      </c>
      <c r="K1367" s="89">
        <f>InformeTbHv[[#This Row],[Mantenimiento periódico]]+InformeTbHv[[#This Row],[ALISTAMIENTO]]</f>
        <v>0.5</v>
      </c>
      <c r="L1367" s="89">
        <f>SUM(InformeTbHv[[#This Row],[T OTRA PARADA 1]:[T OTRA PARADA 5]])</f>
        <v>5.6666666666666599</v>
      </c>
      <c r="M1367" s="88" t="s">
        <v>68</v>
      </c>
      <c r="N1367" s="88" t="s">
        <v>1417</v>
      </c>
      <c r="O1367" s="88" t="s">
        <v>69</v>
      </c>
      <c r="P1367" s="88">
        <v>1059706760</v>
      </c>
      <c r="Q1367" s="88" t="s">
        <v>65</v>
      </c>
      <c r="R1367" s="88" t="s">
        <v>44</v>
      </c>
      <c r="S1367" s="90">
        <v>46086</v>
      </c>
      <c r="T1367" s="88" t="s">
        <v>818</v>
      </c>
      <c r="U1367" s="88"/>
      <c r="V1367" s="88"/>
      <c r="W1367" s="88"/>
      <c r="X1367" s="88"/>
      <c r="Y1367" s="88"/>
      <c r="Z1367" s="88"/>
      <c r="AA1367" s="88"/>
      <c r="AB1367" s="88"/>
      <c r="AC1367" s="88" t="s">
        <v>1423</v>
      </c>
      <c r="AD1367" s="88" t="s">
        <v>1468</v>
      </c>
      <c r="AE1367" s="88" t="s">
        <v>1512</v>
      </c>
      <c r="AF1367" s="88">
        <v>35.086777202388227</v>
      </c>
      <c r="AG1367" s="251" t="s">
        <v>205</v>
      </c>
      <c r="AH1367" s="206">
        <v>1</v>
      </c>
      <c r="AI1367" s="88" t="s">
        <v>45</v>
      </c>
      <c r="AJ1367" s="419">
        <f>VLOOKUP(InformeTbHv[[#This Row],[TURNO]],[1]INFORMEHV!AI$2:AK$184,2,0)</f>
        <v>0.58333333333333337</v>
      </c>
      <c r="AK1367" s="419">
        <f>VLOOKUP(InformeTbHv[[#This Row],[TURNO]],[1]INFORMEHV!AI$2:AK$184,3,0)</f>
        <v>0.91666666666666663</v>
      </c>
      <c r="AL1367" s="205"/>
      <c r="AM1367" s="88">
        <v>55</v>
      </c>
      <c r="AN1367" s="88">
        <v>10.56</v>
      </c>
      <c r="AO1367" s="88">
        <v>7</v>
      </c>
      <c r="AP1367" s="88">
        <v>37</v>
      </c>
      <c r="AQ1367" s="89"/>
      <c r="AR1367" s="88">
        <v>8</v>
      </c>
      <c r="AS1367" s="88"/>
      <c r="AT1367" s="88"/>
      <c r="AU1367" s="88"/>
      <c r="AV1367" s="88">
        <v>0.5</v>
      </c>
      <c r="AW1367" s="88"/>
      <c r="AX1367" s="88"/>
      <c r="AY1367" s="88"/>
      <c r="AZ1367" s="92" t="s">
        <v>896</v>
      </c>
      <c r="BA1367" s="88"/>
      <c r="BB136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6.1666666666666599</v>
      </c>
      <c r="BC1367" s="89">
        <v>2</v>
      </c>
      <c r="BD1367" s="89">
        <v>3.6666666666666599</v>
      </c>
      <c r="BE1367" s="89"/>
      <c r="BF1367" s="89"/>
      <c r="BG1367" s="93"/>
      <c r="BH1367" s="44" t="s">
        <v>858</v>
      </c>
      <c r="BI1367" s="45" t="s">
        <v>897</v>
      </c>
      <c r="BJ1367" s="45"/>
      <c r="BK1367" s="46"/>
      <c r="BL1367" s="94"/>
    </row>
    <row r="1368" spans="1:64" ht="18" customHeight="1" x14ac:dyDescent="0.3">
      <c r="A1368" s="87">
        <f>IFERROR(InformeTbHv[[#This Row],[T EFECTIVO]]/InformeTbHv[[#This Row],[Horas disponibles]],0)</f>
        <v>0</v>
      </c>
      <c r="B1368" s="87">
        <f>((InformeTbHv[[#This Row],[T PROGRAMADO]]-InformeTbHv[[#This Row],[HORAS DE OTRAS PARADA]]))/InformeTbHv[[#This Row],[T PROGRAMADO]]</f>
        <v>0</v>
      </c>
      <c r="C1368" s="216">
        <f>IFERROR(((InformeTbHv[[#This Row],[T PROGRAMADO]]-InformeTbHv[[#This Row],[Ttal P. mec]])/InformeTbHv[[#This Row],[T PROGRAMADO]]),0)</f>
        <v>1</v>
      </c>
      <c r="D1368" s="88" t="str">
        <f>IFERROR(ROUND(InformeTbHv[[#This Row],[TOTAL DE ARBOLES]]/InformeTbHv[[#This Row],[T EFECTIVO]],2),"")</f>
        <v/>
      </c>
      <c r="E1368" s="88" t="str">
        <f>(IFERROR(ROUND(InformeTbHv[[#This Row],[M3]]/InformeTbHv[[#This Row],[TOTAL DE ARBOLES]],2),""))</f>
        <v/>
      </c>
      <c r="F1368" s="39" t="str">
        <f>IFERROR(ROUND(InformeTbHv[[#This Row],[M3]]/InformeTbHv[[#This Row],[T EFECTIVO]],2),"")</f>
        <v/>
      </c>
      <c r="G1368" s="89">
        <f>InformeTbHv[[#This Row],[T PROGRAMADO]]-InformeTbHv[[#This Row],[HORAS DE OTRAS PARADA]]</f>
        <v>0</v>
      </c>
      <c r="H1368" s="89">
        <f>InformeTbHv[[#This Row],[T PROGRAMADO]]-SUM(InformeTbHv[[#This Row],[T PARADAS MEC]]+InformeTbHv[[#This Row],[ALISTAMIENTO]]+InformeTbHv[[#This Row],[Mantenimiento periódico]])</f>
        <v>8</v>
      </c>
      <c r="I1368" s="89">
        <f>InformeTbHv[[#This Row],[T PARADAS MEC]]+InformeTbHv[[#This Row],[ALISTAMIENTO]]+InformeTbHv[[#This Row],[Mantenimiento periódico]]</f>
        <v>0</v>
      </c>
      <c r="J1368" s="89">
        <f>SUMIF(InformeTbHv[[#This Row],[MOTIVO 1]],"Mantenimiento periódico",InformeTbHv[[#This Row],[T OTRA PARADA 1]])</f>
        <v>0</v>
      </c>
      <c r="K1368" s="89">
        <f>InformeTbHv[[#This Row],[Mantenimiento periódico]]+InformeTbHv[[#This Row],[ALISTAMIENTO]]</f>
        <v>0</v>
      </c>
      <c r="L1368" s="89">
        <f>SUM(InformeTbHv[[#This Row],[T OTRA PARADA 1]:[T OTRA PARADA 5]])</f>
        <v>8</v>
      </c>
      <c r="M1368" s="88" t="s">
        <v>63</v>
      </c>
      <c r="N1368" s="88" t="s">
        <v>1417</v>
      </c>
      <c r="O1368" s="88" t="s">
        <v>64</v>
      </c>
      <c r="P1368" s="88">
        <v>94282613</v>
      </c>
      <c r="Q1368" s="88" t="s">
        <v>65</v>
      </c>
      <c r="R1368" s="88" t="s">
        <v>44</v>
      </c>
      <c r="S1368" s="90">
        <v>46087</v>
      </c>
      <c r="T1368" s="88" t="s">
        <v>818</v>
      </c>
      <c r="U1368" s="88"/>
      <c r="V1368" s="88"/>
      <c r="W1368" s="88"/>
      <c r="X1368" s="88"/>
      <c r="Y1368" s="88"/>
      <c r="Z1368" s="88"/>
      <c r="AA1368" s="88"/>
      <c r="AB1368" s="88"/>
      <c r="AC1368" s="88" t="s">
        <v>1423</v>
      </c>
      <c r="AD1368" s="88" t="s">
        <v>1468</v>
      </c>
      <c r="AE1368" s="88" t="s">
        <v>1512</v>
      </c>
      <c r="AF1368" s="88">
        <v>35.086777202388227</v>
      </c>
      <c r="AG1368" s="25" t="s">
        <v>207</v>
      </c>
      <c r="AH1368" s="206">
        <v>6</v>
      </c>
      <c r="AI1368" s="88" t="s">
        <v>47</v>
      </c>
      <c r="AJ1368" s="419">
        <f>VLOOKUP(InformeTbHv[[#This Row],[TURNO]],[1]INFORMEHV!AI$2:AK$184,2,0)</f>
        <v>0.25</v>
      </c>
      <c r="AK1368" s="419">
        <f>VLOOKUP(InformeTbHv[[#This Row],[TURNO]],[1]INFORMEHV!AI$2:AK$184,3,0)</f>
        <v>0.58333333333333337</v>
      </c>
      <c r="AL1368" s="205"/>
      <c r="AM1368" s="88"/>
      <c r="AN1368" s="88"/>
      <c r="AO1368" s="88"/>
      <c r="AP1368" s="88"/>
      <c r="AQ1368" s="89"/>
      <c r="AR1368" s="88">
        <v>8</v>
      </c>
      <c r="AS1368" s="88"/>
      <c r="AT1368" s="88"/>
      <c r="AU1368" s="88"/>
      <c r="AV1368" s="88"/>
      <c r="AW1368" s="88"/>
      <c r="AX1368" s="88"/>
      <c r="AY1368" s="88"/>
      <c r="AZ1368" s="92" t="s">
        <v>898</v>
      </c>
      <c r="BA1368" s="88"/>
      <c r="BB136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1368" s="89">
        <v>8</v>
      </c>
      <c r="BD1368" s="89"/>
      <c r="BE1368" s="89"/>
      <c r="BF1368" s="89"/>
      <c r="BG1368" s="93"/>
      <c r="BH1368" s="44" t="s">
        <v>1100</v>
      </c>
      <c r="BI1368" s="45"/>
      <c r="BJ1368" s="45"/>
      <c r="BK1368" s="46"/>
      <c r="BL1368" s="94"/>
    </row>
    <row r="1369" spans="1:64" ht="18" customHeight="1" x14ac:dyDescent="0.3">
      <c r="A1369" s="87">
        <f>IFERROR(InformeTbHv[[#This Row],[T EFECTIVO]]/InformeTbHv[[#This Row],[Horas disponibles]],0)</f>
        <v>0.5</v>
      </c>
      <c r="B1369" s="87">
        <f>((InformeTbHv[[#This Row],[T PROGRAMADO]]-InformeTbHv[[#This Row],[HORAS DE OTRAS PARADA]]))/InformeTbHv[[#This Row],[T PROGRAMADO]]</f>
        <v>0.5</v>
      </c>
      <c r="C1369" s="216">
        <f>IFERROR(((InformeTbHv[[#This Row],[T PROGRAMADO]]-InformeTbHv[[#This Row],[Ttal P. mec]])/InformeTbHv[[#This Row],[T PROGRAMADO]]),0)</f>
        <v>1</v>
      </c>
      <c r="D1369" s="88">
        <f>IFERROR(ROUND(InformeTbHv[[#This Row],[TOTAL DE ARBOLES]]/InformeTbHv[[#This Row],[T EFECTIVO]],2),"")</f>
        <v>30</v>
      </c>
      <c r="E1369" s="88">
        <f>(IFERROR(ROUND(InformeTbHv[[#This Row],[M3]]/InformeTbHv[[#This Row],[TOTAL DE ARBOLES]],2),""))</f>
        <v>0.51</v>
      </c>
      <c r="F1369" s="39">
        <f>IFERROR(ROUND(InformeTbHv[[#This Row],[M3]]/InformeTbHv[[#This Row],[T EFECTIVO]],2),"")</f>
        <v>15.35</v>
      </c>
      <c r="G1369" s="89">
        <f>InformeTbHv[[#This Row],[T PROGRAMADO]]-InformeTbHv[[#This Row],[HORAS DE OTRAS PARADA]]</f>
        <v>4</v>
      </c>
      <c r="H1369" s="89">
        <f>InformeTbHv[[#This Row],[T PROGRAMADO]]-SUM(InformeTbHv[[#This Row],[T PARADAS MEC]]+InformeTbHv[[#This Row],[ALISTAMIENTO]]+InformeTbHv[[#This Row],[Mantenimiento periódico]])</f>
        <v>8</v>
      </c>
      <c r="I1369" s="89">
        <f>InformeTbHv[[#This Row],[T PARADAS MEC]]+InformeTbHv[[#This Row],[ALISTAMIENTO]]+InformeTbHv[[#This Row],[Mantenimiento periódico]]</f>
        <v>0</v>
      </c>
      <c r="J1369" s="89">
        <f>SUMIF(InformeTbHv[[#This Row],[MOTIVO 1]],"Mantenimiento periódico",InformeTbHv[[#This Row],[T OTRA PARADA 1]])</f>
        <v>0</v>
      </c>
      <c r="K1369" s="89">
        <f>InformeTbHv[[#This Row],[Mantenimiento periódico]]+InformeTbHv[[#This Row],[ALISTAMIENTO]]</f>
        <v>0</v>
      </c>
      <c r="L1369" s="89">
        <f>SUM(InformeTbHv[[#This Row],[T OTRA PARADA 1]:[T OTRA PARADA 5]])</f>
        <v>4</v>
      </c>
      <c r="M1369" s="88" t="s">
        <v>63</v>
      </c>
      <c r="N1369" s="88" t="s">
        <v>1417</v>
      </c>
      <c r="O1369" s="88" t="s">
        <v>67</v>
      </c>
      <c r="P1369" s="88">
        <v>4516297</v>
      </c>
      <c r="Q1369" s="88" t="s">
        <v>65</v>
      </c>
      <c r="R1369" s="88" t="s">
        <v>44</v>
      </c>
      <c r="S1369" s="90">
        <v>46087</v>
      </c>
      <c r="T1369" s="88" t="s">
        <v>818</v>
      </c>
      <c r="U1369" s="88"/>
      <c r="V1369" s="88"/>
      <c r="W1369" s="88"/>
      <c r="X1369" s="88"/>
      <c r="Y1369" s="88"/>
      <c r="Z1369" s="88"/>
      <c r="AA1369" s="88"/>
      <c r="AB1369" s="88"/>
      <c r="AC1369" s="88" t="s">
        <v>1423</v>
      </c>
      <c r="AD1369" s="88" t="s">
        <v>1468</v>
      </c>
      <c r="AE1369" s="88" t="s">
        <v>1512</v>
      </c>
      <c r="AF1369" s="88">
        <v>35.086777202388227</v>
      </c>
      <c r="AG1369" s="25" t="s">
        <v>207</v>
      </c>
      <c r="AH1369" s="206">
        <v>1</v>
      </c>
      <c r="AI1369" s="88" t="s">
        <v>45</v>
      </c>
      <c r="AJ1369" s="419">
        <f>VLOOKUP(InformeTbHv[[#This Row],[TURNO]],[1]INFORMEHV!AI$2:AK$184,2,0)</f>
        <v>0.58333333333333337</v>
      </c>
      <c r="AK1369" s="419">
        <f>VLOOKUP(InformeTbHv[[#This Row],[TURNO]],[1]INFORMEHV!AI$2:AK$184,3,0)</f>
        <v>0.91666666666666663</v>
      </c>
      <c r="AL1369" s="205"/>
      <c r="AM1369" s="88">
        <v>120</v>
      </c>
      <c r="AN1369" s="88">
        <v>61.4</v>
      </c>
      <c r="AO1369" s="88">
        <v>15</v>
      </c>
      <c r="AP1369" s="88">
        <v>29</v>
      </c>
      <c r="AQ1369" s="89"/>
      <c r="AR1369" s="88">
        <v>8</v>
      </c>
      <c r="AS1369" s="88"/>
      <c r="AT1369" s="88"/>
      <c r="AU1369" s="88"/>
      <c r="AV1369" s="88"/>
      <c r="AW1369" s="88"/>
      <c r="AX1369" s="88"/>
      <c r="AY1369" s="88"/>
      <c r="AZ1369" s="92"/>
      <c r="BA1369" s="88"/>
      <c r="BB136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4</v>
      </c>
      <c r="BC1369" s="89">
        <v>4</v>
      </c>
      <c r="BD1369" s="89"/>
      <c r="BE1369" s="89"/>
      <c r="BF1369" s="89"/>
      <c r="BG1369" s="93"/>
      <c r="BH1369" s="44" t="s">
        <v>263</v>
      </c>
      <c r="BI1369" s="45"/>
      <c r="BJ1369" s="45"/>
      <c r="BK1369" s="46"/>
      <c r="BL1369" s="94"/>
    </row>
    <row r="1370" spans="1:64" ht="18" customHeight="1" x14ac:dyDescent="0.3">
      <c r="A1370" s="87">
        <f>IFERROR(InformeTbHv[[#This Row],[T EFECTIVO]]/InformeTbHv[[#This Row],[Horas disponibles]],0)</f>
        <v>0.375</v>
      </c>
      <c r="B1370" s="87">
        <f>((InformeTbHv[[#This Row],[T PROGRAMADO]]-InformeTbHv[[#This Row],[HORAS DE OTRAS PARADA]]))/InformeTbHv[[#This Row],[T PROGRAMADO]]</f>
        <v>0.375</v>
      </c>
      <c r="C1370" s="216">
        <f>IFERROR(((InformeTbHv[[#This Row],[T PROGRAMADO]]-InformeTbHv[[#This Row],[Ttal P. mec]])/InformeTbHv[[#This Row],[T PROGRAMADO]]),0)</f>
        <v>1</v>
      </c>
      <c r="D1370" s="88">
        <f>IFERROR(ROUND(InformeTbHv[[#This Row],[TOTAL DE ARBOLES]]/InformeTbHv[[#This Row],[T EFECTIVO]],2),"")</f>
        <v>18.329999999999998</v>
      </c>
      <c r="E1370" s="88">
        <f>(IFERROR(ROUND(InformeTbHv[[#This Row],[M3]]/InformeTbHv[[#This Row],[TOTAL DE ARBOLES]],2),""))</f>
        <v>0.19</v>
      </c>
      <c r="F1370" s="39">
        <f>IFERROR(ROUND(InformeTbHv[[#This Row],[M3]]/InformeTbHv[[#This Row],[T EFECTIVO]],2),"")</f>
        <v>3.52</v>
      </c>
      <c r="G1370" s="89">
        <f>InformeTbHv[[#This Row],[T PROGRAMADO]]-InformeTbHv[[#This Row],[HORAS DE OTRAS PARADA]]</f>
        <v>3</v>
      </c>
      <c r="H1370" s="89">
        <f>InformeTbHv[[#This Row],[T PROGRAMADO]]-SUM(InformeTbHv[[#This Row],[T PARADAS MEC]]+InformeTbHv[[#This Row],[ALISTAMIENTO]]+InformeTbHv[[#This Row],[Mantenimiento periódico]])</f>
        <v>8</v>
      </c>
      <c r="I1370" s="89">
        <f>InformeTbHv[[#This Row],[T PARADAS MEC]]+InformeTbHv[[#This Row],[ALISTAMIENTO]]+InformeTbHv[[#This Row],[Mantenimiento periódico]]</f>
        <v>0</v>
      </c>
      <c r="J1370" s="89">
        <f>SUMIF(InformeTbHv[[#This Row],[MOTIVO 1]],"Mantenimiento periódico",InformeTbHv[[#This Row],[T OTRA PARADA 1]])</f>
        <v>0</v>
      </c>
      <c r="K1370" s="89">
        <f>InformeTbHv[[#This Row],[Mantenimiento periódico]]+InformeTbHv[[#This Row],[ALISTAMIENTO]]</f>
        <v>0</v>
      </c>
      <c r="L1370" s="89">
        <f>SUM(InformeTbHv[[#This Row],[T OTRA PARADA 1]:[T OTRA PARADA 5]])</f>
        <v>5</v>
      </c>
      <c r="M1370" s="88" t="s">
        <v>68</v>
      </c>
      <c r="N1370" s="88" t="s">
        <v>1417</v>
      </c>
      <c r="O1370" s="88" t="s">
        <v>69</v>
      </c>
      <c r="P1370" s="88">
        <v>1059706760</v>
      </c>
      <c r="Q1370" s="88" t="s">
        <v>65</v>
      </c>
      <c r="R1370" s="88" t="s">
        <v>44</v>
      </c>
      <c r="S1370" s="90">
        <v>46087</v>
      </c>
      <c r="T1370" s="88" t="s">
        <v>818</v>
      </c>
      <c r="U1370" s="88"/>
      <c r="V1370" s="88"/>
      <c r="W1370" s="88"/>
      <c r="X1370" s="88"/>
      <c r="Y1370" s="88"/>
      <c r="Z1370" s="88"/>
      <c r="AA1370" s="88"/>
      <c r="AB1370" s="88"/>
      <c r="AC1370" s="88" t="s">
        <v>1423</v>
      </c>
      <c r="AD1370" s="88" t="s">
        <v>1468</v>
      </c>
      <c r="AE1370" s="88" t="s">
        <v>1512</v>
      </c>
      <c r="AF1370" s="88">
        <v>35.086777202388227</v>
      </c>
      <c r="AG1370" s="49" t="s">
        <v>208</v>
      </c>
      <c r="AH1370" s="206">
        <v>4</v>
      </c>
      <c r="AI1370" s="88" t="s">
        <v>47</v>
      </c>
      <c r="AJ1370" s="419">
        <f>VLOOKUP(InformeTbHv[[#This Row],[TURNO]],[1]INFORMEHV!AI$2:AK$184,2,0)</f>
        <v>0.25</v>
      </c>
      <c r="AK1370" s="419">
        <f>VLOOKUP(InformeTbHv[[#This Row],[TURNO]],[1]INFORMEHV!AI$2:AK$184,3,0)</f>
        <v>0.58333333333333337</v>
      </c>
      <c r="AL1370" s="205"/>
      <c r="AM1370" s="88">
        <v>55</v>
      </c>
      <c r="AN1370" s="88">
        <v>10.56</v>
      </c>
      <c r="AO1370" s="88"/>
      <c r="AP1370" s="88">
        <v>7</v>
      </c>
      <c r="AQ1370" s="89"/>
      <c r="AR1370" s="88">
        <v>8</v>
      </c>
      <c r="AS1370" s="88"/>
      <c r="AT1370" s="88"/>
      <c r="AU1370" s="88"/>
      <c r="AV1370" s="88"/>
      <c r="AW1370" s="88"/>
      <c r="AX1370" s="88"/>
      <c r="AY1370" s="88"/>
      <c r="AZ1370" s="92"/>
      <c r="BA1370" s="88"/>
      <c r="BB137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5</v>
      </c>
      <c r="BC1370" s="89">
        <v>5</v>
      </c>
      <c r="BD1370" s="89"/>
      <c r="BE1370" s="89"/>
      <c r="BF1370" s="89"/>
      <c r="BG1370" s="93"/>
      <c r="BH1370" s="44" t="s">
        <v>897</v>
      </c>
      <c r="BI1370" s="45"/>
      <c r="BJ1370" s="45"/>
      <c r="BK1370" s="46"/>
      <c r="BL1370" s="94"/>
    </row>
    <row r="1371" spans="1:64" ht="18" customHeight="1" x14ac:dyDescent="0.3">
      <c r="A1371" s="87">
        <f>IFERROR(InformeTbHv[[#This Row],[T EFECTIVO]]/InformeTbHv[[#This Row],[Horas disponibles]],0)</f>
        <v>0.75750000000000006</v>
      </c>
      <c r="B1371" s="87">
        <f>((InformeTbHv[[#This Row],[T PROGRAMADO]]-InformeTbHv[[#This Row],[HORAS DE OTRAS PARADA]]))/InformeTbHv[[#This Row],[T PROGRAMADO]]</f>
        <v>0.75750000000000006</v>
      </c>
      <c r="C1371" s="216">
        <f>IFERROR(((InformeTbHv[[#This Row],[T PROGRAMADO]]-InformeTbHv[[#This Row],[Ttal P. mec]])/InformeTbHv[[#This Row],[T PROGRAMADO]]),0)</f>
        <v>1</v>
      </c>
      <c r="D1371" s="88">
        <f>IFERROR(ROUND(InformeTbHv[[#This Row],[TOTAL DE ARBOLES]]/InformeTbHv[[#This Row],[T EFECTIVO]],2),"")</f>
        <v>35.97</v>
      </c>
      <c r="E1371" s="88">
        <f>(IFERROR(ROUND(InformeTbHv[[#This Row],[M3]]/InformeTbHv[[#This Row],[TOTAL DE ARBOLES]],2),""))</f>
        <v>0.46</v>
      </c>
      <c r="F1371" s="39">
        <f>IFERROR(ROUND(InformeTbHv[[#This Row],[M3]]/InformeTbHv[[#This Row],[T EFECTIVO]],2),"")</f>
        <v>16.37</v>
      </c>
      <c r="G1371" s="89">
        <f>InformeTbHv[[#This Row],[T PROGRAMADO]]-InformeTbHv[[#This Row],[HORAS DE OTRAS PARADA]]</f>
        <v>6.0600000000000005</v>
      </c>
      <c r="H1371" s="89">
        <f>InformeTbHv[[#This Row],[T PROGRAMADO]]-SUM(InformeTbHv[[#This Row],[T PARADAS MEC]]+InformeTbHv[[#This Row],[ALISTAMIENTO]]+InformeTbHv[[#This Row],[Mantenimiento periódico]])</f>
        <v>8</v>
      </c>
      <c r="I1371" s="89">
        <f>InformeTbHv[[#This Row],[T PARADAS MEC]]+InformeTbHv[[#This Row],[ALISTAMIENTO]]+InformeTbHv[[#This Row],[Mantenimiento periódico]]</f>
        <v>0</v>
      </c>
      <c r="J1371" s="89">
        <f>SUMIF(InformeTbHv[[#This Row],[MOTIVO 1]],"Mantenimiento periódico",InformeTbHv[[#This Row],[T OTRA PARADA 1]])</f>
        <v>0</v>
      </c>
      <c r="K1371" s="89">
        <f>InformeTbHv[[#This Row],[Mantenimiento periódico]]+InformeTbHv[[#This Row],[ALISTAMIENTO]]</f>
        <v>0</v>
      </c>
      <c r="L1371" s="89">
        <f>SUM(InformeTbHv[[#This Row],[T OTRA PARADA 1]:[T OTRA PARADA 5]])</f>
        <v>0.75</v>
      </c>
      <c r="M1371" s="88" t="s">
        <v>68</v>
      </c>
      <c r="N1371" s="88" t="s">
        <v>1417</v>
      </c>
      <c r="O1371" s="88" t="s">
        <v>91</v>
      </c>
      <c r="P1371" s="88">
        <v>1114338868</v>
      </c>
      <c r="Q1371" s="88" t="s">
        <v>65</v>
      </c>
      <c r="R1371" s="88" t="s">
        <v>44</v>
      </c>
      <c r="S1371" s="90">
        <v>46087</v>
      </c>
      <c r="T1371" s="88" t="s">
        <v>818</v>
      </c>
      <c r="U1371" s="88"/>
      <c r="V1371" s="88"/>
      <c r="W1371" s="88"/>
      <c r="X1371" s="88"/>
      <c r="Y1371" s="88"/>
      <c r="Z1371" s="88"/>
      <c r="AA1371" s="88"/>
      <c r="AB1371" s="88"/>
      <c r="AC1371" s="88" t="s">
        <v>1423</v>
      </c>
      <c r="AD1371" s="88" t="s">
        <v>1468</v>
      </c>
      <c r="AE1371" s="88" t="s">
        <v>1512</v>
      </c>
      <c r="AF1371" s="88">
        <v>35.086777202388227</v>
      </c>
      <c r="AG1371" s="49" t="s">
        <v>208</v>
      </c>
      <c r="AH1371" s="206">
        <v>4</v>
      </c>
      <c r="AI1371" s="88" t="s">
        <v>45</v>
      </c>
      <c r="AJ1371" s="419">
        <f>VLOOKUP(InformeTbHv[[#This Row],[TURNO]],[1]INFORMEHV!AI$2:AK$184,2,0)</f>
        <v>0.58333333333333337</v>
      </c>
      <c r="AK1371" s="419">
        <f>VLOOKUP(InformeTbHv[[#This Row],[TURNO]],[1]INFORMEHV!AI$2:AK$184,3,0)</f>
        <v>0.91666666666666663</v>
      </c>
      <c r="AL1371" s="205"/>
      <c r="AM1371" s="88">
        <v>218</v>
      </c>
      <c r="AN1371" s="88">
        <v>99.2</v>
      </c>
      <c r="AO1371" s="88">
        <v>17.72</v>
      </c>
      <c r="AP1371" s="88">
        <v>39</v>
      </c>
      <c r="AQ1371" s="89"/>
      <c r="AR1371" s="88">
        <v>8</v>
      </c>
      <c r="AS1371" s="88"/>
      <c r="AT1371" s="88"/>
      <c r="AU1371" s="88"/>
      <c r="AV1371" s="88"/>
      <c r="AW1371" s="88">
        <v>0.97</v>
      </c>
      <c r="AX1371" s="88">
        <v>0.22</v>
      </c>
      <c r="AY1371" s="88"/>
      <c r="AZ1371" s="92"/>
      <c r="BA1371" s="88"/>
      <c r="BB137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1.94</v>
      </c>
      <c r="BC1371" s="89">
        <v>0.75</v>
      </c>
      <c r="BD1371" s="89"/>
      <c r="BE1371" s="89"/>
      <c r="BF1371" s="89"/>
      <c r="BG1371" s="93"/>
      <c r="BH1371" s="44" t="s">
        <v>582</v>
      </c>
      <c r="BI1371" s="45"/>
      <c r="BJ1371" s="45"/>
      <c r="BK1371" s="46"/>
      <c r="BL1371" s="94"/>
    </row>
    <row r="1372" spans="1:64" ht="18" customHeight="1" x14ac:dyDescent="0.3">
      <c r="A1372" s="87">
        <f>IFERROR(InformeTbHv[[#This Row],[T EFECTIVO]]/InformeTbHv[[#This Row],[Horas disponibles]],0)</f>
        <v>0.89166666666666672</v>
      </c>
      <c r="B1372" s="87">
        <f>((InformeTbHv[[#This Row],[T PROGRAMADO]]-InformeTbHv[[#This Row],[HORAS DE OTRAS PARADA]]))/InformeTbHv[[#This Row],[T PROGRAMADO]]</f>
        <v>0.89166666666666672</v>
      </c>
      <c r="C1372" s="216">
        <f>IFERROR(((InformeTbHv[[#This Row],[T PROGRAMADO]]-InformeTbHv[[#This Row],[Ttal P. mec]])/InformeTbHv[[#This Row],[T PROGRAMADO]]),0)</f>
        <v>1</v>
      </c>
      <c r="D1372" s="88">
        <f>IFERROR(ROUND(InformeTbHv[[#This Row],[TOTAL DE ARBOLES]]/InformeTbHv[[#This Row],[T EFECTIVO]],2),"")</f>
        <v>59.58</v>
      </c>
      <c r="E1372" s="88">
        <f>(IFERROR(ROUND(InformeTbHv[[#This Row],[M3]]/InformeTbHv[[#This Row],[TOTAL DE ARBOLES]],2),""))</f>
        <v>0.52</v>
      </c>
      <c r="F1372" s="39">
        <f>IFERROR(ROUND(InformeTbHv[[#This Row],[M3]]/InformeTbHv[[#This Row],[T EFECTIVO]],2),"")</f>
        <v>31.08</v>
      </c>
      <c r="G1372" s="89">
        <f>InformeTbHv[[#This Row],[T PROGRAMADO]]-InformeTbHv[[#This Row],[HORAS DE OTRAS PARADA]]</f>
        <v>7.1333333333333337</v>
      </c>
      <c r="H1372" s="89">
        <f>InformeTbHv[[#This Row],[T PROGRAMADO]]-SUM(InformeTbHv[[#This Row],[T PARADAS MEC]]+InformeTbHv[[#This Row],[ALISTAMIENTO]]+InformeTbHv[[#This Row],[Mantenimiento periódico]])</f>
        <v>8</v>
      </c>
      <c r="I1372" s="89">
        <f>InformeTbHv[[#This Row],[T PARADAS MEC]]+InformeTbHv[[#This Row],[ALISTAMIENTO]]+InformeTbHv[[#This Row],[Mantenimiento periódico]]</f>
        <v>0</v>
      </c>
      <c r="J1372" s="89">
        <f>SUMIF(InformeTbHv[[#This Row],[MOTIVO 1]],"Mantenimiento periódico",InformeTbHv[[#This Row],[T OTRA PARADA 1]])</f>
        <v>0</v>
      </c>
      <c r="K1372" s="89">
        <f>InformeTbHv[[#This Row],[Mantenimiento periódico]]+InformeTbHv[[#This Row],[ALISTAMIENTO]]</f>
        <v>0</v>
      </c>
      <c r="L1372" s="89">
        <f>SUM(InformeTbHv[[#This Row],[T OTRA PARADA 1]:[T OTRA PARADA 5]])</f>
        <v>0.46666666666666601</v>
      </c>
      <c r="M1372" s="88" t="s">
        <v>63</v>
      </c>
      <c r="N1372" s="88" t="s">
        <v>1417</v>
      </c>
      <c r="O1372" s="88" t="s">
        <v>67</v>
      </c>
      <c r="P1372" s="88">
        <v>4516297</v>
      </c>
      <c r="Q1372" s="88" t="s">
        <v>65</v>
      </c>
      <c r="R1372" s="88" t="s">
        <v>44</v>
      </c>
      <c r="S1372" s="90">
        <v>46088</v>
      </c>
      <c r="T1372" s="88" t="s">
        <v>818</v>
      </c>
      <c r="U1372" s="88"/>
      <c r="V1372" s="88"/>
      <c r="W1372" s="88"/>
      <c r="X1372" s="88"/>
      <c r="Y1372" s="88"/>
      <c r="Z1372" s="88"/>
      <c r="AA1372" s="88"/>
      <c r="AB1372" s="88"/>
      <c r="AC1372" s="88" t="s">
        <v>1423</v>
      </c>
      <c r="AD1372" s="88" t="s">
        <v>1468</v>
      </c>
      <c r="AE1372" s="88" t="s">
        <v>1512</v>
      </c>
      <c r="AF1372" s="88">
        <v>35.086777202388227</v>
      </c>
      <c r="AG1372" s="49" t="s">
        <v>208</v>
      </c>
      <c r="AH1372" s="206">
        <v>6</v>
      </c>
      <c r="AI1372" s="88" t="s">
        <v>45</v>
      </c>
      <c r="AJ1372" s="419">
        <f>VLOOKUP(InformeTbHv[[#This Row],[TURNO]],[1]INFORMEHV!AI$2:AK$184,2,0)</f>
        <v>0.58333333333333337</v>
      </c>
      <c r="AK1372" s="419">
        <f>VLOOKUP(InformeTbHv[[#This Row],[TURNO]],[1]INFORMEHV!AI$2:AK$184,3,0)</f>
        <v>0.91666666666666663</v>
      </c>
      <c r="AL1372" s="205"/>
      <c r="AM1372" s="88">
        <v>425</v>
      </c>
      <c r="AN1372" s="88">
        <v>221.73</v>
      </c>
      <c r="AO1372" s="88">
        <v>31.18</v>
      </c>
      <c r="AP1372" s="88">
        <v>60</v>
      </c>
      <c r="AQ1372" s="89"/>
      <c r="AR1372" s="88">
        <v>8</v>
      </c>
      <c r="AS1372" s="88"/>
      <c r="AT1372" s="88"/>
      <c r="AU1372" s="88"/>
      <c r="AV1372" s="88"/>
      <c r="AW1372" s="88"/>
      <c r="AX1372" s="88">
        <v>0.4</v>
      </c>
      <c r="AY1372" s="88"/>
      <c r="AZ1372" s="92"/>
      <c r="BA1372" s="88" t="s">
        <v>48</v>
      </c>
      <c r="BB137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0.86666666666666603</v>
      </c>
      <c r="BC1372" s="89">
        <v>0.21666666666666601</v>
      </c>
      <c r="BD1372" s="89">
        <v>0.25</v>
      </c>
      <c r="BE1372" s="89"/>
      <c r="BF1372" s="89"/>
      <c r="BG1372" s="93"/>
      <c r="BH1372" s="44" t="s">
        <v>582</v>
      </c>
      <c r="BI1372" s="45" t="s">
        <v>901</v>
      </c>
      <c r="BJ1372" s="45"/>
      <c r="BK1372" s="46"/>
      <c r="BL1372" s="94"/>
    </row>
    <row r="1373" spans="1:64" ht="18" customHeight="1" x14ac:dyDescent="0.3">
      <c r="A1373" s="87">
        <f>IFERROR(InformeTbHv[[#This Row],[T EFECTIVO]]/InformeTbHv[[#This Row],[Horas disponibles]],0)</f>
        <v>0.75541666666666674</v>
      </c>
      <c r="B1373" s="87">
        <f>((InformeTbHv[[#This Row],[T PROGRAMADO]]-InformeTbHv[[#This Row],[HORAS DE OTRAS PARADA]]))/InformeTbHv[[#This Row],[T PROGRAMADO]]</f>
        <v>0.75541666666666674</v>
      </c>
      <c r="C1373" s="216">
        <f>IFERROR(((InformeTbHv[[#This Row],[T PROGRAMADO]]-InformeTbHv[[#This Row],[Ttal P. mec]])/InformeTbHv[[#This Row],[T PROGRAMADO]]),0)</f>
        <v>1</v>
      </c>
      <c r="D1373" s="88">
        <f>IFERROR(ROUND(InformeTbHv[[#This Row],[TOTAL DE ARBOLES]]/InformeTbHv[[#This Row],[T EFECTIVO]],2),"")</f>
        <v>47.82</v>
      </c>
      <c r="E1373" s="88">
        <f>(IFERROR(ROUND(InformeTbHv[[#This Row],[M3]]/InformeTbHv[[#This Row],[TOTAL DE ARBOLES]],2),""))</f>
        <v>0.42</v>
      </c>
      <c r="F1373" s="39">
        <f>IFERROR(ROUND(InformeTbHv[[#This Row],[M3]]/InformeTbHv[[#This Row],[T EFECTIVO]],2),"")</f>
        <v>19.86</v>
      </c>
      <c r="G1373" s="89">
        <f>InformeTbHv[[#This Row],[T PROGRAMADO]]-InformeTbHv[[#This Row],[HORAS DE OTRAS PARADA]]</f>
        <v>6.0433333333333339</v>
      </c>
      <c r="H1373" s="89">
        <f>InformeTbHv[[#This Row],[T PROGRAMADO]]-SUM(InformeTbHv[[#This Row],[T PARADAS MEC]]+InformeTbHv[[#This Row],[ALISTAMIENTO]]+InformeTbHv[[#This Row],[Mantenimiento periódico]])</f>
        <v>8</v>
      </c>
      <c r="I1373" s="89">
        <f>InformeTbHv[[#This Row],[T PARADAS MEC]]+InformeTbHv[[#This Row],[ALISTAMIENTO]]+InformeTbHv[[#This Row],[Mantenimiento periódico]]</f>
        <v>0</v>
      </c>
      <c r="J1373" s="89">
        <f>SUMIF(InformeTbHv[[#This Row],[MOTIVO 1]],"Mantenimiento periódico",InformeTbHv[[#This Row],[T OTRA PARADA 1]])</f>
        <v>0</v>
      </c>
      <c r="K1373" s="89">
        <f>InformeTbHv[[#This Row],[Mantenimiento periódico]]+InformeTbHv[[#This Row],[ALISTAMIENTO]]</f>
        <v>0</v>
      </c>
      <c r="L1373" s="89">
        <f>SUM(InformeTbHv[[#This Row],[T OTRA PARADA 1]:[T OTRA PARADA 5]])</f>
        <v>0.76666666666666605</v>
      </c>
      <c r="M1373" s="88" t="s">
        <v>68</v>
      </c>
      <c r="N1373" s="88" t="s">
        <v>1417</v>
      </c>
      <c r="O1373" s="88" t="s">
        <v>91</v>
      </c>
      <c r="P1373" s="88">
        <v>1114338868</v>
      </c>
      <c r="Q1373" s="88" t="s">
        <v>65</v>
      </c>
      <c r="R1373" s="88" t="s">
        <v>44</v>
      </c>
      <c r="S1373" s="90">
        <v>46088</v>
      </c>
      <c r="T1373" s="88" t="s">
        <v>818</v>
      </c>
      <c r="U1373" s="88"/>
      <c r="V1373" s="88"/>
      <c r="W1373" s="88"/>
      <c r="X1373" s="88"/>
      <c r="Y1373" s="88"/>
      <c r="Z1373" s="88"/>
      <c r="AA1373" s="88"/>
      <c r="AB1373" s="88"/>
      <c r="AC1373" s="88" t="s">
        <v>1423</v>
      </c>
      <c r="AD1373" s="88" t="s">
        <v>1468</v>
      </c>
      <c r="AE1373" s="88" t="s">
        <v>1512</v>
      </c>
      <c r="AF1373" s="88">
        <v>35.086777202388227</v>
      </c>
      <c r="AG1373" s="49" t="s">
        <v>208</v>
      </c>
      <c r="AH1373" s="206">
        <v>4</v>
      </c>
      <c r="AI1373" s="88" t="s">
        <v>45</v>
      </c>
      <c r="AJ1373" s="419">
        <f>VLOOKUP(InformeTbHv[[#This Row],[TURNO]],[1]INFORMEHV!AI$2:AK$184,2,0)</f>
        <v>0.58333333333333337</v>
      </c>
      <c r="AK1373" s="419">
        <f>VLOOKUP(InformeTbHv[[#This Row],[TURNO]],[1]INFORMEHV!AI$2:AK$184,3,0)</f>
        <v>0.91666666666666663</v>
      </c>
      <c r="AL1373" s="205"/>
      <c r="AM1373" s="88">
        <v>289</v>
      </c>
      <c r="AN1373" s="88">
        <v>120</v>
      </c>
      <c r="AO1373" s="88">
        <v>17.97</v>
      </c>
      <c r="AP1373" s="88">
        <v>43</v>
      </c>
      <c r="AQ1373" s="89"/>
      <c r="AR1373" s="88">
        <v>8</v>
      </c>
      <c r="AS1373" s="88"/>
      <c r="AT1373" s="88"/>
      <c r="AU1373" s="88"/>
      <c r="AV1373" s="88"/>
      <c r="AW1373" s="88">
        <v>0.97</v>
      </c>
      <c r="AX1373" s="88">
        <v>0.22</v>
      </c>
      <c r="AY1373" s="88"/>
      <c r="AZ1373" s="92"/>
      <c r="BA1373" s="88"/>
      <c r="BB137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1.9566666666666661</v>
      </c>
      <c r="BC1373" s="89">
        <v>0.76666666666666605</v>
      </c>
      <c r="BD1373" s="89"/>
      <c r="BE1373" s="89"/>
      <c r="BF1373" s="89"/>
      <c r="BG1373" s="93"/>
      <c r="BH1373" s="44" t="s">
        <v>582</v>
      </c>
      <c r="BI1373" s="45"/>
      <c r="BJ1373" s="45"/>
      <c r="BK1373" s="46"/>
      <c r="BL1373" s="94"/>
    </row>
    <row r="1374" spans="1:64" ht="18" customHeight="1" x14ac:dyDescent="0.3">
      <c r="A1374" s="87">
        <f>IFERROR(InformeTbHv[[#This Row],[T EFECTIVO]]/InformeTbHv[[#This Row],[Horas disponibles]],0)</f>
        <v>0.91600000000000004</v>
      </c>
      <c r="B1374" s="87">
        <f>((InformeTbHv[[#This Row],[T PROGRAMADO]]-InformeTbHv[[#This Row],[HORAS DE OTRAS PARADA]]))/InformeTbHv[[#This Row],[T PROGRAMADO]]</f>
        <v>0.85875000000000001</v>
      </c>
      <c r="C1374" s="216">
        <f>IFERROR(((InformeTbHv[[#This Row],[T PROGRAMADO]]-InformeTbHv[[#This Row],[Ttal P. mec]])/InformeTbHv[[#This Row],[T PROGRAMADO]]),0)</f>
        <v>0.9375</v>
      </c>
      <c r="D1374" s="88">
        <f>IFERROR(ROUND(InformeTbHv[[#This Row],[TOTAL DE ARBOLES]]/InformeTbHv[[#This Row],[T EFECTIVO]],2),"")</f>
        <v>49.93</v>
      </c>
      <c r="E1374" s="88">
        <f>(IFERROR(ROUND(InformeTbHv[[#This Row],[M3]]/InformeTbHv[[#This Row],[TOTAL DE ARBOLES]],2),""))</f>
        <v>0.28000000000000003</v>
      </c>
      <c r="F1374" s="39">
        <f>IFERROR(ROUND(InformeTbHv[[#This Row],[M3]]/InformeTbHv[[#This Row],[T EFECTIVO]],2),"")</f>
        <v>13.94</v>
      </c>
      <c r="G1374" s="89">
        <f>InformeTbHv[[#This Row],[T PROGRAMADO]]-InformeTbHv[[#This Row],[HORAS DE OTRAS PARADA]]</f>
        <v>6.87</v>
      </c>
      <c r="H1374" s="89">
        <f>InformeTbHv[[#This Row],[T PROGRAMADO]]-SUM(InformeTbHv[[#This Row],[T PARADAS MEC]]+InformeTbHv[[#This Row],[ALISTAMIENTO]]+InformeTbHv[[#This Row],[Mantenimiento periódico]])</f>
        <v>7.5</v>
      </c>
      <c r="I1374" s="89">
        <f>InformeTbHv[[#This Row],[T PARADAS MEC]]+InformeTbHv[[#This Row],[ALISTAMIENTO]]+InformeTbHv[[#This Row],[Mantenimiento periódico]]</f>
        <v>0.5</v>
      </c>
      <c r="J1374" s="89">
        <f>SUMIF(InformeTbHv[[#This Row],[MOTIVO 1]],"Mantenimiento periódico",InformeTbHv[[#This Row],[T OTRA PARADA 1]])</f>
        <v>0</v>
      </c>
      <c r="K1374" s="89">
        <f>InformeTbHv[[#This Row],[Mantenimiento periódico]]+InformeTbHv[[#This Row],[ALISTAMIENTO]]</f>
        <v>0.5</v>
      </c>
      <c r="L1374" s="89">
        <f>SUM(InformeTbHv[[#This Row],[T OTRA PARADA 1]:[T OTRA PARADA 5]])</f>
        <v>0</v>
      </c>
      <c r="M1374" s="88" t="s">
        <v>63</v>
      </c>
      <c r="N1374" s="88" t="s">
        <v>1417</v>
      </c>
      <c r="O1374" s="88" t="s">
        <v>85</v>
      </c>
      <c r="P1374" s="88">
        <v>15961194</v>
      </c>
      <c r="Q1374" s="88" t="s">
        <v>65</v>
      </c>
      <c r="R1374" s="88" t="s">
        <v>44</v>
      </c>
      <c r="S1374" s="90">
        <v>46088</v>
      </c>
      <c r="T1374" s="88" t="s">
        <v>818</v>
      </c>
      <c r="U1374" s="88"/>
      <c r="V1374" s="88"/>
      <c r="W1374" s="88"/>
      <c r="X1374" s="88"/>
      <c r="Y1374" s="88"/>
      <c r="Z1374" s="88"/>
      <c r="AA1374" s="88"/>
      <c r="AB1374" s="88"/>
      <c r="AC1374" s="88" t="s">
        <v>1423</v>
      </c>
      <c r="AD1374" s="88" t="s">
        <v>1468</v>
      </c>
      <c r="AE1374" s="88" t="s">
        <v>1512</v>
      </c>
      <c r="AF1374" s="88">
        <v>35.086777202388227</v>
      </c>
      <c r="AG1374" s="251" t="s">
        <v>205</v>
      </c>
      <c r="AH1374" s="206">
        <v>1</v>
      </c>
      <c r="AI1374" s="88" t="s">
        <v>47</v>
      </c>
      <c r="AJ1374" s="419">
        <f>VLOOKUP(InformeTbHv[[#This Row],[TURNO]],[1]INFORMEHV!AI$2:AK$184,2,0)</f>
        <v>0.25</v>
      </c>
      <c r="AK1374" s="419">
        <f>VLOOKUP(InformeTbHv[[#This Row],[TURNO]],[1]INFORMEHV!AI$2:AK$184,3,0)</f>
        <v>0.58333333333333337</v>
      </c>
      <c r="AL1374" s="205"/>
      <c r="AM1374" s="88">
        <v>343</v>
      </c>
      <c r="AN1374" s="88">
        <v>95.78</v>
      </c>
      <c r="AO1374" s="88">
        <v>19.52</v>
      </c>
      <c r="AP1374" s="88">
        <v>67</v>
      </c>
      <c r="AQ1374" s="89"/>
      <c r="AR1374" s="88">
        <v>8</v>
      </c>
      <c r="AS1374" s="88"/>
      <c r="AT1374" s="88"/>
      <c r="AU1374" s="88"/>
      <c r="AV1374" s="88">
        <v>0.5</v>
      </c>
      <c r="AW1374" s="88">
        <v>0.43</v>
      </c>
      <c r="AX1374" s="88">
        <v>0.2</v>
      </c>
      <c r="AY1374" s="88"/>
      <c r="AZ1374" s="92"/>
      <c r="BA1374" s="88"/>
      <c r="BB137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1.1299999999999999</v>
      </c>
      <c r="BC1374" s="89"/>
      <c r="BD1374" s="89"/>
      <c r="BE1374" s="89"/>
      <c r="BF1374" s="89"/>
      <c r="BG1374" s="93"/>
      <c r="BH1374" s="44"/>
      <c r="BI1374" s="45"/>
      <c r="BJ1374" s="45"/>
      <c r="BK1374" s="46"/>
      <c r="BL1374" s="94"/>
    </row>
    <row r="1375" spans="1:64" ht="18" customHeight="1" x14ac:dyDescent="0.3">
      <c r="A1375" s="87">
        <f>IFERROR(InformeTbHv[[#This Row],[T EFECTIVO]]/InformeTbHv[[#This Row],[Horas disponibles]],0)</f>
        <v>0.93481095176010431</v>
      </c>
      <c r="B1375" s="87">
        <f>((InformeTbHv[[#This Row],[T PROGRAMADO]]-InformeTbHv[[#This Row],[HORAS DE OTRAS PARADA]]))/InformeTbHv[[#This Row],[T PROGRAMADO]]</f>
        <v>0.89624999999999999</v>
      </c>
      <c r="C1375" s="216">
        <f>IFERROR(((InformeTbHv[[#This Row],[T PROGRAMADO]]-InformeTbHv[[#This Row],[Ttal P. mec]])/InformeTbHv[[#This Row],[T PROGRAMADO]]),0)</f>
        <v>0.95874999999999999</v>
      </c>
      <c r="D1375" s="88">
        <f>IFERROR(ROUND(InformeTbHv[[#This Row],[TOTAL DE ARBOLES]]/InformeTbHv[[#This Row],[T EFECTIVO]],2),"")</f>
        <v>2.79</v>
      </c>
      <c r="E1375" s="88">
        <f>(IFERROR(ROUND(InformeTbHv[[#This Row],[M3]]/InformeTbHv[[#This Row],[TOTAL DE ARBOLES]],2),""))</f>
        <v>4.24</v>
      </c>
      <c r="F1375" s="39">
        <f>IFERROR(ROUND(InformeTbHv[[#This Row],[M3]]/InformeTbHv[[#This Row],[T EFECTIVO]],2),"")</f>
        <v>11.81</v>
      </c>
      <c r="G1375" s="89">
        <f>InformeTbHv[[#This Row],[T PROGRAMADO]]-InformeTbHv[[#This Row],[HORAS DE OTRAS PARADA]]</f>
        <v>7.17</v>
      </c>
      <c r="H1375" s="89">
        <f>InformeTbHv[[#This Row],[T PROGRAMADO]]-SUM(InformeTbHv[[#This Row],[T PARADAS MEC]]+InformeTbHv[[#This Row],[ALISTAMIENTO]]+InformeTbHv[[#This Row],[Mantenimiento periódico]])</f>
        <v>7.67</v>
      </c>
      <c r="I1375" s="89">
        <f>InformeTbHv[[#This Row],[T PARADAS MEC]]+InformeTbHv[[#This Row],[ALISTAMIENTO]]+InformeTbHv[[#This Row],[Mantenimiento periódico]]</f>
        <v>0.33</v>
      </c>
      <c r="J1375" s="89">
        <f>SUMIF(InformeTbHv[[#This Row],[MOTIVO 1]],"Mantenimiento periódico",InformeTbHv[[#This Row],[T OTRA PARADA 1]])</f>
        <v>0</v>
      </c>
      <c r="K1375" s="89">
        <f>InformeTbHv[[#This Row],[Mantenimiento periódico]]+InformeTbHv[[#This Row],[ALISTAMIENTO]]</f>
        <v>0.33</v>
      </c>
      <c r="L1375" s="89">
        <f>SUM(InformeTbHv[[#This Row],[T OTRA PARADA 1]:[T OTRA PARADA 5]])</f>
        <v>0</v>
      </c>
      <c r="M1375" s="88" t="s">
        <v>76</v>
      </c>
      <c r="N1375" s="88" t="s">
        <v>1418</v>
      </c>
      <c r="O1375" s="88" t="s">
        <v>77</v>
      </c>
      <c r="P1375" s="88">
        <v>1010092842</v>
      </c>
      <c r="Q1375" s="88" t="s">
        <v>43</v>
      </c>
      <c r="R1375" s="88" t="s">
        <v>49</v>
      </c>
      <c r="S1375" s="90">
        <v>46090</v>
      </c>
      <c r="T1375" s="88" t="s">
        <v>100</v>
      </c>
      <c r="U1375" s="88"/>
      <c r="V1375" s="88"/>
      <c r="W1375" s="88"/>
      <c r="X1375" s="88"/>
      <c r="Y1375" s="88"/>
      <c r="Z1375" s="88"/>
      <c r="AA1375" s="88"/>
      <c r="AB1375" s="88"/>
      <c r="AC1375" s="88" t="s">
        <v>1447</v>
      </c>
      <c r="AD1375" s="88" t="s">
        <v>1492</v>
      </c>
      <c r="AE1375" s="88" t="s">
        <v>1509</v>
      </c>
      <c r="AF1375" s="88">
        <v>22.377612303778299</v>
      </c>
      <c r="AG1375" s="251" t="s">
        <v>205</v>
      </c>
      <c r="AH1375" s="206">
        <v>3</v>
      </c>
      <c r="AI1375" s="88" t="s">
        <v>45</v>
      </c>
      <c r="AJ1375" s="419">
        <f>VLOOKUP(InformeTbHv[[#This Row],[TURNO]],[1]INFORMEHV!AI$2:AK$184,2,0)</f>
        <v>0.58333333333333337</v>
      </c>
      <c r="AK1375" s="419">
        <f>VLOOKUP(InformeTbHv[[#This Row],[TURNO]],[1]INFORMEHV!AI$2:AK$184,3,0)</f>
        <v>0.91666666666666663</v>
      </c>
      <c r="AL1375" s="205">
        <v>20</v>
      </c>
      <c r="AM1375" s="88">
        <v>20</v>
      </c>
      <c r="AN1375" s="88">
        <v>84.71</v>
      </c>
      <c r="AO1375" s="88">
        <v>11.29</v>
      </c>
      <c r="AP1375" s="88"/>
      <c r="AQ1375" s="95">
        <v>23.1</v>
      </c>
      <c r="AR1375" s="88">
        <v>8</v>
      </c>
      <c r="AS1375" s="88"/>
      <c r="AT1375" s="88"/>
      <c r="AU1375" s="88"/>
      <c r="AV1375" s="88">
        <v>0.33</v>
      </c>
      <c r="AW1375" s="88">
        <v>0.33</v>
      </c>
      <c r="AX1375" s="88">
        <v>0.17</v>
      </c>
      <c r="AY1375" s="88"/>
      <c r="AZ1375" s="92"/>
      <c r="BA1375" s="88" t="s">
        <v>46</v>
      </c>
      <c r="BB137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0.83000000000000007</v>
      </c>
      <c r="BC1375" s="89"/>
      <c r="BD1375" s="89"/>
      <c r="BE1375" s="89"/>
      <c r="BF1375" s="89"/>
      <c r="BG1375" s="93"/>
      <c r="BH1375" s="44"/>
      <c r="BI1375" s="45"/>
      <c r="BJ1375" s="45"/>
      <c r="BK1375" s="46"/>
      <c r="BL1375" s="94"/>
    </row>
    <row r="1376" spans="1:64" ht="18" customHeight="1" x14ac:dyDescent="0.3">
      <c r="A1376" s="87">
        <f>IFERROR(InformeTbHv[[#This Row],[T EFECTIVO]]/InformeTbHv[[#This Row],[Horas disponibles]],0)</f>
        <v>0.95567144719687092</v>
      </c>
      <c r="B1376" s="87">
        <f>((InformeTbHv[[#This Row],[T PROGRAMADO]]-InformeTbHv[[#This Row],[HORAS DE OTRAS PARADA]]))/InformeTbHv[[#This Row],[T PROGRAMADO]]</f>
        <v>0.91625000000000001</v>
      </c>
      <c r="C1376" s="216">
        <f>IFERROR(((InformeTbHv[[#This Row],[T PROGRAMADO]]-InformeTbHv[[#This Row],[Ttal P. mec]])/InformeTbHv[[#This Row],[T PROGRAMADO]]),0)</f>
        <v>0.95874999999999999</v>
      </c>
      <c r="D1376" s="88">
        <f>IFERROR(ROUND(InformeTbHv[[#This Row],[TOTAL DE ARBOLES]]/InformeTbHv[[#This Row],[T EFECTIVO]],2),"")</f>
        <v>23.33</v>
      </c>
      <c r="E1376" s="88">
        <f>(IFERROR(ROUND(InformeTbHv[[#This Row],[M3]]/InformeTbHv[[#This Row],[TOTAL DE ARBOLES]],2),""))</f>
        <v>0.32</v>
      </c>
      <c r="F1376" s="39">
        <f>IFERROR(ROUND(InformeTbHv[[#This Row],[M3]]/InformeTbHv[[#This Row],[T EFECTIVO]],2),"")</f>
        <v>7.5</v>
      </c>
      <c r="G1376" s="89">
        <f>InformeTbHv[[#This Row],[T PROGRAMADO]]-InformeTbHv[[#This Row],[HORAS DE OTRAS PARADA]]</f>
        <v>7.33</v>
      </c>
      <c r="H1376" s="89">
        <f>InformeTbHv[[#This Row],[T PROGRAMADO]]-SUM(InformeTbHv[[#This Row],[T PARADAS MEC]]+InformeTbHv[[#This Row],[ALISTAMIENTO]]+InformeTbHv[[#This Row],[Mantenimiento periódico]])</f>
        <v>7.67</v>
      </c>
      <c r="I1376" s="89">
        <f>InformeTbHv[[#This Row],[T PARADAS MEC]]+InformeTbHv[[#This Row],[ALISTAMIENTO]]+InformeTbHv[[#This Row],[Mantenimiento periódico]]</f>
        <v>0.33</v>
      </c>
      <c r="J1376" s="89">
        <f>SUMIF(InformeTbHv[[#This Row],[MOTIVO 1]],"Mantenimiento periódico",InformeTbHv[[#This Row],[T OTRA PARADA 1]])</f>
        <v>0</v>
      </c>
      <c r="K1376" s="89">
        <f>InformeTbHv[[#This Row],[Mantenimiento periódico]]+InformeTbHv[[#This Row],[ALISTAMIENTO]]</f>
        <v>0.33</v>
      </c>
      <c r="L1376" s="89">
        <f>SUM(InformeTbHv[[#This Row],[T OTRA PARADA 1]:[T OTRA PARADA 5]])</f>
        <v>0</v>
      </c>
      <c r="M1376" s="88" t="s">
        <v>76</v>
      </c>
      <c r="N1376" s="88" t="s">
        <v>1418</v>
      </c>
      <c r="O1376" s="88" t="s">
        <v>83</v>
      </c>
      <c r="P1376" s="88">
        <v>1116724602</v>
      </c>
      <c r="Q1376" s="88" t="s">
        <v>43</v>
      </c>
      <c r="R1376" s="88" t="s">
        <v>49</v>
      </c>
      <c r="S1376" s="90">
        <v>46090</v>
      </c>
      <c r="T1376" s="88" t="s">
        <v>100</v>
      </c>
      <c r="U1376" s="88"/>
      <c r="V1376" s="88"/>
      <c r="W1376" s="88"/>
      <c r="X1376" s="88"/>
      <c r="Y1376" s="88"/>
      <c r="Z1376" s="88"/>
      <c r="AA1376" s="88"/>
      <c r="AB1376" s="88"/>
      <c r="AC1376" s="88" t="s">
        <v>1447</v>
      </c>
      <c r="AD1376" s="88" t="s">
        <v>1492</v>
      </c>
      <c r="AE1376" s="88" t="s">
        <v>1509</v>
      </c>
      <c r="AF1376" s="88">
        <v>22.377612303778299</v>
      </c>
      <c r="AG1376" s="252" t="s">
        <v>206</v>
      </c>
      <c r="AH1376" s="206">
        <v>3</v>
      </c>
      <c r="AI1376" s="88" t="s">
        <v>47</v>
      </c>
      <c r="AJ1376" s="419">
        <f>VLOOKUP(InformeTbHv[[#This Row],[TURNO]],[1]INFORMEHV!AI$2:AK$184,2,0)</f>
        <v>0.25</v>
      </c>
      <c r="AK1376" s="419">
        <f>VLOOKUP(InformeTbHv[[#This Row],[TURNO]],[1]INFORMEHV!AI$2:AK$184,3,0)</f>
        <v>0.58333333333333337</v>
      </c>
      <c r="AL1376" s="205">
        <v>20</v>
      </c>
      <c r="AM1376" s="88">
        <v>171</v>
      </c>
      <c r="AN1376" s="88">
        <v>54.99</v>
      </c>
      <c r="AO1376" s="88">
        <v>7.49</v>
      </c>
      <c r="AP1376" s="88">
        <v>31</v>
      </c>
      <c r="AQ1376" s="89">
        <v>20</v>
      </c>
      <c r="AR1376" s="88">
        <v>8</v>
      </c>
      <c r="AS1376" s="88"/>
      <c r="AT1376" s="88"/>
      <c r="AU1376" s="88"/>
      <c r="AV1376" s="88">
        <v>0.33</v>
      </c>
      <c r="AW1376" s="88">
        <v>0.17</v>
      </c>
      <c r="AX1376" s="88">
        <v>0.17</v>
      </c>
      <c r="AY1376" s="88"/>
      <c r="AZ1376" s="92"/>
      <c r="BA1376" s="88" t="s">
        <v>46</v>
      </c>
      <c r="BB137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0.67</v>
      </c>
      <c r="BC1376" s="89"/>
      <c r="BD1376" s="89"/>
      <c r="BE1376" s="89"/>
      <c r="BF1376" s="89"/>
      <c r="BG1376" s="93"/>
      <c r="BH1376" s="44"/>
      <c r="BI1376" s="45"/>
      <c r="BJ1376" s="45"/>
      <c r="BK1376" s="46"/>
      <c r="BL1376" s="94"/>
    </row>
    <row r="1377" spans="1:64" ht="18" customHeight="1" x14ac:dyDescent="0.3">
      <c r="A1377" s="87">
        <f>IFERROR(InformeTbHv[[#This Row],[T EFECTIVO]]/InformeTbHv[[#This Row],[Horas disponibles]],0)</f>
        <v>0.8684546615581098</v>
      </c>
      <c r="B1377" s="87">
        <f>((InformeTbHv[[#This Row],[T PROGRAMADO]]-InformeTbHv[[#This Row],[HORAS DE OTRAS PARADA]]))/InformeTbHv[[#This Row],[T PROGRAMADO]]</f>
        <v>0.85</v>
      </c>
      <c r="C1377" s="216">
        <f>IFERROR(((InformeTbHv[[#This Row],[T PROGRAMADO]]-InformeTbHv[[#This Row],[Ttal P. mec]])/InformeTbHv[[#This Row],[T PROGRAMADO]]),0)</f>
        <v>0.97875000000000001</v>
      </c>
      <c r="D1377" s="88">
        <f>IFERROR(ROUND(InformeTbHv[[#This Row],[TOTAL DE ARBOLES]]/InformeTbHv[[#This Row],[T EFECTIVO]],2),"")</f>
        <v>53.38</v>
      </c>
      <c r="E1377" s="88">
        <f>(IFERROR(ROUND(InformeTbHv[[#This Row],[M3]]/InformeTbHv[[#This Row],[TOTAL DE ARBOLES]],2),""))</f>
        <v>0.37</v>
      </c>
      <c r="F1377" s="39">
        <f>IFERROR(ROUND(InformeTbHv[[#This Row],[M3]]/InformeTbHv[[#This Row],[T EFECTIVO]],2),"")</f>
        <v>20</v>
      </c>
      <c r="G1377" s="89">
        <f>InformeTbHv[[#This Row],[T PROGRAMADO]]-InformeTbHv[[#This Row],[HORAS DE OTRAS PARADA]]</f>
        <v>6.8</v>
      </c>
      <c r="H1377" s="89">
        <f>InformeTbHv[[#This Row],[T PROGRAMADO]]-SUM(InformeTbHv[[#This Row],[T PARADAS MEC]]+InformeTbHv[[#This Row],[ALISTAMIENTO]]+InformeTbHv[[#This Row],[Mantenimiento periódico]])</f>
        <v>7.83</v>
      </c>
      <c r="I1377" s="89">
        <f>InformeTbHv[[#This Row],[T PARADAS MEC]]+InformeTbHv[[#This Row],[ALISTAMIENTO]]+InformeTbHv[[#This Row],[Mantenimiento periódico]]</f>
        <v>0.17</v>
      </c>
      <c r="J1377" s="89">
        <f>SUMIF(InformeTbHv[[#This Row],[MOTIVO 1]],"Mantenimiento periódico",InformeTbHv[[#This Row],[T OTRA PARADA 1]])</f>
        <v>0</v>
      </c>
      <c r="K1377" s="89">
        <f>InformeTbHv[[#This Row],[Mantenimiento periódico]]+InformeTbHv[[#This Row],[ALISTAMIENTO]]</f>
        <v>0.17</v>
      </c>
      <c r="L1377" s="89">
        <f>SUM(InformeTbHv[[#This Row],[T OTRA PARADA 1]:[T OTRA PARADA 5]])</f>
        <v>0.5</v>
      </c>
      <c r="M1377" s="88" t="s">
        <v>42</v>
      </c>
      <c r="N1377" s="88" t="s">
        <v>1418</v>
      </c>
      <c r="O1377" s="88" t="s">
        <v>80</v>
      </c>
      <c r="P1377" s="88">
        <v>94270446</v>
      </c>
      <c r="Q1377" s="88" t="s">
        <v>43</v>
      </c>
      <c r="R1377" s="88" t="s">
        <v>44</v>
      </c>
      <c r="S1377" s="90">
        <v>46091</v>
      </c>
      <c r="T1377" s="88" t="s">
        <v>815</v>
      </c>
      <c r="U1377" s="88"/>
      <c r="V1377" s="88"/>
      <c r="W1377" s="88"/>
      <c r="X1377" s="88"/>
      <c r="Y1377" s="88"/>
      <c r="Z1377" s="88"/>
      <c r="AA1377" s="88"/>
      <c r="AB1377" s="88"/>
      <c r="AC1377" s="88" t="s">
        <v>1434</v>
      </c>
      <c r="AD1377" s="88" t="s">
        <v>1479</v>
      </c>
      <c r="AE1377" s="88" t="s">
        <v>1519</v>
      </c>
      <c r="AF1377" s="88">
        <v>17.88641072711232</v>
      </c>
      <c r="AG1377" s="49" t="s">
        <v>208</v>
      </c>
      <c r="AH1377" s="206">
        <v>2</v>
      </c>
      <c r="AI1377" s="88" t="s">
        <v>47</v>
      </c>
      <c r="AJ1377" s="419">
        <f>VLOOKUP(InformeTbHv[[#This Row],[TURNO]],[1]INFORMEHV!AI$2:AK$184,2,0)</f>
        <v>0.25</v>
      </c>
      <c r="AK1377" s="419">
        <f>VLOOKUP(InformeTbHv[[#This Row],[TURNO]],[1]INFORMEHV!AI$2:AK$184,3,0)</f>
        <v>0.58333333333333337</v>
      </c>
      <c r="AL1377" s="205">
        <v>26</v>
      </c>
      <c r="AM1377" s="88">
        <v>363</v>
      </c>
      <c r="AN1377" s="88">
        <v>136</v>
      </c>
      <c r="AO1377" s="88">
        <v>18</v>
      </c>
      <c r="AP1377" s="88">
        <v>54</v>
      </c>
      <c r="AQ1377" s="89">
        <v>0.38</v>
      </c>
      <c r="AR1377" s="88">
        <v>8</v>
      </c>
      <c r="AS1377" s="88"/>
      <c r="AT1377" s="88"/>
      <c r="AU1377" s="88"/>
      <c r="AV1377" s="88">
        <v>0.17</v>
      </c>
      <c r="AW1377" s="88">
        <v>0.2</v>
      </c>
      <c r="AX1377" s="88">
        <v>0.33</v>
      </c>
      <c r="AY1377" s="88">
        <v>1</v>
      </c>
      <c r="AZ1377" s="92"/>
      <c r="BA1377" s="88" t="s">
        <v>46</v>
      </c>
      <c r="BB137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1.2</v>
      </c>
      <c r="BC1377" s="89">
        <v>0.5</v>
      </c>
      <c r="BD1377" s="89"/>
      <c r="BE1377" s="89"/>
      <c r="BF1377" s="89"/>
      <c r="BG1377" s="93"/>
      <c r="BH1377" s="44" t="s">
        <v>582</v>
      </c>
      <c r="BI1377" s="45"/>
      <c r="BJ1377" s="45"/>
      <c r="BK1377" s="46"/>
      <c r="BL1377" s="94"/>
    </row>
    <row r="1378" spans="1:64" ht="18" customHeight="1" x14ac:dyDescent="0.3">
      <c r="A1378" s="87">
        <f>IFERROR(InformeTbHv[[#This Row],[T EFECTIVO]]/InformeTbHv[[#This Row],[Horas disponibles]],0)</f>
        <v>0.74298245614035141</v>
      </c>
      <c r="B1378" s="87">
        <f>((InformeTbHv[[#This Row],[T PROGRAMADO]]-InformeTbHv[[#This Row],[HORAS DE OTRAS PARADA]]))/InformeTbHv[[#This Row],[T PROGRAMADO]]</f>
        <v>0.70583333333333376</v>
      </c>
      <c r="C1378" s="216">
        <f>IFERROR(((InformeTbHv[[#This Row],[T PROGRAMADO]]-InformeTbHv[[#This Row],[Ttal P. mec]])/InformeTbHv[[#This Row],[T PROGRAMADO]]),0)</f>
        <v>0.95</v>
      </c>
      <c r="D1378" s="88">
        <f>IFERROR(ROUND(InformeTbHv[[#This Row],[TOTAL DE ARBOLES]]/InformeTbHv[[#This Row],[T EFECTIVO]],2),"")</f>
        <v>15.41</v>
      </c>
      <c r="E1378" s="88">
        <f>(IFERROR(ROUND(InformeTbHv[[#This Row],[M3]]/InformeTbHv[[#This Row],[TOTAL DE ARBOLES]],2),""))</f>
        <v>0.57999999999999996</v>
      </c>
      <c r="F1378" s="39">
        <f>IFERROR(ROUND(InformeTbHv[[#This Row],[M3]]/InformeTbHv[[#This Row],[T EFECTIVO]],2),"")</f>
        <v>8.91</v>
      </c>
      <c r="G1378" s="89">
        <f>InformeTbHv[[#This Row],[T PROGRAMADO]]-InformeTbHv[[#This Row],[HORAS DE OTRAS PARADA]]</f>
        <v>5.6466666666666701</v>
      </c>
      <c r="H1378" s="89">
        <f>InformeTbHv[[#This Row],[T PROGRAMADO]]-SUM(InformeTbHv[[#This Row],[T PARADAS MEC]]+InformeTbHv[[#This Row],[ALISTAMIENTO]]+InformeTbHv[[#This Row],[Mantenimiento periódico]])</f>
        <v>7.6</v>
      </c>
      <c r="I1378" s="89">
        <f>InformeTbHv[[#This Row],[T PARADAS MEC]]+InformeTbHv[[#This Row],[ALISTAMIENTO]]+InformeTbHv[[#This Row],[Mantenimiento periódico]]</f>
        <v>0.4</v>
      </c>
      <c r="J1378" s="89">
        <f>SUMIF(InformeTbHv[[#This Row],[MOTIVO 1]],"Mantenimiento periódico",InformeTbHv[[#This Row],[T OTRA PARADA 1]])</f>
        <v>0</v>
      </c>
      <c r="K1378" s="89">
        <f>InformeTbHv[[#This Row],[Mantenimiento periódico]]+InformeTbHv[[#This Row],[ALISTAMIENTO]]</f>
        <v>0.4</v>
      </c>
      <c r="L1378" s="89">
        <f>SUM(InformeTbHv[[#This Row],[T OTRA PARADA 1]:[T OTRA PARADA 5]])</f>
        <v>1.0833333333333299</v>
      </c>
      <c r="M1378" s="88" t="s">
        <v>63</v>
      </c>
      <c r="N1378" s="88" t="s">
        <v>1417</v>
      </c>
      <c r="O1378" s="88" t="s">
        <v>67</v>
      </c>
      <c r="P1378" s="88">
        <v>4516297</v>
      </c>
      <c r="Q1378" s="88" t="s">
        <v>65</v>
      </c>
      <c r="R1378" s="88" t="s">
        <v>44</v>
      </c>
      <c r="S1378" s="90">
        <v>46090</v>
      </c>
      <c r="T1378" s="88" t="s">
        <v>818</v>
      </c>
      <c r="U1378" s="88"/>
      <c r="V1378" s="88"/>
      <c r="W1378" s="88"/>
      <c r="X1378" s="88"/>
      <c r="Y1378" s="88"/>
      <c r="Z1378" s="88"/>
      <c r="AA1378" s="88"/>
      <c r="AB1378" s="88"/>
      <c r="AC1378" s="88" t="s">
        <v>1423</v>
      </c>
      <c r="AD1378" s="88" t="s">
        <v>1468</v>
      </c>
      <c r="AE1378" s="88" t="s">
        <v>1512</v>
      </c>
      <c r="AF1378" s="88">
        <v>35.086777202388227</v>
      </c>
      <c r="AG1378" s="49" t="s">
        <v>208</v>
      </c>
      <c r="AH1378" s="206">
        <v>6</v>
      </c>
      <c r="AI1378" s="88" t="s">
        <v>45</v>
      </c>
      <c r="AJ1378" s="419">
        <f>VLOOKUP(InformeTbHv[[#This Row],[TURNO]],[1]INFORMEHV!AI$2:AK$184,2,0)</f>
        <v>0.58333333333333337</v>
      </c>
      <c r="AK1378" s="419">
        <f>VLOOKUP(InformeTbHv[[#This Row],[TURNO]],[1]INFORMEHV!AI$2:AK$184,3,0)</f>
        <v>0.91666666666666663</v>
      </c>
      <c r="AL1378" s="205"/>
      <c r="AM1378" s="88">
        <v>87</v>
      </c>
      <c r="AN1378" s="88">
        <v>50.29</v>
      </c>
      <c r="AO1378" s="88">
        <v>12.33</v>
      </c>
      <c r="AP1378" s="88">
        <v>21</v>
      </c>
      <c r="AQ1378" s="89"/>
      <c r="AR1378" s="88">
        <v>8</v>
      </c>
      <c r="AS1378" s="88"/>
      <c r="AT1378" s="88"/>
      <c r="AU1378" s="88"/>
      <c r="AV1378" s="88">
        <v>0.4</v>
      </c>
      <c r="AW1378" s="88">
        <v>0.67</v>
      </c>
      <c r="AX1378" s="88">
        <v>0.2</v>
      </c>
      <c r="AY1378" s="88"/>
      <c r="AZ1378" s="92"/>
      <c r="BA1378" s="88" t="s">
        <v>48</v>
      </c>
      <c r="BB137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2.3533333333333299</v>
      </c>
      <c r="BC1378" s="89">
        <v>1.0833333333333299</v>
      </c>
      <c r="BD1378" s="89"/>
      <c r="BE1378" s="89"/>
      <c r="BF1378" s="89"/>
      <c r="BG1378" s="93"/>
      <c r="BH1378" s="14" t="s">
        <v>236</v>
      </c>
      <c r="BI1378" s="45"/>
      <c r="BJ1378" s="45"/>
      <c r="BK1378" s="46"/>
      <c r="BL1378" s="94"/>
    </row>
    <row r="1379" spans="1:64" ht="18" customHeight="1" x14ac:dyDescent="0.3">
      <c r="A1379" s="87">
        <f>IFERROR(InformeTbHv[[#This Row],[T EFECTIVO]]/InformeTbHv[[#This Row],[Horas disponibles]],0)</f>
        <v>0.90933333333333333</v>
      </c>
      <c r="B1379" s="87">
        <f>((InformeTbHv[[#This Row],[T PROGRAMADO]]-InformeTbHv[[#This Row],[HORAS DE OTRAS PARADA]]))/InformeTbHv[[#This Row],[T PROGRAMADO]]</f>
        <v>0.85250000000000004</v>
      </c>
      <c r="C1379" s="216">
        <f>IFERROR(((InformeTbHv[[#This Row],[T PROGRAMADO]]-InformeTbHv[[#This Row],[Ttal P. mec]])/InformeTbHv[[#This Row],[T PROGRAMADO]]),0)</f>
        <v>0.9375</v>
      </c>
      <c r="D1379" s="88">
        <f>IFERROR(ROUND(InformeTbHv[[#This Row],[TOTAL DE ARBOLES]]/InformeTbHv[[#This Row],[T EFECTIVO]],2),"")</f>
        <v>68.62</v>
      </c>
      <c r="E1379" s="88">
        <f>(IFERROR(ROUND(InformeTbHv[[#This Row],[M3]]/InformeTbHv[[#This Row],[TOTAL DE ARBOLES]],2),""))</f>
        <v>0.13</v>
      </c>
      <c r="F1379" s="39">
        <f>IFERROR(ROUND(InformeTbHv[[#This Row],[M3]]/InformeTbHv[[#This Row],[T EFECTIVO]],2),"")</f>
        <v>9.25</v>
      </c>
      <c r="G1379" s="89">
        <f>InformeTbHv[[#This Row],[T PROGRAMADO]]-InformeTbHv[[#This Row],[HORAS DE OTRAS PARADA]]</f>
        <v>6.82</v>
      </c>
      <c r="H1379" s="89">
        <f>InformeTbHv[[#This Row],[T PROGRAMADO]]-SUM(InformeTbHv[[#This Row],[T PARADAS MEC]]+InformeTbHv[[#This Row],[ALISTAMIENTO]]+InformeTbHv[[#This Row],[Mantenimiento periódico]])</f>
        <v>7.5</v>
      </c>
      <c r="I1379" s="89">
        <f>InformeTbHv[[#This Row],[T PARADAS MEC]]+InformeTbHv[[#This Row],[ALISTAMIENTO]]+InformeTbHv[[#This Row],[Mantenimiento periódico]]</f>
        <v>0.5</v>
      </c>
      <c r="J1379" s="89">
        <f>SUMIF(InformeTbHv[[#This Row],[MOTIVO 1]],"Mantenimiento periódico",InformeTbHv[[#This Row],[T OTRA PARADA 1]])</f>
        <v>0</v>
      </c>
      <c r="K1379" s="89">
        <f>InformeTbHv[[#This Row],[Mantenimiento periódico]]+InformeTbHv[[#This Row],[ALISTAMIENTO]]</f>
        <v>0.5</v>
      </c>
      <c r="L1379" s="89">
        <f>SUM(InformeTbHv[[#This Row],[T OTRA PARADA 1]:[T OTRA PARADA 5]])</f>
        <v>0</v>
      </c>
      <c r="M1379" s="88" t="s">
        <v>63</v>
      </c>
      <c r="N1379" s="88" t="s">
        <v>1417</v>
      </c>
      <c r="O1379" s="88" t="s">
        <v>64</v>
      </c>
      <c r="P1379" s="88">
        <v>94282613</v>
      </c>
      <c r="Q1379" s="88" t="s">
        <v>65</v>
      </c>
      <c r="R1379" s="88" t="s">
        <v>44</v>
      </c>
      <c r="S1379" s="90">
        <v>46090</v>
      </c>
      <c r="T1379" s="88" t="s">
        <v>818</v>
      </c>
      <c r="U1379" s="88"/>
      <c r="V1379" s="88"/>
      <c r="W1379" s="88"/>
      <c r="X1379" s="88"/>
      <c r="Y1379" s="88"/>
      <c r="Z1379" s="88"/>
      <c r="AA1379" s="88"/>
      <c r="AB1379" s="88"/>
      <c r="AC1379" s="88" t="s">
        <v>1423</v>
      </c>
      <c r="AD1379" s="88" t="s">
        <v>1468</v>
      </c>
      <c r="AE1379" s="88" t="s">
        <v>1512</v>
      </c>
      <c r="AF1379" s="88">
        <v>35.086777202388227</v>
      </c>
      <c r="AG1379" s="49" t="s">
        <v>208</v>
      </c>
      <c r="AH1379" s="206">
        <v>6</v>
      </c>
      <c r="AI1379" s="88" t="s">
        <v>47</v>
      </c>
      <c r="AJ1379" s="419">
        <f>VLOOKUP(InformeTbHv[[#This Row],[TURNO]],[1]INFORMEHV!AI$2:AK$184,2,0)</f>
        <v>0.25</v>
      </c>
      <c r="AK1379" s="419">
        <f>VLOOKUP(InformeTbHv[[#This Row],[TURNO]],[1]INFORMEHV!AI$2:AK$184,3,0)</f>
        <v>0.58333333333333337</v>
      </c>
      <c r="AL1379" s="205"/>
      <c r="AM1379" s="88">
        <v>468</v>
      </c>
      <c r="AN1379" s="88">
        <v>63.08</v>
      </c>
      <c r="AO1379" s="88">
        <v>12.68</v>
      </c>
      <c r="AP1379" s="88"/>
      <c r="AQ1379" s="89"/>
      <c r="AR1379" s="88">
        <v>8</v>
      </c>
      <c r="AS1379" s="88"/>
      <c r="AT1379" s="88"/>
      <c r="AU1379" s="88"/>
      <c r="AV1379" s="88">
        <v>0.5</v>
      </c>
      <c r="AW1379" s="88">
        <v>0.48</v>
      </c>
      <c r="AX1379" s="88">
        <v>0.2</v>
      </c>
      <c r="AY1379" s="88">
        <v>1</v>
      </c>
      <c r="AZ1379" s="92"/>
      <c r="BA1379" s="88" t="s">
        <v>48</v>
      </c>
      <c r="BB137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1.18</v>
      </c>
      <c r="BC1379" s="89"/>
      <c r="BD1379" s="89"/>
      <c r="BE1379" s="89"/>
      <c r="BF1379" s="89"/>
      <c r="BG1379" s="93"/>
      <c r="BH1379" s="44"/>
      <c r="BI1379" s="45"/>
      <c r="BJ1379" s="45"/>
      <c r="BK1379" s="46"/>
      <c r="BL1379" s="94"/>
    </row>
    <row r="1380" spans="1:64" ht="18" customHeight="1" x14ac:dyDescent="0.3">
      <c r="A1380" s="87">
        <f>IFERROR(InformeTbHv[[#This Row],[T EFECTIVO]]/InformeTbHv[[#This Row],[Horas disponibles]],0)</f>
        <v>0.67762557077625618</v>
      </c>
      <c r="B1380" s="87">
        <f>((InformeTbHv[[#This Row],[T PROGRAMADO]]-InformeTbHv[[#This Row],[HORAS DE OTRAS PARADA]]))/InformeTbHv[[#This Row],[T PROGRAMADO]]</f>
        <v>0.61833333333333373</v>
      </c>
      <c r="C1380" s="216">
        <f>IFERROR(((InformeTbHv[[#This Row],[T PROGRAMADO]]-InformeTbHv[[#This Row],[Ttal P. mec]])/InformeTbHv[[#This Row],[T PROGRAMADO]]),0)</f>
        <v>0.91249999999999998</v>
      </c>
      <c r="D1380" s="88">
        <f>IFERROR(ROUND(InformeTbHv[[#This Row],[TOTAL DE ARBOLES]]/InformeTbHv[[#This Row],[T EFECTIVO]],2),"")</f>
        <v>23.85</v>
      </c>
      <c r="E1380" s="88">
        <f>(IFERROR(ROUND(InformeTbHv[[#This Row],[M3]]/InformeTbHv[[#This Row],[TOTAL DE ARBOLES]],2),""))</f>
        <v>0.41</v>
      </c>
      <c r="F1380" s="39">
        <f>IFERROR(ROUND(InformeTbHv[[#This Row],[M3]]/InformeTbHv[[#This Row],[T EFECTIVO]],2),"")</f>
        <v>9.75</v>
      </c>
      <c r="G1380" s="89">
        <f>InformeTbHv[[#This Row],[T PROGRAMADO]]-InformeTbHv[[#This Row],[HORAS DE OTRAS PARADA]]</f>
        <v>4.9466666666666699</v>
      </c>
      <c r="H1380" s="89">
        <f>InformeTbHv[[#This Row],[T PROGRAMADO]]-SUM(InformeTbHv[[#This Row],[T PARADAS MEC]]+InformeTbHv[[#This Row],[ALISTAMIENTO]]+InformeTbHv[[#This Row],[Mantenimiento periódico]])</f>
        <v>7.3</v>
      </c>
      <c r="I1380" s="89">
        <f>InformeTbHv[[#This Row],[T PARADAS MEC]]+InformeTbHv[[#This Row],[ALISTAMIENTO]]+InformeTbHv[[#This Row],[Mantenimiento periódico]]</f>
        <v>0.7</v>
      </c>
      <c r="J1380" s="89">
        <f>SUMIF(InformeTbHv[[#This Row],[MOTIVO 1]],"Mantenimiento periódico",InformeTbHv[[#This Row],[T OTRA PARADA 1]])</f>
        <v>0</v>
      </c>
      <c r="K1380" s="89">
        <f>InformeTbHv[[#This Row],[Mantenimiento periódico]]+InformeTbHv[[#This Row],[ALISTAMIENTO]]</f>
        <v>0.7</v>
      </c>
      <c r="L1380" s="89">
        <f>SUM(InformeTbHv[[#This Row],[T OTRA PARADA 1]:[T OTRA PARADA 5]])</f>
        <v>1.63333333333333</v>
      </c>
      <c r="M1380" s="88" t="s">
        <v>68</v>
      </c>
      <c r="N1380" s="88" t="s">
        <v>1417</v>
      </c>
      <c r="O1380" s="88" t="s">
        <v>91</v>
      </c>
      <c r="P1380" s="88">
        <v>1114338868</v>
      </c>
      <c r="Q1380" s="88" t="s">
        <v>65</v>
      </c>
      <c r="R1380" s="88" t="s">
        <v>44</v>
      </c>
      <c r="S1380" s="90">
        <v>46090</v>
      </c>
      <c r="T1380" s="88" t="s">
        <v>818</v>
      </c>
      <c r="U1380" s="88"/>
      <c r="V1380" s="88"/>
      <c r="W1380" s="88"/>
      <c r="X1380" s="88"/>
      <c r="Y1380" s="88"/>
      <c r="Z1380" s="88"/>
      <c r="AA1380" s="88"/>
      <c r="AB1380" s="88"/>
      <c r="AC1380" s="88" t="s">
        <v>1423</v>
      </c>
      <c r="AD1380" s="88" t="s">
        <v>1468</v>
      </c>
      <c r="AE1380" s="88" t="s">
        <v>1512</v>
      </c>
      <c r="AF1380" s="88">
        <v>35.086777202388227</v>
      </c>
      <c r="AG1380" s="49" t="s">
        <v>208</v>
      </c>
      <c r="AH1380" s="206">
        <v>4</v>
      </c>
      <c r="AI1380" s="88" t="s">
        <v>45</v>
      </c>
      <c r="AJ1380" s="419">
        <f>VLOOKUP(InformeTbHv[[#This Row],[TURNO]],[1]INFORMEHV!AI$2:AK$184,2,0)</f>
        <v>0.58333333333333337</v>
      </c>
      <c r="AK1380" s="419">
        <f>VLOOKUP(InformeTbHv[[#This Row],[TURNO]],[1]INFORMEHV!AI$2:AK$184,3,0)</f>
        <v>0.91666666666666663</v>
      </c>
      <c r="AL1380" s="205"/>
      <c r="AM1380" s="88">
        <v>118</v>
      </c>
      <c r="AN1380" s="88">
        <v>48.21</v>
      </c>
      <c r="AO1380" s="88">
        <v>12.05</v>
      </c>
      <c r="AP1380" s="88"/>
      <c r="AQ1380" s="89"/>
      <c r="AR1380" s="88">
        <v>8</v>
      </c>
      <c r="AS1380" s="88"/>
      <c r="AT1380" s="88"/>
      <c r="AU1380" s="88"/>
      <c r="AV1380" s="88">
        <v>0.7</v>
      </c>
      <c r="AW1380" s="88">
        <v>0.4</v>
      </c>
      <c r="AX1380" s="88">
        <v>0.32</v>
      </c>
      <c r="AY1380" s="88"/>
      <c r="AZ1380" s="92"/>
      <c r="BA1380" s="88" t="s">
        <v>48</v>
      </c>
      <c r="BB138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3.0533333333333301</v>
      </c>
      <c r="BC1380" s="89">
        <v>1.63333333333333</v>
      </c>
      <c r="BD1380" s="89"/>
      <c r="BE1380" s="89"/>
      <c r="BF1380" s="89"/>
      <c r="BG1380" s="93"/>
      <c r="BH1380" s="14" t="s">
        <v>236</v>
      </c>
      <c r="BI1380" s="45"/>
      <c r="BJ1380" s="45"/>
      <c r="BK1380" s="46"/>
      <c r="BL1380" s="94"/>
    </row>
    <row r="1381" spans="1:64" ht="18" customHeight="1" x14ac:dyDescent="0.3">
      <c r="A1381" s="87">
        <f>IFERROR(InformeTbHv[[#This Row],[T EFECTIVO]]/InformeTbHv[[#This Row],[Horas disponibles]],0)</f>
        <v>0.73333333333333328</v>
      </c>
      <c r="B1381" s="87">
        <f>((InformeTbHv[[#This Row],[T PROGRAMADO]]-InformeTbHv[[#This Row],[HORAS DE OTRAS PARADA]]))/InformeTbHv[[#This Row],[T PROGRAMADO]]</f>
        <v>0.6875</v>
      </c>
      <c r="C1381" s="216">
        <f>IFERROR(((InformeTbHv[[#This Row],[T PROGRAMADO]]-InformeTbHv[[#This Row],[Ttal P. mec]])/InformeTbHv[[#This Row],[T PROGRAMADO]]),0)</f>
        <v>0.9375</v>
      </c>
      <c r="D1381" s="88">
        <f>IFERROR(ROUND(InformeTbHv[[#This Row],[TOTAL DE ARBOLES]]/InformeTbHv[[#This Row],[T EFECTIVO]],2),"")</f>
        <v>10.91</v>
      </c>
      <c r="E1381" s="88">
        <f>(IFERROR(ROUND(InformeTbHv[[#This Row],[M3]]/InformeTbHv[[#This Row],[TOTAL DE ARBOLES]],2),""))</f>
        <v>0.49</v>
      </c>
      <c r="F1381" s="39">
        <f>IFERROR(ROUND(InformeTbHv[[#This Row],[M3]]/InformeTbHv[[#This Row],[T EFECTIVO]],2),"")</f>
        <v>5.38</v>
      </c>
      <c r="G1381" s="89">
        <f>InformeTbHv[[#This Row],[T PROGRAMADO]]-InformeTbHv[[#This Row],[HORAS DE OTRAS PARADA]]</f>
        <v>5.5</v>
      </c>
      <c r="H1381" s="89">
        <f>InformeTbHv[[#This Row],[T PROGRAMADO]]-SUM(InformeTbHv[[#This Row],[T PARADAS MEC]]+InformeTbHv[[#This Row],[ALISTAMIENTO]]+InformeTbHv[[#This Row],[Mantenimiento periódico]])</f>
        <v>7.5</v>
      </c>
      <c r="I1381" s="89">
        <f>InformeTbHv[[#This Row],[T PARADAS MEC]]+InformeTbHv[[#This Row],[ALISTAMIENTO]]+InformeTbHv[[#This Row],[Mantenimiento periódico]]</f>
        <v>0.5</v>
      </c>
      <c r="J1381" s="89">
        <f>SUMIF(InformeTbHv[[#This Row],[MOTIVO 1]],"Mantenimiento periódico",InformeTbHv[[#This Row],[T OTRA PARADA 1]])</f>
        <v>0</v>
      </c>
      <c r="K1381" s="89">
        <f>InformeTbHv[[#This Row],[Mantenimiento periódico]]+InformeTbHv[[#This Row],[ALISTAMIENTO]]</f>
        <v>0.5</v>
      </c>
      <c r="L1381" s="89">
        <f>SUM(InformeTbHv[[#This Row],[T OTRA PARADA 1]:[T OTRA PARADA 5]])</f>
        <v>1.75</v>
      </c>
      <c r="M1381" s="88" t="s">
        <v>63</v>
      </c>
      <c r="N1381" s="88" t="s">
        <v>1417</v>
      </c>
      <c r="O1381" s="88" t="s">
        <v>64</v>
      </c>
      <c r="P1381" s="88">
        <v>94282613</v>
      </c>
      <c r="Q1381" s="88" t="s">
        <v>65</v>
      </c>
      <c r="R1381" s="88" t="s">
        <v>44</v>
      </c>
      <c r="S1381" s="90">
        <v>46089</v>
      </c>
      <c r="T1381" s="88" t="s">
        <v>818</v>
      </c>
      <c r="U1381" s="88"/>
      <c r="V1381" s="88"/>
      <c r="W1381" s="88"/>
      <c r="X1381" s="88"/>
      <c r="Y1381" s="88"/>
      <c r="Z1381" s="88"/>
      <c r="AA1381" s="88"/>
      <c r="AB1381" s="88"/>
      <c r="AC1381" s="88" t="s">
        <v>1423</v>
      </c>
      <c r="AD1381" s="88" t="s">
        <v>1468</v>
      </c>
      <c r="AE1381" s="88" t="s">
        <v>1512</v>
      </c>
      <c r="AF1381" s="88">
        <v>35.086777202388227</v>
      </c>
      <c r="AG1381" s="49" t="s">
        <v>208</v>
      </c>
      <c r="AH1381" s="206">
        <v>6</v>
      </c>
      <c r="AI1381" s="88" t="s">
        <v>47</v>
      </c>
      <c r="AJ1381" s="419">
        <f>VLOOKUP(InformeTbHv[[#This Row],[TURNO]],[1]INFORMEHV!AI$2:AK$184,2,0)</f>
        <v>0.25</v>
      </c>
      <c r="AK1381" s="419">
        <f>VLOOKUP(InformeTbHv[[#This Row],[TURNO]],[1]INFORMEHV!AI$2:AK$184,3,0)</f>
        <v>0.58333333333333337</v>
      </c>
      <c r="AL1381" s="205"/>
      <c r="AM1381" s="88">
        <v>60</v>
      </c>
      <c r="AN1381" s="88">
        <v>29.57</v>
      </c>
      <c r="AO1381" s="88">
        <v>13.51</v>
      </c>
      <c r="AP1381" s="88"/>
      <c r="AQ1381" s="89"/>
      <c r="AR1381" s="88">
        <v>8</v>
      </c>
      <c r="AS1381" s="88"/>
      <c r="AT1381" s="88"/>
      <c r="AU1381" s="88"/>
      <c r="AV1381" s="88">
        <v>0.5</v>
      </c>
      <c r="AW1381" s="88"/>
      <c r="AX1381" s="88">
        <v>0.25</v>
      </c>
      <c r="AY1381" s="88"/>
      <c r="AZ1381" s="92"/>
      <c r="BA1381" s="88" t="s">
        <v>48</v>
      </c>
      <c r="BB138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2.5</v>
      </c>
      <c r="BC1381" s="89">
        <v>1</v>
      </c>
      <c r="BD1381" s="89">
        <v>0.75</v>
      </c>
      <c r="BE1381" s="89"/>
      <c r="BF1381" s="89"/>
      <c r="BG1381" s="93"/>
      <c r="BH1381" s="14" t="s">
        <v>236</v>
      </c>
      <c r="BI1381" s="45" t="s">
        <v>254</v>
      </c>
      <c r="BJ1381" s="45"/>
      <c r="BK1381" s="46"/>
      <c r="BL1381" s="94"/>
    </row>
    <row r="1382" spans="1:64" ht="18" customHeight="1" x14ac:dyDescent="0.3">
      <c r="A1382" s="87">
        <f>IFERROR(InformeTbHv[[#This Row],[T EFECTIVO]]/InformeTbHv[[#This Row],[Horas disponibles]],0)</f>
        <v>0.87737478411053538</v>
      </c>
      <c r="B1382" s="87">
        <f>((InformeTbHv[[#This Row],[T PROGRAMADO]]-InformeTbHv[[#This Row],[HORAS DE OTRAS PARADA]]))/InformeTbHv[[#This Row],[T PROGRAMADO]]</f>
        <v>0.84666666666666668</v>
      </c>
      <c r="C1382" s="216">
        <f>IFERROR(((InformeTbHv[[#This Row],[T PROGRAMADO]]-InformeTbHv[[#This Row],[Ttal P. mec]])/InformeTbHv[[#This Row],[T PROGRAMADO]]),0)</f>
        <v>0.96499999999999997</v>
      </c>
      <c r="D1382" s="88">
        <f>IFERROR(ROUND(InformeTbHv[[#This Row],[TOTAL DE ARBOLES]]/InformeTbHv[[#This Row],[T EFECTIVO]],2),"")</f>
        <v>35.729999999999997</v>
      </c>
      <c r="E1382" s="88">
        <f>(IFERROR(ROUND(InformeTbHv[[#This Row],[M3]]/InformeTbHv[[#This Row],[TOTAL DE ARBOLES]],2),""))</f>
        <v>0.33</v>
      </c>
      <c r="F1382" s="39">
        <f>IFERROR(ROUND(InformeTbHv[[#This Row],[M3]]/InformeTbHv[[#This Row],[T EFECTIVO]],2),"")</f>
        <v>11.81</v>
      </c>
      <c r="G1382" s="89">
        <f>InformeTbHv[[#This Row],[T PROGRAMADO]]-InformeTbHv[[#This Row],[HORAS DE OTRAS PARADA]]</f>
        <v>10.16</v>
      </c>
      <c r="H1382" s="89">
        <f>InformeTbHv[[#This Row],[T PROGRAMADO]]-SUM(InformeTbHv[[#This Row],[T PARADAS MEC]]+InformeTbHv[[#This Row],[ALISTAMIENTO]]+InformeTbHv[[#This Row],[Mantenimiento periódico]])</f>
        <v>11.58</v>
      </c>
      <c r="I1382" s="89">
        <f>InformeTbHv[[#This Row],[T PARADAS MEC]]+InformeTbHv[[#This Row],[ALISTAMIENTO]]+InformeTbHv[[#This Row],[Mantenimiento periódico]]</f>
        <v>0.42</v>
      </c>
      <c r="J1382" s="89">
        <f>SUMIF(InformeTbHv[[#This Row],[MOTIVO 1]],"Mantenimiento periódico",InformeTbHv[[#This Row],[T OTRA PARADA 1]])</f>
        <v>0</v>
      </c>
      <c r="K1382" s="89">
        <f>InformeTbHv[[#This Row],[Mantenimiento periódico]]+InformeTbHv[[#This Row],[ALISTAMIENTO]]</f>
        <v>0.42</v>
      </c>
      <c r="L1382" s="89">
        <f>SUM(InformeTbHv[[#This Row],[T OTRA PARADA 1]:[T OTRA PARADA 5]])</f>
        <v>0</v>
      </c>
      <c r="M1382" s="88" t="s">
        <v>55</v>
      </c>
      <c r="N1382" s="88" t="s">
        <v>1418</v>
      </c>
      <c r="O1382" s="88" t="s">
        <v>56</v>
      </c>
      <c r="P1382" s="88">
        <v>1114480052</v>
      </c>
      <c r="Q1382" s="88" t="s">
        <v>43</v>
      </c>
      <c r="R1382" s="88" t="s">
        <v>49</v>
      </c>
      <c r="S1382" s="90">
        <v>46082</v>
      </c>
      <c r="T1382" s="88" t="s">
        <v>62</v>
      </c>
      <c r="U1382" s="88"/>
      <c r="V1382" s="88"/>
      <c r="W1382" s="88"/>
      <c r="X1382" s="88"/>
      <c r="Y1382" s="88"/>
      <c r="Z1382" s="88"/>
      <c r="AA1382" s="88"/>
      <c r="AB1382" s="88"/>
      <c r="AC1382" s="88" t="s">
        <v>1445</v>
      </c>
      <c r="AD1382" s="88" t="s">
        <v>1490</v>
      </c>
      <c r="AE1382" s="88" t="s">
        <v>1518</v>
      </c>
      <c r="AF1382" s="88">
        <v>19.828868083208551</v>
      </c>
      <c r="AG1382" s="49" t="s">
        <v>208</v>
      </c>
      <c r="AH1382" s="206">
        <v>5</v>
      </c>
      <c r="AI1382" s="88" t="s">
        <v>47</v>
      </c>
      <c r="AJ1382" s="419">
        <f>VLOOKUP(InformeTbHv[[#This Row],[TURNO]],[1]INFORMEHV!AI$2:AK$184,2,0)</f>
        <v>0.25</v>
      </c>
      <c r="AK1382" s="419">
        <f>VLOOKUP(InformeTbHv[[#This Row],[TURNO]],[1]INFORMEHV!AI$2:AK$184,3,0)</f>
        <v>0.58333333333333337</v>
      </c>
      <c r="AL1382" s="205">
        <v>28</v>
      </c>
      <c r="AM1382" s="88">
        <v>363</v>
      </c>
      <c r="AN1382" s="88">
        <v>120</v>
      </c>
      <c r="AO1382" s="88">
        <v>20</v>
      </c>
      <c r="AP1382" s="88">
        <v>40</v>
      </c>
      <c r="AQ1382" s="198">
        <v>26</v>
      </c>
      <c r="AR1382" s="88">
        <v>12</v>
      </c>
      <c r="AS1382" s="88"/>
      <c r="AT1382" s="88"/>
      <c r="AU1382" s="88"/>
      <c r="AV1382" s="88">
        <v>0.42</v>
      </c>
      <c r="AW1382" s="88">
        <v>0.42</v>
      </c>
      <c r="AX1382" s="88">
        <v>1</v>
      </c>
      <c r="AY1382" s="88"/>
      <c r="AZ1382" s="92" t="s">
        <v>909</v>
      </c>
      <c r="BA1382" s="88" t="s">
        <v>46</v>
      </c>
      <c r="BB138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1.8399999999999999</v>
      </c>
      <c r="BC1382" s="89"/>
      <c r="BD1382" s="89"/>
      <c r="BE1382" s="89"/>
      <c r="BF1382" s="89"/>
      <c r="BG1382" s="93"/>
      <c r="BH1382" s="44"/>
      <c r="BI1382" s="45"/>
      <c r="BJ1382" s="45"/>
      <c r="BK1382" s="46"/>
      <c r="BL1382" s="94"/>
    </row>
    <row r="1383" spans="1:64" ht="18" customHeight="1" x14ac:dyDescent="0.3">
      <c r="A1383" s="87">
        <f>IFERROR(InformeTbHv[[#This Row],[T EFECTIVO]]/InformeTbHv[[#This Row],[Horas disponibles]],0)</f>
        <v>0.95983935742971893</v>
      </c>
      <c r="B1383" s="87">
        <f>((InformeTbHv[[#This Row],[T PROGRAMADO]]-InformeTbHv[[#This Row],[HORAS DE OTRAS PARADA]]))/InformeTbHv[[#This Row],[T PROGRAMADO]]</f>
        <v>0.89624999999999999</v>
      </c>
      <c r="C1383" s="216">
        <f>IFERROR(((InformeTbHv[[#This Row],[T PROGRAMADO]]-InformeTbHv[[#This Row],[Ttal P. mec]])/InformeTbHv[[#This Row],[T PROGRAMADO]]),0)</f>
        <v>0.93374999999999997</v>
      </c>
      <c r="D1383" s="88">
        <f>IFERROR(ROUND(InformeTbHv[[#This Row],[TOTAL DE ARBOLES]]/InformeTbHv[[#This Row],[T EFECTIVO]],2),"")</f>
        <v>44.49</v>
      </c>
      <c r="E1383" s="88">
        <f>(IFERROR(ROUND(InformeTbHv[[#This Row],[M3]]/InformeTbHv[[#This Row],[TOTAL DE ARBOLES]],2),""))</f>
        <v>0.26</v>
      </c>
      <c r="F1383" s="39">
        <f>IFERROR(ROUND(InformeTbHv[[#This Row],[M3]]/InformeTbHv[[#This Row],[T EFECTIVO]],2),"")</f>
        <v>11.73</v>
      </c>
      <c r="G1383" s="89">
        <f>InformeTbHv[[#This Row],[T PROGRAMADO]]-InformeTbHv[[#This Row],[HORAS DE OTRAS PARADA]]</f>
        <v>7.17</v>
      </c>
      <c r="H1383" s="89">
        <f>InformeTbHv[[#This Row],[T PROGRAMADO]]-SUM(InformeTbHv[[#This Row],[T PARADAS MEC]]+InformeTbHv[[#This Row],[ALISTAMIENTO]]+InformeTbHv[[#This Row],[Mantenimiento periódico]])</f>
        <v>7.47</v>
      </c>
      <c r="I1383" s="89">
        <f>InformeTbHv[[#This Row],[T PARADAS MEC]]+InformeTbHv[[#This Row],[ALISTAMIENTO]]+InformeTbHv[[#This Row],[Mantenimiento periódico]]</f>
        <v>0.53</v>
      </c>
      <c r="J1383" s="89">
        <f>SUMIF(InformeTbHv[[#This Row],[MOTIVO 1]],"Mantenimiento periódico",InformeTbHv[[#This Row],[T OTRA PARADA 1]])</f>
        <v>0</v>
      </c>
      <c r="K1383" s="89">
        <f>InformeTbHv[[#This Row],[Mantenimiento periódico]]+InformeTbHv[[#This Row],[ALISTAMIENTO]]</f>
        <v>0.53</v>
      </c>
      <c r="L1383" s="89">
        <f>SUM(InformeTbHv[[#This Row],[T OTRA PARADA 1]:[T OTRA PARADA 5]])</f>
        <v>0</v>
      </c>
      <c r="M1383" s="88" t="s">
        <v>86</v>
      </c>
      <c r="N1383" s="88" t="s">
        <v>1418</v>
      </c>
      <c r="O1383" s="88" t="s">
        <v>88</v>
      </c>
      <c r="P1383" s="88">
        <v>94265708</v>
      </c>
      <c r="Q1383" s="88" t="s">
        <v>398</v>
      </c>
      <c r="R1383" s="88" t="s">
        <v>74</v>
      </c>
      <c r="S1383" s="90">
        <v>46090</v>
      </c>
      <c r="T1383" s="88" t="s">
        <v>399</v>
      </c>
      <c r="U1383" s="88"/>
      <c r="V1383" s="88"/>
      <c r="W1383" s="88"/>
      <c r="X1383" s="88"/>
      <c r="Y1383" s="88"/>
      <c r="Z1383" s="88"/>
      <c r="AA1383" s="88"/>
      <c r="AB1383" s="88"/>
      <c r="AC1383" s="88" t="s">
        <v>1430</v>
      </c>
      <c r="AD1383" s="88" t="s">
        <v>1475</v>
      </c>
      <c r="AE1383" s="88" t="s">
        <v>1517</v>
      </c>
      <c r="AF1383" s="88">
        <v>14.957915875223099</v>
      </c>
      <c r="AG1383" s="251" t="s">
        <v>205</v>
      </c>
      <c r="AH1383" s="206">
        <v>9</v>
      </c>
      <c r="AI1383" s="88" t="s">
        <v>47</v>
      </c>
      <c r="AJ1383" s="419">
        <f>VLOOKUP(InformeTbHv[[#This Row],[TURNO]],[1]INFORMEHV!AI$2:AK$184,2,0)</f>
        <v>0.25</v>
      </c>
      <c r="AK1383" s="419">
        <f>VLOOKUP(InformeTbHv[[#This Row],[TURNO]],[1]INFORMEHV!AI$2:AK$184,3,0)</f>
        <v>0.58333333333333337</v>
      </c>
      <c r="AL1383" s="205">
        <v>31</v>
      </c>
      <c r="AM1383" s="88">
        <v>319</v>
      </c>
      <c r="AN1383" s="88">
        <v>84.12</v>
      </c>
      <c r="AO1383" s="88">
        <v>8.3699999999999992</v>
      </c>
      <c r="AP1383" s="88"/>
      <c r="AQ1383" s="89">
        <v>17</v>
      </c>
      <c r="AR1383" s="88">
        <v>8</v>
      </c>
      <c r="AS1383" s="88"/>
      <c r="AT1383" s="88"/>
      <c r="AU1383" s="88"/>
      <c r="AV1383" s="88">
        <v>0.53</v>
      </c>
      <c r="AW1383" s="88"/>
      <c r="AX1383" s="88">
        <v>0.3</v>
      </c>
      <c r="AY1383" s="88">
        <v>2</v>
      </c>
      <c r="AZ1383" s="92" t="s">
        <v>910</v>
      </c>
      <c r="BA1383" s="88" t="s">
        <v>48</v>
      </c>
      <c r="BB138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0.83000000000000007</v>
      </c>
      <c r="BC1383" s="89"/>
      <c r="BD1383" s="89"/>
      <c r="BE1383" s="89"/>
      <c r="BF1383" s="89"/>
      <c r="BG1383" s="93"/>
      <c r="BH1383" s="44"/>
      <c r="BI1383" s="45"/>
      <c r="BJ1383" s="45"/>
      <c r="BK1383" s="46"/>
      <c r="BL1383" s="94"/>
    </row>
    <row r="1384" spans="1:64" ht="18" customHeight="1" x14ac:dyDescent="0.3">
      <c r="A1384" s="87">
        <f>IFERROR(InformeTbHv[[#This Row],[T EFECTIVO]]/InformeTbHv[[#This Row],[Horas disponibles]],0)</f>
        <v>0.9419354838709677</v>
      </c>
      <c r="B1384" s="87">
        <f>((InformeTbHv[[#This Row],[T PROGRAMADO]]-InformeTbHv[[#This Row],[HORAS DE OTRAS PARADA]]))/InformeTbHv[[#This Row],[T PROGRAMADO]]</f>
        <v>0.91249999999999998</v>
      </c>
      <c r="C1384" s="216">
        <f>IFERROR(((InformeTbHv[[#This Row],[T PROGRAMADO]]-InformeTbHv[[#This Row],[Ttal P. mec]])/InformeTbHv[[#This Row],[T PROGRAMADO]]),0)</f>
        <v>0.96875</v>
      </c>
      <c r="D1384" s="88">
        <f>IFERROR(ROUND(InformeTbHv[[#This Row],[TOTAL DE ARBOLES]]/InformeTbHv[[#This Row],[T EFECTIVO]],2),"")</f>
        <v>101.92</v>
      </c>
      <c r="E1384" s="88">
        <f>(IFERROR(ROUND(InformeTbHv[[#This Row],[M3]]/InformeTbHv[[#This Row],[TOTAL DE ARBOLES]],2),""))</f>
        <v>0.21</v>
      </c>
      <c r="F1384" s="39">
        <f>IFERROR(ROUND(InformeTbHv[[#This Row],[M3]]/InformeTbHv[[#This Row],[T EFECTIVO]],2),"")</f>
        <v>21.23</v>
      </c>
      <c r="G1384" s="89">
        <f>InformeTbHv[[#This Row],[T PROGRAMADO]]-InformeTbHv[[#This Row],[HORAS DE OTRAS PARADA]]</f>
        <v>7.3</v>
      </c>
      <c r="H1384" s="89">
        <f>InformeTbHv[[#This Row],[T PROGRAMADO]]-SUM(InformeTbHv[[#This Row],[T PARADAS MEC]]+InformeTbHv[[#This Row],[ALISTAMIENTO]]+InformeTbHv[[#This Row],[Mantenimiento periódico]])</f>
        <v>7.75</v>
      </c>
      <c r="I1384" s="89">
        <f>InformeTbHv[[#This Row],[T PARADAS MEC]]+InformeTbHv[[#This Row],[ALISTAMIENTO]]+InformeTbHv[[#This Row],[Mantenimiento periódico]]</f>
        <v>0.25</v>
      </c>
      <c r="J1384" s="89">
        <f>SUMIF(InformeTbHv[[#This Row],[MOTIVO 1]],"Mantenimiento periódico",InformeTbHv[[#This Row],[T OTRA PARADA 1]])</f>
        <v>0</v>
      </c>
      <c r="K1384" s="89">
        <f>InformeTbHv[[#This Row],[Mantenimiento periódico]]+InformeTbHv[[#This Row],[ALISTAMIENTO]]</f>
        <v>0.25</v>
      </c>
      <c r="L1384" s="89">
        <f>SUM(InformeTbHv[[#This Row],[T OTRA PARADA 1]:[T OTRA PARADA 5]])</f>
        <v>0</v>
      </c>
      <c r="M1384" s="88" t="s">
        <v>72</v>
      </c>
      <c r="N1384" s="88" t="s">
        <v>1418</v>
      </c>
      <c r="O1384" s="88" t="s">
        <v>73</v>
      </c>
      <c r="P1384" s="88">
        <v>1116724403</v>
      </c>
      <c r="Q1384" s="88" t="s">
        <v>43</v>
      </c>
      <c r="R1384" s="88" t="s">
        <v>74</v>
      </c>
      <c r="S1384" s="90">
        <v>46090</v>
      </c>
      <c r="T1384" s="88" t="s">
        <v>182</v>
      </c>
      <c r="U1384" s="88"/>
      <c r="V1384" s="88"/>
      <c r="W1384" s="88"/>
      <c r="X1384" s="88"/>
      <c r="Y1384" s="88"/>
      <c r="Z1384" s="88"/>
      <c r="AA1384" s="88"/>
      <c r="AB1384" s="88"/>
      <c r="AC1384" s="88" t="s">
        <v>1432</v>
      </c>
      <c r="AD1384" s="88" t="s">
        <v>1477</v>
      </c>
      <c r="AE1384" s="88" t="s">
        <v>1514</v>
      </c>
      <c r="AF1384" s="88">
        <v>14.532512839160525</v>
      </c>
      <c r="AG1384" s="251" t="s">
        <v>205</v>
      </c>
      <c r="AH1384" s="206">
        <v>8</v>
      </c>
      <c r="AI1384" s="88" t="s">
        <v>45</v>
      </c>
      <c r="AJ1384" s="419">
        <f>VLOOKUP(InformeTbHv[[#This Row],[TURNO]],[1]INFORMEHV!AI$2:AK$184,2,0)</f>
        <v>0.58333333333333337</v>
      </c>
      <c r="AK1384" s="419">
        <f>VLOOKUP(InformeTbHv[[#This Row],[TURNO]],[1]INFORMEHV!AI$2:AK$184,3,0)</f>
        <v>0.91666666666666663</v>
      </c>
      <c r="AL1384" s="205">
        <v>23</v>
      </c>
      <c r="AM1384" s="88">
        <v>744</v>
      </c>
      <c r="AN1384" s="88">
        <v>155</v>
      </c>
      <c r="AO1384" s="88">
        <v>17.5</v>
      </c>
      <c r="AP1384" s="88">
        <v>98</v>
      </c>
      <c r="AQ1384" s="89">
        <v>15</v>
      </c>
      <c r="AR1384" s="88">
        <v>8</v>
      </c>
      <c r="AS1384" s="88"/>
      <c r="AT1384" s="88"/>
      <c r="AU1384" s="88"/>
      <c r="AV1384" s="88">
        <v>0.25</v>
      </c>
      <c r="AW1384" s="88">
        <v>0.25</v>
      </c>
      <c r="AX1384" s="88">
        <v>0.2</v>
      </c>
      <c r="AY1384" s="88">
        <v>1</v>
      </c>
      <c r="AZ1384" s="92" t="s">
        <v>911</v>
      </c>
      <c r="BA1384" s="88" t="s">
        <v>48</v>
      </c>
      <c r="BB138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0.7</v>
      </c>
      <c r="BC1384" s="89"/>
      <c r="BD1384" s="89"/>
      <c r="BE1384" s="89"/>
      <c r="BF1384" s="89"/>
      <c r="BG1384" s="93"/>
      <c r="BH1384" s="44"/>
      <c r="BI1384" s="45"/>
      <c r="BJ1384" s="45"/>
      <c r="BK1384" s="46"/>
      <c r="BL1384" s="94"/>
    </row>
    <row r="1385" spans="1:64" ht="18" customHeight="1" x14ac:dyDescent="0.3">
      <c r="A1385" s="87">
        <f>IFERROR(InformeTbHv[[#This Row],[T EFECTIVO]]/InformeTbHv[[#This Row],[Horas disponibles]],0)</f>
        <v>0.9366754617414248</v>
      </c>
      <c r="B1385" s="87">
        <f>((InformeTbHv[[#This Row],[T PROGRAMADO]]-InformeTbHv[[#This Row],[HORAS DE OTRAS PARADA]]))/InformeTbHv[[#This Row],[T PROGRAMADO]]</f>
        <v>0.88749999999999996</v>
      </c>
      <c r="C1385" s="216">
        <f>IFERROR(((InformeTbHv[[#This Row],[T PROGRAMADO]]-InformeTbHv[[#This Row],[Ttal P. mec]])/InformeTbHv[[#This Row],[T PROGRAMADO]]),0)</f>
        <v>0.94750000000000001</v>
      </c>
      <c r="D1385" s="88">
        <f>IFERROR(ROUND(InformeTbHv[[#This Row],[TOTAL DE ARBOLES]]/InformeTbHv[[#This Row],[T EFECTIVO]],2),"")</f>
        <v>46.9</v>
      </c>
      <c r="E1385" s="88">
        <f>(IFERROR(ROUND(InformeTbHv[[#This Row],[M3]]/InformeTbHv[[#This Row],[TOTAL DE ARBOLES]],2),""))</f>
        <v>0.23</v>
      </c>
      <c r="F1385" s="39">
        <f>IFERROR(ROUND(InformeTbHv[[#This Row],[M3]]/InformeTbHv[[#This Row],[T EFECTIVO]],2),"")</f>
        <v>10.99</v>
      </c>
      <c r="G1385" s="89">
        <f>InformeTbHv[[#This Row],[T PROGRAMADO]]-InformeTbHv[[#This Row],[HORAS DE OTRAS PARADA]]</f>
        <v>7.1</v>
      </c>
      <c r="H1385" s="89">
        <f>InformeTbHv[[#This Row],[T PROGRAMADO]]-SUM(InformeTbHv[[#This Row],[T PARADAS MEC]]+InformeTbHv[[#This Row],[ALISTAMIENTO]]+InformeTbHv[[#This Row],[Mantenimiento periódico]])</f>
        <v>7.58</v>
      </c>
      <c r="I1385" s="89">
        <f>InformeTbHv[[#This Row],[T PARADAS MEC]]+InformeTbHv[[#This Row],[ALISTAMIENTO]]+InformeTbHv[[#This Row],[Mantenimiento periódico]]</f>
        <v>0.42</v>
      </c>
      <c r="J1385" s="89">
        <f>SUMIF(InformeTbHv[[#This Row],[MOTIVO 1]],"Mantenimiento periódico",InformeTbHv[[#This Row],[T OTRA PARADA 1]])</f>
        <v>0</v>
      </c>
      <c r="K1385" s="89">
        <f>InformeTbHv[[#This Row],[Mantenimiento periódico]]+InformeTbHv[[#This Row],[ALISTAMIENTO]]</f>
        <v>0.42</v>
      </c>
      <c r="L1385" s="89">
        <f>SUM(InformeTbHv[[#This Row],[T OTRA PARADA 1]:[T OTRA PARADA 5]])</f>
        <v>0</v>
      </c>
      <c r="M1385" s="88" t="s">
        <v>72</v>
      </c>
      <c r="N1385" s="88" t="s">
        <v>1418</v>
      </c>
      <c r="O1385" s="88" t="s">
        <v>75</v>
      </c>
      <c r="P1385" s="88">
        <v>1114481552</v>
      </c>
      <c r="Q1385" s="88" t="s">
        <v>43</v>
      </c>
      <c r="R1385" s="88" t="s">
        <v>74</v>
      </c>
      <c r="S1385" s="90">
        <v>46090</v>
      </c>
      <c r="T1385" s="88" t="s">
        <v>182</v>
      </c>
      <c r="U1385" s="88"/>
      <c r="V1385" s="88"/>
      <c r="W1385" s="88"/>
      <c r="X1385" s="88"/>
      <c r="Y1385" s="88"/>
      <c r="Z1385" s="88"/>
      <c r="AA1385" s="88"/>
      <c r="AB1385" s="88"/>
      <c r="AC1385" s="88" t="s">
        <v>1432</v>
      </c>
      <c r="AD1385" s="88" t="s">
        <v>1477</v>
      </c>
      <c r="AE1385" s="88" t="s">
        <v>1514</v>
      </c>
      <c r="AF1385" s="88">
        <v>14.532512839160525</v>
      </c>
      <c r="AG1385" s="251" t="s">
        <v>205</v>
      </c>
      <c r="AH1385" s="206">
        <v>8</v>
      </c>
      <c r="AI1385" s="88" t="s">
        <v>47</v>
      </c>
      <c r="AJ1385" s="419">
        <f>VLOOKUP(InformeTbHv[[#This Row],[TURNO]],[1]INFORMEHV!AI$2:AK$184,2,0)</f>
        <v>0.25</v>
      </c>
      <c r="AK1385" s="419">
        <f>VLOOKUP(InformeTbHv[[#This Row],[TURNO]],[1]INFORMEHV!AI$2:AK$184,3,0)</f>
        <v>0.58333333333333337</v>
      </c>
      <c r="AL1385" s="205">
        <v>23</v>
      </c>
      <c r="AM1385" s="88">
        <v>333</v>
      </c>
      <c r="AN1385" s="88">
        <v>78</v>
      </c>
      <c r="AO1385" s="88">
        <v>9</v>
      </c>
      <c r="AP1385" s="88">
        <v>48</v>
      </c>
      <c r="AQ1385" s="89">
        <v>13</v>
      </c>
      <c r="AR1385" s="88">
        <v>8</v>
      </c>
      <c r="AS1385" s="88"/>
      <c r="AT1385" s="88"/>
      <c r="AU1385" s="88"/>
      <c r="AV1385" s="88">
        <v>0.42</v>
      </c>
      <c r="AW1385" s="88"/>
      <c r="AX1385" s="88">
        <v>0.48</v>
      </c>
      <c r="AY1385" s="88">
        <v>2</v>
      </c>
      <c r="AZ1385" s="92" t="s">
        <v>912</v>
      </c>
      <c r="BA1385" s="88" t="s">
        <v>48</v>
      </c>
      <c r="BB138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0.89999999999999991</v>
      </c>
      <c r="BC1385" s="89"/>
      <c r="BD1385" s="89"/>
      <c r="BE1385" s="89"/>
      <c r="BF1385" s="89"/>
      <c r="BG1385" s="93"/>
      <c r="BH1385" s="44"/>
      <c r="BI1385" s="45"/>
      <c r="BJ1385" s="45"/>
      <c r="BK1385" s="46"/>
      <c r="BL1385" s="94"/>
    </row>
    <row r="1386" spans="1:64" ht="18" customHeight="1" x14ac:dyDescent="0.3">
      <c r="A1386" s="87">
        <f>IFERROR(InformeTbHv[[#This Row],[T EFECTIVO]]/InformeTbHv[[#This Row],[Horas disponibles]],0)</f>
        <v>0.10908300738809251</v>
      </c>
      <c r="B1386" s="87">
        <f>((InformeTbHv[[#This Row],[T PROGRAMADO]]-InformeTbHv[[#This Row],[HORAS DE OTRAS PARADA]]))/InformeTbHv[[#This Row],[T PROGRAMADO]]</f>
        <v>0.10458333333333369</v>
      </c>
      <c r="C1386" s="216">
        <f>IFERROR(((InformeTbHv[[#This Row],[T PROGRAMADO]]-InformeTbHv[[#This Row],[Ttal P. mec]])/InformeTbHv[[#This Row],[T PROGRAMADO]]),0)</f>
        <v>0.95874999999999999</v>
      </c>
      <c r="D1386" s="88">
        <f>IFERROR(ROUND(InformeTbHv[[#This Row],[TOTAL DE ARBOLES]]/InformeTbHv[[#This Row],[T EFECTIVO]],2),"")</f>
        <v>143.43</v>
      </c>
      <c r="E1386" s="88">
        <f>(IFERROR(ROUND(InformeTbHv[[#This Row],[M3]]/InformeTbHv[[#This Row],[TOTAL DE ARBOLES]],2),""))</f>
        <v>0.41</v>
      </c>
      <c r="F1386" s="39">
        <f>IFERROR(ROUND(InformeTbHv[[#This Row],[M3]]/InformeTbHv[[#This Row],[T EFECTIVO]],2),"")</f>
        <v>59.12</v>
      </c>
      <c r="G1386" s="89">
        <f>InformeTbHv[[#This Row],[T PROGRAMADO]]-InformeTbHv[[#This Row],[HORAS DE OTRAS PARADA]]</f>
        <v>0.83666666666666956</v>
      </c>
      <c r="H1386" s="89">
        <f>InformeTbHv[[#This Row],[T PROGRAMADO]]-SUM(InformeTbHv[[#This Row],[T PARADAS MEC]]+InformeTbHv[[#This Row],[ALISTAMIENTO]]+InformeTbHv[[#This Row],[Mantenimiento periódico]])</f>
        <v>7.67</v>
      </c>
      <c r="I1386" s="89">
        <f>InformeTbHv[[#This Row],[T PARADAS MEC]]+InformeTbHv[[#This Row],[ALISTAMIENTO]]+InformeTbHv[[#This Row],[Mantenimiento periódico]]</f>
        <v>0.33</v>
      </c>
      <c r="J1386" s="89">
        <f>SUMIF(InformeTbHv[[#This Row],[MOTIVO 1]],"Mantenimiento periódico",InformeTbHv[[#This Row],[T OTRA PARADA 1]])</f>
        <v>0</v>
      </c>
      <c r="K1386" s="89">
        <f>InformeTbHv[[#This Row],[Mantenimiento periódico]]+InformeTbHv[[#This Row],[ALISTAMIENTO]]</f>
        <v>0.33</v>
      </c>
      <c r="L1386" s="89">
        <f>SUM(InformeTbHv[[#This Row],[T OTRA PARADA 1]:[T OTRA PARADA 5]])</f>
        <v>6.8333333333333304</v>
      </c>
      <c r="M1386" s="88" t="s">
        <v>72</v>
      </c>
      <c r="N1386" s="88" t="s">
        <v>1418</v>
      </c>
      <c r="O1386" s="88" t="s">
        <v>73</v>
      </c>
      <c r="P1386" s="88">
        <v>1116724403</v>
      </c>
      <c r="Q1386" s="88" t="s">
        <v>43</v>
      </c>
      <c r="R1386" s="88" t="s">
        <v>74</v>
      </c>
      <c r="S1386" s="90">
        <v>46089</v>
      </c>
      <c r="T1386" s="88" t="s">
        <v>182</v>
      </c>
      <c r="U1386" s="88"/>
      <c r="V1386" s="88"/>
      <c r="W1386" s="88"/>
      <c r="X1386" s="88"/>
      <c r="Y1386" s="88"/>
      <c r="Z1386" s="88"/>
      <c r="AA1386" s="88"/>
      <c r="AB1386" s="88"/>
      <c r="AC1386" s="88" t="s">
        <v>1432</v>
      </c>
      <c r="AD1386" s="88" t="s">
        <v>1477</v>
      </c>
      <c r="AE1386" s="88" t="s">
        <v>1514</v>
      </c>
      <c r="AF1386" s="88">
        <v>14.532512839160525</v>
      </c>
      <c r="AG1386" s="251" t="s">
        <v>205</v>
      </c>
      <c r="AH1386" s="206">
        <v>8</v>
      </c>
      <c r="AI1386" s="88" t="s">
        <v>45</v>
      </c>
      <c r="AJ1386" s="419">
        <f>VLOOKUP(InformeTbHv[[#This Row],[TURNO]],[1]INFORMEHV!AI$2:AK$184,2,0)</f>
        <v>0.58333333333333337</v>
      </c>
      <c r="AK1386" s="419">
        <f>VLOOKUP(InformeTbHv[[#This Row],[TURNO]],[1]INFORMEHV!AI$2:AK$184,3,0)</f>
        <v>0.91666666666666663</v>
      </c>
      <c r="AL1386" s="205">
        <v>10</v>
      </c>
      <c r="AM1386" s="88">
        <v>120</v>
      </c>
      <c r="AN1386" s="88">
        <v>49.46</v>
      </c>
      <c r="AO1386" s="88">
        <v>25.94</v>
      </c>
      <c r="AP1386" s="88"/>
      <c r="AQ1386" s="89">
        <v>21.5</v>
      </c>
      <c r="AR1386" s="88">
        <v>8</v>
      </c>
      <c r="AS1386" s="88"/>
      <c r="AT1386" s="88"/>
      <c r="AU1386" s="88"/>
      <c r="AV1386" s="88">
        <v>0.33</v>
      </c>
      <c r="AW1386" s="88"/>
      <c r="AX1386" s="88"/>
      <c r="AY1386" s="88">
        <v>2</v>
      </c>
      <c r="AZ1386" s="92" t="s">
        <v>137</v>
      </c>
      <c r="BA1386" s="88" t="s">
        <v>48</v>
      </c>
      <c r="BB138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7.1633333333333304</v>
      </c>
      <c r="BC1386" s="89">
        <v>1</v>
      </c>
      <c r="BD1386" s="89">
        <v>5.8333333333333304</v>
      </c>
      <c r="BE1386" s="89"/>
      <c r="BF1386" s="89"/>
      <c r="BG1386" s="93"/>
      <c r="BH1386" s="44" t="s">
        <v>711</v>
      </c>
      <c r="BI1386" s="45" t="s">
        <v>236</v>
      </c>
      <c r="BJ1386" s="45"/>
      <c r="BK1386" s="46"/>
      <c r="BL1386" s="94"/>
    </row>
    <row r="1387" spans="1:64" ht="18" customHeight="1" x14ac:dyDescent="0.3">
      <c r="A1387" s="87">
        <f>IFERROR(InformeTbHv[[#This Row],[T EFECTIVO]]/InformeTbHv[[#This Row],[Horas disponibles]],0)</f>
        <v>0.1236781609195407</v>
      </c>
      <c r="B1387" s="87">
        <f>((InformeTbHv[[#This Row],[T PROGRAMADO]]-InformeTbHv[[#This Row],[HORAS DE OTRAS PARADA]]))/InformeTbHv[[#This Row],[T PROGRAMADO]]</f>
        <v>0.11208333333333376</v>
      </c>
      <c r="C1387" s="216">
        <f>IFERROR(((InformeTbHv[[#This Row],[T PROGRAMADO]]-InformeTbHv[[#This Row],[Ttal P. mec]])/InformeTbHv[[#This Row],[T PROGRAMADO]]),0)</f>
        <v>0.90625</v>
      </c>
      <c r="D1387" s="88">
        <f>IFERROR(ROUND(InformeTbHv[[#This Row],[TOTAL DE ARBOLES]]/InformeTbHv[[#This Row],[T EFECTIVO]],2),"")</f>
        <v>207.43</v>
      </c>
      <c r="E1387" s="88">
        <f>(IFERROR(ROUND(InformeTbHv[[#This Row],[M3]]/InformeTbHv[[#This Row],[TOTAL DE ARBOLES]],2),""))</f>
        <v>0.28000000000000003</v>
      </c>
      <c r="F1387" s="39">
        <f>IFERROR(ROUND(InformeTbHv[[#This Row],[M3]]/InformeTbHv[[#This Row],[T EFECTIVO]],2),"")</f>
        <v>57.64</v>
      </c>
      <c r="G1387" s="89">
        <f>InformeTbHv[[#This Row],[T PROGRAMADO]]-InformeTbHv[[#This Row],[HORAS DE OTRAS PARADA]]</f>
        <v>0.89666666666667005</v>
      </c>
      <c r="H1387" s="89">
        <f>InformeTbHv[[#This Row],[T PROGRAMADO]]-SUM(InformeTbHv[[#This Row],[T PARADAS MEC]]+InformeTbHv[[#This Row],[ALISTAMIENTO]]+InformeTbHv[[#This Row],[Mantenimiento periódico]])</f>
        <v>7.25</v>
      </c>
      <c r="I1387" s="89">
        <f>InformeTbHv[[#This Row],[T PARADAS MEC]]+InformeTbHv[[#This Row],[ALISTAMIENTO]]+InformeTbHv[[#This Row],[Mantenimiento periódico]]</f>
        <v>0.75</v>
      </c>
      <c r="J1387" s="89">
        <f>SUMIF(InformeTbHv[[#This Row],[MOTIVO 1]],"Mantenimiento periódico",InformeTbHv[[#This Row],[T OTRA PARADA 1]])</f>
        <v>0</v>
      </c>
      <c r="K1387" s="89">
        <f>InformeTbHv[[#This Row],[Mantenimiento periódico]]+InformeTbHv[[#This Row],[ALISTAMIENTO]]</f>
        <v>0.75</v>
      </c>
      <c r="L1387" s="89">
        <f>SUM(InformeTbHv[[#This Row],[T OTRA PARADA 1]:[T OTRA PARADA 5]])</f>
        <v>5.8333333333333304</v>
      </c>
      <c r="M1387" s="88" t="s">
        <v>72</v>
      </c>
      <c r="N1387" s="88" t="s">
        <v>1418</v>
      </c>
      <c r="O1387" s="88" t="s">
        <v>75</v>
      </c>
      <c r="P1387" s="88">
        <v>1114481552</v>
      </c>
      <c r="Q1387" s="88" t="s">
        <v>43</v>
      </c>
      <c r="R1387" s="88" t="s">
        <v>74</v>
      </c>
      <c r="S1387" s="90">
        <v>46089</v>
      </c>
      <c r="T1387" s="88" t="s">
        <v>182</v>
      </c>
      <c r="U1387" s="88"/>
      <c r="V1387" s="88"/>
      <c r="W1387" s="88"/>
      <c r="X1387" s="88"/>
      <c r="Y1387" s="88"/>
      <c r="Z1387" s="88"/>
      <c r="AA1387" s="88"/>
      <c r="AB1387" s="88"/>
      <c r="AC1387" s="88" t="s">
        <v>1432</v>
      </c>
      <c r="AD1387" s="88" t="s">
        <v>1477</v>
      </c>
      <c r="AE1387" s="88" t="s">
        <v>1514</v>
      </c>
      <c r="AF1387" s="88">
        <v>14.532512839160525</v>
      </c>
      <c r="AG1387" s="251" t="s">
        <v>205</v>
      </c>
      <c r="AH1387" s="206">
        <v>8</v>
      </c>
      <c r="AI1387" s="88" t="s">
        <v>47</v>
      </c>
      <c r="AJ1387" s="419">
        <f>VLOOKUP(InformeTbHv[[#This Row],[TURNO]],[1]INFORMEHV!AI$2:AK$184,2,0)</f>
        <v>0.25</v>
      </c>
      <c r="AK1387" s="419">
        <f>VLOOKUP(InformeTbHv[[#This Row],[TURNO]],[1]INFORMEHV!AI$2:AK$184,3,0)</f>
        <v>0.58333333333333337</v>
      </c>
      <c r="AL1387" s="205">
        <v>20</v>
      </c>
      <c r="AM1387" s="88">
        <v>186</v>
      </c>
      <c r="AN1387" s="88">
        <v>51.68</v>
      </c>
      <c r="AO1387" s="88">
        <v>17.86</v>
      </c>
      <c r="AP1387" s="88"/>
      <c r="AQ1387" s="89">
        <v>18.899999999999999</v>
      </c>
      <c r="AR1387" s="88">
        <v>8</v>
      </c>
      <c r="AS1387" s="88"/>
      <c r="AT1387" s="88"/>
      <c r="AU1387" s="88"/>
      <c r="AV1387" s="88">
        <v>0.75</v>
      </c>
      <c r="AW1387" s="88">
        <v>0.17</v>
      </c>
      <c r="AX1387" s="88">
        <v>0.35</v>
      </c>
      <c r="AY1387" s="88"/>
      <c r="AZ1387" s="92" t="s">
        <v>137</v>
      </c>
      <c r="BA1387" s="88" t="s">
        <v>48</v>
      </c>
      <c r="BB138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7.1033333333333299</v>
      </c>
      <c r="BC1387" s="89">
        <v>5.8333333333333304</v>
      </c>
      <c r="BD1387" s="89"/>
      <c r="BE1387" s="89"/>
      <c r="BF1387" s="89"/>
      <c r="BG1387" s="93"/>
      <c r="BH1387" s="14" t="s">
        <v>236</v>
      </c>
      <c r="BI1387" s="45"/>
      <c r="BJ1387" s="45"/>
      <c r="BK1387" s="46"/>
      <c r="BL1387" s="94"/>
    </row>
    <row r="1388" spans="1:64" ht="18" customHeight="1" x14ac:dyDescent="0.3">
      <c r="A1388" s="87">
        <f>IFERROR(InformeTbHv[[#This Row],[T EFECTIVO]]/InformeTbHv[[#This Row],[Horas disponibles]],0)</f>
        <v>0.91160949868073882</v>
      </c>
      <c r="B1388" s="87">
        <f>((InformeTbHv[[#This Row],[T PROGRAMADO]]-InformeTbHv[[#This Row],[HORAS DE OTRAS PARADA]]))/InformeTbHv[[#This Row],[T PROGRAMADO]]</f>
        <v>0.86375000000000002</v>
      </c>
      <c r="C1388" s="216">
        <f>IFERROR(((InformeTbHv[[#This Row],[T PROGRAMADO]]-InformeTbHv[[#This Row],[Ttal P. mec]])/InformeTbHv[[#This Row],[T PROGRAMADO]]),0)</f>
        <v>0.94750000000000001</v>
      </c>
      <c r="D1388" s="88">
        <f>IFERROR(ROUND(InformeTbHv[[#This Row],[TOTAL DE ARBOLES]]/InformeTbHv[[#This Row],[T EFECTIVO]],2),"")</f>
        <v>43.42</v>
      </c>
      <c r="E1388" s="88">
        <f>(IFERROR(ROUND(InformeTbHv[[#This Row],[M3]]/InformeTbHv[[#This Row],[TOTAL DE ARBOLES]],2),""))</f>
        <v>0.33</v>
      </c>
      <c r="F1388" s="39">
        <f>IFERROR(ROUND(InformeTbHv[[#This Row],[M3]]/InformeTbHv[[#This Row],[T EFECTIVO]],2),"")</f>
        <v>14.47</v>
      </c>
      <c r="G1388" s="89">
        <f>InformeTbHv[[#This Row],[T PROGRAMADO]]-InformeTbHv[[#This Row],[HORAS DE OTRAS PARADA]]</f>
        <v>6.91</v>
      </c>
      <c r="H1388" s="89">
        <f>InformeTbHv[[#This Row],[T PROGRAMADO]]-SUM(InformeTbHv[[#This Row],[T PARADAS MEC]]+InformeTbHv[[#This Row],[ALISTAMIENTO]]+InformeTbHv[[#This Row],[Mantenimiento periódico]])</f>
        <v>7.58</v>
      </c>
      <c r="I1388" s="89">
        <f>InformeTbHv[[#This Row],[T PARADAS MEC]]+InformeTbHv[[#This Row],[ALISTAMIENTO]]+InformeTbHv[[#This Row],[Mantenimiento periódico]]</f>
        <v>0.42</v>
      </c>
      <c r="J1388" s="89">
        <f>SUMIF(InformeTbHv[[#This Row],[MOTIVO 1]],"Mantenimiento periódico",InformeTbHv[[#This Row],[T OTRA PARADA 1]])</f>
        <v>0</v>
      </c>
      <c r="K1388" s="89">
        <f>InformeTbHv[[#This Row],[Mantenimiento periódico]]+InformeTbHv[[#This Row],[ALISTAMIENTO]]</f>
        <v>0.42</v>
      </c>
      <c r="L1388" s="89">
        <f>SUM(InformeTbHv[[#This Row],[T OTRA PARADA 1]:[T OTRA PARADA 5]])</f>
        <v>0</v>
      </c>
      <c r="M1388" s="88" t="s">
        <v>55</v>
      </c>
      <c r="N1388" s="88" t="s">
        <v>1418</v>
      </c>
      <c r="O1388" s="88" t="s">
        <v>94</v>
      </c>
      <c r="P1388" s="88">
        <v>94269293</v>
      </c>
      <c r="Q1388" s="88" t="s">
        <v>43</v>
      </c>
      <c r="R1388" s="88" t="s">
        <v>49</v>
      </c>
      <c r="S1388" s="90">
        <v>46091</v>
      </c>
      <c r="T1388" s="88" t="s">
        <v>62</v>
      </c>
      <c r="U1388" s="88"/>
      <c r="V1388" s="88"/>
      <c r="W1388" s="88"/>
      <c r="X1388" s="88"/>
      <c r="Y1388" s="88"/>
      <c r="Z1388" s="88"/>
      <c r="AA1388" s="88"/>
      <c r="AB1388" s="88"/>
      <c r="AC1388" s="88" t="s">
        <v>1445</v>
      </c>
      <c r="AD1388" s="88" t="s">
        <v>1490</v>
      </c>
      <c r="AE1388" s="88" t="s">
        <v>1518</v>
      </c>
      <c r="AF1388" s="88">
        <v>19.828868083208551</v>
      </c>
      <c r="AG1388" s="49" t="s">
        <v>208</v>
      </c>
      <c r="AH1388" s="206">
        <v>5</v>
      </c>
      <c r="AI1388" s="88" t="s">
        <v>45</v>
      </c>
      <c r="AJ1388" s="419">
        <f>VLOOKUP(InformeTbHv[[#This Row],[TURNO]],[1]INFORMEHV!AI$2:AK$184,2,0)</f>
        <v>0.58333333333333337</v>
      </c>
      <c r="AK1388" s="419">
        <f>VLOOKUP(InformeTbHv[[#This Row],[TURNO]],[1]INFORMEHV!AI$2:AK$184,3,0)</f>
        <v>0.91666666666666663</v>
      </c>
      <c r="AL1388" s="205">
        <v>28</v>
      </c>
      <c r="AM1388" s="88">
        <v>300</v>
      </c>
      <c r="AN1388" s="88">
        <v>100</v>
      </c>
      <c r="AO1388" s="88">
        <v>16</v>
      </c>
      <c r="AP1388" s="88">
        <v>42</v>
      </c>
      <c r="AQ1388" s="198">
        <v>26</v>
      </c>
      <c r="AR1388" s="88">
        <v>8</v>
      </c>
      <c r="AS1388" s="88"/>
      <c r="AT1388" s="88"/>
      <c r="AU1388" s="88"/>
      <c r="AV1388" s="88">
        <v>0.42</v>
      </c>
      <c r="AW1388" s="88">
        <v>0.42</v>
      </c>
      <c r="AX1388" s="88">
        <v>0.25</v>
      </c>
      <c r="AY1388" s="88">
        <v>2</v>
      </c>
      <c r="AZ1388" s="92" t="s">
        <v>846</v>
      </c>
      <c r="BA1388" s="88" t="s">
        <v>46</v>
      </c>
      <c r="BB138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1.0899999999999999</v>
      </c>
      <c r="BC1388" s="89"/>
      <c r="BD1388" s="89"/>
      <c r="BE1388" s="89"/>
      <c r="BF1388" s="89"/>
      <c r="BG1388" s="93"/>
      <c r="BH1388" s="44"/>
      <c r="BI1388" s="45"/>
      <c r="BJ1388" s="45"/>
      <c r="BK1388" s="46"/>
      <c r="BL1388" s="94"/>
    </row>
    <row r="1389" spans="1:64" ht="18" customHeight="1" x14ac:dyDescent="0.3">
      <c r="A1389" s="87">
        <f>IFERROR(InformeTbHv[[#This Row],[T EFECTIVO]]/InformeTbHv[[#This Row],[Horas disponibles]],0)</f>
        <v>0.91160949868073882</v>
      </c>
      <c r="B1389" s="87">
        <f>((InformeTbHv[[#This Row],[T PROGRAMADO]]-InformeTbHv[[#This Row],[HORAS DE OTRAS PARADA]]))/InformeTbHv[[#This Row],[T PROGRAMADO]]</f>
        <v>0.86375000000000002</v>
      </c>
      <c r="C1389" s="216">
        <f>IFERROR(((InformeTbHv[[#This Row],[T PROGRAMADO]]-InformeTbHv[[#This Row],[Ttal P. mec]])/InformeTbHv[[#This Row],[T PROGRAMADO]]),0)</f>
        <v>0.94750000000000001</v>
      </c>
      <c r="D1389" s="88">
        <f>IFERROR(ROUND(InformeTbHv[[#This Row],[TOTAL DE ARBOLES]]/InformeTbHv[[#This Row],[T EFECTIVO]],2),"")</f>
        <v>43.42</v>
      </c>
      <c r="E1389" s="88">
        <f>(IFERROR(ROUND(InformeTbHv[[#This Row],[M3]]/InformeTbHv[[#This Row],[TOTAL DE ARBOLES]],2),""))</f>
        <v>0.33</v>
      </c>
      <c r="F1389" s="39">
        <f>IFERROR(ROUND(InformeTbHv[[#This Row],[M3]]/InformeTbHv[[#This Row],[T EFECTIVO]],2),"")</f>
        <v>14.47</v>
      </c>
      <c r="G1389" s="89">
        <f>InformeTbHv[[#This Row],[T PROGRAMADO]]-InformeTbHv[[#This Row],[HORAS DE OTRAS PARADA]]</f>
        <v>6.91</v>
      </c>
      <c r="H1389" s="89">
        <f>InformeTbHv[[#This Row],[T PROGRAMADO]]-SUM(InformeTbHv[[#This Row],[T PARADAS MEC]]+InformeTbHv[[#This Row],[ALISTAMIENTO]]+InformeTbHv[[#This Row],[Mantenimiento periódico]])</f>
        <v>7.58</v>
      </c>
      <c r="I1389" s="89">
        <f>InformeTbHv[[#This Row],[T PARADAS MEC]]+InformeTbHv[[#This Row],[ALISTAMIENTO]]+InformeTbHv[[#This Row],[Mantenimiento periódico]]</f>
        <v>0.42</v>
      </c>
      <c r="J1389" s="89">
        <f>SUMIF(InformeTbHv[[#This Row],[MOTIVO 1]],"Mantenimiento periódico",InformeTbHv[[#This Row],[T OTRA PARADA 1]])</f>
        <v>0</v>
      </c>
      <c r="K1389" s="89">
        <f>InformeTbHv[[#This Row],[Mantenimiento periódico]]+InformeTbHv[[#This Row],[ALISTAMIENTO]]</f>
        <v>0.42</v>
      </c>
      <c r="L1389" s="89">
        <f>SUM(InformeTbHv[[#This Row],[T OTRA PARADA 1]:[T OTRA PARADA 5]])</f>
        <v>0</v>
      </c>
      <c r="M1389" s="88" t="s">
        <v>55</v>
      </c>
      <c r="N1389" s="88" t="s">
        <v>1418</v>
      </c>
      <c r="O1389" s="88" t="s">
        <v>94</v>
      </c>
      <c r="P1389" s="88">
        <v>94269293</v>
      </c>
      <c r="Q1389" s="88" t="s">
        <v>43</v>
      </c>
      <c r="R1389" s="88" t="s">
        <v>49</v>
      </c>
      <c r="S1389" s="90">
        <v>46090</v>
      </c>
      <c r="T1389" s="88" t="s">
        <v>62</v>
      </c>
      <c r="U1389" s="88"/>
      <c r="V1389" s="88"/>
      <c r="W1389" s="88"/>
      <c r="X1389" s="88"/>
      <c r="Y1389" s="88"/>
      <c r="Z1389" s="88"/>
      <c r="AA1389" s="88"/>
      <c r="AB1389" s="88"/>
      <c r="AC1389" s="88" t="s">
        <v>1445</v>
      </c>
      <c r="AD1389" s="88" t="s">
        <v>1490</v>
      </c>
      <c r="AE1389" s="88" t="s">
        <v>1518</v>
      </c>
      <c r="AF1389" s="88">
        <v>19.828868083208551</v>
      </c>
      <c r="AG1389" s="49" t="s">
        <v>208</v>
      </c>
      <c r="AH1389" s="206">
        <v>5</v>
      </c>
      <c r="AI1389" s="88" t="s">
        <v>45</v>
      </c>
      <c r="AJ1389" s="419">
        <f>VLOOKUP(InformeTbHv[[#This Row],[TURNO]],[1]INFORMEHV!AI$2:AK$184,2,0)</f>
        <v>0.58333333333333337</v>
      </c>
      <c r="AK1389" s="419">
        <f>VLOOKUP(InformeTbHv[[#This Row],[TURNO]],[1]INFORMEHV!AI$2:AK$184,3,0)</f>
        <v>0.91666666666666663</v>
      </c>
      <c r="AL1389" s="205">
        <v>26</v>
      </c>
      <c r="AM1389" s="88">
        <v>300</v>
      </c>
      <c r="AN1389" s="88">
        <v>100</v>
      </c>
      <c r="AO1389" s="88">
        <v>15</v>
      </c>
      <c r="AP1389" s="88">
        <v>40</v>
      </c>
      <c r="AQ1389" s="198">
        <v>26</v>
      </c>
      <c r="AR1389" s="88">
        <v>8</v>
      </c>
      <c r="AS1389" s="88"/>
      <c r="AT1389" s="88"/>
      <c r="AU1389" s="88"/>
      <c r="AV1389" s="88">
        <v>0.42</v>
      </c>
      <c r="AW1389" s="88">
        <v>0.42</v>
      </c>
      <c r="AX1389" s="88">
        <v>0.25</v>
      </c>
      <c r="AY1389" s="88"/>
      <c r="AZ1389" s="92" t="s">
        <v>57</v>
      </c>
      <c r="BA1389" s="88" t="s">
        <v>46</v>
      </c>
      <c r="BB138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1.0899999999999999</v>
      </c>
      <c r="BC1389" s="89"/>
      <c r="BD1389" s="89"/>
      <c r="BE1389" s="89"/>
      <c r="BF1389" s="89"/>
      <c r="BG1389" s="93"/>
      <c r="BH1389" s="44"/>
      <c r="BI1389" s="45"/>
      <c r="BJ1389" s="45"/>
      <c r="BK1389" s="46"/>
      <c r="BL1389" s="94"/>
    </row>
    <row r="1390" spans="1:64" ht="18" customHeight="1" x14ac:dyDescent="0.3">
      <c r="A1390" s="87">
        <f>IFERROR(InformeTbHv[[#This Row],[T EFECTIVO]]/InformeTbHv[[#This Row],[Horas disponibles]],0)</f>
        <v>0.91160949868073882</v>
      </c>
      <c r="B1390" s="87">
        <f>((InformeTbHv[[#This Row],[T PROGRAMADO]]-InformeTbHv[[#This Row],[HORAS DE OTRAS PARADA]]))/InformeTbHv[[#This Row],[T PROGRAMADO]]</f>
        <v>0.86375000000000002</v>
      </c>
      <c r="C1390" s="216">
        <f>IFERROR(((InformeTbHv[[#This Row],[T PROGRAMADO]]-InformeTbHv[[#This Row],[Ttal P. mec]])/InformeTbHv[[#This Row],[T PROGRAMADO]]),0)</f>
        <v>0.94750000000000001</v>
      </c>
      <c r="D1390" s="88">
        <f>IFERROR(ROUND(InformeTbHv[[#This Row],[TOTAL DE ARBOLES]]/InformeTbHv[[#This Row],[T EFECTIVO]],2),"")</f>
        <v>52.24</v>
      </c>
      <c r="E1390" s="88">
        <f>(IFERROR(ROUND(InformeTbHv[[#This Row],[M3]]/InformeTbHv[[#This Row],[TOTAL DE ARBOLES]],2),""))</f>
        <v>0.3</v>
      </c>
      <c r="F1390" s="39">
        <f>IFERROR(ROUND(InformeTbHv[[#This Row],[M3]]/InformeTbHv[[#This Row],[T EFECTIVO]],2),"")</f>
        <v>15.92</v>
      </c>
      <c r="G1390" s="89">
        <f>InformeTbHv[[#This Row],[T PROGRAMADO]]-InformeTbHv[[#This Row],[HORAS DE OTRAS PARADA]]</f>
        <v>6.91</v>
      </c>
      <c r="H1390" s="89">
        <f>InformeTbHv[[#This Row],[T PROGRAMADO]]-SUM(InformeTbHv[[#This Row],[T PARADAS MEC]]+InformeTbHv[[#This Row],[ALISTAMIENTO]]+InformeTbHv[[#This Row],[Mantenimiento periódico]])</f>
        <v>7.58</v>
      </c>
      <c r="I1390" s="89">
        <f>InformeTbHv[[#This Row],[T PARADAS MEC]]+InformeTbHv[[#This Row],[ALISTAMIENTO]]+InformeTbHv[[#This Row],[Mantenimiento periódico]]</f>
        <v>0.42</v>
      </c>
      <c r="J1390" s="89">
        <f>SUMIF(InformeTbHv[[#This Row],[MOTIVO 1]],"Mantenimiento periódico",InformeTbHv[[#This Row],[T OTRA PARADA 1]])</f>
        <v>0</v>
      </c>
      <c r="K1390" s="89">
        <f>InformeTbHv[[#This Row],[Mantenimiento periódico]]+InformeTbHv[[#This Row],[ALISTAMIENTO]]</f>
        <v>0.42</v>
      </c>
      <c r="L1390" s="89">
        <f>SUM(InformeTbHv[[#This Row],[T OTRA PARADA 1]:[T OTRA PARADA 5]])</f>
        <v>0</v>
      </c>
      <c r="M1390" s="88" t="s">
        <v>55</v>
      </c>
      <c r="N1390" s="88" t="s">
        <v>1418</v>
      </c>
      <c r="O1390" s="88" t="s">
        <v>60</v>
      </c>
      <c r="P1390" s="88">
        <v>1061791033</v>
      </c>
      <c r="Q1390" s="88" t="s">
        <v>43</v>
      </c>
      <c r="R1390" s="88" t="s">
        <v>49</v>
      </c>
      <c r="S1390" s="90">
        <v>46090</v>
      </c>
      <c r="T1390" s="88" t="s">
        <v>62</v>
      </c>
      <c r="U1390" s="88"/>
      <c r="V1390" s="88"/>
      <c r="W1390" s="88"/>
      <c r="X1390" s="88"/>
      <c r="Y1390" s="88"/>
      <c r="Z1390" s="88"/>
      <c r="AA1390" s="88"/>
      <c r="AB1390" s="88"/>
      <c r="AC1390" s="88" t="s">
        <v>1445</v>
      </c>
      <c r="AD1390" s="88" t="s">
        <v>1490</v>
      </c>
      <c r="AE1390" s="88" t="s">
        <v>1518</v>
      </c>
      <c r="AF1390" s="88">
        <v>19.828868083208551</v>
      </c>
      <c r="AG1390" s="49" t="s">
        <v>208</v>
      </c>
      <c r="AH1390" s="206">
        <v>5</v>
      </c>
      <c r="AI1390" s="88" t="s">
        <v>47</v>
      </c>
      <c r="AJ1390" s="419">
        <f>VLOOKUP(InformeTbHv[[#This Row],[TURNO]],[1]INFORMEHV!AI$2:AK$184,2,0)</f>
        <v>0.25</v>
      </c>
      <c r="AK1390" s="419">
        <f>VLOOKUP(InformeTbHv[[#This Row],[TURNO]],[1]INFORMEHV!AI$2:AK$184,3,0)</f>
        <v>0.58333333333333337</v>
      </c>
      <c r="AL1390" s="205">
        <v>26</v>
      </c>
      <c r="AM1390" s="88">
        <v>361</v>
      </c>
      <c r="AN1390" s="88">
        <v>110</v>
      </c>
      <c r="AO1390" s="88">
        <v>16</v>
      </c>
      <c r="AP1390" s="88">
        <v>47</v>
      </c>
      <c r="AQ1390" s="198">
        <v>26</v>
      </c>
      <c r="AR1390" s="88">
        <v>8</v>
      </c>
      <c r="AS1390" s="88"/>
      <c r="AT1390" s="88"/>
      <c r="AU1390" s="88"/>
      <c r="AV1390" s="88">
        <v>0.42</v>
      </c>
      <c r="AW1390" s="88">
        <v>0.42</v>
      </c>
      <c r="AX1390" s="88">
        <v>0.25</v>
      </c>
      <c r="AY1390" s="88">
        <v>2</v>
      </c>
      <c r="AZ1390" s="92" t="s">
        <v>830</v>
      </c>
      <c r="BA1390" s="88" t="s">
        <v>46</v>
      </c>
      <c r="BB139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1.0899999999999999</v>
      </c>
      <c r="BC1390" s="89"/>
      <c r="BD1390" s="89"/>
      <c r="BE1390" s="89"/>
      <c r="BF1390" s="89"/>
      <c r="BG1390" s="93"/>
      <c r="BH1390" s="44"/>
      <c r="BI1390" s="45"/>
      <c r="BJ1390" s="45"/>
      <c r="BK1390" s="46"/>
      <c r="BL1390" s="94"/>
    </row>
    <row r="1391" spans="1:64" ht="18" customHeight="1" x14ac:dyDescent="0.3">
      <c r="A1391" s="87">
        <f>IFERROR(InformeTbHv[[#This Row],[T EFECTIVO]]/InformeTbHv[[#This Row],[Horas disponibles]],0)</f>
        <v>0.87737478411053538</v>
      </c>
      <c r="B1391" s="87">
        <f>((InformeTbHv[[#This Row],[T PROGRAMADO]]-InformeTbHv[[#This Row],[HORAS DE OTRAS PARADA]]))/InformeTbHv[[#This Row],[T PROGRAMADO]]</f>
        <v>0.84666666666666668</v>
      </c>
      <c r="C1391" s="216">
        <f>IFERROR(((InformeTbHv[[#This Row],[T PROGRAMADO]]-InformeTbHv[[#This Row],[Ttal P. mec]])/InformeTbHv[[#This Row],[T PROGRAMADO]]),0)</f>
        <v>0.96499999999999997</v>
      </c>
      <c r="D1391" s="88">
        <f>IFERROR(ROUND(InformeTbHv[[#This Row],[TOTAL DE ARBOLES]]/InformeTbHv[[#This Row],[T EFECTIVO]],2),"")</f>
        <v>49.21</v>
      </c>
      <c r="E1391" s="88">
        <f>(IFERROR(ROUND(InformeTbHv[[#This Row],[M3]]/InformeTbHv[[#This Row],[TOTAL DE ARBOLES]],2),""))</f>
        <v>0.38</v>
      </c>
      <c r="F1391" s="39">
        <f>IFERROR(ROUND(InformeTbHv[[#This Row],[M3]]/InformeTbHv[[#This Row],[T EFECTIVO]],2),"")</f>
        <v>18.7</v>
      </c>
      <c r="G1391" s="89">
        <f>InformeTbHv[[#This Row],[T PROGRAMADO]]-InformeTbHv[[#This Row],[HORAS DE OTRAS PARADA]]</f>
        <v>10.16</v>
      </c>
      <c r="H1391" s="89">
        <f>InformeTbHv[[#This Row],[T PROGRAMADO]]-SUM(InformeTbHv[[#This Row],[T PARADAS MEC]]+InformeTbHv[[#This Row],[ALISTAMIENTO]]+InformeTbHv[[#This Row],[Mantenimiento periódico]])</f>
        <v>11.58</v>
      </c>
      <c r="I1391" s="89">
        <f>InformeTbHv[[#This Row],[T PARADAS MEC]]+InformeTbHv[[#This Row],[ALISTAMIENTO]]+InformeTbHv[[#This Row],[Mantenimiento periódico]]</f>
        <v>0.42</v>
      </c>
      <c r="J1391" s="89">
        <f>SUMIF(InformeTbHv[[#This Row],[MOTIVO 1]],"Mantenimiento periódico",InformeTbHv[[#This Row],[T OTRA PARADA 1]])</f>
        <v>0</v>
      </c>
      <c r="K1391" s="89">
        <f>InformeTbHv[[#This Row],[Mantenimiento periódico]]+InformeTbHv[[#This Row],[ALISTAMIENTO]]</f>
        <v>0.42</v>
      </c>
      <c r="L1391" s="89">
        <f>SUM(InformeTbHv[[#This Row],[T OTRA PARADA 1]:[T OTRA PARADA 5]])</f>
        <v>0</v>
      </c>
      <c r="M1391" s="88" t="s">
        <v>79</v>
      </c>
      <c r="N1391" s="88" t="s">
        <v>1417</v>
      </c>
      <c r="O1391" s="88" t="s">
        <v>381</v>
      </c>
      <c r="P1391" s="88">
        <v>1007605468</v>
      </c>
      <c r="Q1391" s="88" t="s">
        <v>43</v>
      </c>
      <c r="R1391" s="88" t="s">
        <v>49</v>
      </c>
      <c r="S1391" s="90">
        <v>46091</v>
      </c>
      <c r="T1391" s="88" t="s">
        <v>62</v>
      </c>
      <c r="U1391" s="88"/>
      <c r="V1391" s="88"/>
      <c r="W1391" s="88"/>
      <c r="X1391" s="88"/>
      <c r="Y1391" s="88"/>
      <c r="Z1391" s="88"/>
      <c r="AA1391" s="88"/>
      <c r="AB1391" s="88"/>
      <c r="AC1391" s="88" t="s">
        <v>1445</v>
      </c>
      <c r="AD1391" s="88" t="s">
        <v>1490</v>
      </c>
      <c r="AE1391" s="88" t="s">
        <v>1518</v>
      </c>
      <c r="AF1391" s="88">
        <v>19.828868083208551</v>
      </c>
      <c r="AG1391" s="49" t="s">
        <v>208</v>
      </c>
      <c r="AH1391" s="206">
        <v>5</v>
      </c>
      <c r="AI1391" s="88" t="s">
        <v>47</v>
      </c>
      <c r="AJ1391" s="419">
        <f>VLOOKUP(InformeTbHv[[#This Row],[TURNO]],[1]INFORMEHV!AI$2:AK$184,2,0)</f>
        <v>0.25</v>
      </c>
      <c r="AK1391" s="419">
        <f>VLOOKUP(InformeTbHv[[#This Row],[TURNO]],[1]INFORMEHV!AI$2:AK$184,3,0)</f>
        <v>0.58333333333333337</v>
      </c>
      <c r="AL1391" s="205">
        <v>29</v>
      </c>
      <c r="AM1391" s="88">
        <v>500</v>
      </c>
      <c r="AN1391" s="88">
        <v>190</v>
      </c>
      <c r="AO1391" s="88">
        <v>17</v>
      </c>
      <c r="AP1391" s="88">
        <v>50</v>
      </c>
      <c r="AQ1391" s="89">
        <v>26</v>
      </c>
      <c r="AR1391" s="88">
        <v>12</v>
      </c>
      <c r="AS1391" s="88"/>
      <c r="AT1391" s="88"/>
      <c r="AU1391" s="88"/>
      <c r="AV1391" s="88">
        <v>0.42</v>
      </c>
      <c r="AW1391" s="88">
        <v>0.42</v>
      </c>
      <c r="AX1391" s="88">
        <v>1</v>
      </c>
      <c r="AY1391" s="88">
        <v>5</v>
      </c>
      <c r="AZ1391" s="92" t="s">
        <v>57</v>
      </c>
      <c r="BA1391" s="88" t="s">
        <v>46</v>
      </c>
      <c r="BB139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1.8399999999999999</v>
      </c>
      <c r="BC1391" s="89"/>
      <c r="BD1391" s="89"/>
      <c r="BE1391" s="89"/>
      <c r="BF1391" s="89"/>
      <c r="BG1391" s="93"/>
      <c r="BH1391" s="44"/>
      <c r="BI1391" s="45"/>
      <c r="BJ1391" s="45"/>
      <c r="BK1391" s="46"/>
      <c r="BL1391" s="94"/>
    </row>
    <row r="1392" spans="1:64" ht="18" customHeight="1" x14ac:dyDescent="0.3">
      <c r="A1392" s="87">
        <f>IFERROR(InformeTbHv[[#This Row],[T EFECTIVO]]/InformeTbHv[[#This Row],[Horas disponibles]],0)</f>
        <v>0.53763440860215095</v>
      </c>
      <c r="B1392" s="87">
        <f>((InformeTbHv[[#This Row],[T PROGRAMADO]]-InformeTbHv[[#This Row],[HORAS DE OTRAS PARADA]]))/InformeTbHv[[#This Row],[T PROGRAMADO]]</f>
        <v>0.5208333333333337</v>
      </c>
      <c r="C1392" s="216">
        <f>IFERROR(((InformeTbHv[[#This Row],[T PROGRAMADO]]-InformeTbHv[[#This Row],[Ttal P. mec]])/InformeTbHv[[#This Row],[T PROGRAMADO]]),0)</f>
        <v>0.96875</v>
      </c>
      <c r="D1392" s="88">
        <f>IFERROR(ROUND(InformeTbHv[[#This Row],[TOTAL DE ARBOLES]]/InformeTbHv[[#This Row],[T EFECTIVO]],2),"")</f>
        <v>151.68</v>
      </c>
      <c r="E1392" s="88">
        <f>(IFERROR(ROUND(InformeTbHv[[#This Row],[M3]]/InformeTbHv[[#This Row],[TOTAL DE ARBOLES]],2),""))</f>
        <v>0.19</v>
      </c>
      <c r="F1392" s="39">
        <f>IFERROR(ROUND(InformeTbHv[[#This Row],[M3]]/InformeTbHv[[#This Row],[T EFECTIVO]],2),"")</f>
        <v>28.8</v>
      </c>
      <c r="G1392" s="89">
        <f>InformeTbHv[[#This Row],[T PROGRAMADO]]-InformeTbHv[[#This Row],[HORAS DE OTRAS PARADA]]</f>
        <v>4.1666666666666696</v>
      </c>
      <c r="H1392" s="89">
        <f>InformeTbHv[[#This Row],[T PROGRAMADO]]-SUM(InformeTbHv[[#This Row],[T PARADAS MEC]]+InformeTbHv[[#This Row],[ALISTAMIENTO]]+InformeTbHv[[#This Row],[Mantenimiento periódico]])</f>
        <v>7.75</v>
      </c>
      <c r="I1392" s="89">
        <f>InformeTbHv[[#This Row],[T PARADAS MEC]]+InformeTbHv[[#This Row],[ALISTAMIENTO]]+InformeTbHv[[#This Row],[Mantenimiento periódico]]</f>
        <v>0.25</v>
      </c>
      <c r="J1392" s="89">
        <f>SUMIF(InformeTbHv[[#This Row],[MOTIVO 1]],"Mantenimiento periódico",InformeTbHv[[#This Row],[T OTRA PARADA 1]])</f>
        <v>0</v>
      </c>
      <c r="K1392" s="89">
        <f>InformeTbHv[[#This Row],[Mantenimiento periódico]]+InformeTbHv[[#This Row],[ALISTAMIENTO]]</f>
        <v>0.25</v>
      </c>
      <c r="L1392" s="89">
        <f>SUM(InformeTbHv[[#This Row],[T OTRA PARADA 1]:[T OTRA PARADA 5]])</f>
        <v>3.3333333333333299</v>
      </c>
      <c r="M1392" s="88" t="s">
        <v>72</v>
      </c>
      <c r="N1392" s="88" t="s">
        <v>1418</v>
      </c>
      <c r="O1392" s="88" t="s">
        <v>73</v>
      </c>
      <c r="P1392" s="88">
        <v>1116724403</v>
      </c>
      <c r="Q1392" s="88" t="s">
        <v>43</v>
      </c>
      <c r="R1392" s="88" t="s">
        <v>74</v>
      </c>
      <c r="S1392" s="90">
        <v>46091</v>
      </c>
      <c r="T1392" s="88" t="s">
        <v>182</v>
      </c>
      <c r="U1392" s="88"/>
      <c r="V1392" s="88"/>
      <c r="W1392" s="88"/>
      <c r="X1392" s="88"/>
      <c r="Y1392" s="88"/>
      <c r="Z1392" s="88"/>
      <c r="AA1392" s="88"/>
      <c r="AB1392" s="88"/>
      <c r="AC1392" s="88" t="s">
        <v>1432</v>
      </c>
      <c r="AD1392" s="88" t="s">
        <v>1477</v>
      </c>
      <c r="AE1392" s="88" t="s">
        <v>1514</v>
      </c>
      <c r="AF1392" s="88">
        <v>14.532512839160525</v>
      </c>
      <c r="AG1392" s="251" t="s">
        <v>205</v>
      </c>
      <c r="AH1392" s="206">
        <v>8</v>
      </c>
      <c r="AI1392" s="88" t="s">
        <v>45</v>
      </c>
      <c r="AJ1392" s="419">
        <f>VLOOKUP(InformeTbHv[[#This Row],[TURNO]],[1]INFORMEHV!AI$2:AK$184,2,0)</f>
        <v>0.58333333333333337</v>
      </c>
      <c r="AK1392" s="419">
        <f>VLOOKUP(InformeTbHv[[#This Row],[TURNO]],[1]INFORMEHV!AI$2:AK$184,3,0)</f>
        <v>0.91666666666666663</v>
      </c>
      <c r="AL1392" s="205">
        <v>14</v>
      </c>
      <c r="AM1392" s="88">
        <v>632</v>
      </c>
      <c r="AN1392" s="88">
        <v>120</v>
      </c>
      <c r="AO1392" s="88">
        <v>19</v>
      </c>
      <c r="AP1392" s="88">
        <v>120</v>
      </c>
      <c r="AQ1392" s="89">
        <v>15</v>
      </c>
      <c r="AR1392" s="88">
        <v>8</v>
      </c>
      <c r="AS1392" s="88"/>
      <c r="AT1392" s="88"/>
      <c r="AU1392" s="88"/>
      <c r="AV1392" s="88">
        <v>0.25</v>
      </c>
      <c r="AW1392" s="88"/>
      <c r="AX1392" s="88">
        <v>0.25</v>
      </c>
      <c r="AY1392" s="88"/>
      <c r="AZ1392" s="92" t="s">
        <v>911</v>
      </c>
      <c r="BA1392" s="88" t="s">
        <v>48</v>
      </c>
      <c r="BB139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3.8333333333333299</v>
      </c>
      <c r="BC1392" s="89">
        <v>3.3333333333333299</v>
      </c>
      <c r="BD1392" s="89"/>
      <c r="BE1392" s="89"/>
      <c r="BF1392" s="89"/>
      <c r="BG1392" s="93"/>
      <c r="BH1392" s="14" t="s">
        <v>236</v>
      </c>
      <c r="BI1392" s="45"/>
      <c r="BJ1392" s="45"/>
      <c r="BK1392" s="46"/>
      <c r="BL1392" s="94"/>
    </row>
    <row r="1393" spans="1:64" ht="18" customHeight="1" x14ac:dyDescent="0.3">
      <c r="A1393" s="87">
        <f>IFERROR(InformeTbHv[[#This Row],[T EFECTIVO]]/InformeTbHv[[#This Row],[Horas disponibles]],0)</f>
        <v>0.94784876140808338</v>
      </c>
      <c r="B1393" s="87">
        <f>((InformeTbHv[[#This Row],[T PROGRAMADO]]-InformeTbHv[[#This Row],[HORAS DE OTRAS PARADA]]))/InformeTbHv[[#This Row],[T PROGRAMADO]]</f>
        <v>0.90874999999999995</v>
      </c>
      <c r="C1393" s="216">
        <f>IFERROR(((InformeTbHv[[#This Row],[T PROGRAMADO]]-InformeTbHv[[#This Row],[Ttal P. mec]])/InformeTbHv[[#This Row],[T PROGRAMADO]]),0)</f>
        <v>0.95874999999999999</v>
      </c>
      <c r="D1393" s="88">
        <f>IFERROR(ROUND(InformeTbHv[[#This Row],[TOTAL DE ARBOLES]]/InformeTbHv[[#This Row],[T EFECTIVO]],2),"")</f>
        <v>59.28</v>
      </c>
      <c r="E1393" s="88">
        <f>(IFERROR(ROUND(InformeTbHv[[#This Row],[M3]]/InformeTbHv[[#This Row],[TOTAL DE ARBOLES]],2),""))</f>
        <v>0.32</v>
      </c>
      <c r="F1393" s="39">
        <f>IFERROR(ROUND(InformeTbHv[[#This Row],[M3]]/InformeTbHv[[#This Row],[T EFECTIVO]],2),"")</f>
        <v>19.260000000000002</v>
      </c>
      <c r="G1393" s="89">
        <f>InformeTbHv[[#This Row],[T PROGRAMADO]]-InformeTbHv[[#This Row],[HORAS DE OTRAS PARADA]]</f>
        <v>7.27</v>
      </c>
      <c r="H1393" s="89">
        <f>InformeTbHv[[#This Row],[T PROGRAMADO]]-SUM(InformeTbHv[[#This Row],[T PARADAS MEC]]+InformeTbHv[[#This Row],[ALISTAMIENTO]]+InformeTbHv[[#This Row],[Mantenimiento periódico]])</f>
        <v>7.67</v>
      </c>
      <c r="I1393" s="89">
        <f>InformeTbHv[[#This Row],[T PARADAS MEC]]+InformeTbHv[[#This Row],[ALISTAMIENTO]]+InformeTbHv[[#This Row],[Mantenimiento periódico]]</f>
        <v>0.33</v>
      </c>
      <c r="J1393" s="89">
        <f>SUMIF(InformeTbHv[[#This Row],[MOTIVO 1]],"Mantenimiento periódico",InformeTbHv[[#This Row],[T OTRA PARADA 1]])</f>
        <v>0</v>
      </c>
      <c r="K1393" s="89">
        <f>InformeTbHv[[#This Row],[Mantenimiento periódico]]+InformeTbHv[[#This Row],[ALISTAMIENTO]]</f>
        <v>0.33</v>
      </c>
      <c r="L1393" s="89">
        <f>SUM(InformeTbHv[[#This Row],[T OTRA PARADA 1]:[T OTRA PARADA 5]])</f>
        <v>0</v>
      </c>
      <c r="M1393" s="88" t="s">
        <v>42</v>
      </c>
      <c r="N1393" s="88" t="s">
        <v>1418</v>
      </c>
      <c r="O1393" s="88" t="s">
        <v>58</v>
      </c>
      <c r="P1393" s="88">
        <v>6343935</v>
      </c>
      <c r="Q1393" s="88" t="s">
        <v>43</v>
      </c>
      <c r="R1393" s="88" t="s">
        <v>44</v>
      </c>
      <c r="S1393" s="90">
        <v>46091</v>
      </c>
      <c r="T1393" s="88" t="s">
        <v>815</v>
      </c>
      <c r="U1393" s="88"/>
      <c r="V1393" s="88"/>
      <c r="W1393" s="88"/>
      <c r="X1393" s="88"/>
      <c r="Y1393" s="88"/>
      <c r="Z1393" s="88"/>
      <c r="AA1393" s="88"/>
      <c r="AB1393" s="88"/>
      <c r="AC1393" s="88" t="s">
        <v>1434</v>
      </c>
      <c r="AD1393" s="88" t="s">
        <v>1479</v>
      </c>
      <c r="AE1393" s="88" t="s">
        <v>1519</v>
      </c>
      <c r="AF1393" s="88">
        <v>17.88641072711232</v>
      </c>
      <c r="AG1393" s="49" t="s">
        <v>208</v>
      </c>
      <c r="AH1393" s="206">
        <v>2</v>
      </c>
      <c r="AI1393" s="88" t="s">
        <v>45</v>
      </c>
      <c r="AJ1393" s="419">
        <f>VLOOKUP(InformeTbHv[[#This Row],[TURNO]],[1]INFORMEHV!AI$2:AK$184,2,0)</f>
        <v>0.58333333333333337</v>
      </c>
      <c r="AK1393" s="419">
        <f>VLOOKUP(InformeTbHv[[#This Row],[TURNO]],[1]INFORMEHV!AI$2:AK$184,3,0)</f>
        <v>0.91666666666666663</v>
      </c>
      <c r="AL1393" s="205">
        <v>26</v>
      </c>
      <c r="AM1393" s="88">
        <v>431</v>
      </c>
      <c r="AN1393" s="88">
        <v>140</v>
      </c>
      <c r="AO1393" s="88">
        <v>14</v>
      </c>
      <c r="AP1393" s="88">
        <v>58</v>
      </c>
      <c r="AQ1393" s="89">
        <v>0.33</v>
      </c>
      <c r="AR1393" s="88">
        <v>8</v>
      </c>
      <c r="AS1393" s="88"/>
      <c r="AT1393" s="88"/>
      <c r="AU1393" s="88"/>
      <c r="AV1393" s="88">
        <v>0.33</v>
      </c>
      <c r="AW1393" s="88">
        <v>0.17</v>
      </c>
      <c r="AX1393" s="88">
        <v>0.23</v>
      </c>
      <c r="AY1393" s="88">
        <v>8</v>
      </c>
      <c r="AZ1393" s="92"/>
      <c r="BA1393" s="88" t="s">
        <v>46</v>
      </c>
      <c r="BB139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0.73</v>
      </c>
      <c r="BC1393" s="89"/>
      <c r="BD1393" s="89"/>
      <c r="BE1393" s="89"/>
      <c r="BF1393" s="89"/>
      <c r="BG1393" s="93"/>
      <c r="BH1393" s="44"/>
      <c r="BI1393" s="45"/>
      <c r="BJ1393" s="45"/>
      <c r="BK1393" s="46"/>
      <c r="BL1393" s="94"/>
    </row>
    <row r="1394" spans="1:64" ht="18" customHeight="1" x14ac:dyDescent="0.3">
      <c r="A1394" s="87">
        <f>IFERROR(InformeTbHv[[#This Row],[T EFECTIVO]]/InformeTbHv[[#This Row],[Horas disponibles]],0)</f>
        <v>0.80443285528031294</v>
      </c>
      <c r="B1394" s="87">
        <f>((InformeTbHv[[#This Row],[T PROGRAMADO]]-InformeTbHv[[#This Row],[HORAS DE OTRAS PARADA]]))/InformeTbHv[[#This Row],[T PROGRAMADO]]</f>
        <v>0.77124999999999999</v>
      </c>
      <c r="C1394" s="216">
        <f>IFERROR(((InformeTbHv[[#This Row],[T PROGRAMADO]]-InformeTbHv[[#This Row],[Ttal P. mec]])/InformeTbHv[[#This Row],[T PROGRAMADO]]),0)</f>
        <v>0.95874999999999999</v>
      </c>
      <c r="D1394" s="88">
        <f>IFERROR(ROUND(InformeTbHv[[#This Row],[TOTAL DE ARBOLES]]/InformeTbHv[[#This Row],[T EFECTIVO]],2),"")</f>
        <v>43.76</v>
      </c>
      <c r="E1394" s="88">
        <f>(IFERROR(ROUND(InformeTbHv[[#This Row],[M3]]/InformeTbHv[[#This Row],[TOTAL DE ARBOLES]],2),""))</f>
        <v>0.34</v>
      </c>
      <c r="F1394" s="39">
        <f>IFERROR(ROUND(InformeTbHv[[#This Row],[M3]]/InformeTbHv[[#This Row],[T EFECTIVO]],2),"")</f>
        <v>15.07</v>
      </c>
      <c r="G1394" s="89">
        <f>InformeTbHv[[#This Row],[T PROGRAMADO]]-InformeTbHv[[#This Row],[HORAS DE OTRAS PARADA]]</f>
        <v>6.17</v>
      </c>
      <c r="H1394" s="89">
        <f>InformeTbHv[[#This Row],[T PROGRAMADO]]-SUM(InformeTbHv[[#This Row],[T PARADAS MEC]]+InformeTbHv[[#This Row],[ALISTAMIENTO]]+InformeTbHv[[#This Row],[Mantenimiento periódico]])</f>
        <v>7.67</v>
      </c>
      <c r="I1394" s="89">
        <f>InformeTbHv[[#This Row],[T PARADAS MEC]]+InformeTbHv[[#This Row],[ALISTAMIENTO]]+InformeTbHv[[#This Row],[Mantenimiento periódico]]</f>
        <v>0.33</v>
      </c>
      <c r="J1394" s="89">
        <f>SUMIF(InformeTbHv[[#This Row],[MOTIVO 1]],"Mantenimiento periódico",InformeTbHv[[#This Row],[T OTRA PARADA 1]])</f>
        <v>0</v>
      </c>
      <c r="K1394" s="89">
        <f>InformeTbHv[[#This Row],[Mantenimiento periódico]]+InformeTbHv[[#This Row],[ALISTAMIENTO]]</f>
        <v>0.33</v>
      </c>
      <c r="L1394" s="89">
        <f>SUM(InformeTbHv[[#This Row],[T OTRA PARADA 1]:[T OTRA PARADA 5]])</f>
        <v>1</v>
      </c>
      <c r="M1394" s="88" t="s">
        <v>76</v>
      </c>
      <c r="N1394" s="88" t="s">
        <v>1418</v>
      </c>
      <c r="O1394" s="88" t="s">
        <v>83</v>
      </c>
      <c r="P1394" s="88">
        <v>1116724602</v>
      </c>
      <c r="Q1394" s="88" t="s">
        <v>43</v>
      </c>
      <c r="R1394" s="88" t="s">
        <v>49</v>
      </c>
      <c r="S1394" s="90">
        <v>46091</v>
      </c>
      <c r="T1394" s="88" t="s">
        <v>100</v>
      </c>
      <c r="U1394" s="88"/>
      <c r="V1394" s="88"/>
      <c r="W1394" s="88"/>
      <c r="X1394" s="88"/>
      <c r="Y1394" s="88"/>
      <c r="Z1394" s="88"/>
      <c r="AA1394" s="88"/>
      <c r="AB1394" s="88"/>
      <c r="AC1394" s="88" t="s">
        <v>1447</v>
      </c>
      <c r="AD1394" s="88" t="s">
        <v>1492</v>
      </c>
      <c r="AE1394" s="88" t="s">
        <v>1509</v>
      </c>
      <c r="AF1394" s="88">
        <v>22.377612303778299</v>
      </c>
      <c r="AG1394" s="251" t="s">
        <v>205</v>
      </c>
      <c r="AH1394" s="206">
        <v>3</v>
      </c>
      <c r="AI1394" s="88" t="s">
        <v>47</v>
      </c>
      <c r="AJ1394" s="419">
        <f>VLOOKUP(InformeTbHv[[#This Row],[TURNO]],[1]INFORMEHV!AI$2:AK$184,2,0)</f>
        <v>0.25</v>
      </c>
      <c r="AK1394" s="419">
        <f>VLOOKUP(InformeTbHv[[#This Row],[TURNO]],[1]INFORMEHV!AI$2:AK$184,3,0)</f>
        <v>0.58333333333333337</v>
      </c>
      <c r="AL1394" s="205">
        <v>20</v>
      </c>
      <c r="AM1394" s="88">
        <v>270</v>
      </c>
      <c r="AN1394" s="88">
        <v>92.96</v>
      </c>
      <c r="AO1394" s="88">
        <v>14.1</v>
      </c>
      <c r="AP1394" s="88"/>
      <c r="AQ1394" s="89">
        <v>20</v>
      </c>
      <c r="AR1394" s="88">
        <v>8</v>
      </c>
      <c r="AS1394" s="88"/>
      <c r="AT1394" s="88"/>
      <c r="AU1394" s="88"/>
      <c r="AV1394" s="88">
        <v>0.33</v>
      </c>
      <c r="AW1394" s="88">
        <v>0.33</v>
      </c>
      <c r="AX1394" s="88">
        <v>0.17</v>
      </c>
      <c r="AY1394" s="88"/>
      <c r="AZ1394" s="92"/>
      <c r="BA1394" s="88" t="s">
        <v>46</v>
      </c>
      <c r="BB139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1.83</v>
      </c>
      <c r="BC1394" s="89">
        <v>1</v>
      </c>
      <c r="BD1394" s="89"/>
      <c r="BE1394" s="89"/>
      <c r="BF1394" s="89"/>
      <c r="BG1394" s="93"/>
      <c r="BH1394" s="44" t="s">
        <v>841</v>
      </c>
      <c r="BI1394" s="45"/>
      <c r="BJ1394" s="45"/>
      <c r="BK1394" s="46"/>
      <c r="BL1394" s="94"/>
    </row>
    <row r="1395" spans="1:64" ht="18" customHeight="1" x14ac:dyDescent="0.3">
      <c r="A1395" s="87">
        <f>IFERROR(InformeTbHv[[#This Row],[T EFECTIVO]]/InformeTbHv[[#This Row],[Horas disponibles]],0)</f>
        <v>0.94524119947848761</v>
      </c>
      <c r="B1395" s="87">
        <f>((InformeTbHv[[#This Row],[T PROGRAMADO]]-InformeTbHv[[#This Row],[HORAS DE OTRAS PARADA]]))/InformeTbHv[[#This Row],[T PROGRAMADO]]</f>
        <v>0.90625</v>
      </c>
      <c r="C1395" s="216">
        <f>IFERROR(((InformeTbHv[[#This Row],[T PROGRAMADO]]-InformeTbHv[[#This Row],[Ttal P. mec]])/InformeTbHv[[#This Row],[T PROGRAMADO]]),0)</f>
        <v>0.95874999999999999</v>
      </c>
      <c r="D1395" s="88">
        <f>IFERROR(ROUND(InformeTbHv[[#This Row],[TOTAL DE ARBOLES]]/InformeTbHv[[#This Row],[T EFECTIVO]],2),"")</f>
        <v>34.07</v>
      </c>
      <c r="E1395" s="88">
        <f>(IFERROR(ROUND(InformeTbHv[[#This Row],[M3]]/InformeTbHv[[#This Row],[TOTAL DE ARBOLES]],2),""))</f>
        <v>0.35</v>
      </c>
      <c r="F1395" s="39">
        <f>IFERROR(ROUND(InformeTbHv[[#This Row],[M3]]/InformeTbHv[[#This Row],[T EFECTIVO]],2),"")</f>
        <v>11.95</v>
      </c>
      <c r="G1395" s="89">
        <f>InformeTbHv[[#This Row],[T PROGRAMADO]]-InformeTbHv[[#This Row],[HORAS DE OTRAS PARADA]]</f>
        <v>7.25</v>
      </c>
      <c r="H1395" s="89">
        <f>InformeTbHv[[#This Row],[T PROGRAMADO]]-SUM(InformeTbHv[[#This Row],[T PARADAS MEC]]+InformeTbHv[[#This Row],[ALISTAMIENTO]]+InformeTbHv[[#This Row],[Mantenimiento periódico]])</f>
        <v>7.67</v>
      </c>
      <c r="I1395" s="89">
        <f>InformeTbHv[[#This Row],[T PARADAS MEC]]+InformeTbHv[[#This Row],[ALISTAMIENTO]]+InformeTbHv[[#This Row],[Mantenimiento periódico]]</f>
        <v>0.33</v>
      </c>
      <c r="J1395" s="89">
        <f>SUMIF(InformeTbHv[[#This Row],[MOTIVO 1]],"Mantenimiento periódico",InformeTbHv[[#This Row],[T OTRA PARADA 1]])</f>
        <v>0</v>
      </c>
      <c r="K1395" s="89">
        <f>InformeTbHv[[#This Row],[Mantenimiento periódico]]+InformeTbHv[[#This Row],[ALISTAMIENTO]]</f>
        <v>0.33</v>
      </c>
      <c r="L1395" s="89">
        <f>SUM(InformeTbHv[[#This Row],[T OTRA PARADA 1]:[T OTRA PARADA 5]])</f>
        <v>0</v>
      </c>
      <c r="M1395" s="88" t="s">
        <v>76</v>
      </c>
      <c r="N1395" s="88" t="s">
        <v>1418</v>
      </c>
      <c r="O1395" s="88" t="s">
        <v>77</v>
      </c>
      <c r="P1395" s="88">
        <v>1010092842</v>
      </c>
      <c r="Q1395" s="88" t="s">
        <v>43</v>
      </c>
      <c r="R1395" s="88" t="s">
        <v>49</v>
      </c>
      <c r="S1395" s="90">
        <v>46091</v>
      </c>
      <c r="T1395" s="88" t="s">
        <v>100</v>
      </c>
      <c r="U1395" s="88"/>
      <c r="V1395" s="88"/>
      <c r="W1395" s="88"/>
      <c r="X1395" s="88"/>
      <c r="Y1395" s="88"/>
      <c r="Z1395" s="88"/>
      <c r="AA1395" s="88"/>
      <c r="AB1395" s="88"/>
      <c r="AC1395" s="88" t="s">
        <v>1447</v>
      </c>
      <c r="AD1395" s="88" t="s">
        <v>1492</v>
      </c>
      <c r="AE1395" s="88" t="s">
        <v>1509</v>
      </c>
      <c r="AF1395" s="88">
        <v>22.377612303778299</v>
      </c>
      <c r="AG1395" s="251" t="s">
        <v>205</v>
      </c>
      <c r="AH1395" s="206">
        <v>3</v>
      </c>
      <c r="AI1395" s="88" t="s">
        <v>45</v>
      </c>
      <c r="AJ1395" s="419">
        <f>VLOOKUP(InformeTbHv[[#This Row],[TURNO]],[1]INFORMEHV!AI$2:AK$184,2,0)</f>
        <v>0.58333333333333337</v>
      </c>
      <c r="AK1395" s="419">
        <f>VLOOKUP(InformeTbHv[[#This Row],[TURNO]],[1]INFORMEHV!AI$2:AK$184,3,0)</f>
        <v>0.91666666666666663</v>
      </c>
      <c r="AL1395" s="205">
        <v>20</v>
      </c>
      <c r="AM1395" s="88">
        <v>247</v>
      </c>
      <c r="AN1395" s="88">
        <v>86.63</v>
      </c>
      <c r="AO1395" s="88">
        <v>11.24</v>
      </c>
      <c r="AP1395" s="88"/>
      <c r="AQ1395" s="89">
        <v>20</v>
      </c>
      <c r="AR1395" s="88">
        <v>8</v>
      </c>
      <c r="AS1395" s="88"/>
      <c r="AT1395" s="88"/>
      <c r="AU1395" s="88"/>
      <c r="AV1395" s="88">
        <v>0.33</v>
      </c>
      <c r="AW1395" s="88">
        <v>0.25</v>
      </c>
      <c r="AX1395" s="88">
        <v>0.17</v>
      </c>
      <c r="AY1395" s="88"/>
      <c r="AZ1395" s="92"/>
      <c r="BA1395" s="88" t="s">
        <v>46</v>
      </c>
      <c r="BB139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0.75000000000000011</v>
      </c>
      <c r="BC1395" s="89"/>
      <c r="BD1395" s="89"/>
      <c r="BE1395" s="89"/>
      <c r="BF1395" s="89"/>
      <c r="BG1395" s="93"/>
      <c r="BH1395" s="44"/>
      <c r="BI1395" s="45"/>
      <c r="BJ1395" s="45"/>
      <c r="BK1395" s="46"/>
      <c r="BL1395" s="94"/>
    </row>
    <row r="1396" spans="1:64" ht="18" customHeight="1" x14ac:dyDescent="0.3">
      <c r="A1396" s="87">
        <f>IFERROR(InformeTbHv[[#This Row],[T EFECTIVO]]/InformeTbHv[[#This Row],[Horas disponibles]],0)</f>
        <v>0.42372881355932202</v>
      </c>
      <c r="B1396" s="87">
        <f>((InformeTbHv[[#This Row],[T PROGRAMADO]]-InformeTbHv[[#This Row],[HORAS DE OTRAS PARADA]]))/InformeTbHv[[#This Row],[T PROGRAMADO]]</f>
        <v>0.40625</v>
      </c>
      <c r="C1396" s="216">
        <f>IFERROR(((InformeTbHv[[#This Row],[T PROGRAMADO]]-InformeTbHv[[#This Row],[Ttal P. mec]])/InformeTbHv[[#This Row],[T PROGRAMADO]]),0)</f>
        <v>0.95874999999999999</v>
      </c>
      <c r="D1396" s="88">
        <f>IFERROR(ROUND(InformeTbHv[[#This Row],[TOTAL DE ARBOLES]]/InformeTbHv[[#This Row],[T EFECTIVO]],2),"")</f>
        <v>25.54</v>
      </c>
      <c r="E1396" s="88">
        <f>(IFERROR(ROUND(InformeTbHv[[#This Row],[M3]]/InformeTbHv[[#This Row],[TOTAL DE ARBOLES]],2),""))</f>
        <v>0.23</v>
      </c>
      <c r="F1396" s="39">
        <f>IFERROR(ROUND(InformeTbHv[[#This Row],[M3]]/InformeTbHv[[#This Row],[T EFECTIVO]],2),"")</f>
        <v>5.86</v>
      </c>
      <c r="G1396" s="89">
        <f>InformeTbHv[[#This Row],[T PROGRAMADO]]-InformeTbHv[[#This Row],[HORAS DE OTRAS PARADA]]</f>
        <v>3.25</v>
      </c>
      <c r="H1396" s="89">
        <f>InformeTbHv[[#This Row],[T PROGRAMADO]]-SUM(InformeTbHv[[#This Row],[T PARADAS MEC]]+InformeTbHv[[#This Row],[ALISTAMIENTO]]+InformeTbHv[[#This Row],[Mantenimiento periódico]])</f>
        <v>7.67</v>
      </c>
      <c r="I1396" s="89">
        <f>InformeTbHv[[#This Row],[T PARADAS MEC]]+InformeTbHv[[#This Row],[ALISTAMIENTO]]+InformeTbHv[[#This Row],[Mantenimiento periódico]]</f>
        <v>0.33</v>
      </c>
      <c r="J1396" s="89">
        <f>SUMIF(InformeTbHv[[#This Row],[MOTIVO 1]],"Mantenimiento periódico",InformeTbHv[[#This Row],[T OTRA PARADA 1]])</f>
        <v>0</v>
      </c>
      <c r="K1396" s="89">
        <f>InformeTbHv[[#This Row],[Mantenimiento periódico]]+InformeTbHv[[#This Row],[ALISTAMIENTO]]</f>
        <v>0.33</v>
      </c>
      <c r="L1396" s="89">
        <f>SUM(InformeTbHv[[#This Row],[T OTRA PARADA 1]:[T OTRA PARADA 5]])</f>
        <v>4</v>
      </c>
      <c r="M1396" s="88" t="s">
        <v>76</v>
      </c>
      <c r="N1396" s="88" t="s">
        <v>1418</v>
      </c>
      <c r="O1396" s="88" t="s">
        <v>83</v>
      </c>
      <c r="P1396" s="88">
        <v>1116724602</v>
      </c>
      <c r="Q1396" s="88" t="s">
        <v>43</v>
      </c>
      <c r="R1396" s="88" t="s">
        <v>49</v>
      </c>
      <c r="S1396" s="90">
        <v>46092</v>
      </c>
      <c r="T1396" s="88" t="s">
        <v>100</v>
      </c>
      <c r="U1396" s="88"/>
      <c r="V1396" s="88"/>
      <c r="W1396" s="88"/>
      <c r="X1396" s="88"/>
      <c r="Y1396" s="88"/>
      <c r="Z1396" s="88"/>
      <c r="AA1396" s="88"/>
      <c r="AB1396" s="88"/>
      <c r="AC1396" s="88" t="s">
        <v>1447</v>
      </c>
      <c r="AD1396" s="88" t="s">
        <v>1492</v>
      </c>
      <c r="AE1396" s="88" t="s">
        <v>1509</v>
      </c>
      <c r="AF1396" s="88">
        <v>22.377612303778299</v>
      </c>
      <c r="AG1396" s="251" t="s">
        <v>205</v>
      </c>
      <c r="AH1396" s="206">
        <v>3</v>
      </c>
      <c r="AI1396" s="88" t="s">
        <v>47</v>
      </c>
      <c r="AJ1396" s="419">
        <f>VLOOKUP(InformeTbHv[[#This Row],[TURNO]],[1]INFORMEHV!AI$2:AK$184,2,0)</f>
        <v>0.25</v>
      </c>
      <c r="AK1396" s="419">
        <f>VLOOKUP(InformeTbHv[[#This Row],[TURNO]],[1]INFORMEHV!AI$2:AK$184,3,0)</f>
        <v>0.58333333333333337</v>
      </c>
      <c r="AL1396" s="205">
        <v>20</v>
      </c>
      <c r="AM1396" s="88">
        <v>83</v>
      </c>
      <c r="AN1396" s="88">
        <v>19.03</v>
      </c>
      <c r="AO1396" s="88">
        <v>6.78</v>
      </c>
      <c r="AP1396" s="88"/>
      <c r="AQ1396" s="89">
        <v>20</v>
      </c>
      <c r="AR1396" s="88">
        <v>8</v>
      </c>
      <c r="AS1396" s="88"/>
      <c r="AT1396" s="88"/>
      <c r="AU1396" s="88"/>
      <c r="AV1396" s="88">
        <v>0.33</v>
      </c>
      <c r="AW1396" s="88">
        <v>0.25</v>
      </c>
      <c r="AX1396" s="88">
        <v>0.17</v>
      </c>
      <c r="AY1396" s="88"/>
      <c r="AZ1396" s="92"/>
      <c r="BA1396" s="88" t="s">
        <v>48</v>
      </c>
      <c r="BB139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4.75</v>
      </c>
      <c r="BC1396" s="89">
        <v>4</v>
      </c>
      <c r="BD1396" s="89"/>
      <c r="BE1396" s="89"/>
      <c r="BF1396" s="89"/>
      <c r="BG1396" s="93"/>
      <c r="BH1396" s="44" t="s">
        <v>841</v>
      </c>
      <c r="BI1396" s="45"/>
      <c r="BJ1396" s="45"/>
      <c r="BK1396" s="46"/>
      <c r="BL1396" s="94"/>
    </row>
    <row r="1397" spans="1:64" ht="18" customHeight="1" x14ac:dyDescent="0.3">
      <c r="A1397" s="87">
        <f>IFERROR(InformeTbHv[[#This Row],[T EFECTIVO]]/InformeTbHv[[#This Row],[Horas disponibles]],0)</f>
        <v>0.67948717948717952</v>
      </c>
      <c r="B1397" s="87">
        <f>((InformeTbHv[[#This Row],[T PROGRAMADO]]-InformeTbHv[[#This Row],[HORAS DE OTRAS PARADA]]))/InformeTbHv[[#This Row],[T PROGRAMADO]]</f>
        <v>0.66249999999999998</v>
      </c>
      <c r="C1397" s="216">
        <f>IFERROR(((InformeTbHv[[#This Row],[T PROGRAMADO]]-InformeTbHv[[#This Row],[Ttal P. mec]])/InformeTbHv[[#This Row],[T PROGRAMADO]]),0)</f>
        <v>0.97499999999999998</v>
      </c>
      <c r="D1397" s="88">
        <f>IFERROR(ROUND(InformeTbHv[[#This Row],[TOTAL DE ARBOLES]]/InformeTbHv[[#This Row],[T EFECTIVO]],2),"")</f>
        <v>55.47</v>
      </c>
      <c r="E1397" s="88">
        <f>(IFERROR(ROUND(InformeTbHv[[#This Row],[M3]]/InformeTbHv[[#This Row],[TOTAL DE ARBOLES]],2),""))</f>
        <v>0.19</v>
      </c>
      <c r="F1397" s="39">
        <f>IFERROR(ROUND(InformeTbHv[[#This Row],[M3]]/InformeTbHv[[#This Row],[T EFECTIVO]],2),"")</f>
        <v>10.75</v>
      </c>
      <c r="G1397" s="89">
        <f>InformeTbHv[[#This Row],[T PROGRAMADO]]-InformeTbHv[[#This Row],[HORAS DE OTRAS PARADA]]</f>
        <v>5.3</v>
      </c>
      <c r="H1397" s="89">
        <f>InformeTbHv[[#This Row],[T PROGRAMADO]]-SUM(InformeTbHv[[#This Row],[T PARADAS MEC]]+InformeTbHv[[#This Row],[ALISTAMIENTO]]+InformeTbHv[[#This Row],[Mantenimiento periódico]])</f>
        <v>7.8</v>
      </c>
      <c r="I1397" s="89">
        <f>InformeTbHv[[#This Row],[T PARADAS MEC]]+InformeTbHv[[#This Row],[ALISTAMIENTO]]+InformeTbHv[[#This Row],[Mantenimiento periódico]]</f>
        <v>0.2</v>
      </c>
      <c r="J1397" s="89">
        <f>SUMIF(InformeTbHv[[#This Row],[MOTIVO 1]],"Mantenimiento periódico",InformeTbHv[[#This Row],[T OTRA PARADA 1]])</f>
        <v>0</v>
      </c>
      <c r="K1397" s="89">
        <f>InformeTbHv[[#This Row],[Mantenimiento periódico]]+InformeTbHv[[#This Row],[ALISTAMIENTO]]</f>
        <v>0.2</v>
      </c>
      <c r="L1397" s="89">
        <f>SUM(InformeTbHv[[#This Row],[T OTRA PARADA 1]:[T OTRA PARADA 5]])</f>
        <v>1.5</v>
      </c>
      <c r="M1397" s="88" t="s">
        <v>72</v>
      </c>
      <c r="N1397" s="88" t="s">
        <v>1418</v>
      </c>
      <c r="O1397" s="88" t="s">
        <v>73</v>
      </c>
      <c r="P1397" s="88">
        <v>1116724403</v>
      </c>
      <c r="Q1397" s="88" t="s">
        <v>43</v>
      </c>
      <c r="R1397" s="88" t="s">
        <v>74</v>
      </c>
      <c r="S1397" s="90">
        <v>46092</v>
      </c>
      <c r="T1397" s="88" t="s">
        <v>99</v>
      </c>
      <c r="U1397" s="88"/>
      <c r="V1397" s="88"/>
      <c r="W1397" s="88"/>
      <c r="X1397" s="88"/>
      <c r="Y1397" s="88"/>
      <c r="Z1397" s="88"/>
      <c r="AA1397" s="88"/>
      <c r="AB1397" s="88"/>
      <c r="AC1397" s="88" t="s">
        <v>1442</v>
      </c>
      <c r="AD1397" s="88" t="s">
        <v>1487</v>
      </c>
      <c r="AE1397" s="88" t="s">
        <v>1514</v>
      </c>
      <c r="AF1397" s="88">
        <v>18.547875311725036</v>
      </c>
      <c r="AG1397" s="251" t="s">
        <v>205</v>
      </c>
      <c r="AH1397" s="206">
        <v>3</v>
      </c>
      <c r="AI1397" s="88" t="s">
        <v>47</v>
      </c>
      <c r="AJ1397" s="419">
        <f>VLOOKUP(InformeTbHv[[#This Row],[TURNO]],[1]INFORMEHV!AI$2:AK$184,2,0)</f>
        <v>0.25</v>
      </c>
      <c r="AK1397" s="419">
        <f>VLOOKUP(InformeTbHv[[#This Row],[TURNO]],[1]INFORMEHV!AI$2:AK$184,3,0)</f>
        <v>0.58333333333333337</v>
      </c>
      <c r="AL1397" s="205">
        <v>24</v>
      </c>
      <c r="AM1397" s="88">
        <v>294</v>
      </c>
      <c r="AN1397" s="88">
        <v>57</v>
      </c>
      <c r="AO1397" s="88">
        <v>8.5</v>
      </c>
      <c r="AP1397" s="88">
        <v>53</v>
      </c>
      <c r="AQ1397" s="89">
        <v>14</v>
      </c>
      <c r="AR1397" s="88">
        <v>8</v>
      </c>
      <c r="AS1397" s="88"/>
      <c r="AT1397" s="88"/>
      <c r="AU1397" s="88"/>
      <c r="AV1397" s="88">
        <v>0.2</v>
      </c>
      <c r="AW1397" s="88">
        <v>0.17</v>
      </c>
      <c r="AX1397" s="88">
        <v>0.83</v>
      </c>
      <c r="AY1397" s="88">
        <v>2</v>
      </c>
      <c r="AZ1397" s="92" t="s">
        <v>81</v>
      </c>
      <c r="BA1397" s="88" t="s">
        <v>48</v>
      </c>
      <c r="BB139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2.7</v>
      </c>
      <c r="BC1397" s="89">
        <v>1.5</v>
      </c>
      <c r="BD1397" s="89"/>
      <c r="BE1397" s="89"/>
      <c r="BF1397" s="89"/>
      <c r="BG1397" s="93"/>
      <c r="BH1397" s="44" t="s">
        <v>1090</v>
      </c>
      <c r="BI1397" s="45"/>
      <c r="BJ1397" s="45"/>
      <c r="BK1397" s="46"/>
      <c r="BL1397" s="94"/>
    </row>
    <row r="1398" spans="1:64" ht="18" customHeight="1" x14ac:dyDescent="0.3">
      <c r="A1398" s="87">
        <f>IFERROR(InformeTbHv[[#This Row],[T EFECTIVO]]/InformeTbHv[[#This Row],[Horas disponibles]],0)</f>
        <v>0.64450474898236088</v>
      </c>
      <c r="B1398" s="87">
        <f>((InformeTbHv[[#This Row],[T PROGRAMADO]]-InformeTbHv[[#This Row],[HORAS DE OTRAS PARADA]]))/InformeTbHv[[#This Row],[T PROGRAMADO]]</f>
        <v>0.59375</v>
      </c>
      <c r="C1398" s="216">
        <f>IFERROR(((InformeTbHv[[#This Row],[T PROGRAMADO]]-InformeTbHv[[#This Row],[Ttal P. mec]])/InformeTbHv[[#This Row],[T PROGRAMADO]]),0)</f>
        <v>0.92125000000000001</v>
      </c>
      <c r="D1398" s="88">
        <f>IFERROR(ROUND(InformeTbHv[[#This Row],[TOTAL DE ARBOLES]]/InformeTbHv[[#This Row],[T EFECTIVO]],2),"")</f>
        <v>32.630000000000003</v>
      </c>
      <c r="E1398" s="88">
        <f>(IFERROR(ROUND(InformeTbHv[[#This Row],[M3]]/InformeTbHv[[#This Row],[TOTAL DE ARBOLES]],2),""))</f>
        <v>0.63</v>
      </c>
      <c r="F1398" s="39">
        <f>IFERROR(ROUND(InformeTbHv[[#This Row],[M3]]/InformeTbHv[[#This Row],[T EFECTIVO]],2),"")</f>
        <v>20.51</v>
      </c>
      <c r="G1398" s="89">
        <f>InformeTbHv[[#This Row],[T PROGRAMADO]]-InformeTbHv[[#This Row],[HORAS DE OTRAS PARADA]]</f>
        <v>4.75</v>
      </c>
      <c r="H1398" s="89">
        <f>InformeTbHv[[#This Row],[T PROGRAMADO]]-SUM(InformeTbHv[[#This Row],[T PARADAS MEC]]+InformeTbHv[[#This Row],[ALISTAMIENTO]]+InformeTbHv[[#This Row],[Mantenimiento periódico]])</f>
        <v>7.37</v>
      </c>
      <c r="I1398" s="89">
        <f>InformeTbHv[[#This Row],[T PARADAS MEC]]+InformeTbHv[[#This Row],[ALISTAMIENTO]]+InformeTbHv[[#This Row],[Mantenimiento periódico]]</f>
        <v>0.63</v>
      </c>
      <c r="J1398" s="89">
        <f>SUMIF(InformeTbHv[[#This Row],[MOTIVO 1]],"Mantenimiento periódico",InformeTbHv[[#This Row],[T OTRA PARADA 1]])</f>
        <v>0</v>
      </c>
      <c r="K1398" s="89">
        <f>InformeTbHv[[#This Row],[Mantenimiento periódico]]+InformeTbHv[[#This Row],[ALISTAMIENTO]]</f>
        <v>0.63</v>
      </c>
      <c r="L1398" s="89">
        <f>SUM(InformeTbHv[[#This Row],[T OTRA PARADA 1]:[T OTRA PARADA 5]])</f>
        <v>0</v>
      </c>
      <c r="M1398" s="88" t="s">
        <v>63</v>
      </c>
      <c r="N1398" s="88" t="s">
        <v>1417</v>
      </c>
      <c r="O1398" s="88" t="s">
        <v>67</v>
      </c>
      <c r="P1398" s="88">
        <v>4516297</v>
      </c>
      <c r="Q1398" s="88" t="s">
        <v>65</v>
      </c>
      <c r="R1398" s="88" t="s">
        <v>44</v>
      </c>
      <c r="S1398" s="90">
        <v>46091</v>
      </c>
      <c r="T1398" s="88" t="s">
        <v>818</v>
      </c>
      <c r="U1398" s="88"/>
      <c r="V1398" s="88"/>
      <c r="W1398" s="88"/>
      <c r="X1398" s="88"/>
      <c r="Y1398" s="88"/>
      <c r="Z1398" s="88"/>
      <c r="AA1398" s="88"/>
      <c r="AB1398" s="88"/>
      <c r="AC1398" s="88" t="s">
        <v>1423</v>
      </c>
      <c r="AD1398" s="88" t="s">
        <v>1468</v>
      </c>
      <c r="AE1398" s="88" t="s">
        <v>1512</v>
      </c>
      <c r="AF1398" s="88">
        <v>35.086777202388227</v>
      </c>
      <c r="AG1398" s="49" t="s">
        <v>208</v>
      </c>
      <c r="AH1398" s="206">
        <v>6</v>
      </c>
      <c r="AI1398" s="88" t="s">
        <v>47</v>
      </c>
      <c r="AJ1398" s="419">
        <f>VLOOKUP(InformeTbHv[[#This Row],[TURNO]],[1]INFORMEHV!AI$2:AK$184,2,0)</f>
        <v>0.25</v>
      </c>
      <c r="AK1398" s="419">
        <f>VLOOKUP(InformeTbHv[[#This Row],[TURNO]],[1]INFORMEHV!AI$2:AK$184,3,0)</f>
        <v>0.58333333333333337</v>
      </c>
      <c r="AL1398" s="205"/>
      <c r="AM1398" s="88">
        <v>155</v>
      </c>
      <c r="AN1398" s="88">
        <v>97.44</v>
      </c>
      <c r="AO1398" s="88">
        <v>16.91</v>
      </c>
      <c r="AP1398" s="88">
        <v>27</v>
      </c>
      <c r="AQ1398" s="89"/>
      <c r="AR1398" s="88">
        <v>8</v>
      </c>
      <c r="AS1398" s="88"/>
      <c r="AT1398" s="88"/>
      <c r="AU1398" s="88"/>
      <c r="AV1398" s="88">
        <v>0.63</v>
      </c>
      <c r="AW1398" s="88">
        <v>1.75</v>
      </c>
      <c r="AX1398" s="88">
        <v>0.87</v>
      </c>
      <c r="AY1398" s="88"/>
      <c r="AZ1398" s="92"/>
      <c r="BA1398" s="88" t="s">
        <v>48</v>
      </c>
      <c r="BB139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3.25</v>
      </c>
      <c r="BC1398" s="89"/>
      <c r="BD1398" s="89"/>
      <c r="BE1398" s="89"/>
      <c r="BF1398" s="89"/>
      <c r="BG1398" s="93"/>
      <c r="BH1398" s="44"/>
      <c r="BI1398" s="45"/>
      <c r="BJ1398" s="45"/>
      <c r="BK1398" s="46"/>
      <c r="BL1398" s="94"/>
    </row>
    <row r="1399" spans="1:64" ht="18" customHeight="1" x14ac:dyDescent="0.3">
      <c r="A1399" s="87">
        <f>IFERROR(InformeTbHv[[#This Row],[T EFECTIVO]]/InformeTbHv[[#This Row],[Horas disponibles]],0)</f>
        <v>0.80533333333333335</v>
      </c>
      <c r="B1399" s="87">
        <f>((InformeTbHv[[#This Row],[T PROGRAMADO]]-InformeTbHv[[#This Row],[HORAS DE OTRAS PARADA]]))/InformeTbHv[[#This Row],[T PROGRAMADO]]</f>
        <v>0.755</v>
      </c>
      <c r="C1399" s="216">
        <f>IFERROR(((InformeTbHv[[#This Row],[T PROGRAMADO]]-InformeTbHv[[#This Row],[Ttal P. mec]])/InformeTbHv[[#This Row],[T PROGRAMADO]]),0)</f>
        <v>0.9375</v>
      </c>
      <c r="D1399" s="88">
        <f>IFERROR(ROUND(InformeTbHv[[#This Row],[TOTAL DE ARBOLES]]/InformeTbHv[[#This Row],[T EFECTIVO]],2),"")</f>
        <v>15.89</v>
      </c>
      <c r="E1399" s="88">
        <f>(IFERROR(ROUND(InformeTbHv[[#This Row],[M3]]/InformeTbHv[[#This Row],[TOTAL DE ARBOLES]],2),""))</f>
        <v>0.42</v>
      </c>
      <c r="F1399" s="39">
        <f>IFERROR(ROUND(InformeTbHv[[#This Row],[M3]]/InformeTbHv[[#This Row],[T EFECTIVO]],2),"")</f>
        <v>6.7</v>
      </c>
      <c r="G1399" s="89">
        <f>InformeTbHv[[#This Row],[T PROGRAMADO]]-InformeTbHv[[#This Row],[HORAS DE OTRAS PARADA]]</f>
        <v>6.04</v>
      </c>
      <c r="H1399" s="89">
        <f>InformeTbHv[[#This Row],[T PROGRAMADO]]-SUM(InformeTbHv[[#This Row],[T PARADAS MEC]]+InformeTbHv[[#This Row],[ALISTAMIENTO]]+InformeTbHv[[#This Row],[Mantenimiento periódico]])</f>
        <v>7.5</v>
      </c>
      <c r="I1399" s="89">
        <f>InformeTbHv[[#This Row],[T PARADAS MEC]]+InformeTbHv[[#This Row],[ALISTAMIENTO]]+InformeTbHv[[#This Row],[Mantenimiento periódico]]</f>
        <v>0.5</v>
      </c>
      <c r="J1399" s="89">
        <f>SUMIF(InformeTbHv[[#This Row],[MOTIVO 1]],"Mantenimiento periódico",InformeTbHv[[#This Row],[T OTRA PARADA 1]])</f>
        <v>0</v>
      </c>
      <c r="K1399" s="89">
        <f>InformeTbHv[[#This Row],[Mantenimiento periódico]]+InformeTbHv[[#This Row],[ALISTAMIENTO]]</f>
        <v>0.5</v>
      </c>
      <c r="L1399" s="89">
        <f>SUM(InformeTbHv[[#This Row],[T OTRA PARADA 1]:[T OTRA PARADA 5]])</f>
        <v>0</v>
      </c>
      <c r="M1399" s="88" t="s">
        <v>68</v>
      </c>
      <c r="N1399" s="88" t="s">
        <v>1417</v>
      </c>
      <c r="O1399" s="88" t="s">
        <v>91</v>
      </c>
      <c r="P1399" s="88">
        <v>1114338868</v>
      </c>
      <c r="Q1399" s="88" t="s">
        <v>65</v>
      </c>
      <c r="R1399" s="88" t="s">
        <v>44</v>
      </c>
      <c r="S1399" s="90">
        <v>46091</v>
      </c>
      <c r="T1399" s="88" t="s">
        <v>818</v>
      </c>
      <c r="U1399" s="88"/>
      <c r="V1399" s="88"/>
      <c r="W1399" s="88"/>
      <c r="X1399" s="88"/>
      <c r="Y1399" s="88"/>
      <c r="Z1399" s="88"/>
      <c r="AA1399" s="88"/>
      <c r="AB1399" s="88"/>
      <c r="AC1399" s="88" t="s">
        <v>1423</v>
      </c>
      <c r="AD1399" s="88" t="s">
        <v>1468</v>
      </c>
      <c r="AE1399" s="88" t="s">
        <v>1512</v>
      </c>
      <c r="AF1399" s="88">
        <v>35.086777202388227</v>
      </c>
      <c r="AG1399" s="49" t="s">
        <v>208</v>
      </c>
      <c r="AH1399" s="206">
        <v>4</v>
      </c>
      <c r="AI1399" s="88" t="s">
        <v>47</v>
      </c>
      <c r="AJ1399" s="419">
        <f>VLOOKUP(InformeTbHv[[#This Row],[TURNO]],[1]INFORMEHV!AI$2:AK$184,2,0)</f>
        <v>0.25</v>
      </c>
      <c r="AK1399" s="419">
        <f>VLOOKUP(InformeTbHv[[#This Row],[TURNO]],[1]INFORMEHV!AI$2:AK$184,3,0)</f>
        <v>0.58333333333333337</v>
      </c>
      <c r="AL1399" s="205"/>
      <c r="AM1399" s="88">
        <v>96</v>
      </c>
      <c r="AN1399" s="88">
        <v>40.49</v>
      </c>
      <c r="AO1399" s="88">
        <v>8.41</v>
      </c>
      <c r="AP1399" s="88">
        <v>20</v>
      </c>
      <c r="AQ1399" s="89"/>
      <c r="AR1399" s="88">
        <v>8</v>
      </c>
      <c r="AS1399" s="88"/>
      <c r="AT1399" s="88"/>
      <c r="AU1399" s="88"/>
      <c r="AV1399" s="88">
        <v>0.5</v>
      </c>
      <c r="AW1399" s="88">
        <v>1.33</v>
      </c>
      <c r="AX1399" s="88">
        <v>0.13</v>
      </c>
      <c r="AY1399" s="88"/>
      <c r="AZ1399" s="92"/>
      <c r="BA1399" s="88" t="s">
        <v>48</v>
      </c>
      <c r="BB139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1.96</v>
      </c>
      <c r="BC1399" s="89"/>
      <c r="BD1399" s="89"/>
      <c r="BE1399" s="89"/>
      <c r="BF1399" s="89"/>
      <c r="BG1399" s="93"/>
      <c r="BH1399" s="44"/>
      <c r="BI1399" s="45"/>
      <c r="BJ1399" s="45"/>
      <c r="BK1399" s="46"/>
      <c r="BL1399" s="94"/>
    </row>
    <row r="1400" spans="1:64" ht="18" customHeight="1" x14ac:dyDescent="0.3">
      <c r="A1400" s="87">
        <f>IFERROR(InformeTbHv[[#This Row],[T EFECTIVO]]/InformeTbHv[[#This Row],[Horas disponibles]],0)</f>
        <v>0.70666666666666655</v>
      </c>
      <c r="B1400" s="87">
        <f>((InformeTbHv[[#This Row],[T PROGRAMADO]]-InformeTbHv[[#This Row],[HORAS DE OTRAS PARADA]]))/InformeTbHv[[#This Row],[T PROGRAMADO]]</f>
        <v>0.59624999999999995</v>
      </c>
      <c r="C1400" s="216">
        <f>IFERROR(((InformeTbHv[[#This Row],[T PROGRAMADO]]-InformeTbHv[[#This Row],[Ttal P. mec]])/InformeTbHv[[#This Row],[T PROGRAMADO]]),0)</f>
        <v>0.84375</v>
      </c>
      <c r="D1400" s="88">
        <f>IFERROR(ROUND(InformeTbHv[[#This Row],[TOTAL DE ARBOLES]]/InformeTbHv[[#This Row],[T EFECTIVO]],2),"")</f>
        <v>47.17</v>
      </c>
      <c r="E1400" s="88">
        <f>(IFERROR(ROUND(InformeTbHv[[#This Row],[M3]]/InformeTbHv[[#This Row],[TOTAL DE ARBOLES]],2),""))</f>
        <v>0.48</v>
      </c>
      <c r="F1400" s="39">
        <f>IFERROR(ROUND(InformeTbHv[[#This Row],[M3]]/InformeTbHv[[#This Row],[T EFECTIVO]],2),"")</f>
        <v>22.49</v>
      </c>
      <c r="G1400" s="89">
        <f>InformeTbHv[[#This Row],[T PROGRAMADO]]-InformeTbHv[[#This Row],[HORAS DE OTRAS PARADA]]</f>
        <v>4.7699999999999996</v>
      </c>
      <c r="H1400" s="89">
        <f>InformeTbHv[[#This Row],[T PROGRAMADO]]-SUM(InformeTbHv[[#This Row],[T PARADAS MEC]]+InformeTbHv[[#This Row],[ALISTAMIENTO]]+InformeTbHv[[#This Row],[Mantenimiento periódico]])</f>
        <v>6.75</v>
      </c>
      <c r="I1400" s="89">
        <f>InformeTbHv[[#This Row],[T PARADAS MEC]]+InformeTbHv[[#This Row],[ALISTAMIENTO]]+InformeTbHv[[#This Row],[Mantenimiento periódico]]</f>
        <v>1.25</v>
      </c>
      <c r="J1400" s="89">
        <f>SUMIF(InformeTbHv[[#This Row],[MOTIVO 1]],"Mantenimiento periódico",InformeTbHv[[#This Row],[T OTRA PARADA 1]])</f>
        <v>0</v>
      </c>
      <c r="K1400" s="89">
        <f>InformeTbHv[[#This Row],[Mantenimiento periódico]]+InformeTbHv[[#This Row],[ALISTAMIENTO]]</f>
        <v>1.25</v>
      </c>
      <c r="L1400" s="89">
        <f>SUM(InformeTbHv[[#This Row],[T OTRA PARADA 1]:[T OTRA PARADA 5]])</f>
        <v>1.5</v>
      </c>
      <c r="M1400" s="88" t="s">
        <v>68</v>
      </c>
      <c r="N1400" s="88" t="s">
        <v>1417</v>
      </c>
      <c r="O1400" s="88" t="s">
        <v>82</v>
      </c>
      <c r="P1400" s="88">
        <v>94266396</v>
      </c>
      <c r="Q1400" s="88" t="s">
        <v>65</v>
      </c>
      <c r="R1400" s="88" t="s">
        <v>44</v>
      </c>
      <c r="S1400" s="90">
        <v>46091</v>
      </c>
      <c r="T1400" s="88" t="s">
        <v>818</v>
      </c>
      <c r="U1400" s="88"/>
      <c r="V1400" s="88"/>
      <c r="W1400" s="88"/>
      <c r="X1400" s="88"/>
      <c r="Y1400" s="88"/>
      <c r="Z1400" s="88"/>
      <c r="AA1400" s="88"/>
      <c r="AB1400" s="88"/>
      <c r="AC1400" s="88" t="s">
        <v>1423</v>
      </c>
      <c r="AD1400" s="88" t="s">
        <v>1468</v>
      </c>
      <c r="AE1400" s="88" t="s">
        <v>1512</v>
      </c>
      <c r="AF1400" s="88">
        <v>35.086777202388227</v>
      </c>
      <c r="AG1400" s="49" t="s">
        <v>208</v>
      </c>
      <c r="AH1400" s="206">
        <v>4</v>
      </c>
      <c r="AI1400" s="88" t="s">
        <v>45</v>
      </c>
      <c r="AJ1400" s="419">
        <f>VLOOKUP(InformeTbHv[[#This Row],[TURNO]],[1]INFORMEHV!AI$2:AK$184,2,0)</f>
        <v>0.58333333333333337</v>
      </c>
      <c r="AK1400" s="419">
        <f>VLOOKUP(InformeTbHv[[#This Row],[TURNO]],[1]INFORMEHV!AI$2:AK$184,3,0)</f>
        <v>0.91666666666666663</v>
      </c>
      <c r="AL1400" s="205"/>
      <c r="AM1400" s="88">
        <v>225</v>
      </c>
      <c r="AN1400" s="88">
        <v>107.27</v>
      </c>
      <c r="AO1400" s="88">
        <v>2130</v>
      </c>
      <c r="AP1400" s="88">
        <v>45</v>
      </c>
      <c r="AQ1400" s="89"/>
      <c r="AR1400" s="88">
        <v>8</v>
      </c>
      <c r="AS1400" s="88"/>
      <c r="AT1400" s="88"/>
      <c r="AU1400" s="88"/>
      <c r="AV1400" s="88">
        <v>1.25</v>
      </c>
      <c r="AW1400" s="88"/>
      <c r="AX1400" s="88">
        <v>0.48</v>
      </c>
      <c r="AY1400" s="88">
        <v>0.7</v>
      </c>
      <c r="AZ1400" s="92" t="s">
        <v>920</v>
      </c>
      <c r="BA1400" s="88" t="s">
        <v>48</v>
      </c>
      <c r="BB140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3.23</v>
      </c>
      <c r="BC1400" s="89">
        <v>1.5</v>
      </c>
      <c r="BD1400" s="89"/>
      <c r="BE1400" s="89"/>
      <c r="BF1400" s="89"/>
      <c r="BG1400" s="93"/>
      <c r="BH1400" s="14" t="s">
        <v>236</v>
      </c>
      <c r="BI1400" s="45"/>
      <c r="BJ1400" s="45"/>
      <c r="BK1400" s="46"/>
      <c r="BL1400" s="94"/>
    </row>
    <row r="1401" spans="1:64" ht="18" customHeight="1" x14ac:dyDescent="0.3">
      <c r="A1401" s="87">
        <f>IFERROR(InformeTbHv[[#This Row],[T EFECTIVO]]/InformeTbHv[[#This Row],[Horas disponibles]],0)</f>
        <v>0.84248616432524481</v>
      </c>
      <c r="B1401" s="87">
        <f>((InformeTbHv[[#This Row],[T PROGRAMADO]]-InformeTbHv[[#This Row],[HORAS DE OTRAS PARADA]]))/InformeTbHv[[#This Row],[T PROGRAMADO]]</f>
        <v>0.82458333333333333</v>
      </c>
      <c r="C1401" s="216">
        <f>IFERROR(((InformeTbHv[[#This Row],[T PROGRAMADO]]-InformeTbHv[[#This Row],[Ttal P. mec]])/InformeTbHv[[#This Row],[T PROGRAMADO]]),0)</f>
        <v>0.97875000000000001</v>
      </c>
      <c r="D1401" s="88">
        <f>IFERROR(ROUND(InformeTbHv[[#This Row],[TOTAL DE ARBOLES]]/InformeTbHv[[#This Row],[T EFECTIVO]],2),"")</f>
        <v>28.35</v>
      </c>
      <c r="E1401" s="88">
        <f>(IFERROR(ROUND(InformeTbHv[[#This Row],[M3]]/InformeTbHv[[#This Row],[TOTAL DE ARBOLES]],2),""))</f>
        <v>1.72</v>
      </c>
      <c r="F1401" s="39">
        <f>IFERROR(ROUND(InformeTbHv[[#This Row],[M3]]/InformeTbHv[[#This Row],[T EFECTIVO]],2),"")</f>
        <v>48.66</v>
      </c>
      <c r="G1401" s="89">
        <f>InformeTbHv[[#This Row],[T PROGRAMADO]]-InformeTbHv[[#This Row],[HORAS DE OTRAS PARADA]]</f>
        <v>6.5966666666666667</v>
      </c>
      <c r="H1401" s="89">
        <f>InformeTbHv[[#This Row],[T PROGRAMADO]]-SUM(InformeTbHv[[#This Row],[T PARADAS MEC]]+InformeTbHv[[#This Row],[ALISTAMIENTO]]+InformeTbHv[[#This Row],[Mantenimiento periódico]])</f>
        <v>7.83</v>
      </c>
      <c r="I1401" s="89">
        <f>InformeTbHv[[#This Row],[T PARADAS MEC]]+InformeTbHv[[#This Row],[ALISTAMIENTO]]+InformeTbHv[[#This Row],[Mantenimiento periódico]]</f>
        <v>0.17</v>
      </c>
      <c r="J1401" s="89">
        <f>SUMIF(InformeTbHv[[#This Row],[MOTIVO 1]],"Mantenimiento periódico",InformeTbHv[[#This Row],[T OTRA PARADA 1]])</f>
        <v>0</v>
      </c>
      <c r="K1401" s="89">
        <f>InformeTbHv[[#This Row],[Mantenimiento periódico]]+InformeTbHv[[#This Row],[ALISTAMIENTO]]</f>
        <v>0.17</v>
      </c>
      <c r="L1401" s="89">
        <f>SUM(InformeTbHv[[#This Row],[T OTRA PARADA 1]:[T OTRA PARADA 5]])</f>
        <v>0.83333333333333304</v>
      </c>
      <c r="M1401" s="88" t="s">
        <v>55</v>
      </c>
      <c r="N1401" s="88" t="s">
        <v>1418</v>
      </c>
      <c r="O1401" s="88" t="s">
        <v>56</v>
      </c>
      <c r="P1401" s="88">
        <v>1114480052</v>
      </c>
      <c r="Q1401" s="88" t="s">
        <v>43</v>
      </c>
      <c r="R1401" s="88" t="s">
        <v>49</v>
      </c>
      <c r="S1401" s="90">
        <v>46092</v>
      </c>
      <c r="T1401" s="88" t="s">
        <v>62</v>
      </c>
      <c r="U1401" s="88"/>
      <c r="V1401" s="88"/>
      <c r="W1401" s="88"/>
      <c r="X1401" s="88"/>
      <c r="Y1401" s="88"/>
      <c r="Z1401" s="88"/>
      <c r="AA1401" s="88"/>
      <c r="AB1401" s="88"/>
      <c r="AC1401" s="88" t="s">
        <v>1445</v>
      </c>
      <c r="AD1401" s="88" t="s">
        <v>1490</v>
      </c>
      <c r="AE1401" s="88" t="s">
        <v>1518</v>
      </c>
      <c r="AF1401" s="88">
        <v>19.828868083208551</v>
      </c>
      <c r="AG1401" s="49" t="s">
        <v>208</v>
      </c>
      <c r="AH1401" s="206">
        <v>5</v>
      </c>
      <c r="AI1401" s="88" t="s">
        <v>45</v>
      </c>
      <c r="AJ1401" s="419">
        <f>VLOOKUP(InformeTbHv[[#This Row],[TURNO]],[1]INFORMEHV!AI$2:AK$184,2,0)</f>
        <v>0.58333333333333337</v>
      </c>
      <c r="AK1401" s="419">
        <f>VLOOKUP(InformeTbHv[[#This Row],[TURNO]],[1]INFORMEHV!AI$2:AK$184,3,0)</f>
        <v>0.91666666666666663</v>
      </c>
      <c r="AL1401" s="205">
        <v>28</v>
      </c>
      <c r="AM1401" s="88">
        <v>187</v>
      </c>
      <c r="AN1401" s="88">
        <v>321</v>
      </c>
      <c r="AO1401" s="88">
        <v>29.57</v>
      </c>
      <c r="AP1401" s="88"/>
      <c r="AQ1401" s="95">
        <v>28.9</v>
      </c>
      <c r="AR1401" s="88">
        <v>8</v>
      </c>
      <c r="AS1401" s="88"/>
      <c r="AT1401" s="88"/>
      <c r="AU1401" s="88"/>
      <c r="AV1401" s="88">
        <v>0.17</v>
      </c>
      <c r="AW1401" s="88">
        <v>0.23</v>
      </c>
      <c r="AX1401" s="88">
        <v>0.17</v>
      </c>
      <c r="AY1401" s="88"/>
      <c r="AZ1401" s="92" t="s">
        <v>652</v>
      </c>
      <c r="BA1401" s="88" t="s">
        <v>46</v>
      </c>
      <c r="BB140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1.4033333333333331</v>
      </c>
      <c r="BC1401" s="89">
        <v>0.83333333333333304</v>
      </c>
      <c r="BD1401" s="89"/>
      <c r="BE1401" s="89"/>
      <c r="BF1401" s="89"/>
      <c r="BG1401" s="93"/>
      <c r="BH1401" s="14" t="s">
        <v>236</v>
      </c>
      <c r="BI1401" s="45"/>
      <c r="BJ1401" s="45"/>
      <c r="BK1401" s="46"/>
      <c r="BL1401" s="94"/>
    </row>
    <row r="1402" spans="1:64" ht="18" customHeight="1" x14ac:dyDescent="0.3">
      <c r="A1402" s="87">
        <f>IFERROR(InformeTbHv[[#This Row],[T EFECTIVO]]/InformeTbHv[[#This Row],[Horas disponibles]],0)</f>
        <v>0.42372881355932202</v>
      </c>
      <c r="B1402" s="87">
        <f>((InformeTbHv[[#This Row],[T PROGRAMADO]]-InformeTbHv[[#This Row],[HORAS DE OTRAS PARADA]]))/InformeTbHv[[#This Row],[T PROGRAMADO]]</f>
        <v>0.40625</v>
      </c>
      <c r="C1402" s="216">
        <f>IFERROR(((InformeTbHv[[#This Row],[T PROGRAMADO]]-InformeTbHv[[#This Row],[Ttal P. mec]])/InformeTbHv[[#This Row],[T PROGRAMADO]]),0)</f>
        <v>0.95874999999999999</v>
      </c>
      <c r="D1402" s="88">
        <f>IFERROR(ROUND(InformeTbHv[[#This Row],[TOTAL DE ARBOLES]]/InformeTbHv[[#This Row],[T EFECTIVO]],2),"")</f>
        <v>15.38</v>
      </c>
      <c r="E1402" s="88">
        <f>(IFERROR(ROUND(InformeTbHv[[#This Row],[M3]]/InformeTbHv[[#This Row],[TOTAL DE ARBOLES]],2),""))</f>
        <v>0.25</v>
      </c>
      <c r="F1402" s="39">
        <f>IFERROR(ROUND(InformeTbHv[[#This Row],[M3]]/InformeTbHv[[#This Row],[T EFECTIVO]],2),"")</f>
        <v>3.79</v>
      </c>
      <c r="G1402" s="89">
        <f>InformeTbHv[[#This Row],[T PROGRAMADO]]-InformeTbHv[[#This Row],[HORAS DE OTRAS PARADA]]</f>
        <v>3.25</v>
      </c>
      <c r="H1402" s="89">
        <f>InformeTbHv[[#This Row],[T PROGRAMADO]]-SUM(InformeTbHv[[#This Row],[T PARADAS MEC]]+InformeTbHv[[#This Row],[ALISTAMIENTO]]+InformeTbHv[[#This Row],[Mantenimiento periódico]])</f>
        <v>7.67</v>
      </c>
      <c r="I1402" s="89">
        <f>InformeTbHv[[#This Row],[T PARADAS MEC]]+InformeTbHv[[#This Row],[ALISTAMIENTO]]+InformeTbHv[[#This Row],[Mantenimiento periódico]]</f>
        <v>0.33</v>
      </c>
      <c r="J1402" s="89">
        <f>SUMIF(InformeTbHv[[#This Row],[MOTIVO 1]],"Mantenimiento periódico",InformeTbHv[[#This Row],[T OTRA PARADA 1]])</f>
        <v>0</v>
      </c>
      <c r="K1402" s="89">
        <f>InformeTbHv[[#This Row],[Mantenimiento periódico]]+InformeTbHv[[#This Row],[ALISTAMIENTO]]</f>
        <v>0.33</v>
      </c>
      <c r="L1402" s="89">
        <f>SUM(InformeTbHv[[#This Row],[T OTRA PARADA 1]:[T OTRA PARADA 5]])</f>
        <v>4</v>
      </c>
      <c r="M1402" s="88" t="s">
        <v>76</v>
      </c>
      <c r="N1402" s="88" t="s">
        <v>1418</v>
      </c>
      <c r="O1402" s="88" t="s">
        <v>83</v>
      </c>
      <c r="P1402" s="88">
        <v>1116724602</v>
      </c>
      <c r="Q1402" s="88" t="s">
        <v>43</v>
      </c>
      <c r="R1402" s="88" t="s">
        <v>49</v>
      </c>
      <c r="S1402" s="90">
        <v>46093</v>
      </c>
      <c r="T1402" s="88" t="s">
        <v>100</v>
      </c>
      <c r="U1402" s="88"/>
      <c r="V1402" s="88"/>
      <c r="W1402" s="88"/>
      <c r="X1402" s="88"/>
      <c r="Y1402" s="88"/>
      <c r="Z1402" s="88"/>
      <c r="AA1402" s="88"/>
      <c r="AB1402" s="88"/>
      <c r="AC1402" s="88" t="s">
        <v>1447</v>
      </c>
      <c r="AD1402" s="88" t="s">
        <v>1492</v>
      </c>
      <c r="AE1402" s="88" t="s">
        <v>1509</v>
      </c>
      <c r="AF1402" s="88">
        <v>22.377612303778299</v>
      </c>
      <c r="AG1402" s="251" t="s">
        <v>205</v>
      </c>
      <c r="AH1402" s="206">
        <v>10</v>
      </c>
      <c r="AI1402" s="88" t="s">
        <v>47</v>
      </c>
      <c r="AJ1402" s="419">
        <f>VLOOKUP(InformeTbHv[[#This Row],[TURNO]],[1]INFORMEHV!AI$2:AK$184,2,0)</f>
        <v>0.25</v>
      </c>
      <c r="AK1402" s="419">
        <f>VLOOKUP(InformeTbHv[[#This Row],[TURNO]],[1]INFORMEHV!AI$2:AK$184,3,0)</f>
        <v>0.58333333333333337</v>
      </c>
      <c r="AL1402" s="205">
        <v>20</v>
      </c>
      <c r="AM1402" s="88">
        <v>50</v>
      </c>
      <c r="AN1402" s="88">
        <v>12.31</v>
      </c>
      <c r="AO1402" s="88">
        <v>2.17</v>
      </c>
      <c r="AP1402" s="88"/>
      <c r="AQ1402" s="89">
        <v>20</v>
      </c>
      <c r="AR1402" s="88">
        <v>8</v>
      </c>
      <c r="AS1402" s="88"/>
      <c r="AT1402" s="88"/>
      <c r="AU1402" s="88"/>
      <c r="AV1402" s="88">
        <v>0.33</v>
      </c>
      <c r="AW1402" s="88">
        <v>0.25</v>
      </c>
      <c r="AX1402" s="88">
        <v>0.17</v>
      </c>
      <c r="AY1402" s="88"/>
      <c r="AZ1402" s="92"/>
      <c r="BA1402" s="88" t="s">
        <v>48</v>
      </c>
      <c r="BB140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4.75</v>
      </c>
      <c r="BC1402" s="89">
        <v>4</v>
      </c>
      <c r="BD1402" s="89"/>
      <c r="BE1402" s="89"/>
      <c r="BF1402" s="89"/>
      <c r="BG1402" s="93"/>
      <c r="BH1402" s="44" t="s">
        <v>237</v>
      </c>
      <c r="BI1402" s="45"/>
      <c r="BJ1402" s="45"/>
      <c r="BK1402" s="46"/>
      <c r="BL1402" s="94"/>
    </row>
    <row r="1403" spans="1:64" ht="18" customHeight="1" x14ac:dyDescent="0.3">
      <c r="A1403" s="87">
        <f>IFERROR(InformeTbHv[[#This Row],[T EFECTIVO]]/InformeTbHv[[#This Row],[Horas disponibles]],0)</f>
        <v>0.42372881355932202</v>
      </c>
      <c r="B1403" s="87">
        <f>((InformeTbHv[[#This Row],[T PROGRAMADO]]-InformeTbHv[[#This Row],[HORAS DE OTRAS PARADA]]))/InformeTbHv[[#This Row],[T PROGRAMADO]]</f>
        <v>0.40625</v>
      </c>
      <c r="C1403" s="216">
        <f>IFERROR(((InformeTbHv[[#This Row],[T PROGRAMADO]]-InformeTbHv[[#This Row],[Ttal P. mec]])/InformeTbHv[[#This Row],[T PROGRAMADO]]),0)</f>
        <v>0.95874999999999999</v>
      </c>
      <c r="D1403" s="88">
        <f>IFERROR(ROUND(InformeTbHv[[#This Row],[TOTAL DE ARBOLES]]/InformeTbHv[[#This Row],[T EFECTIVO]],2),"")</f>
        <v>21.54</v>
      </c>
      <c r="E1403" s="88">
        <f>(IFERROR(ROUND(InformeTbHv[[#This Row],[M3]]/InformeTbHv[[#This Row],[TOTAL DE ARBOLES]],2),""))</f>
        <v>0.24</v>
      </c>
      <c r="F1403" s="39">
        <f>IFERROR(ROUND(InformeTbHv[[#This Row],[M3]]/InformeTbHv[[#This Row],[T EFECTIVO]],2),"")</f>
        <v>5.18</v>
      </c>
      <c r="G1403" s="89">
        <f>InformeTbHv[[#This Row],[T PROGRAMADO]]-InformeTbHv[[#This Row],[HORAS DE OTRAS PARADA]]</f>
        <v>3.25</v>
      </c>
      <c r="H1403" s="89">
        <f>InformeTbHv[[#This Row],[T PROGRAMADO]]-SUM(InformeTbHv[[#This Row],[T PARADAS MEC]]+InformeTbHv[[#This Row],[ALISTAMIENTO]]+InformeTbHv[[#This Row],[Mantenimiento periódico]])</f>
        <v>7.67</v>
      </c>
      <c r="I1403" s="89">
        <f>InformeTbHv[[#This Row],[T PARADAS MEC]]+InformeTbHv[[#This Row],[ALISTAMIENTO]]+InformeTbHv[[#This Row],[Mantenimiento periódico]]</f>
        <v>0.33</v>
      </c>
      <c r="J1403" s="89">
        <f>SUMIF(InformeTbHv[[#This Row],[MOTIVO 1]],"Mantenimiento periódico",InformeTbHv[[#This Row],[T OTRA PARADA 1]])</f>
        <v>0</v>
      </c>
      <c r="K1403" s="89">
        <f>InformeTbHv[[#This Row],[Mantenimiento periódico]]+InformeTbHv[[#This Row],[ALISTAMIENTO]]</f>
        <v>0.33</v>
      </c>
      <c r="L1403" s="89">
        <f>SUM(InformeTbHv[[#This Row],[T OTRA PARADA 1]:[T OTRA PARADA 5]])</f>
        <v>4</v>
      </c>
      <c r="M1403" s="88" t="s">
        <v>76</v>
      </c>
      <c r="N1403" s="88" t="s">
        <v>1418</v>
      </c>
      <c r="O1403" s="88" t="s">
        <v>77</v>
      </c>
      <c r="P1403" s="88">
        <v>1010092842</v>
      </c>
      <c r="Q1403" s="88" t="s">
        <v>43</v>
      </c>
      <c r="R1403" s="88" t="s">
        <v>49</v>
      </c>
      <c r="S1403" s="90">
        <v>46093</v>
      </c>
      <c r="T1403" s="88" t="s">
        <v>100</v>
      </c>
      <c r="U1403" s="88"/>
      <c r="V1403" s="88"/>
      <c r="W1403" s="88"/>
      <c r="X1403" s="88"/>
      <c r="Y1403" s="88"/>
      <c r="Z1403" s="88"/>
      <c r="AA1403" s="88"/>
      <c r="AB1403" s="88"/>
      <c r="AC1403" s="88" t="s">
        <v>1447</v>
      </c>
      <c r="AD1403" s="88" t="s">
        <v>1492</v>
      </c>
      <c r="AE1403" s="88" t="s">
        <v>1509</v>
      </c>
      <c r="AF1403" s="88">
        <v>22.377612303778299</v>
      </c>
      <c r="AG1403" s="251" t="s">
        <v>205</v>
      </c>
      <c r="AH1403" s="206">
        <v>10</v>
      </c>
      <c r="AI1403" s="88" t="s">
        <v>45</v>
      </c>
      <c r="AJ1403" s="419">
        <f>VLOOKUP(InformeTbHv[[#This Row],[TURNO]],[1]INFORMEHV!AI$2:AK$184,2,0)</f>
        <v>0.58333333333333337</v>
      </c>
      <c r="AK1403" s="419">
        <f>VLOOKUP(InformeTbHv[[#This Row],[TURNO]],[1]INFORMEHV!AI$2:AK$184,3,0)</f>
        <v>0.91666666666666663</v>
      </c>
      <c r="AL1403" s="205">
        <v>22</v>
      </c>
      <c r="AM1403" s="88">
        <v>70</v>
      </c>
      <c r="AN1403" s="88">
        <v>16.850000000000001</v>
      </c>
      <c r="AO1403" s="88">
        <v>6.76</v>
      </c>
      <c r="AP1403" s="88"/>
      <c r="AQ1403" s="89">
        <v>20</v>
      </c>
      <c r="AR1403" s="88">
        <v>8</v>
      </c>
      <c r="AS1403" s="88"/>
      <c r="AT1403" s="88"/>
      <c r="AU1403" s="88"/>
      <c r="AV1403" s="88">
        <v>0.33</v>
      </c>
      <c r="AW1403" s="88">
        <v>0.25</v>
      </c>
      <c r="AX1403" s="88">
        <v>0.17</v>
      </c>
      <c r="AY1403" s="88"/>
      <c r="AZ1403" s="92"/>
      <c r="BA1403" s="88" t="s">
        <v>48</v>
      </c>
      <c r="BB140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4.75</v>
      </c>
      <c r="BC1403" s="89">
        <v>4</v>
      </c>
      <c r="BD1403" s="89"/>
      <c r="BE1403" s="89"/>
      <c r="BF1403" s="89"/>
      <c r="BG1403" s="93"/>
      <c r="BH1403" s="44" t="s">
        <v>237</v>
      </c>
      <c r="BI1403" s="45"/>
      <c r="BJ1403" s="45"/>
      <c r="BK1403" s="46"/>
      <c r="BL1403" s="94"/>
    </row>
    <row r="1404" spans="1:64" ht="18" customHeight="1" x14ac:dyDescent="0.3">
      <c r="A1404" s="87">
        <f>IFERROR(InformeTbHv[[#This Row],[T EFECTIVO]]/InformeTbHv[[#This Row],[Horas disponibles]],0)</f>
        <v>0.68399999999999994</v>
      </c>
      <c r="B1404" s="87">
        <f>((InformeTbHv[[#This Row],[T PROGRAMADO]]-InformeTbHv[[#This Row],[HORAS DE OTRAS PARADA]]))/InformeTbHv[[#This Row],[T PROGRAMADO]]</f>
        <v>0.64124999999999999</v>
      </c>
      <c r="C1404" s="216">
        <f>IFERROR(((InformeTbHv[[#This Row],[T PROGRAMADO]]-InformeTbHv[[#This Row],[Ttal P. mec]])/InformeTbHv[[#This Row],[T PROGRAMADO]]),0)</f>
        <v>0.9375</v>
      </c>
      <c r="D1404" s="88">
        <f>IFERROR(ROUND(InformeTbHv[[#This Row],[TOTAL DE ARBOLES]]/InformeTbHv[[#This Row],[T EFECTIVO]],2),"")</f>
        <v>64.33</v>
      </c>
      <c r="E1404" s="88">
        <f>(IFERROR(ROUND(InformeTbHv[[#This Row],[M3]]/InformeTbHv[[#This Row],[TOTAL DE ARBOLES]],2),""))</f>
        <v>0.24</v>
      </c>
      <c r="F1404" s="39">
        <f>IFERROR(ROUND(InformeTbHv[[#This Row],[M3]]/InformeTbHv[[#This Row],[T EFECTIVO]],2),"")</f>
        <v>15.28</v>
      </c>
      <c r="G1404" s="89">
        <f>InformeTbHv[[#This Row],[T PROGRAMADO]]-InformeTbHv[[#This Row],[HORAS DE OTRAS PARADA]]</f>
        <v>5.13</v>
      </c>
      <c r="H1404" s="89">
        <f>InformeTbHv[[#This Row],[T PROGRAMADO]]-SUM(InformeTbHv[[#This Row],[T PARADAS MEC]]+InformeTbHv[[#This Row],[ALISTAMIENTO]]+InformeTbHv[[#This Row],[Mantenimiento periódico]])</f>
        <v>7.5</v>
      </c>
      <c r="I1404" s="89">
        <f>InformeTbHv[[#This Row],[T PARADAS MEC]]+InformeTbHv[[#This Row],[ALISTAMIENTO]]+InformeTbHv[[#This Row],[Mantenimiento periódico]]</f>
        <v>0.5</v>
      </c>
      <c r="J1404" s="89">
        <f>SUMIF(InformeTbHv[[#This Row],[MOTIVO 1]],"Mantenimiento periódico",InformeTbHv[[#This Row],[T OTRA PARADA 1]])</f>
        <v>0</v>
      </c>
      <c r="K1404" s="89">
        <f>InformeTbHv[[#This Row],[Mantenimiento periódico]]+InformeTbHv[[#This Row],[ALISTAMIENTO]]</f>
        <v>0.5</v>
      </c>
      <c r="L1404" s="89">
        <f>SUM(InformeTbHv[[#This Row],[T OTRA PARADA 1]:[T OTRA PARADA 5]])</f>
        <v>2</v>
      </c>
      <c r="M1404" s="88" t="s">
        <v>86</v>
      </c>
      <c r="N1404" s="88" t="s">
        <v>1418</v>
      </c>
      <c r="O1404" s="88" t="s">
        <v>93</v>
      </c>
      <c r="P1404" s="88">
        <v>1112881624</v>
      </c>
      <c r="Q1404" s="88" t="s">
        <v>398</v>
      </c>
      <c r="R1404" s="88" t="s">
        <v>74</v>
      </c>
      <c r="S1404" s="90">
        <v>46093</v>
      </c>
      <c r="T1404" s="88" t="s">
        <v>399</v>
      </c>
      <c r="U1404" s="88"/>
      <c r="V1404" s="88"/>
      <c r="W1404" s="88"/>
      <c r="X1404" s="88"/>
      <c r="Y1404" s="88"/>
      <c r="Z1404" s="88"/>
      <c r="AA1404" s="88"/>
      <c r="AB1404" s="88"/>
      <c r="AC1404" s="88" t="s">
        <v>1430</v>
      </c>
      <c r="AD1404" s="88" t="s">
        <v>1475</v>
      </c>
      <c r="AE1404" s="88" t="s">
        <v>1517</v>
      </c>
      <c r="AF1404" s="88">
        <v>14.957915875223099</v>
      </c>
      <c r="AG1404" s="251" t="s">
        <v>205</v>
      </c>
      <c r="AH1404" s="206">
        <v>9</v>
      </c>
      <c r="AI1404" s="88" t="s">
        <v>47</v>
      </c>
      <c r="AJ1404" s="419">
        <f>VLOOKUP(InformeTbHv[[#This Row],[TURNO]],[1]INFORMEHV!AI$2:AK$184,2,0)</f>
        <v>0.25</v>
      </c>
      <c r="AK1404" s="419">
        <f>VLOOKUP(InformeTbHv[[#This Row],[TURNO]],[1]INFORMEHV!AI$2:AK$184,3,0)</f>
        <v>0.58333333333333337</v>
      </c>
      <c r="AL1404" s="205">
        <v>32</v>
      </c>
      <c r="AM1404" s="88">
        <v>330</v>
      </c>
      <c r="AN1404" s="88">
        <v>78.37</v>
      </c>
      <c r="AO1404" s="88">
        <v>12.76</v>
      </c>
      <c r="AP1404" s="88"/>
      <c r="AQ1404" s="89">
        <v>16.399999999999999</v>
      </c>
      <c r="AR1404" s="88">
        <v>8</v>
      </c>
      <c r="AS1404" s="88"/>
      <c r="AT1404" s="88"/>
      <c r="AU1404" s="88"/>
      <c r="AV1404" s="88">
        <v>0.5</v>
      </c>
      <c r="AW1404" s="88"/>
      <c r="AX1404" s="88">
        <v>0.37</v>
      </c>
      <c r="AY1404" s="88">
        <v>5</v>
      </c>
      <c r="AZ1404" s="92" t="s">
        <v>629</v>
      </c>
      <c r="BA1404" s="88" t="s">
        <v>48</v>
      </c>
      <c r="BB140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2.87</v>
      </c>
      <c r="BC1404" s="89">
        <v>2</v>
      </c>
      <c r="BD1404" s="89"/>
      <c r="BE1404" s="89"/>
      <c r="BF1404" s="89"/>
      <c r="BG1404" s="93"/>
      <c r="BH1404" s="44" t="s">
        <v>246</v>
      </c>
      <c r="BI1404" s="45"/>
      <c r="BJ1404" s="45"/>
      <c r="BK1404" s="46"/>
      <c r="BL1404" s="94"/>
    </row>
    <row r="1405" spans="1:64" ht="18" customHeight="1" x14ac:dyDescent="0.3">
      <c r="A1405" s="87">
        <f>IFERROR(InformeTbHv[[#This Row],[T EFECTIVO]]/InformeTbHv[[#This Row],[Horas disponibles]],0)</f>
        <v>0.64350064350064351</v>
      </c>
      <c r="B1405" s="87">
        <f>((InformeTbHv[[#This Row],[T PROGRAMADO]]-InformeTbHv[[#This Row],[HORAS DE OTRAS PARADA]]))/InformeTbHv[[#This Row],[T PROGRAMADO]]</f>
        <v>0.625</v>
      </c>
      <c r="C1405" s="216">
        <f>IFERROR(((InformeTbHv[[#This Row],[T PROGRAMADO]]-InformeTbHv[[#This Row],[Ttal P. mec]])/InformeTbHv[[#This Row],[T PROGRAMADO]]),0)</f>
        <v>0.97124999999999995</v>
      </c>
      <c r="D1405" s="88">
        <f>IFERROR(ROUND(InformeTbHv[[#This Row],[TOTAL DE ARBOLES]]/InformeTbHv[[#This Row],[T EFECTIVO]],2),"")</f>
        <v>19.2</v>
      </c>
      <c r="E1405" s="88">
        <f>(IFERROR(ROUND(InformeTbHv[[#This Row],[M3]]/InformeTbHv[[#This Row],[TOTAL DE ARBOLES]],2),""))</f>
        <v>0.52</v>
      </c>
      <c r="F1405" s="39">
        <f>IFERROR(ROUND(InformeTbHv[[#This Row],[M3]]/InformeTbHv[[#This Row],[T EFECTIVO]],2),"")</f>
        <v>10</v>
      </c>
      <c r="G1405" s="89">
        <f>InformeTbHv[[#This Row],[T PROGRAMADO]]-InformeTbHv[[#This Row],[HORAS DE OTRAS PARADA]]</f>
        <v>5</v>
      </c>
      <c r="H1405" s="89">
        <f>InformeTbHv[[#This Row],[T PROGRAMADO]]-SUM(InformeTbHv[[#This Row],[T PARADAS MEC]]+InformeTbHv[[#This Row],[ALISTAMIENTO]]+InformeTbHv[[#This Row],[Mantenimiento periódico]])</f>
        <v>7.77</v>
      </c>
      <c r="I1405" s="89">
        <f>InformeTbHv[[#This Row],[T PARADAS MEC]]+InformeTbHv[[#This Row],[ALISTAMIENTO]]+InformeTbHv[[#This Row],[Mantenimiento periódico]]</f>
        <v>0.23</v>
      </c>
      <c r="J1405" s="89">
        <f>SUMIF(InformeTbHv[[#This Row],[MOTIVO 1]],"Mantenimiento periódico",InformeTbHv[[#This Row],[T OTRA PARADA 1]])</f>
        <v>0</v>
      </c>
      <c r="K1405" s="89">
        <f>InformeTbHv[[#This Row],[Mantenimiento periódico]]+InformeTbHv[[#This Row],[ALISTAMIENTO]]</f>
        <v>0.23</v>
      </c>
      <c r="L1405" s="89">
        <f>SUM(InformeTbHv[[#This Row],[T OTRA PARADA 1]:[T OTRA PARADA 5]])</f>
        <v>2</v>
      </c>
      <c r="M1405" s="88" t="s">
        <v>72</v>
      </c>
      <c r="N1405" s="88" t="s">
        <v>1418</v>
      </c>
      <c r="O1405" s="88" t="s">
        <v>87</v>
      </c>
      <c r="P1405" s="88">
        <v>1112300817</v>
      </c>
      <c r="Q1405" s="88" t="s">
        <v>43</v>
      </c>
      <c r="R1405" s="88" t="s">
        <v>74</v>
      </c>
      <c r="S1405" s="90">
        <v>46093</v>
      </c>
      <c r="T1405" s="88" t="s">
        <v>99</v>
      </c>
      <c r="U1405" s="88"/>
      <c r="V1405" s="88"/>
      <c r="W1405" s="88"/>
      <c r="X1405" s="88"/>
      <c r="Y1405" s="88"/>
      <c r="Z1405" s="88"/>
      <c r="AA1405" s="88"/>
      <c r="AB1405" s="88"/>
      <c r="AC1405" s="88" t="s">
        <v>1442</v>
      </c>
      <c r="AD1405" s="88" t="s">
        <v>1487</v>
      </c>
      <c r="AE1405" s="88" t="s">
        <v>1514</v>
      </c>
      <c r="AF1405" s="88">
        <v>18.547875311725036</v>
      </c>
      <c r="AG1405" s="25" t="s">
        <v>207</v>
      </c>
      <c r="AH1405" s="206">
        <v>4</v>
      </c>
      <c r="AI1405" s="88" t="s">
        <v>45</v>
      </c>
      <c r="AJ1405" s="419">
        <f>VLOOKUP(InformeTbHv[[#This Row],[TURNO]],[1]INFORMEHV!AI$2:AK$184,2,0)</f>
        <v>0.58333333333333337</v>
      </c>
      <c r="AK1405" s="419">
        <f>VLOOKUP(InformeTbHv[[#This Row],[TURNO]],[1]INFORMEHV!AI$2:AK$184,3,0)</f>
        <v>0.91666666666666663</v>
      </c>
      <c r="AL1405" s="205">
        <v>29</v>
      </c>
      <c r="AM1405" s="88">
        <v>96</v>
      </c>
      <c r="AN1405" s="88">
        <v>50</v>
      </c>
      <c r="AO1405" s="88">
        <v>11</v>
      </c>
      <c r="AP1405" s="88">
        <v>23</v>
      </c>
      <c r="AQ1405" s="89">
        <v>24</v>
      </c>
      <c r="AR1405" s="88">
        <v>8</v>
      </c>
      <c r="AS1405" s="88"/>
      <c r="AT1405" s="88"/>
      <c r="AU1405" s="88"/>
      <c r="AV1405" s="88">
        <v>0.23</v>
      </c>
      <c r="AW1405" s="88">
        <v>0.27</v>
      </c>
      <c r="AX1405" s="88">
        <v>0.5</v>
      </c>
      <c r="AY1405" s="88">
        <v>4</v>
      </c>
      <c r="AZ1405" s="92" t="s">
        <v>923</v>
      </c>
      <c r="BA1405" s="88" t="s">
        <v>48</v>
      </c>
      <c r="BB140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v>
      </c>
      <c r="BC1405" s="89">
        <v>2</v>
      </c>
      <c r="BD1405" s="89"/>
      <c r="BE1405" s="89"/>
      <c r="BF1405" s="89"/>
      <c r="BG1405" s="93"/>
      <c r="BH1405" s="14" t="s">
        <v>236</v>
      </c>
      <c r="BI1405" s="45"/>
      <c r="BJ1405" s="45"/>
      <c r="BK1405" s="46"/>
      <c r="BL1405" s="94"/>
    </row>
    <row r="1406" spans="1:64" ht="18" customHeight="1" x14ac:dyDescent="0.3">
      <c r="A1406" s="87">
        <f>IFERROR(InformeTbHv[[#This Row],[T EFECTIVO]]/InformeTbHv[[#This Row],[Horas disponibles]],0)</f>
        <v>0.94400000000000006</v>
      </c>
      <c r="B1406" s="87">
        <f>((InformeTbHv[[#This Row],[T PROGRAMADO]]-InformeTbHv[[#This Row],[HORAS DE OTRAS PARADA]]))/InformeTbHv[[#This Row],[T PROGRAMADO]]</f>
        <v>0.88500000000000001</v>
      </c>
      <c r="C1406" s="216">
        <f>IFERROR(((InformeTbHv[[#This Row],[T PROGRAMADO]]-InformeTbHv[[#This Row],[Ttal P. mec]])/InformeTbHv[[#This Row],[T PROGRAMADO]]),0)</f>
        <v>0.9375</v>
      </c>
      <c r="D1406" s="88">
        <f>IFERROR(ROUND(InformeTbHv[[#This Row],[TOTAL DE ARBOLES]]/InformeTbHv[[#This Row],[T EFECTIVO]],2),"")</f>
        <v>76.69</v>
      </c>
      <c r="E1406" s="88">
        <f>(IFERROR(ROUND(InformeTbHv[[#This Row],[M3]]/InformeTbHv[[#This Row],[TOTAL DE ARBOLES]],2),""))</f>
        <v>0.33</v>
      </c>
      <c r="F1406" s="39">
        <f>IFERROR(ROUND(InformeTbHv[[#This Row],[M3]]/InformeTbHv[[#This Row],[T EFECTIVO]],2),"")</f>
        <v>25.56</v>
      </c>
      <c r="G1406" s="89">
        <f>InformeTbHv[[#This Row],[T PROGRAMADO]]-InformeTbHv[[#This Row],[HORAS DE OTRAS PARADA]]</f>
        <v>7.08</v>
      </c>
      <c r="H1406" s="89">
        <f>InformeTbHv[[#This Row],[T PROGRAMADO]]-SUM(InformeTbHv[[#This Row],[T PARADAS MEC]]+InformeTbHv[[#This Row],[ALISTAMIENTO]]+InformeTbHv[[#This Row],[Mantenimiento periódico]])</f>
        <v>7.5</v>
      </c>
      <c r="I1406" s="89">
        <f>InformeTbHv[[#This Row],[T PARADAS MEC]]+InformeTbHv[[#This Row],[ALISTAMIENTO]]+InformeTbHv[[#This Row],[Mantenimiento periódico]]</f>
        <v>0.5</v>
      </c>
      <c r="J1406" s="89">
        <f>SUMIF(InformeTbHv[[#This Row],[MOTIVO 1]],"Mantenimiento periódico",InformeTbHv[[#This Row],[T OTRA PARADA 1]])</f>
        <v>0</v>
      </c>
      <c r="K1406" s="89">
        <f>InformeTbHv[[#This Row],[Mantenimiento periódico]]+InformeTbHv[[#This Row],[ALISTAMIENTO]]</f>
        <v>0.5</v>
      </c>
      <c r="L1406" s="89">
        <f>SUM(InformeTbHv[[#This Row],[T OTRA PARADA 1]:[T OTRA PARADA 5]])</f>
        <v>0</v>
      </c>
      <c r="M1406" s="88" t="s">
        <v>42</v>
      </c>
      <c r="N1406" s="88" t="s">
        <v>1418</v>
      </c>
      <c r="O1406" s="88" t="s">
        <v>58</v>
      </c>
      <c r="P1406" s="88">
        <v>6343935</v>
      </c>
      <c r="Q1406" s="88" t="s">
        <v>43</v>
      </c>
      <c r="R1406" s="88" t="s">
        <v>44</v>
      </c>
      <c r="S1406" s="90">
        <v>46093</v>
      </c>
      <c r="T1406" s="88" t="s">
        <v>815</v>
      </c>
      <c r="U1406" s="88"/>
      <c r="V1406" s="88"/>
      <c r="W1406" s="88"/>
      <c r="X1406" s="88"/>
      <c r="Y1406" s="88"/>
      <c r="Z1406" s="88"/>
      <c r="AA1406" s="88"/>
      <c r="AB1406" s="88"/>
      <c r="AC1406" s="88" t="s">
        <v>1434</v>
      </c>
      <c r="AD1406" s="88" t="s">
        <v>1479</v>
      </c>
      <c r="AE1406" s="88" t="s">
        <v>1519</v>
      </c>
      <c r="AF1406" s="88">
        <v>17.88641072711232</v>
      </c>
      <c r="AG1406" s="49" t="s">
        <v>208</v>
      </c>
      <c r="AH1406" s="206">
        <v>2</v>
      </c>
      <c r="AI1406" s="88" t="s">
        <v>45</v>
      </c>
      <c r="AJ1406" s="419">
        <f>VLOOKUP(InformeTbHv[[#This Row],[TURNO]],[1]INFORMEHV!AI$2:AK$184,2,0)</f>
        <v>0.58333333333333337</v>
      </c>
      <c r="AK1406" s="419">
        <f>VLOOKUP(InformeTbHv[[#This Row],[TURNO]],[1]INFORMEHV!AI$2:AK$184,3,0)</f>
        <v>0.91666666666666663</v>
      </c>
      <c r="AL1406" s="205">
        <v>26</v>
      </c>
      <c r="AM1406" s="88">
        <v>543</v>
      </c>
      <c r="AN1406" s="88">
        <v>181</v>
      </c>
      <c r="AO1406" s="88">
        <v>19</v>
      </c>
      <c r="AP1406" s="88">
        <v>72</v>
      </c>
      <c r="AQ1406" s="89">
        <v>0.33</v>
      </c>
      <c r="AR1406" s="88">
        <v>8</v>
      </c>
      <c r="AS1406" s="88"/>
      <c r="AT1406" s="88"/>
      <c r="AU1406" s="88"/>
      <c r="AV1406" s="88">
        <v>0.5</v>
      </c>
      <c r="AW1406" s="88">
        <v>0.17</v>
      </c>
      <c r="AX1406" s="88">
        <v>0.25</v>
      </c>
      <c r="AY1406" s="88">
        <v>2</v>
      </c>
      <c r="AZ1406" s="92"/>
      <c r="BA1406" s="88" t="s">
        <v>46</v>
      </c>
      <c r="BB140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0.92</v>
      </c>
      <c r="BC1406" s="89"/>
      <c r="BD1406" s="89"/>
      <c r="BE1406" s="89"/>
      <c r="BF1406" s="89"/>
      <c r="BG1406" s="93"/>
      <c r="BH1406" s="44"/>
      <c r="BI1406" s="45"/>
      <c r="BJ1406" s="45"/>
      <c r="BK1406" s="46"/>
      <c r="BL1406" s="94"/>
    </row>
    <row r="1407" spans="1:64" ht="18" customHeight="1" x14ac:dyDescent="0.3">
      <c r="A1407" s="87">
        <f>IFERROR(InformeTbHv[[#This Row],[T EFECTIVO]]/InformeTbHv[[#This Row],[Horas disponibles]],0)</f>
        <v>0</v>
      </c>
      <c r="B1407" s="87">
        <f>((InformeTbHv[[#This Row],[T PROGRAMADO]]-InformeTbHv[[#This Row],[HORAS DE OTRAS PARADA]]))/InformeTbHv[[#This Row],[T PROGRAMADO]]</f>
        <v>0</v>
      </c>
      <c r="C1407" s="216">
        <f>IFERROR(((InformeTbHv[[#This Row],[T PROGRAMADO]]-InformeTbHv[[#This Row],[Ttal P. mec]])/InformeTbHv[[#This Row],[T PROGRAMADO]]),0)</f>
        <v>1</v>
      </c>
      <c r="D1407" s="88" t="str">
        <f>IFERROR(ROUND(InformeTbHv[[#This Row],[TOTAL DE ARBOLES]]/InformeTbHv[[#This Row],[T EFECTIVO]],2),"")</f>
        <v/>
      </c>
      <c r="E1407" s="88" t="str">
        <f>(IFERROR(ROUND(InformeTbHv[[#This Row],[M3]]/InformeTbHv[[#This Row],[TOTAL DE ARBOLES]],2),""))</f>
        <v/>
      </c>
      <c r="F1407" s="39" t="str">
        <f>IFERROR(ROUND(InformeTbHv[[#This Row],[M3]]/InformeTbHv[[#This Row],[T EFECTIVO]],2),"")</f>
        <v/>
      </c>
      <c r="G1407" s="89">
        <f>InformeTbHv[[#This Row],[T PROGRAMADO]]-InformeTbHv[[#This Row],[HORAS DE OTRAS PARADA]]</f>
        <v>0</v>
      </c>
      <c r="H1407" s="89">
        <f>InformeTbHv[[#This Row],[T PROGRAMADO]]-SUM(InformeTbHv[[#This Row],[T PARADAS MEC]]+InformeTbHv[[#This Row],[ALISTAMIENTO]]+InformeTbHv[[#This Row],[Mantenimiento periódico]])</f>
        <v>8</v>
      </c>
      <c r="I1407" s="89">
        <f>InformeTbHv[[#This Row],[T PARADAS MEC]]+InformeTbHv[[#This Row],[ALISTAMIENTO]]+InformeTbHv[[#This Row],[Mantenimiento periódico]]</f>
        <v>0</v>
      </c>
      <c r="J1407" s="89">
        <f>SUMIF(InformeTbHv[[#This Row],[MOTIVO 1]],"Mantenimiento periódico",InformeTbHv[[#This Row],[T OTRA PARADA 1]])</f>
        <v>0</v>
      </c>
      <c r="K1407" s="89">
        <f>InformeTbHv[[#This Row],[Mantenimiento periódico]]+InformeTbHv[[#This Row],[ALISTAMIENTO]]</f>
        <v>0</v>
      </c>
      <c r="L1407" s="89">
        <f>SUM(InformeTbHv[[#This Row],[T OTRA PARADA 1]:[T OTRA PARADA 5]])</f>
        <v>8</v>
      </c>
      <c r="M1407" s="88" t="s">
        <v>68</v>
      </c>
      <c r="N1407" s="88" t="s">
        <v>1417</v>
      </c>
      <c r="O1407" s="88" t="s">
        <v>82</v>
      </c>
      <c r="P1407" s="88">
        <v>94266396</v>
      </c>
      <c r="Q1407" s="88" t="s">
        <v>65</v>
      </c>
      <c r="R1407" s="88" t="s">
        <v>44</v>
      </c>
      <c r="S1407" s="90">
        <v>46092</v>
      </c>
      <c r="T1407" s="88" t="s">
        <v>818</v>
      </c>
      <c r="U1407" s="88"/>
      <c r="V1407" s="88"/>
      <c r="W1407" s="88"/>
      <c r="X1407" s="88"/>
      <c r="Y1407" s="88"/>
      <c r="Z1407" s="88"/>
      <c r="AA1407" s="88"/>
      <c r="AB1407" s="88"/>
      <c r="AC1407" s="88" t="s">
        <v>1423</v>
      </c>
      <c r="AD1407" s="88" t="s">
        <v>1468</v>
      </c>
      <c r="AE1407" s="88" t="s">
        <v>1512</v>
      </c>
      <c r="AF1407" s="88">
        <v>35.086777202388227</v>
      </c>
      <c r="AG1407" s="49" t="s">
        <v>208</v>
      </c>
      <c r="AH1407" s="206">
        <v>4</v>
      </c>
      <c r="AI1407" s="88" t="s">
        <v>45</v>
      </c>
      <c r="AJ1407" s="419">
        <f>VLOOKUP(InformeTbHv[[#This Row],[TURNO]],[1]INFORMEHV!AI$2:AK$184,2,0)</f>
        <v>0.58333333333333337</v>
      </c>
      <c r="AK1407" s="419">
        <f>VLOOKUP(InformeTbHv[[#This Row],[TURNO]],[1]INFORMEHV!AI$2:AK$184,3,0)</f>
        <v>0.91666666666666663</v>
      </c>
      <c r="AL1407" s="205"/>
      <c r="AM1407" s="88"/>
      <c r="AN1407" s="88"/>
      <c r="AO1407" s="88"/>
      <c r="AP1407" s="88"/>
      <c r="AQ1407" s="89"/>
      <c r="AR1407" s="88">
        <v>8</v>
      </c>
      <c r="AS1407" s="88"/>
      <c r="AT1407" s="88">
        <v>0</v>
      </c>
      <c r="AU1407" s="88"/>
      <c r="AV1407" s="88"/>
      <c r="AW1407" s="88"/>
      <c r="AX1407" s="88"/>
      <c r="AY1407" s="88"/>
      <c r="AZ1407" s="92" t="s">
        <v>925</v>
      </c>
      <c r="BA1407" s="88" t="s">
        <v>48</v>
      </c>
      <c r="BB140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1407" s="89">
        <v>3</v>
      </c>
      <c r="BD1407" s="89">
        <v>5</v>
      </c>
      <c r="BE1407" s="89"/>
      <c r="BF1407" s="89"/>
      <c r="BG1407" s="93"/>
      <c r="BH1407" s="44" t="s">
        <v>858</v>
      </c>
      <c r="BI1407" s="45" t="s">
        <v>236</v>
      </c>
      <c r="BJ1407" s="45"/>
      <c r="BK1407" s="46"/>
      <c r="BL1407" s="94"/>
    </row>
    <row r="1408" spans="1:64" ht="18" customHeight="1" x14ac:dyDescent="0.3">
      <c r="A1408" s="87">
        <f>IFERROR(InformeTbHv[[#This Row],[T EFECTIVO]]/InformeTbHv[[#This Row],[Horas disponibles]],0)</f>
        <v>0</v>
      </c>
      <c r="B1408" s="87">
        <f>((InformeTbHv[[#This Row],[T PROGRAMADO]]-InformeTbHv[[#This Row],[HORAS DE OTRAS PARADA]]))/InformeTbHv[[#This Row],[T PROGRAMADO]]</f>
        <v>0</v>
      </c>
      <c r="C1408" s="216">
        <f>IFERROR(((InformeTbHv[[#This Row],[T PROGRAMADO]]-InformeTbHv[[#This Row],[Ttal P. mec]])/InformeTbHv[[#This Row],[T PROGRAMADO]]),0)</f>
        <v>1</v>
      </c>
      <c r="D1408" s="88" t="str">
        <f>IFERROR(ROUND(InformeTbHv[[#This Row],[TOTAL DE ARBOLES]]/InformeTbHv[[#This Row],[T EFECTIVO]],2),"")</f>
        <v/>
      </c>
      <c r="E1408" s="88" t="str">
        <f>(IFERROR(ROUND(InformeTbHv[[#This Row],[M3]]/InformeTbHv[[#This Row],[TOTAL DE ARBOLES]],2),""))</f>
        <v/>
      </c>
      <c r="F1408" s="39" t="str">
        <f>IFERROR(ROUND(InformeTbHv[[#This Row],[M3]]/InformeTbHv[[#This Row],[T EFECTIVO]],2),"")</f>
        <v/>
      </c>
      <c r="G1408" s="89">
        <f>InformeTbHv[[#This Row],[T PROGRAMADO]]-InformeTbHv[[#This Row],[HORAS DE OTRAS PARADA]]</f>
        <v>0</v>
      </c>
      <c r="H1408" s="89">
        <f>InformeTbHv[[#This Row],[T PROGRAMADO]]-SUM(InformeTbHv[[#This Row],[T PARADAS MEC]]+InformeTbHv[[#This Row],[ALISTAMIENTO]]+InformeTbHv[[#This Row],[Mantenimiento periódico]])</f>
        <v>8</v>
      </c>
      <c r="I1408" s="89">
        <f>InformeTbHv[[#This Row],[T PARADAS MEC]]+InformeTbHv[[#This Row],[ALISTAMIENTO]]+InformeTbHv[[#This Row],[Mantenimiento periódico]]</f>
        <v>0</v>
      </c>
      <c r="J1408" s="89">
        <f>SUMIF(InformeTbHv[[#This Row],[MOTIVO 1]],"Mantenimiento periódico",InformeTbHv[[#This Row],[T OTRA PARADA 1]])</f>
        <v>0</v>
      </c>
      <c r="K1408" s="89">
        <f>InformeTbHv[[#This Row],[Mantenimiento periódico]]+InformeTbHv[[#This Row],[ALISTAMIENTO]]</f>
        <v>0</v>
      </c>
      <c r="L1408" s="89">
        <f>SUM(InformeTbHv[[#This Row],[T OTRA PARADA 1]:[T OTRA PARADA 5]])</f>
        <v>8</v>
      </c>
      <c r="M1408" s="88" t="s">
        <v>63</v>
      </c>
      <c r="N1408" s="88" t="s">
        <v>1417</v>
      </c>
      <c r="O1408" s="88" t="s">
        <v>85</v>
      </c>
      <c r="P1408" s="88">
        <v>15961194</v>
      </c>
      <c r="Q1408" s="88" t="s">
        <v>65</v>
      </c>
      <c r="R1408" s="88" t="s">
        <v>44</v>
      </c>
      <c r="S1408" s="90">
        <v>46092</v>
      </c>
      <c r="T1408" s="88" t="s">
        <v>818</v>
      </c>
      <c r="U1408" s="88"/>
      <c r="V1408" s="88"/>
      <c r="W1408" s="88"/>
      <c r="X1408" s="88"/>
      <c r="Y1408" s="88"/>
      <c r="Z1408" s="88"/>
      <c r="AA1408" s="88"/>
      <c r="AB1408" s="88"/>
      <c r="AC1408" s="88" t="s">
        <v>1423</v>
      </c>
      <c r="AD1408" s="88" t="s">
        <v>1468</v>
      </c>
      <c r="AE1408" s="88" t="s">
        <v>1512</v>
      </c>
      <c r="AF1408" s="88">
        <v>35.086777202388227</v>
      </c>
      <c r="AG1408" s="49" t="s">
        <v>208</v>
      </c>
      <c r="AH1408" s="206">
        <v>6</v>
      </c>
      <c r="AI1408" s="88" t="s">
        <v>45</v>
      </c>
      <c r="AJ1408" s="419">
        <f>VLOOKUP(InformeTbHv[[#This Row],[TURNO]],[1]INFORMEHV!AI$2:AK$184,2,0)</f>
        <v>0.58333333333333337</v>
      </c>
      <c r="AK1408" s="419">
        <f>VLOOKUP(InformeTbHv[[#This Row],[TURNO]],[1]INFORMEHV!AI$2:AK$184,3,0)</f>
        <v>0.91666666666666663</v>
      </c>
      <c r="AL1408" s="205"/>
      <c r="AM1408" s="88"/>
      <c r="AN1408" s="88"/>
      <c r="AO1408" s="88"/>
      <c r="AP1408" s="88"/>
      <c r="AQ1408" s="89"/>
      <c r="AR1408" s="88">
        <v>8</v>
      </c>
      <c r="AS1408" s="88"/>
      <c r="AT1408" s="88">
        <v>0</v>
      </c>
      <c r="AU1408" s="88"/>
      <c r="AV1408" s="88"/>
      <c r="AW1408" s="88"/>
      <c r="AX1408" s="88"/>
      <c r="AY1408" s="88"/>
      <c r="AZ1408" s="92" t="s">
        <v>926</v>
      </c>
      <c r="BA1408" s="88" t="s">
        <v>48</v>
      </c>
      <c r="BB140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1408" s="89">
        <v>8</v>
      </c>
      <c r="BD1408" s="89"/>
      <c r="BE1408" s="89"/>
      <c r="BF1408" s="89"/>
      <c r="BG1408" s="93"/>
      <c r="BH1408" s="14" t="s">
        <v>236</v>
      </c>
      <c r="BI1408" s="45"/>
      <c r="BJ1408" s="45"/>
      <c r="BK1408" s="46"/>
      <c r="BL1408" s="94"/>
    </row>
    <row r="1409" spans="1:64" ht="18" customHeight="1" x14ac:dyDescent="0.3">
      <c r="A1409" s="87">
        <f>IFERROR(InformeTbHv[[#This Row],[T EFECTIVO]]/InformeTbHv[[#This Row],[Horas disponibles]],0)</f>
        <v>0.80443285528031294</v>
      </c>
      <c r="B1409" s="87">
        <f>((InformeTbHv[[#This Row],[T PROGRAMADO]]-InformeTbHv[[#This Row],[HORAS DE OTRAS PARADA]]))/InformeTbHv[[#This Row],[T PROGRAMADO]]</f>
        <v>0.77124999999999999</v>
      </c>
      <c r="C1409" s="216">
        <f>IFERROR(((InformeTbHv[[#This Row],[T PROGRAMADO]]-InformeTbHv[[#This Row],[Ttal P. mec]])/InformeTbHv[[#This Row],[T PROGRAMADO]]),0)</f>
        <v>0.95874999999999999</v>
      </c>
      <c r="D1409" s="88">
        <f>IFERROR(ROUND(InformeTbHv[[#This Row],[TOTAL DE ARBOLES]]/InformeTbHv[[#This Row],[T EFECTIVO]],2),"")</f>
        <v>20.91</v>
      </c>
      <c r="E1409" s="88">
        <f>(IFERROR(ROUND(InformeTbHv[[#This Row],[M3]]/InformeTbHv[[#This Row],[TOTAL DE ARBOLES]],2),""))</f>
        <v>0.34</v>
      </c>
      <c r="F1409" s="39">
        <f>IFERROR(ROUND(InformeTbHv[[#This Row],[M3]]/InformeTbHv[[#This Row],[T EFECTIVO]],2),"")</f>
        <v>7.19</v>
      </c>
      <c r="G1409" s="89">
        <f>InformeTbHv[[#This Row],[T PROGRAMADO]]-InformeTbHv[[#This Row],[HORAS DE OTRAS PARADA]]</f>
        <v>6.17</v>
      </c>
      <c r="H1409" s="89">
        <f>InformeTbHv[[#This Row],[T PROGRAMADO]]-SUM(InformeTbHv[[#This Row],[T PARADAS MEC]]+InformeTbHv[[#This Row],[ALISTAMIENTO]]+InformeTbHv[[#This Row],[Mantenimiento periódico]])</f>
        <v>7.67</v>
      </c>
      <c r="I1409" s="89">
        <f>InformeTbHv[[#This Row],[T PARADAS MEC]]+InformeTbHv[[#This Row],[ALISTAMIENTO]]+InformeTbHv[[#This Row],[Mantenimiento periódico]]</f>
        <v>0.33</v>
      </c>
      <c r="J1409" s="89">
        <f>SUMIF(InformeTbHv[[#This Row],[MOTIVO 1]],"Mantenimiento periódico",InformeTbHv[[#This Row],[T OTRA PARADA 1]])</f>
        <v>0</v>
      </c>
      <c r="K1409" s="89">
        <f>InformeTbHv[[#This Row],[Mantenimiento periódico]]+InformeTbHv[[#This Row],[ALISTAMIENTO]]</f>
        <v>0.33</v>
      </c>
      <c r="L1409" s="89">
        <f>SUM(InformeTbHv[[#This Row],[T OTRA PARADA 1]:[T OTRA PARADA 5]])</f>
        <v>1</v>
      </c>
      <c r="M1409" s="88" t="s">
        <v>136</v>
      </c>
      <c r="N1409" s="88" t="s">
        <v>1417</v>
      </c>
      <c r="O1409" s="88" t="s">
        <v>535</v>
      </c>
      <c r="P1409" s="88">
        <v>1113312568</v>
      </c>
      <c r="Q1409" s="88" t="s">
        <v>65</v>
      </c>
      <c r="R1409" s="88" t="s">
        <v>49</v>
      </c>
      <c r="S1409" s="90">
        <v>46090</v>
      </c>
      <c r="T1409" s="88" t="s">
        <v>863</v>
      </c>
      <c r="U1409" s="88"/>
      <c r="V1409" s="88"/>
      <c r="W1409" s="88"/>
      <c r="X1409" s="88"/>
      <c r="Y1409" s="88"/>
      <c r="Z1409" s="88"/>
      <c r="AA1409" s="88"/>
      <c r="AB1409" s="88"/>
      <c r="AC1409" s="88" t="s">
        <v>1452</v>
      </c>
      <c r="AD1409" s="88" t="s">
        <v>1497</v>
      </c>
      <c r="AE1409" s="88" t="s">
        <v>1511</v>
      </c>
      <c r="AF1409" s="88">
        <v>22.954473893864211</v>
      </c>
      <c r="AG1409" s="251" t="s">
        <v>205</v>
      </c>
      <c r="AH1409" s="206">
        <v>5</v>
      </c>
      <c r="AI1409" s="88" t="s">
        <v>47</v>
      </c>
      <c r="AJ1409" s="419">
        <f>VLOOKUP(InformeTbHv[[#This Row],[TURNO]],[1]INFORMEHV!AI$2:AK$184,2,0)</f>
        <v>0.25</v>
      </c>
      <c r="AK1409" s="419">
        <f>VLOOKUP(InformeTbHv[[#This Row],[TURNO]],[1]INFORMEHV!AI$2:AK$184,3,0)</f>
        <v>0.58333333333333337</v>
      </c>
      <c r="AL1409" s="205">
        <v>15</v>
      </c>
      <c r="AM1409" s="88">
        <v>129</v>
      </c>
      <c r="AN1409" s="88">
        <v>44.38</v>
      </c>
      <c r="AO1409" s="88">
        <v>13.23</v>
      </c>
      <c r="AP1409" s="88"/>
      <c r="AQ1409" s="89">
        <v>20</v>
      </c>
      <c r="AR1409" s="88">
        <v>8</v>
      </c>
      <c r="AS1409" s="88"/>
      <c r="AT1409" s="88"/>
      <c r="AU1409" s="88"/>
      <c r="AV1409" s="88">
        <v>0.33</v>
      </c>
      <c r="AW1409" s="88"/>
      <c r="AX1409" s="88">
        <v>0.5</v>
      </c>
      <c r="AY1409" s="88"/>
      <c r="AZ1409" s="92" t="s">
        <v>864</v>
      </c>
      <c r="BA1409" s="88" t="s">
        <v>48</v>
      </c>
      <c r="BB140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1.83</v>
      </c>
      <c r="BC1409" s="89">
        <v>1</v>
      </c>
      <c r="BD1409" s="89"/>
      <c r="BE1409" s="89"/>
      <c r="BF1409" s="89"/>
      <c r="BG1409" s="93"/>
      <c r="BH1409" s="44" t="s">
        <v>928</v>
      </c>
      <c r="BI1409" s="45"/>
      <c r="BJ1409" s="45"/>
      <c r="BK1409" s="46"/>
      <c r="BL1409" s="94"/>
    </row>
    <row r="1410" spans="1:64" ht="18" customHeight="1" x14ac:dyDescent="0.3">
      <c r="A1410" s="87">
        <f>IFERROR(InformeTbHv[[#This Row],[T EFECTIVO]]/InformeTbHv[[#This Row],[Horas disponibles]],0)</f>
        <v>0.93481095176010431</v>
      </c>
      <c r="B1410" s="87">
        <f>((InformeTbHv[[#This Row],[T PROGRAMADO]]-InformeTbHv[[#This Row],[HORAS DE OTRAS PARADA]]))/InformeTbHv[[#This Row],[T PROGRAMADO]]</f>
        <v>0.89624999999999999</v>
      </c>
      <c r="C1410" s="216">
        <f>IFERROR(((InformeTbHv[[#This Row],[T PROGRAMADO]]-InformeTbHv[[#This Row],[Ttal P. mec]])/InformeTbHv[[#This Row],[T PROGRAMADO]]),0)</f>
        <v>0.95874999999999999</v>
      </c>
      <c r="D1410" s="88">
        <f>IFERROR(ROUND(InformeTbHv[[#This Row],[TOTAL DE ARBOLES]]/InformeTbHv[[#This Row],[T EFECTIVO]],2),"")</f>
        <v>20.92</v>
      </c>
      <c r="E1410" s="88">
        <f>(IFERROR(ROUND(InformeTbHv[[#This Row],[M3]]/InformeTbHv[[#This Row],[TOTAL DE ARBOLES]],2),""))</f>
        <v>0.33</v>
      </c>
      <c r="F1410" s="39">
        <f>IFERROR(ROUND(InformeTbHv[[#This Row],[M3]]/InformeTbHv[[#This Row],[T EFECTIVO]],2),"")</f>
        <v>6.95</v>
      </c>
      <c r="G1410" s="89">
        <f>InformeTbHv[[#This Row],[T PROGRAMADO]]-InformeTbHv[[#This Row],[HORAS DE OTRAS PARADA]]</f>
        <v>7.17</v>
      </c>
      <c r="H1410" s="89">
        <f>InformeTbHv[[#This Row],[T PROGRAMADO]]-SUM(InformeTbHv[[#This Row],[T PARADAS MEC]]+InformeTbHv[[#This Row],[ALISTAMIENTO]]+InformeTbHv[[#This Row],[Mantenimiento periódico]])</f>
        <v>7.67</v>
      </c>
      <c r="I1410" s="89">
        <f>InformeTbHv[[#This Row],[T PARADAS MEC]]+InformeTbHv[[#This Row],[ALISTAMIENTO]]+InformeTbHv[[#This Row],[Mantenimiento periódico]]</f>
        <v>0.33</v>
      </c>
      <c r="J1410" s="89">
        <f>SUMIF(InformeTbHv[[#This Row],[MOTIVO 1]],"Mantenimiento periódico",InformeTbHv[[#This Row],[T OTRA PARADA 1]])</f>
        <v>0</v>
      </c>
      <c r="K1410" s="89">
        <f>InformeTbHv[[#This Row],[Mantenimiento periódico]]+InformeTbHv[[#This Row],[ALISTAMIENTO]]</f>
        <v>0.33</v>
      </c>
      <c r="L1410" s="89">
        <f>SUM(InformeTbHv[[#This Row],[T OTRA PARADA 1]:[T OTRA PARADA 5]])</f>
        <v>0</v>
      </c>
      <c r="M1410" s="88" t="s">
        <v>136</v>
      </c>
      <c r="N1410" s="88" t="s">
        <v>1417</v>
      </c>
      <c r="O1410" s="88" t="s">
        <v>375</v>
      </c>
      <c r="P1410" s="88">
        <v>1127213532</v>
      </c>
      <c r="Q1410" s="88" t="s">
        <v>65</v>
      </c>
      <c r="R1410" s="88" t="s">
        <v>49</v>
      </c>
      <c r="S1410" s="90">
        <v>46090</v>
      </c>
      <c r="T1410" s="88" t="s">
        <v>863</v>
      </c>
      <c r="U1410" s="88"/>
      <c r="V1410" s="88"/>
      <c r="W1410" s="88"/>
      <c r="X1410" s="88"/>
      <c r="Y1410" s="88"/>
      <c r="Z1410" s="88"/>
      <c r="AA1410" s="88"/>
      <c r="AB1410" s="88"/>
      <c r="AC1410" s="88" t="s">
        <v>1452</v>
      </c>
      <c r="AD1410" s="88" t="s">
        <v>1497</v>
      </c>
      <c r="AE1410" s="88" t="s">
        <v>1511</v>
      </c>
      <c r="AF1410" s="88">
        <v>22.954473893864211</v>
      </c>
      <c r="AG1410" s="251" t="s">
        <v>205</v>
      </c>
      <c r="AH1410" s="206">
        <v>5</v>
      </c>
      <c r="AI1410" s="88" t="s">
        <v>45</v>
      </c>
      <c r="AJ1410" s="419">
        <f>VLOOKUP(InformeTbHv[[#This Row],[TURNO]],[1]INFORMEHV!AI$2:AK$184,2,0)</f>
        <v>0.58333333333333337</v>
      </c>
      <c r="AK1410" s="419">
        <f>VLOOKUP(InformeTbHv[[#This Row],[TURNO]],[1]INFORMEHV!AI$2:AK$184,3,0)</f>
        <v>0.91666666666666663</v>
      </c>
      <c r="AL1410" s="205">
        <v>30</v>
      </c>
      <c r="AM1410" s="88">
        <v>150</v>
      </c>
      <c r="AN1410" s="88">
        <v>49.8</v>
      </c>
      <c r="AO1410" s="88">
        <v>10.55</v>
      </c>
      <c r="AP1410" s="88"/>
      <c r="AQ1410" s="89">
        <v>23</v>
      </c>
      <c r="AR1410" s="88">
        <v>8</v>
      </c>
      <c r="AS1410" s="88"/>
      <c r="AT1410" s="88"/>
      <c r="AU1410" s="88"/>
      <c r="AV1410" s="88">
        <v>0.33</v>
      </c>
      <c r="AW1410" s="88"/>
      <c r="AX1410" s="88">
        <v>0.5</v>
      </c>
      <c r="AY1410" s="88"/>
      <c r="AZ1410" s="92"/>
      <c r="BA1410" s="88" t="s">
        <v>48</v>
      </c>
      <c r="BB141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0.83000000000000007</v>
      </c>
      <c r="BC1410" s="89"/>
      <c r="BD1410" s="89"/>
      <c r="BE1410" s="89"/>
      <c r="BF1410" s="89"/>
      <c r="BG1410" s="93"/>
      <c r="BH1410" s="44"/>
      <c r="BI1410" s="45"/>
      <c r="BJ1410" s="45"/>
      <c r="BK1410" s="46"/>
      <c r="BL1410" s="94"/>
    </row>
    <row r="1411" spans="1:64" ht="18" customHeight="1" x14ac:dyDescent="0.3">
      <c r="A1411" s="87">
        <f>IFERROR(InformeTbHv[[#This Row],[T EFECTIVO]]/InformeTbHv[[#This Row],[Horas disponibles]],0)</f>
        <v>0.93481095176010431</v>
      </c>
      <c r="B1411" s="87">
        <f>((InformeTbHv[[#This Row],[T PROGRAMADO]]-InformeTbHv[[#This Row],[HORAS DE OTRAS PARADA]]))/InformeTbHv[[#This Row],[T PROGRAMADO]]</f>
        <v>0.89624999999999999</v>
      </c>
      <c r="C1411" s="216">
        <f>IFERROR(((InformeTbHv[[#This Row],[T PROGRAMADO]]-InformeTbHv[[#This Row],[Ttal P. mec]])/InformeTbHv[[#This Row],[T PROGRAMADO]]),0)</f>
        <v>0.95874999999999999</v>
      </c>
      <c r="D1411" s="88">
        <f>IFERROR(ROUND(InformeTbHv[[#This Row],[TOTAL DE ARBOLES]]/InformeTbHv[[#This Row],[T EFECTIVO]],2),"")</f>
        <v>23.99</v>
      </c>
      <c r="E1411" s="88">
        <f>(IFERROR(ROUND(InformeTbHv[[#This Row],[M3]]/InformeTbHv[[#This Row],[TOTAL DE ARBOLES]],2),""))</f>
        <v>0.35</v>
      </c>
      <c r="F1411" s="39">
        <f>IFERROR(ROUND(InformeTbHv[[#This Row],[M3]]/InformeTbHv[[#This Row],[T EFECTIVO]],2),"")</f>
        <v>8.4499999999999993</v>
      </c>
      <c r="G1411" s="89">
        <f>InformeTbHv[[#This Row],[T PROGRAMADO]]-InformeTbHv[[#This Row],[HORAS DE OTRAS PARADA]]</f>
        <v>7.17</v>
      </c>
      <c r="H1411" s="89">
        <f>InformeTbHv[[#This Row],[T PROGRAMADO]]-SUM(InformeTbHv[[#This Row],[T PARADAS MEC]]+InformeTbHv[[#This Row],[ALISTAMIENTO]]+InformeTbHv[[#This Row],[Mantenimiento periódico]])</f>
        <v>7.67</v>
      </c>
      <c r="I1411" s="89">
        <f>InformeTbHv[[#This Row],[T PARADAS MEC]]+InformeTbHv[[#This Row],[ALISTAMIENTO]]+InformeTbHv[[#This Row],[Mantenimiento periódico]]</f>
        <v>0.33</v>
      </c>
      <c r="J1411" s="89">
        <f>SUMIF(InformeTbHv[[#This Row],[MOTIVO 1]],"Mantenimiento periódico",InformeTbHv[[#This Row],[T OTRA PARADA 1]])</f>
        <v>0</v>
      </c>
      <c r="K1411" s="89">
        <f>InformeTbHv[[#This Row],[Mantenimiento periódico]]+InformeTbHv[[#This Row],[ALISTAMIENTO]]</f>
        <v>0.33</v>
      </c>
      <c r="L1411" s="89">
        <f>SUM(InformeTbHv[[#This Row],[T OTRA PARADA 1]:[T OTRA PARADA 5]])</f>
        <v>0</v>
      </c>
      <c r="M1411" s="88" t="s">
        <v>134</v>
      </c>
      <c r="N1411" s="88" t="s">
        <v>1417</v>
      </c>
      <c r="O1411" s="88" t="s">
        <v>367</v>
      </c>
      <c r="P1411" s="88">
        <v>18435730</v>
      </c>
      <c r="Q1411" s="88" t="s">
        <v>65</v>
      </c>
      <c r="R1411" s="88" t="s">
        <v>49</v>
      </c>
      <c r="S1411" s="90">
        <v>46090</v>
      </c>
      <c r="T1411" s="88" t="s">
        <v>833</v>
      </c>
      <c r="U1411" s="88"/>
      <c r="V1411" s="88"/>
      <c r="W1411" s="88"/>
      <c r="X1411" s="88"/>
      <c r="Y1411" s="88"/>
      <c r="Z1411" s="88"/>
      <c r="AA1411" s="88"/>
      <c r="AB1411" s="88"/>
      <c r="AC1411" s="88" t="s">
        <v>1451</v>
      </c>
      <c r="AD1411" s="88" t="s">
        <v>1496</v>
      </c>
      <c r="AE1411" s="88" t="s">
        <v>1511</v>
      </c>
      <c r="AF1411" s="88">
        <v>21.380352760168222</v>
      </c>
      <c r="AG1411" s="25" t="s">
        <v>207</v>
      </c>
      <c r="AH1411" s="206">
        <v>4</v>
      </c>
      <c r="AI1411" s="88" t="s">
        <v>47</v>
      </c>
      <c r="AJ1411" s="419">
        <f>VLOOKUP(InformeTbHv[[#This Row],[TURNO]],[1]INFORMEHV!AI$2:AK$184,2,0)</f>
        <v>0.25</v>
      </c>
      <c r="AK1411" s="419">
        <f>VLOOKUP(InformeTbHv[[#This Row],[TURNO]],[1]INFORMEHV!AI$2:AK$184,3,0)</f>
        <v>0.58333333333333337</v>
      </c>
      <c r="AL1411" s="205">
        <v>17</v>
      </c>
      <c r="AM1411" s="88">
        <v>172</v>
      </c>
      <c r="AN1411" s="88">
        <v>60.6</v>
      </c>
      <c r="AO1411" s="88">
        <v>12.3</v>
      </c>
      <c r="AP1411" s="88"/>
      <c r="AQ1411" s="89">
        <v>26</v>
      </c>
      <c r="AR1411" s="88">
        <v>8</v>
      </c>
      <c r="AS1411" s="88"/>
      <c r="AT1411" s="88"/>
      <c r="AU1411" s="88"/>
      <c r="AV1411" s="88">
        <v>0.33</v>
      </c>
      <c r="AW1411" s="88"/>
      <c r="AX1411" s="88">
        <v>0.5</v>
      </c>
      <c r="AY1411" s="88"/>
      <c r="AZ1411" s="92"/>
      <c r="BA1411" s="88" t="s">
        <v>48</v>
      </c>
      <c r="BB141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0.83000000000000007</v>
      </c>
      <c r="BC1411" s="89"/>
      <c r="BD1411" s="89"/>
      <c r="BE1411" s="89"/>
      <c r="BF1411" s="89"/>
      <c r="BG1411" s="93"/>
      <c r="BH1411" s="44"/>
      <c r="BI1411" s="45"/>
      <c r="BJ1411" s="45"/>
      <c r="BK1411" s="46"/>
      <c r="BL1411" s="94"/>
    </row>
    <row r="1412" spans="1:64" ht="18" customHeight="1" x14ac:dyDescent="0.3">
      <c r="A1412" s="87">
        <f>IFERROR(InformeTbHv[[#This Row],[T EFECTIVO]]/InformeTbHv[[#This Row],[Horas disponibles]],0)</f>
        <v>0.13124728378965703</v>
      </c>
      <c r="B1412" s="87">
        <f>((InformeTbHv[[#This Row],[T PROGRAMADO]]-InformeTbHv[[#This Row],[HORAS DE OTRAS PARADA]]))/InformeTbHv[[#This Row],[T PROGRAMADO]]</f>
        <v>0.12583333333333369</v>
      </c>
      <c r="C1412" s="216">
        <f>IFERROR(((InformeTbHv[[#This Row],[T PROGRAMADO]]-InformeTbHv[[#This Row],[Ttal P. mec]])/InformeTbHv[[#This Row],[T PROGRAMADO]]),0)</f>
        <v>0.95874999999999999</v>
      </c>
      <c r="D1412" s="88">
        <f>IFERROR(ROUND(InformeTbHv[[#This Row],[TOTAL DE ARBOLES]]/InformeTbHv[[#This Row],[T EFECTIVO]],2),"")</f>
        <v>39.74</v>
      </c>
      <c r="E1412" s="88">
        <f>(IFERROR(ROUND(InformeTbHv[[#This Row],[M3]]/InformeTbHv[[#This Row],[TOTAL DE ARBOLES]],2),""))</f>
        <v>0.4</v>
      </c>
      <c r="F1412" s="39">
        <f>IFERROR(ROUND(InformeTbHv[[#This Row],[M3]]/InformeTbHv[[#This Row],[T EFECTIVO]],2),"")</f>
        <v>15.89</v>
      </c>
      <c r="G1412" s="89">
        <f>InformeTbHv[[#This Row],[T PROGRAMADO]]-InformeTbHv[[#This Row],[HORAS DE OTRAS PARADA]]</f>
        <v>1.0066666666666695</v>
      </c>
      <c r="H1412" s="89">
        <f>InformeTbHv[[#This Row],[T PROGRAMADO]]-SUM(InformeTbHv[[#This Row],[T PARADAS MEC]]+InformeTbHv[[#This Row],[ALISTAMIENTO]]+InformeTbHv[[#This Row],[Mantenimiento periódico]])</f>
        <v>7.67</v>
      </c>
      <c r="I1412" s="89">
        <f>InformeTbHv[[#This Row],[T PARADAS MEC]]+InformeTbHv[[#This Row],[ALISTAMIENTO]]+InformeTbHv[[#This Row],[Mantenimiento periódico]]</f>
        <v>0.33</v>
      </c>
      <c r="J1412" s="89">
        <f>SUMIF(InformeTbHv[[#This Row],[MOTIVO 1]],"Mantenimiento periódico",InformeTbHv[[#This Row],[T OTRA PARADA 1]])</f>
        <v>0</v>
      </c>
      <c r="K1412" s="89">
        <f>InformeTbHv[[#This Row],[Mantenimiento periódico]]+InformeTbHv[[#This Row],[ALISTAMIENTO]]</f>
        <v>0.33</v>
      </c>
      <c r="L1412" s="89">
        <f>SUM(InformeTbHv[[#This Row],[T OTRA PARADA 1]:[T OTRA PARADA 5]])</f>
        <v>6.3333333333333304</v>
      </c>
      <c r="M1412" s="88" t="s">
        <v>134</v>
      </c>
      <c r="N1412" s="88" t="s">
        <v>1417</v>
      </c>
      <c r="O1412" s="88" t="s">
        <v>370</v>
      </c>
      <c r="P1412" s="88">
        <v>1022124531</v>
      </c>
      <c r="Q1412" s="88" t="s">
        <v>65</v>
      </c>
      <c r="R1412" s="88" t="s">
        <v>49</v>
      </c>
      <c r="S1412" s="90">
        <v>46090</v>
      </c>
      <c r="T1412" s="88" t="s">
        <v>833</v>
      </c>
      <c r="U1412" s="88"/>
      <c r="V1412" s="88"/>
      <c r="W1412" s="88"/>
      <c r="X1412" s="88"/>
      <c r="Y1412" s="88"/>
      <c r="Z1412" s="88"/>
      <c r="AA1412" s="88"/>
      <c r="AB1412" s="88"/>
      <c r="AC1412" s="88" t="s">
        <v>1451</v>
      </c>
      <c r="AD1412" s="88" t="s">
        <v>1496</v>
      </c>
      <c r="AE1412" s="88" t="s">
        <v>1511</v>
      </c>
      <c r="AF1412" s="88">
        <v>21.380352760168222</v>
      </c>
      <c r="AG1412" s="25" t="s">
        <v>207</v>
      </c>
      <c r="AH1412" s="206">
        <v>4</v>
      </c>
      <c r="AI1412" s="88" t="s">
        <v>45</v>
      </c>
      <c r="AJ1412" s="419">
        <f>VLOOKUP(InformeTbHv[[#This Row],[TURNO]],[1]INFORMEHV!AI$2:AK$184,2,0)</f>
        <v>0.58333333333333337</v>
      </c>
      <c r="AK1412" s="419">
        <f>VLOOKUP(InformeTbHv[[#This Row],[TURNO]],[1]INFORMEHV!AI$2:AK$184,3,0)</f>
        <v>0.91666666666666663</v>
      </c>
      <c r="AL1412" s="205">
        <v>24</v>
      </c>
      <c r="AM1412" s="88">
        <v>40</v>
      </c>
      <c r="AN1412" s="88">
        <v>16</v>
      </c>
      <c r="AO1412" s="88">
        <v>6.97</v>
      </c>
      <c r="AP1412" s="88"/>
      <c r="AQ1412" s="89">
        <v>30</v>
      </c>
      <c r="AR1412" s="88">
        <v>8</v>
      </c>
      <c r="AS1412" s="88"/>
      <c r="AT1412" s="88"/>
      <c r="AU1412" s="88"/>
      <c r="AV1412" s="88">
        <v>0.33</v>
      </c>
      <c r="AW1412" s="88"/>
      <c r="AX1412" s="88">
        <v>0.33</v>
      </c>
      <c r="AY1412" s="88"/>
      <c r="AZ1412" s="92" t="s">
        <v>929</v>
      </c>
      <c r="BA1412" s="88" t="s">
        <v>48</v>
      </c>
      <c r="BB141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6.9933333333333305</v>
      </c>
      <c r="BC1412" s="89">
        <v>6.3333333333333304</v>
      </c>
      <c r="BD1412" s="89"/>
      <c r="BE1412" s="89"/>
      <c r="BF1412" s="89"/>
      <c r="BG1412" s="93"/>
      <c r="BH1412" s="44" t="s">
        <v>1100</v>
      </c>
      <c r="BI1412" s="45"/>
      <c r="BJ1412" s="45"/>
      <c r="BK1412" s="46"/>
      <c r="BL1412" s="94"/>
    </row>
    <row r="1413" spans="1:64" ht="18" customHeight="1" x14ac:dyDescent="0.3">
      <c r="A1413" s="87">
        <f>IFERROR(InformeTbHv[[#This Row],[T EFECTIVO]]/InformeTbHv[[#This Row],[Horas disponibles]],0)</f>
        <v>0</v>
      </c>
      <c r="B1413" s="87">
        <f>((InformeTbHv[[#This Row],[T PROGRAMADO]]-InformeTbHv[[#This Row],[HORAS DE OTRAS PARADA]]))/InformeTbHv[[#This Row],[T PROGRAMADO]]</f>
        <v>0</v>
      </c>
      <c r="C1413" s="216">
        <f>IFERROR(((InformeTbHv[[#This Row],[T PROGRAMADO]]-InformeTbHv[[#This Row],[Ttal P. mec]])/InformeTbHv[[#This Row],[T PROGRAMADO]]),0)</f>
        <v>1</v>
      </c>
      <c r="D1413" s="88" t="str">
        <f>IFERROR(ROUND(InformeTbHv[[#This Row],[TOTAL DE ARBOLES]]/InformeTbHv[[#This Row],[T EFECTIVO]],2),"")</f>
        <v/>
      </c>
      <c r="E1413" s="88" t="str">
        <f>(IFERROR(ROUND(InformeTbHv[[#This Row],[M3]]/InformeTbHv[[#This Row],[TOTAL DE ARBOLES]],2),""))</f>
        <v/>
      </c>
      <c r="F1413" s="39" t="str">
        <f>IFERROR(ROUND(InformeTbHv[[#This Row],[M3]]/InformeTbHv[[#This Row],[T EFECTIVO]],2),"")</f>
        <v/>
      </c>
      <c r="G1413" s="89">
        <f>InformeTbHv[[#This Row],[T PROGRAMADO]]-InformeTbHv[[#This Row],[HORAS DE OTRAS PARADA]]</f>
        <v>0</v>
      </c>
      <c r="H1413" s="89">
        <f>InformeTbHv[[#This Row],[T PROGRAMADO]]-SUM(InformeTbHv[[#This Row],[T PARADAS MEC]]+InformeTbHv[[#This Row],[ALISTAMIENTO]]+InformeTbHv[[#This Row],[Mantenimiento periódico]])</f>
        <v>8</v>
      </c>
      <c r="I1413" s="89">
        <f>InformeTbHv[[#This Row],[T PARADAS MEC]]+InformeTbHv[[#This Row],[ALISTAMIENTO]]+InformeTbHv[[#This Row],[Mantenimiento periódico]]</f>
        <v>0</v>
      </c>
      <c r="J1413" s="89">
        <f>SUMIF(InformeTbHv[[#This Row],[MOTIVO 1]],"Mantenimiento periódico",InformeTbHv[[#This Row],[T OTRA PARADA 1]])</f>
        <v>0</v>
      </c>
      <c r="K1413" s="89">
        <f>InformeTbHv[[#This Row],[Mantenimiento periódico]]+InformeTbHv[[#This Row],[ALISTAMIENTO]]</f>
        <v>0</v>
      </c>
      <c r="L1413" s="89">
        <f>SUM(InformeTbHv[[#This Row],[T OTRA PARADA 1]:[T OTRA PARADA 5]])</f>
        <v>8</v>
      </c>
      <c r="M1413" s="88" t="s">
        <v>134</v>
      </c>
      <c r="N1413" s="88" t="s">
        <v>1417</v>
      </c>
      <c r="O1413" s="88" t="s">
        <v>367</v>
      </c>
      <c r="P1413" s="88">
        <v>18435730</v>
      </c>
      <c r="Q1413" s="88" t="s">
        <v>65</v>
      </c>
      <c r="R1413" s="88" t="s">
        <v>49</v>
      </c>
      <c r="S1413" s="90">
        <v>46091</v>
      </c>
      <c r="T1413" s="88" t="s">
        <v>833</v>
      </c>
      <c r="U1413" s="88"/>
      <c r="V1413" s="88"/>
      <c r="W1413" s="88"/>
      <c r="X1413" s="88"/>
      <c r="Y1413" s="88"/>
      <c r="Z1413" s="88"/>
      <c r="AA1413" s="88"/>
      <c r="AB1413" s="88"/>
      <c r="AC1413" s="88" t="s">
        <v>1451</v>
      </c>
      <c r="AD1413" s="88" t="s">
        <v>1496</v>
      </c>
      <c r="AE1413" s="88" t="s">
        <v>1511</v>
      </c>
      <c r="AF1413" s="88">
        <v>21.380352760168222</v>
      </c>
      <c r="AG1413" s="25" t="s">
        <v>207</v>
      </c>
      <c r="AH1413" s="206">
        <v>4</v>
      </c>
      <c r="AI1413" s="88" t="s">
        <v>47</v>
      </c>
      <c r="AJ1413" s="419">
        <f>VLOOKUP(InformeTbHv[[#This Row],[TURNO]],[1]INFORMEHV!AI$2:AK$184,2,0)</f>
        <v>0.25</v>
      </c>
      <c r="AK1413" s="419">
        <f>VLOOKUP(InformeTbHv[[#This Row],[TURNO]],[1]INFORMEHV!AI$2:AK$184,3,0)</f>
        <v>0.58333333333333337</v>
      </c>
      <c r="AL1413" s="205"/>
      <c r="AM1413" s="88"/>
      <c r="AN1413" s="88"/>
      <c r="AO1413" s="88"/>
      <c r="AP1413" s="88"/>
      <c r="AQ1413" s="89"/>
      <c r="AR1413" s="88">
        <v>8</v>
      </c>
      <c r="AS1413" s="88"/>
      <c r="AT1413" s="88"/>
      <c r="AU1413" s="88"/>
      <c r="AV1413" s="88"/>
      <c r="AW1413" s="88"/>
      <c r="AX1413" s="88"/>
      <c r="AY1413" s="88"/>
      <c r="AZ1413" s="92"/>
      <c r="BA1413" s="88" t="s">
        <v>48</v>
      </c>
      <c r="BB141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1413" s="89">
        <v>8</v>
      </c>
      <c r="BD1413" s="89"/>
      <c r="BE1413" s="89"/>
      <c r="BF1413" s="89"/>
      <c r="BG1413" s="93"/>
      <c r="BH1413" s="44" t="s">
        <v>1100</v>
      </c>
      <c r="BI1413" s="45"/>
      <c r="BJ1413" s="45"/>
      <c r="BK1413" s="46"/>
      <c r="BL1413" s="94"/>
    </row>
    <row r="1414" spans="1:64" ht="18" customHeight="1" x14ac:dyDescent="0.3">
      <c r="A1414" s="87">
        <f>IFERROR(InformeTbHv[[#This Row],[T EFECTIVO]]/InformeTbHv[[#This Row],[Horas disponibles]],0)</f>
        <v>0</v>
      </c>
      <c r="B1414" s="87">
        <f>((InformeTbHv[[#This Row],[T PROGRAMADO]]-InformeTbHv[[#This Row],[HORAS DE OTRAS PARADA]]))/InformeTbHv[[#This Row],[T PROGRAMADO]]</f>
        <v>0</v>
      </c>
      <c r="C1414" s="216">
        <f>IFERROR(((InformeTbHv[[#This Row],[T PROGRAMADO]]-InformeTbHv[[#This Row],[Ttal P. mec]])/InformeTbHv[[#This Row],[T PROGRAMADO]]),0)</f>
        <v>1</v>
      </c>
      <c r="D1414" s="88" t="str">
        <f>IFERROR(ROUND(InformeTbHv[[#This Row],[TOTAL DE ARBOLES]]/InformeTbHv[[#This Row],[T EFECTIVO]],2),"")</f>
        <v/>
      </c>
      <c r="E1414" s="88" t="str">
        <f>(IFERROR(ROUND(InformeTbHv[[#This Row],[M3]]/InformeTbHv[[#This Row],[TOTAL DE ARBOLES]],2),""))</f>
        <v/>
      </c>
      <c r="F1414" s="39" t="str">
        <f>IFERROR(ROUND(InformeTbHv[[#This Row],[M3]]/InformeTbHv[[#This Row],[T EFECTIVO]],2),"")</f>
        <v/>
      </c>
      <c r="G1414" s="89">
        <f>InformeTbHv[[#This Row],[T PROGRAMADO]]-InformeTbHv[[#This Row],[HORAS DE OTRAS PARADA]]</f>
        <v>0</v>
      </c>
      <c r="H1414" s="89">
        <f>InformeTbHv[[#This Row],[T PROGRAMADO]]-SUM(InformeTbHv[[#This Row],[T PARADAS MEC]]+InformeTbHv[[#This Row],[ALISTAMIENTO]]+InformeTbHv[[#This Row],[Mantenimiento periódico]])</f>
        <v>8</v>
      </c>
      <c r="I1414" s="89">
        <f>InformeTbHv[[#This Row],[T PARADAS MEC]]+InformeTbHv[[#This Row],[ALISTAMIENTO]]+InformeTbHv[[#This Row],[Mantenimiento periódico]]</f>
        <v>0</v>
      </c>
      <c r="J1414" s="89">
        <f>SUMIF(InformeTbHv[[#This Row],[MOTIVO 1]],"Mantenimiento periódico",InformeTbHv[[#This Row],[T OTRA PARADA 1]])</f>
        <v>0</v>
      </c>
      <c r="K1414" s="89">
        <f>InformeTbHv[[#This Row],[Mantenimiento periódico]]+InformeTbHv[[#This Row],[ALISTAMIENTO]]</f>
        <v>0</v>
      </c>
      <c r="L1414" s="89">
        <f>SUM(InformeTbHv[[#This Row],[T OTRA PARADA 1]:[T OTRA PARADA 5]])</f>
        <v>8</v>
      </c>
      <c r="M1414" s="88" t="s">
        <v>134</v>
      </c>
      <c r="N1414" s="88" t="s">
        <v>1417</v>
      </c>
      <c r="O1414" s="88" t="s">
        <v>373</v>
      </c>
      <c r="P1414" s="88">
        <v>1022124225</v>
      </c>
      <c r="Q1414" s="88" t="s">
        <v>65</v>
      </c>
      <c r="R1414" s="88" t="s">
        <v>49</v>
      </c>
      <c r="S1414" s="90">
        <v>46091</v>
      </c>
      <c r="T1414" s="88" t="s">
        <v>833</v>
      </c>
      <c r="U1414" s="88"/>
      <c r="V1414" s="88"/>
      <c r="W1414" s="88"/>
      <c r="X1414" s="88"/>
      <c r="Y1414" s="88"/>
      <c r="Z1414" s="88"/>
      <c r="AA1414" s="88"/>
      <c r="AB1414" s="88"/>
      <c r="AC1414" s="88" t="s">
        <v>1451</v>
      </c>
      <c r="AD1414" s="88" t="s">
        <v>1496</v>
      </c>
      <c r="AE1414" s="88" t="s">
        <v>1511</v>
      </c>
      <c r="AF1414" s="88">
        <v>21.380352760168222</v>
      </c>
      <c r="AG1414" s="25" t="s">
        <v>207</v>
      </c>
      <c r="AH1414" s="206">
        <v>4</v>
      </c>
      <c r="AI1414" s="88" t="s">
        <v>45</v>
      </c>
      <c r="AJ1414" s="419">
        <f>VLOOKUP(InformeTbHv[[#This Row],[TURNO]],[1]INFORMEHV!AI$2:AK$184,2,0)</f>
        <v>0.58333333333333337</v>
      </c>
      <c r="AK1414" s="419">
        <f>VLOOKUP(InformeTbHv[[#This Row],[TURNO]],[1]INFORMEHV!AI$2:AK$184,3,0)</f>
        <v>0.91666666666666663</v>
      </c>
      <c r="AL1414" s="205"/>
      <c r="AM1414" s="88"/>
      <c r="AN1414" s="88"/>
      <c r="AO1414" s="88"/>
      <c r="AP1414" s="88"/>
      <c r="AQ1414" s="89"/>
      <c r="AR1414" s="88">
        <v>8</v>
      </c>
      <c r="AS1414" s="88"/>
      <c r="AT1414" s="88"/>
      <c r="AU1414" s="88"/>
      <c r="AV1414" s="88"/>
      <c r="AW1414" s="88"/>
      <c r="AX1414" s="88"/>
      <c r="AY1414" s="88"/>
      <c r="AZ1414" s="92" t="s">
        <v>930</v>
      </c>
      <c r="BA1414" s="88" t="s">
        <v>48</v>
      </c>
      <c r="BB141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1414" s="89">
        <v>8</v>
      </c>
      <c r="BD1414" s="89"/>
      <c r="BE1414" s="89"/>
      <c r="BF1414" s="89"/>
      <c r="BG1414" s="93"/>
      <c r="BH1414" s="44" t="s">
        <v>1100</v>
      </c>
      <c r="BI1414" s="45"/>
      <c r="BJ1414" s="45"/>
      <c r="BK1414" s="46"/>
      <c r="BL1414" s="94"/>
    </row>
    <row r="1415" spans="1:64" ht="18" customHeight="1" x14ac:dyDescent="0.3">
      <c r="A1415" s="87">
        <f>IFERROR(InformeTbHv[[#This Row],[T EFECTIVO]]/InformeTbHv[[#This Row],[Horas disponibles]],0)</f>
        <v>1</v>
      </c>
      <c r="B1415" s="87">
        <f>((InformeTbHv[[#This Row],[T PROGRAMADO]]-InformeTbHv[[#This Row],[HORAS DE OTRAS PARADA]]))/InformeTbHv[[#This Row],[T PROGRAMADO]]</f>
        <v>1</v>
      </c>
      <c r="C1415" s="216">
        <f>IFERROR(((InformeTbHv[[#This Row],[T PROGRAMADO]]-InformeTbHv[[#This Row],[Ttal P. mec]])/InformeTbHv[[#This Row],[T PROGRAMADO]]),0)</f>
        <v>1</v>
      </c>
      <c r="D1415" s="88">
        <f>IFERROR(ROUND(InformeTbHv[[#This Row],[TOTAL DE ARBOLES]]/InformeTbHv[[#This Row],[T EFECTIVO]],2),"")</f>
        <v>0</v>
      </c>
      <c r="E1415" s="88" t="str">
        <f>(IFERROR(ROUND(InformeTbHv[[#This Row],[M3]]/InformeTbHv[[#This Row],[TOTAL DE ARBOLES]],2),""))</f>
        <v/>
      </c>
      <c r="F1415" s="39">
        <f>IFERROR(ROUND(InformeTbHv[[#This Row],[M3]]/InformeTbHv[[#This Row],[T EFECTIVO]],2),"")</f>
        <v>0</v>
      </c>
      <c r="G1415" s="89">
        <f>InformeTbHv[[#This Row],[T PROGRAMADO]]-InformeTbHv[[#This Row],[HORAS DE OTRAS PARADA]]</f>
        <v>9</v>
      </c>
      <c r="H1415" s="89">
        <f>InformeTbHv[[#This Row],[T PROGRAMADO]]-SUM(InformeTbHv[[#This Row],[T PARADAS MEC]]+InformeTbHv[[#This Row],[ALISTAMIENTO]]+InformeTbHv[[#This Row],[Mantenimiento periódico]])</f>
        <v>9</v>
      </c>
      <c r="I1415" s="89">
        <f>InformeTbHv[[#This Row],[T PARADAS MEC]]+InformeTbHv[[#This Row],[ALISTAMIENTO]]+InformeTbHv[[#This Row],[Mantenimiento periódico]]</f>
        <v>0</v>
      </c>
      <c r="J1415" s="89">
        <f>SUMIF(InformeTbHv[[#This Row],[MOTIVO 1]],"Mantenimiento periódico",InformeTbHv[[#This Row],[T OTRA PARADA 1]])</f>
        <v>0</v>
      </c>
      <c r="K1415" s="89">
        <f>InformeTbHv[[#This Row],[Mantenimiento periódico]]+InformeTbHv[[#This Row],[ALISTAMIENTO]]</f>
        <v>0</v>
      </c>
      <c r="L1415" s="89">
        <f>SUM(InformeTbHv[[#This Row],[T OTRA PARADA 1]:[T OTRA PARADA 5]])</f>
        <v>0</v>
      </c>
      <c r="M1415" s="88" t="s">
        <v>136</v>
      </c>
      <c r="N1415" s="88" t="s">
        <v>1417</v>
      </c>
      <c r="O1415" s="88" t="s">
        <v>375</v>
      </c>
      <c r="P1415" s="88">
        <v>1127213532</v>
      </c>
      <c r="Q1415" s="88" t="s">
        <v>65</v>
      </c>
      <c r="R1415" s="88" t="s">
        <v>49</v>
      </c>
      <c r="S1415" s="90">
        <v>46091</v>
      </c>
      <c r="T1415" s="88" t="s">
        <v>863</v>
      </c>
      <c r="U1415" s="88"/>
      <c r="V1415" s="88"/>
      <c r="W1415" s="88"/>
      <c r="X1415" s="88"/>
      <c r="Y1415" s="88"/>
      <c r="Z1415" s="88"/>
      <c r="AA1415" s="88"/>
      <c r="AB1415" s="88"/>
      <c r="AC1415" s="88" t="s">
        <v>1452</v>
      </c>
      <c r="AD1415" s="88" t="s">
        <v>1497</v>
      </c>
      <c r="AE1415" s="88" t="s">
        <v>1511</v>
      </c>
      <c r="AF1415" s="88">
        <v>22.954473893864211</v>
      </c>
      <c r="AG1415" s="251" t="s">
        <v>205</v>
      </c>
      <c r="AH1415" s="206">
        <v>5</v>
      </c>
      <c r="AI1415" s="88" t="s">
        <v>47</v>
      </c>
      <c r="AJ1415" s="419">
        <f>VLOOKUP(InformeTbHv[[#This Row],[TURNO]],[1]INFORMEHV!AI$2:AK$184,2,0)</f>
        <v>0.25</v>
      </c>
      <c r="AK1415" s="419">
        <f>VLOOKUP(InformeTbHv[[#This Row],[TURNO]],[1]INFORMEHV!AI$2:AK$184,3,0)</f>
        <v>0.58333333333333337</v>
      </c>
      <c r="AL1415" s="205"/>
      <c r="AM1415" s="88"/>
      <c r="AN1415" s="88"/>
      <c r="AO1415" s="88"/>
      <c r="AP1415" s="88"/>
      <c r="AQ1415" s="89"/>
      <c r="AR1415" s="88">
        <v>9</v>
      </c>
      <c r="AS1415" s="88"/>
      <c r="AT1415" s="88"/>
      <c r="AU1415" s="88"/>
      <c r="AV1415" s="88"/>
      <c r="AW1415" s="88"/>
      <c r="AX1415" s="88"/>
      <c r="AY1415" s="88"/>
      <c r="AZ1415" s="92" t="s">
        <v>931</v>
      </c>
      <c r="BA1415" s="88" t="s">
        <v>46</v>
      </c>
      <c r="BB141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v>
      </c>
      <c r="BC1415" s="89"/>
      <c r="BD1415" s="89"/>
      <c r="BE1415" s="89"/>
      <c r="BF1415" s="89"/>
      <c r="BG1415" s="93"/>
      <c r="BH1415" s="44"/>
      <c r="BI1415" s="45"/>
      <c r="BJ1415" s="45"/>
      <c r="BK1415" s="46"/>
      <c r="BL1415" s="94"/>
    </row>
    <row r="1416" spans="1:64" ht="18" customHeight="1" x14ac:dyDescent="0.3">
      <c r="A1416" s="87">
        <f>IFERROR(InformeTbHv[[#This Row],[T EFECTIVO]]/InformeTbHv[[#This Row],[Horas disponibles]],0)</f>
        <v>0.96425531914893614</v>
      </c>
      <c r="B1416" s="87">
        <f>((InformeTbHv[[#This Row],[T PROGRAMADO]]-InformeTbHv[[#This Row],[HORAS DE OTRAS PARADA]]))/InformeTbHv[[#This Row],[T PROGRAMADO]]</f>
        <v>0.94416666666666671</v>
      </c>
      <c r="C1416" s="216">
        <f>IFERROR(((InformeTbHv[[#This Row],[T PROGRAMADO]]-InformeTbHv[[#This Row],[Ttal P. mec]])/InformeTbHv[[#This Row],[T PROGRAMADO]]),0)</f>
        <v>0.97916666666666663</v>
      </c>
      <c r="D1416" s="88">
        <f>IFERROR(ROUND(InformeTbHv[[#This Row],[TOTAL DE ARBOLES]]/InformeTbHv[[#This Row],[T EFECTIVO]],2),"")</f>
        <v>34.950000000000003</v>
      </c>
      <c r="E1416" s="88">
        <f>(IFERROR(ROUND(InformeTbHv[[#This Row],[M3]]/InformeTbHv[[#This Row],[TOTAL DE ARBOLES]],2),""))</f>
        <v>0.32</v>
      </c>
      <c r="F1416" s="39">
        <f>IFERROR(ROUND(InformeTbHv[[#This Row],[M3]]/InformeTbHv[[#This Row],[T EFECTIVO]],2),"")</f>
        <v>11.21</v>
      </c>
      <c r="G1416" s="89">
        <f>InformeTbHv[[#This Row],[T PROGRAMADO]]-InformeTbHv[[#This Row],[HORAS DE OTRAS PARADA]]</f>
        <v>11.33</v>
      </c>
      <c r="H1416" s="89">
        <f>InformeTbHv[[#This Row],[T PROGRAMADO]]-SUM(InformeTbHv[[#This Row],[T PARADAS MEC]]+InformeTbHv[[#This Row],[ALISTAMIENTO]]+InformeTbHv[[#This Row],[Mantenimiento periódico]])</f>
        <v>11.75</v>
      </c>
      <c r="I1416" s="89">
        <f>InformeTbHv[[#This Row],[T PARADAS MEC]]+InformeTbHv[[#This Row],[ALISTAMIENTO]]+InformeTbHv[[#This Row],[Mantenimiento periódico]]</f>
        <v>0.25</v>
      </c>
      <c r="J1416" s="89">
        <f>SUMIF(InformeTbHv[[#This Row],[MOTIVO 1]],"Mantenimiento periódico",InformeTbHv[[#This Row],[T OTRA PARADA 1]])</f>
        <v>0</v>
      </c>
      <c r="K1416" s="89">
        <f>InformeTbHv[[#This Row],[Mantenimiento periódico]]+InformeTbHv[[#This Row],[ALISTAMIENTO]]</f>
        <v>0.25</v>
      </c>
      <c r="L1416" s="89">
        <f>SUM(InformeTbHv[[#This Row],[T OTRA PARADA 1]:[T OTRA PARADA 5]])</f>
        <v>0</v>
      </c>
      <c r="M1416" s="88" t="s">
        <v>79</v>
      </c>
      <c r="N1416" s="88" t="s">
        <v>1417</v>
      </c>
      <c r="O1416" s="88" t="s">
        <v>84</v>
      </c>
      <c r="P1416" s="88">
        <v>1085247991</v>
      </c>
      <c r="Q1416" s="88" t="s">
        <v>43</v>
      </c>
      <c r="R1416" s="88" t="s">
        <v>49</v>
      </c>
      <c r="S1416" s="90">
        <v>46092</v>
      </c>
      <c r="T1416" s="88" t="s">
        <v>62</v>
      </c>
      <c r="U1416" s="88"/>
      <c r="V1416" s="88"/>
      <c r="W1416" s="88"/>
      <c r="X1416" s="88"/>
      <c r="Y1416" s="88"/>
      <c r="Z1416" s="88"/>
      <c r="AA1416" s="88"/>
      <c r="AB1416" s="88"/>
      <c r="AC1416" s="88" t="s">
        <v>1445</v>
      </c>
      <c r="AD1416" s="88" t="s">
        <v>1490</v>
      </c>
      <c r="AE1416" s="88" t="s">
        <v>1518</v>
      </c>
      <c r="AF1416" s="88">
        <v>19.828868083208551</v>
      </c>
      <c r="AG1416" s="49" t="s">
        <v>208</v>
      </c>
      <c r="AH1416" s="206">
        <v>5</v>
      </c>
      <c r="AI1416" s="88" t="s">
        <v>47</v>
      </c>
      <c r="AJ1416" s="419">
        <f>VLOOKUP(InformeTbHv[[#This Row],[TURNO]],[1]INFORMEHV!AI$2:AK$184,2,0)</f>
        <v>0.25</v>
      </c>
      <c r="AK1416" s="419">
        <f>VLOOKUP(InformeTbHv[[#This Row],[TURNO]],[1]INFORMEHV!AI$2:AK$184,3,0)</f>
        <v>0.58333333333333337</v>
      </c>
      <c r="AL1416" s="205">
        <v>28</v>
      </c>
      <c r="AM1416" s="88">
        <v>396</v>
      </c>
      <c r="AN1416" s="88">
        <v>127</v>
      </c>
      <c r="AO1416" s="88">
        <v>17.3</v>
      </c>
      <c r="AP1416" s="88"/>
      <c r="AQ1416" s="89">
        <v>10.3</v>
      </c>
      <c r="AR1416" s="88">
        <v>12</v>
      </c>
      <c r="AS1416" s="88"/>
      <c r="AT1416" s="88"/>
      <c r="AU1416" s="88"/>
      <c r="AV1416" s="88">
        <v>0.25</v>
      </c>
      <c r="AW1416" s="88">
        <v>0.25</v>
      </c>
      <c r="AX1416" s="88">
        <v>0.17</v>
      </c>
      <c r="AY1416" s="88">
        <v>7.3</v>
      </c>
      <c r="AZ1416" s="92" t="s">
        <v>932</v>
      </c>
      <c r="BA1416" s="88" t="s">
        <v>46</v>
      </c>
      <c r="BB141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0.67</v>
      </c>
      <c r="BC1416" s="89"/>
      <c r="BD1416" s="89"/>
      <c r="BE1416" s="89"/>
      <c r="BF1416" s="89"/>
      <c r="BG1416" s="93"/>
      <c r="BH1416" s="44"/>
      <c r="BI1416" s="45"/>
      <c r="BJ1416" s="45"/>
      <c r="BK1416" s="46"/>
      <c r="BL1416" s="94"/>
    </row>
    <row r="1417" spans="1:64" ht="18" customHeight="1" x14ac:dyDescent="0.3">
      <c r="A1417" s="87">
        <f>IFERROR(InformeTbHv[[#This Row],[T EFECTIVO]]/InformeTbHv[[#This Row],[Horas disponibles]],0)</f>
        <v>0.56584093872229468</v>
      </c>
      <c r="B1417" s="87">
        <f>((InformeTbHv[[#This Row],[T PROGRAMADO]]-InformeTbHv[[#This Row],[HORAS DE OTRAS PARADA]]))/InformeTbHv[[#This Row],[T PROGRAMADO]]</f>
        <v>0.54249999999999998</v>
      </c>
      <c r="C1417" s="216">
        <f>IFERROR(((InformeTbHv[[#This Row],[T PROGRAMADO]]-InformeTbHv[[#This Row],[Ttal P. mec]])/InformeTbHv[[#This Row],[T PROGRAMADO]]),0)</f>
        <v>0.95874999999999999</v>
      </c>
      <c r="D1417" s="88">
        <f>IFERROR(ROUND(InformeTbHv[[#This Row],[TOTAL DE ARBOLES]]/InformeTbHv[[#This Row],[T EFECTIVO]],2),"")</f>
        <v>7.37</v>
      </c>
      <c r="E1417" s="88">
        <f>(IFERROR(ROUND(InformeTbHv[[#This Row],[M3]]/InformeTbHv[[#This Row],[TOTAL DE ARBOLES]],2),""))</f>
        <v>0.6</v>
      </c>
      <c r="F1417" s="39">
        <f>IFERROR(ROUND(InformeTbHv[[#This Row],[M3]]/InformeTbHv[[#This Row],[T EFECTIVO]],2),"")</f>
        <v>4.42</v>
      </c>
      <c r="G1417" s="89">
        <f>InformeTbHv[[#This Row],[T PROGRAMADO]]-InformeTbHv[[#This Row],[HORAS DE OTRAS PARADA]]</f>
        <v>4.34</v>
      </c>
      <c r="H1417" s="89">
        <f>InformeTbHv[[#This Row],[T PROGRAMADO]]-SUM(InformeTbHv[[#This Row],[T PARADAS MEC]]+InformeTbHv[[#This Row],[ALISTAMIENTO]]+InformeTbHv[[#This Row],[Mantenimiento periódico]])</f>
        <v>7.67</v>
      </c>
      <c r="I1417" s="89">
        <f>InformeTbHv[[#This Row],[T PARADAS MEC]]+InformeTbHv[[#This Row],[ALISTAMIENTO]]+InformeTbHv[[#This Row],[Mantenimiento periódico]]</f>
        <v>0.33</v>
      </c>
      <c r="J1417" s="89">
        <f>SUMIF(InformeTbHv[[#This Row],[MOTIVO 1]],"Mantenimiento periódico",InformeTbHv[[#This Row],[T OTRA PARADA 1]])</f>
        <v>0</v>
      </c>
      <c r="K1417" s="89">
        <f>InformeTbHv[[#This Row],[Mantenimiento periódico]]+InformeTbHv[[#This Row],[ALISTAMIENTO]]</f>
        <v>0.33</v>
      </c>
      <c r="L1417" s="89">
        <f>SUM(InformeTbHv[[#This Row],[T OTRA PARADA 1]:[T OTRA PARADA 5]])</f>
        <v>2.5</v>
      </c>
      <c r="M1417" s="88" t="s">
        <v>134</v>
      </c>
      <c r="N1417" s="88" t="s">
        <v>1417</v>
      </c>
      <c r="O1417" s="88" t="s">
        <v>367</v>
      </c>
      <c r="P1417" s="88">
        <v>18435730</v>
      </c>
      <c r="Q1417" s="88" t="s">
        <v>65</v>
      </c>
      <c r="R1417" s="88" t="s">
        <v>49</v>
      </c>
      <c r="S1417" s="90">
        <v>46092</v>
      </c>
      <c r="T1417" s="88" t="s">
        <v>833</v>
      </c>
      <c r="U1417" s="88"/>
      <c r="V1417" s="88"/>
      <c r="W1417" s="88"/>
      <c r="X1417" s="88"/>
      <c r="Y1417" s="88"/>
      <c r="Z1417" s="88"/>
      <c r="AA1417" s="88"/>
      <c r="AB1417" s="88"/>
      <c r="AC1417" s="88" t="s">
        <v>1451</v>
      </c>
      <c r="AD1417" s="88" t="s">
        <v>1496</v>
      </c>
      <c r="AE1417" s="88" t="s">
        <v>1511</v>
      </c>
      <c r="AF1417" s="88">
        <v>21.380352760168222</v>
      </c>
      <c r="AG1417" s="25" t="s">
        <v>207</v>
      </c>
      <c r="AH1417" s="206">
        <v>4</v>
      </c>
      <c r="AI1417" s="88" t="s">
        <v>47</v>
      </c>
      <c r="AJ1417" s="419">
        <f>VLOOKUP(InformeTbHv[[#This Row],[TURNO]],[1]INFORMEHV!AI$2:AK$184,2,0)</f>
        <v>0.25</v>
      </c>
      <c r="AK1417" s="419">
        <f>VLOOKUP(InformeTbHv[[#This Row],[TURNO]],[1]INFORMEHV!AI$2:AK$184,3,0)</f>
        <v>0.58333333333333337</v>
      </c>
      <c r="AL1417" s="205">
        <v>17</v>
      </c>
      <c r="AM1417" s="88">
        <v>32</v>
      </c>
      <c r="AN1417" s="88">
        <v>19.2</v>
      </c>
      <c r="AO1417" s="88">
        <v>11.4</v>
      </c>
      <c r="AP1417" s="88">
        <v>21</v>
      </c>
      <c r="AQ1417" s="89">
        <v>26</v>
      </c>
      <c r="AR1417" s="88">
        <v>8</v>
      </c>
      <c r="AS1417" s="88"/>
      <c r="AT1417" s="88"/>
      <c r="AU1417" s="88"/>
      <c r="AV1417" s="88">
        <v>0.33</v>
      </c>
      <c r="AW1417" s="88">
        <v>0.33</v>
      </c>
      <c r="AX1417" s="88">
        <v>0.5</v>
      </c>
      <c r="AY1417" s="88"/>
      <c r="AZ1417" s="92" t="s">
        <v>933</v>
      </c>
      <c r="BA1417" s="88" t="s">
        <v>48</v>
      </c>
      <c r="BB141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3.66</v>
      </c>
      <c r="BC1417" s="89">
        <v>2</v>
      </c>
      <c r="BD1417" s="89">
        <v>0.5</v>
      </c>
      <c r="BE1417" s="89"/>
      <c r="BF1417" s="89"/>
      <c r="BG1417" s="93"/>
      <c r="BH1417" s="44" t="s">
        <v>237</v>
      </c>
      <c r="BI1417" s="45" t="s">
        <v>1118</v>
      </c>
      <c r="BJ1417" s="45"/>
      <c r="BK1417" s="46"/>
      <c r="BL1417" s="94"/>
    </row>
    <row r="1418" spans="1:64" ht="18" customHeight="1" x14ac:dyDescent="0.3">
      <c r="A1418" s="87">
        <f>IFERROR(InformeTbHv[[#This Row],[T EFECTIVO]]/InformeTbHv[[#This Row],[Horas disponibles]],0)</f>
        <v>0.39156888309430771</v>
      </c>
      <c r="B1418" s="87">
        <f>((InformeTbHv[[#This Row],[T PROGRAMADO]]-InformeTbHv[[#This Row],[HORAS DE OTRAS PARADA]]))/InformeTbHv[[#This Row],[T PROGRAMADO]]</f>
        <v>0.37541666666666751</v>
      </c>
      <c r="C1418" s="216">
        <f>IFERROR(((InformeTbHv[[#This Row],[T PROGRAMADO]]-InformeTbHv[[#This Row],[Ttal P. mec]])/InformeTbHv[[#This Row],[T PROGRAMADO]]),0)</f>
        <v>0.95874999999999999</v>
      </c>
      <c r="D1418" s="88">
        <f>IFERROR(ROUND(InformeTbHv[[#This Row],[TOTAL DE ARBOLES]]/InformeTbHv[[#This Row],[T EFECTIVO]],2),"")</f>
        <v>20.309999999999999</v>
      </c>
      <c r="E1418" s="88">
        <f>(IFERROR(ROUND(InformeTbHv[[#This Row],[M3]]/InformeTbHv[[#This Row],[TOTAL DE ARBOLES]],2),""))</f>
        <v>0.48</v>
      </c>
      <c r="F1418" s="39">
        <f>IFERROR(ROUND(InformeTbHv[[#This Row],[M3]]/InformeTbHv[[#This Row],[T EFECTIVO]],2),"")</f>
        <v>9.8000000000000007</v>
      </c>
      <c r="G1418" s="89">
        <f>InformeTbHv[[#This Row],[T PROGRAMADO]]-InformeTbHv[[#This Row],[HORAS DE OTRAS PARADA]]</f>
        <v>3.0033333333333401</v>
      </c>
      <c r="H1418" s="89">
        <f>InformeTbHv[[#This Row],[T PROGRAMADO]]-SUM(InformeTbHv[[#This Row],[T PARADAS MEC]]+InformeTbHv[[#This Row],[ALISTAMIENTO]]+InformeTbHv[[#This Row],[Mantenimiento periódico]])</f>
        <v>7.67</v>
      </c>
      <c r="I1418" s="89">
        <f>InformeTbHv[[#This Row],[T PARADAS MEC]]+InformeTbHv[[#This Row],[ALISTAMIENTO]]+InformeTbHv[[#This Row],[Mantenimiento periódico]]</f>
        <v>0.33</v>
      </c>
      <c r="J1418" s="89">
        <f>SUMIF(InformeTbHv[[#This Row],[MOTIVO 1]],"Mantenimiento periódico",InformeTbHv[[#This Row],[T OTRA PARADA 1]])</f>
        <v>0</v>
      </c>
      <c r="K1418" s="89">
        <f>InformeTbHv[[#This Row],[Mantenimiento periódico]]+InformeTbHv[[#This Row],[ALISTAMIENTO]]</f>
        <v>0.33</v>
      </c>
      <c r="L1418" s="89">
        <f>SUM(InformeTbHv[[#This Row],[T OTRA PARADA 1]:[T OTRA PARADA 5]])</f>
        <v>4.6666666666666599</v>
      </c>
      <c r="M1418" s="88" t="s">
        <v>134</v>
      </c>
      <c r="N1418" s="88" t="s">
        <v>1417</v>
      </c>
      <c r="O1418" s="88" t="s">
        <v>370</v>
      </c>
      <c r="P1418" s="88">
        <v>1022124531</v>
      </c>
      <c r="Q1418" s="88" t="s">
        <v>65</v>
      </c>
      <c r="R1418" s="88" t="s">
        <v>49</v>
      </c>
      <c r="S1418" s="203">
        <v>46092</v>
      </c>
      <c r="T1418" s="88" t="s">
        <v>833</v>
      </c>
      <c r="U1418" s="88"/>
      <c r="V1418" s="88"/>
      <c r="W1418" s="88"/>
      <c r="X1418" s="88"/>
      <c r="Y1418" s="88"/>
      <c r="Z1418" s="88"/>
      <c r="AA1418" s="88"/>
      <c r="AB1418" s="88"/>
      <c r="AC1418" s="88" t="s">
        <v>1451</v>
      </c>
      <c r="AD1418" s="88" t="s">
        <v>1496</v>
      </c>
      <c r="AE1418" s="88" t="s">
        <v>1511</v>
      </c>
      <c r="AF1418" s="88">
        <v>21.380352760168222</v>
      </c>
      <c r="AG1418" s="25" t="s">
        <v>207</v>
      </c>
      <c r="AH1418" s="206">
        <v>4</v>
      </c>
      <c r="AI1418" s="205" t="s">
        <v>45</v>
      </c>
      <c r="AJ1418" s="416">
        <f>VLOOKUP(InformeTbHv[[#This Row],[TURNO]],[1]INFORMEHV!AI$2:AK$184,2,0)</f>
        <v>0.58333333333333337</v>
      </c>
      <c r="AK1418" s="416">
        <f>VLOOKUP(InformeTbHv[[#This Row],[TURNO]],[1]INFORMEHV!AI$2:AK$184,3,0)</f>
        <v>0.91666666666666663</v>
      </c>
      <c r="AL1418" s="205">
        <v>25</v>
      </c>
      <c r="AM1418" s="88">
        <v>61</v>
      </c>
      <c r="AN1418" s="88">
        <v>29.42</v>
      </c>
      <c r="AO1418" s="88">
        <v>9.5500000000000007</v>
      </c>
      <c r="AP1418" s="88"/>
      <c r="AQ1418" s="89">
        <v>40</v>
      </c>
      <c r="AR1418" s="88">
        <v>8</v>
      </c>
      <c r="AS1418" s="88"/>
      <c r="AT1418" s="88"/>
      <c r="AU1418" s="88"/>
      <c r="AV1418" s="88">
        <v>0.33</v>
      </c>
      <c r="AW1418" s="88"/>
      <c r="AX1418" s="88"/>
      <c r="AY1418" s="88"/>
      <c r="AZ1418" s="92" t="s">
        <v>934</v>
      </c>
      <c r="BA1418" s="88" t="s">
        <v>48</v>
      </c>
      <c r="BB141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4.9966666666666599</v>
      </c>
      <c r="BC1418" s="89">
        <v>4.6666666666666599</v>
      </c>
      <c r="BD1418" s="89"/>
      <c r="BE1418" s="89"/>
      <c r="BF1418" s="89"/>
      <c r="BG1418" s="93"/>
      <c r="BH1418" s="44" t="s">
        <v>1100</v>
      </c>
      <c r="BI1418" s="45"/>
      <c r="BJ1418" s="45"/>
      <c r="BK1418" s="46"/>
      <c r="BL1418" s="94"/>
    </row>
    <row r="1419" spans="1:64" ht="18" customHeight="1" x14ac:dyDescent="0.3">
      <c r="A1419" s="87">
        <f>IFERROR(InformeTbHv[[#This Row],[T EFECTIVO]]/InformeTbHv[[#This Row],[Horas disponibles]],0)</f>
        <v>1</v>
      </c>
      <c r="B1419" s="87">
        <f>((InformeTbHv[[#This Row],[T PROGRAMADO]]-InformeTbHv[[#This Row],[HORAS DE OTRAS PARADA]]))/InformeTbHv[[#This Row],[T PROGRAMADO]]</f>
        <v>1</v>
      </c>
      <c r="C1419" s="216">
        <f>IFERROR(((InformeTbHv[[#This Row],[T PROGRAMADO]]-InformeTbHv[[#This Row],[Ttal P. mec]])/InformeTbHv[[#This Row],[T PROGRAMADO]]),0)</f>
        <v>1</v>
      </c>
      <c r="D1419" s="88">
        <f>IFERROR(ROUND(InformeTbHv[[#This Row],[TOTAL DE ARBOLES]]/InformeTbHv[[#This Row],[T EFECTIVO]],2),"")</f>
        <v>0</v>
      </c>
      <c r="E1419" s="88" t="str">
        <f>(IFERROR(ROUND(InformeTbHv[[#This Row],[M3]]/InformeTbHv[[#This Row],[TOTAL DE ARBOLES]],2),""))</f>
        <v/>
      </c>
      <c r="F1419" s="39">
        <f>IFERROR(ROUND(InformeTbHv[[#This Row],[M3]]/InformeTbHv[[#This Row],[T EFECTIVO]],2),"")</f>
        <v>0</v>
      </c>
      <c r="G1419" s="89">
        <f>InformeTbHv[[#This Row],[T PROGRAMADO]]-InformeTbHv[[#This Row],[HORAS DE OTRAS PARADA]]</f>
        <v>9</v>
      </c>
      <c r="H1419" s="89">
        <f>InformeTbHv[[#This Row],[T PROGRAMADO]]-SUM(InformeTbHv[[#This Row],[T PARADAS MEC]]+InformeTbHv[[#This Row],[ALISTAMIENTO]]+InformeTbHv[[#This Row],[Mantenimiento periódico]])</f>
        <v>9</v>
      </c>
      <c r="I1419" s="89">
        <f>InformeTbHv[[#This Row],[T PARADAS MEC]]+InformeTbHv[[#This Row],[ALISTAMIENTO]]+InformeTbHv[[#This Row],[Mantenimiento periódico]]</f>
        <v>0</v>
      </c>
      <c r="J1419" s="89">
        <f>SUMIF(InformeTbHv[[#This Row],[MOTIVO 1]],"Mantenimiento periódico",InformeTbHv[[#This Row],[T OTRA PARADA 1]])</f>
        <v>0</v>
      </c>
      <c r="K1419" s="89">
        <f>InformeTbHv[[#This Row],[Mantenimiento periódico]]+InformeTbHv[[#This Row],[ALISTAMIENTO]]</f>
        <v>0</v>
      </c>
      <c r="L1419" s="89">
        <f>SUM(InformeTbHv[[#This Row],[T OTRA PARADA 1]:[T OTRA PARADA 5]])</f>
        <v>0</v>
      </c>
      <c r="M1419" s="88" t="s">
        <v>136</v>
      </c>
      <c r="N1419" s="88" t="s">
        <v>1417</v>
      </c>
      <c r="O1419" s="88" t="s">
        <v>375</v>
      </c>
      <c r="P1419" s="88">
        <v>1127213532</v>
      </c>
      <c r="Q1419" s="88" t="s">
        <v>65</v>
      </c>
      <c r="R1419" s="88" t="s">
        <v>49</v>
      </c>
      <c r="S1419" s="90">
        <v>46092</v>
      </c>
      <c r="T1419" s="88" t="s">
        <v>863</v>
      </c>
      <c r="U1419" s="88"/>
      <c r="V1419" s="88"/>
      <c r="W1419" s="88"/>
      <c r="X1419" s="88"/>
      <c r="Y1419" s="88"/>
      <c r="Z1419" s="88"/>
      <c r="AA1419" s="88"/>
      <c r="AB1419" s="88"/>
      <c r="AC1419" s="88" t="s">
        <v>1452</v>
      </c>
      <c r="AD1419" s="88" t="s">
        <v>1497</v>
      </c>
      <c r="AE1419" s="88" t="s">
        <v>1511</v>
      </c>
      <c r="AF1419" s="88">
        <v>22.954473893864211</v>
      </c>
      <c r="AG1419" s="251" t="s">
        <v>205</v>
      </c>
      <c r="AH1419" s="206">
        <v>5</v>
      </c>
      <c r="AI1419" s="88" t="s">
        <v>47</v>
      </c>
      <c r="AJ1419" s="419">
        <f>VLOOKUP(InformeTbHv[[#This Row],[TURNO]],[1]INFORMEHV!AI$2:AK$184,2,0)</f>
        <v>0.25</v>
      </c>
      <c r="AK1419" s="419">
        <f>VLOOKUP(InformeTbHv[[#This Row],[TURNO]],[1]INFORMEHV!AI$2:AK$184,3,0)</f>
        <v>0.58333333333333337</v>
      </c>
      <c r="AL1419" s="205"/>
      <c r="AM1419" s="88"/>
      <c r="AN1419" s="88"/>
      <c r="AO1419" s="88"/>
      <c r="AP1419" s="88"/>
      <c r="AQ1419" s="89"/>
      <c r="AR1419" s="88">
        <v>9</v>
      </c>
      <c r="AS1419" s="88"/>
      <c r="AT1419" s="88"/>
      <c r="AU1419" s="88"/>
      <c r="AV1419" s="88"/>
      <c r="AW1419" s="88"/>
      <c r="AX1419" s="88"/>
      <c r="AY1419" s="88"/>
      <c r="AZ1419" s="92" t="s">
        <v>935</v>
      </c>
      <c r="BA1419" s="88" t="s">
        <v>46</v>
      </c>
      <c r="BB141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v>
      </c>
      <c r="BC1419" s="89"/>
      <c r="BD1419" s="89"/>
      <c r="BE1419" s="89"/>
      <c r="BF1419" s="89"/>
      <c r="BG1419" s="93"/>
      <c r="BH1419" s="44"/>
      <c r="BI1419" s="45"/>
      <c r="BJ1419" s="45"/>
      <c r="BK1419" s="46"/>
      <c r="BL1419" s="94"/>
    </row>
    <row r="1420" spans="1:64" ht="18" customHeight="1" x14ac:dyDescent="0.3">
      <c r="A1420" s="87">
        <f>IFERROR(InformeTbHv[[#This Row],[T EFECTIVO]]/InformeTbHv[[#This Row],[Horas disponibles]],0)</f>
        <v>0.97571428571428576</v>
      </c>
      <c r="B1420" s="87">
        <f>((InformeTbHv[[#This Row],[T PROGRAMADO]]-InformeTbHv[[#This Row],[HORAS DE OTRAS PARADA]]))/InformeTbHv[[#This Row],[T PROGRAMADO]]</f>
        <v>0.85375000000000001</v>
      </c>
      <c r="C1420" s="216">
        <f>IFERROR(((InformeTbHv[[#This Row],[T PROGRAMADO]]-InformeTbHv[[#This Row],[Ttal P. mec]])/InformeTbHv[[#This Row],[T PROGRAMADO]]),0)</f>
        <v>0.875</v>
      </c>
      <c r="D1420" s="88">
        <f>IFERROR(ROUND(InformeTbHv[[#This Row],[TOTAL DE ARBOLES]]/InformeTbHv[[#This Row],[T EFECTIVO]],2),"")</f>
        <v>39.39</v>
      </c>
      <c r="E1420" s="88">
        <f>(IFERROR(ROUND(InformeTbHv[[#This Row],[M3]]/InformeTbHv[[#This Row],[TOTAL DE ARBOLES]],2),""))</f>
        <v>0.77</v>
      </c>
      <c r="F1420" s="39">
        <f>IFERROR(ROUND(InformeTbHv[[#This Row],[M3]]/InformeTbHv[[#This Row],[T EFECTIVO]],2),"")</f>
        <v>30.31</v>
      </c>
      <c r="G1420" s="89">
        <f>InformeTbHv[[#This Row],[T PROGRAMADO]]-InformeTbHv[[#This Row],[HORAS DE OTRAS PARADA]]</f>
        <v>6.83</v>
      </c>
      <c r="H1420" s="89">
        <f>InformeTbHv[[#This Row],[T PROGRAMADO]]-SUM(InformeTbHv[[#This Row],[T PARADAS MEC]]+InformeTbHv[[#This Row],[ALISTAMIENTO]]+InformeTbHv[[#This Row],[Mantenimiento periódico]])</f>
        <v>7</v>
      </c>
      <c r="I1420" s="89">
        <f>InformeTbHv[[#This Row],[T PARADAS MEC]]+InformeTbHv[[#This Row],[ALISTAMIENTO]]+InformeTbHv[[#This Row],[Mantenimiento periódico]]</f>
        <v>1</v>
      </c>
      <c r="J1420" s="89">
        <f>SUMIF(InformeTbHv[[#This Row],[MOTIVO 1]],"Mantenimiento periódico",InformeTbHv[[#This Row],[T OTRA PARADA 1]])</f>
        <v>0</v>
      </c>
      <c r="K1420" s="89">
        <f>InformeTbHv[[#This Row],[Mantenimiento periódico]]+InformeTbHv[[#This Row],[ALISTAMIENTO]]</f>
        <v>1</v>
      </c>
      <c r="L1420" s="89">
        <f>SUM(InformeTbHv[[#This Row],[T OTRA PARADA 1]:[T OTRA PARADA 5]])</f>
        <v>0</v>
      </c>
      <c r="M1420" s="88" t="s">
        <v>55</v>
      </c>
      <c r="N1420" s="88" t="s">
        <v>1418</v>
      </c>
      <c r="O1420" s="88" t="s">
        <v>94</v>
      </c>
      <c r="P1420" s="88">
        <v>94269293</v>
      </c>
      <c r="Q1420" s="88" t="s">
        <v>43</v>
      </c>
      <c r="R1420" s="88" t="s">
        <v>49</v>
      </c>
      <c r="S1420" s="90">
        <v>46093</v>
      </c>
      <c r="T1420" s="88" t="s">
        <v>62</v>
      </c>
      <c r="U1420" s="88"/>
      <c r="V1420" s="88"/>
      <c r="W1420" s="88"/>
      <c r="X1420" s="88"/>
      <c r="Y1420" s="88"/>
      <c r="Z1420" s="88"/>
      <c r="AA1420" s="88"/>
      <c r="AB1420" s="88"/>
      <c r="AC1420" s="88" t="s">
        <v>1445</v>
      </c>
      <c r="AD1420" s="88" t="s">
        <v>1490</v>
      </c>
      <c r="AE1420" s="88" t="s">
        <v>1518</v>
      </c>
      <c r="AF1420" s="88">
        <v>19.828868083208551</v>
      </c>
      <c r="AG1420" s="49" t="s">
        <v>208</v>
      </c>
      <c r="AH1420" s="206">
        <v>5</v>
      </c>
      <c r="AI1420" s="88" t="s">
        <v>47</v>
      </c>
      <c r="AJ1420" s="419">
        <f>VLOOKUP(InformeTbHv[[#This Row],[TURNO]],[1]INFORMEHV!AI$2:AK$184,2,0)</f>
        <v>0.25</v>
      </c>
      <c r="AK1420" s="419">
        <f>VLOOKUP(InformeTbHv[[#This Row],[TURNO]],[1]INFORMEHV!AI$2:AK$184,3,0)</f>
        <v>0.58333333333333337</v>
      </c>
      <c r="AL1420" s="205">
        <v>28</v>
      </c>
      <c r="AM1420" s="88">
        <v>269</v>
      </c>
      <c r="AN1420" s="88">
        <v>207</v>
      </c>
      <c r="AO1420" s="88">
        <v>31.48</v>
      </c>
      <c r="AP1420" s="88"/>
      <c r="AQ1420" s="95">
        <v>28.5</v>
      </c>
      <c r="AR1420" s="88">
        <v>8</v>
      </c>
      <c r="AS1420" s="88"/>
      <c r="AT1420" s="88"/>
      <c r="AU1420" s="88"/>
      <c r="AV1420" s="88">
        <v>1</v>
      </c>
      <c r="AW1420" s="88"/>
      <c r="AX1420" s="88">
        <v>0.17</v>
      </c>
      <c r="AY1420" s="88"/>
      <c r="AZ1420" s="92" t="s">
        <v>652</v>
      </c>
      <c r="BA1420" s="88" t="s">
        <v>46</v>
      </c>
      <c r="BB142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1.17</v>
      </c>
      <c r="BC1420" s="89"/>
      <c r="BD1420" s="89"/>
      <c r="BE1420" s="89"/>
      <c r="BF1420" s="89"/>
      <c r="BG1420" s="93"/>
      <c r="BH1420" s="44"/>
      <c r="BI1420" s="45"/>
      <c r="BJ1420" s="45"/>
      <c r="BK1420" s="46"/>
      <c r="BL1420" s="94"/>
    </row>
    <row r="1421" spans="1:64" ht="18" customHeight="1" x14ac:dyDescent="0.3">
      <c r="A1421" s="87">
        <f>IFERROR(InformeTbHv[[#This Row],[T EFECTIVO]]/InformeTbHv[[#This Row],[Horas disponibles]],0)</f>
        <v>1</v>
      </c>
      <c r="B1421" s="87">
        <f>((InformeTbHv[[#This Row],[T PROGRAMADO]]-InformeTbHv[[#This Row],[HORAS DE OTRAS PARADA]]))/InformeTbHv[[#This Row],[T PROGRAMADO]]</f>
        <v>1</v>
      </c>
      <c r="C1421" s="216">
        <f>IFERROR(((InformeTbHv[[#This Row],[T PROGRAMADO]]-InformeTbHv[[#This Row],[Ttal P. mec]])/InformeTbHv[[#This Row],[T PROGRAMADO]]),0)</f>
        <v>1</v>
      </c>
      <c r="D1421" s="88">
        <f>IFERROR(ROUND(InformeTbHv[[#This Row],[TOTAL DE ARBOLES]]/InformeTbHv[[#This Row],[T EFECTIVO]],2),"")</f>
        <v>0</v>
      </c>
      <c r="E1421" s="88" t="str">
        <f>(IFERROR(ROUND(InformeTbHv[[#This Row],[M3]]/InformeTbHv[[#This Row],[TOTAL DE ARBOLES]],2),""))</f>
        <v/>
      </c>
      <c r="F1421" s="39">
        <f>IFERROR(ROUND(InformeTbHv[[#This Row],[M3]]/InformeTbHv[[#This Row],[T EFECTIVO]],2),"")</f>
        <v>0</v>
      </c>
      <c r="G1421" s="89">
        <f>InformeTbHv[[#This Row],[T PROGRAMADO]]-InformeTbHv[[#This Row],[HORAS DE OTRAS PARADA]]</f>
        <v>9</v>
      </c>
      <c r="H1421" s="89">
        <f>InformeTbHv[[#This Row],[T PROGRAMADO]]-SUM(InformeTbHv[[#This Row],[T PARADAS MEC]]+InformeTbHv[[#This Row],[ALISTAMIENTO]]+InformeTbHv[[#This Row],[Mantenimiento periódico]])</f>
        <v>9</v>
      </c>
      <c r="I1421" s="89">
        <f>InformeTbHv[[#This Row],[T PARADAS MEC]]+InformeTbHv[[#This Row],[ALISTAMIENTO]]+InformeTbHv[[#This Row],[Mantenimiento periódico]]</f>
        <v>0</v>
      </c>
      <c r="J1421" s="89">
        <f>SUMIF(InformeTbHv[[#This Row],[MOTIVO 1]],"Mantenimiento periódico",InformeTbHv[[#This Row],[T OTRA PARADA 1]])</f>
        <v>0</v>
      </c>
      <c r="K1421" s="89">
        <f>InformeTbHv[[#This Row],[Mantenimiento periódico]]+InformeTbHv[[#This Row],[ALISTAMIENTO]]</f>
        <v>0</v>
      </c>
      <c r="L1421" s="89">
        <f>SUM(InformeTbHv[[#This Row],[T OTRA PARADA 1]:[T OTRA PARADA 5]])</f>
        <v>0</v>
      </c>
      <c r="M1421" s="88" t="s">
        <v>136</v>
      </c>
      <c r="N1421" s="88" t="s">
        <v>1417</v>
      </c>
      <c r="O1421" s="88" t="s">
        <v>375</v>
      </c>
      <c r="P1421" s="88">
        <v>1127213532</v>
      </c>
      <c r="Q1421" s="88" t="s">
        <v>65</v>
      </c>
      <c r="R1421" s="88" t="s">
        <v>49</v>
      </c>
      <c r="S1421" s="90">
        <v>46093</v>
      </c>
      <c r="T1421" s="88" t="s">
        <v>863</v>
      </c>
      <c r="U1421" s="88"/>
      <c r="V1421" s="88"/>
      <c r="W1421" s="88"/>
      <c r="X1421" s="88"/>
      <c r="Y1421" s="88"/>
      <c r="Z1421" s="88"/>
      <c r="AA1421" s="88"/>
      <c r="AB1421" s="88"/>
      <c r="AC1421" s="88" t="s">
        <v>1452</v>
      </c>
      <c r="AD1421" s="88" t="s">
        <v>1497</v>
      </c>
      <c r="AE1421" s="88" t="s">
        <v>1511</v>
      </c>
      <c r="AF1421" s="88">
        <v>22.954473893864211</v>
      </c>
      <c r="AG1421" s="25" t="s">
        <v>207</v>
      </c>
      <c r="AH1421" s="206">
        <v>5</v>
      </c>
      <c r="AI1421" s="88" t="s">
        <v>47</v>
      </c>
      <c r="AJ1421" s="419">
        <f>VLOOKUP(InformeTbHv[[#This Row],[TURNO]],[1]INFORMEHV!AI$2:AK$184,2,0)</f>
        <v>0.25</v>
      </c>
      <c r="AK1421" s="419">
        <f>VLOOKUP(InformeTbHv[[#This Row],[TURNO]],[1]INFORMEHV!AI$2:AK$184,3,0)</f>
        <v>0.58333333333333337</v>
      </c>
      <c r="AL1421" s="205"/>
      <c r="AM1421" s="88"/>
      <c r="AN1421" s="88"/>
      <c r="AO1421" s="88"/>
      <c r="AP1421" s="88"/>
      <c r="AQ1421" s="89"/>
      <c r="AR1421" s="88">
        <v>9</v>
      </c>
      <c r="AS1421" s="88"/>
      <c r="AT1421" s="88"/>
      <c r="AU1421" s="88"/>
      <c r="AV1421" s="88"/>
      <c r="AW1421" s="88"/>
      <c r="AX1421" s="88"/>
      <c r="AY1421" s="88"/>
      <c r="AZ1421" s="92" t="s">
        <v>937</v>
      </c>
      <c r="BA1421" s="88" t="s">
        <v>46</v>
      </c>
      <c r="BB142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v>
      </c>
      <c r="BC1421" s="89"/>
      <c r="BD1421" s="89"/>
      <c r="BE1421" s="89"/>
      <c r="BF1421" s="89"/>
      <c r="BG1421" s="93"/>
      <c r="BH1421" s="44"/>
      <c r="BI1421" s="45"/>
      <c r="BJ1421" s="45"/>
      <c r="BK1421" s="46"/>
      <c r="BL1421" s="94"/>
    </row>
    <row r="1422" spans="1:64" ht="18" customHeight="1" x14ac:dyDescent="0.3">
      <c r="A1422" s="87">
        <f>IFERROR(InformeTbHv[[#This Row],[T EFECTIVO]]/InformeTbHv[[#This Row],[Horas disponibles]],0)</f>
        <v>0.91176470588235292</v>
      </c>
      <c r="B1422" s="87">
        <f>((InformeTbHv[[#This Row],[T PROGRAMADO]]-InformeTbHv[[#This Row],[HORAS DE OTRAS PARADA]]))/InformeTbHv[[#This Row],[T PROGRAMADO]]</f>
        <v>0.86111111111111116</v>
      </c>
      <c r="C1422" s="216">
        <f>IFERROR(((InformeTbHv[[#This Row],[T PROGRAMADO]]-InformeTbHv[[#This Row],[Ttal P. mec]])/InformeTbHv[[#This Row],[T PROGRAMADO]]),0)</f>
        <v>0.94444444444444442</v>
      </c>
      <c r="D1422" s="88">
        <f>IFERROR(ROUND(InformeTbHv[[#This Row],[TOTAL DE ARBOLES]]/InformeTbHv[[#This Row],[T EFECTIVO]],2),"")</f>
        <v>0</v>
      </c>
      <c r="E1422" s="88" t="str">
        <f>(IFERROR(ROUND(InformeTbHv[[#This Row],[M3]]/InformeTbHv[[#This Row],[TOTAL DE ARBOLES]],2),""))</f>
        <v/>
      </c>
      <c r="F1422" s="39">
        <f>IFERROR(ROUND(InformeTbHv[[#This Row],[M3]]/InformeTbHv[[#This Row],[T EFECTIVO]],2),"")</f>
        <v>0</v>
      </c>
      <c r="G1422" s="89">
        <f>InformeTbHv[[#This Row],[T PROGRAMADO]]-InformeTbHv[[#This Row],[HORAS DE OTRAS PARADA]]</f>
        <v>7.75</v>
      </c>
      <c r="H1422" s="89">
        <f>InformeTbHv[[#This Row],[T PROGRAMADO]]-SUM(InformeTbHv[[#This Row],[T PARADAS MEC]]+InformeTbHv[[#This Row],[ALISTAMIENTO]]+InformeTbHv[[#This Row],[Mantenimiento periódico]])</f>
        <v>8.5</v>
      </c>
      <c r="I1422" s="89">
        <f>InformeTbHv[[#This Row],[T PARADAS MEC]]+InformeTbHv[[#This Row],[ALISTAMIENTO]]+InformeTbHv[[#This Row],[Mantenimiento periódico]]</f>
        <v>0.5</v>
      </c>
      <c r="J1422" s="89">
        <f>SUMIF(InformeTbHv[[#This Row],[MOTIVO 1]],"Mantenimiento periódico",InformeTbHv[[#This Row],[T OTRA PARADA 1]])</f>
        <v>0</v>
      </c>
      <c r="K1422" s="89">
        <f>InformeTbHv[[#This Row],[Mantenimiento periódico]]+InformeTbHv[[#This Row],[ALISTAMIENTO]]</f>
        <v>0.5</v>
      </c>
      <c r="L1422" s="89">
        <f>SUM(InformeTbHv[[#This Row],[T OTRA PARADA 1]:[T OTRA PARADA 5]])</f>
        <v>0</v>
      </c>
      <c r="M1422" s="88" t="s">
        <v>134</v>
      </c>
      <c r="N1422" s="88" t="s">
        <v>1417</v>
      </c>
      <c r="O1422" s="88" t="s">
        <v>370</v>
      </c>
      <c r="P1422" s="88">
        <v>1022124531</v>
      </c>
      <c r="Q1422" s="88" t="s">
        <v>65</v>
      </c>
      <c r="R1422" s="88" t="s">
        <v>49</v>
      </c>
      <c r="S1422" s="90">
        <v>46093</v>
      </c>
      <c r="T1422" s="88" t="s">
        <v>833</v>
      </c>
      <c r="U1422" s="88"/>
      <c r="V1422" s="88"/>
      <c r="W1422" s="88"/>
      <c r="X1422" s="88"/>
      <c r="Y1422" s="88"/>
      <c r="Z1422" s="88"/>
      <c r="AA1422" s="88"/>
      <c r="AB1422" s="88"/>
      <c r="AC1422" s="88" t="s">
        <v>1451</v>
      </c>
      <c r="AD1422" s="88" t="s">
        <v>1496</v>
      </c>
      <c r="AE1422" s="88" t="s">
        <v>1511</v>
      </c>
      <c r="AF1422" s="88">
        <v>21.380352760168222</v>
      </c>
      <c r="AG1422" s="25" t="s">
        <v>207</v>
      </c>
      <c r="AH1422" s="206">
        <v>4</v>
      </c>
      <c r="AI1422" s="88" t="s">
        <v>47</v>
      </c>
      <c r="AJ1422" s="419">
        <f>VLOOKUP(InformeTbHv[[#This Row],[TURNO]],[1]INFORMEHV!AI$2:AK$184,2,0)</f>
        <v>0.25</v>
      </c>
      <c r="AK1422" s="419">
        <f>VLOOKUP(InformeTbHv[[#This Row],[TURNO]],[1]INFORMEHV!AI$2:AK$184,3,0)</f>
        <v>0.58333333333333337</v>
      </c>
      <c r="AL1422" s="205"/>
      <c r="AM1422" s="88"/>
      <c r="AN1422" s="88"/>
      <c r="AO1422" s="88"/>
      <c r="AP1422" s="88"/>
      <c r="AQ1422" s="89"/>
      <c r="AR1422" s="88">
        <v>9</v>
      </c>
      <c r="AS1422" s="88"/>
      <c r="AT1422" s="88"/>
      <c r="AU1422" s="88"/>
      <c r="AV1422" s="88">
        <v>0.5</v>
      </c>
      <c r="AW1422" s="88">
        <v>0.25</v>
      </c>
      <c r="AX1422" s="88">
        <v>0.5</v>
      </c>
      <c r="AY1422" s="88"/>
      <c r="AZ1422" s="92" t="s">
        <v>938</v>
      </c>
      <c r="BA1422" s="88" t="s">
        <v>46</v>
      </c>
      <c r="BB142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1.25</v>
      </c>
      <c r="BC1422" s="89"/>
      <c r="BD1422" s="89"/>
      <c r="BE1422" s="89"/>
      <c r="BF1422" s="89"/>
      <c r="BG1422" s="93"/>
      <c r="BH1422" s="44"/>
      <c r="BI1422" s="45"/>
      <c r="BJ1422" s="45"/>
      <c r="BK1422" s="46"/>
      <c r="BL1422" s="94"/>
    </row>
    <row r="1423" spans="1:64" ht="18" customHeight="1" x14ac:dyDescent="0.3">
      <c r="A1423" s="87">
        <f>IFERROR(InformeTbHv[[#This Row],[T EFECTIVO]]/InformeTbHv[[#This Row],[Horas disponibles]],0)</f>
        <v>0.82352941176470584</v>
      </c>
      <c r="B1423" s="87">
        <f>((InformeTbHv[[#This Row],[T PROGRAMADO]]-InformeTbHv[[#This Row],[HORAS DE OTRAS PARADA]]))/InformeTbHv[[#This Row],[T PROGRAMADO]]</f>
        <v>0.77777777777777779</v>
      </c>
      <c r="C1423" s="216">
        <f>IFERROR(((InformeTbHv[[#This Row],[T PROGRAMADO]]-InformeTbHv[[#This Row],[Ttal P. mec]])/InformeTbHv[[#This Row],[T PROGRAMADO]]),0)</f>
        <v>0.94444444444444442</v>
      </c>
      <c r="D1423" s="88">
        <f>IFERROR(ROUND(InformeTbHv[[#This Row],[TOTAL DE ARBOLES]]/InformeTbHv[[#This Row],[T EFECTIVO]],2),"")</f>
        <v>19.43</v>
      </c>
      <c r="E1423" s="88">
        <f>(IFERROR(ROUND(InformeTbHv[[#This Row],[M3]]/InformeTbHv[[#This Row],[TOTAL DE ARBOLES]],2),""))</f>
        <v>0.27</v>
      </c>
      <c r="F1423" s="39">
        <f>IFERROR(ROUND(InformeTbHv[[#This Row],[M3]]/InformeTbHv[[#This Row],[T EFECTIVO]],2),"")</f>
        <v>5.29</v>
      </c>
      <c r="G1423" s="89">
        <f>InformeTbHv[[#This Row],[T PROGRAMADO]]-InformeTbHv[[#This Row],[HORAS DE OTRAS PARADA]]</f>
        <v>7</v>
      </c>
      <c r="H1423" s="89">
        <f>InformeTbHv[[#This Row],[T PROGRAMADO]]-SUM(InformeTbHv[[#This Row],[T PARADAS MEC]]+InformeTbHv[[#This Row],[ALISTAMIENTO]]+InformeTbHv[[#This Row],[Mantenimiento periódico]])</f>
        <v>8.5</v>
      </c>
      <c r="I1423" s="89">
        <f>InformeTbHv[[#This Row],[T PARADAS MEC]]+InformeTbHv[[#This Row],[ALISTAMIENTO]]+InformeTbHv[[#This Row],[Mantenimiento periódico]]</f>
        <v>0.5</v>
      </c>
      <c r="J1423" s="89">
        <f>SUMIF(InformeTbHv[[#This Row],[MOTIVO 1]],"Mantenimiento periódico",InformeTbHv[[#This Row],[T OTRA PARADA 1]])</f>
        <v>0</v>
      </c>
      <c r="K1423" s="89">
        <f>InformeTbHv[[#This Row],[Mantenimiento periódico]]+InformeTbHv[[#This Row],[ALISTAMIENTO]]</f>
        <v>0.5</v>
      </c>
      <c r="L1423" s="89">
        <f>SUM(InformeTbHv[[#This Row],[T OTRA PARADA 1]:[T OTRA PARADA 5]])</f>
        <v>0</v>
      </c>
      <c r="M1423" s="88" t="s">
        <v>136</v>
      </c>
      <c r="N1423" s="88" t="s">
        <v>1417</v>
      </c>
      <c r="O1423" s="88" t="s">
        <v>375</v>
      </c>
      <c r="P1423" s="88">
        <v>1127213532</v>
      </c>
      <c r="Q1423" s="88" t="s">
        <v>65</v>
      </c>
      <c r="R1423" s="88" t="s">
        <v>49</v>
      </c>
      <c r="S1423" s="90">
        <v>46094</v>
      </c>
      <c r="T1423" s="88" t="s">
        <v>941</v>
      </c>
      <c r="U1423" s="88"/>
      <c r="V1423" s="88"/>
      <c r="W1423" s="88"/>
      <c r="X1423" s="88"/>
      <c r="Y1423" s="88"/>
      <c r="Z1423" s="88"/>
      <c r="AA1423" s="88"/>
      <c r="AB1423" s="88"/>
      <c r="AC1423" s="88" t="s">
        <v>1424</v>
      </c>
      <c r="AD1423" s="88" t="s">
        <v>1469</v>
      </c>
      <c r="AE1423" s="88" t="s">
        <v>1513</v>
      </c>
      <c r="AF1423" s="88">
        <v>17.094631593058232</v>
      </c>
      <c r="AG1423" s="252" t="s">
        <v>206</v>
      </c>
      <c r="AH1423" s="206">
        <v>2</v>
      </c>
      <c r="AI1423" s="88" t="s">
        <v>47</v>
      </c>
      <c r="AJ1423" s="419">
        <f>VLOOKUP(InformeTbHv[[#This Row],[TURNO]],[1]INFORMEHV!AI$2:AK$184,2,0)</f>
        <v>0.25</v>
      </c>
      <c r="AK1423" s="419">
        <f>VLOOKUP(InformeTbHv[[#This Row],[TURNO]],[1]INFORMEHV!AI$2:AK$184,3,0)</f>
        <v>0.58333333333333337</v>
      </c>
      <c r="AL1423" s="205">
        <v>12</v>
      </c>
      <c r="AM1423" s="88">
        <v>136</v>
      </c>
      <c r="AN1423" s="88">
        <v>37.020000000000003</v>
      </c>
      <c r="AO1423" s="88">
        <v>11.92</v>
      </c>
      <c r="AP1423" s="88"/>
      <c r="AQ1423" s="89">
        <v>17</v>
      </c>
      <c r="AR1423" s="88">
        <v>9</v>
      </c>
      <c r="AS1423" s="88"/>
      <c r="AT1423" s="88"/>
      <c r="AU1423" s="88"/>
      <c r="AV1423" s="88">
        <v>0.5</v>
      </c>
      <c r="AW1423" s="88">
        <v>0.5</v>
      </c>
      <c r="AX1423" s="88">
        <v>1</v>
      </c>
      <c r="AY1423" s="88"/>
      <c r="AZ1423" s="92" t="s">
        <v>942</v>
      </c>
      <c r="BA1423" s="88" t="s">
        <v>48</v>
      </c>
      <c r="BB142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v>
      </c>
      <c r="BC1423" s="89"/>
      <c r="BD1423" s="89"/>
      <c r="BE1423" s="89"/>
      <c r="BF1423" s="89"/>
      <c r="BG1423" s="93"/>
      <c r="BH1423" s="44"/>
      <c r="BI1423" s="45"/>
      <c r="BJ1423" s="45"/>
      <c r="BK1423" s="46"/>
      <c r="BL1423" s="94"/>
    </row>
    <row r="1424" spans="1:64" ht="18" customHeight="1" x14ac:dyDescent="0.3">
      <c r="A1424" s="87">
        <f>IFERROR(InformeTbHv[[#This Row],[T EFECTIVO]]/InformeTbHv[[#This Row],[Horas disponibles]],0)</f>
        <v>0.91176470588235292</v>
      </c>
      <c r="B1424" s="87">
        <f>((InformeTbHv[[#This Row],[T PROGRAMADO]]-InformeTbHv[[#This Row],[HORAS DE OTRAS PARADA]]))/InformeTbHv[[#This Row],[T PROGRAMADO]]</f>
        <v>0.86111111111111116</v>
      </c>
      <c r="C1424" s="216">
        <f>IFERROR(((InformeTbHv[[#This Row],[T PROGRAMADO]]-InformeTbHv[[#This Row],[Ttal P. mec]])/InformeTbHv[[#This Row],[T PROGRAMADO]]),0)</f>
        <v>0.94444444444444442</v>
      </c>
      <c r="D1424" s="88">
        <f>IFERROR(ROUND(InformeTbHv[[#This Row],[TOTAL DE ARBOLES]]/InformeTbHv[[#This Row],[T EFECTIVO]],2),"")</f>
        <v>0</v>
      </c>
      <c r="E1424" s="88" t="str">
        <f>(IFERROR(ROUND(InformeTbHv[[#This Row],[M3]]/InformeTbHv[[#This Row],[TOTAL DE ARBOLES]],2),""))</f>
        <v/>
      </c>
      <c r="F1424" s="39">
        <f>IFERROR(ROUND(InformeTbHv[[#This Row],[M3]]/InformeTbHv[[#This Row],[T EFECTIVO]],2),"")</f>
        <v>0</v>
      </c>
      <c r="G1424" s="89">
        <f>InformeTbHv[[#This Row],[T PROGRAMADO]]-InformeTbHv[[#This Row],[HORAS DE OTRAS PARADA]]</f>
        <v>7.75</v>
      </c>
      <c r="H1424" s="89">
        <f>InformeTbHv[[#This Row],[T PROGRAMADO]]-SUM(InformeTbHv[[#This Row],[T PARADAS MEC]]+InformeTbHv[[#This Row],[ALISTAMIENTO]]+InformeTbHv[[#This Row],[Mantenimiento periódico]])</f>
        <v>8.5</v>
      </c>
      <c r="I1424" s="89">
        <f>InformeTbHv[[#This Row],[T PARADAS MEC]]+InformeTbHv[[#This Row],[ALISTAMIENTO]]+InformeTbHv[[#This Row],[Mantenimiento periódico]]</f>
        <v>0.5</v>
      </c>
      <c r="J1424" s="89">
        <f>SUMIF(InformeTbHv[[#This Row],[MOTIVO 1]],"Mantenimiento periódico",InformeTbHv[[#This Row],[T OTRA PARADA 1]])</f>
        <v>0</v>
      </c>
      <c r="K1424" s="89">
        <f>InformeTbHv[[#This Row],[Mantenimiento periódico]]+InformeTbHv[[#This Row],[ALISTAMIENTO]]</f>
        <v>0.5</v>
      </c>
      <c r="L1424" s="89">
        <f>SUM(InformeTbHv[[#This Row],[T OTRA PARADA 1]:[T OTRA PARADA 5]])</f>
        <v>0</v>
      </c>
      <c r="M1424" s="88" t="s">
        <v>134</v>
      </c>
      <c r="N1424" s="88" t="s">
        <v>1417</v>
      </c>
      <c r="O1424" s="88" t="s">
        <v>370</v>
      </c>
      <c r="P1424" s="88">
        <v>1022124531</v>
      </c>
      <c r="Q1424" s="88" t="s">
        <v>65</v>
      </c>
      <c r="R1424" s="88" t="s">
        <v>49</v>
      </c>
      <c r="S1424" s="90">
        <v>46094</v>
      </c>
      <c r="T1424" s="88" t="s">
        <v>941</v>
      </c>
      <c r="U1424" s="88"/>
      <c r="V1424" s="88"/>
      <c r="W1424" s="88"/>
      <c r="X1424" s="88"/>
      <c r="Y1424" s="88"/>
      <c r="Z1424" s="88"/>
      <c r="AA1424" s="88"/>
      <c r="AB1424" s="88"/>
      <c r="AC1424" s="88" t="s">
        <v>1424</v>
      </c>
      <c r="AD1424" s="88" t="s">
        <v>1469</v>
      </c>
      <c r="AE1424" s="88" t="s">
        <v>1513</v>
      </c>
      <c r="AF1424" s="88">
        <v>17.094631593058232</v>
      </c>
      <c r="AG1424" s="252" t="s">
        <v>206</v>
      </c>
      <c r="AH1424" s="206">
        <v>2</v>
      </c>
      <c r="AI1424" s="88" t="s">
        <v>47</v>
      </c>
      <c r="AJ1424" s="419">
        <f>VLOOKUP(InformeTbHv[[#This Row],[TURNO]],[1]INFORMEHV!AI$2:AK$184,2,0)</f>
        <v>0.25</v>
      </c>
      <c r="AK1424" s="419">
        <f>VLOOKUP(InformeTbHv[[#This Row],[TURNO]],[1]INFORMEHV!AI$2:AK$184,3,0)</f>
        <v>0.58333333333333337</v>
      </c>
      <c r="AL1424" s="205"/>
      <c r="AM1424" s="88"/>
      <c r="AN1424" s="88"/>
      <c r="AO1424" s="88"/>
      <c r="AP1424" s="88"/>
      <c r="AQ1424" s="89"/>
      <c r="AR1424" s="88">
        <v>9</v>
      </c>
      <c r="AS1424" s="88"/>
      <c r="AT1424" s="88"/>
      <c r="AU1424" s="88"/>
      <c r="AV1424" s="88">
        <v>0.5</v>
      </c>
      <c r="AW1424" s="88">
        <v>0.25</v>
      </c>
      <c r="AX1424" s="88">
        <v>0.5</v>
      </c>
      <c r="AY1424" s="88"/>
      <c r="AZ1424" s="92" t="s">
        <v>943</v>
      </c>
      <c r="BA1424" s="88" t="s">
        <v>48</v>
      </c>
      <c r="BB142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1.25</v>
      </c>
      <c r="BC1424" s="89"/>
      <c r="BD1424" s="89"/>
      <c r="BE1424" s="89"/>
      <c r="BF1424" s="89"/>
      <c r="BG1424" s="93"/>
      <c r="BH1424" s="44"/>
      <c r="BI1424" s="45"/>
      <c r="BJ1424" s="45"/>
      <c r="BK1424" s="46"/>
      <c r="BL1424" s="94"/>
    </row>
    <row r="1425" spans="1:64" ht="18" customHeight="1" x14ac:dyDescent="0.3">
      <c r="A1425" s="87">
        <f>IFERROR(InformeTbHv[[#This Row],[T EFECTIVO]]/InformeTbHv[[#This Row],[Horas disponibles]],0)</f>
        <v>0.94838709677419353</v>
      </c>
      <c r="B1425" s="87">
        <f>((InformeTbHv[[#This Row],[T PROGRAMADO]]-InformeTbHv[[#This Row],[HORAS DE OTRAS PARADA]]))/InformeTbHv[[#This Row],[T PROGRAMADO]]</f>
        <v>0.91874999999999996</v>
      </c>
      <c r="C1425" s="216">
        <f>IFERROR(((InformeTbHv[[#This Row],[T PROGRAMADO]]-InformeTbHv[[#This Row],[Ttal P. mec]])/InformeTbHv[[#This Row],[T PROGRAMADO]]),0)</f>
        <v>0.96875</v>
      </c>
      <c r="D1425" s="88">
        <f>IFERROR(ROUND(InformeTbHv[[#This Row],[TOTAL DE ARBOLES]]/InformeTbHv[[#This Row],[T EFECTIVO]],2),"")</f>
        <v>31.02</v>
      </c>
      <c r="E1425" s="88">
        <f>(IFERROR(ROUND(InformeTbHv[[#This Row],[M3]]/InformeTbHv[[#This Row],[TOTAL DE ARBOLES]],2),""))</f>
        <v>0.74</v>
      </c>
      <c r="F1425" s="39">
        <f>IFERROR(ROUND(InformeTbHv[[#This Row],[M3]]/InformeTbHv[[#This Row],[T EFECTIVO]],2),"")</f>
        <v>23.04</v>
      </c>
      <c r="G1425" s="89">
        <f>InformeTbHv[[#This Row],[T PROGRAMADO]]-InformeTbHv[[#This Row],[HORAS DE OTRAS PARADA]]</f>
        <v>7.35</v>
      </c>
      <c r="H1425" s="89">
        <f>InformeTbHv[[#This Row],[T PROGRAMADO]]-SUM(InformeTbHv[[#This Row],[T PARADAS MEC]]+InformeTbHv[[#This Row],[ALISTAMIENTO]]+InformeTbHv[[#This Row],[Mantenimiento periódico]])</f>
        <v>7.75</v>
      </c>
      <c r="I1425" s="89">
        <f>InformeTbHv[[#This Row],[T PARADAS MEC]]+InformeTbHv[[#This Row],[ALISTAMIENTO]]+InformeTbHv[[#This Row],[Mantenimiento periódico]]</f>
        <v>0.25</v>
      </c>
      <c r="J1425" s="89">
        <f>SUMIF(InformeTbHv[[#This Row],[MOTIVO 1]],"Mantenimiento periódico",InformeTbHv[[#This Row],[T OTRA PARADA 1]])</f>
        <v>0</v>
      </c>
      <c r="K1425" s="89">
        <f>InformeTbHv[[#This Row],[Mantenimiento periódico]]+InformeTbHv[[#This Row],[ALISTAMIENTO]]</f>
        <v>0.25</v>
      </c>
      <c r="L1425" s="89">
        <f>SUM(InformeTbHv[[#This Row],[T OTRA PARADA 1]:[T OTRA PARADA 5]])</f>
        <v>0</v>
      </c>
      <c r="M1425" s="88" t="s">
        <v>55</v>
      </c>
      <c r="N1425" s="88" t="s">
        <v>1418</v>
      </c>
      <c r="O1425" s="88" t="s">
        <v>94</v>
      </c>
      <c r="P1425" s="88">
        <v>94269293</v>
      </c>
      <c r="Q1425" s="88" t="s">
        <v>43</v>
      </c>
      <c r="R1425" s="88" t="s">
        <v>49</v>
      </c>
      <c r="S1425" s="90">
        <v>46095</v>
      </c>
      <c r="T1425" s="88" t="s">
        <v>62</v>
      </c>
      <c r="U1425" s="88"/>
      <c r="V1425" s="88"/>
      <c r="W1425" s="88"/>
      <c r="X1425" s="88"/>
      <c r="Y1425" s="88"/>
      <c r="Z1425" s="88"/>
      <c r="AA1425" s="88"/>
      <c r="AB1425" s="88"/>
      <c r="AC1425" s="88" t="s">
        <v>1445</v>
      </c>
      <c r="AD1425" s="88" t="s">
        <v>1490</v>
      </c>
      <c r="AE1425" s="88" t="s">
        <v>1518</v>
      </c>
      <c r="AF1425" s="88">
        <v>19.828868083208551</v>
      </c>
      <c r="AG1425" s="49" t="s">
        <v>208</v>
      </c>
      <c r="AH1425" s="206">
        <v>5</v>
      </c>
      <c r="AI1425" s="88" t="s">
        <v>45</v>
      </c>
      <c r="AJ1425" s="419">
        <f>VLOOKUP(InformeTbHv[[#This Row],[TURNO]],[1]INFORMEHV!AI$2:AK$184,2,0)</f>
        <v>0.58333333333333337</v>
      </c>
      <c r="AK1425" s="419">
        <f>VLOOKUP(InformeTbHv[[#This Row],[TURNO]],[1]INFORMEHV!AI$2:AK$184,3,0)</f>
        <v>0.91666666666666663</v>
      </c>
      <c r="AL1425" s="205">
        <v>35</v>
      </c>
      <c r="AM1425" s="88">
        <v>228</v>
      </c>
      <c r="AN1425" s="88">
        <v>169.38</v>
      </c>
      <c r="AO1425" s="88">
        <v>19.100000000000001</v>
      </c>
      <c r="AP1425" s="88"/>
      <c r="AQ1425" s="95">
        <v>28.8</v>
      </c>
      <c r="AR1425" s="88">
        <v>8</v>
      </c>
      <c r="AS1425" s="88"/>
      <c r="AT1425" s="88"/>
      <c r="AU1425" s="88"/>
      <c r="AV1425" s="88">
        <v>0.25</v>
      </c>
      <c r="AW1425" s="88">
        <v>0.23</v>
      </c>
      <c r="AX1425" s="88">
        <v>0.17</v>
      </c>
      <c r="AY1425" s="88"/>
      <c r="AZ1425" s="92" t="s">
        <v>652</v>
      </c>
      <c r="BA1425" s="88" t="s">
        <v>46</v>
      </c>
      <c r="BB142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0.65</v>
      </c>
      <c r="BC1425" s="89"/>
      <c r="BD1425" s="89"/>
      <c r="BE1425" s="89"/>
      <c r="BF1425" s="89"/>
      <c r="BG1425" s="93"/>
      <c r="BH1425" s="44"/>
      <c r="BI1425" s="45"/>
      <c r="BJ1425" s="45"/>
      <c r="BK1425" s="46"/>
      <c r="BL1425" s="94"/>
    </row>
    <row r="1426" spans="1:64" ht="18" customHeight="1" x14ac:dyDescent="0.3">
      <c r="A1426" s="87">
        <f>IFERROR(InformeTbHv[[#This Row],[T EFECTIVO]]/InformeTbHv[[#This Row],[Horas disponibles]],0)</f>
        <v>0.8666666666666667</v>
      </c>
      <c r="B1426" s="87">
        <f>((InformeTbHv[[#This Row],[T PROGRAMADO]]-InformeTbHv[[#This Row],[HORAS DE OTRAS PARADA]]))/InformeTbHv[[#This Row],[T PROGRAMADO]]</f>
        <v>0.8125</v>
      </c>
      <c r="C1426" s="216">
        <f>IFERROR(((InformeTbHv[[#This Row],[T PROGRAMADO]]-InformeTbHv[[#This Row],[Ttal P. mec]])/InformeTbHv[[#This Row],[T PROGRAMADO]]),0)</f>
        <v>0.9375</v>
      </c>
      <c r="D1426" s="88">
        <f>IFERROR(ROUND(InformeTbHv[[#This Row],[TOTAL DE ARBOLES]]/InformeTbHv[[#This Row],[T EFECTIVO]],2),"")</f>
        <v>6.77</v>
      </c>
      <c r="E1426" s="88">
        <f>(IFERROR(ROUND(InformeTbHv[[#This Row],[M3]]/InformeTbHv[[#This Row],[TOTAL DE ARBOLES]],2),""))</f>
        <v>0.35</v>
      </c>
      <c r="F1426" s="39">
        <f>IFERROR(ROUND(InformeTbHv[[#This Row],[M3]]/InformeTbHv[[#This Row],[T EFECTIVO]],2),"")</f>
        <v>2.37</v>
      </c>
      <c r="G1426" s="89">
        <f>InformeTbHv[[#This Row],[T PROGRAMADO]]-InformeTbHv[[#This Row],[HORAS DE OTRAS PARADA]]</f>
        <v>6.5</v>
      </c>
      <c r="H1426" s="89">
        <f>InformeTbHv[[#This Row],[T PROGRAMADO]]-SUM(InformeTbHv[[#This Row],[T PARADAS MEC]]+InformeTbHv[[#This Row],[ALISTAMIENTO]]+InformeTbHv[[#This Row],[Mantenimiento periódico]])</f>
        <v>7.5</v>
      </c>
      <c r="I1426" s="89">
        <f>InformeTbHv[[#This Row],[T PARADAS MEC]]+InformeTbHv[[#This Row],[ALISTAMIENTO]]+InformeTbHv[[#This Row],[Mantenimiento periódico]]</f>
        <v>0.5</v>
      </c>
      <c r="J1426" s="89">
        <f>SUMIF(InformeTbHv[[#This Row],[MOTIVO 1]],"Mantenimiento periódico",InformeTbHv[[#This Row],[T OTRA PARADA 1]])</f>
        <v>0</v>
      </c>
      <c r="K1426" s="89">
        <f>InformeTbHv[[#This Row],[Mantenimiento periódico]]+InformeTbHv[[#This Row],[ALISTAMIENTO]]</f>
        <v>0.5</v>
      </c>
      <c r="L1426" s="89">
        <f>SUM(InformeTbHv[[#This Row],[T OTRA PARADA 1]:[T OTRA PARADA 5]])</f>
        <v>0</v>
      </c>
      <c r="M1426" s="88" t="s">
        <v>136</v>
      </c>
      <c r="N1426" s="88" t="s">
        <v>1417</v>
      </c>
      <c r="O1426" s="88" t="s">
        <v>375</v>
      </c>
      <c r="P1426" s="88">
        <v>1127213532</v>
      </c>
      <c r="Q1426" s="88" t="s">
        <v>65</v>
      </c>
      <c r="R1426" s="88" t="s">
        <v>49</v>
      </c>
      <c r="S1426" s="90">
        <v>46095</v>
      </c>
      <c r="T1426" s="88" t="s">
        <v>941</v>
      </c>
      <c r="U1426" s="88"/>
      <c r="V1426" s="88"/>
      <c r="W1426" s="88"/>
      <c r="X1426" s="88"/>
      <c r="Y1426" s="88"/>
      <c r="Z1426" s="88"/>
      <c r="AA1426" s="88"/>
      <c r="AB1426" s="88"/>
      <c r="AC1426" s="88" t="s">
        <v>1424</v>
      </c>
      <c r="AD1426" s="88" t="s">
        <v>1469</v>
      </c>
      <c r="AE1426" s="88" t="s">
        <v>1513</v>
      </c>
      <c r="AF1426" s="88">
        <v>17.094631593058232</v>
      </c>
      <c r="AG1426" s="252" t="s">
        <v>206</v>
      </c>
      <c r="AH1426" s="206">
        <v>4</v>
      </c>
      <c r="AI1426" s="88" t="s">
        <v>45</v>
      </c>
      <c r="AJ1426" s="419">
        <f>VLOOKUP(InformeTbHv[[#This Row],[TURNO]],[1]INFORMEHV!AI$2:AK$184,2,0)</f>
        <v>0.58333333333333337</v>
      </c>
      <c r="AK1426" s="419">
        <f>VLOOKUP(InformeTbHv[[#This Row],[TURNO]],[1]INFORMEHV!AI$2:AK$184,3,0)</f>
        <v>0.91666666666666663</v>
      </c>
      <c r="AL1426" s="205">
        <v>12</v>
      </c>
      <c r="AM1426" s="88">
        <v>44</v>
      </c>
      <c r="AN1426" s="88">
        <v>15.4</v>
      </c>
      <c r="AO1426" s="88">
        <v>9.66</v>
      </c>
      <c r="AP1426" s="88"/>
      <c r="AQ1426" s="89">
        <v>17</v>
      </c>
      <c r="AR1426" s="88">
        <v>8</v>
      </c>
      <c r="AS1426" s="88"/>
      <c r="AT1426" s="88"/>
      <c r="AU1426" s="88"/>
      <c r="AV1426" s="88">
        <v>0.5</v>
      </c>
      <c r="AW1426" s="88">
        <v>0.5</v>
      </c>
      <c r="AX1426" s="88">
        <v>0.5</v>
      </c>
      <c r="AY1426" s="88"/>
      <c r="AZ1426" s="92" t="s">
        <v>948</v>
      </c>
      <c r="BA1426" s="88" t="s">
        <v>48</v>
      </c>
      <c r="BB142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1.5</v>
      </c>
      <c r="BC1426" s="89"/>
      <c r="BD1426" s="89"/>
      <c r="BE1426" s="89"/>
      <c r="BF1426" s="89"/>
      <c r="BG1426" s="93"/>
      <c r="BH1426" s="44"/>
      <c r="BI1426" s="45"/>
      <c r="BJ1426" s="45"/>
      <c r="BK1426" s="46"/>
      <c r="BL1426" s="94"/>
    </row>
    <row r="1427" spans="1:64" ht="18" customHeight="1" x14ac:dyDescent="0.3">
      <c r="A1427" s="87">
        <f>IFERROR(InformeTbHv[[#This Row],[T EFECTIVO]]/InformeTbHv[[#This Row],[Horas disponibles]],0)</f>
        <v>0.40043572984749537</v>
      </c>
      <c r="B1427" s="87">
        <f>((InformeTbHv[[#This Row],[T PROGRAMADO]]-InformeTbHv[[#This Row],[HORAS DE OTRAS PARADA]]))/InformeTbHv[[#This Row],[T PROGRAMADO]]</f>
        <v>0.38291666666666746</v>
      </c>
      <c r="C1427" s="216">
        <f>IFERROR(((InformeTbHv[[#This Row],[T PROGRAMADO]]-InformeTbHv[[#This Row],[Ttal P. mec]])/InformeTbHv[[#This Row],[T PROGRAMADO]]),0)</f>
        <v>0.95625000000000004</v>
      </c>
      <c r="D1427" s="88">
        <f>IFERROR(ROUND(InformeTbHv[[#This Row],[TOTAL DE ARBOLES]]/InformeTbHv[[#This Row],[T EFECTIVO]],2),"")</f>
        <v>34.28</v>
      </c>
      <c r="E1427" s="88">
        <f>(IFERROR(ROUND(InformeTbHv[[#This Row],[M3]]/InformeTbHv[[#This Row],[TOTAL DE ARBOLES]],2),""))</f>
        <v>0.61</v>
      </c>
      <c r="F1427" s="39">
        <f>IFERROR(ROUND(InformeTbHv[[#This Row],[M3]]/InformeTbHv[[#This Row],[T EFECTIVO]],2),"")</f>
        <v>20.98</v>
      </c>
      <c r="G1427" s="89">
        <f>InformeTbHv[[#This Row],[T PROGRAMADO]]-InformeTbHv[[#This Row],[HORAS DE OTRAS PARADA]]</f>
        <v>3.0633333333333397</v>
      </c>
      <c r="H1427" s="89">
        <f>InformeTbHv[[#This Row],[T PROGRAMADO]]-SUM(InformeTbHv[[#This Row],[T PARADAS MEC]]+InformeTbHv[[#This Row],[ALISTAMIENTO]]+InformeTbHv[[#This Row],[Mantenimiento periódico]])</f>
        <v>7.65</v>
      </c>
      <c r="I1427" s="89">
        <f>InformeTbHv[[#This Row],[T PARADAS MEC]]+InformeTbHv[[#This Row],[ALISTAMIENTO]]+InformeTbHv[[#This Row],[Mantenimiento periódico]]</f>
        <v>0.35</v>
      </c>
      <c r="J1427" s="89">
        <f>SUMIF(InformeTbHv[[#This Row],[MOTIVO 1]],"Mantenimiento periódico",InformeTbHv[[#This Row],[T OTRA PARADA 1]])</f>
        <v>0</v>
      </c>
      <c r="K1427" s="89">
        <f>InformeTbHv[[#This Row],[Mantenimiento periódico]]+InformeTbHv[[#This Row],[ALISTAMIENTO]]</f>
        <v>0.35</v>
      </c>
      <c r="L1427" s="89">
        <f>SUM(InformeTbHv[[#This Row],[T OTRA PARADA 1]:[T OTRA PARADA 5]])</f>
        <v>4.1666666666666599</v>
      </c>
      <c r="M1427" s="88" t="s">
        <v>63</v>
      </c>
      <c r="N1427" s="88" t="s">
        <v>1417</v>
      </c>
      <c r="O1427" s="88" t="s">
        <v>67</v>
      </c>
      <c r="P1427" s="88">
        <v>4516297</v>
      </c>
      <c r="Q1427" s="88" t="s">
        <v>65</v>
      </c>
      <c r="R1427" s="88" t="s">
        <v>44</v>
      </c>
      <c r="S1427" s="90">
        <v>46093</v>
      </c>
      <c r="T1427" s="88" t="s">
        <v>818</v>
      </c>
      <c r="U1427" s="88"/>
      <c r="V1427" s="88"/>
      <c r="W1427" s="88"/>
      <c r="X1427" s="88"/>
      <c r="Y1427" s="88"/>
      <c r="Z1427" s="88"/>
      <c r="AA1427" s="88"/>
      <c r="AB1427" s="88"/>
      <c r="AC1427" s="88" t="s">
        <v>1423</v>
      </c>
      <c r="AD1427" s="88" t="s">
        <v>1468</v>
      </c>
      <c r="AE1427" s="88" t="s">
        <v>1512</v>
      </c>
      <c r="AF1427" s="88">
        <v>35.086777202388227</v>
      </c>
      <c r="AG1427" s="49" t="s">
        <v>208</v>
      </c>
      <c r="AH1427" s="206">
        <v>6</v>
      </c>
      <c r="AI1427" s="88" t="s">
        <v>47</v>
      </c>
      <c r="AJ1427" s="419">
        <f>VLOOKUP(InformeTbHv[[#This Row],[TURNO]],[1]INFORMEHV!AI$2:AK$184,2,0)</f>
        <v>0.25</v>
      </c>
      <c r="AK1427" s="419">
        <f>VLOOKUP(InformeTbHv[[#This Row],[TURNO]],[1]INFORMEHV!AI$2:AK$184,3,0)</f>
        <v>0.58333333333333337</v>
      </c>
      <c r="AL1427" s="205"/>
      <c r="AM1427" s="88">
        <v>105</v>
      </c>
      <c r="AN1427" s="88">
        <v>64.27</v>
      </c>
      <c r="AO1427" s="88">
        <v>19.12</v>
      </c>
      <c r="AP1427" s="88">
        <v>31</v>
      </c>
      <c r="AQ1427" s="89"/>
      <c r="AR1427" s="88">
        <v>8</v>
      </c>
      <c r="AS1427" s="88"/>
      <c r="AT1427" s="88"/>
      <c r="AU1427" s="88"/>
      <c r="AV1427" s="88">
        <v>0.35</v>
      </c>
      <c r="AW1427" s="88"/>
      <c r="AX1427" s="88">
        <v>0.42</v>
      </c>
      <c r="AY1427" s="88"/>
      <c r="AZ1427" s="92" t="s">
        <v>951</v>
      </c>
      <c r="BA1427" s="88" t="s">
        <v>48</v>
      </c>
      <c r="BB142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4.9366666666666603</v>
      </c>
      <c r="BC1427" s="89">
        <v>4.1666666666666599</v>
      </c>
      <c r="BD1427" s="89"/>
      <c r="BE1427" s="89"/>
      <c r="BF1427" s="89"/>
      <c r="BG1427" s="93"/>
      <c r="BH1427" s="14" t="s">
        <v>236</v>
      </c>
      <c r="BI1427" s="45"/>
      <c r="BJ1427" s="45"/>
      <c r="BK1427" s="46"/>
      <c r="BL1427" s="94"/>
    </row>
    <row r="1428" spans="1:64" ht="18" customHeight="1" x14ac:dyDescent="0.3">
      <c r="A1428" s="87">
        <f>IFERROR(InformeTbHv[[#This Row],[T EFECTIVO]]/InformeTbHv[[#This Row],[Horas disponibles]],0)</f>
        <v>0.71841491841491889</v>
      </c>
      <c r="B1428" s="87">
        <f>((InformeTbHv[[#This Row],[T PROGRAMADO]]-InformeTbHv[[#This Row],[HORAS DE OTRAS PARADA]]))/InformeTbHv[[#This Row],[T PROGRAMADO]]</f>
        <v>0.64208333333333378</v>
      </c>
      <c r="C1428" s="216">
        <f>IFERROR(((InformeTbHv[[#This Row],[T PROGRAMADO]]-InformeTbHv[[#This Row],[Ttal P. mec]])/InformeTbHv[[#This Row],[T PROGRAMADO]]),0)</f>
        <v>0.89375000000000004</v>
      </c>
      <c r="D1428" s="88">
        <f>IFERROR(ROUND(InformeTbHv[[#This Row],[TOTAL DE ARBOLES]]/InformeTbHv[[#This Row],[T EFECTIVO]],2),"")</f>
        <v>40.1</v>
      </c>
      <c r="E1428" s="88">
        <f>(IFERROR(ROUND(InformeTbHv[[#This Row],[M3]]/InformeTbHv[[#This Row],[TOTAL DE ARBOLES]],2),""))</f>
        <v>0.38</v>
      </c>
      <c r="F1428" s="39">
        <f>IFERROR(ROUND(InformeTbHv[[#This Row],[M3]]/InformeTbHv[[#This Row],[T EFECTIVO]],2),"")</f>
        <v>15.27</v>
      </c>
      <c r="G1428" s="89">
        <f>InformeTbHv[[#This Row],[T PROGRAMADO]]-InformeTbHv[[#This Row],[HORAS DE OTRAS PARADA]]</f>
        <v>5.1366666666666703</v>
      </c>
      <c r="H1428" s="89">
        <f>InformeTbHv[[#This Row],[T PROGRAMADO]]-SUM(InformeTbHv[[#This Row],[T PARADAS MEC]]+InformeTbHv[[#This Row],[ALISTAMIENTO]]+InformeTbHv[[#This Row],[Mantenimiento periódico]])</f>
        <v>7.15</v>
      </c>
      <c r="I1428" s="89">
        <f>InformeTbHv[[#This Row],[T PARADAS MEC]]+InformeTbHv[[#This Row],[ALISTAMIENTO]]+InformeTbHv[[#This Row],[Mantenimiento periódico]]</f>
        <v>0.85</v>
      </c>
      <c r="J1428" s="89">
        <f>SUMIF(InformeTbHv[[#This Row],[MOTIVO 1]],"Mantenimiento periódico",InformeTbHv[[#This Row],[T OTRA PARADA 1]])</f>
        <v>0</v>
      </c>
      <c r="K1428" s="89">
        <f>InformeTbHv[[#This Row],[Mantenimiento periódico]]+InformeTbHv[[#This Row],[ALISTAMIENTO]]</f>
        <v>0.85</v>
      </c>
      <c r="L1428" s="89">
        <f>SUM(InformeTbHv[[#This Row],[T OTRA PARADA 1]:[T OTRA PARADA 5]])</f>
        <v>1.7333333333333301</v>
      </c>
      <c r="M1428" s="88" t="s">
        <v>63</v>
      </c>
      <c r="N1428" s="88" t="s">
        <v>1417</v>
      </c>
      <c r="O1428" s="88" t="s">
        <v>85</v>
      </c>
      <c r="P1428" s="88">
        <v>15961194</v>
      </c>
      <c r="Q1428" s="88" t="s">
        <v>65</v>
      </c>
      <c r="R1428" s="88" t="s">
        <v>44</v>
      </c>
      <c r="S1428" s="90">
        <v>46093</v>
      </c>
      <c r="T1428" s="88" t="s">
        <v>818</v>
      </c>
      <c r="U1428" s="88"/>
      <c r="V1428" s="88"/>
      <c r="W1428" s="88"/>
      <c r="X1428" s="88"/>
      <c r="Y1428" s="88"/>
      <c r="Z1428" s="88"/>
      <c r="AA1428" s="88"/>
      <c r="AB1428" s="88"/>
      <c r="AC1428" s="88" t="s">
        <v>1423</v>
      </c>
      <c r="AD1428" s="88" t="s">
        <v>1468</v>
      </c>
      <c r="AE1428" s="88" t="s">
        <v>1512</v>
      </c>
      <c r="AF1428" s="88">
        <v>35.086777202388227</v>
      </c>
      <c r="AG1428" s="49" t="s">
        <v>208</v>
      </c>
      <c r="AH1428" s="206">
        <v>6</v>
      </c>
      <c r="AI1428" s="88" t="s">
        <v>45</v>
      </c>
      <c r="AJ1428" s="419">
        <f>VLOOKUP(InformeTbHv[[#This Row],[TURNO]],[1]INFORMEHV!AI$2:AK$184,2,0)</f>
        <v>0.58333333333333337</v>
      </c>
      <c r="AK1428" s="419">
        <f>VLOOKUP(InformeTbHv[[#This Row],[TURNO]],[1]INFORMEHV!AI$2:AK$184,3,0)</f>
        <v>0.91666666666666663</v>
      </c>
      <c r="AL1428" s="205"/>
      <c r="AM1428" s="88">
        <v>206</v>
      </c>
      <c r="AN1428" s="88">
        <v>78.459999999999994</v>
      </c>
      <c r="AO1428" s="88">
        <v>13.97</v>
      </c>
      <c r="AP1428" s="88">
        <v>37</v>
      </c>
      <c r="AQ1428" s="89"/>
      <c r="AR1428" s="88">
        <v>8</v>
      </c>
      <c r="AS1428" s="88"/>
      <c r="AT1428" s="88"/>
      <c r="AU1428" s="88"/>
      <c r="AV1428" s="88">
        <v>0.85</v>
      </c>
      <c r="AW1428" s="88"/>
      <c r="AX1428" s="88">
        <v>0.28000000000000003</v>
      </c>
      <c r="AY1428" s="88">
        <v>0.7</v>
      </c>
      <c r="AZ1428" s="92" t="s">
        <v>953</v>
      </c>
      <c r="BA1428" s="88" t="s">
        <v>48</v>
      </c>
      <c r="BB142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2.8633333333333297</v>
      </c>
      <c r="BC1428" s="89">
        <v>1.7333333333333301</v>
      </c>
      <c r="BD1428" s="89"/>
      <c r="BE1428" s="89"/>
      <c r="BF1428" s="89"/>
      <c r="BG1428" s="93"/>
      <c r="BH1428" s="44" t="s">
        <v>897</v>
      </c>
      <c r="BI1428" s="45"/>
      <c r="BJ1428" s="45"/>
      <c r="BK1428" s="46"/>
      <c r="BL1428" s="94"/>
    </row>
    <row r="1429" spans="1:64" ht="18" customHeight="1" x14ac:dyDescent="0.3">
      <c r="A1429" s="87">
        <f>IFERROR(InformeTbHv[[#This Row],[T EFECTIVO]]/InformeTbHv[[#This Row],[Horas disponibles]],0)</f>
        <v>0.35944919278252718</v>
      </c>
      <c r="B1429" s="87">
        <f>((InformeTbHv[[#This Row],[T PROGRAMADO]]-InformeTbHv[[#This Row],[HORAS DE OTRAS PARADA]]))/InformeTbHv[[#This Row],[T PROGRAMADO]]</f>
        <v>0.31541666666666757</v>
      </c>
      <c r="C1429" s="216">
        <f>IFERROR(((InformeTbHv[[#This Row],[T PROGRAMADO]]-InformeTbHv[[#This Row],[Ttal P. mec]])/InformeTbHv[[#This Row],[T PROGRAMADO]]),0)</f>
        <v>0.87749999999999995</v>
      </c>
      <c r="D1429" s="88">
        <f>IFERROR(ROUND(InformeTbHv[[#This Row],[TOTAL DE ARBOLES]]/InformeTbHv[[#This Row],[T EFECTIVO]],2),"")</f>
        <v>98.68</v>
      </c>
      <c r="E1429" s="88">
        <f>(IFERROR(ROUND(InformeTbHv[[#This Row],[M3]]/InformeTbHv[[#This Row],[TOTAL DE ARBOLES]],2),""))</f>
        <v>0.28000000000000003</v>
      </c>
      <c r="F1429" s="39">
        <f>IFERROR(ROUND(InformeTbHv[[#This Row],[M3]]/InformeTbHv[[#This Row],[T EFECTIVO]],2),"")</f>
        <v>27.76</v>
      </c>
      <c r="G1429" s="89">
        <f>InformeTbHv[[#This Row],[T PROGRAMADO]]-InformeTbHv[[#This Row],[HORAS DE OTRAS PARADA]]</f>
        <v>2.5233333333333405</v>
      </c>
      <c r="H1429" s="89">
        <f>InformeTbHv[[#This Row],[T PROGRAMADO]]-SUM(InformeTbHv[[#This Row],[T PARADAS MEC]]+InformeTbHv[[#This Row],[ALISTAMIENTO]]+InformeTbHv[[#This Row],[Mantenimiento periódico]])</f>
        <v>7.02</v>
      </c>
      <c r="I1429" s="89">
        <f>InformeTbHv[[#This Row],[T PARADAS MEC]]+InformeTbHv[[#This Row],[ALISTAMIENTO]]+InformeTbHv[[#This Row],[Mantenimiento periódico]]</f>
        <v>0.98</v>
      </c>
      <c r="J1429" s="89">
        <f>SUMIF(InformeTbHv[[#This Row],[MOTIVO 1]],"Mantenimiento periódico",InformeTbHv[[#This Row],[T OTRA PARADA 1]])</f>
        <v>0</v>
      </c>
      <c r="K1429" s="89">
        <f>InformeTbHv[[#This Row],[Mantenimiento periódico]]+InformeTbHv[[#This Row],[ALISTAMIENTO]]</f>
        <v>0.98</v>
      </c>
      <c r="L1429" s="89">
        <f>SUM(InformeTbHv[[#This Row],[T OTRA PARADA 1]:[T OTRA PARADA 5]])</f>
        <v>4.2666666666666604</v>
      </c>
      <c r="M1429" s="88" t="s">
        <v>68</v>
      </c>
      <c r="N1429" s="88" t="s">
        <v>1417</v>
      </c>
      <c r="O1429" s="88" t="s">
        <v>82</v>
      </c>
      <c r="P1429" s="88">
        <v>94266396</v>
      </c>
      <c r="Q1429" s="88" t="s">
        <v>65</v>
      </c>
      <c r="R1429" s="88" t="s">
        <v>44</v>
      </c>
      <c r="S1429" s="90">
        <v>46093</v>
      </c>
      <c r="T1429" s="88" t="s">
        <v>818</v>
      </c>
      <c r="U1429" s="88"/>
      <c r="V1429" s="88"/>
      <c r="W1429" s="88"/>
      <c r="X1429" s="88"/>
      <c r="Y1429" s="88"/>
      <c r="Z1429" s="88"/>
      <c r="AA1429" s="88"/>
      <c r="AB1429" s="88"/>
      <c r="AC1429" s="88" t="s">
        <v>1423</v>
      </c>
      <c r="AD1429" s="88" t="s">
        <v>1468</v>
      </c>
      <c r="AE1429" s="88" t="s">
        <v>1512</v>
      </c>
      <c r="AF1429" s="88">
        <v>35.086777202388227</v>
      </c>
      <c r="AG1429" s="251" t="s">
        <v>205</v>
      </c>
      <c r="AH1429" s="206">
        <v>1</v>
      </c>
      <c r="AI1429" s="88" t="s">
        <v>45</v>
      </c>
      <c r="AJ1429" s="419">
        <f>VLOOKUP(InformeTbHv[[#This Row],[TURNO]],[1]INFORMEHV!AI$2:AK$184,2,0)</f>
        <v>0.58333333333333337</v>
      </c>
      <c r="AK1429" s="419">
        <f>VLOOKUP(InformeTbHv[[#This Row],[TURNO]],[1]INFORMEHV!AI$2:AK$184,3,0)</f>
        <v>0.91666666666666663</v>
      </c>
      <c r="AL1429" s="205"/>
      <c r="AM1429" s="88">
        <v>249</v>
      </c>
      <c r="AN1429" s="88">
        <v>70.040000000000006</v>
      </c>
      <c r="AO1429" s="88">
        <v>14.6</v>
      </c>
      <c r="AP1429" s="88">
        <v>52</v>
      </c>
      <c r="AQ1429" s="89"/>
      <c r="AR1429" s="88">
        <v>8</v>
      </c>
      <c r="AS1429" s="88"/>
      <c r="AT1429" s="88"/>
      <c r="AU1429" s="88"/>
      <c r="AV1429" s="88">
        <v>0.98</v>
      </c>
      <c r="AW1429" s="88"/>
      <c r="AX1429" s="88">
        <v>0.23</v>
      </c>
      <c r="AY1429" s="88">
        <v>45</v>
      </c>
      <c r="AZ1429" s="92"/>
      <c r="BA1429" s="88" t="s">
        <v>48</v>
      </c>
      <c r="BB142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5.4766666666666595</v>
      </c>
      <c r="BC1429" s="89">
        <v>2.5</v>
      </c>
      <c r="BD1429" s="89">
        <v>1.7666666666666599</v>
      </c>
      <c r="BE1429" s="89"/>
      <c r="BF1429" s="89"/>
      <c r="BG1429" s="93"/>
      <c r="BH1429" s="44" t="s">
        <v>858</v>
      </c>
      <c r="BI1429" s="45" t="s">
        <v>237</v>
      </c>
      <c r="BJ1429" s="45"/>
      <c r="BK1429" s="46"/>
      <c r="BL1429" s="94"/>
    </row>
    <row r="1430" spans="1:64" ht="18" customHeight="1" x14ac:dyDescent="0.3">
      <c r="A1430" s="87">
        <f>IFERROR(InformeTbHv[[#This Row],[T EFECTIVO]]/InformeTbHv[[#This Row],[Horas disponibles]],0)</f>
        <v>0.86918604651162801</v>
      </c>
      <c r="B1430" s="87">
        <f>((InformeTbHv[[#This Row],[T PROGRAMADO]]-InformeTbHv[[#This Row],[HORAS DE OTRAS PARADA]]))/InformeTbHv[[#This Row],[T PROGRAMADO]]</f>
        <v>0.74750000000000005</v>
      </c>
      <c r="C1430" s="216">
        <f>IFERROR(((InformeTbHv[[#This Row],[T PROGRAMADO]]-InformeTbHv[[#This Row],[Ttal P. mec]])/InformeTbHv[[#This Row],[T PROGRAMADO]]),0)</f>
        <v>0.86</v>
      </c>
      <c r="D1430" s="88">
        <f>IFERROR(ROUND(InformeTbHv[[#This Row],[TOTAL DE ARBOLES]]/InformeTbHv[[#This Row],[T EFECTIVO]],2),"")</f>
        <v>11.87</v>
      </c>
      <c r="E1430" s="88">
        <f>(IFERROR(ROUND(InformeTbHv[[#This Row],[M3]]/InformeTbHv[[#This Row],[TOTAL DE ARBOLES]],2),""))</f>
        <v>0.52</v>
      </c>
      <c r="F1430" s="39">
        <f>IFERROR(ROUND(InformeTbHv[[#This Row],[M3]]/InformeTbHv[[#This Row],[T EFECTIVO]],2),"")</f>
        <v>6.21</v>
      </c>
      <c r="G1430" s="89">
        <f>InformeTbHv[[#This Row],[T PROGRAMADO]]-InformeTbHv[[#This Row],[HORAS DE OTRAS PARADA]]</f>
        <v>5.98</v>
      </c>
      <c r="H1430" s="89">
        <f>InformeTbHv[[#This Row],[T PROGRAMADO]]-SUM(InformeTbHv[[#This Row],[T PARADAS MEC]]+InformeTbHv[[#This Row],[ALISTAMIENTO]]+InformeTbHv[[#This Row],[Mantenimiento periódico]])</f>
        <v>6.88</v>
      </c>
      <c r="I1430" s="89">
        <f>InformeTbHv[[#This Row],[T PARADAS MEC]]+InformeTbHv[[#This Row],[ALISTAMIENTO]]+InformeTbHv[[#This Row],[Mantenimiento periódico]]</f>
        <v>1.1200000000000001</v>
      </c>
      <c r="J1430" s="89">
        <f>SUMIF(InformeTbHv[[#This Row],[MOTIVO 1]],"Mantenimiento periódico",InformeTbHv[[#This Row],[T OTRA PARADA 1]])</f>
        <v>0</v>
      </c>
      <c r="K1430" s="89">
        <f>InformeTbHv[[#This Row],[Mantenimiento periódico]]+InformeTbHv[[#This Row],[ALISTAMIENTO]]</f>
        <v>1.1200000000000001</v>
      </c>
      <c r="L1430" s="89">
        <f>SUM(InformeTbHv[[#This Row],[T OTRA PARADA 1]:[T OTRA PARADA 5]])</f>
        <v>0</v>
      </c>
      <c r="M1430" s="88" t="s">
        <v>68</v>
      </c>
      <c r="N1430" s="88" t="s">
        <v>1417</v>
      </c>
      <c r="O1430" s="88" t="s">
        <v>91</v>
      </c>
      <c r="P1430" s="88">
        <v>1114338868</v>
      </c>
      <c r="Q1430" s="88" t="s">
        <v>65</v>
      </c>
      <c r="R1430" s="88" t="s">
        <v>44</v>
      </c>
      <c r="S1430" s="90">
        <v>46094</v>
      </c>
      <c r="T1430" s="88" t="s">
        <v>818</v>
      </c>
      <c r="U1430" s="88"/>
      <c r="V1430" s="88"/>
      <c r="W1430" s="88"/>
      <c r="X1430" s="88"/>
      <c r="Y1430" s="88"/>
      <c r="Z1430" s="88"/>
      <c r="AA1430" s="88"/>
      <c r="AB1430" s="88"/>
      <c r="AC1430" s="88" t="s">
        <v>1423</v>
      </c>
      <c r="AD1430" s="88" t="s">
        <v>1468</v>
      </c>
      <c r="AE1430" s="88" t="s">
        <v>1512</v>
      </c>
      <c r="AF1430" s="88">
        <v>35.086777202388227</v>
      </c>
      <c r="AG1430" s="49" t="s">
        <v>208</v>
      </c>
      <c r="AH1430" s="206">
        <v>6</v>
      </c>
      <c r="AI1430" s="88" t="s">
        <v>47</v>
      </c>
      <c r="AJ1430" s="419">
        <f>VLOOKUP(InformeTbHv[[#This Row],[TURNO]],[1]INFORMEHV!AI$2:AK$184,2,0)</f>
        <v>0.25</v>
      </c>
      <c r="AK1430" s="419">
        <f>VLOOKUP(InformeTbHv[[#This Row],[TURNO]],[1]INFORMEHV!AI$2:AK$184,3,0)</f>
        <v>0.58333333333333337</v>
      </c>
      <c r="AL1430" s="205"/>
      <c r="AM1430" s="88">
        <v>71</v>
      </c>
      <c r="AN1430" s="88">
        <v>37.14</v>
      </c>
      <c r="AO1430" s="88">
        <v>7.8</v>
      </c>
      <c r="AP1430" s="88">
        <v>15</v>
      </c>
      <c r="AQ1430" s="89"/>
      <c r="AR1430" s="88">
        <v>8</v>
      </c>
      <c r="AS1430" s="88"/>
      <c r="AT1430" s="88"/>
      <c r="AU1430" s="88"/>
      <c r="AV1430" s="88">
        <v>1.1200000000000001</v>
      </c>
      <c r="AW1430" s="88">
        <v>0.73</v>
      </c>
      <c r="AX1430" s="88">
        <v>0.17</v>
      </c>
      <c r="AY1430" s="88"/>
      <c r="AZ1430" s="92" t="s">
        <v>954</v>
      </c>
      <c r="BA1430" s="88" t="s">
        <v>48</v>
      </c>
      <c r="BB143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2.02</v>
      </c>
      <c r="BC1430" s="89"/>
      <c r="BD1430" s="89"/>
      <c r="BE1430" s="89"/>
      <c r="BF1430" s="89"/>
      <c r="BG1430" s="93"/>
      <c r="BH1430" s="44"/>
      <c r="BI1430" s="45"/>
      <c r="BJ1430" s="45"/>
      <c r="BK1430" s="46"/>
      <c r="BL1430" s="94"/>
    </row>
    <row r="1431" spans="1:64" ht="18" customHeight="1" x14ac:dyDescent="0.3">
      <c r="A1431" s="87">
        <f>IFERROR(InformeTbHv[[#This Row],[T EFECTIVO]]/InformeTbHv[[#This Row],[Horas disponibles]],0)</f>
        <v>0.70950468540829992</v>
      </c>
      <c r="B1431" s="87">
        <f>((InformeTbHv[[#This Row],[T PROGRAMADO]]-InformeTbHv[[#This Row],[HORAS DE OTRAS PARADA]]))/InformeTbHv[[#This Row],[T PROGRAMADO]]</f>
        <v>0.66249999999999998</v>
      </c>
      <c r="C1431" s="216">
        <f>IFERROR(((InformeTbHv[[#This Row],[T PROGRAMADO]]-InformeTbHv[[#This Row],[Ttal P. mec]])/InformeTbHv[[#This Row],[T PROGRAMADO]]),0)</f>
        <v>0.93374999999999997</v>
      </c>
      <c r="D1431" s="88">
        <f>IFERROR(ROUND(InformeTbHv[[#This Row],[TOTAL DE ARBOLES]]/InformeTbHv[[#This Row],[T EFECTIVO]],2),"")</f>
        <v>23.77</v>
      </c>
      <c r="E1431" s="88">
        <f>(IFERROR(ROUND(InformeTbHv[[#This Row],[M3]]/InformeTbHv[[#This Row],[TOTAL DE ARBOLES]],2),""))</f>
        <v>0.42</v>
      </c>
      <c r="F1431" s="39">
        <f>IFERROR(ROUND(InformeTbHv[[#This Row],[M3]]/InformeTbHv[[#This Row],[T EFECTIVO]],2),"")</f>
        <v>9.89</v>
      </c>
      <c r="G1431" s="89">
        <f>InformeTbHv[[#This Row],[T PROGRAMADO]]-InformeTbHv[[#This Row],[HORAS DE OTRAS PARADA]]</f>
        <v>5.3</v>
      </c>
      <c r="H1431" s="89">
        <f>InformeTbHv[[#This Row],[T PROGRAMADO]]-SUM(InformeTbHv[[#This Row],[T PARADAS MEC]]+InformeTbHv[[#This Row],[ALISTAMIENTO]]+InformeTbHv[[#This Row],[Mantenimiento periódico]])</f>
        <v>7.47</v>
      </c>
      <c r="I1431" s="89">
        <f>InformeTbHv[[#This Row],[T PARADAS MEC]]+InformeTbHv[[#This Row],[ALISTAMIENTO]]+InformeTbHv[[#This Row],[Mantenimiento periódico]]</f>
        <v>0.53</v>
      </c>
      <c r="J1431" s="89">
        <f>SUMIF(InformeTbHv[[#This Row],[MOTIVO 1]],"Mantenimiento periódico",InformeTbHv[[#This Row],[T OTRA PARADA 1]])</f>
        <v>0</v>
      </c>
      <c r="K1431" s="89">
        <f>InformeTbHv[[#This Row],[Mantenimiento periódico]]+InformeTbHv[[#This Row],[ALISTAMIENTO]]</f>
        <v>0.53</v>
      </c>
      <c r="L1431" s="89">
        <f>SUM(InformeTbHv[[#This Row],[T OTRA PARADA 1]:[T OTRA PARADA 5]])</f>
        <v>2</v>
      </c>
      <c r="M1431" s="88" t="s">
        <v>63</v>
      </c>
      <c r="N1431" s="88" t="s">
        <v>1417</v>
      </c>
      <c r="O1431" s="88" t="s">
        <v>85</v>
      </c>
      <c r="P1431" s="88">
        <v>15961194</v>
      </c>
      <c r="Q1431" s="88" t="s">
        <v>65</v>
      </c>
      <c r="R1431" s="88" t="s">
        <v>44</v>
      </c>
      <c r="S1431" s="90">
        <v>46094</v>
      </c>
      <c r="T1431" s="88" t="s">
        <v>818</v>
      </c>
      <c r="U1431" s="88"/>
      <c r="V1431" s="88"/>
      <c r="W1431" s="88"/>
      <c r="X1431" s="88"/>
      <c r="Y1431" s="88"/>
      <c r="Z1431" s="88"/>
      <c r="AA1431" s="88"/>
      <c r="AB1431" s="88"/>
      <c r="AC1431" s="88" t="s">
        <v>1423</v>
      </c>
      <c r="AD1431" s="88" t="s">
        <v>1468</v>
      </c>
      <c r="AE1431" s="88" t="s">
        <v>1512</v>
      </c>
      <c r="AF1431" s="88">
        <v>35.086777202388227</v>
      </c>
      <c r="AG1431" s="49" t="s">
        <v>208</v>
      </c>
      <c r="AH1431" s="206">
        <v>6</v>
      </c>
      <c r="AI1431" s="88" t="s">
        <v>45</v>
      </c>
      <c r="AJ1431" s="419">
        <f>VLOOKUP(InformeTbHv[[#This Row],[TURNO]],[1]INFORMEHV!AI$2:AK$184,2,0)</f>
        <v>0.58333333333333337</v>
      </c>
      <c r="AK1431" s="419">
        <f>VLOOKUP(InformeTbHv[[#This Row],[TURNO]],[1]INFORMEHV!AI$2:AK$184,3,0)</f>
        <v>0.91666666666666663</v>
      </c>
      <c r="AL1431" s="205"/>
      <c r="AM1431" s="88">
        <v>126</v>
      </c>
      <c r="AN1431" s="88">
        <v>52.44</v>
      </c>
      <c r="AO1431" s="88">
        <v>9.6300000000000008</v>
      </c>
      <c r="AP1431" s="88">
        <v>23</v>
      </c>
      <c r="AQ1431" s="89"/>
      <c r="AR1431" s="88">
        <v>8</v>
      </c>
      <c r="AS1431" s="88"/>
      <c r="AT1431" s="88"/>
      <c r="AU1431" s="88"/>
      <c r="AV1431" s="88">
        <v>0.53</v>
      </c>
      <c r="AW1431" s="88"/>
      <c r="AX1431" s="88">
        <v>0.17</v>
      </c>
      <c r="AY1431" s="88">
        <v>1</v>
      </c>
      <c r="AZ1431" s="92"/>
      <c r="BA1431" s="88" t="s">
        <v>48</v>
      </c>
      <c r="BB143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2.7</v>
      </c>
      <c r="BC1431" s="89">
        <v>2</v>
      </c>
      <c r="BD1431" s="89"/>
      <c r="BE1431" s="89"/>
      <c r="BF1431" s="89"/>
      <c r="BG1431" s="93"/>
      <c r="BH1431" s="44" t="s">
        <v>955</v>
      </c>
      <c r="BI1431" s="45"/>
      <c r="BJ1431" s="45"/>
      <c r="BK1431" s="46"/>
      <c r="BL1431" s="94"/>
    </row>
    <row r="1432" spans="1:64" ht="18" customHeight="1" x14ac:dyDescent="0.3">
      <c r="A1432" s="87">
        <f>IFERROR(InformeTbHv[[#This Row],[T EFECTIVO]]/InformeTbHv[[#This Row],[Horas disponibles]],0)</f>
        <v>0.32020997375328075</v>
      </c>
      <c r="B1432" s="87">
        <f>((InformeTbHv[[#This Row],[T PROGRAMADO]]-InformeTbHv[[#This Row],[HORAS DE OTRAS PARADA]]))/InformeTbHv[[#This Row],[T PROGRAMADO]]</f>
        <v>0.30499999999999994</v>
      </c>
      <c r="C1432" s="216">
        <f>IFERROR(((InformeTbHv[[#This Row],[T PROGRAMADO]]-InformeTbHv[[#This Row],[Ttal P. mec]])/InformeTbHv[[#This Row],[T PROGRAMADO]]),0)</f>
        <v>0.95250000000000001</v>
      </c>
      <c r="D1432" s="88">
        <f>IFERROR(ROUND(InformeTbHv[[#This Row],[TOTAL DE ARBOLES]]/InformeTbHv[[#This Row],[T EFECTIVO]],2),"")</f>
        <v>9.43</v>
      </c>
      <c r="E1432" s="88">
        <f>(IFERROR(ROUND(InformeTbHv[[#This Row],[M3]]/InformeTbHv[[#This Row],[TOTAL DE ARBOLES]],2),""))</f>
        <v>0.35</v>
      </c>
      <c r="F1432" s="39">
        <f>IFERROR(ROUND(InformeTbHv[[#This Row],[M3]]/InformeTbHv[[#This Row],[T EFECTIVO]],2),"")</f>
        <v>3.28</v>
      </c>
      <c r="G1432" s="89">
        <f>InformeTbHv[[#This Row],[T PROGRAMADO]]-InformeTbHv[[#This Row],[HORAS DE OTRAS PARADA]]</f>
        <v>2.4399999999999995</v>
      </c>
      <c r="H1432" s="89">
        <f>InformeTbHv[[#This Row],[T PROGRAMADO]]-SUM(InformeTbHv[[#This Row],[T PARADAS MEC]]+InformeTbHv[[#This Row],[ALISTAMIENTO]]+InformeTbHv[[#This Row],[Mantenimiento periódico]])</f>
        <v>7.62</v>
      </c>
      <c r="I1432" s="89">
        <f>InformeTbHv[[#This Row],[T PARADAS MEC]]+InformeTbHv[[#This Row],[ALISTAMIENTO]]+InformeTbHv[[#This Row],[Mantenimiento periódico]]</f>
        <v>0.38</v>
      </c>
      <c r="J1432" s="89">
        <f>SUMIF(InformeTbHv[[#This Row],[MOTIVO 1]],"Mantenimiento periódico",InformeTbHv[[#This Row],[T OTRA PARADA 1]])</f>
        <v>0</v>
      </c>
      <c r="K1432" s="89">
        <f>InformeTbHv[[#This Row],[Mantenimiento periódico]]+InformeTbHv[[#This Row],[ALISTAMIENTO]]</f>
        <v>0.38</v>
      </c>
      <c r="L1432" s="89">
        <f>SUM(InformeTbHv[[#This Row],[T OTRA PARADA 1]:[T OTRA PARADA 5]])</f>
        <v>5</v>
      </c>
      <c r="M1432" s="88" t="s">
        <v>68</v>
      </c>
      <c r="N1432" s="88" t="s">
        <v>1417</v>
      </c>
      <c r="O1432" s="88" t="s">
        <v>82</v>
      </c>
      <c r="P1432" s="88">
        <v>94266396</v>
      </c>
      <c r="Q1432" s="88" t="s">
        <v>65</v>
      </c>
      <c r="R1432" s="88" t="s">
        <v>44</v>
      </c>
      <c r="S1432" s="90">
        <v>46094</v>
      </c>
      <c r="T1432" s="88" t="s">
        <v>818</v>
      </c>
      <c r="U1432" s="88"/>
      <c r="V1432" s="88"/>
      <c r="W1432" s="88"/>
      <c r="X1432" s="88"/>
      <c r="Y1432" s="88"/>
      <c r="Z1432" s="88"/>
      <c r="AA1432" s="88"/>
      <c r="AB1432" s="88"/>
      <c r="AC1432" s="88" t="s">
        <v>1423</v>
      </c>
      <c r="AD1432" s="88" t="s">
        <v>1468</v>
      </c>
      <c r="AE1432" s="88" t="s">
        <v>1512</v>
      </c>
      <c r="AF1432" s="88">
        <v>35.086777202388227</v>
      </c>
      <c r="AG1432" s="49" t="s">
        <v>208</v>
      </c>
      <c r="AH1432" s="206">
        <v>6</v>
      </c>
      <c r="AI1432" s="88" t="s">
        <v>45</v>
      </c>
      <c r="AJ1432" s="419">
        <f>VLOOKUP(InformeTbHv[[#This Row],[TURNO]],[1]INFORMEHV!AI$2:AK$184,2,0)</f>
        <v>0.58333333333333337</v>
      </c>
      <c r="AK1432" s="419">
        <f>VLOOKUP(InformeTbHv[[#This Row],[TURNO]],[1]INFORMEHV!AI$2:AK$184,3,0)</f>
        <v>0.91666666666666663</v>
      </c>
      <c r="AL1432" s="205"/>
      <c r="AM1432" s="88">
        <v>23</v>
      </c>
      <c r="AN1432" s="88">
        <v>8</v>
      </c>
      <c r="AO1432" s="88">
        <v>3.3</v>
      </c>
      <c r="AP1432" s="88">
        <v>95</v>
      </c>
      <c r="AQ1432" s="89"/>
      <c r="AR1432" s="88">
        <v>8</v>
      </c>
      <c r="AS1432" s="88"/>
      <c r="AT1432" s="88"/>
      <c r="AU1432" s="88"/>
      <c r="AV1432" s="88">
        <v>0.38</v>
      </c>
      <c r="AW1432" s="88"/>
      <c r="AX1432" s="88">
        <v>0.18</v>
      </c>
      <c r="AY1432" s="88"/>
      <c r="AZ1432" s="92"/>
      <c r="BA1432" s="88" t="s">
        <v>46</v>
      </c>
      <c r="BB143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5.5600000000000005</v>
      </c>
      <c r="BC1432" s="89">
        <v>5</v>
      </c>
      <c r="BD1432" s="89"/>
      <c r="BE1432" s="89"/>
      <c r="BF1432" s="89"/>
      <c r="BG1432" s="93"/>
      <c r="BH1432" s="44" t="s">
        <v>238</v>
      </c>
      <c r="BI1432" s="45"/>
      <c r="BJ1432" s="45"/>
      <c r="BK1432" s="46"/>
      <c r="BL1432" s="94"/>
    </row>
    <row r="1433" spans="1:64" ht="18" customHeight="1" x14ac:dyDescent="0.3">
      <c r="A1433" s="87">
        <f>IFERROR(InformeTbHv[[#This Row],[T EFECTIVO]]/InformeTbHv[[#This Row],[Horas disponibles]],0)</f>
        <v>0.5890227576974566</v>
      </c>
      <c r="B1433" s="87">
        <f>((InformeTbHv[[#This Row],[T PROGRAMADO]]-InformeTbHv[[#This Row],[HORAS DE OTRAS PARADA]]))/InformeTbHv[[#This Row],[T PROGRAMADO]]</f>
        <v>0.55000000000000004</v>
      </c>
      <c r="C1433" s="216">
        <f>IFERROR(((InformeTbHv[[#This Row],[T PROGRAMADO]]-InformeTbHv[[#This Row],[Ttal P. mec]])/InformeTbHv[[#This Row],[T PROGRAMADO]]),0)</f>
        <v>0.93374999999999997</v>
      </c>
      <c r="D1433" s="88">
        <f>IFERROR(ROUND(InformeTbHv[[#This Row],[TOTAL DE ARBOLES]]/InformeTbHv[[#This Row],[T EFECTIVO]],2),"")</f>
        <v>28.64</v>
      </c>
      <c r="E1433" s="88">
        <f>(IFERROR(ROUND(InformeTbHv[[#This Row],[M3]]/InformeTbHv[[#This Row],[TOTAL DE ARBOLES]],2),""))</f>
        <v>0.42</v>
      </c>
      <c r="F1433" s="39">
        <f>IFERROR(ROUND(InformeTbHv[[#This Row],[M3]]/InformeTbHv[[#This Row],[T EFECTIVO]],2),"")</f>
        <v>11.92</v>
      </c>
      <c r="G1433" s="89">
        <f>InformeTbHv[[#This Row],[T PROGRAMADO]]-InformeTbHv[[#This Row],[HORAS DE OTRAS PARADA]]</f>
        <v>4.4000000000000004</v>
      </c>
      <c r="H1433" s="89">
        <f>InformeTbHv[[#This Row],[T PROGRAMADO]]-SUM(InformeTbHv[[#This Row],[T PARADAS MEC]]+InformeTbHv[[#This Row],[ALISTAMIENTO]]+InformeTbHv[[#This Row],[Mantenimiento periódico]])</f>
        <v>7.47</v>
      </c>
      <c r="I1433" s="89">
        <f>InformeTbHv[[#This Row],[T PARADAS MEC]]+InformeTbHv[[#This Row],[ALISTAMIENTO]]+InformeTbHv[[#This Row],[Mantenimiento periódico]]</f>
        <v>0.53</v>
      </c>
      <c r="J1433" s="89">
        <f>SUMIF(InformeTbHv[[#This Row],[MOTIVO 1]],"Mantenimiento periódico",InformeTbHv[[#This Row],[T OTRA PARADA 1]])</f>
        <v>0</v>
      </c>
      <c r="K1433" s="89">
        <f>InformeTbHv[[#This Row],[Mantenimiento periódico]]+InformeTbHv[[#This Row],[ALISTAMIENTO]]</f>
        <v>0.53</v>
      </c>
      <c r="L1433" s="89">
        <f>SUM(InformeTbHv[[#This Row],[T OTRA PARADA 1]:[T OTRA PARADA 5]])</f>
        <v>2.15</v>
      </c>
      <c r="M1433" s="88" t="s">
        <v>63</v>
      </c>
      <c r="N1433" s="88" t="s">
        <v>1417</v>
      </c>
      <c r="O1433" s="88" t="s">
        <v>85</v>
      </c>
      <c r="P1433" s="88">
        <v>15961194</v>
      </c>
      <c r="Q1433" s="88" t="s">
        <v>65</v>
      </c>
      <c r="R1433" s="88" t="s">
        <v>44</v>
      </c>
      <c r="S1433" s="90">
        <v>46095</v>
      </c>
      <c r="T1433" s="88" t="s">
        <v>818</v>
      </c>
      <c r="U1433" s="88"/>
      <c r="V1433" s="88"/>
      <c r="W1433" s="88"/>
      <c r="X1433" s="88"/>
      <c r="Y1433" s="88"/>
      <c r="Z1433" s="88"/>
      <c r="AA1433" s="88"/>
      <c r="AB1433" s="88"/>
      <c r="AC1433" s="88" t="s">
        <v>1423</v>
      </c>
      <c r="AD1433" s="88" t="s">
        <v>1468</v>
      </c>
      <c r="AE1433" s="88" t="s">
        <v>1512</v>
      </c>
      <c r="AF1433" s="88">
        <v>35.086777202388227</v>
      </c>
      <c r="AG1433" s="49" t="s">
        <v>208</v>
      </c>
      <c r="AH1433" s="206">
        <v>6</v>
      </c>
      <c r="AI1433" s="88" t="s">
        <v>47</v>
      </c>
      <c r="AJ1433" s="419">
        <f>VLOOKUP(InformeTbHv[[#This Row],[TURNO]],[1]INFORMEHV!AI$2:AK$184,2,0)</f>
        <v>0.25</v>
      </c>
      <c r="AK1433" s="419">
        <f>VLOOKUP(InformeTbHv[[#This Row],[TURNO]],[1]INFORMEHV!AI$2:AK$184,3,0)</f>
        <v>0.58333333333333337</v>
      </c>
      <c r="AL1433" s="205"/>
      <c r="AM1433" s="88">
        <v>126</v>
      </c>
      <c r="AN1433" s="88">
        <v>52.44</v>
      </c>
      <c r="AO1433" s="88">
        <v>9.6</v>
      </c>
      <c r="AP1433" s="88">
        <v>23</v>
      </c>
      <c r="AQ1433" s="89"/>
      <c r="AR1433" s="88">
        <v>8</v>
      </c>
      <c r="AS1433" s="88"/>
      <c r="AT1433" s="88"/>
      <c r="AU1433" s="88"/>
      <c r="AV1433" s="88">
        <v>0.53</v>
      </c>
      <c r="AW1433" s="88">
        <v>0.75</v>
      </c>
      <c r="AX1433" s="88">
        <v>0.17</v>
      </c>
      <c r="AY1433" s="88"/>
      <c r="AZ1433" s="92" t="s">
        <v>959</v>
      </c>
      <c r="BA1433" s="88" t="s">
        <v>46</v>
      </c>
      <c r="BB143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3.5999999999999996</v>
      </c>
      <c r="BC1433" s="89">
        <v>2.15</v>
      </c>
      <c r="BD1433" s="89"/>
      <c r="BE1433" s="89"/>
      <c r="BF1433" s="89"/>
      <c r="BG1433" s="93"/>
      <c r="BH1433" s="44" t="s">
        <v>955</v>
      </c>
      <c r="BI1433" s="45"/>
      <c r="BJ1433" s="45"/>
      <c r="BK1433" s="46"/>
      <c r="BL1433" s="94"/>
    </row>
    <row r="1434" spans="1:64" ht="18" customHeight="1" x14ac:dyDescent="0.3">
      <c r="A1434" s="87">
        <f>IFERROR(InformeTbHv[[#This Row],[T EFECTIVO]]/InformeTbHv[[#This Row],[Horas disponibles]],0)</f>
        <v>0</v>
      </c>
      <c r="B1434" s="87">
        <f>((InformeTbHv[[#This Row],[T PROGRAMADO]]-InformeTbHv[[#This Row],[HORAS DE OTRAS PARADA]]))/InformeTbHv[[#This Row],[T PROGRAMADO]]</f>
        <v>0</v>
      </c>
      <c r="C1434" s="216">
        <f>IFERROR(((InformeTbHv[[#This Row],[T PROGRAMADO]]-InformeTbHv[[#This Row],[Ttal P. mec]])/InformeTbHv[[#This Row],[T PROGRAMADO]]),0)</f>
        <v>1</v>
      </c>
      <c r="D1434" s="88" t="str">
        <f>IFERROR(ROUND(InformeTbHv[[#This Row],[TOTAL DE ARBOLES]]/InformeTbHv[[#This Row],[T EFECTIVO]],2),"")</f>
        <v/>
      </c>
      <c r="E1434" s="88" t="str">
        <f>(IFERROR(ROUND(InformeTbHv[[#This Row],[M3]]/InformeTbHv[[#This Row],[TOTAL DE ARBOLES]],2),""))</f>
        <v/>
      </c>
      <c r="F1434" s="39" t="str">
        <f>IFERROR(ROUND(InformeTbHv[[#This Row],[M3]]/InformeTbHv[[#This Row],[T EFECTIVO]],2),"")</f>
        <v/>
      </c>
      <c r="G1434" s="89">
        <f>InformeTbHv[[#This Row],[T PROGRAMADO]]-InformeTbHv[[#This Row],[HORAS DE OTRAS PARADA]]</f>
        <v>0</v>
      </c>
      <c r="H1434" s="89">
        <f>InformeTbHv[[#This Row],[T PROGRAMADO]]-SUM(InformeTbHv[[#This Row],[T PARADAS MEC]]+InformeTbHv[[#This Row],[ALISTAMIENTO]]+InformeTbHv[[#This Row],[Mantenimiento periódico]])</f>
        <v>8</v>
      </c>
      <c r="I1434" s="89">
        <f>InformeTbHv[[#This Row],[T PARADAS MEC]]+InformeTbHv[[#This Row],[ALISTAMIENTO]]+InformeTbHv[[#This Row],[Mantenimiento periódico]]</f>
        <v>0</v>
      </c>
      <c r="J1434" s="89">
        <f>SUMIF(InformeTbHv[[#This Row],[MOTIVO 1]],"Mantenimiento periódico",InformeTbHv[[#This Row],[T OTRA PARADA 1]])</f>
        <v>0</v>
      </c>
      <c r="K1434" s="89">
        <f>InformeTbHv[[#This Row],[Mantenimiento periódico]]+InformeTbHv[[#This Row],[ALISTAMIENTO]]</f>
        <v>0</v>
      </c>
      <c r="L1434" s="89">
        <f>SUM(InformeTbHv[[#This Row],[T OTRA PARADA 1]:[T OTRA PARADA 5]])</f>
        <v>8</v>
      </c>
      <c r="M1434" s="88" t="s">
        <v>63</v>
      </c>
      <c r="N1434" s="88" t="s">
        <v>1417</v>
      </c>
      <c r="O1434" s="88" t="s">
        <v>85</v>
      </c>
      <c r="P1434" s="88">
        <v>15961194</v>
      </c>
      <c r="Q1434" s="88" t="s">
        <v>65</v>
      </c>
      <c r="R1434" s="88" t="s">
        <v>44</v>
      </c>
      <c r="S1434" s="90">
        <v>46095</v>
      </c>
      <c r="T1434" s="88" t="s">
        <v>818</v>
      </c>
      <c r="U1434" s="88"/>
      <c r="V1434" s="88"/>
      <c r="W1434" s="88"/>
      <c r="X1434" s="88"/>
      <c r="Y1434" s="88"/>
      <c r="Z1434" s="88"/>
      <c r="AA1434" s="88"/>
      <c r="AB1434" s="88"/>
      <c r="AC1434" s="88" t="s">
        <v>1423</v>
      </c>
      <c r="AD1434" s="88" t="s">
        <v>1468</v>
      </c>
      <c r="AE1434" s="88" t="s">
        <v>1512</v>
      </c>
      <c r="AF1434" s="88">
        <v>35.086777202388227</v>
      </c>
      <c r="AG1434" s="49" t="s">
        <v>208</v>
      </c>
      <c r="AH1434" s="206">
        <v>6</v>
      </c>
      <c r="AI1434" s="88" t="s">
        <v>45</v>
      </c>
      <c r="AJ1434" s="419">
        <f>VLOOKUP(InformeTbHv[[#This Row],[TURNO]],[1]INFORMEHV!AI$2:AK$184,2,0)</f>
        <v>0.58333333333333337</v>
      </c>
      <c r="AK1434" s="419">
        <f>VLOOKUP(InformeTbHv[[#This Row],[TURNO]],[1]INFORMEHV!AI$2:AK$184,3,0)</f>
        <v>0.91666666666666663</v>
      </c>
      <c r="AL1434" s="205"/>
      <c r="AM1434" s="88"/>
      <c r="AN1434" s="88"/>
      <c r="AO1434" s="88"/>
      <c r="AP1434" s="88"/>
      <c r="AQ1434" s="89"/>
      <c r="AR1434" s="88">
        <v>8</v>
      </c>
      <c r="AS1434" s="88"/>
      <c r="AT1434" s="88"/>
      <c r="AU1434" s="88"/>
      <c r="AV1434" s="88"/>
      <c r="AW1434" s="88"/>
      <c r="AX1434" s="88"/>
      <c r="AY1434" s="88"/>
      <c r="AZ1434" s="92"/>
      <c r="BA1434" s="88"/>
      <c r="BB143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1434" s="89">
        <v>8</v>
      </c>
      <c r="BD1434" s="89"/>
      <c r="BE1434" s="89"/>
      <c r="BF1434" s="89"/>
      <c r="BG1434" s="93"/>
      <c r="BH1434" s="44" t="s">
        <v>962</v>
      </c>
      <c r="BI1434" s="45"/>
      <c r="BJ1434" s="45"/>
      <c r="BK1434" s="46"/>
      <c r="BL1434" s="94"/>
    </row>
    <row r="1435" spans="1:64" ht="18" customHeight="1" x14ac:dyDescent="0.3">
      <c r="A1435" s="87">
        <f>IFERROR(InformeTbHv[[#This Row],[T EFECTIVO]]/InformeTbHv[[#This Row],[Horas disponibles]],0)</f>
        <v>0</v>
      </c>
      <c r="B1435" s="87">
        <f>((InformeTbHv[[#This Row],[T PROGRAMADO]]-InformeTbHv[[#This Row],[HORAS DE OTRAS PARADA]]))/InformeTbHv[[#This Row],[T PROGRAMADO]]</f>
        <v>0</v>
      </c>
      <c r="C1435" s="216">
        <f>IFERROR(((InformeTbHv[[#This Row],[T PROGRAMADO]]-InformeTbHv[[#This Row],[Ttal P. mec]])/InformeTbHv[[#This Row],[T PROGRAMADO]]),0)</f>
        <v>1</v>
      </c>
      <c r="D1435" s="88" t="str">
        <f>IFERROR(ROUND(InformeTbHv[[#This Row],[TOTAL DE ARBOLES]]/InformeTbHv[[#This Row],[T EFECTIVO]],2),"")</f>
        <v/>
      </c>
      <c r="E1435" s="88" t="str">
        <f>(IFERROR(ROUND(InformeTbHv[[#This Row],[M3]]/InformeTbHv[[#This Row],[TOTAL DE ARBOLES]],2),""))</f>
        <v/>
      </c>
      <c r="F1435" s="39" t="str">
        <f>IFERROR(ROUND(InformeTbHv[[#This Row],[M3]]/InformeTbHv[[#This Row],[T EFECTIVO]],2),"")</f>
        <v/>
      </c>
      <c r="G1435" s="89">
        <f>InformeTbHv[[#This Row],[T PROGRAMADO]]-InformeTbHv[[#This Row],[HORAS DE OTRAS PARADA]]</f>
        <v>0</v>
      </c>
      <c r="H1435" s="89">
        <f>InformeTbHv[[#This Row],[T PROGRAMADO]]-SUM(InformeTbHv[[#This Row],[T PARADAS MEC]]+InformeTbHv[[#This Row],[ALISTAMIENTO]]+InformeTbHv[[#This Row],[Mantenimiento periódico]])</f>
        <v>8</v>
      </c>
      <c r="I1435" s="89">
        <f>InformeTbHv[[#This Row],[T PARADAS MEC]]+InformeTbHv[[#This Row],[ALISTAMIENTO]]+InformeTbHv[[#This Row],[Mantenimiento periódico]]</f>
        <v>0</v>
      </c>
      <c r="J1435" s="89">
        <f>SUMIF(InformeTbHv[[#This Row],[MOTIVO 1]],"Mantenimiento periódico",InformeTbHv[[#This Row],[T OTRA PARADA 1]])</f>
        <v>0</v>
      </c>
      <c r="K1435" s="89">
        <f>InformeTbHv[[#This Row],[Mantenimiento periódico]]+InformeTbHv[[#This Row],[ALISTAMIENTO]]</f>
        <v>0</v>
      </c>
      <c r="L1435" s="89">
        <f>SUM(InformeTbHv[[#This Row],[T OTRA PARADA 1]:[T OTRA PARADA 5]])</f>
        <v>8</v>
      </c>
      <c r="M1435" s="88" t="s">
        <v>68</v>
      </c>
      <c r="N1435" s="88" t="s">
        <v>1417</v>
      </c>
      <c r="O1435" s="88" t="s">
        <v>69</v>
      </c>
      <c r="P1435" s="88">
        <v>1059706760</v>
      </c>
      <c r="Q1435" s="88" t="s">
        <v>65</v>
      </c>
      <c r="R1435" s="88" t="s">
        <v>44</v>
      </c>
      <c r="S1435" s="90">
        <v>46095</v>
      </c>
      <c r="T1435" s="88" t="s">
        <v>963</v>
      </c>
      <c r="U1435" s="88"/>
      <c r="V1435" s="88"/>
      <c r="W1435" s="88"/>
      <c r="X1435" s="88"/>
      <c r="Y1435" s="88"/>
      <c r="Z1435" s="88"/>
      <c r="AA1435" s="88"/>
      <c r="AB1435" s="88"/>
      <c r="AC1435" s="88" t="s">
        <v>1436</v>
      </c>
      <c r="AD1435" s="88" t="s">
        <v>1481</v>
      </c>
      <c r="AE1435" s="88" t="s">
        <v>1512</v>
      </c>
      <c r="AF1435" s="88">
        <v>23.058471789277405</v>
      </c>
      <c r="AG1435" s="251" t="s">
        <v>205</v>
      </c>
      <c r="AH1435" s="206">
        <v>4</v>
      </c>
      <c r="AI1435" s="88" t="s">
        <v>45</v>
      </c>
      <c r="AJ1435" s="419">
        <f>VLOOKUP(InformeTbHv[[#This Row],[TURNO]],[1]INFORMEHV!AI$2:AK$184,2,0)</f>
        <v>0.58333333333333337</v>
      </c>
      <c r="AK1435" s="419">
        <f>VLOOKUP(InformeTbHv[[#This Row],[TURNO]],[1]INFORMEHV!AI$2:AK$184,3,0)</f>
        <v>0.91666666666666663</v>
      </c>
      <c r="AL1435" s="205"/>
      <c r="AM1435" s="88"/>
      <c r="AN1435" s="88"/>
      <c r="AO1435" s="88"/>
      <c r="AP1435" s="88"/>
      <c r="AQ1435" s="89"/>
      <c r="AR1435" s="88">
        <v>8</v>
      </c>
      <c r="AS1435" s="88"/>
      <c r="AT1435" s="88"/>
      <c r="AU1435" s="88"/>
      <c r="AV1435" s="88"/>
      <c r="AW1435" s="88"/>
      <c r="AX1435" s="88"/>
      <c r="AY1435" s="88"/>
      <c r="AZ1435" s="92"/>
      <c r="BA1435" s="88" t="s">
        <v>48</v>
      </c>
      <c r="BB143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1435" s="89">
        <v>4</v>
      </c>
      <c r="BD1435" s="89">
        <v>4</v>
      </c>
      <c r="BE1435" s="89"/>
      <c r="BF1435" s="89"/>
      <c r="BG1435" s="93"/>
      <c r="BH1435" s="44" t="s">
        <v>858</v>
      </c>
      <c r="BI1435" s="45" t="s">
        <v>237</v>
      </c>
      <c r="BJ1435" s="45"/>
      <c r="BK1435" s="46"/>
      <c r="BL1435" s="94"/>
    </row>
    <row r="1436" spans="1:64" ht="18" customHeight="1" x14ac:dyDescent="0.3">
      <c r="A1436" s="87">
        <f>IFERROR(InformeTbHv[[#This Row],[T EFECTIVO]]/InformeTbHv[[#This Row],[Horas disponibles]],0)</f>
        <v>0.94566623544631312</v>
      </c>
      <c r="B1436" s="87">
        <f>((InformeTbHv[[#This Row],[T PROGRAMADO]]-InformeTbHv[[#This Row],[HORAS DE OTRAS PARADA]]))/InformeTbHv[[#This Row],[T PROGRAMADO]]</f>
        <v>0.91375000000000006</v>
      </c>
      <c r="C1436" s="216">
        <f>IFERROR(((InformeTbHv[[#This Row],[T PROGRAMADO]]-InformeTbHv[[#This Row],[Ttal P. mec]])/InformeTbHv[[#This Row],[T PROGRAMADO]]),0)</f>
        <v>0.96625000000000005</v>
      </c>
      <c r="D1436" s="88">
        <f>IFERROR(ROUND(InformeTbHv[[#This Row],[TOTAL DE ARBOLES]]/InformeTbHv[[#This Row],[T EFECTIVO]],2),"")</f>
        <v>50.62</v>
      </c>
      <c r="E1436" s="88">
        <f>(IFERROR(ROUND(InformeTbHv[[#This Row],[M3]]/InformeTbHv[[#This Row],[TOTAL DE ARBOLES]],2),""))</f>
        <v>0.14000000000000001</v>
      </c>
      <c r="F1436" s="39">
        <f>IFERROR(ROUND(InformeTbHv[[#This Row],[M3]]/InformeTbHv[[#This Row],[T EFECTIVO]],2),"")</f>
        <v>6.84</v>
      </c>
      <c r="G1436" s="89">
        <f>InformeTbHv[[#This Row],[T PROGRAMADO]]-InformeTbHv[[#This Row],[HORAS DE OTRAS PARADA]]</f>
        <v>7.3100000000000005</v>
      </c>
      <c r="H1436" s="89">
        <f>InformeTbHv[[#This Row],[T PROGRAMADO]]-SUM(InformeTbHv[[#This Row],[T PARADAS MEC]]+InformeTbHv[[#This Row],[ALISTAMIENTO]]+InformeTbHv[[#This Row],[Mantenimiento periódico]])</f>
        <v>7.73</v>
      </c>
      <c r="I1436" s="89">
        <f>InformeTbHv[[#This Row],[T PARADAS MEC]]+InformeTbHv[[#This Row],[ALISTAMIENTO]]+InformeTbHv[[#This Row],[Mantenimiento periódico]]</f>
        <v>0.27</v>
      </c>
      <c r="J1436" s="89">
        <f>SUMIF(InformeTbHv[[#This Row],[MOTIVO 1]],"Mantenimiento periódico",InformeTbHv[[#This Row],[T OTRA PARADA 1]])</f>
        <v>0</v>
      </c>
      <c r="K1436" s="89">
        <f>InformeTbHv[[#This Row],[Mantenimiento periódico]]+InformeTbHv[[#This Row],[ALISTAMIENTO]]</f>
        <v>0.27</v>
      </c>
      <c r="L1436" s="89">
        <f>SUM(InformeTbHv[[#This Row],[T OTRA PARADA 1]:[T OTRA PARADA 5]])</f>
        <v>0</v>
      </c>
      <c r="M1436" s="88" t="s">
        <v>72</v>
      </c>
      <c r="N1436" s="88" t="s">
        <v>1418</v>
      </c>
      <c r="O1436" s="88" t="s">
        <v>73</v>
      </c>
      <c r="P1436" s="88">
        <v>1116724403</v>
      </c>
      <c r="Q1436" s="88" t="s">
        <v>43</v>
      </c>
      <c r="R1436" s="88" t="s">
        <v>74</v>
      </c>
      <c r="S1436" s="90">
        <v>46094</v>
      </c>
      <c r="T1436" s="88" t="s">
        <v>99</v>
      </c>
      <c r="U1436" s="88"/>
      <c r="V1436" s="88"/>
      <c r="W1436" s="88"/>
      <c r="X1436" s="88"/>
      <c r="Y1436" s="88"/>
      <c r="Z1436" s="88"/>
      <c r="AA1436" s="88"/>
      <c r="AB1436" s="88"/>
      <c r="AC1436" s="88" t="s">
        <v>1442</v>
      </c>
      <c r="AD1436" s="88" t="s">
        <v>1487</v>
      </c>
      <c r="AE1436" s="88" t="s">
        <v>1514</v>
      </c>
      <c r="AF1436" s="88">
        <v>18.547875311725036</v>
      </c>
      <c r="AG1436" s="251" t="s">
        <v>205</v>
      </c>
      <c r="AH1436" s="206">
        <v>3</v>
      </c>
      <c r="AI1436" s="88" t="s">
        <v>47</v>
      </c>
      <c r="AJ1436" s="419">
        <f>VLOOKUP(InformeTbHv[[#This Row],[TURNO]],[1]INFORMEHV!AI$2:AK$184,2,0)</f>
        <v>0.25</v>
      </c>
      <c r="AK1436" s="419">
        <f>VLOOKUP(InformeTbHv[[#This Row],[TURNO]],[1]INFORMEHV!AI$2:AK$184,3,0)</f>
        <v>0.58333333333333337</v>
      </c>
      <c r="AL1436" s="205">
        <v>30</v>
      </c>
      <c r="AM1436" s="88">
        <v>370</v>
      </c>
      <c r="AN1436" s="88">
        <v>50</v>
      </c>
      <c r="AO1436" s="88">
        <v>8.5</v>
      </c>
      <c r="AP1436" s="88">
        <v>70</v>
      </c>
      <c r="AQ1436" s="89">
        <v>14</v>
      </c>
      <c r="AR1436" s="88">
        <v>8</v>
      </c>
      <c r="AS1436" s="88"/>
      <c r="AT1436" s="88"/>
      <c r="AU1436" s="88"/>
      <c r="AV1436" s="88">
        <v>0.27</v>
      </c>
      <c r="AW1436" s="88"/>
      <c r="AX1436" s="88">
        <v>0.42</v>
      </c>
      <c r="AY1436" s="88">
        <v>6.5</v>
      </c>
      <c r="AZ1436" s="92" t="s">
        <v>81</v>
      </c>
      <c r="BA1436" s="88" t="s">
        <v>48</v>
      </c>
      <c r="BB143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0.69</v>
      </c>
      <c r="BC1436" s="89"/>
      <c r="BD1436" s="89"/>
      <c r="BE1436" s="89"/>
      <c r="BF1436" s="89"/>
      <c r="BG1436" s="93"/>
      <c r="BH1436" s="44"/>
      <c r="BI1436" s="45"/>
      <c r="BJ1436" s="45"/>
      <c r="BK1436" s="46"/>
      <c r="BL1436" s="94"/>
    </row>
    <row r="1437" spans="1:64" ht="18" customHeight="1" x14ac:dyDescent="0.3">
      <c r="A1437" s="87">
        <f>IFERROR(InformeTbHv[[#This Row],[T EFECTIVO]]/InformeTbHv[[#This Row],[Horas disponibles]],0)</f>
        <v>0.65333333333333343</v>
      </c>
      <c r="B1437" s="87">
        <f>((InformeTbHv[[#This Row],[T PROGRAMADO]]-InformeTbHv[[#This Row],[HORAS DE OTRAS PARADA]]))/InformeTbHv[[#This Row],[T PROGRAMADO]]</f>
        <v>0.63291666666666679</v>
      </c>
      <c r="C1437" s="216">
        <f>IFERROR(((InformeTbHv[[#This Row],[T PROGRAMADO]]-InformeTbHv[[#This Row],[Ttal P. mec]])/InformeTbHv[[#This Row],[T PROGRAMADO]]),0)</f>
        <v>0.96875</v>
      </c>
      <c r="D1437" s="88">
        <f>IFERROR(ROUND(InformeTbHv[[#This Row],[TOTAL DE ARBOLES]]/InformeTbHv[[#This Row],[T EFECTIVO]],2),"")</f>
        <v>29.62</v>
      </c>
      <c r="E1437" s="88">
        <f>(IFERROR(ROUND(InformeTbHv[[#This Row],[M3]]/InformeTbHv[[#This Row],[TOTAL DE ARBOLES]],2),""))</f>
        <v>0.23</v>
      </c>
      <c r="F1437" s="39">
        <f>IFERROR(ROUND(InformeTbHv[[#This Row],[M3]]/InformeTbHv[[#This Row],[T EFECTIVO]],2),"")</f>
        <v>6.91</v>
      </c>
      <c r="G1437" s="89">
        <f>InformeTbHv[[#This Row],[T PROGRAMADO]]-InformeTbHv[[#This Row],[HORAS DE OTRAS PARADA]]</f>
        <v>5.0633333333333344</v>
      </c>
      <c r="H1437" s="89">
        <f>InformeTbHv[[#This Row],[T PROGRAMADO]]-SUM(InformeTbHv[[#This Row],[T PARADAS MEC]]+InformeTbHv[[#This Row],[ALISTAMIENTO]]+InformeTbHv[[#This Row],[Mantenimiento periódico]])</f>
        <v>7.75</v>
      </c>
      <c r="I1437" s="89">
        <f>InformeTbHv[[#This Row],[T PARADAS MEC]]+InformeTbHv[[#This Row],[ALISTAMIENTO]]+InformeTbHv[[#This Row],[Mantenimiento periódico]]</f>
        <v>0.25</v>
      </c>
      <c r="J1437" s="89">
        <f>SUMIF(InformeTbHv[[#This Row],[MOTIVO 1]],"Mantenimiento periódico",InformeTbHv[[#This Row],[T OTRA PARADA 1]])</f>
        <v>0</v>
      </c>
      <c r="K1437" s="89">
        <f>InformeTbHv[[#This Row],[Mantenimiento periódico]]+InformeTbHv[[#This Row],[ALISTAMIENTO]]</f>
        <v>0.25</v>
      </c>
      <c r="L1437" s="89">
        <f>SUM(InformeTbHv[[#This Row],[T OTRA PARADA 1]:[T OTRA PARADA 5]])</f>
        <v>2.1666666666666661</v>
      </c>
      <c r="M1437" s="88" t="s">
        <v>72</v>
      </c>
      <c r="N1437" s="88" t="s">
        <v>1418</v>
      </c>
      <c r="O1437" s="88" t="s">
        <v>87</v>
      </c>
      <c r="P1437" s="88">
        <v>1112300817</v>
      </c>
      <c r="Q1437" s="88" t="s">
        <v>43</v>
      </c>
      <c r="R1437" s="88" t="s">
        <v>74</v>
      </c>
      <c r="S1437" s="90">
        <v>46094</v>
      </c>
      <c r="T1437" s="88" t="s">
        <v>99</v>
      </c>
      <c r="U1437" s="88"/>
      <c r="V1437" s="88"/>
      <c r="W1437" s="88"/>
      <c r="X1437" s="88"/>
      <c r="Y1437" s="88"/>
      <c r="Z1437" s="88"/>
      <c r="AA1437" s="88"/>
      <c r="AB1437" s="88"/>
      <c r="AC1437" s="88" t="s">
        <v>1442</v>
      </c>
      <c r="AD1437" s="88" t="s">
        <v>1487</v>
      </c>
      <c r="AE1437" s="88" t="s">
        <v>1514</v>
      </c>
      <c r="AF1437" s="88">
        <v>18.547875311725036</v>
      </c>
      <c r="AG1437" s="251" t="s">
        <v>205</v>
      </c>
      <c r="AH1437" s="206">
        <v>3</v>
      </c>
      <c r="AI1437" s="88" t="s">
        <v>45</v>
      </c>
      <c r="AJ1437" s="419">
        <f>VLOOKUP(InformeTbHv[[#This Row],[TURNO]],[1]INFORMEHV!AI$2:AK$184,2,0)</f>
        <v>0.58333333333333337</v>
      </c>
      <c r="AK1437" s="419">
        <f>VLOOKUP(InformeTbHv[[#This Row],[TURNO]],[1]INFORMEHV!AI$2:AK$184,3,0)</f>
        <v>0.91666666666666663</v>
      </c>
      <c r="AL1437" s="205">
        <v>30</v>
      </c>
      <c r="AM1437" s="88">
        <v>150</v>
      </c>
      <c r="AN1437" s="88">
        <v>35</v>
      </c>
      <c r="AO1437" s="88">
        <v>5</v>
      </c>
      <c r="AP1437" s="88">
        <v>32</v>
      </c>
      <c r="AQ1437" s="89">
        <v>13</v>
      </c>
      <c r="AR1437" s="88">
        <v>8</v>
      </c>
      <c r="AS1437" s="88"/>
      <c r="AT1437" s="88"/>
      <c r="AU1437" s="88"/>
      <c r="AV1437" s="88">
        <v>0.25</v>
      </c>
      <c r="AW1437" s="88">
        <v>0.25</v>
      </c>
      <c r="AX1437" s="88">
        <v>0.27</v>
      </c>
      <c r="AY1437" s="88">
        <v>5</v>
      </c>
      <c r="AZ1437" s="92" t="s">
        <v>81</v>
      </c>
      <c r="BA1437" s="88" t="s">
        <v>48</v>
      </c>
      <c r="BB143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2.9366666666666661</v>
      </c>
      <c r="BC1437" s="89">
        <v>1.5</v>
      </c>
      <c r="BD1437" s="89">
        <v>0.66666666666666596</v>
      </c>
      <c r="BE1437" s="89"/>
      <c r="BF1437" s="89"/>
      <c r="BG1437" s="93"/>
      <c r="BH1437" s="44" t="s">
        <v>858</v>
      </c>
      <c r="BI1437" s="45" t="s">
        <v>711</v>
      </c>
      <c r="BJ1437" s="45"/>
      <c r="BK1437" s="46"/>
      <c r="BL1437" s="94"/>
    </row>
    <row r="1438" spans="1:64" ht="18" customHeight="1" x14ac:dyDescent="0.3">
      <c r="A1438" s="97">
        <f>IFERROR(InformeTbHv[[#This Row],[T EFECTIVO]]/InformeTbHv[[#This Row],[Horas disponibles]],0)</f>
        <v>0.94451612903225812</v>
      </c>
      <c r="B1438" s="97">
        <f>((InformeTbHv[[#This Row],[T PROGRAMADO]]-InformeTbHv[[#This Row],[HORAS DE OTRAS PARADA]]))/InformeTbHv[[#This Row],[T PROGRAMADO]]</f>
        <v>0.91500000000000004</v>
      </c>
      <c r="C1438" s="219">
        <f>IFERROR(((InformeTbHv[[#This Row],[T PROGRAMADO]]-InformeTbHv[[#This Row],[Ttal P. mec]])/InformeTbHv[[#This Row],[T PROGRAMADO]]),0)</f>
        <v>0.96875</v>
      </c>
      <c r="D1438" s="98">
        <f>IFERROR(ROUND(InformeTbHv[[#This Row],[TOTAL DE ARBOLES]]/InformeTbHv[[#This Row],[T EFECTIVO]],2),"")</f>
        <v>73.5</v>
      </c>
      <c r="E1438" s="98">
        <f>(IFERROR(ROUND(InformeTbHv[[#This Row],[M3]]/InformeTbHv[[#This Row],[TOTAL DE ARBOLES]],2),""))</f>
        <v>0.28000000000000003</v>
      </c>
      <c r="F1438" s="53">
        <f>IFERROR(ROUND(InformeTbHv[[#This Row],[M3]]/InformeTbHv[[#This Row],[T EFECTIVO]],2),"")</f>
        <v>20.63</v>
      </c>
      <c r="G1438" s="99">
        <f>InformeTbHv[[#This Row],[T PROGRAMADO]]-InformeTbHv[[#This Row],[HORAS DE OTRAS PARADA]]</f>
        <v>7.32</v>
      </c>
      <c r="H1438" s="99">
        <f>InformeTbHv[[#This Row],[T PROGRAMADO]]-SUM(InformeTbHv[[#This Row],[T PARADAS MEC]]+InformeTbHv[[#This Row],[ALISTAMIENTO]]+InformeTbHv[[#This Row],[Mantenimiento periódico]])</f>
        <v>7.75</v>
      </c>
      <c r="I1438" s="99">
        <f>InformeTbHv[[#This Row],[T PARADAS MEC]]+InformeTbHv[[#This Row],[ALISTAMIENTO]]+InformeTbHv[[#This Row],[Mantenimiento periódico]]</f>
        <v>0.25</v>
      </c>
      <c r="J1438" s="99">
        <f>SUMIF(InformeTbHv[[#This Row],[MOTIVO 1]],"Mantenimiento periódico",InformeTbHv[[#This Row],[T OTRA PARADA 1]])</f>
        <v>0</v>
      </c>
      <c r="K1438" s="99">
        <f>InformeTbHv[[#This Row],[Mantenimiento periódico]]+InformeTbHv[[#This Row],[ALISTAMIENTO]]</f>
        <v>0.25</v>
      </c>
      <c r="L1438" s="99">
        <f>SUM(InformeTbHv[[#This Row],[T OTRA PARADA 1]:[T OTRA PARADA 5]])</f>
        <v>0</v>
      </c>
      <c r="M1438" s="98" t="s">
        <v>72</v>
      </c>
      <c r="N1438" s="98" t="s">
        <v>1418</v>
      </c>
      <c r="O1438" s="98" t="s">
        <v>73</v>
      </c>
      <c r="P1438" s="98">
        <v>1116724403</v>
      </c>
      <c r="Q1438" s="98" t="s">
        <v>43</v>
      </c>
      <c r="R1438" s="98" t="s">
        <v>74</v>
      </c>
      <c r="S1438" s="100">
        <v>46095</v>
      </c>
      <c r="T1438" s="98" t="s">
        <v>102</v>
      </c>
      <c r="U1438" s="98"/>
      <c r="V1438" s="98"/>
      <c r="W1438" s="98"/>
      <c r="X1438" s="98"/>
      <c r="Y1438" s="98"/>
      <c r="Z1438" s="98"/>
      <c r="AA1438" s="98"/>
      <c r="AB1438" s="98"/>
      <c r="AC1438" s="98" t="s">
        <v>1425</v>
      </c>
      <c r="AD1438" s="98" t="s">
        <v>1470</v>
      </c>
      <c r="AE1438" s="98" t="s">
        <v>1514</v>
      </c>
      <c r="AF1438" s="98">
        <v>18.81028029942162</v>
      </c>
      <c r="AG1438" s="251" t="s">
        <v>205</v>
      </c>
      <c r="AH1438" s="262">
        <v>3</v>
      </c>
      <c r="AI1438" s="98" t="s">
        <v>47</v>
      </c>
      <c r="AJ1438" s="423">
        <f>VLOOKUP(InformeTbHv[[#This Row],[TURNO]],[1]INFORMEHV!AI$2:AK$184,2,0)</f>
        <v>0.25</v>
      </c>
      <c r="AK1438" s="423">
        <f>VLOOKUP(InformeTbHv[[#This Row],[TURNO]],[1]INFORMEHV!AI$2:AK$184,3,0)</f>
        <v>0.58333333333333337</v>
      </c>
      <c r="AL1438" s="212">
        <v>18</v>
      </c>
      <c r="AM1438" s="98">
        <v>538</v>
      </c>
      <c r="AN1438" s="98">
        <v>151</v>
      </c>
      <c r="AO1438" s="98">
        <v>17</v>
      </c>
      <c r="AP1438" s="98">
        <v>78</v>
      </c>
      <c r="AQ1438" s="99">
        <v>16</v>
      </c>
      <c r="AR1438" s="98">
        <v>8</v>
      </c>
      <c r="AS1438" s="98"/>
      <c r="AT1438" s="98"/>
      <c r="AU1438" s="98"/>
      <c r="AV1438" s="98">
        <v>0.25</v>
      </c>
      <c r="AW1438" s="98"/>
      <c r="AX1438" s="98">
        <v>0.43</v>
      </c>
      <c r="AY1438" s="98">
        <v>2</v>
      </c>
      <c r="AZ1438" s="101" t="s">
        <v>81</v>
      </c>
      <c r="BA1438" s="98" t="s">
        <v>46</v>
      </c>
      <c r="BB143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0.67999999999999994</v>
      </c>
      <c r="BC1438" s="99"/>
      <c r="BD1438" s="99"/>
      <c r="BE1438" s="99"/>
      <c r="BF1438" s="99"/>
      <c r="BG1438" s="102"/>
      <c r="BH1438" s="58"/>
      <c r="BI1438" s="59"/>
      <c r="BJ1438" s="59"/>
      <c r="BK1438" s="60"/>
      <c r="BL1438" s="103"/>
    </row>
    <row r="1439" spans="1:64" ht="18" customHeight="1" x14ac:dyDescent="0.3">
      <c r="A1439" s="87">
        <f>IFERROR(InformeTbHv[[#This Row],[T EFECTIVO]]/InformeTbHv[[#This Row],[Horas disponibles]],0)</f>
        <v>0.9420849420849422</v>
      </c>
      <c r="B1439" s="87">
        <f>((InformeTbHv[[#This Row],[T PROGRAMADO]]-InformeTbHv[[#This Row],[HORAS DE OTRAS PARADA]]))/InformeTbHv[[#This Row],[T PROGRAMADO]]</f>
        <v>0.91500000000000004</v>
      </c>
      <c r="C1439" s="216">
        <f>IFERROR(((InformeTbHv[[#This Row],[T PROGRAMADO]]-InformeTbHv[[#This Row],[Ttal P. mec]])/InformeTbHv[[#This Row],[T PROGRAMADO]]),0)</f>
        <v>0.97124999999999995</v>
      </c>
      <c r="D1439" s="88">
        <f>IFERROR(ROUND(InformeTbHv[[#This Row],[TOTAL DE ARBOLES]]/InformeTbHv[[#This Row],[T EFECTIVO]],2),"")</f>
        <v>49.45</v>
      </c>
      <c r="E1439" s="88">
        <f>(IFERROR(ROUND(InformeTbHv[[#This Row],[M3]]/InformeTbHv[[#This Row],[TOTAL DE ARBOLES]],2),""))</f>
        <v>0.23</v>
      </c>
      <c r="F1439" s="39">
        <f>IFERROR(ROUND(InformeTbHv[[#This Row],[M3]]/InformeTbHv[[#This Row],[T EFECTIVO]],2),"")</f>
        <v>11.48</v>
      </c>
      <c r="G1439" s="89">
        <f>InformeTbHv[[#This Row],[T PROGRAMADO]]-InformeTbHv[[#This Row],[HORAS DE OTRAS PARADA]]</f>
        <v>7.32</v>
      </c>
      <c r="H1439" s="89">
        <f>InformeTbHv[[#This Row],[T PROGRAMADO]]-SUM(InformeTbHv[[#This Row],[T PARADAS MEC]]+InformeTbHv[[#This Row],[ALISTAMIENTO]]+InformeTbHv[[#This Row],[Mantenimiento periódico]])</f>
        <v>7.77</v>
      </c>
      <c r="I1439" s="89">
        <f>InformeTbHv[[#This Row],[T PARADAS MEC]]+InformeTbHv[[#This Row],[ALISTAMIENTO]]+InformeTbHv[[#This Row],[Mantenimiento periódico]]</f>
        <v>0.23</v>
      </c>
      <c r="J1439" s="89">
        <f>SUMIF(InformeTbHv[[#This Row],[MOTIVO 1]],"Mantenimiento periódico",InformeTbHv[[#This Row],[T OTRA PARADA 1]])</f>
        <v>0</v>
      </c>
      <c r="K1439" s="89">
        <f>InformeTbHv[[#This Row],[Mantenimiento periódico]]+InformeTbHv[[#This Row],[ALISTAMIENTO]]</f>
        <v>0.23</v>
      </c>
      <c r="L1439" s="89">
        <f>SUM(InformeTbHv[[#This Row],[T OTRA PARADA 1]:[T OTRA PARADA 5]])</f>
        <v>0</v>
      </c>
      <c r="M1439" s="88" t="s">
        <v>72</v>
      </c>
      <c r="N1439" s="88" t="s">
        <v>1418</v>
      </c>
      <c r="O1439" s="88" t="s">
        <v>87</v>
      </c>
      <c r="P1439" s="88">
        <v>1112300817</v>
      </c>
      <c r="Q1439" s="88" t="s">
        <v>43</v>
      </c>
      <c r="R1439" s="88" t="s">
        <v>74</v>
      </c>
      <c r="S1439" s="90">
        <v>46096</v>
      </c>
      <c r="T1439" s="88" t="s">
        <v>102</v>
      </c>
      <c r="U1439" s="88"/>
      <c r="V1439" s="88"/>
      <c r="W1439" s="88"/>
      <c r="X1439" s="88"/>
      <c r="Y1439" s="88"/>
      <c r="Z1439" s="88"/>
      <c r="AA1439" s="88"/>
      <c r="AB1439" s="88"/>
      <c r="AC1439" s="88" t="s">
        <v>1425</v>
      </c>
      <c r="AD1439" s="88" t="s">
        <v>1470</v>
      </c>
      <c r="AE1439" s="88" t="s">
        <v>1514</v>
      </c>
      <c r="AF1439" s="88">
        <v>18.81028029942162</v>
      </c>
      <c r="AG1439" s="251" t="s">
        <v>205</v>
      </c>
      <c r="AH1439" s="206">
        <v>3</v>
      </c>
      <c r="AI1439" s="88" t="s">
        <v>47</v>
      </c>
      <c r="AJ1439" s="419">
        <f>VLOOKUP(InformeTbHv[[#This Row],[TURNO]],[1]INFORMEHV!AI$2:AK$184,2,0)</f>
        <v>0.25</v>
      </c>
      <c r="AK1439" s="419">
        <f>VLOOKUP(InformeTbHv[[#This Row],[TURNO]],[1]INFORMEHV!AI$2:AK$184,3,0)</f>
        <v>0.58333333333333337</v>
      </c>
      <c r="AL1439" s="205">
        <v>26</v>
      </c>
      <c r="AM1439" s="88">
        <v>362</v>
      </c>
      <c r="AN1439" s="88">
        <v>84</v>
      </c>
      <c r="AO1439" s="88">
        <v>12.5</v>
      </c>
      <c r="AP1439" s="88">
        <v>66</v>
      </c>
      <c r="AQ1439" s="89">
        <v>14</v>
      </c>
      <c r="AR1439" s="88">
        <v>8</v>
      </c>
      <c r="AS1439" s="88"/>
      <c r="AT1439" s="88"/>
      <c r="AU1439" s="88"/>
      <c r="AV1439" s="88">
        <v>0.23</v>
      </c>
      <c r="AW1439" s="88"/>
      <c r="AX1439" s="88">
        <v>0.45</v>
      </c>
      <c r="AY1439" s="88">
        <v>7</v>
      </c>
      <c r="AZ1439" s="92" t="s">
        <v>967</v>
      </c>
      <c r="BA1439" s="88" t="s">
        <v>46</v>
      </c>
      <c r="BB143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0.68</v>
      </c>
      <c r="BC1439" s="89"/>
      <c r="BD1439" s="89"/>
      <c r="BE1439" s="89"/>
      <c r="BF1439" s="89"/>
      <c r="BG1439" s="93"/>
      <c r="BH1439" s="44"/>
      <c r="BI1439" s="45"/>
      <c r="BJ1439" s="45"/>
      <c r="BK1439" s="46"/>
      <c r="BL1439" s="94"/>
    </row>
    <row r="1440" spans="1:64" ht="18" customHeight="1" x14ac:dyDescent="0.3">
      <c r="A1440" s="87">
        <f>IFERROR(InformeTbHv[[#This Row],[T EFECTIVO]]/InformeTbHv[[#This Row],[Horas disponibles]],0)</f>
        <v>0.94524119947848761</v>
      </c>
      <c r="B1440" s="87">
        <f>((InformeTbHv[[#This Row],[T PROGRAMADO]]-InformeTbHv[[#This Row],[HORAS DE OTRAS PARADA]]))/InformeTbHv[[#This Row],[T PROGRAMADO]]</f>
        <v>0.90625</v>
      </c>
      <c r="C1440" s="216">
        <f>IFERROR(((InformeTbHv[[#This Row],[T PROGRAMADO]]-InformeTbHv[[#This Row],[Ttal P. mec]])/InformeTbHv[[#This Row],[T PROGRAMADO]]),0)</f>
        <v>0.95874999999999999</v>
      </c>
      <c r="D1440" s="88">
        <f>IFERROR(ROUND(InformeTbHv[[#This Row],[TOTAL DE ARBOLES]]/InformeTbHv[[#This Row],[T EFECTIVO]],2),"")</f>
        <v>19.45</v>
      </c>
      <c r="E1440" s="88">
        <f>(IFERROR(ROUND(InformeTbHv[[#This Row],[M3]]/InformeTbHv[[#This Row],[TOTAL DE ARBOLES]],2),""))</f>
        <v>0.24</v>
      </c>
      <c r="F1440" s="39">
        <f>IFERROR(ROUND(InformeTbHv[[#This Row],[M3]]/InformeTbHv[[#This Row],[T EFECTIVO]],2),"")</f>
        <v>4.66</v>
      </c>
      <c r="G1440" s="89">
        <f>InformeTbHv[[#This Row],[T PROGRAMADO]]-InformeTbHv[[#This Row],[HORAS DE OTRAS PARADA]]</f>
        <v>7.25</v>
      </c>
      <c r="H1440" s="89">
        <f>InformeTbHv[[#This Row],[T PROGRAMADO]]-SUM(InformeTbHv[[#This Row],[T PARADAS MEC]]+InformeTbHv[[#This Row],[ALISTAMIENTO]]+InformeTbHv[[#This Row],[Mantenimiento periódico]])</f>
        <v>7.67</v>
      </c>
      <c r="I1440" s="89">
        <f>InformeTbHv[[#This Row],[T PARADAS MEC]]+InformeTbHv[[#This Row],[ALISTAMIENTO]]+InformeTbHv[[#This Row],[Mantenimiento periódico]]</f>
        <v>0.33</v>
      </c>
      <c r="J1440" s="89">
        <f>SUMIF(InformeTbHv[[#This Row],[MOTIVO 1]],"Mantenimiento periódico",InformeTbHv[[#This Row],[T OTRA PARADA 1]])</f>
        <v>0</v>
      </c>
      <c r="K1440" s="89">
        <f>InformeTbHv[[#This Row],[Mantenimiento periódico]]+InformeTbHv[[#This Row],[ALISTAMIENTO]]</f>
        <v>0.33</v>
      </c>
      <c r="L1440" s="89">
        <f>SUM(InformeTbHv[[#This Row],[T OTRA PARADA 1]:[T OTRA PARADA 5]])</f>
        <v>0</v>
      </c>
      <c r="M1440" s="88" t="s">
        <v>76</v>
      </c>
      <c r="N1440" s="88" t="s">
        <v>1418</v>
      </c>
      <c r="O1440" s="88" t="s">
        <v>77</v>
      </c>
      <c r="P1440" s="88">
        <v>1010092842</v>
      </c>
      <c r="Q1440" s="88" t="s">
        <v>43</v>
      </c>
      <c r="R1440" s="88" t="s">
        <v>49</v>
      </c>
      <c r="S1440" s="90">
        <v>46097</v>
      </c>
      <c r="T1440" s="88" t="s">
        <v>100</v>
      </c>
      <c r="U1440" s="88"/>
      <c r="V1440" s="88"/>
      <c r="W1440" s="88"/>
      <c r="X1440" s="88"/>
      <c r="Y1440" s="88"/>
      <c r="Z1440" s="88"/>
      <c r="AA1440" s="88"/>
      <c r="AB1440" s="88"/>
      <c r="AC1440" s="88" t="s">
        <v>1447</v>
      </c>
      <c r="AD1440" s="88" t="s">
        <v>1492</v>
      </c>
      <c r="AE1440" s="88" t="s">
        <v>1509</v>
      </c>
      <c r="AF1440" s="88">
        <v>22.377612303778299</v>
      </c>
      <c r="AG1440" s="251" t="s">
        <v>205</v>
      </c>
      <c r="AH1440" s="206">
        <v>3</v>
      </c>
      <c r="AI1440" s="88" t="s">
        <v>47</v>
      </c>
      <c r="AJ1440" s="419">
        <f>VLOOKUP(InformeTbHv[[#This Row],[TURNO]],[1]INFORMEHV!AI$2:AK$184,2,0)</f>
        <v>0.25</v>
      </c>
      <c r="AK1440" s="419">
        <f>VLOOKUP(InformeTbHv[[#This Row],[TURNO]],[1]INFORMEHV!AI$2:AK$184,3,0)</f>
        <v>0.58333333333333337</v>
      </c>
      <c r="AL1440" s="205">
        <v>20</v>
      </c>
      <c r="AM1440" s="88">
        <v>141</v>
      </c>
      <c r="AN1440" s="88">
        <v>33.799999999999997</v>
      </c>
      <c r="AO1440" s="88">
        <v>6.85</v>
      </c>
      <c r="AP1440" s="88"/>
      <c r="AQ1440" s="89">
        <v>20</v>
      </c>
      <c r="AR1440" s="88">
        <v>8</v>
      </c>
      <c r="AS1440" s="88"/>
      <c r="AT1440" s="88"/>
      <c r="AU1440" s="88"/>
      <c r="AV1440" s="88">
        <v>0.33</v>
      </c>
      <c r="AW1440" s="88">
        <v>0.25</v>
      </c>
      <c r="AX1440" s="88">
        <v>0.17</v>
      </c>
      <c r="AY1440" s="88"/>
      <c r="AZ1440" s="92"/>
      <c r="BA1440" s="88" t="s">
        <v>46</v>
      </c>
      <c r="BB144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0.75000000000000011</v>
      </c>
      <c r="BC1440" s="89"/>
      <c r="BD1440" s="89"/>
      <c r="BE1440" s="89"/>
      <c r="BF1440" s="89"/>
      <c r="BG1440" s="93"/>
      <c r="BH1440" s="44"/>
      <c r="BI1440" s="45"/>
      <c r="BJ1440" s="45"/>
      <c r="BK1440" s="46"/>
      <c r="BL1440" s="94"/>
    </row>
    <row r="1441" spans="1:64" ht="18" customHeight="1" x14ac:dyDescent="0.3">
      <c r="A1441" s="87">
        <f>IFERROR(InformeTbHv[[#This Row],[T EFECTIVO]]/InformeTbHv[[#This Row],[Horas disponibles]],0)</f>
        <v>0.96401028277634959</v>
      </c>
      <c r="B1441" s="87">
        <f>((InformeTbHv[[#This Row],[T PROGRAMADO]]-InformeTbHv[[#This Row],[HORAS DE OTRAS PARADA]]))/InformeTbHv[[#This Row],[T PROGRAMADO]]</f>
        <v>0.9375</v>
      </c>
      <c r="C1441" s="216">
        <f>IFERROR(((InformeTbHv[[#This Row],[T PROGRAMADO]]-InformeTbHv[[#This Row],[Ttal P. mec]])/InformeTbHv[[#This Row],[T PROGRAMADO]]),0)</f>
        <v>0.97250000000000003</v>
      </c>
      <c r="D1441" s="88">
        <f>IFERROR(ROUND(InformeTbHv[[#This Row],[TOTAL DE ARBOLES]]/InformeTbHv[[#This Row],[T EFECTIVO]],2),"")</f>
        <v>34.67</v>
      </c>
      <c r="E1441" s="88">
        <f>(IFERROR(ROUND(InformeTbHv[[#This Row],[M3]]/InformeTbHv[[#This Row],[TOTAL DE ARBOLES]],2),""))</f>
        <v>0.34</v>
      </c>
      <c r="F1441" s="39">
        <f>IFERROR(ROUND(InformeTbHv[[#This Row],[M3]]/InformeTbHv[[#This Row],[T EFECTIVO]],2),"")</f>
        <v>11.65</v>
      </c>
      <c r="G1441" s="89">
        <f>InformeTbHv[[#This Row],[T PROGRAMADO]]-InformeTbHv[[#This Row],[HORAS DE OTRAS PARADA]]</f>
        <v>11.25</v>
      </c>
      <c r="H1441" s="89">
        <f>InformeTbHv[[#This Row],[T PROGRAMADO]]-SUM(InformeTbHv[[#This Row],[T PARADAS MEC]]+InformeTbHv[[#This Row],[ALISTAMIENTO]]+InformeTbHv[[#This Row],[Mantenimiento periódico]])</f>
        <v>11.67</v>
      </c>
      <c r="I1441" s="89">
        <f>InformeTbHv[[#This Row],[T PARADAS MEC]]+InformeTbHv[[#This Row],[ALISTAMIENTO]]+InformeTbHv[[#This Row],[Mantenimiento periódico]]</f>
        <v>0.33</v>
      </c>
      <c r="J1441" s="89">
        <f>SUMIF(InformeTbHv[[#This Row],[MOTIVO 1]],"Mantenimiento periódico",InformeTbHv[[#This Row],[T OTRA PARADA 1]])</f>
        <v>0</v>
      </c>
      <c r="K1441" s="89">
        <f>InformeTbHv[[#This Row],[Mantenimiento periódico]]+InformeTbHv[[#This Row],[ALISTAMIENTO]]</f>
        <v>0.33</v>
      </c>
      <c r="L1441" s="89">
        <f>SUM(InformeTbHv[[#This Row],[T OTRA PARADA 1]:[T OTRA PARADA 5]])</f>
        <v>0</v>
      </c>
      <c r="M1441" s="88" t="s">
        <v>76</v>
      </c>
      <c r="N1441" s="88" t="s">
        <v>1418</v>
      </c>
      <c r="O1441" s="88" t="s">
        <v>78</v>
      </c>
      <c r="P1441" s="88">
        <v>1006316837</v>
      </c>
      <c r="Q1441" s="88" t="s">
        <v>43</v>
      </c>
      <c r="R1441" s="88" t="s">
        <v>49</v>
      </c>
      <c r="S1441" s="90">
        <v>46096</v>
      </c>
      <c r="T1441" s="88" t="s">
        <v>100</v>
      </c>
      <c r="U1441" s="88"/>
      <c r="V1441" s="88"/>
      <c r="W1441" s="88"/>
      <c r="X1441" s="88"/>
      <c r="Y1441" s="88"/>
      <c r="Z1441" s="88"/>
      <c r="AA1441" s="88"/>
      <c r="AB1441" s="88"/>
      <c r="AC1441" s="88" t="s">
        <v>1447</v>
      </c>
      <c r="AD1441" s="88" t="s">
        <v>1492</v>
      </c>
      <c r="AE1441" s="88" t="s">
        <v>1509</v>
      </c>
      <c r="AF1441" s="88">
        <v>22.377612303778299</v>
      </c>
      <c r="AG1441" s="251" t="s">
        <v>205</v>
      </c>
      <c r="AH1441" s="206">
        <v>3</v>
      </c>
      <c r="AI1441" s="88" t="s">
        <v>47</v>
      </c>
      <c r="AJ1441" s="419">
        <f>VLOOKUP(InformeTbHv[[#This Row],[TURNO]],[1]INFORMEHV!AI$2:AK$184,2,0)</f>
        <v>0.25</v>
      </c>
      <c r="AK1441" s="419">
        <f>VLOOKUP(InformeTbHv[[#This Row],[TURNO]],[1]INFORMEHV!AI$2:AK$184,3,0)</f>
        <v>0.58333333333333337</v>
      </c>
      <c r="AL1441" s="205">
        <v>20</v>
      </c>
      <c r="AM1441" s="88">
        <v>390</v>
      </c>
      <c r="AN1441" s="88">
        <v>131.08000000000001</v>
      </c>
      <c r="AO1441" s="88">
        <v>11.86</v>
      </c>
      <c r="AP1441" s="88"/>
      <c r="AQ1441" s="89">
        <v>20</v>
      </c>
      <c r="AR1441" s="88">
        <v>12</v>
      </c>
      <c r="AS1441" s="88"/>
      <c r="AT1441" s="88"/>
      <c r="AU1441" s="88"/>
      <c r="AV1441" s="88">
        <v>0.33</v>
      </c>
      <c r="AW1441" s="88">
        <v>0.25</v>
      </c>
      <c r="AX1441" s="88">
        <v>0.17</v>
      </c>
      <c r="AY1441" s="88"/>
      <c r="AZ1441" s="92"/>
      <c r="BA1441" s="88" t="s">
        <v>46</v>
      </c>
      <c r="BB144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0.75000000000000011</v>
      </c>
      <c r="BC1441" s="89"/>
      <c r="BD1441" s="89"/>
      <c r="BE1441" s="89"/>
      <c r="BF1441" s="89"/>
      <c r="BG1441" s="93"/>
      <c r="BH1441" s="44"/>
      <c r="BI1441" s="45"/>
      <c r="BJ1441" s="45"/>
      <c r="BK1441" s="46"/>
      <c r="BL1441" s="94"/>
    </row>
    <row r="1442" spans="1:64" ht="18" customHeight="1" x14ac:dyDescent="0.3">
      <c r="A1442" s="87">
        <f>IFERROR(InformeTbHv[[#This Row],[T EFECTIVO]]/InformeTbHv[[#This Row],[Horas disponibles]],0)</f>
        <v>0.94524119947848761</v>
      </c>
      <c r="B1442" s="87">
        <f>((InformeTbHv[[#This Row],[T PROGRAMADO]]-InformeTbHv[[#This Row],[HORAS DE OTRAS PARADA]]))/InformeTbHv[[#This Row],[T PROGRAMADO]]</f>
        <v>0.90625</v>
      </c>
      <c r="C1442" s="216">
        <f>IFERROR(((InformeTbHv[[#This Row],[T PROGRAMADO]]-InformeTbHv[[#This Row],[Ttal P. mec]])/InformeTbHv[[#This Row],[T PROGRAMADO]]),0)</f>
        <v>0.95874999999999999</v>
      </c>
      <c r="D1442" s="88">
        <f>IFERROR(ROUND(InformeTbHv[[#This Row],[TOTAL DE ARBOLES]]/InformeTbHv[[#This Row],[T EFECTIVO]],2),"")</f>
        <v>34.07</v>
      </c>
      <c r="E1442" s="88">
        <f>(IFERROR(ROUND(InformeTbHv[[#This Row],[M3]]/InformeTbHv[[#This Row],[TOTAL DE ARBOLES]],2),""))</f>
        <v>0.21</v>
      </c>
      <c r="F1442" s="39">
        <f>IFERROR(ROUND(InformeTbHv[[#This Row],[M3]]/InformeTbHv[[#This Row],[T EFECTIVO]],2),"")</f>
        <v>7.24</v>
      </c>
      <c r="G1442" s="89">
        <f>InformeTbHv[[#This Row],[T PROGRAMADO]]-InformeTbHv[[#This Row],[HORAS DE OTRAS PARADA]]</f>
        <v>7.25</v>
      </c>
      <c r="H1442" s="89">
        <f>InformeTbHv[[#This Row],[T PROGRAMADO]]-SUM(InformeTbHv[[#This Row],[T PARADAS MEC]]+InformeTbHv[[#This Row],[ALISTAMIENTO]]+InformeTbHv[[#This Row],[Mantenimiento periódico]])</f>
        <v>7.67</v>
      </c>
      <c r="I1442" s="89">
        <f>InformeTbHv[[#This Row],[T PARADAS MEC]]+InformeTbHv[[#This Row],[ALISTAMIENTO]]+InformeTbHv[[#This Row],[Mantenimiento periódico]]</f>
        <v>0.33</v>
      </c>
      <c r="J1442" s="89">
        <f>SUMIF(InformeTbHv[[#This Row],[MOTIVO 1]],"Mantenimiento periódico",InformeTbHv[[#This Row],[T OTRA PARADA 1]])</f>
        <v>0</v>
      </c>
      <c r="K1442" s="89">
        <f>InformeTbHv[[#This Row],[Mantenimiento periódico]]+InformeTbHv[[#This Row],[ALISTAMIENTO]]</f>
        <v>0.33</v>
      </c>
      <c r="L1442" s="89">
        <f>SUM(InformeTbHv[[#This Row],[T OTRA PARADA 1]:[T OTRA PARADA 5]])</f>
        <v>0</v>
      </c>
      <c r="M1442" s="88" t="s">
        <v>76</v>
      </c>
      <c r="N1442" s="88" t="s">
        <v>1418</v>
      </c>
      <c r="O1442" s="88" t="s">
        <v>77</v>
      </c>
      <c r="P1442" s="88">
        <v>1010092842</v>
      </c>
      <c r="Q1442" s="88" t="s">
        <v>43</v>
      </c>
      <c r="R1442" s="88" t="s">
        <v>49</v>
      </c>
      <c r="S1442" s="90">
        <v>46095</v>
      </c>
      <c r="T1442" s="88" t="s">
        <v>100</v>
      </c>
      <c r="U1442" s="88"/>
      <c r="V1442" s="88"/>
      <c r="W1442" s="88"/>
      <c r="X1442" s="88"/>
      <c r="Y1442" s="88"/>
      <c r="Z1442" s="88"/>
      <c r="AA1442" s="88"/>
      <c r="AB1442" s="88"/>
      <c r="AC1442" s="88" t="s">
        <v>1447</v>
      </c>
      <c r="AD1442" s="88" t="s">
        <v>1492</v>
      </c>
      <c r="AE1442" s="88" t="s">
        <v>1509</v>
      </c>
      <c r="AF1442" s="88">
        <v>22.377612303778299</v>
      </c>
      <c r="AG1442" s="251" t="s">
        <v>205</v>
      </c>
      <c r="AH1442" s="206">
        <v>10</v>
      </c>
      <c r="AI1442" s="88" t="s">
        <v>45</v>
      </c>
      <c r="AJ1442" s="419">
        <f>VLOOKUP(InformeTbHv[[#This Row],[TURNO]],[1]INFORMEHV!AI$2:AK$184,2,0)</f>
        <v>0.58333333333333337</v>
      </c>
      <c r="AK1442" s="419">
        <f>VLOOKUP(InformeTbHv[[#This Row],[TURNO]],[1]INFORMEHV!AI$2:AK$184,3,0)</f>
        <v>0.91666666666666663</v>
      </c>
      <c r="AL1442" s="205">
        <v>20</v>
      </c>
      <c r="AM1442" s="88">
        <v>247</v>
      </c>
      <c r="AN1442" s="88">
        <v>52.46</v>
      </c>
      <c r="AO1442" s="88">
        <v>6.59</v>
      </c>
      <c r="AP1442" s="88"/>
      <c r="AQ1442" s="89">
        <v>20</v>
      </c>
      <c r="AR1442" s="88">
        <v>8</v>
      </c>
      <c r="AS1442" s="88"/>
      <c r="AT1442" s="88"/>
      <c r="AU1442" s="88"/>
      <c r="AV1442" s="88">
        <v>0.33</v>
      </c>
      <c r="AW1442" s="88">
        <v>0.25</v>
      </c>
      <c r="AX1442" s="88">
        <v>0.17</v>
      </c>
      <c r="AY1442" s="88"/>
      <c r="AZ1442" s="92"/>
      <c r="BA1442" s="88" t="s">
        <v>48</v>
      </c>
      <c r="BB144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0.75000000000000011</v>
      </c>
      <c r="BC1442" s="89"/>
      <c r="BD1442" s="89"/>
      <c r="BE1442" s="89"/>
      <c r="BF1442" s="89"/>
      <c r="BG1442" s="93"/>
      <c r="BH1442" s="44"/>
      <c r="BI1442" s="45"/>
      <c r="BJ1442" s="45"/>
      <c r="BK1442" s="46"/>
      <c r="BL1442" s="94"/>
    </row>
    <row r="1443" spans="1:64" ht="18" customHeight="1" x14ac:dyDescent="0.3">
      <c r="A1443" s="87">
        <f>IFERROR(InformeTbHv[[#This Row],[T EFECTIVO]]/InformeTbHv[[#This Row],[Horas disponibles]],0)</f>
        <v>0.94524119947848761</v>
      </c>
      <c r="B1443" s="87">
        <f>((InformeTbHv[[#This Row],[T PROGRAMADO]]-InformeTbHv[[#This Row],[HORAS DE OTRAS PARADA]]))/InformeTbHv[[#This Row],[T PROGRAMADO]]</f>
        <v>0.90625</v>
      </c>
      <c r="C1443" s="216">
        <f>IFERROR(((InformeTbHv[[#This Row],[T PROGRAMADO]]-InformeTbHv[[#This Row],[Ttal P. mec]])/InformeTbHv[[#This Row],[T PROGRAMADO]]),0)</f>
        <v>0.95874999999999999</v>
      </c>
      <c r="D1443" s="88">
        <f>IFERROR(ROUND(InformeTbHv[[#This Row],[TOTAL DE ARBOLES]]/InformeTbHv[[#This Row],[T EFECTIVO]],2),"")</f>
        <v>45.38</v>
      </c>
      <c r="E1443" s="88">
        <f>(IFERROR(ROUND(InformeTbHv[[#This Row],[M3]]/InformeTbHv[[#This Row],[TOTAL DE ARBOLES]],2),""))</f>
        <v>0.26</v>
      </c>
      <c r="F1443" s="39">
        <f>IFERROR(ROUND(InformeTbHv[[#This Row],[M3]]/InformeTbHv[[#This Row],[T EFECTIVO]],2),"")</f>
        <v>11.7</v>
      </c>
      <c r="G1443" s="89">
        <f>InformeTbHv[[#This Row],[T PROGRAMADO]]-InformeTbHv[[#This Row],[HORAS DE OTRAS PARADA]]</f>
        <v>7.25</v>
      </c>
      <c r="H1443" s="89">
        <f>InformeTbHv[[#This Row],[T PROGRAMADO]]-SUM(InformeTbHv[[#This Row],[T PARADAS MEC]]+InformeTbHv[[#This Row],[ALISTAMIENTO]]+InformeTbHv[[#This Row],[Mantenimiento periódico]])</f>
        <v>7.67</v>
      </c>
      <c r="I1443" s="89">
        <f>InformeTbHv[[#This Row],[T PARADAS MEC]]+InformeTbHv[[#This Row],[ALISTAMIENTO]]+InformeTbHv[[#This Row],[Mantenimiento periódico]]</f>
        <v>0.33</v>
      </c>
      <c r="J1443" s="89">
        <f>SUMIF(InformeTbHv[[#This Row],[MOTIVO 1]],"Mantenimiento periódico",InformeTbHv[[#This Row],[T OTRA PARADA 1]])</f>
        <v>0</v>
      </c>
      <c r="K1443" s="89">
        <f>InformeTbHv[[#This Row],[Mantenimiento periódico]]+InformeTbHv[[#This Row],[ALISTAMIENTO]]</f>
        <v>0.33</v>
      </c>
      <c r="L1443" s="89">
        <f>SUM(InformeTbHv[[#This Row],[T OTRA PARADA 1]:[T OTRA PARADA 5]])</f>
        <v>0</v>
      </c>
      <c r="M1443" s="88" t="s">
        <v>76</v>
      </c>
      <c r="N1443" s="88" t="s">
        <v>1418</v>
      </c>
      <c r="O1443" s="88" t="s">
        <v>77</v>
      </c>
      <c r="P1443" s="88">
        <v>1010092842</v>
      </c>
      <c r="Q1443" s="88" t="s">
        <v>43</v>
      </c>
      <c r="R1443" s="88" t="s">
        <v>49</v>
      </c>
      <c r="S1443" s="90">
        <v>46094</v>
      </c>
      <c r="T1443" s="88" t="s">
        <v>100</v>
      </c>
      <c r="U1443" s="88"/>
      <c r="V1443" s="88"/>
      <c r="W1443" s="88"/>
      <c r="X1443" s="88"/>
      <c r="Y1443" s="88"/>
      <c r="Z1443" s="88"/>
      <c r="AA1443" s="88"/>
      <c r="AB1443" s="88"/>
      <c r="AC1443" s="88" t="s">
        <v>1447</v>
      </c>
      <c r="AD1443" s="88" t="s">
        <v>1492</v>
      </c>
      <c r="AE1443" s="88" t="s">
        <v>1509</v>
      </c>
      <c r="AF1443" s="88">
        <v>22.377612303778299</v>
      </c>
      <c r="AG1443" s="251" t="s">
        <v>205</v>
      </c>
      <c r="AH1443" s="206">
        <v>10</v>
      </c>
      <c r="AI1443" s="88" t="s">
        <v>45</v>
      </c>
      <c r="AJ1443" s="419">
        <f>VLOOKUP(InformeTbHv[[#This Row],[TURNO]],[1]INFORMEHV!AI$2:AK$184,2,0)</f>
        <v>0.58333333333333337</v>
      </c>
      <c r="AK1443" s="419">
        <f>VLOOKUP(InformeTbHv[[#This Row],[TURNO]],[1]INFORMEHV!AI$2:AK$184,3,0)</f>
        <v>0.91666666666666663</v>
      </c>
      <c r="AL1443" s="205">
        <v>20</v>
      </c>
      <c r="AM1443" s="88">
        <v>329</v>
      </c>
      <c r="AN1443" s="88">
        <v>84.84</v>
      </c>
      <c r="AO1443" s="88">
        <v>9.9700000000000006</v>
      </c>
      <c r="AP1443" s="88"/>
      <c r="AQ1443" s="89">
        <v>20</v>
      </c>
      <c r="AR1443" s="88">
        <v>8</v>
      </c>
      <c r="AS1443" s="88"/>
      <c r="AT1443" s="88"/>
      <c r="AU1443" s="88"/>
      <c r="AV1443" s="88">
        <v>0.33</v>
      </c>
      <c r="AW1443" s="88">
        <v>0.25</v>
      </c>
      <c r="AX1443" s="88">
        <v>0.17</v>
      </c>
      <c r="AY1443" s="88"/>
      <c r="AZ1443" s="92"/>
      <c r="BA1443" s="88" t="s">
        <v>48</v>
      </c>
      <c r="BB144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0.75000000000000011</v>
      </c>
      <c r="BC1443" s="89"/>
      <c r="BD1443" s="89"/>
      <c r="BE1443" s="89"/>
      <c r="BF1443" s="89"/>
      <c r="BG1443" s="93"/>
      <c r="BH1443" s="44"/>
      <c r="BI1443" s="45"/>
      <c r="BJ1443" s="45"/>
      <c r="BK1443" s="46"/>
      <c r="BL1443" s="94"/>
    </row>
    <row r="1444" spans="1:64" ht="18" customHeight="1" x14ac:dyDescent="0.3">
      <c r="A1444" s="87">
        <f>IFERROR(InformeTbHv[[#This Row],[T EFECTIVO]]/InformeTbHv[[#This Row],[Horas disponibles]],0)</f>
        <v>0.87148594377510036</v>
      </c>
      <c r="B1444" s="87">
        <f>((InformeTbHv[[#This Row],[T PROGRAMADO]]-InformeTbHv[[#This Row],[HORAS DE OTRAS PARADA]]))/InformeTbHv[[#This Row],[T PROGRAMADO]]</f>
        <v>0.81374999999999997</v>
      </c>
      <c r="C1444" s="216">
        <f>IFERROR(((InformeTbHv[[#This Row],[T PROGRAMADO]]-InformeTbHv[[#This Row],[Ttal P. mec]])/InformeTbHv[[#This Row],[T PROGRAMADO]]),0)</f>
        <v>0.93374999999999997</v>
      </c>
      <c r="D1444" s="88">
        <f>IFERROR(ROUND(InformeTbHv[[#This Row],[TOTAL DE ARBOLES]]/InformeTbHv[[#This Row],[T EFECTIVO]],2),"")</f>
        <v>82.8</v>
      </c>
      <c r="E1444" s="88">
        <f>(IFERROR(ROUND(InformeTbHv[[#This Row],[M3]]/InformeTbHv[[#This Row],[TOTAL DE ARBOLES]],2),""))</f>
        <v>0.22</v>
      </c>
      <c r="F1444" s="39">
        <f>IFERROR(ROUND(InformeTbHv[[#This Row],[M3]]/InformeTbHv[[#This Row],[T EFECTIVO]],2),"")</f>
        <v>18.28</v>
      </c>
      <c r="G1444" s="89">
        <f>InformeTbHv[[#This Row],[T PROGRAMADO]]-InformeTbHv[[#This Row],[HORAS DE OTRAS PARADA]]</f>
        <v>6.51</v>
      </c>
      <c r="H1444" s="89">
        <f>InformeTbHv[[#This Row],[T PROGRAMADO]]-SUM(InformeTbHv[[#This Row],[T PARADAS MEC]]+InformeTbHv[[#This Row],[ALISTAMIENTO]]+InformeTbHv[[#This Row],[Mantenimiento periódico]])</f>
        <v>7.47</v>
      </c>
      <c r="I1444" s="89">
        <f>InformeTbHv[[#This Row],[T PARADAS MEC]]+InformeTbHv[[#This Row],[ALISTAMIENTO]]+InformeTbHv[[#This Row],[Mantenimiento periódico]]</f>
        <v>0.53</v>
      </c>
      <c r="J1444" s="89">
        <f>SUMIF(InformeTbHv[[#This Row],[MOTIVO 1]],"Mantenimiento periódico",InformeTbHv[[#This Row],[T OTRA PARADA 1]])</f>
        <v>0</v>
      </c>
      <c r="K1444" s="89">
        <f>InformeTbHv[[#This Row],[Mantenimiento periódico]]+InformeTbHv[[#This Row],[ALISTAMIENTO]]</f>
        <v>0.53</v>
      </c>
      <c r="L1444" s="89">
        <f>SUM(InformeTbHv[[#This Row],[T OTRA PARADA 1]:[T OTRA PARADA 5]])</f>
        <v>0</v>
      </c>
      <c r="M1444" s="88" t="s">
        <v>86</v>
      </c>
      <c r="N1444" s="88" t="s">
        <v>1418</v>
      </c>
      <c r="O1444" s="88" t="s">
        <v>95</v>
      </c>
      <c r="P1444" s="88">
        <v>6135776</v>
      </c>
      <c r="Q1444" s="88" t="s">
        <v>398</v>
      </c>
      <c r="R1444" s="88" t="s">
        <v>74</v>
      </c>
      <c r="S1444" s="90">
        <v>46097</v>
      </c>
      <c r="T1444" s="88" t="s">
        <v>399</v>
      </c>
      <c r="U1444" s="88"/>
      <c r="V1444" s="88"/>
      <c r="W1444" s="88"/>
      <c r="X1444" s="88"/>
      <c r="Y1444" s="88"/>
      <c r="Z1444" s="88"/>
      <c r="AA1444" s="88"/>
      <c r="AB1444" s="88"/>
      <c r="AC1444" s="88" t="s">
        <v>1430</v>
      </c>
      <c r="AD1444" s="88" t="s">
        <v>1475</v>
      </c>
      <c r="AE1444" s="88" t="s">
        <v>1517</v>
      </c>
      <c r="AF1444" s="88">
        <v>14.957915875223099</v>
      </c>
      <c r="AG1444" s="251" t="s">
        <v>205</v>
      </c>
      <c r="AH1444" s="206">
        <v>4</v>
      </c>
      <c r="AI1444" s="88" t="s">
        <v>47</v>
      </c>
      <c r="AJ1444" s="419">
        <f>VLOOKUP(InformeTbHv[[#This Row],[TURNO]],[1]INFORMEHV!AI$2:AK$184,2,0)</f>
        <v>0.25</v>
      </c>
      <c r="AK1444" s="419">
        <f>VLOOKUP(InformeTbHv[[#This Row],[TURNO]],[1]INFORMEHV!AI$2:AK$184,3,0)</f>
        <v>0.58333333333333337</v>
      </c>
      <c r="AL1444" s="205">
        <v>21</v>
      </c>
      <c r="AM1444" s="88">
        <v>539</v>
      </c>
      <c r="AN1444" s="88">
        <v>119</v>
      </c>
      <c r="AO1444" s="88">
        <v>13.93</v>
      </c>
      <c r="AP1444" s="88"/>
      <c r="AQ1444" s="89">
        <v>16.3</v>
      </c>
      <c r="AR1444" s="88">
        <v>8</v>
      </c>
      <c r="AS1444" s="88"/>
      <c r="AT1444" s="88"/>
      <c r="AU1444" s="88"/>
      <c r="AV1444" s="88">
        <v>0.53</v>
      </c>
      <c r="AW1444" s="88">
        <v>0.63</v>
      </c>
      <c r="AX1444" s="88">
        <v>0.33</v>
      </c>
      <c r="AY1444" s="88"/>
      <c r="AZ1444" s="92" t="s">
        <v>629</v>
      </c>
      <c r="BA1444" s="88" t="s">
        <v>46</v>
      </c>
      <c r="BB144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1.4900000000000002</v>
      </c>
      <c r="BC1444" s="89"/>
      <c r="BD1444" s="89"/>
      <c r="BE1444" s="89"/>
      <c r="BF1444" s="89"/>
      <c r="BG1444" s="93"/>
      <c r="BH1444" s="44"/>
      <c r="BI1444" s="45"/>
      <c r="BJ1444" s="45"/>
      <c r="BK1444" s="46"/>
      <c r="BL1444" s="94"/>
    </row>
    <row r="1445" spans="1:64" ht="18" customHeight="1" x14ac:dyDescent="0.3">
      <c r="A1445" s="87">
        <f>IFERROR(InformeTbHv[[#This Row],[T EFECTIVO]]/InformeTbHv[[#This Row],[Horas disponibles]],0)</f>
        <v>0.9254901960784313</v>
      </c>
      <c r="B1445" s="87">
        <f>((InformeTbHv[[#This Row],[T PROGRAMADO]]-InformeTbHv[[#This Row],[HORAS DE OTRAS PARADA]]))/InformeTbHv[[#This Row],[T PROGRAMADO]]</f>
        <v>0.88500000000000001</v>
      </c>
      <c r="C1445" s="216">
        <f>IFERROR(((InformeTbHv[[#This Row],[T PROGRAMADO]]-InformeTbHv[[#This Row],[Ttal P. mec]])/InformeTbHv[[#This Row],[T PROGRAMADO]]),0)</f>
        <v>0.95625000000000004</v>
      </c>
      <c r="D1445" s="88">
        <f>IFERROR(ROUND(InformeTbHv[[#This Row],[TOTAL DE ARBOLES]]/InformeTbHv[[#This Row],[T EFECTIVO]],2),"")</f>
        <v>41.38</v>
      </c>
      <c r="E1445" s="88">
        <f>(IFERROR(ROUND(InformeTbHv[[#This Row],[M3]]/InformeTbHv[[#This Row],[TOTAL DE ARBOLES]],2),""))</f>
        <v>0.33</v>
      </c>
      <c r="F1445" s="39">
        <f>IFERROR(ROUND(InformeTbHv[[#This Row],[M3]]/InformeTbHv[[#This Row],[T EFECTIVO]],2),"")</f>
        <v>13.81</v>
      </c>
      <c r="G1445" s="89">
        <f>InformeTbHv[[#This Row],[T PROGRAMADO]]-InformeTbHv[[#This Row],[HORAS DE OTRAS PARADA]]</f>
        <v>7.08</v>
      </c>
      <c r="H1445" s="89">
        <f>InformeTbHv[[#This Row],[T PROGRAMADO]]-SUM(InformeTbHv[[#This Row],[T PARADAS MEC]]+InformeTbHv[[#This Row],[ALISTAMIENTO]]+InformeTbHv[[#This Row],[Mantenimiento periódico]])</f>
        <v>7.65</v>
      </c>
      <c r="I1445" s="89">
        <f>InformeTbHv[[#This Row],[T PARADAS MEC]]+InformeTbHv[[#This Row],[ALISTAMIENTO]]+InformeTbHv[[#This Row],[Mantenimiento periódico]]</f>
        <v>0.35</v>
      </c>
      <c r="J1445" s="89">
        <f>SUMIF(InformeTbHv[[#This Row],[MOTIVO 1]],"Mantenimiento periódico",InformeTbHv[[#This Row],[T OTRA PARADA 1]])</f>
        <v>0</v>
      </c>
      <c r="K1445" s="89">
        <f>InformeTbHv[[#This Row],[Mantenimiento periódico]]+InformeTbHv[[#This Row],[ALISTAMIENTO]]</f>
        <v>0.35</v>
      </c>
      <c r="L1445" s="89">
        <f>SUM(InformeTbHv[[#This Row],[T OTRA PARADA 1]:[T OTRA PARADA 5]])</f>
        <v>0</v>
      </c>
      <c r="M1445" s="88" t="s">
        <v>72</v>
      </c>
      <c r="N1445" s="88" t="s">
        <v>1418</v>
      </c>
      <c r="O1445" s="88" t="s">
        <v>75</v>
      </c>
      <c r="P1445" s="88">
        <v>1114481552</v>
      </c>
      <c r="Q1445" s="88" t="s">
        <v>43</v>
      </c>
      <c r="R1445" s="88" t="s">
        <v>74</v>
      </c>
      <c r="S1445" s="90">
        <v>46097</v>
      </c>
      <c r="T1445" s="88" t="s">
        <v>102</v>
      </c>
      <c r="U1445" s="88"/>
      <c r="V1445" s="88"/>
      <c r="W1445" s="88"/>
      <c r="X1445" s="88"/>
      <c r="Y1445" s="88"/>
      <c r="Z1445" s="88"/>
      <c r="AA1445" s="88"/>
      <c r="AB1445" s="88"/>
      <c r="AC1445" s="88" t="s">
        <v>1425</v>
      </c>
      <c r="AD1445" s="88" t="s">
        <v>1470</v>
      </c>
      <c r="AE1445" s="88" t="s">
        <v>1514</v>
      </c>
      <c r="AF1445" s="88">
        <v>18.81028029942162</v>
      </c>
      <c r="AG1445" s="251" t="s">
        <v>205</v>
      </c>
      <c r="AH1445" s="206">
        <v>3</v>
      </c>
      <c r="AI1445" s="88" t="s">
        <v>45</v>
      </c>
      <c r="AJ1445" s="419">
        <f>VLOOKUP(InformeTbHv[[#This Row],[TURNO]],[1]INFORMEHV!AI$2:AK$184,2,0)</f>
        <v>0.58333333333333337</v>
      </c>
      <c r="AK1445" s="419">
        <f>VLOOKUP(InformeTbHv[[#This Row],[TURNO]],[1]INFORMEHV!AI$2:AK$184,3,0)</f>
        <v>0.91666666666666663</v>
      </c>
      <c r="AL1445" s="205">
        <v>30</v>
      </c>
      <c r="AM1445" s="88">
        <v>293</v>
      </c>
      <c r="AN1445" s="88">
        <v>97.8</v>
      </c>
      <c r="AO1445" s="88">
        <v>13.4</v>
      </c>
      <c r="AP1445" s="88"/>
      <c r="AQ1445" s="89">
        <v>20.7</v>
      </c>
      <c r="AR1445" s="88">
        <v>8</v>
      </c>
      <c r="AS1445" s="88"/>
      <c r="AT1445" s="88"/>
      <c r="AU1445" s="88"/>
      <c r="AV1445" s="88">
        <v>0.35</v>
      </c>
      <c r="AW1445" s="88">
        <v>0.3</v>
      </c>
      <c r="AX1445" s="88">
        <v>0.27</v>
      </c>
      <c r="AY1445" s="88">
        <v>6</v>
      </c>
      <c r="AZ1445" s="92"/>
      <c r="BA1445" s="88" t="s">
        <v>46</v>
      </c>
      <c r="BB144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0.91999999999999993</v>
      </c>
      <c r="BC1445" s="89"/>
      <c r="BD1445" s="89"/>
      <c r="BE1445" s="89"/>
      <c r="BF1445" s="89"/>
      <c r="BG1445" s="93"/>
      <c r="BH1445" s="44"/>
      <c r="BI1445" s="45"/>
      <c r="BJ1445" s="45"/>
      <c r="BK1445" s="46"/>
      <c r="BL1445" s="94"/>
    </row>
    <row r="1446" spans="1:64" ht="18" customHeight="1" x14ac:dyDescent="0.3">
      <c r="A1446" s="87">
        <f>IFERROR(InformeTbHv[[#This Row],[T EFECTIVO]]/InformeTbHv[[#This Row],[Horas disponibles]],0)</f>
        <v>0.90038314176245204</v>
      </c>
      <c r="B1446" s="87">
        <f>((InformeTbHv[[#This Row],[T PROGRAMADO]]-InformeTbHv[[#This Row],[HORAS DE OTRAS PARADA]]))/InformeTbHv[[#This Row],[T PROGRAMADO]]</f>
        <v>0.88124999999999998</v>
      </c>
      <c r="C1446" s="216">
        <f>IFERROR(((InformeTbHv[[#This Row],[T PROGRAMADO]]-InformeTbHv[[#This Row],[Ttal P. mec]])/InformeTbHv[[#This Row],[T PROGRAMADO]]),0)</f>
        <v>0.97875000000000001</v>
      </c>
      <c r="D1446" s="88">
        <f>IFERROR(ROUND(InformeTbHv[[#This Row],[TOTAL DE ARBOLES]]/InformeTbHv[[#This Row],[T EFECTIVO]],2),"")</f>
        <v>74.33</v>
      </c>
      <c r="E1446" s="88">
        <f>(IFERROR(ROUND(InformeTbHv[[#This Row],[M3]]/InformeTbHv[[#This Row],[TOTAL DE ARBOLES]],2),""))</f>
        <v>0.35</v>
      </c>
      <c r="F1446" s="39">
        <f>IFERROR(ROUND(InformeTbHv[[#This Row],[M3]]/InformeTbHv[[#This Row],[T EFECTIVO]],2),"")</f>
        <v>25.77</v>
      </c>
      <c r="G1446" s="89">
        <f>InformeTbHv[[#This Row],[T PROGRAMADO]]-InformeTbHv[[#This Row],[HORAS DE OTRAS PARADA]]</f>
        <v>7.05</v>
      </c>
      <c r="H1446" s="89">
        <f>InformeTbHv[[#This Row],[T PROGRAMADO]]-SUM(InformeTbHv[[#This Row],[T PARADAS MEC]]+InformeTbHv[[#This Row],[ALISTAMIENTO]]+InformeTbHv[[#This Row],[Mantenimiento periódico]])</f>
        <v>7.83</v>
      </c>
      <c r="I1446" s="89">
        <f>InformeTbHv[[#This Row],[T PARADAS MEC]]+InformeTbHv[[#This Row],[ALISTAMIENTO]]+InformeTbHv[[#This Row],[Mantenimiento periódico]]</f>
        <v>0.17</v>
      </c>
      <c r="J1446" s="89">
        <f>SUMIF(InformeTbHv[[#This Row],[MOTIVO 1]],"Mantenimiento periódico",InformeTbHv[[#This Row],[T OTRA PARADA 1]])</f>
        <v>0</v>
      </c>
      <c r="K1446" s="89">
        <f>InformeTbHv[[#This Row],[Mantenimiento periódico]]+InformeTbHv[[#This Row],[ALISTAMIENTO]]</f>
        <v>0.17</v>
      </c>
      <c r="L1446" s="89">
        <f>SUM(InformeTbHv[[#This Row],[T OTRA PARADA 1]:[T OTRA PARADA 5]])</f>
        <v>0</v>
      </c>
      <c r="M1446" s="88" t="s">
        <v>72</v>
      </c>
      <c r="N1446" s="88" t="s">
        <v>1418</v>
      </c>
      <c r="O1446" s="88" t="s">
        <v>87</v>
      </c>
      <c r="P1446" s="88">
        <v>1112300817</v>
      </c>
      <c r="Q1446" s="88" t="s">
        <v>43</v>
      </c>
      <c r="R1446" s="88" t="s">
        <v>74</v>
      </c>
      <c r="S1446" s="90">
        <v>46097</v>
      </c>
      <c r="T1446" s="88" t="s">
        <v>102</v>
      </c>
      <c r="U1446" s="88"/>
      <c r="V1446" s="88"/>
      <c r="W1446" s="88"/>
      <c r="X1446" s="88"/>
      <c r="Y1446" s="88"/>
      <c r="Z1446" s="88"/>
      <c r="AA1446" s="88"/>
      <c r="AB1446" s="88"/>
      <c r="AC1446" s="88" t="s">
        <v>1425</v>
      </c>
      <c r="AD1446" s="88" t="s">
        <v>1470</v>
      </c>
      <c r="AE1446" s="88" t="s">
        <v>1514</v>
      </c>
      <c r="AF1446" s="88">
        <v>18.81028029942162</v>
      </c>
      <c r="AG1446" s="251" t="s">
        <v>205</v>
      </c>
      <c r="AH1446" s="206">
        <v>3</v>
      </c>
      <c r="AI1446" s="88" t="s">
        <v>47</v>
      </c>
      <c r="AJ1446" s="419">
        <f>VLOOKUP(InformeTbHv[[#This Row],[TURNO]],[1]INFORMEHV!AI$2:AK$184,2,0)</f>
        <v>0.25</v>
      </c>
      <c r="AK1446" s="419">
        <f>VLOOKUP(InformeTbHv[[#This Row],[TURNO]],[1]INFORMEHV!AI$2:AK$184,3,0)</f>
        <v>0.58333333333333337</v>
      </c>
      <c r="AL1446" s="205">
        <v>20</v>
      </c>
      <c r="AM1446" s="88">
        <v>524</v>
      </c>
      <c r="AN1446" s="88">
        <v>181.71</v>
      </c>
      <c r="AO1446" s="88">
        <v>31</v>
      </c>
      <c r="AP1446" s="88"/>
      <c r="AQ1446" s="89">
        <v>22.21</v>
      </c>
      <c r="AR1446" s="88">
        <v>8</v>
      </c>
      <c r="AS1446" s="88"/>
      <c r="AT1446" s="88"/>
      <c r="AU1446" s="88"/>
      <c r="AV1446" s="88">
        <v>0.17</v>
      </c>
      <c r="AW1446" s="88">
        <v>0.35</v>
      </c>
      <c r="AX1446" s="88">
        <v>0.43</v>
      </c>
      <c r="AY1446" s="88">
        <v>4</v>
      </c>
      <c r="AZ1446" s="92"/>
      <c r="BA1446" s="88" t="s">
        <v>48</v>
      </c>
      <c r="BB144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0.95</v>
      </c>
      <c r="BC1446" s="89"/>
      <c r="BD1446" s="89"/>
      <c r="BE1446" s="89"/>
      <c r="BF1446" s="89"/>
      <c r="BG1446" s="93"/>
      <c r="BH1446" s="44"/>
      <c r="BI1446" s="45"/>
      <c r="BJ1446" s="45"/>
      <c r="BK1446" s="46"/>
      <c r="BL1446" s="94"/>
    </row>
    <row r="1447" spans="1:64" ht="18" customHeight="1" x14ac:dyDescent="0.3">
      <c r="A1447" s="87">
        <f>IFERROR(InformeTbHv[[#This Row],[T EFECTIVO]]/InformeTbHv[[#This Row],[Horas disponibles]],0)</f>
        <v>0.96153846153846156</v>
      </c>
      <c r="B1447" s="87">
        <f>((InformeTbHv[[#This Row],[T PROGRAMADO]]-InformeTbHv[[#This Row],[HORAS DE OTRAS PARADA]]))/InformeTbHv[[#This Row],[T PROGRAMADO]]</f>
        <v>0.96153846153846156</v>
      </c>
      <c r="C1447" s="216">
        <f>IFERROR(((InformeTbHv[[#This Row],[T PROGRAMADO]]-InformeTbHv[[#This Row],[Ttal P. mec]])/InformeTbHv[[#This Row],[T PROGRAMADO]]),0)</f>
        <v>1</v>
      </c>
      <c r="D1447" s="88">
        <f>IFERROR(ROUND(InformeTbHv[[#This Row],[TOTAL DE ARBOLES]]/InformeTbHv[[#This Row],[T EFECTIVO]],2),"")</f>
        <v>34.72</v>
      </c>
      <c r="E1447" s="88">
        <f>(IFERROR(ROUND(InformeTbHv[[#This Row],[M3]]/InformeTbHv[[#This Row],[TOTAL DE ARBOLES]],2),""))</f>
        <v>0.33</v>
      </c>
      <c r="F1447" s="39">
        <f>IFERROR(ROUND(InformeTbHv[[#This Row],[M3]]/InformeTbHv[[#This Row],[T EFECTIVO]],2),"")</f>
        <v>11.52</v>
      </c>
      <c r="G1447" s="89">
        <f>InformeTbHv[[#This Row],[T PROGRAMADO]]-InformeTbHv[[#This Row],[HORAS DE OTRAS PARADA]]</f>
        <v>6.25</v>
      </c>
      <c r="H1447" s="89">
        <f>InformeTbHv[[#This Row],[T PROGRAMADO]]-SUM(InformeTbHv[[#This Row],[T PARADAS MEC]]+InformeTbHv[[#This Row],[ALISTAMIENTO]]+InformeTbHv[[#This Row],[Mantenimiento periódico]])</f>
        <v>6.5</v>
      </c>
      <c r="I1447" s="89">
        <f>InformeTbHv[[#This Row],[T PARADAS MEC]]+InformeTbHv[[#This Row],[ALISTAMIENTO]]+InformeTbHv[[#This Row],[Mantenimiento periódico]]</f>
        <v>0</v>
      </c>
      <c r="J1447" s="89">
        <f>SUMIF(InformeTbHv[[#This Row],[MOTIVO 1]],"Mantenimiento periódico",InformeTbHv[[#This Row],[T OTRA PARADA 1]])</f>
        <v>0</v>
      </c>
      <c r="K1447" s="89">
        <f>InformeTbHv[[#This Row],[Mantenimiento periódico]]+InformeTbHv[[#This Row],[ALISTAMIENTO]]</f>
        <v>0</v>
      </c>
      <c r="L1447" s="89">
        <f>SUM(InformeTbHv[[#This Row],[T OTRA PARADA 1]:[T OTRA PARADA 5]])</f>
        <v>0</v>
      </c>
      <c r="M1447" s="88" t="s">
        <v>86</v>
      </c>
      <c r="N1447" s="88" t="s">
        <v>1418</v>
      </c>
      <c r="O1447" s="88" t="s">
        <v>88</v>
      </c>
      <c r="P1447" s="88">
        <v>94265708</v>
      </c>
      <c r="Q1447" s="88" t="s">
        <v>398</v>
      </c>
      <c r="R1447" s="88" t="s">
        <v>74</v>
      </c>
      <c r="S1447" s="90">
        <v>46096</v>
      </c>
      <c r="T1447" s="88" t="s">
        <v>399</v>
      </c>
      <c r="U1447" s="88"/>
      <c r="V1447" s="88"/>
      <c r="W1447" s="88"/>
      <c r="X1447" s="88"/>
      <c r="Y1447" s="88"/>
      <c r="Z1447" s="88"/>
      <c r="AA1447" s="88"/>
      <c r="AB1447" s="88"/>
      <c r="AC1447" s="88" t="s">
        <v>1430</v>
      </c>
      <c r="AD1447" s="88" t="s">
        <v>1475</v>
      </c>
      <c r="AE1447" s="88" t="s">
        <v>1517</v>
      </c>
      <c r="AF1447" s="88">
        <v>14.957915875223099</v>
      </c>
      <c r="AG1447" s="251" t="s">
        <v>205</v>
      </c>
      <c r="AH1447" s="206">
        <v>9</v>
      </c>
      <c r="AI1447" s="88" t="s">
        <v>45</v>
      </c>
      <c r="AJ1447" s="419">
        <f>VLOOKUP(InformeTbHv[[#This Row],[TURNO]],[1]INFORMEHV!AI$2:AK$184,2,0)</f>
        <v>0.58333333333333337</v>
      </c>
      <c r="AK1447" s="419">
        <f>VLOOKUP(InformeTbHv[[#This Row],[TURNO]],[1]INFORMEHV!AI$2:AK$184,3,0)</f>
        <v>0.91666666666666663</v>
      </c>
      <c r="AL1447" s="205">
        <v>20</v>
      </c>
      <c r="AM1447" s="88">
        <v>217</v>
      </c>
      <c r="AN1447" s="88">
        <v>71.97</v>
      </c>
      <c r="AO1447" s="88">
        <v>10.64</v>
      </c>
      <c r="AP1447" s="88"/>
      <c r="AQ1447" s="89">
        <v>18.8</v>
      </c>
      <c r="AR1447" s="88">
        <v>6.5</v>
      </c>
      <c r="AS1447" s="88"/>
      <c r="AT1447" s="88"/>
      <c r="AU1447" s="88"/>
      <c r="AV1447" s="88"/>
      <c r="AW1447" s="88"/>
      <c r="AX1447" s="88">
        <v>0.25</v>
      </c>
      <c r="AY1447" s="88"/>
      <c r="AZ1447" s="92" t="s">
        <v>629</v>
      </c>
      <c r="BA1447" s="88" t="s">
        <v>46</v>
      </c>
      <c r="BB144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0.25</v>
      </c>
      <c r="BC1447" s="89"/>
      <c r="BD1447" s="89"/>
      <c r="BE1447" s="89"/>
      <c r="BF1447" s="89"/>
      <c r="BG1447" s="93"/>
      <c r="BH1447" s="44"/>
      <c r="BI1447" s="45"/>
      <c r="BJ1447" s="45"/>
      <c r="BK1447" s="46"/>
      <c r="BL1447" s="94"/>
    </row>
    <row r="1448" spans="1:64" ht="18" customHeight="1" x14ac:dyDescent="0.3">
      <c r="A1448" s="87">
        <f>IFERROR(InformeTbHv[[#This Row],[T EFECTIVO]]/InformeTbHv[[#This Row],[Horas disponibles]],0)</f>
        <v>0.78885135135135132</v>
      </c>
      <c r="B1448" s="87">
        <f>((InformeTbHv[[#This Row],[T PROGRAMADO]]-InformeTbHv[[#This Row],[HORAS DE OTRAS PARADA]]))/InformeTbHv[[#This Row],[T PROGRAMADO]]</f>
        <v>0.71846153846153848</v>
      </c>
      <c r="C1448" s="216">
        <f>IFERROR(((InformeTbHv[[#This Row],[T PROGRAMADO]]-InformeTbHv[[#This Row],[Ttal P. mec]])/InformeTbHv[[#This Row],[T PROGRAMADO]]),0)</f>
        <v>0.91076923076923078</v>
      </c>
      <c r="D1448" s="88">
        <f>IFERROR(ROUND(InformeTbHv[[#This Row],[TOTAL DE ARBOLES]]/InformeTbHv[[#This Row],[T EFECTIVO]],2),"")</f>
        <v>33.619999999999997</v>
      </c>
      <c r="E1448" s="88">
        <f>(IFERROR(ROUND(InformeTbHv[[#This Row],[M3]]/InformeTbHv[[#This Row],[TOTAL DE ARBOLES]],2),""))</f>
        <v>0.21</v>
      </c>
      <c r="F1448" s="39">
        <f>IFERROR(ROUND(InformeTbHv[[#This Row],[M3]]/InformeTbHv[[#This Row],[T EFECTIVO]],2),"")</f>
        <v>6.93</v>
      </c>
      <c r="G1448" s="89">
        <f>InformeTbHv[[#This Row],[T PROGRAMADO]]-InformeTbHv[[#This Row],[HORAS DE OTRAS PARADA]]</f>
        <v>4.67</v>
      </c>
      <c r="H1448" s="89">
        <f>InformeTbHv[[#This Row],[T PROGRAMADO]]-SUM(InformeTbHv[[#This Row],[T PARADAS MEC]]+InformeTbHv[[#This Row],[ALISTAMIENTO]]+InformeTbHv[[#This Row],[Mantenimiento periódico]])</f>
        <v>5.92</v>
      </c>
      <c r="I1448" s="89">
        <f>InformeTbHv[[#This Row],[T PARADAS MEC]]+InformeTbHv[[#This Row],[ALISTAMIENTO]]+InformeTbHv[[#This Row],[Mantenimiento periódico]]</f>
        <v>0.57999999999999996</v>
      </c>
      <c r="J1448" s="89">
        <f>SUMIF(InformeTbHv[[#This Row],[MOTIVO 1]],"Mantenimiento periódico",InformeTbHv[[#This Row],[T OTRA PARADA 1]])</f>
        <v>0</v>
      </c>
      <c r="K1448" s="89">
        <f>InformeTbHv[[#This Row],[Mantenimiento periódico]]+InformeTbHv[[#This Row],[ALISTAMIENTO]]</f>
        <v>0.57999999999999996</v>
      </c>
      <c r="L1448" s="89">
        <f>SUM(InformeTbHv[[#This Row],[T OTRA PARADA 1]:[T OTRA PARADA 5]])</f>
        <v>1</v>
      </c>
      <c r="M1448" s="88" t="s">
        <v>86</v>
      </c>
      <c r="N1448" s="88" t="s">
        <v>1418</v>
      </c>
      <c r="O1448" s="88" t="s">
        <v>95</v>
      </c>
      <c r="P1448" s="88">
        <v>6135776</v>
      </c>
      <c r="Q1448" s="88" t="s">
        <v>398</v>
      </c>
      <c r="R1448" s="88" t="s">
        <v>74</v>
      </c>
      <c r="S1448" s="90">
        <v>46096</v>
      </c>
      <c r="T1448" s="88" t="s">
        <v>399</v>
      </c>
      <c r="U1448" s="88"/>
      <c r="V1448" s="88"/>
      <c r="W1448" s="88"/>
      <c r="X1448" s="88"/>
      <c r="Y1448" s="88"/>
      <c r="Z1448" s="88"/>
      <c r="AA1448" s="88"/>
      <c r="AB1448" s="88"/>
      <c r="AC1448" s="88" t="s">
        <v>1430</v>
      </c>
      <c r="AD1448" s="88" t="s">
        <v>1475</v>
      </c>
      <c r="AE1448" s="88" t="s">
        <v>1517</v>
      </c>
      <c r="AF1448" s="88">
        <v>14.957915875223099</v>
      </c>
      <c r="AG1448" s="251" t="s">
        <v>205</v>
      </c>
      <c r="AH1448" s="206">
        <v>9</v>
      </c>
      <c r="AI1448" s="88" t="s">
        <v>47</v>
      </c>
      <c r="AJ1448" s="419">
        <f>VLOOKUP(InformeTbHv[[#This Row],[TURNO]],[1]INFORMEHV!AI$2:AK$184,2,0)</f>
        <v>0.25</v>
      </c>
      <c r="AK1448" s="419">
        <f>VLOOKUP(InformeTbHv[[#This Row],[TURNO]],[1]INFORMEHV!AI$2:AK$184,3,0)</f>
        <v>0.58333333333333337</v>
      </c>
      <c r="AL1448" s="205">
        <v>35</v>
      </c>
      <c r="AM1448" s="88">
        <v>157</v>
      </c>
      <c r="AN1448" s="88">
        <v>32.369999999999997</v>
      </c>
      <c r="AO1448" s="88">
        <v>4.6500000000000004</v>
      </c>
      <c r="AP1448" s="88"/>
      <c r="AQ1448" s="89">
        <v>15.7</v>
      </c>
      <c r="AR1448" s="88">
        <v>6.5</v>
      </c>
      <c r="AS1448" s="88"/>
      <c r="AT1448" s="88"/>
      <c r="AU1448" s="88"/>
      <c r="AV1448" s="88">
        <v>0.57999999999999996</v>
      </c>
      <c r="AW1448" s="88"/>
      <c r="AX1448" s="88">
        <v>0.25</v>
      </c>
      <c r="AY1448" s="88">
        <v>4</v>
      </c>
      <c r="AZ1448" s="92" t="s">
        <v>968</v>
      </c>
      <c r="BA1448" s="88" t="s">
        <v>46</v>
      </c>
      <c r="BB144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1.83</v>
      </c>
      <c r="BC1448" s="89">
        <v>1</v>
      </c>
      <c r="BD1448" s="89"/>
      <c r="BE1448" s="89"/>
      <c r="BF1448" s="89"/>
      <c r="BG1448" s="93"/>
      <c r="BH1448" s="44" t="s">
        <v>858</v>
      </c>
      <c r="BI1448" s="45"/>
      <c r="BJ1448" s="45"/>
      <c r="BK1448" s="46"/>
      <c r="BL1448" s="94"/>
    </row>
    <row r="1449" spans="1:64" ht="18" customHeight="1" x14ac:dyDescent="0.3">
      <c r="A1449" s="87">
        <f>IFERROR(InformeTbHv[[#This Row],[T EFECTIVO]]/InformeTbHv[[#This Row],[Horas disponibles]],0)</f>
        <v>0.90720000000000001</v>
      </c>
      <c r="B1449" s="87">
        <f>((InformeTbHv[[#This Row],[T PROGRAMADO]]-InformeTbHv[[#This Row],[HORAS DE OTRAS PARADA]]))/InformeTbHv[[#This Row],[T PROGRAMADO]]</f>
        <v>0.87230769230769234</v>
      </c>
      <c r="C1449" s="216">
        <f>IFERROR(((InformeTbHv[[#This Row],[T PROGRAMADO]]-InformeTbHv[[#This Row],[Ttal P. mec]])/InformeTbHv[[#This Row],[T PROGRAMADO]]),0)</f>
        <v>0.96153846153846156</v>
      </c>
      <c r="D1449" s="88">
        <f>IFERROR(ROUND(InformeTbHv[[#This Row],[TOTAL DE ARBOLES]]/InformeTbHv[[#This Row],[T EFECTIVO]],2),"")</f>
        <v>46.91</v>
      </c>
      <c r="E1449" s="88">
        <f>(IFERROR(ROUND(InformeTbHv[[#This Row],[M3]]/InformeTbHv[[#This Row],[TOTAL DE ARBOLES]],2),""))</f>
        <v>0.2</v>
      </c>
      <c r="F1449" s="39">
        <f>IFERROR(ROUND(InformeTbHv[[#This Row],[M3]]/InformeTbHv[[#This Row],[T EFECTIVO]],2),"")</f>
        <v>9.17</v>
      </c>
      <c r="G1449" s="89">
        <f>InformeTbHv[[#This Row],[T PROGRAMADO]]-InformeTbHv[[#This Row],[HORAS DE OTRAS PARADA]]</f>
        <v>5.67</v>
      </c>
      <c r="H1449" s="89">
        <f>InformeTbHv[[#This Row],[T PROGRAMADO]]-SUM(InformeTbHv[[#This Row],[T PARADAS MEC]]+InformeTbHv[[#This Row],[ALISTAMIENTO]]+InformeTbHv[[#This Row],[Mantenimiento periódico]])</f>
        <v>6.25</v>
      </c>
      <c r="I1449" s="89">
        <f>InformeTbHv[[#This Row],[T PARADAS MEC]]+InformeTbHv[[#This Row],[ALISTAMIENTO]]+InformeTbHv[[#This Row],[Mantenimiento periódico]]</f>
        <v>0.25</v>
      </c>
      <c r="J1449" s="89">
        <f>SUMIF(InformeTbHv[[#This Row],[MOTIVO 1]],"Mantenimiento periódico",InformeTbHv[[#This Row],[T OTRA PARADA 1]])</f>
        <v>0</v>
      </c>
      <c r="K1449" s="89">
        <f>InformeTbHv[[#This Row],[Mantenimiento periódico]]+InformeTbHv[[#This Row],[ALISTAMIENTO]]</f>
        <v>0.25</v>
      </c>
      <c r="L1449" s="89">
        <f>SUM(InformeTbHv[[#This Row],[T OTRA PARADA 1]:[T OTRA PARADA 5]])</f>
        <v>0</v>
      </c>
      <c r="M1449" s="88" t="s">
        <v>72</v>
      </c>
      <c r="N1449" s="88" t="s">
        <v>1418</v>
      </c>
      <c r="O1449" s="88" t="s">
        <v>75</v>
      </c>
      <c r="P1449" s="88">
        <v>1114481552</v>
      </c>
      <c r="Q1449" s="88" t="s">
        <v>43</v>
      </c>
      <c r="R1449" s="88" t="s">
        <v>74</v>
      </c>
      <c r="S1449" s="90">
        <v>46096</v>
      </c>
      <c r="T1449" s="88" t="s">
        <v>102</v>
      </c>
      <c r="U1449" s="88"/>
      <c r="V1449" s="88"/>
      <c r="W1449" s="88"/>
      <c r="X1449" s="88"/>
      <c r="Y1449" s="88"/>
      <c r="Z1449" s="88"/>
      <c r="AA1449" s="88"/>
      <c r="AB1449" s="88"/>
      <c r="AC1449" s="88" t="s">
        <v>1425</v>
      </c>
      <c r="AD1449" s="88" t="s">
        <v>1470</v>
      </c>
      <c r="AE1449" s="88" t="s">
        <v>1514</v>
      </c>
      <c r="AF1449" s="88">
        <v>18.81028029942162</v>
      </c>
      <c r="AG1449" s="251" t="s">
        <v>205</v>
      </c>
      <c r="AH1449" s="206">
        <v>3</v>
      </c>
      <c r="AI1449" s="88" t="s">
        <v>45</v>
      </c>
      <c r="AJ1449" s="419">
        <f>VLOOKUP(InformeTbHv[[#This Row],[TURNO]],[1]INFORMEHV!AI$2:AK$184,2,0)</f>
        <v>0.58333333333333337</v>
      </c>
      <c r="AK1449" s="419">
        <f>VLOOKUP(InformeTbHv[[#This Row],[TURNO]],[1]INFORMEHV!AI$2:AK$184,3,0)</f>
        <v>0.91666666666666663</v>
      </c>
      <c r="AL1449" s="205">
        <v>28</v>
      </c>
      <c r="AM1449" s="88">
        <v>266</v>
      </c>
      <c r="AN1449" s="88">
        <v>52</v>
      </c>
      <c r="AO1449" s="88">
        <v>8.5</v>
      </c>
      <c r="AP1449" s="88">
        <v>43</v>
      </c>
      <c r="AQ1449" s="89">
        <v>15</v>
      </c>
      <c r="AR1449" s="88">
        <v>6.5</v>
      </c>
      <c r="AS1449" s="88"/>
      <c r="AT1449" s="88"/>
      <c r="AU1449" s="88"/>
      <c r="AV1449" s="88">
        <v>0.25</v>
      </c>
      <c r="AW1449" s="88">
        <v>0.25</v>
      </c>
      <c r="AX1449" s="88">
        <v>0.33</v>
      </c>
      <c r="AY1449" s="88">
        <v>5</v>
      </c>
      <c r="AZ1449" s="92" t="s">
        <v>81</v>
      </c>
      <c r="BA1449" s="88" t="s">
        <v>46</v>
      </c>
      <c r="BB144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0.83000000000000007</v>
      </c>
      <c r="BC1449" s="89"/>
      <c r="BD1449" s="89"/>
      <c r="BE1449" s="89"/>
      <c r="BF1449" s="89"/>
      <c r="BG1449" s="93"/>
      <c r="BH1449" s="44"/>
      <c r="BI1449" s="45"/>
      <c r="BJ1449" s="45"/>
      <c r="BK1449" s="46"/>
      <c r="BL1449" s="94"/>
    </row>
    <row r="1450" spans="1:64" ht="18" customHeight="1" x14ac:dyDescent="0.3">
      <c r="A1450" s="87">
        <f>IFERROR(InformeTbHv[[#This Row],[T EFECTIVO]]/InformeTbHv[[#This Row],[Horas disponibles]],0)</f>
        <v>0.91500000000000004</v>
      </c>
      <c r="B1450" s="87">
        <f>((InformeTbHv[[#This Row],[T PROGRAMADO]]-InformeTbHv[[#This Row],[HORAS DE OTRAS PARADA]]))/InformeTbHv[[#This Row],[T PROGRAMADO]]</f>
        <v>0.91500000000000004</v>
      </c>
      <c r="C1450" s="216">
        <f>IFERROR(((InformeTbHv[[#This Row],[T PROGRAMADO]]-InformeTbHv[[#This Row],[Ttal P. mec]])/InformeTbHv[[#This Row],[T PROGRAMADO]]),0)</f>
        <v>1</v>
      </c>
      <c r="D1450" s="88">
        <f>IFERROR(ROUND(InformeTbHv[[#This Row],[TOTAL DE ARBOLES]]/InformeTbHv[[#This Row],[T EFECTIVO]],2),"")</f>
        <v>20.22</v>
      </c>
      <c r="E1450" s="88">
        <f>(IFERROR(ROUND(InformeTbHv[[#This Row],[M3]]/InformeTbHv[[#This Row],[TOTAL DE ARBOLES]],2),""))</f>
        <v>0.32</v>
      </c>
      <c r="F1450" s="39">
        <f>IFERROR(ROUND(InformeTbHv[[#This Row],[M3]]/InformeTbHv[[#This Row],[T EFECTIVO]],2),"")</f>
        <v>6.56</v>
      </c>
      <c r="G1450" s="89">
        <f>InformeTbHv[[#This Row],[T PROGRAMADO]]-InformeTbHv[[#This Row],[HORAS DE OTRAS PARADA]]</f>
        <v>7.32</v>
      </c>
      <c r="H1450" s="89">
        <f>InformeTbHv[[#This Row],[T PROGRAMADO]]-SUM(InformeTbHv[[#This Row],[T PARADAS MEC]]+InformeTbHv[[#This Row],[ALISTAMIENTO]]+InformeTbHv[[#This Row],[Mantenimiento periódico]])</f>
        <v>8</v>
      </c>
      <c r="I1450" s="89">
        <f>InformeTbHv[[#This Row],[T PARADAS MEC]]+InformeTbHv[[#This Row],[ALISTAMIENTO]]+InformeTbHv[[#This Row],[Mantenimiento periódico]]</f>
        <v>0</v>
      </c>
      <c r="J1450" s="89">
        <f>SUMIF(InformeTbHv[[#This Row],[MOTIVO 1]],"Mantenimiento periódico",InformeTbHv[[#This Row],[T OTRA PARADA 1]])</f>
        <v>0</v>
      </c>
      <c r="K1450" s="89">
        <f>InformeTbHv[[#This Row],[Mantenimiento periódico]]+InformeTbHv[[#This Row],[ALISTAMIENTO]]</f>
        <v>0</v>
      </c>
      <c r="L1450" s="89">
        <f>SUM(InformeTbHv[[#This Row],[T OTRA PARADA 1]:[T OTRA PARADA 5]])</f>
        <v>0</v>
      </c>
      <c r="M1450" s="88" t="s">
        <v>86</v>
      </c>
      <c r="N1450" s="88" t="s">
        <v>1418</v>
      </c>
      <c r="O1450" s="88" t="s">
        <v>95</v>
      </c>
      <c r="P1450" s="88">
        <v>6135776</v>
      </c>
      <c r="Q1450" s="88" t="s">
        <v>398</v>
      </c>
      <c r="R1450" s="88" t="s">
        <v>74</v>
      </c>
      <c r="S1450" s="90">
        <v>46095</v>
      </c>
      <c r="T1450" s="88" t="s">
        <v>399</v>
      </c>
      <c r="U1450" s="88"/>
      <c r="V1450" s="88"/>
      <c r="W1450" s="88"/>
      <c r="X1450" s="88"/>
      <c r="Y1450" s="88"/>
      <c r="Z1450" s="88"/>
      <c r="AA1450" s="88"/>
      <c r="AB1450" s="88"/>
      <c r="AC1450" s="88" t="s">
        <v>1430</v>
      </c>
      <c r="AD1450" s="88" t="s">
        <v>1475</v>
      </c>
      <c r="AE1450" s="88" t="s">
        <v>1517</v>
      </c>
      <c r="AF1450" s="88">
        <v>14.957915875223099</v>
      </c>
      <c r="AG1450" s="251" t="s">
        <v>205</v>
      </c>
      <c r="AH1450" s="206">
        <v>9</v>
      </c>
      <c r="AI1450" s="88" t="s">
        <v>45</v>
      </c>
      <c r="AJ1450" s="419">
        <f>VLOOKUP(InformeTbHv[[#This Row],[TURNO]],[1]INFORMEHV!AI$2:AK$184,2,0)</f>
        <v>0.58333333333333337</v>
      </c>
      <c r="AK1450" s="419">
        <f>VLOOKUP(InformeTbHv[[#This Row],[TURNO]],[1]INFORMEHV!AI$2:AK$184,3,0)</f>
        <v>0.91666666666666663</v>
      </c>
      <c r="AL1450" s="205">
        <v>35</v>
      </c>
      <c r="AM1450" s="88">
        <v>148</v>
      </c>
      <c r="AN1450" s="88">
        <v>48</v>
      </c>
      <c r="AO1450" s="88">
        <v>7</v>
      </c>
      <c r="AP1450" s="88"/>
      <c r="AQ1450" s="89">
        <v>17.5</v>
      </c>
      <c r="AR1450" s="88">
        <v>8</v>
      </c>
      <c r="AS1450" s="88"/>
      <c r="AT1450" s="88"/>
      <c r="AU1450" s="88"/>
      <c r="AV1450" s="88"/>
      <c r="AW1450" s="88">
        <v>0.35</v>
      </c>
      <c r="AX1450" s="88">
        <v>0.33</v>
      </c>
      <c r="AY1450" s="88">
        <v>6</v>
      </c>
      <c r="AZ1450" s="92" t="s">
        <v>969</v>
      </c>
      <c r="BA1450" s="88" t="s">
        <v>46</v>
      </c>
      <c r="BB145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0.67999999999999994</v>
      </c>
      <c r="BC1450" s="89"/>
      <c r="BD1450" s="89"/>
      <c r="BE1450" s="89"/>
      <c r="BF1450" s="89"/>
      <c r="BG1450" s="93"/>
      <c r="BH1450" s="44"/>
      <c r="BI1450" s="45"/>
      <c r="BJ1450" s="45"/>
      <c r="BK1450" s="46"/>
      <c r="BL1450" s="94"/>
    </row>
    <row r="1451" spans="1:64" ht="18" customHeight="1" x14ac:dyDescent="0.3">
      <c r="A1451" s="87">
        <f>IFERROR(InformeTbHv[[#This Row],[T EFECTIVO]]/InformeTbHv[[#This Row],[Horas disponibles]],0)</f>
        <v>0.89896373056994816</v>
      </c>
      <c r="B1451" s="87">
        <f>((InformeTbHv[[#This Row],[T PROGRAMADO]]-InformeTbHv[[#This Row],[HORAS DE OTRAS PARADA]]))/InformeTbHv[[#This Row],[T PROGRAMADO]]</f>
        <v>0.86750000000000005</v>
      </c>
      <c r="C1451" s="216">
        <f>IFERROR(((InformeTbHv[[#This Row],[T PROGRAMADO]]-InformeTbHv[[#This Row],[Ttal P. mec]])/InformeTbHv[[#This Row],[T PROGRAMADO]]),0)</f>
        <v>0.96499999999999997</v>
      </c>
      <c r="D1451" s="88">
        <f>IFERROR(ROUND(InformeTbHv[[#This Row],[TOTAL DE ARBOLES]]/InformeTbHv[[#This Row],[T EFECTIVO]],2),"")</f>
        <v>17.48</v>
      </c>
      <c r="E1451" s="88">
        <f>(IFERROR(ROUND(InformeTbHv[[#This Row],[M3]]/InformeTbHv[[#This Row],[TOTAL DE ARBOLES]],2),""))</f>
        <v>0.33</v>
      </c>
      <c r="F1451" s="39">
        <f>IFERROR(ROUND(InformeTbHv[[#This Row],[M3]]/InformeTbHv[[#This Row],[T EFECTIVO]],2),"")</f>
        <v>5.76</v>
      </c>
      <c r="G1451" s="89">
        <f>InformeTbHv[[#This Row],[T PROGRAMADO]]-InformeTbHv[[#This Row],[HORAS DE OTRAS PARADA]]</f>
        <v>10.41</v>
      </c>
      <c r="H1451" s="89">
        <f>InformeTbHv[[#This Row],[T PROGRAMADO]]-SUM(InformeTbHv[[#This Row],[T PARADAS MEC]]+InformeTbHv[[#This Row],[ALISTAMIENTO]]+InformeTbHv[[#This Row],[Mantenimiento periódico]])</f>
        <v>11.58</v>
      </c>
      <c r="I1451" s="89">
        <f>InformeTbHv[[#This Row],[T PARADAS MEC]]+InformeTbHv[[#This Row],[ALISTAMIENTO]]+InformeTbHv[[#This Row],[Mantenimiento periódico]]</f>
        <v>0.42</v>
      </c>
      <c r="J1451" s="89">
        <f>SUMIF(InformeTbHv[[#This Row],[MOTIVO 1]],"Mantenimiento periódico",InformeTbHv[[#This Row],[T OTRA PARADA 1]])</f>
        <v>0</v>
      </c>
      <c r="K1451" s="89">
        <f>InformeTbHv[[#This Row],[Mantenimiento periódico]]+InformeTbHv[[#This Row],[ALISTAMIENTO]]</f>
        <v>0.42</v>
      </c>
      <c r="L1451" s="89">
        <f>SUM(InformeTbHv[[#This Row],[T OTRA PARADA 1]:[T OTRA PARADA 5]])</f>
        <v>1</v>
      </c>
      <c r="M1451" s="88" t="s">
        <v>79</v>
      </c>
      <c r="N1451" s="88" t="s">
        <v>1417</v>
      </c>
      <c r="O1451" s="88" t="s">
        <v>84</v>
      </c>
      <c r="P1451" s="88">
        <v>1085247991</v>
      </c>
      <c r="Q1451" s="88" t="s">
        <v>43</v>
      </c>
      <c r="R1451" s="88" t="s">
        <v>49</v>
      </c>
      <c r="S1451" s="203">
        <v>46097</v>
      </c>
      <c r="T1451" s="88" t="s">
        <v>62</v>
      </c>
      <c r="U1451" s="88"/>
      <c r="V1451" s="88"/>
      <c r="W1451" s="88"/>
      <c r="X1451" s="88"/>
      <c r="Y1451" s="88"/>
      <c r="Z1451" s="88"/>
      <c r="AA1451" s="88"/>
      <c r="AB1451" s="88"/>
      <c r="AC1451" s="88" t="s">
        <v>1445</v>
      </c>
      <c r="AD1451" s="88" t="s">
        <v>1490</v>
      </c>
      <c r="AE1451" s="88" t="s">
        <v>1518</v>
      </c>
      <c r="AF1451" s="88">
        <v>19.828868083208551</v>
      </c>
      <c r="AG1451" s="49" t="s">
        <v>208</v>
      </c>
      <c r="AH1451" s="206">
        <v>5</v>
      </c>
      <c r="AI1451" s="205" t="s">
        <v>47</v>
      </c>
      <c r="AJ1451" s="416">
        <f>VLOOKUP(InformeTbHv[[#This Row],[TURNO]],[1]INFORMEHV!AI$2:AK$184,2,0)</f>
        <v>0.25</v>
      </c>
      <c r="AK1451" s="416">
        <f>VLOOKUP(InformeTbHv[[#This Row],[TURNO]],[1]INFORMEHV!AI$2:AK$184,3,0)</f>
        <v>0.58333333333333337</v>
      </c>
      <c r="AL1451" s="205">
        <v>28</v>
      </c>
      <c r="AM1451" s="88">
        <v>182</v>
      </c>
      <c r="AN1451" s="88">
        <v>60</v>
      </c>
      <c r="AO1451" s="88">
        <v>8</v>
      </c>
      <c r="AP1451" s="88"/>
      <c r="AQ1451" s="89">
        <v>62.7</v>
      </c>
      <c r="AR1451" s="88">
        <v>12</v>
      </c>
      <c r="AS1451" s="88"/>
      <c r="AT1451" s="88"/>
      <c r="AU1451" s="88"/>
      <c r="AV1451" s="88">
        <v>0.42</v>
      </c>
      <c r="AW1451" s="88"/>
      <c r="AX1451" s="88">
        <v>0.17</v>
      </c>
      <c r="AY1451" s="88"/>
      <c r="AZ1451" s="92"/>
      <c r="BA1451" s="88" t="s">
        <v>46</v>
      </c>
      <c r="BB145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1.5899999999999999</v>
      </c>
      <c r="BC1451" s="89">
        <v>1</v>
      </c>
      <c r="BD1451" s="89"/>
      <c r="BE1451" s="89"/>
      <c r="BF1451" s="89"/>
      <c r="BG1451" s="93"/>
      <c r="BH1451" s="44" t="s">
        <v>858</v>
      </c>
      <c r="BI1451" s="45"/>
      <c r="BJ1451" s="45"/>
      <c r="BK1451" s="46"/>
      <c r="BL1451" s="94"/>
    </row>
    <row r="1452" spans="1:64" ht="18" customHeight="1" x14ac:dyDescent="0.3">
      <c r="A1452" s="87">
        <f>IFERROR(InformeTbHv[[#This Row],[T EFECTIVO]]/InformeTbHv[[#This Row],[Horas disponibles]],0)</f>
        <v>0.94344473007712082</v>
      </c>
      <c r="B1452" s="87">
        <f>((InformeTbHv[[#This Row],[T PROGRAMADO]]-InformeTbHv[[#This Row],[HORAS DE OTRAS PARADA]]))/InformeTbHv[[#This Row],[T PROGRAMADO]]</f>
        <v>0.91749999999999998</v>
      </c>
      <c r="C1452" s="216">
        <f>IFERROR(((InformeTbHv[[#This Row],[T PROGRAMADO]]-InformeTbHv[[#This Row],[Ttal P. mec]])/InformeTbHv[[#This Row],[T PROGRAMADO]]),0)</f>
        <v>0.97250000000000003</v>
      </c>
      <c r="D1452" s="88">
        <f>IFERROR(ROUND(InformeTbHv[[#This Row],[TOTAL DE ARBOLES]]/InformeTbHv[[#This Row],[T EFECTIVO]],2),"")</f>
        <v>12.72</v>
      </c>
      <c r="E1452" s="88">
        <f>(IFERROR(ROUND(InformeTbHv[[#This Row],[M3]]/InformeTbHv[[#This Row],[TOTAL DE ARBOLES]],2),""))</f>
        <v>0.79</v>
      </c>
      <c r="F1452" s="39">
        <f>IFERROR(ROUND(InformeTbHv[[#This Row],[M3]]/InformeTbHv[[#This Row],[T EFECTIVO]],2),"")</f>
        <v>9.99</v>
      </c>
      <c r="G1452" s="89">
        <f>InformeTbHv[[#This Row],[T PROGRAMADO]]-InformeTbHv[[#This Row],[HORAS DE OTRAS PARADA]]</f>
        <v>11.01</v>
      </c>
      <c r="H1452" s="89">
        <f>InformeTbHv[[#This Row],[T PROGRAMADO]]-SUM(InformeTbHv[[#This Row],[T PARADAS MEC]]+InformeTbHv[[#This Row],[ALISTAMIENTO]]+InformeTbHv[[#This Row],[Mantenimiento periódico]])</f>
        <v>11.67</v>
      </c>
      <c r="I1452" s="89">
        <f>InformeTbHv[[#This Row],[T PARADAS MEC]]+InformeTbHv[[#This Row],[ALISTAMIENTO]]+InformeTbHv[[#This Row],[Mantenimiento periódico]]</f>
        <v>0.33</v>
      </c>
      <c r="J1452" s="89">
        <f>SUMIF(InformeTbHv[[#This Row],[MOTIVO 1]],"Mantenimiento periódico",InformeTbHv[[#This Row],[T OTRA PARADA 1]])</f>
        <v>0</v>
      </c>
      <c r="K1452" s="89">
        <f>InformeTbHv[[#This Row],[Mantenimiento periódico]]+InformeTbHv[[#This Row],[ALISTAMIENTO]]</f>
        <v>0.33</v>
      </c>
      <c r="L1452" s="89">
        <f>SUM(InformeTbHv[[#This Row],[T OTRA PARADA 1]:[T OTRA PARADA 5]])</f>
        <v>0</v>
      </c>
      <c r="M1452" s="88" t="s">
        <v>55</v>
      </c>
      <c r="N1452" s="88" t="s">
        <v>1418</v>
      </c>
      <c r="O1452" s="88" t="s">
        <v>94</v>
      </c>
      <c r="P1452" s="88">
        <v>94269293</v>
      </c>
      <c r="Q1452" s="88" t="s">
        <v>43</v>
      </c>
      <c r="R1452" s="88" t="s">
        <v>49</v>
      </c>
      <c r="S1452" s="90">
        <v>46096</v>
      </c>
      <c r="T1452" s="88" t="s">
        <v>62</v>
      </c>
      <c r="U1452" s="88"/>
      <c r="V1452" s="88"/>
      <c r="W1452" s="88"/>
      <c r="X1452" s="88"/>
      <c r="Y1452" s="88"/>
      <c r="Z1452" s="88"/>
      <c r="AA1452" s="88"/>
      <c r="AB1452" s="88"/>
      <c r="AC1452" s="88" t="s">
        <v>1445</v>
      </c>
      <c r="AD1452" s="88" t="s">
        <v>1490</v>
      </c>
      <c r="AE1452" s="88" t="s">
        <v>1518</v>
      </c>
      <c r="AF1452" s="88">
        <v>19.828868083208551</v>
      </c>
      <c r="AG1452" s="49" t="s">
        <v>208</v>
      </c>
      <c r="AH1452" s="206">
        <v>5</v>
      </c>
      <c r="AI1452" s="88" t="s">
        <v>47</v>
      </c>
      <c r="AJ1452" s="419">
        <f>VLOOKUP(InformeTbHv[[#This Row],[TURNO]],[1]INFORMEHV!AI$2:AK$184,2,0)</f>
        <v>0.25</v>
      </c>
      <c r="AK1452" s="419">
        <f>VLOOKUP(InformeTbHv[[#This Row],[TURNO]],[1]INFORMEHV!AI$2:AK$184,3,0)</f>
        <v>0.58333333333333337</v>
      </c>
      <c r="AL1452" s="205">
        <v>30</v>
      </c>
      <c r="AM1452" s="88">
        <v>140</v>
      </c>
      <c r="AN1452" s="88">
        <v>110</v>
      </c>
      <c r="AO1452" s="88">
        <v>17.59</v>
      </c>
      <c r="AP1452" s="88"/>
      <c r="AQ1452" s="95">
        <v>27.3</v>
      </c>
      <c r="AR1452" s="88">
        <v>12</v>
      </c>
      <c r="AS1452" s="88"/>
      <c r="AT1452" s="88"/>
      <c r="AU1452" s="88"/>
      <c r="AV1452" s="88">
        <v>0.33</v>
      </c>
      <c r="AW1452" s="88">
        <v>0.33</v>
      </c>
      <c r="AX1452" s="88">
        <v>0.33</v>
      </c>
      <c r="AY1452" s="88"/>
      <c r="AZ1452" s="92" t="s">
        <v>972</v>
      </c>
      <c r="BA1452" s="88" t="s">
        <v>46</v>
      </c>
      <c r="BB145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0.99</v>
      </c>
      <c r="BC1452" s="89"/>
      <c r="BD1452" s="89"/>
      <c r="BE1452" s="89"/>
      <c r="BF1452" s="89"/>
      <c r="BG1452" s="93"/>
      <c r="BH1452" s="44"/>
      <c r="BI1452" s="45"/>
      <c r="BJ1452" s="45"/>
      <c r="BK1452" s="46"/>
      <c r="BL1452" s="94"/>
    </row>
    <row r="1453" spans="1:64" ht="18" customHeight="1" x14ac:dyDescent="0.3">
      <c r="A1453" s="87">
        <f>IFERROR(InformeTbHv[[#This Row],[T EFECTIVO]]/InformeTbHv[[#This Row],[Horas disponibles]],0)</f>
        <v>0.95029991431019711</v>
      </c>
      <c r="B1453" s="87">
        <f>((InformeTbHv[[#This Row],[T PROGRAMADO]]-InformeTbHv[[#This Row],[HORAS DE OTRAS PARADA]]))/InformeTbHv[[#This Row],[T PROGRAMADO]]</f>
        <v>0.92416666666666669</v>
      </c>
      <c r="C1453" s="216">
        <f>IFERROR(((InformeTbHv[[#This Row],[T PROGRAMADO]]-InformeTbHv[[#This Row],[Ttal P. mec]])/InformeTbHv[[#This Row],[T PROGRAMADO]]),0)</f>
        <v>0.97250000000000003</v>
      </c>
      <c r="D1453" s="88">
        <f>IFERROR(ROUND(InformeTbHv[[#This Row],[TOTAL DE ARBOLES]]/InformeTbHv[[#This Row],[T EFECTIVO]],2),"")</f>
        <v>14.61</v>
      </c>
      <c r="E1453" s="88">
        <f>(IFERROR(ROUND(InformeTbHv[[#This Row],[M3]]/InformeTbHv[[#This Row],[TOTAL DE ARBOLES]],2),""))</f>
        <v>0.27</v>
      </c>
      <c r="F1453" s="39">
        <f>IFERROR(ROUND(InformeTbHv[[#This Row],[M3]]/InformeTbHv[[#This Row],[T EFECTIVO]],2),"")</f>
        <v>3.91</v>
      </c>
      <c r="G1453" s="89">
        <f>InformeTbHv[[#This Row],[T PROGRAMADO]]-InformeTbHv[[#This Row],[HORAS DE OTRAS PARADA]]</f>
        <v>11.09</v>
      </c>
      <c r="H1453" s="89">
        <f>InformeTbHv[[#This Row],[T PROGRAMADO]]-SUM(InformeTbHv[[#This Row],[T PARADAS MEC]]+InformeTbHv[[#This Row],[ALISTAMIENTO]]+InformeTbHv[[#This Row],[Mantenimiento periódico]])</f>
        <v>11.67</v>
      </c>
      <c r="I1453" s="89">
        <f>InformeTbHv[[#This Row],[T PARADAS MEC]]+InformeTbHv[[#This Row],[ALISTAMIENTO]]+InformeTbHv[[#This Row],[Mantenimiento periódico]]</f>
        <v>0.33</v>
      </c>
      <c r="J1453" s="89">
        <f>SUMIF(InformeTbHv[[#This Row],[MOTIVO 1]],"Mantenimiento periódico",InformeTbHv[[#This Row],[T OTRA PARADA 1]])</f>
        <v>0</v>
      </c>
      <c r="K1453" s="89">
        <f>InformeTbHv[[#This Row],[Mantenimiento periódico]]+InformeTbHv[[#This Row],[ALISTAMIENTO]]</f>
        <v>0.33</v>
      </c>
      <c r="L1453" s="89">
        <f>SUM(InformeTbHv[[#This Row],[T OTRA PARADA 1]:[T OTRA PARADA 5]])</f>
        <v>0</v>
      </c>
      <c r="M1453" s="88" t="s">
        <v>79</v>
      </c>
      <c r="N1453" s="88" t="s">
        <v>1417</v>
      </c>
      <c r="O1453" s="88" t="s">
        <v>84</v>
      </c>
      <c r="P1453" s="88">
        <v>1085247991</v>
      </c>
      <c r="Q1453" s="88" t="s">
        <v>43</v>
      </c>
      <c r="R1453" s="88" t="s">
        <v>49</v>
      </c>
      <c r="S1453" s="203">
        <v>46096</v>
      </c>
      <c r="T1453" s="88" t="s">
        <v>62</v>
      </c>
      <c r="U1453" s="88"/>
      <c r="V1453" s="88"/>
      <c r="W1453" s="88"/>
      <c r="X1453" s="88"/>
      <c r="Y1453" s="88"/>
      <c r="Z1453" s="88"/>
      <c r="AA1453" s="88"/>
      <c r="AB1453" s="88"/>
      <c r="AC1453" s="88" t="s">
        <v>1445</v>
      </c>
      <c r="AD1453" s="88" t="s">
        <v>1490</v>
      </c>
      <c r="AE1453" s="88" t="s">
        <v>1518</v>
      </c>
      <c r="AF1453" s="88">
        <v>19.828868083208551</v>
      </c>
      <c r="AG1453" s="49" t="s">
        <v>208</v>
      </c>
      <c r="AH1453" s="206">
        <v>5</v>
      </c>
      <c r="AI1453" s="205" t="s">
        <v>47</v>
      </c>
      <c r="AJ1453" s="416">
        <f>VLOOKUP(InformeTbHv[[#This Row],[TURNO]],[1]INFORMEHV!AI$2:AK$184,2,0)</f>
        <v>0.25</v>
      </c>
      <c r="AK1453" s="416">
        <f>VLOOKUP(InformeTbHv[[#This Row],[TURNO]],[1]INFORMEHV!AI$2:AK$184,3,0)</f>
        <v>0.58333333333333337</v>
      </c>
      <c r="AL1453" s="205">
        <v>30</v>
      </c>
      <c r="AM1453" s="88">
        <v>162</v>
      </c>
      <c r="AN1453" s="88">
        <v>43.4</v>
      </c>
      <c r="AO1453" s="88">
        <v>6.4</v>
      </c>
      <c r="AP1453" s="88"/>
      <c r="AQ1453" s="89">
        <v>63.4</v>
      </c>
      <c r="AR1453" s="88">
        <v>12</v>
      </c>
      <c r="AS1453" s="88"/>
      <c r="AT1453" s="88"/>
      <c r="AU1453" s="88"/>
      <c r="AV1453" s="88">
        <v>0.33</v>
      </c>
      <c r="AW1453" s="88">
        <v>0.25</v>
      </c>
      <c r="AX1453" s="88">
        <v>0.33</v>
      </c>
      <c r="AY1453" s="88"/>
      <c r="AZ1453" s="92" t="s">
        <v>973</v>
      </c>
      <c r="BA1453" s="88" t="s">
        <v>46</v>
      </c>
      <c r="BB145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0.91000000000000014</v>
      </c>
      <c r="BC1453" s="89"/>
      <c r="BD1453" s="89"/>
      <c r="BE1453" s="89"/>
      <c r="BF1453" s="89"/>
      <c r="BG1453" s="93"/>
      <c r="BH1453" s="44"/>
      <c r="BI1453" s="45"/>
      <c r="BJ1453" s="45"/>
      <c r="BK1453" s="46"/>
      <c r="BL1453" s="94"/>
    </row>
    <row r="1454" spans="1:64" ht="18" customHeight="1" x14ac:dyDescent="0.3">
      <c r="A1454" s="87">
        <f>IFERROR(InformeTbHv[[#This Row],[T EFECTIVO]]/InformeTbHv[[#This Row],[Horas disponibles]],0)</f>
        <v>0.9</v>
      </c>
      <c r="B1454" s="87">
        <f>((InformeTbHv[[#This Row],[T PROGRAMADO]]-InformeTbHv[[#This Row],[HORAS DE OTRAS PARADA]]))/InformeTbHv[[#This Row],[T PROGRAMADO]]</f>
        <v>0.84375</v>
      </c>
      <c r="C1454" s="216">
        <f>IFERROR(((InformeTbHv[[#This Row],[T PROGRAMADO]]-InformeTbHv[[#This Row],[Ttal P. mec]])/InformeTbHv[[#This Row],[T PROGRAMADO]]),0)</f>
        <v>0.9375</v>
      </c>
      <c r="D1454" s="88">
        <f>IFERROR(ROUND(InformeTbHv[[#This Row],[TOTAL DE ARBOLES]]/InformeTbHv[[#This Row],[T EFECTIVO]],2),"")</f>
        <v>30.52</v>
      </c>
      <c r="E1454" s="88">
        <f>(IFERROR(ROUND(InformeTbHv[[#This Row],[M3]]/InformeTbHv[[#This Row],[TOTAL DE ARBOLES]],2),""))</f>
        <v>0.16</v>
      </c>
      <c r="F1454" s="39">
        <f>IFERROR(ROUND(InformeTbHv[[#This Row],[M3]]/InformeTbHv[[#This Row],[T EFECTIVO]],2),"")</f>
        <v>4.8899999999999997</v>
      </c>
      <c r="G1454" s="89">
        <f>InformeTbHv[[#This Row],[T PROGRAMADO]]-InformeTbHv[[#This Row],[HORAS DE OTRAS PARADA]]</f>
        <v>6.75</v>
      </c>
      <c r="H1454" s="89">
        <f>InformeTbHv[[#This Row],[T PROGRAMADO]]-SUM(InformeTbHv[[#This Row],[T PARADAS MEC]]+InformeTbHv[[#This Row],[ALISTAMIENTO]]+InformeTbHv[[#This Row],[Mantenimiento periódico]])</f>
        <v>7.5</v>
      </c>
      <c r="I1454" s="89">
        <f>InformeTbHv[[#This Row],[T PARADAS MEC]]+InformeTbHv[[#This Row],[ALISTAMIENTO]]+InformeTbHv[[#This Row],[Mantenimiento periódico]]</f>
        <v>0.5</v>
      </c>
      <c r="J1454" s="89">
        <f>SUMIF(InformeTbHv[[#This Row],[MOTIVO 1]],"Mantenimiento periódico",InformeTbHv[[#This Row],[T OTRA PARADA 1]])</f>
        <v>0</v>
      </c>
      <c r="K1454" s="89">
        <f>InformeTbHv[[#This Row],[Mantenimiento periódico]]+InformeTbHv[[#This Row],[ALISTAMIENTO]]</f>
        <v>0.5</v>
      </c>
      <c r="L1454" s="89">
        <f>SUM(InformeTbHv[[#This Row],[T OTRA PARADA 1]:[T OTRA PARADA 5]])</f>
        <v>0</v>
      </c>
      <c r="M1454" s="88" t="s">
        <v>134</v>
      </c>
      <c r="N1454" s="88" t="s">
        <v>1417</v>
      </c>
      <c r="O1454" s="88" t="s">
        <v>370</v>
      </c>
      <c r="P1454" s="88">
        <v>1022124531</v>
      </c>
      <c r="Q1454" s="88" t="s">
        <v>65</v>
      </c>
      <c r="R1454" s="88" t="s">
        <v>49</v>
      </c>
      <c r="S1454" s="90">
        <v>46096</v>
      </c>
      <c r="T1454" s="88" t="s">
        <v>941</v>
      </c>
      <c r="U1454" s="88"/>
      <c r="V1454" s="88"/>
      <c r="W1454" s="88"/>
      <c r="X1454" s="88"/>
      <c r="Y1454" s="88"/>
      <c r="Z1454" s="88"/>
      <c r="AA1454" s="88"/>
      <c r="AB1454" s="88"/>
      <c r="AC1454" s="88" t="s">
        <v>1424</v>
      </c>
      <c r="AD1454" s="88" t="s">
        <v>1469</v>
      </c>
      <c r="AE1454" s="88" t="s">
        <v>1513</v>
      </c>
      <c r="AF1454" s="88">
        <v>17.094631593058232</v>
      </c>
      <c r="AG1454" s="252" t="s">
        <v>206</v>
      </c>
      <c r="AH1454" s="206">
        <v>2</v>
      </c>
      <c r="AI1454" s="88" t="s">
        <v>45</v>
      </c>
      <c r="AJ1454" s="419">
        <f>VLOOKUP(InformeTbHv[[#This Row],[TURNO]],[1]INFORMEHV!AI$2:AK$184,2,0)</f>
        <v>0.58333333333333337</v>
      </c>
      <c r="AK1454" s="419">
        <f>VLOOKUP(InformeTbHv[[#This Row],[TURNO]],[1]INFORMEHV!AI$2:AK$184,3,0)</f>
        <v>0.91666666666666663</v>
      </c>
      <c r="AL1454" s="205">
        <v>11</v>
      </c>
      <c r="AM1454" s="88">
        <v>206</v>
      </c>
      <c r="AN1454" s="88">
        <v>33</v>
      </c>
      <c r="AO1454" s="88">
        <v>4</v>
      </c>
      <c r="AP1454" s="88">
        <v>46</v>
      </c>
      <c r="AQ1454" s="89">
        <v>14</v>
      </c>
      <c r="AR1454" s="88">
        <v>8</v>
      </c>
      <c r="AS1454" s="88"/>
      <c r="AT1454" s="88"/>
      <c r="AU1454" s="88"/>
      <c r="AV1454" s="88">
        <v>0.5</v>
      </c>
      <c r="AW1454" s="88">
        <v>0.25</v>
      </c>
      <c r="AX1454" s="88">
        <v>0.5</v>
      </c>
      <c r="AY1454" s="88"/>
      <c r="AZ1454" s="92"/>
      <c r="BA1454" s="88" t="s">
        <v>48</v>
      </c>
      <c r="BB145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1.25</v>
      </c>
      <c r="BC1454" s="89"/>
      <c r="BD1454" s="89"/>
      <c r="BE1454" s="89"/>
      <c r="BF1454" s="89"/>
      <c r="BG1454" s="93"/>
      <c r="BH1454" s="44"/>
      <c r="BI1454" s="45"/>
      <c r="BJ1454" s="45"/>
      <c r="BK1454" s="46"/>
      <c r="BL1454" s="94"/>
    </row>
    <row r="1455" spans="1:64" ht="18" customHeight="1" x14ac:dyDescent="0.3">
      <c r="A1455" s="87">
        <f>IFERROR(InformeTbHv[[#This Row],[T EFECTIVO]]/InformeTbHv[[#This Row],[Horas disponibles]],0)</f>
        <v>0.8666666666666667</v>
      </c>
      <c r="B1455" s="87">
        <f>((InformeTbHv[[#This Row],[T PROGRAMADO]]-InformeTbHv[[#This Row],[HORAS DE OTRAS PARADA]]))/InformeTbHv[[#This Row],[T PROGRAMADO]]</f>
        <v>0.8125</v>
      </c>
      <c r="C1455" s="216">
        <f>IFERROR(((InformeTbHv[[#This Row],[T PROGRAMADO]]-InformeTbHv[[#This Row],[Ttal P. mec]])/InformeTbHv[[#This Row],[T PROGRAMADO]]),0)</f>
        <v>0.9375</v>
      </c>
      <c r="D1455" s="88">
        <f>IFERROR(ROUND(InformeTbHv[[#This Row],[TOTAL DE ARBOLES]]/InformeTbHv[[#This Row],[T EFECTIVO]],2),"")</f>
        <v>19.23</v>
      </c>
      <c r="E1455" s="88">
        <f>(IFERROR(ROUND(InformeTbHv[[#This Row],[M3]]/InformeTbHv[[#This Row],[TOTAL DE ARBOLES]],2),""))</f>
        <v>0.27</v>
      </c>
      <c r="F1455" s="39">
        <f>IFERROR(ROUND(InformeTbHv[[#This Row],[M3]]/InformeTbHv[[#This Row],[T EFECTIVO]],2),"")</f>
        <v>5.15</v>
      </c>
      <c r="G1455" s="89">
        <f>InformeTbHv[[#This Row],[T PROGRAMADO]]-InformeTbHv[[#This Row],[HORAS DE OTRAS PARADA]]</f>
        <v>6.5</v>
      </c>
      <c r="H1455" s="89">
        <f>InformeTbHv[[#This Row],[T PROGRAMADO]]-SUM(InformeTbHv[[#This Row],[T PARADAS MEC]]+InformeTbHv[[#This Row],[ALISTAMIENTO]]+InformeTbHv[[#This Row],[Mantenimiento periódico]])</f>
        <v>7.5</v>
      </c>
      <c r="I1455" s="89">
        <f>InformeTbHv[[#This Row],[T PARADAS MEC]]+InformeTbHv[[#This Row],[ALISTAMIENTO]]+InformeTbHv[[#This Row],[Mantenimiento periódico]]</f>
        <v>0.5</v>
      </c>
      <c r="J1455" s="89">
        <f>SUMIF(InformeTbHv[[#This Row],[MOTIVO 1]],"Mantenimiento periódico",InformeTbHv[[#This Row],[T OTRA PARADA 1]])</f>
        <v>0</v>
      </c>
      <c r="K1455" s="89">
        <f>InformeTbHv[[#This Row],[Mantenimiento periódico]]+InformeTbHv[[#This Row],[ALISTAMIENTO]]</f>
        <v>0.5</v>
      </c>
      <c r="L1455" s="89">
        <f>SUM(InformeTbHv[[#This Row],[T OTRA PARADA 1]:[T OTRA PARADA 5]])</f>
        <v>0</v>
      </c>
      <c r="M1455" s="88" t="s">
        <v>136</v>
      </c>
      <c r="N1455" s="88" t="s">
        <v>1417</v>
      </c>
      <c r="O1455" s="88" t="s">
        <v>375</v>
      </c>
      <c r="P1455" s="88">
        <v>1127213532</v>
      </c>
      <c r="Q1455" s="88" t="s">
        <v>65</v>
      </c>
      <c r="R1455" s="88" t="s">
        <v>49</v>
      </c>
      <c r="S1455" s="90">
        <v>46096</v>
      </c>
      <c r="T1455" s="88" t="s">
        <v>941</v>
      </c>
      <c r="U1455" s="88"/>
      <c r="V1455" s="88"/>
      <c r="W1455" s="88"/>
      <c r="X1455" s="88"/>
      <c r="Y1455" s="88"/>
      <c r="Z1455" s="88"/>
      <c r="AA1455" s="88"/>
      <c r="AB1455" s="88"/>
      <c r="AC1455" s="88" t="s">
        <v>1424</v>
      </c>
      <c r="AD1455" s="88" t="s">
        <v>1469</v>
      </c>
      <c r="AE1455" s="88" t="s">
        <v>1513</v>
      </c>
      <c r="AF1455" s="88">
        <v>17.094631593058232</v>
      </c>
      <c r="AG1455" s="252" t="s">
        <v>206</v>
      </c>
      <c r="AH1455" s="206">
        <v>2</v>
      </c>
      <c r="AI1455" s="88" t="s">
        <v>45</v>
      </c>
      <c r="AJ1455" s="419">
        <f>VLOOKUP(InformeTbHv[[#This Row],[TURNO]],[1]INFORMEHV!AI$2:AK$184,2,0)</f>
        <v>0.58333333333333337</v>
      </c>
      <c r="AK1455" s="419">
        <f>VLOOKUP(InformeTbHv[[#This Row],[TURNO]],[1]INFORMEHV!AI$2:AK$184,3,0)</f>
        <v>0.91666666666666663</v>
      </c>
      <c r="AL1455" s="205">
        <v>12</v>
      </c>
      <c r="AM1455" s="88">
        <v>125</v>
      </c>
      <c r="AN1455" s="88">
        <v>33.46</v>
      </c>
      <c r="AO1455" s="88">
        <v>13.68</v>
      </c>
      <c r="AP1455" s="88"/>
      <c r="AQ1455" s="89">
        <v>20</v>
      </c>
      <c r="AR1455" s="88">
        <v>8</v>
      </c>
      <c r="AS1455" s="88"/>
      <c r="AT1455" s="88"/>
      <c r="AU1455" s="88"/>
      <c r="AV1455" s="88">
        <v>0.5</v>
      </c>
      <c r="AW1455" s="88">
        <v>0.5</v>
      </c>
      <c r="AX1455" s="88">
        <v>0.5</v>
      </c>
      <c r="AY1455" s="88"/>
      <c r="AZ1455" s="92" t="s">
        <v>974</v>
      </c>
      <c r="BA1455" s="88" t="s">
        <v>48</v>
      </c>
      <c r="BB145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1.5</v>
      </c>
      <c r="BC1455" s="89"/>
      <c r="BD1455" s="89"/>
      <c r="BE1455" s="89"/>
      <c r="BF1455" s="89"/>
      <c r="BG1455" s="93"/>
      <c r="BH1455" s="44"/>
      <c r="BI1455" s="45"/>
      <c r="BJ1455" s="45"/>
      <c r="BK1455" s="46"/>
      <c r="BL1455" s="94"/>
    </row>
    <row r="1456" spans="1:64" ht="18" customHeight="1" x14ac:dyDescent="0.3">
      <c r="A1456" s="87">
        <f>IFERROR(InformeTbHv[[#This Row],[T EFECTIVO]]/InformeTbHv[[#This Row],[Horas disponibles]],0)</f>
        <v>0.94580645161290322</v>
      </c>
      <c r="B1456" s="87">
        <f>((InformeTbHv[[#This Row],[T PROGRAMADO]]-InformeTbHv[[#This Row],[HORAS DE OTRAS PARADA]]))/InformeTbHv[[#This Row],[T PROGRAMADO]]</f>
        <v>0.91625000000000001</v>
      </c>
      <c r="C1456" s="216">
        <f>IFERROR(((InformeTbHv[[#This Row],[T PROGRAMADO]]-InformeTbHv[[#This Row],[Ttal P. mec]])/InformeTbHv[[#This Row],[T PROGRAMADO]]),0)</f>
        <v>0.96875</v>
      </c>
      <c r="D1456" s="88">
        <f>IFERROR(ROUND(InformeTbHv[[#This Row],[TOTAL DE ARBOLES]]/InformeTbHv[[#This Row],[T EFECTIVO]],2),"")</f>
        <v>65.48</v>
      </c>
      <c r="E1456" s="88">
        <f>(IFERROR(ROUND(InformeTbHv[[#This Row],[M3]]/InformeTbHv[[#This Row],[TOTAL DE ARBOLES]],2),""))</f>
        <v>0.34</v>
      </c>
      <c r="F1456" s="39">
        <f>IFERROR(ROUND(InformeTbHv[[#This Row],[M3]]/InformeTbHv[[#This Row],[T EFECTIVO]],2),"")</f>
        <v>22.13</v>
      </c>
      <c r="G1456" s="89">
        <f>InformeTbHv[[#This Row],[T PROGRAMADO]]-InformeTbHv[[#This Row],[HORAS DE OTRAS PARADA]]</f>
        <v>7.33</v>
      </c>
      <c r="H1456" s="89">
        <f>InformeTbHv[[#This Row],[T PROGRAMADO]]-SUM(InformeTbHv[[#This Row],[T PARADAS MEC]]+InformeTbHv[[#This Row],[ALISTAMIENTO]]+InformeTbHv[[#This Row],[Mantenimiento periódico]])</f>
        <v>7.75</v>
      </c>
      <c r="I1456" s="89">
        <f>InformeTbHv[[#This Row],[T PARADAS MEC]]+InformeTbHv[[#This Row],[ALISTAMIENTO]]+InformeTbHv[[#This Row],[Mantenimiento periódico]]</f>
        <v>0.25</v>
      </c>
      <c r="J1456" s="89">
        <f>SUMIF(InformeTbHv[[#This Row],[MOTIVO 1]],"Mantenimiento periódico",InformeTbHv[[#This Row],[T OTRA PARADA 1]])</f>
        <v>0</v>
      </c>
      <c r="K1456" s="89">
        <f>InformeTbHv[[#This Row],[Mantenimiento periódico]]+InformeTbHv[[#This Row],[ALISTAMIENTO]]</f>
        <v>0.25</v>
      </c>
      <c r="L1456" s="89">
        <f>SUM(InformeTbHv[[#This Row],[T OTRA PARADA 1]:[T OTRA PARADA 5]])</f>
        <v>0</v>
      </c>
      <c r="M1456" s="88" t="s">
        <v>42</v>
      </c>
      <c r="N1456" s="88" t="s">
        <v>1418</v>
      </c>
      <c r="O1456" s="88" t="s">
        <v>59</v>
      </c>
      <c r="P1456" s="88">
        <v>94269864</v>
      </c>
      <c r="Q1456" s="88" t="s">
        <v>43</v>
      </c>
      <c r="R1456" s="88" t="s">
        <v>44</v>
      </c>
      <c r="S1456" s="90">
        <v>46097</v>
      </c>
      <c r="T1456" s="88" t="s">
        <v>815</v>
      </c>
      <c r="U1456" s="88"/>
      <c r="V1456" s="88"/>
      <c r="W1456" s="88"/>
      <c r="X1456" s="88"/>
      <c r="Y1456" s="88"/>
      <c r="Z1456" s="88"/>
      <c r="AA1456" s="88"/>
      <c r="AB1456" s="88"/>
      <c r="AC1456" s="88" t="s">
        <v>1434</v>
      </c>
      <c r="AD1456" s="88" t="s">
        <v>1479</v>
      </c>
      <c r="AE1456" s="88" t="s">
        <v>1519</v>
      </c>
      <c r="AF1456" s="88">
        <v>17.88641072711232</v>
      </c>
      <c r="AG1456" s="49" t="s">
        <v>208</v>
      </c>
      <c r="AH1456" s="206">
        <v>3</v>
      </c>
      <c r="AI1456" s="88" t="s">
        <v>47</v>
      </c>
      <c r="AJ1456" s="419">
        <f>VLOOKUP(InformeTbHv[[#This Row],[TURNO]],[1]INFORMEHV!AI$2:AK$184,2,0)</f>
        <v>0.25</v>
      </c>
      <c r="AK1456" s="419">
        <f>VLOOKUP(InformeTbHv[[#This Row],[TURNO]],[1]INFORMEHV!AI$2:AK$184,3,0)</f>
        <v>0.58333333333333337</v>
      </c>
      <c r="AL1456" s="205">
        <v>25</v>
      </c>
      <c r="AM1456" s="88">
        <v>480</v>
      </c>
      <c r="AN1456" s="88">
        <v>162.18</v>
      </c>
      <c r="AO1456" s="88">
        <v>20.69</v>
      </c>
      <c r="AP1456" s="88"/>
      <c r="AQ1456" s="89">
        <v>21</v>
      </c>
      <c r="AR1456" s="88">
        <v>8</v>
      </c>
      <c r="AS1456" s="88"/>
      <c r="AT1456" s="88"/>
      <c r="AU1456" s="88"/>
      <c r="AV1456" s="88">
        <v>0.25</v>
      </c>
      <c r="AW1456" s="88">
        <v>0.17</v>
      </c>
      <c r="AX1456" s="88">
        <v>0.25</v>
      </c>
      <c r="AY1456" s="88"/>
      <c r="AZ1456" s="92" t="s">
        <v>92</v>
      </c>
      <c r="BA1456" s="88" t="s">
        <v>46</v>
      </c>
      <c r="BB145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0.67</v>
      </c>
      <c r="BC1456" s="89"/>
      <c r="BD1456" s="89"/>
      <c r="BE1456" s="89"/>
      <c r="BF1456" s="89"/>
      <c r="BG1456" s="93"/>
      <c r="BH1456" s="44"/>
      <c r="BI1456" s="45"/>
      <c r="BJ1456" s="45"/>
      <c r="BK1456" s="46"/>
      <c r="BL1456" s="94"/>
    </row>
    <row r="1457" spans="1:64" ht="18" customHeight="1" x14ac:dyDescent="0.3">
      <c r="A1457" s="87">
        <f>IFERROR(InformeTbHv[[#This Row],[T EFECTIVO]]/InformeTbHv[[#This Row],[Horas disponibles]],0)</f>
        <v>0.15384615384615385</v>
      </c>
      <c r="B1457" s="87">
        <f>((InformeTbHv[[#This Row],[T PROGRAMADO]]-InformeTbHv[[#This Row],[HORAS DE OTRAS PARADA]]))/InformeTbHv[[#This Row],[T PROGRAMADO]]</f>
        <v>0.15384615384615385</v>
      </c>
      <c r="C1457" s="216">
        <f>IFERROR(((InformeTbHv[[#This Row],[T PROGRAMADO]]-InformeTbHv[[#This Row],[Ttal P. mec]])/InformeTbHv[[#This Row],[T PROGRAMADO]]),0)</f>
        <v>1</v>
      </c>
      <c r="D1457" s="88">
        <f>IFERROR(ROUND(InformeTbHv[[#This Row],[TOTAL DE ARBOLES]]/InformeTbHv[[#This Row],[T EFECTIVO]],2),"")</f>
        <v>0</v>
      </c>
      <c r="E1457" s="88" t="str">
        <f>(IFERROR(ROUND(InformeTbHv[[#This Row],[M3]]/InformeTbHv[[#This Row],[TOTAL DE ARBOLES]],2),""))</f>
        <v/>
      </c>
      <c r="F1457" s="39">
        <f>IFERROR(ROUND(InformeTbHv[[#This Row],[M3]]/InformeTbHv[[#This Row],[T EFECTIVO]],2),"")</f>
        <v>0</v>
      </c>
      <c r="G1457" s="89">
        <f>InformeTbHv[[#This Row],[T PROGRAMADO]]-InformeTbHv[[#This Row],[HORAS DE OTRAS PARADA]]</f>
        <v>1</v>
      </c>
      <c r="H1457" s="89">
        <f>InformeTbHv[[#This Row],[T PROGRAMADO]]-SUM(InformeTbHv[[#This Row],[T PARADAS MEC]]+InformeTbHv[[#This Row],[ALISTAMIENTO]]+InformeTbHv[[#This Row],[Mantenimiento periódico]])</f>
        <v>6.5</v>
      </c>
      <c r="I1457" s="89">
        <f>InformeTbHv[[#This Row],[T PARADAS MEC]]+InformeTbHv[[#This Row],[ALISTAMIENTO]]+InformeTbHv[[#This Row],[Mantenimiento periódico]]</f>
        <v>0</v>
      </c>
      <c r="J1457" s="89">
        <f>SUMIF(InformeTbHv[[#This Row],[MOTIVO 1]],"Mantenimiento periódico",InformeTbHv[[#This Row],[T OTRA PARADA 1]])</f>
        <v>0</v>
      </c>
      <c r="K1457" s="89">
        <f>InformeTbHv[[#This Row],[Mantenimiento periódico]]+InformeTbHv[[#This Row],[ALISTAMIENTO]]</f>
        <v>0</v>
      </c>
      <c r="L1457" s="89">
        <f>SUM(InformeTbHv[[#This Row],[T OTRA PARADA 1]:[T OTRA PARADA 5]])</f>
        <v>5.5</v>
      </c>
      <c r="M1457" s="88" t="s">
        <v>63</v>
      </c>
      <c r="N1457" s="88" t="s">
        <v>1417</v>
      </c>
      <c r="O1457" s="88" t="s">
        <v>64</v>
      </c>
      <c r="P1457" s="88">
        <v>94282613</v>
      </c>
      <c r="Q1457" s="88" t="s">
        <v>65</v>
      </c>
      <c r="R1457" s="88" t="s">
        <v>44</v>
      </c>
      <c r="S1457" s="90">
        <v>46096</v>
      </c>
      <c r="T1457" s="88" t="s">
        <v>818</v>
      </c>
      <c r="U1457" s="88"/>
      <c r="V1457" s="88"/>
      <c r="W1457" s="88"/>
      <c r="X1457" s="88"/>
      <c r="Y1457" s="88"/>
      <c r="Z1457" s="88"/>
      <c r="AA1457" s="88"/>
      <c r="AB1457" s="88"/>
      <c r="AC1457" s="88" t="s">
        <v>1423</v>
      </c>
      <c r="AD1457" s="88" t="s">
        <v>1468</v>
      </c>
      <c r="AE1457" s="88" t="s">
        <v>1512</v>
      </c>
      <c r="AF1457" s="88">
        <v>35.086777202388227</v>
      </c>
      <c r="AG1457" s="49" t="s">
        <v>208</v>
      </c>
      <c r="AH1457" s="206">
        <v>6</v>
      </c>
      <c r="AI1457" s="88" t="s">
        <v>45</v>
      </c>
      <c r="AJ1457" s="419">
        <f>VLOOKUP(InformeTbHv[[#This Row],[TURNO]],[1]INFORMEHV!AI$2:AK$184,2,0)</f>
        <v>0.58333333333333337</v>
      </c>
      <c r="AK1457" s="419">
        <f>VLOOKUP(InformeTbHv[[#This Row],[TURNO]],[1]INFORMEHV!AI$2:AK$184,3,0)</f>
        <v>0.91666666666666663</v>
      </c>
      <c r="AL1457" s="205"/>
      <c r="AM1457" s="88"/>
      <c r="AN1457" s="88"/>
      <c r="AO1457" s="88"/>
      <c r="AP1457" s="88"/>
      <c r="AQ1457" s="89"/>
      <c r="AR1457" s="88">
        <v>6.5</v>
      </c>
      <c r="AS1457" s="88"/>
      <c r="AT1457" s="88"/>
      <c r="AU1457" s="88"/>
      <c r="AV1457" s="88"/>
      <c r="AW1457" s="88"/>
      <c r="AX1457" s="88"/>
      <c r="AY1457" s="88"/>
      <c r="AZ1457" s="92"/>
      <c r="BA1457" s="88" t="s">
        <v>48</v>
      </c>
      <c r="BB145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5.5</v>
      </c>
      <c r="BC1457" s="89">
        <v>5.5</v>
      </c>
      <c r="BD1457" s="89"/>
      <c r="BE1457" s="89"/>
      <c r="BF1457" s="89"/>
      <c r="BG1457" s="93"/>
      <c r="BH1457" s="44" t="s">
        <v>962</v>
      </c>
      <c r="BI1457" s="45"/>
      <c r="BJ1457" s="45"/>
      <c r="BK1457" s="46"/>
      <c r="BL1457" s="94"/>
    </row>
    <row r="1458" spans="1:64" ht="18" customHeight="1" x14ac:dyDescent="0.3">
      <c r="A1458" s="87">
        <f>IFERROR(InformeTbHv[[#This Row],[T EFECTIVO]]/InformeTbHv[[#This Row],[Horas disponibles]],0)</f>
        <v>0</v>
      </c>
      <c r="B1458" s="87">
        <f>((InformeTbHv[[#This Row],[T PROGRAMADO]]-InformeTbHv[[#This Row],[HORAS DE OTRAS PARADA]]))/InformeTbHv[[#This Row],[T PROGRAMADO]]</f>
        <v>0</v>
      </c>
      <c r="C1458" s="216">
        <f>IFERROR(((InformeTbHv[[#This Row],[T PROGRAMADO]]-InformeTbHv[[#This Row],[Ttal P. mec]])/InformeTbHv[[#This Row],[T PROGRAMADO]]),0)</f>
        <v>1</v>
      </c>
      <c r="D1458" s="88" t="str">
        <f>IFERROR(ROUND(InformeTbHv[[#This Row],[TOTAL DE ARBOLES]]/InformeTbHv[[#This Row],[T EFECTIVO]],2),"")</f>
        <v/>
      </c>
      <c r="E1458" s="88" t="str">
        <f>(IFERROR(ROUND(InformeTbHv[[#This Row],[M3]]/InformeTbHv[[#This Row],[TOTAL DE ARBOLES]],2),""))</f>
        <v/>
      </c>
      <c r="F1458" s="39" t="str">
        <f>IFERROR(ROUND(InformeTbHv[[#This Row],[M3]]/InformeTbHv[[#This Row],[T EFECTIVO]],2),"")</f>
        <v/>
      </c>
      <c r="G1458" s="89">
        <f>InformeTbHv[[#This Row],[T PROGRAMADO]]-InformeTbHv[[#This Row],[HORAS DE OTRAS PARADA]]</f>
        <v>0</v>
      </c>
      <c r="H1458" s="89">
        <f>InformeTbHv[[#This Row],[T PROGRAMADO]]-SUM(InformeTbHv[[#This Row],[T PARADAS MEC]]+InformeTbHv[[#This Row],[ALISTAMIENTO]]+InformeTbHv[[#This Row],[Mantenimiento periódico]])</f>
        <v>8</v>
      </c>
      <c r="I1458" s="89">
        <f>InformeTbHv[[#This Row],[T PARADAS MEC]]+InformeTbHv[[#This Row],[ALISTAMIENTO]]+InformeTbHv[[#This Row],[Mantenimiento periódico]]</f>
        <v>0</v>
      </c>
      <c r="J1458" s="89">
        <f>SUMIF(InformeTbHv[[#This Row],[MOTIVO 1]],"Mantenimiento periódico",InformeTbHv[[#This Row],[T OTRA PARADA 1]])</f>
        <v>0</v>
      </c>
      <c r="K1458" s="89">
        <f>InformeTbHv[[#This Row],[Mantenimiento periódico]]+InformeTbHv[[#This Row],[ALISTAMIENTO]]</f>
        <v>0</v>
      </c>
      <c r="L1458" s="89">
        <f>SUM(InformeTbHv[[#This Row],[T OTRA PARADA 1]:[T OTRA PARADA 5]])</f>
        <v>8</v>
      </c>
      <c r="M1458" s="88" t="s">
        <v>63</v>
      </c>
      <c r="N1458" s="88" t="s">
        <v>1417</v>
      </c>
      <c r="O1458" s="88" t="s">
        <v>85</v>
      </c>
      <c r="P1458" s="88">
        <v>15961194</v>
      </c>
      <c r="Q1458" s="88" t="s">
        <v>65</v>
      </c>
      <c r="R1458" s="88" t="s">
        <v>44</v>
      </c>
      <c r="S1458" s="90">
        <v>46096</v>
      </c>
      <c r="T1458" s="88" t="s">
        <v>818</v>
      </c>
      <c r="U1458" s="88"/>
      <c r="V1458" s="88"/>
      <c r="W1458" s="88"/>
      <c r="X1458" s="88"/>
      <c r="Y1458" s="88"/>
      <c r="Z1458" s="88"/>
      <c r="AA1458" s="88"/>
      <c r="AB1458" s="88"/>
      <c r="AC1458" s="88" t="s">
        <v>1423</v>
      </c>
      <c r="AD1458" s="88" t="s">
        <v>1468</v>
      </c>
      <c r="AE1458" s="88" t="s">
        <v>1512</v>
      </c>
      <c r="AF1458" s="88">
        <v>35.086777202388227</v>
      </c>
      <c r="AG1458" s="49" t="s">
        <v>208</v>
      </c>
      <c r="AH1458" s="206">
        <v>6</v>
      </c>
      <c r="AI1458" s="88" t="s">
        <v>47</v>
      </c>
      <c r="AJ1458" s="419">
        <f>VLOOKUP(InformeTbHv[[#This Row],[TURNO]],[1]INFORMEHV!AI$2:AK$184,2,0)</f>
        <v>0.25</v>
      </c>
      <c r="AK1458" s="419">
        <f>VLOOKUP(InformeTbHv[[#This Row],[TURNO]],[1]INFORMEHV!AI$2:AK$184,3,0)</f>
        <v>0.58333333333333337</v>
      </c>
      <c r="AL1458" s="205"/>
      <c r="AM1458" s="88"/>
      <c r="AN1458" s="88"/>
      <c r="AO1458" s="88"/>
      <c r="AP1458" s="88"/>
      <c r="AQ1458" s="89"/>
      <c r="AR1458" s="88">
        <v>8</v>
      </c>
      <c r="AS1458" s="88"/>
      <c r="AT1458" s="88"/>
      <c r="AU1458" s="88"/>
      <c r="AV1458" s="88"/>
      <c r="AW1458" s="88"/>
      <c r="AX1458" s="88"/>
      <c r="AY1458" s="88"/>
      <c r="AZ1458" s="92"/>
      <c r="BA1458" s="88" t="s">
        <v>48</v>
      </c>
      <c r="BB145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1458" s="89">
        <v>8</v>
      </c>
      <c r="BD1458" s="89"/>
      <c r="BE1458" s="89"/>
      <c r="BF1458" s="89"/>
      <c r="BG1458" s="93"/>
      <c r="BH1458" s="44" t="s">
        <v>962</v>
      </c>
      <c r="BI1458" s="45"/>
      <c r="BJ1458" s="45"/>
      <c r="BK1458" s="46"/>
      <c r="BL1458" s="94"/>
    </row>
    <row r="1459" spans="1:64" ht="18" customHeight="1" x14ac:dyDescent="0.3">
      <c r="A1459" s="87">
        <f>IFERROR(InformeTbHv[[#This Row],[T EFECTIVO]]/InformeTbHv[[#This Row],[Horas disponibles]],0)</f>
        <v>0.85497835497835506</v>
      </c>
      <c r="B1459" s="87">
        <f>((InformeTbHv[[#This Row],[T PROGRAMADO]]-InformeTbHv[[#This Row],[HORAS DE OTRAS PARADA]]))/InformeTbHv[[#This Row],[T PROGRAMADO]]</f>
        <v>0.82291666666666674</v>
      </c>
      <c r="C1459" s="216">
        <f>IFERROR(((InformeTbHv[[#This Row],[T PROGRAMADO]]-InformeTbHv[[#This Row],[Ttal P. mec]])/InformeTbHv[[#This Row],[T PROGRAMADO]]),0)</f>
        <v>0.96250000000000002</v>
      </c>
      <c r="D1459" s="88">
        <f>IFERROR(ROUND(InformeTbHv[[#This Row],[TOTAL DE ARBOLES]]/InformeTbHv[[#This Row],[T EFECTIVO]],2),"")</f>
        <v>57.57</v>
      </c>
      <c r="E1459" s="88">
        <f>(IFERROR(ROUND(InformeTbHv[[#This Row],[M3]]/InformeTbHv[[#This Row],[TOTAL DE ARBOLES]],2),""))</f>
        <v>0.18</v>
      </c>
      <c r="F1459" s="39">
        <f>IFERROR(ROUND(InformeTbHv[[#This Row],[M3]]/InformeTbHv[[#This Row],[T EFECTIVO]],2),"")</f>
        <v>10.15</v>
      </c>
      <c r="G1459" s="89">
        <f>InformeTbHv[[#This Row],[T PROGRAMADO]]-InformeTbHv[[#This Row],[HORAS DE OTRAS PARADA]]</f>
        <v>6.5833333333333339</v>
      </c>
      <c r="H1459" s="89">
        <f>InformeTbHv[[#This Row],[T PROGRAMADO]]-SUM(InformeTbHv[[#This Row],[T PARADAS MEC]]+InformeTbHv[[#This Row],[ALISTAMIENTO]]+InformeTbHv[[#This Row],[Mantenimiento periódico]])</f>
        <v>7.7</v>
      </c>
      <c r="I1459" s="89">
        <f>InformeTbHv[[#This Row],[T PARADAS MEC]]+InformeTbHv[[#This Row],[ALISTAMIENTO]]+InformeTbHv[[#This Row],[Mantenimiento periódico]]</f>
        <v>0.3</v>
      </c>
      <c r="J1459" s="89">
        <f>SUMIF(InformeTbHv[[#This Row],[MOTIVO 1]],"Mantenimiento periódico",InformeTbHv[[#This Row],[T OTRA PARADA 1]])</f>
        <v>0</v>
      </c>
      <c r="K1459" s="89">
        <f>InformeTbHv[[#This Row],[Mantenimiento periódico]]+InformeTbHv[[#This Row],[ALISTAMIENTO]]</f>
        <v>0.3</v>
      </c>
      <c r="L1459" s="89">
        <f>SUM(InformeTbHv[[#This Row],[T OTRA PARADA 1]:[T OTRA PARADA 5]])</f>
        <v>0.56666666666666599</v>
      </c>
      <c r="M1459" s="88" t="s">
        <v>86</v>
      </c>
      <c r="N1459" s="88" t="s">
        <v>1418</v>
      </c>
      <c r="O1459" s="88" t="s">
        <v>88</v>
      </c>
      <c r="P1459" s="88">
        <v>94265708</v>
      </c>
      <c r="Q1459" s="88" t="s">
        <v>398</v>
      </c>
      <c r="R1459" s="88" t="s">
        <v>74</v>
      </c>
      <c r="S1459" s="90">
        <v>46098</v>
      </c>
      <c r="T1459" s="88" t="s">
        <v>399</v>
      </c>
      <c r="U1459" s="88"/>
      <c r="V1459" s="88"/>
      <c r="W1459" s="88"/>
      <c r="X1459" s="88"/>
      <c r="Y1459" s="88"/>
      <c r="Z1459" s="88"/>
      <c r="AA1459" s="88"/>
      <c r="AB1459" s="88"/>
      <c r="AC1459" s="88" t="s">
        <v>1430</v>
      </c>
      <c r="AD1459" s="88" t="s">
        <v>1475</v>
      </c>
      <c r="AE1459" s="88" t="s">
        <v>1517</v>
      </c>
      <c r="AF1459" s="88">
        <v>14.957915875223099</v>
      </c>
      <c r="AG1459" s="251" t="s">
        <v>205</v>
      </c>
      <c r="AH1459" s="206">
        <v>4</v>
      </c>
      <c r="AI1459" s="88" t="s">
        <v>45</v>
      </c>
      <c r="AJ1459" s="419">
        <f>VLOOKUP(InformeTbHv[[#This Row],[TURNO]],[1]INFORMEHV!AI$2:AK$184,2,0)</f>
        <v>0.58333333333333337</v>
      </c>
      <c r="AK1459" s="419">
        <f>VLOOKUP(InformeTbHv[[#This Row],[TURNO]],[1]INFORMEHV!AI$2:AK$184,3,0)</f>
        <v>0.91666666666666663</v>
      </c>
      <c r="AL1459" s="205">
        <v>26</v>
      </c>
      <c r="AM1459" s="88">
        <v>379</v>
      </c>
      <c r="AN1459" s="88">
        <v>66.849999999999994</v>
      </c>
      <c r="AO1459" s="88">
        <v>6.29</v>
      </c>
      <c r="AP1459" s="88"/>
      <c r="AQ1459" s="89">
        <v>14.2</v>
      </c>
      <c r="AR1459" s="88">
        <v>8</v>
      </c>
      <c r="AS1459" s="88"/>
      <c r="AT1459" s="88"/>
      <c r="AU1459" s="88"/>
      <c r="AV1459" s="88">
        <v>0.3</v>
      </c>
      <c r="AW1459" s="88">
        <v>0.25</v>
      </c>
      <c r="AX1459" s="88">
        <v>0.3</v>
      </c>
      <c r="AY1459" s="88">
        <v>2.35</v>
      </c>
      <c r="AZ1459" s="92" t="s">
        <v>203</v>
      </c>
      <c r="BA1459" s="88" t="s">
        <v>46</v>
      </c>
      <c r="BB145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1.4166666666666661</v>
      </c>
      <c r="BC1459" s="89">
        <v>0.36666666666666597</v>
      </c>
      <c r="BD1459" s="89">
        <v>0.2</v>
      </c>
      <c r="BE1459" s="89"/>
      <c r="BF1459" s="89"/>
      <c r="BG1459" s="93"/>
      <c r="BH1459" s="44" t="s">
        <v>355</v>
      </c>
      <c r="BI1459" s="15" t="s">
        <v>241</v>
      </c>
      <c r="BJ1459" s="45"/>
      <c r="BK1459" s="46"/>
      <c r="BL1459" s="94"/>
    </row>
    <row r="1460" spans="1:64" ht="18" customHeight="1" x14ac:dyDescent="0.3">
      <c r="A1460" s="87">
        <f>IFERROR(InformeTbHv[[#This Row],[T EFECTIVO]]/InformeTbHv[[#This Row],[Horas disponibles]],0)</f>
        <v>0.84929757343550449</v>
      </c>
      <c r="B1460" s="87">
        <f>((InformeTbHv[[#This Row],[T PROGRAMADO]]-InformeTbHv[[#This Row],[HORAS DE OTRAS PARADA]]))/InformeTbHv[[#This Row],[T PROGRAMADO]]</f>
        <v>0.83125000000000004</v>
      </c>
      <c r="C1460" s="216">
        <f>IFERROR(((InformeTbHv[[#This Row],[T PROGRAMADO]]-InformeTbHv[[#This Row],[Ttal P. mec]])/InformeTbHv[[#This Row],[T PROGRAMADO]]),0)</f>
        <v>0.97875000000000001</v>
      </c>
      <c r="D1460" s="88">
        <f>IFERROR(ROUND(InformeTbHv[[#This Row],[TOTAL DE ARBOLES]]/InformeTbHv[[#This Row],[T EFECTIVO]],2),"")</f>
        <v>74.44</v>
      </c>
      <c r="E1460" s="88">
        <f>(IFERROR(ROUND(InformeTbHv[[#This Row],[M3]]/InformeTbHv[[#This Row],[TOTAL DE ARBOLES]],2),""))</f>
        <v>0.39</v>
      </c>
      <c r="F1460" s="39">
        <f>IFERROR(ROUND(InformeTbHv[[#This Row],[M3]]/InformeTbHv[[#This Row],[T EFECTIVO]],2),"")</f>
        <v>29.11</v>
      </c>
      <c r="G1460" s="89">
        <f>InformeTbHv[[#This Row],[T PROGRAMADO]]-InformeTbHv[[#This Row],[HORAS DE OTRAS PARADA]]</f>
        <v>6.65</v>
      </c>
      <c r="H1460" s="89">
        <f>InformeTbHv[[#This Row],[T PROGRAMADO]]-SUM(InformeTbHv[[#This Row],[T PARADAS MEC]]+InformeTbHv[[#This Row],[ALISTAMIENTO]]+InformeTbHv[[#This Row],[Mantenimiento periódico]])</f>
        <v>7.83</v>
      </c>
      <c r="I1460" s="89">
        <f>InformeTbHv[[#This Row],[T PARADAS MEC]]+InformeTbHv[[#This Row],[ALISTAMIENTO]]+InformeTbHv[[#This Row],[Mantenimiento periódico]]</f>
        <v>0.17</v>
      </c>
      <c r="J1460" s="89">
        <f>SUMIF(InformeTbHv[[#This Row],[MOTIVO 1]],"Mantenimiento periódico",InformeTbHv[[#This Row],[T OTRA PARADA 1]])</f>
        <v>0</v>
      </c>
      <c r="K1460" s="89">
        <f>InformeTbHv[[#This Row],[Mantenimiento periódico]]+InformeTbHv[[#This Row],[ALISTAMIENTO]]</f>
        <v>0.17</v>
      </c>
      <c r="L1460" s="89">
        <f>SUM(InformeTbHv[[#This Row],[T OTRA PARADA 1]:[T OTRA PARADA 5]])</f>
        <v>0.25</v>
      </c>
      <c r="M1460" s="88" t="s">
        <v>72</v>
      </c>
      <c r="N1460" s="88" t="s">
        <v>1418</v>
      </c>
      <c r="O1460" s="88" t="s">
        <v>87</v>
      </c>
      <c r="P1460" s="88">
        <v>1112300817</v>
      </c>
      <c r="Q1460" s="88" t="s">
        <v>43</v>
      </c>
      <c r="R1460" s="88" t="s">
        <v>74</v>
      </c>
      <c r="S1460" s="90">
        <v>46098</v>
      </c>
      <c r="T1460" s="88" t="s">
        <v>102</v>
      </c>
      <c r="U1460" s="88"/>
      <c r="V1460" s="88"/>
      <c r="W1460" s="88"/>
      <c r="X1460" s="88"/>
      <c r="Y1460" s="88"/>
      <c r="Z1460" s="88"/>
      <c r="AA1460" s="88"/>
      <c r="AB1460" s="88"/>
      <c r="AC1460" s="88" t="s">
        <v>1425</v>
      </c>
      <c r="AD1460" s="88" t="s">
        <v>1470</v>
      </c>
      <c r="AE1460" s="88" t="s">
        <v>1514</v>
      </c>
      <c r="AF1460" s="88">
        <v>18.81028029942162</v>
      </c>
      <c r="AG1460" s="251" t="s">
        <v>205</v>
      </c>
      <c r="AH1460" s="206">
        <v>3</v>
      </c>
      <c r="AI1460" s="88" t="s">
        <v>47</v>
      </c>
      <c r="AJ1460" s="419">
        <f>VLOOKUP(InformeTbHv[[#This Row],[TURNO]],[1]INFORMEHV!AI$2:AK$184,2,0)</f>
        <v>0.25</v>
      </c>
      <c r="AK1460" s="419">
        <f>VLOOKUP(InformeTbHv[[#This Row],[TURNO]],[1]INFORMEHV!AI$2:AK$184,3,0)</f>
        <v>0.58333333333333337</v>
      </c>
      <c r="AL1460" s="205">
        <v>20</v>
      </c>
      <c r="AM1460" s="88">
        <v>495</v>
      </c>
      <c r="AN1460" s="88">
        <v>193.56</v>
      </c>
      <c r="AO1460" s="88">
        <v>31.22</v>
      </c>
      <c r="AP1460" s="88"/>
      <c r="AQ1460" s="89">
        <v>23.7</v>
      </c>
      <c r="AR1460" s="88">
        <v>8</v>
      </c>
      <c r="AS1460" s="88"/>
      <c r="AT1460" s="88"/>
      <c r="AU1460" s="88"/>
      <c r="AV1460" s="88">
        <v>0.17</v>
      </c>
      <c r="AW1460" s="88"/>
      <c r="AX1460" s="88">
        <v>0.93</v>
      </c>
      <c r="AY1460" s="88">
        <v>6</v>
      </c>
      <c r="AZ1460" s="92"/>
      <c r="BA1460" s="88" t="s">
        <v>48</v>
      </c>
      <c r="BB146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1.35</v>
      </c>
      <c r="BC1460" s="89">
        <v>0.25</v>
      </c>
      <c r="BD1460" s="89"/>
      <c r="BE1460" s="89"/>
      <c r="BF1460" s="89"/>
      <c r="BG1460" s="93"/>
      <c r="BH1460" s="44" t="s">
        <v>841</v>
      </c>
      <c r="BI1460" s="45"/>
      <c r="BJ1460" s="45"/>
      <c r="BK1460" s="46"/>
      <c r="BL1460" s="94"/>
    </row>
    <row r="1461" spans="1:64" ht="18" customHeight="1" x14ac:dyDescent="0.3">
      <c r="A1461" s="87">
        <f>IFERROR(InformeTbHv[[#This Row],[T EFECTIVO]]/InformeTbHv[[#This Row],[Horas disponibles]],0)</f>
        <v>0.81673134971970685</v>
      </c>
      <c r="B1461" s="87">
        <f>((InformeTbHv[[#This Row],[T PROGRAMADO]]-InformeTbHv[[#This Row],[HORAS DE OTRAS PARADA]]))/InformeTbHv[[#This Row],[T PROGRAMADO]]</f>
        <v>0.78916666666666679</v>
      </c>
      <c r="C1461" s="216">
        <f>IFERROR(((InformeTbHv[[#This Row],[T PROGRAMADO]]-InformeTbHv[[#This Row],[Ttal P. mec]])/InformeTbHv[[#This Row],[T PROGRAMADO]]),0)</f>
        <v>0.96625000000000005</v>
      </c>
      <c r="D1461" s="88">
        <f>IFERROR(ROUND(InformeTbHv[[#This Row],[TOTAL DE ARBOLES]]/InformeTbHv[[#This Row],[T EFECTIVO]],2),"")</f>
        <v>41.82</v>
      </c>
      <c r="E1461" s="88">
        <f>(IFERROR(ROUND(InformeTbHv[[#This Row],[M3]]/InformeTbHv[[#This Row],[TOTAL DE ARBOLES]],2),""))</f>
        <v>0.24</v>
      </c>
      <c r="F1461" s="39">
        <f>IFERROR(ROUND(InformeTbHv[[#This Row],[M3]]/InformeTbHv[[#This Row],[T EFECTIVO]],2),"")</f>
        <v>9.8800000000000008</v>
      </c>
      <c r="G1461" s="89">
        <f>InformeTbHv[[#This Row],[T PROGRAMADO]]-InformeTbHv[[#This Row],[HORAS DE OTRAS PARADA]]</f>
        <v>6.3133333333333344</v>
      </c>
      <c r="H1461" s="89">
        <f>InformeTbHv[[#This Row],[T PROGRAMADO]]-SUM(InformeTbHv[[#This Row],[T PARADAS MEC]]+InformeTbHv[[#This Row],[ALISTAMIENTO]]+InformeTbHv[[#This Row],[Mantenimiento periódico]])</f>
        <v>7.73</v>
      </c>
      <c r="I1461" s="89">
        <f>InformeTbHv[[#This Row],[T PARADAS MEC]]+InformeTbHv[[#This Row],[ALISTAMIENTO]]+InformeTbHv[[#This Row],[Mantenimiento periódico]]</f>
        <v>0.27</v>
      </c>
      <c r="J1461" s="89">
        <f>SUMIF(InformeTbHv[[#This Row],[MOTIVO 1]],"Mantenimiento periódico",InformeTbHv[[#This Row],[T OTRA PARADA 1]])</f>
        <v>0</v>
      </c>
      <c r="K1461" s="89">
        <f>InformeTbHv[[#This Row],[Mantenimiento periódico]]+InformeTbHv[[#This Row],[ALISTAMIENTO]]</f>
        <v>0.27</v>
      </c>
      <c r="L1461" s="89">
        <f>SUM(InformeTbHv[[#This Row],[T OTRA PARADA 1]:[T OTRA PARADA 5]])</f>
        <v>1.2366666666666659</v>
      </c>
      <c r="M1461" s="88" t="s">
        <v>86</v>
      </c>
      <c r="N1461" s="88" t="s">
        <v>1418</v>
      </c>
      <c r="O1461" s="88" t="s">
        <v>95</v>
      </c>
      <c r="P1461" s="88">
        <v>6135776</v>
      </c>
      <c r="Q1461" s="88" t="s">
        <v>398</v>
      </c>
      <c r="R1461" s="88" t="s">
        <v>74</v>
      </c>
      <c r="S1461" s="90">
        <v>46098</v>
      </c>
      <c r="T1461" s="88" t="s">
        <v>399</v>
      </c>
      <c r="U1461" s="88"/>
      <c r="V1461" s="88"/>
      <c r="W1461" s="88"/>
      <c r="X1461" s="88"/>
      <c r="Y1461" s="88"/>
      <c r="Z1461" s="88"/>
      <c r="AA1461" s="88"/>
      <c r="AB1461" s="88"/>
      <c r="AC1461" s="88" t="s">
        <v>1430</v>
      </c>
      <c r="AD1461" s="88" t="s">
        <v>1475</v>
      </c>
      <c r="AE1461" s="88" t="s">
        <v>1517</v>
      </c>
      <c r="AF1461" s="88">
        <v>14.957915875223099</v>
      </c>
      <c r="AG1461" s="251" t="s">
        <v>205</v>
      </c>
      <c r="AH1461" s="206">
        <v>4</v>
      </c>
      <c r="AI1461" s="88" t="s">
        <v>47</v>
      </c>
      <c r="AJ1461" s="419">
        <f>VLOOKUP(InformeTbHv[[#This Row],[TURNO]],[1]INFORMEHV!AI$2:AK$184,2,0)</f>
        <v>0.25</v>
      </c>
      <c r="AK1461" s="419">
        <f>VLOOKUP(InformeTbHv[[#This Row],[TURNO]],[1]INFORMEHV!AI$2:AK$184,3,0)</f>
        <v>0.58333333333333337</v>
      </c>
      <c r="AL1461" s="205">
        <v>26</v>
      </c>
      <c r="AM1461" s="88">
        <v>264</v>
      </c>
      <c r="AN1461" s="88">
        <v>62.36</v>
      </c>
      <c r="AO1461" s="88">
        <v>8.7899999999999991</v>
      </c>
      <c r="AP1461" s="88"/>
      <c r="AQ1461" s="89">
        <v>16.899999999999999</v>
      </c>
      <c r="AR1461" s="88">
        <v>8</v>
      </c>
      <c r="AS1461" s="88"/>
      <c r="AT1461" s="88"/>
      <c r="AU1461" s="88"/>
      <c r="AV1461" s="88">
        <v>0.27</v>
      </c>
      <c r="AW1461" s="88"/>
      <c r="AX1461" s="88">
        <v>0.18</v>
      </c>
      <c r="AY1461" s="88">
        <v>6.19</v>
      </c>
      <c r="AZ1461" s="92" t="s">
        <v>203</v>
      </c>
      <c r="BA1461" s="88" t="s">
        <v>46</v>
      </c>
      <c r="BB146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1.6866666666666661</v>
      </c>
      <c r="BC1461" s="89">
        <v>0.82</v>
      </c>
      <c r="BD1461" s="89">
        <v>0.25</v>
      </c>
      <c r="BE1461" s="89">
        <v>0.16666666666666599</v>
      </c>
      <c r="BF1461" s="89"/>
      <c r="BG1461" s="93"/>
      <c r="BH1461" s="44" t="s">
        <v>841</v>
      </c>
      <c r="BI1461" s="45" t="s">
        <v>90</v>
      </c>
      <c r="BJ1461" s="45" t="s">
        <v>241</v>
      </c>
      <c r="BK1461" s="46"/>
      <c r="BL1461" s="94"/>
    </row>
    <row r="1462" spans="1:64" ht="18" customHeight="1" x14ac:dyDescent="0.3">
      <c r="A1462" s="87">
        <f>IFERROR(InformeTbHv[[#This Row],[T EFECTIVO]]/InformeTbHv[[#This Row],[Horas disponibles]],0)</f>
        <v>0.42875000000000085</v>
      </c>
      <c r="B1462" s="87">
        <f>((InformeTbHv[[#This Row],[T PROGRAMADO]]-InformeTbHv[[#This Row],[HORAS DE OTRAS PARADA]]))/InformeTbHv[[#This Row],[T PROGRAMADO]]</f>
        <v>0.42875000000000085</v>
      </c>
      <c r="C1462" s="216">
        <f>IFERROR(((InformeTbHv[[#This Row],[T PROGRAMADO]]-InformeTbHv[[#This Row],[Ttal P. mec]])/InformeTbHv[[#This Row],[T PROGRAMADO]]),0)</f>
        <v>1</v>
      </c>
      <c r="D1462" s="88">
        <f>IFERROR(ROUND(InformeTbHv[[#This Row],[TOTAL DE ARBOLES]]/InformeTbHv[[#This Row],[T EFECTIVO]],2),"")</f>
        <v>58.31</v>
      </c>
      <c r="E1462" s="88">
        <f>(IFERROR(ROUND(InformeTbHv[[#This Row],[M3]]/InformeTbHv[[#This Row],[TOTAL DE ARBOLES]],2),""))</f>
        <v>0.23</v>
      </c>
      <c r="F1462" s="39">
        <f>IFERROR(ROUND(InformeTbHv[[#This Row],[M3]]/InformeTbHv[[#This Row],[T EFECTIVO]],2),"")</f>
        <v>13.6</v>
      </c>
      <c r="G1462" s="89">
        <f>InformeTbHv[[#This Row],[T PROGRAMADO]]-InformeTbHv[[#This Row],[HORAS DE OTRAS PARADA]]</f>
        <v>3.4300000000000068</v>
      </c>
      <c r="H1462" s="89">
        <f>InformeTbHv[[#This Row],[T PROGRAMADO]]-SUM(InformeTbHv[[#This Row],[T PARADAS MEC]]+InformeTbHv[[#This Row],[ALISTAMIENTO]]+InformeTbHv[[#This Row],[Mantenimiento periódico]])</f>
        <v>8</v>
      </c>
      <c r="I1462" s="89">
        <f>InformeTbHv[[#This Row],[T PARADAS MEC]]+InformeTbHv[[#This Row],[ALISTAMIENTO]]+InformeTbHv[[#This Row],[Mantenimiento periódico]]</f>
        <v>0</v>
      </c>
      <c r="J1462" s="89">
        <f>SUMIF(InformeTbHv[[#This Row],[MOTIVO 1]],"Mantenimiento periódico",InformeTbHv[[#This Row],[T OTRA PARADA 1]])</f>
        <v>0</v>
      </c>
      <c r="K1462" s="89">
        <f>InformeTbHv[[#This Row],[Mantenimiento periódico]]+InformeTbHv[[#This Row],[ALISTAMIENTO]]</f>
        <v>0</v>
      </c>
      <c r="L1462" s="89">
        <f>SUM(InformeTbHv[[#This Row],[T OTRA PARADA 1]:[T OTRA PARADA 5]])</f>
        <v>4.3999999999999932</v>
      </c>
      <c r="M1462" s="88" t="s">
        <v>86</v>
      </c>
      <c r="N1462" s="88" t="s">
        <v>1418</v>
      </c>
      <c r="O1462" s="88" t="s">
        <v>88</v>
      </c>
      <c r="P1462" s="88">
        <v>94265708</v>
      </c>
      <c r="Q1462" s="88" t="s">
        <v>398</v>
      </c>
      <c r="R1462" s="88" t="s">
        <v>74</v>
      </c>
      <c r="S1462" s="90">
        <v>46099</v>
      </c>
      <c r="T1462" s="88" t="s">
        <v>399</v>
      </c>
      <c r="U1462" s="88"/>
      <c r="V1462" s="88"/>
      <c r="W1462" s="88"/>
      <c r="X1462" s="88"/>
      <c r="Y1462" s="88"/>
      <c r="Z1462" s="88"/>
      <c r="AA1462" s="88"/>
      <c r="AB1462" s="88"/>
      <c r="AC1462" s="88" t="s">
        <v>1430</v>
      </c>
      <c r="AD1462" s="88" t="s">
        <v>1475</v>
      </c>
      <c r="AE1462" s="88" t="s">
        <v>1517</v>
      </c>
      <c r="AF1462" s="88">
        <v>14.957915875223099</v>
      </c>
      <c r="AG1462" s="251" t="s">
        <v>205</v>
      </c>
      <c r="AH1462" s="206">
        <v>4</v>
      </c>
      <c r="AI1462" s="88" t="s">
        <v>45</v>
      </c>
      <c r="AJ1462" s="419">
        <f>VLOOKUP(InformeTbHv[[#This Row],[TURNO]],[1]INFORMEHV!AI$2:AK$184,2,0)</f>
        <v>0.58333333333333337</v>
      </c>
      <c r="AK1462" s="419">
        <f>VLOOKUP(InformeTbHv[[#This Row],[TURNO]],[1]INFORMEHV!AI$2:AK$184,3,0)</f>
        <v>0.91666666666666663</v>
      </c>
      <c r="AL1462" s="205">
        <v>21</v>
      </c>
      <c r="AM1462" s="88">
        <v>200</v>
      </c>
      <c r="AN1462" s="88">
        <v>46.65</v>
      </c>
      <c r="AO1462" s="88">
        <v>4.4400000000000004</v>
      </c>
      <c r="AP1462" s="88"/>
      <c r="AQ1462" s="89">
        <v>16</v>
      </c>
      <c r="AR1462" s="88">
        <v>8</v>
      </c>
      <c r="AS1462" s="88"/>
      <c r="AT1462" s="88"/>
      <c r="AU1462" s="88"/>
      <c r="AV1462" s="88"/>
      <c r="AW1462" s="88">
        <v>0.17</v>
      </c>
      <c r="AX1462" s="88"/>
      <c r="AY1462" s="88"/>
      <c r="AZ1462" s="92" t="s">
        <v>203</v>
      </c>
      <c r="BA1462" s="88" t="s">
        <v>46</v>
      </c>
      <c r="BB146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4.5699999999999932</v>
      </c>
      <c r="BC1462" s="89">
        <v>4.0166666666666604</v>
      </c>
      <c r="BD1462" s="89">
        <v>0.38333333333333303</v>
      </c>
      <c r="BE1462" s="89"/>
      <c r="BF1462" s="89"/>
      <c r="BG1462" s="93"/>
      <c r="BH1462" s="44" t="s">
        <v>237</v>
      </c>
      <c r="BI1462" s="45" t="s">
        <v>355</v>
      </c>
      <c r="BJ1462" s="45"/>
      <c r="BK1462" s="46"/>
      <c r="BL1462" s="94"/>
    </row>
    <row r="1463" spans="1:64" ht="18" customHeight="1" x14ac:dyDescent="0.3">
      <c r="A1463" s="87">
        <f>IFERROR(InformeTbHv[[#This Row],[T EFECTIVO]]/InformeTbHv[[#This Row],[Horas disponibles]],0)</f>
        <v>0.31377899045020463</v>
      </c>
      <c r="B1463" s="87">
        <f>((InformeTbHv[[#This Row],[T PROGRAMADO]]-InformeTbHv[[#This Row],[HORAS DE OTRAS PARADA]]))/InformeTbHv[[#This Row],[T PROGRAMADO]]</f>
        <v>0.28749999999999998</v>
      </c>
      <c r="C1463" s="216">
        <f>IFERROR(((InformeTbHv[[#This Row],[T PROGRAMADO]]-InformeTbHv[[#This Row],[Ttal P. mec]])/InformeTbHv[[#This Row],[T PROGRAMADO]]),0)</f>
        <v>0.91625000000000001</v>
      </c>
      <c r="D1463" s="88">
        <f>IFERROR(ROUND(InformeTbHv[[#This Row],[TOTAL DE ARBOLES]]/InformeTbHv[[#This Row],[T EFECTIVO]],2),"")</f>
        <v>51.3</v>
      </c>
      <c r="E1463" s="88">
        <f>(IFERROR(ROUND(InformeTbHv[[#This Row],[M3]]/InformeTbHv[[#This Row],[TOTAL DE ARBOLES]],2),""))</f>
        <v>0.43</v>
      </c>
      <c r="F1463" s="39">
        <f>IFERROR(ROUND(InformeTbHv[[#This Row],[M3]]/InformeTbHv[[#This Row],[T EFECTIVO]],2),"")</f>
        <v>22.17</v>
      </c>
      <c r="G1463" s="89">
        <f>InformeTbHv[[#This Row],[T PROGRAMADO]]-InformeTbHv[[#This Row],[HORAS DE OTRAS PARADA]]</f>
        <v>2.2999999999999998</v>
      </c>
      <c r="H1463" s="89">
        <f>InformeTbHv[[#This Row],[T PROGRAMADO]]-SUM(InformeTbHv[[#This Row],[T PARADAS MEC]]+InformeTbHv[[#This Row],[ALISTAMIENTO]]+InformeTbHv[[#This Row],[Mantenimiento periódico]])</f>
        <v>7.33</v>
      </c>
      <c r="I1463" s="89">
        <f>InformeTbHv[[#This Row],[T PARADAS MEC]]+InformeTbHv[[#This Row],[ALISTAMIENTO]]+InformeTbHv[[#This Row],[Mantenimiento periódico]]</f>
        <v>0.67</v>
      </c>
      <c r="J1463" s="89">
        <f>SUMIF(InformeTbHv[[#This Row],[MOTIVO 1]],"Mantenimiento periódico",InformeTbHv[[#This Row],[T OTRA PARADA 1]])</f>
        <v>0</v>
      </c>
      <c r="K1463" s="89">
        <f>InformeTbHv[[#This Row],[Mantenimiento periódico]]+InformeTbHv[[#This Row],[ALISTAMIENTO]]</f>
        <v>0.67</v>
      </c>
      <c r="L1463" s="89">
        <f>SUM(InformeTbHv[[#This Row],[T OTRA PARADA 1]:[T OTRA PARADA 5]])</f>
        <v>4.78</v>
      </c>
      <c r="M1463" s="88" t="s">
        <v>72</v>
      </c>
      <c r="N1463" s="88" t="s">
        <v>1418</v>
      </c>
      <c r="O1463" s="88" t="s">
        <v>87</v>
      </c>
      <c r="P1463" s="88">
        <v>1112300817</v>
      </c>
      <c r="Q1463" s="88" t="s">
        <v>43</v>
      </c>
      <c r="R1463" s="88" t="s">
        <v>74</v>
      </c>
      <c r="S1463" s="90">
        <v>46099</v>
      </c>
      <c r="T1463" s="88" t="s">
        <v>102</v>
      </c>
      <c r="U1463" s="88"/>
      <c r="V1463" s="88"/>
      <c r="W1463" s="88"/>
      <c r="X1463" s="88"/>
      <c r="Y1463" s="88"/>
      <c r="Z1463" s="88"/>
      <c r="AA1463" s="88"/>
      <c r="AB1463" s="88"/>
      <c r="AC1463" s="88" t="s">
        <v>1425</v>
      </c>
      <c r="AD1463" s="88" t="s">
        <v>1470</v>
      </c>
      <c r="AE1463" s="88" t="s">
        <v>1514</v>
      </c>
      <c r="AF1463" s="88">
        <v>18.81028029942162</v>
      </c>
      <c r="AG1463" s="251" t="s">
        <v>205</v>
      </c>
      <c r="AH1463" s="206">
        <v>3</v>
      </c>
      <c r="AI1463" s="88" t="s">
        <v>47</v>
      </c>
      <c r="AJ1463" s="419">
        <f>VLOOKUP(InformeTbHv[[#This Row],[TURNO]],[1]INFORMEHV!AI$2:AK$184,2,0)</f>
        <v>0.25</v>
      </c>
      <c r="AK1463" s="419">
        <f>VLOOKUP(InformeTbHv[[#This Row],[TURNO]],[1]INFORMEHV!AI$2:AK$184,3,0)</f>
        <v>0.58333333333333337</v>
      </c>
      <c r="AL1463" s="205">
        <v>20</v>
      </c>
      <c r="AM1463" s="88">
        <v>118</v>
      </c>
      <c r="AN1463" s="88">
        <v>50.98</v>
      </c>
      <c r="AO1463" s="88">
        <v>26.99</v>
      </c>
      <c r="AP1463" s="88"/>
      <c r="AQ1463" s="89">
        <v>28.4</v>
      </c>
      <c r="AR1463" s="88">
        <v>8</v>
      </c>
      <c r="AS1463" s="88"/>
      <c r="AT1463" s="88"/>
      <c r="AU1463" s="88"/>
      <c r="AV1463" s="88">
        <v>0.67</v>
      </c>
      <c r="AW1463" s="88"/>
      <c r="AX1463" s="88">
        <v>0.25</v>
      </c>
      <c r="AY1463" s="88">
        <v>3</v>
      </c>
      <c r="AZ1463" s="92"/>
      <c r="BA1463" s="88" t="s">
        <v>48</v>
      </c>
      <c r="BB146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5.7</v>
      </c>
      <c r="BC1463" s="89">
        <v>0.78</v>
      </c>
      <c r="BD1463" s="89">
        <v>4</v>
      </c>
      <c r="BE1463" s="89"/>
      <c r="BF1463" s="89"/>
      <c r="BG1463" s="93"/>
      <c r="BH1463" s="44" t="s">
        <v>841</v>
      </c>
      <c r="BI1463" s="45" t="s">
        <v>236</v>
      </c>
      <c r="BJ1463" s="45"/>
      <c r="BK1463" s="46"/>
      <c r="BL1463" s="94"/>
    </row>
    <row r="1464" spans="1:64" ht="18" customHeight="1" x14ac:dyDescent="0.3">
      <c r="A1464" s="87">
        <f>IFERROR(InformeTbHv[[#This Row],[T EFECTIVO]]/InformeTbHv[[#This Row],[Horas disponibles]],0)</f>
        <v>0.91160949868073882</v>
      </c>
      <c r="B1464" s="87">
        <f>((InformeTbHv[[#This Row],[T PROGRAMADO]]-InformeTbHv[[#This Row],[HORAS DE OTRAS PARADA]]))/InformeTbHv[[#This Row],[T PROGRAMADO]]</f>
        <v>0.86375000000000002</v>
      </c>
      <c r="C1464" s="216">
        <f>IFERROR(((InformeTbHv[[#This Row],[T PROGRAMADO]]-InformeTbHv[[#This Row],[Ttal P. mec]])/InformeTbHv[[#This Row],[T PROGRAMADO]]),0)</f>
        <v>0.94750000000000001</v>
      </c>
      <c r="D1464" s="88">
        <f>IFERROR(ROUND(InformeTbHv[[#This Row],[TOTAL DE ARBOLES]]/InformeTbHv[[#This Row],[T EFECTIVO]],2),"")</f>
        <v>28.94</v>
      </c>
      <c r="E1464" s="88">
        <f>(IFERROR(ROUND(InformeTbHv[[#This Row],[M3]]/InformeTbHv[[#This Row],[TOTAL DE ARBOLES]],2),""))</f>
        <v>0.25</v>
      </c>
      <c r="F1464" s="39">
        <f>IFERROR(ROUND(InformeTbHv[[#This Row],[M3]]/InformeTbHv[[#This Row],[T EFECTIVO]],2),"")</f>
        <v>7.24</v>
      </c>
      <c r="G1464" s="89">
        <f>InformeTbHv[[#This Row],[T PROGRAMADO]]-InformeTbHv[[#This Row],[HORAS DE OTRAS PARADA]]</f>
        <v>6.91</v>
      </c>
      <c r="H1464" s="89">
        <f>InformeTbHv[[#This Row],[T PROGRAMADO]]-SUM(InformeTbHv[[#This Row],[T PARADAS MEC]]+InformeTbHv[[#This Row],[ALISTAMIENTO]]+InformeTbHv[[#This Row],[Mantenimiento periódico]])</f>
        <v>7.58</v>
      </c>
      <c r="I1464" s="89">
        <f>InformeTbHv[[#This Row],[T PARADAS MEC]]+InformeTbHv[[#This Row],[ALISTAMIENTO]]+InformeTbHv[[#This Row],[Mantenimiento periódico]]</f>
        <v>0.42</v>
      </c>
      <c r="J1464" s="89">
        <f>SUMIF(InformeTbHv[[#This Row],[MOTIVO 1]],"Mantenimiento periódico",InformeTbHv[[#This Row],[T OTRA PARADA 1]])</f>
        <v>0</v>
      </c>
      <c r="K1464" s="89">
        <f>InformeTbHv[[#This Row],[Mantenimiento periódico]]+InformeTbHv[[#This Row],[ALISTAMIENTO]]</f>
        <v>0.42</v>
      </c>
      <c r="L1464" s="89">
        <f>SUM(InformeTbHv[[#This Row],[T OTRA PARADA 1]:[T OTRA PARADA 5]])</f>
        <v>0</v>
      </c>
      <c r="M1464" s="88" t="s">
        <v>55</v>
      </c>
      <c r="N1464" s="88" t="s">
        <v>1418</v>
      </c>
      <c r="O1464" s="88" t="s">
        <v>60</v>
      </c>
      <c r="P1464" s="88">
        <v>1061791033</v>
      </c>
      <c r="Q1464" s="88" t="s">
        <v>43</v>
      </c>
      <c r="R1464" s="88" t="s">
        <v>49</v>
      </c>
      <c r="S1464" s="90">
        <v>46099</v>
      </c>
      <c r="T1464" s="88" t="s">
        <v>62</v>
      </c>
      <c r="U1464" s="88"/>
      <c r="V1464" s="88"/>
      <c r="W1464" s="88"/>
      <c r="X1464" s="88"/>
      <c r="Y1464" s="88"/>
      <c r="Z1464" s="88"/>
      <c r="AA1464" s="88"/>
      <c r="AB1464" s="88"/>
      <c r="AC1464" s="88" t="s">
        <v>1445</v>
      </c>
      <c r="AD1464" s="88" t="s">
        <v>1490</v>
      </c>
      <c r="AE1464" s="88" t="s">
        <v>1518</v>
      </c>
      <c r="AF1464" s="88">
        <v>19.828868083208551</v>
      </c>
      <c r="AG1464" s="49" t="s">
        <v>208</v>
      </c>
      <c r="AH1464" s="206">
        <v>5</v>
      </c>
      <c r="AI1464" s="88" t="s">
        <v>45</v>
      </c>
      <c r="AJ1464" s="419">
        <f>VLOOKUP(InformeTbHv[[#This Row],[TURNO]],[1]INFORMEHV!AI$2:AK$184,2,0)</f>
        <v>0.58333333333333337</v>
      </c>
      <c r="AK1464" s="419">
        <f>VLOOKUP(InformeTbHv[[#This Row],[TURNO]],[1]INFORMEHV!AI$2:AK$184,3,0)</f>
        <v>0.91666666666666663</v>
      </c>
      <c r="AL1464" s="205">
        <v>35</v>
      </c>
      <c r="AM1464" s="88">
        <v>200</v>
      </c>
      <c r="AN1464" s="88">
        <v>50</v>
      </c>
      <c r="AO1464" s="88">
        <v>10</v>
      </c>
      <c r="AP1464" s="88">
        <v>30</v>
      </c>
      <c r="AQ1464" s="198">
        <v>26</v>
      </c>
      <c r="AR1464" s="88">
        <v>8</v>
      </c>
      <c r="AS1464" s="88"/>
      <c r="AT1464" s="88"/>
      <c r="AU1464" s="88"/>
      <c r="AV1464" s="88">
        <v>0.42</v>
      </c>
      <c r="AW1464" s="88">
        <v>0.42</v>
      </c>
      <c r="AX1464" s="88">
        <v>0.25</v>
      </c>
      <c r="AY1464" s="88">
        <v>3</v>
      </c>
      <c r="AZ1464" s="92" t="s">
        <v>979</v>
      </c>
      <c r="BA1464" s="88" t="s">
        <v>46</v>
      </c>
      <c r="BB146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1.0899999999999999</v>
      </c>
      <c r="BC1464" s="89"/>
      <c r="BD1464" s="89"/>
      <c r="BE1464" s="89"/>
      <c r="BF1464" s="89"/>
      <c r="BG1464" s="93"/>
      <c r="BH1464" s="44"/>
      <c r="BI1464" s="45"/>
      <c r="BJ1464" s="45"/>
      <c r="BK1464" s="46"/>
      <c r="BL1464" s="94"/>
    </row>
    <row r="1465" spans="1:64" ht="18" customHeight="1" x14ac:dyDescent="0.3">
      <c r="A1465" s="87">
        <f>IFERROR(InformeTbHv[[#This Row],[T EFECTIVO]]/InformeTbHv[[#This Row],[Horas disponibles]],0)</f>
        <v>0.94524119947848761</v>
      </c>
      <c r="B1465" s="87">
        <f>((InformeTbHv[[#This Row],[T PROGRAMADO]]-InformeTbHv[[#This Row],[HORAS DE OTRAS PARADA]]))/InformeTbHv[[#This Row],[T PROGRAMADO]]</f>
        <v>0.90625</v>
      </c>
      <c r="C1465" s="216">
        <f>IFERROR(((InformeTbHv[[#This Row],[T PROGRAMADO]]-InformeTbHv[[#This Row],[Ttal P. mec]])/InformeTbHv[[#This Row],[T PROGRAMADO]]),0)</f>
        <v>0.95874999999999999</v>
      </c>
      <c r="D1465" s="88">
        <f>IFERROR(ROUND(InformeTbHv[[#This Row],[TOTAL DE ARBOLES]]/InformeTbHv[[#This Row],[T EFECTIVO]],2),"")</f>
        <v>18.07</v>
      </c>
      <c r="E1465" s="88">
        <f>(IFERROR(ROUND(InformeTbHv[[#This Row],[M3]]/InformeTbHv[[#This Row],[TOTAL DE ARBOLES]],2),""))</f>
        <v>0.37</v>
      </c>
      <c r="F1465" s="39">
        <f>IFERROR(ROUND(InformeTbHv[[#This Row],[M3]]/InformeTbHv[[#This Row],[T EFECTIVO]],2),"")</f>
        <v>6.68</v>
      </c>
      <c r="G1465" s="89">
        <f>InformeTbHv[[#This Row],[T PROGRAMADO]]-InformeTbHv[[#This Row],[HORAS DE OTRAS PARADA]]</f>
        <v>7.25</v>
      </c>
      <c r="H1465" s="89">
        <f>InformeTbHv[[#This Row],[T PROGRAMADO]]-SUM(InformeTbHv[[#This Row],[T PARADAS MEC]]+InformeTbHv[[#This Row],[ALISTAMIENTO]]+InformeTbHv[[#This Row],[Mantenimiento periódico]])</f>
        <v>7.67</v>
      </c>
      <c r="I1465" s="89">
        <f>InformeTbHv[[#This Row],[T PARADAS MEC]]+InformeTbHv[[#This Row],[ALISTAMIENTO]]+InformeTbHv[[#This Row],[Mantenimiento periódico]]</f>
        <v>0.33</v>
      </c>
      <c r="J1465" s="89">
        <f>SUMIF(InformeTbHv[[#This Row],[MOTIVO 1]],"Mantenimiento periódico",InformeTbHv[[#This Row],[T OTRA PARADA 1]])</f>
        <v>0</v>
      </c>
      <c r="K1465" s="89">
        <f>InformeTbHv[[#This Row],[Mantenimiento periódico]]+InformeTbHv[[#This Row],[ALISTAMIENTO]]</f>
        <v>0.33</v>
      </c>
      <c r="L1465" s="89">
        <f>SUM(InformeTbHv[[#This Row],[T OTRA PARADA 1]:[T OTRA PARADA 5]])</f>
        <v>0</v>
      </c>
      <c r="M1465" s="88" t="s">
        <v>76</v>
      </c>
      <c r="N1465" s="88" t="s">
        <v>1418</v>
      </c>
      <c r="O1465" s="88" t="s">
        <v>77</v>
      </c>
      <c r="P1465" s="88">
        <v>1010092842</v>
      </c>
      <c r="Q1465" s="88" t="s">
        <v>43</v>
      </c>
      <c r="R1465" s="88" t="s">
        <v>49</v>
      </c>
      <c r="S1465" s="90">
        <v>46098</v>
      </c>
      <c r="T1465" s="88" t="s">
        <v>114</v>
      </c>
      <c r="U1465" s="88"/>
      <c r="V1465" s="88"/>
      <c r="W1465" s="88"/>
      <c r="X1465" s="88"/>
      <c r="Y1465" s="88"/>
      <c r="Z1465" s="88"/>
      <c r="AA1465" s="88"/>
      <c r="AB1465" s="88"/>
      <c r="AC1465" s="88" t="s">
        <v>1419</v>
      </c>
      <c r="AD1465" s="88" t="s">
        <v>1464</v>
      </c>
      <c r="AE1465" s="88" t="s">
        <v>1509</v>
      </c>
      <c r="AF1465" s="88">
        <v>27.310852700038467</v>
      </c>
      <c r="AG1465" s="251" t="s">
        <v>205</v>
      </c>
      <c r="AH1465" s="206">
        <v>2</v>
      </c>
      <c r="AI1465" s="88" t="s">
        <v>47</v>
      </c>
      <c r="AJ1465" s="419">
        <f>VLOOKUP(InformeTbHv[[#This Row],[TURNO]],[1]INFORMEHV!AI$2:AK$184,2,0)</f>
        <v>0.25</v>
      </c>
      <c r="AK1465" s="419">
        <f>VLOOKUP(InformeTbHv[[#This Row],[TURNO]],[1]INFORMEHV!AI$2:AK$184,3,0)</f>
        <v>0.58333333333333337</v>
      </c>
      <c r="AL1465" s="205">
        <v>20</v>
      </c>
      <c r="AM1465" s="88">
        <v>131</v>
      </c>
      <c r="AN1465" s="88">
        <v>48.46</v>
      </c>
      <c r="AO1465" s="88">
        <v>5.57</v>
      </c>
      <c r="AP1465" s="88"/>
      <c r="AQ1465" s="89">
        <v>20</v>
      </c>
      <c r="AR1465" s="88">
        <v>8</v>
      </c>
      <c r="AS1465" s="88"/>
      <c r="AT1465" s="88"/>
      <c r="AU1465" s="88"/>
      <c r="AV1465" s="88">
        <v>0.33</v>
      </c>
      <c r="AW1465" s="88">
        <v>0.25</v>
      </c>
      <c r="AX1465" s="88">
        <v>0.17</v>
      </c>
      <c r="AY1465" s="88">
        <v>5</v>
      </c>
      <c r="AZ1465" s="92"/>
      <c r="BA1465" s="88" t="s">
        <v>46</v>
      </c>
      <c r="BB146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0.75000000000000011</v>
      </c>
      <c r="BC1465" s="89"/>
      <c r="BD1465" s="89"/>
      <c r="BE1465" s="89"/>
      <c r="BF1465" s="89"/>
      <c r="BG1465" s="93"/>
      <c r="BH1465" s="44"/>
      <c r="BI1465" s="45"/>
      <c r="BJ1465" s="45"/>
      <c r="BK1465" s="46"/>
      <c r="BL1465" s="94"/>
    </row>
    <row r="1466" spans="1:64" ht="18" customHeight="1" x14ac:dyDescent="0.3">
      <c r="A1466" s="87">
        <f>IFERROR(InformeTbHv[[#This Row],[T EFECTIVO]]/InformeTbHv[[#This Row],[Horas disponibles]],0)</f>
        <v>0.91160949868073882</v>
      </c>
      <c r="B1466" s="87">
        <f>((InformeTbHv[[#This Row],[T PROGRAMADO]]-InformeTbHv[[#This Row],[HORAS DE OTRAS PARADA]]))/InformeTbHv[[#This Row],[T PROGRAMADO]]</f>
        <v>0.86375000000000002</v>
      </c>
      <c r="C1466" s="216">
        <f>IFERROR(((InformeTbHv[[#This Row],[T PROGRAMADO]]-InformeTbHv[[#This Row],[Ttal P. mec]])/InformeTbHv[[#This Row],[T PROGRAMADO]]),0)</f>
        <v>0.94750000000000001</v>
      </c>
      <c r="D1466" s="88">
        <f>IFERROR(ROUND(InformeTbHv[[#This Row],[TOTAL DE ARBOLES]]/InformeTbHv[[#This Row],[T EFECTIVO]],2),"")</f>
        <v>17.37</v>
      </c>
      <c r="E1466" s="88">
        <f>(IFERROR(ROUND(InformeTbHv[[#This Row],[M3]]/InformeTbHv[[#This Row],[TOTAL DE ARBOLES]],2),""))</f>
        <v>0.5</v>
      </c>
      <c r="F1466" s="39">
        <f>IFERROR(ROUND(InformeTbHv[[#This Row],[M3]]/InformeTbHv[[#This Row],[T EFECTIVO]],2),"")</f>
        <v>8.68</v>
      </c>
      <c r="G1466" s="89">
        <f>InformeTbHv[[#This Row],[T PROGRAMADO]]-InformeTbHv[[#This Row],[HORAS DE OTRAS PARADA]]</f>
        <v>6.91</v>
      </c>
      <c r="H1466" s="89">
        <f>InformeTbHv[[#This Row],[T PROGRAMADO]]-SUM(InformeTbHv[[#This Row],[T PARADAS MEC]]+InformeTbHv[[#This Row],[ALISTAMIENTO]]+InformeTbHv[[#This Row],[Mantenimiento periódico]])</f>
        <v>7.58</v>
      </c>
      <c r="I1466" s="89">
        <f>InformeTbHv[[#This Row],[T PARADAS MEC]]+InformeTbHv[[#This Row],[ALISTAMIENTO]]+InformeTbHv[[#This Row],[Mantenimiento periódico]]</f>
        <v>0.42</v>
      </c>
      <c r="J1466" s="89">
        <f>SUMIF(InformeTbHv[[#This Row],[MOTIVO 1]],"Mantenimiento periódico",InformeTbHv[[#This Row],[T OTRA PARADA 1]])</f>
        <v>0</v>
      </c>
      <c r="K1466" s="89">
        <f>InformeTbHv[[#This Row],[Mantenimiento periódico]]+InformeTbHv[[#This Row],[ALISTAMIENTO]]</f>
        <v>0.42</v>
      </c>
      <c r="L1466" s="89">
        <f>SUM(InformeTbHv[[#This Row],[T OTRA PARADA 1]:[T OTRA PARADA 5]])</f>
        <v>0</v>
      </c>
      <c r="M1466" s="88" t="s">
        <v>55</v>
      </c>
      <c r="N1466" s="88" t="s">
        <v>1418</v>
      </c>
      <c r="O1466" s="88" t="s">
        <v>56</v>
      </c>
      <c r="P1466" s="88">
        <v>1114480052</v>
      </c>
      <c r="Q1466" s="88" t="s">
        <v>43</v>
      </c>
      <c r="R1466" s="88" t="s">
        <v>49</v>
      </c>
      <c r="S1466" s="90">
        <v>46098</v>
      </c>
      <c r="T1466" s="88" t="s">
        <v>62</v>
      </c>
      <c r="U1466" s="88"/>
      <c r="V1466" s="88"/>
      <c r="W1466" s="88"/>
      <c r="X1466" s="88"/>
      <c r="Y1466" s="88"/>
      <c r="Z1466" s="88"/>
      <c r="AA1466" s="88"/>
      <c r="AB1466" s="88"/>
      <c r="AC1466" s="88" t="s">
        <v>1445</v>
      </c>
      <c r="AD1466" s="88" t="s">
        <v>1490</v>
      </c>
      <c r="AE1466" s="88" t="s">
        <v>1518</v>
      </c>
      <c r="AF1466" s="88">
        <v>19.828868083208551</v>
      </c>
      <c r="AG1466" s="49" t="s">
        <v>208</v>
      </c>
      <c r="AH1466" s="206">
        <v>5</v>
      </c>
      <c r="AI1466" s="88" t="s">
        <v>47</v>
      </c>
      <c r="AJ1466" s="419">
        <f>VLOOKUP(InformeTbHv[[#This Row],[TURNO]],[1]INFORMEHV!AI$2:AK$184,2,0)</f>
        <v>0.25</v>
      </c>
      <c r="AK1466" s="419">
        <f>VLOOKUP(InformeTbHv[[#This Row],[TURNO]],[1]INFORMEHV!AI$2:AK$184,3,0)</f>
        <v>0.58333333333333337</v>
      </c>
      <c r="AL1466" s="205">
        <v>28</v>
      </c>
      <c r="AM1466" s="88">
        <v>120</v>
      </c>
      <c r="AN1466" s="88">
        <v>60</v>
      </c>
      <c r="AO1466" s="88">
        <v>10</v>
      </c>
      <c r="AP1466" s="88">
        <v>30</v>
      </c>
      <c r="AQ1466" s="198">
        <v>26</v>
      </c>
      <c r="AR1466" s="88">
        <v>8</v>
      </c>
      <c r="AS1466" s="88"/>
      <c r="AT1466" s="88"/>
      <c r="AU1466" s="88"/>
      <c r="AV1466" s="88">
        <v>0.42</v>
      </c>
      <c r="AW1466" s="88">
        <v>0.42</v>
      </c>
      <c r="AX1466" s="88">
        <v>0.25</v>
      </c>
      <c r="AY1466" s="88"/>
      <c r="AZ1466" s="92" t="s">
        <v>830</v>
      </c>
      <c r="BA1466" s="88" t="s">
        <v>46</v>
      </c>
      <c r="BB146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1.0899999999999999</v>
      </c>
      <c r="BC1466" s="89"/>
      <c r="BD1466" s="89"/>
      <c r="BE1466" s="89"/>
      <c r="BF1466" s="89"/>
      <c r="BG1466" s="93"/>
      <c r="BH1466" s="44"/>
      <c r="BI1466" s="45"/>
      <c r="BJ1466" s="45"/>
      <c r="BK1466" s="46"/>
      <c r="BL1466" s="94"/>
    </row>
    <row r="1467" spans="1:64" ht="18" customHeight="1" x14ac:dyDescent="0.3">
      <c r="A1467" s="87">
        <f>IFERROR(InformeTbHv[[#This Row],[T EFECTIVO]]/InformeTbHv[[#This Row],[Horas disponibles]],0)</f>
        <v>0.8891820580474934</v>
      </c>
      <c r="B1467" s="87">
        <f>((InformeTbHv[[#This Row],[T PROGRAMADO]]-InformeTbHv[[#This Row],[HORAS DE OTRAS PARADA]]))/InformeTbHv[[#This Row],[T PROGRAMADO]]</f>
        <v>0.84250000000000003</v>
      </c>
      <c r="C1467" s="216">
        <f>IFERROR(((InformeTbHv[[#This Row],[T PROGRAMADO]]-InformeTbHv[[#This Row],[Ttal P. mec]])/InformeTbHv[[#This Row],[T PROGRAMADO]]),0)</f>
        <v>0.94750000000000001</v>
      </c>
      <c r="D1467" s="88">
        <f>IFERROR(ROUND(InformeTbHv[[#This Row],[TOTAL DE ARBOLES]]/InformeTbHv[[#This Row],[T EFECTIVO]],2),"")</f>
        <v>34.72</v>
      </c>
      <c r="E1467" s="88">
        <f>(IFERROR(ROUND(InformeTbHv[[#This Row],[M3]]/InformeTbHv[[#This Row],[TOTAL DE ARBOLES]],2),""))</f>
        <v>0.3</v>
      </c>
      <c r="F1467" s="39">
        <f>IFERROR(ROUND(InformeTbHv[[#This Row],[M3]]/InformeTbHv[[#This Row],[T EFECTIVO]],2),"")</f>
        <v>10.39</v>
      </c>
      <c r="G1467" s="89">
        <f>InformeTbHv[[#This Row],[T PROGRAMADO]]-InformeTbHv[[#This Row],[HORAS DE OTRAS PARADA]]</f>
        <v>6.74</v>
      </c>
      <c r="H1467" s="89">
        <f>InformeTbHv[[#This Row],[T PROGRAMADO]]-SUM(InformeTbHv[[#This Row],[T PARADAS MEC]]+InformeTbHv[[#This Row],[ALISTAMIENTO]]+InformeTbHv[[#This Row],[Mantenimiento periódico]])</f>
        <v>7.58</v>
      </c>
      <c r="I1467" s="89">
        <f>InformeTbHv[[#This Row],[T PARADAS MEC]]+InformeTbHv[[#This Row],[ALISTAMIENTO]]+InformeTbHv[[#This Row],[Mantenimiento periódico]]</f>
        <v>0.42</v>
      </c>
      <c r="J1467" s="89">
        <f>SUMIF(InformeTbHv[[#This Row],[MOTIVO 1]],"Mantenimiento periódico",InformeTbHv[[#This Row],[T OTRA PARADA 1]])</f>
        <v>0</v>
      </c>
      <c r="K1467" s="89">
        <f>InformeTbHv[[#This Row],[Mantenimiento periódico]]+InformeTbHv[[#This Row],[ALISTAMIENTO]]</f>
        <v>0.42</v>
      </c>
      <c r="L1467" s="89">
        <f>SUM(InformeTbHv[[#This Row],[T OTRA PARADA 1]:[T OTRA PARADA 5]])</f>
        <v>0</v>
      </c>
      <c r="M1467" s="88" t="s">
        <v>55</v>
      </c>
      <c r="N1467" s="88" t="s">
        <v>1418</v>
      </c>
      <c r="O1467" s="88" t="s">
        <v>60</v>
      </c>
      <c r="P1467" s="88">
        <v>1061791033</v>
      </c>
      <c r="Q1467" s="88" t="s">
        <v>43</v>
      </c>
      <c r="R1467" s="88" t="s">
        <v>49</v>
      </c>
      <c r="S1467" s="90">
        <v>46098</v>
      </c>
      <c r="T1467" s="88" t="s">
        <v>62</v>
      </c>
      <c r="U1467" s="88"/>
      <c r="V1467" s="88"/>
      <c r="W1467" s="88"/>
      <c r="X1467" s="88"/>
      <c r="Y1467" s="88"/>
      <c r="Z1467" s="88"/>
      <c r="AA1467" s="88"/>
      <c r="AB1467" s="88"/>
      <c r="AC1467" s="88" t="s">
        <v>1445</v>
      </c>
      <c r="AD1467" s="88" t="s">
        <v>1490</v>
      </c>
      <c r="AE1467" s="88" t="s">
        <v>1518</v>
      </c>
      <c r="AF1467" s="88">
        <v>19.828868083208551</v>
      </c>
      <c r="AG1467" s="49" t="s">
        <v>208</v>
      </c>
      <c r="AH1467" s="206">
        <v>5</v>
      </c>
      <c r="AI1467" s="88" t="s">
        <v>45</v>
      </c>
      <c r="AJ1467" s="419">
        <f>VLOOKUP(InformeTbHv[[#This Row],[TURNO]],[1]INFORMEHV!AI$2:AK$184,2,0)</f>
        <v>0.58333333333333337</v>
      </c>
      <c r="AK1467" s="419">
        <f>VLOOKUP(InformeTbHv[[#This Row],[TURNO]],[1]INFORMEHV!AI$2:AK$184,3,0)</f>
        <v>0.91666666666666663</v>
      </c>
      <c r="AL1467" s="205">
        <v>30</v>
      </c>
      <c r="AM1467" s="88">
        <v>234</v>
      </c>
      <c r="AN1467" s="88">
        <v>70</v>
      </c>
      <c r="AO1467" s="88">
        <v>14</v>
      </c>
      <c r="AP1467" s="88">
        <v>38</v>
      </c>
      <c r="AQ1467" s="198">
        <v>26</v>
      </c>
      <c r="AR1467" s="88">
        <v>8</v>
      </c>
      <c r="AS1467" s="88"/>
      <c r="AT1467" s="88"/>
      <c r="AU1467" s="88"/>
      <c r="AV1467" s="88">
        <v>0.42</v>
      </c>
      <c r="AW1467" s="88">
        <v>0.42</v>
      </c>
      <c r="AX1467" s="88">
        <v>0.42</v>
      </c>
      <c r="AY1467" s="88">
        <v>2</v>
      </c>
      <c r="AZ1467" s="92" t="s">
        <v>983</v>
      </c>
      <c r="BA1467" s="88" t="s">
        <v>46</v>
      </c>
      <c r="BB146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1.26</v>
      </c>
      <c r="BC1467" s="89"/>
      <c r="BD1467" s="89"/>
      <c r="BE1467" s="89"/>
      <c r="BF1467" s="89"/>
      <c r="BG1467" s="93"/>
      <c r="BH1467" s="44"/>
      <c r="BI1467" s="45"/>
      <c r="BJ1467" s="45"/>
      <c r="BK1467" s="46"/>
      <c r="BL1467" s="94"/>
    </row>
    <row r="1468" spans="1:64" ht="18" customHeight="1" x14ac:dyDescent="0.3">
      <c r="A1468" s="87">
        <f>IFERROR(InformeTbHv[[#This Row],[T EFECTIVO]]/InformeTbHv[[#This Row],[Horas disponibles]],0)</f>
        <v>0.94524119947848761</v>
      </c>
      <c r="B1468" s="87">
        <f>((InformeTbHv[[#This Row],[T PROGRAMADO]]-InformeTbHv[[#This Row],[HORAS DE OTRAS PARADA]]))/InformeTbHv[[#This Row],[T PROGRAMADO]]</f>
        <v>0.90625</v>
      </c>
      <c r="C1468" s="216">
        <f>IFERROR(((InformeTbHv[[#This Row],[T PROGRAMADO]]-InformeTbHv[[#This Row],[Ttal P. mec]])/InformeTbHv[[#This Row],[T PROGRAMADO]]),0)</f>
        <v>0.95874999999999999</v>
      </c>
      <c r="D1468" s="88">
        <f>IFERROR(ROUND(InformeTbHv[[#This Row],[TOTAL DE ARBOLES]]/InformeTbHv[[#This Row],[T EFECTIVO]],2),"")</f>
        <v>30.21</v>
      </c>
      <c r="E1468" s="88">
        <f>(IFERROR(ROUND(InformeTbHv[[#This Row],[M3]]/InformeTbHv[[#This Row],[TOTAL DE ARBOLES]],2),""))</f>
        <v>0.36</v>
      </c>
      <c r="F1468" s="39">
        <f>IFERROR(ROUND(InformeTbHv[[#This Row],[M3]]/InformeTbHv[[#This Row],[T EFECTIVO]],2),"")</f>
        <v>10.86</v>
      </c>
      <c r="G1468" s="89">
        <f>InformeTbHv[[#This Row],[T PROGRAMADO]]-InformeTbHv[[#This Row],[HORAS DE OTRAS PARADA]]</f>
        <v>7.25</v>
      </c>
      <c r="H1468" s="89">
        <f>InformeTbHv[[#This Row],[T PROGRAMADO]]-SUM(InformeTbHv[[#This Row],[T PARADAS MEC]]+InformeTbHv[[#This Row],[ALISTAMIENTO]]+InformeTbHv[[#This Row],[Mantenimiento periódico]])</f>
        <v>7.67</v>
      </c>
      <c r="I1468" s="89">
        <f>InformeTbHv[[#This Row],[T PARADAS MEC]]+InformeTbHv[[#This Row],[ALISTAMIENTO]]+InformeTbHv[[#This Row],[Mantenimiento periódico]]</f>
        <v>0.33</v>
      </c>
      <c r="J1468" s="89">
        <f>SUMIF(InformeTbHv[[#This Row],[MOTIVO 1]],"Mantenimiento periódico",InformeTbHv[[#This Row],[T OTRA PARADA 1]])</f>
        <v>0</v>
      </c>
      <c r="K1468" s="89">
        <f>InformeTbHv[[#This Row],[Mantenimiento periódico]]+InformeTbHv[[#This Row],[ALISTAMIENTO]]</f>
        <v>0.33</v>
      </c>
      <c r="L1468" s="89">
        <f>SUM(InformeTbHv[[#This Row],[T OTRA PARADA 1]:[T OTRA PARADA 5]])</f>
        <v>0</v>
      </c>
      <c r="M1468" s="88" t="s">
        <v>76</v>
      </c>
      <c r="N1468" s="88" t="s">
        <v>1418</v>
      </c>
      <c r="O1468" s="88" t="s">
        <v>78</v>
      </c>
      <c r="P1468" s="88">
        <v>1006316837</v>
      </c>
      <c r="Q1468" s="88" t="s">
        <v>43</v>
      </c>
      <c r="R1468" s="88" t="s">
        <v>49</v>
      </c>
      <c r="S1468" s="90">
        <v>46097</v>
      </c>
      <c r="T1468" s="88" t="s">
        <v>100</v>
      </c>
      <c r="U1468" s="88"/>
      <c r="V1468" s="88"/>
      <c r="W1468" s="88"/>
      <c r="X1468" s="88"/>
      <c r="Y1468" s="88"/>
      <c r="Z1468" s="88"/>
      <c r="AA1468" s="88"/>
      <c r="AB1468" s="88"/>
      <c r="AC1468" s="88" t="s">
        <v>1447</v>
      </c>
      <c r="AD1468" s="88" t="s">
        <v>1492</v>
      </c>
      <c r="AE1468" s="88" t="s">
        <v>1509</v>
      </c>
      <c r="AF1468" s="88">
        <v>22.377612303778299</v>
      </c>
      <c r="AG1468" s="251" t="s">
        <v>205</v>
      </c>
      <c r="AH1468" s="206">
        <v>10</v>
      </c>
      <c r="AI1468" s="88" t="s">
        <v>45</v>
      </c>
      <c r="AJ1468" s="419">
        <f>VLOOKUP(InformeTbHv[[#This Row],[TURNO]],[1]INFORMEHV!AI$2:AK$184,2,0)</f>
        <v>0.58333333333333337</v>
      </c>
      <c r="AK1468" s="419">
        <f>VLOOKUP(InformeTbHv[[#This Row],[TURNO]],[1]INFORMEHV!AI$2:AK$184,3,0)</f>
        <v>0.91666666666666663</v>
      </c>
      <c r="AL1468" s="205">
        <v>20</v>
      </c>
      <c r="AM1468" s="88">
        <v>219</v>
      </c>
      <c r="AN1468" s="88">
        <v>78.739999999999995</v>
      </c>
      <c r="AO1468" s="88">
        <v>15.01</v>
      </c>
      <c r="AP1468" s="88"/>
      <c r="AQ1468" s="89">
        <v>20</v>
      </c>
      <c r="AR1468" s="88">
        <v>8</v>
      </c>
      <c r="AS1468" s="88"/>
      <c r="AT1468" s="88"/>
      <c r="AU1468" s="88"/>
      <c r="AV1468" s="88">
        <v>0.33</v>
      </c>
      <c r="AW1468" s="88">
        <v>0.25</v>
      </c>
      <c r="AX1468" s="88">
        <v>0.17</v>
      </c>
      <c r="AY1468" s="88">
        <v>2</v>
      </c>
      <c r="AZ1468" s="92"/>
      <c r="BA1468" s="88" t="s">
        <v>46</v>
      </c>
      <c r="BB146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0.75000000000000011</v>
      </c>
      <c r="BC1468" s="89"/>
      <c r="BD1468" s="89"/>
      <c r="BE1468" s="89"/>
      <c r="BF1468" s="89"/>
      <c r="BG1468" s="93"/>
      <c r="BH1468" s="44"/>
      <c r="BI1468" s="45"/>
      <c r="BJ1468" s="45"/>
      <c r="BK1468" s="46"/>
      <c r="BL1468" s="94"/>
    </row>
    <row r="1469" spans="1:64" ht="18" customHeight="1" x14ac:dyDescent="0.3">
      <c r="A1469" s="87">
        <f>IFERROR(InformeTbHv[[#This Row],[T EFECTIVO]]/InformeTbHv[[#This Row],[Horas disponibles]],0)</f>
        <v>0.68448500651890487</v>
      </c>
      <c r="B1469" s="87">
        <f>((InformeTbHv[[#This Row],[T PROGRAMADO]]-InformeTbHv[[#This Row],[HORAS DE OTRAS PARADA]]))/InformeTbHv[[#This Row],[T PROGRAMADO]]</f>
        <v>0.65625</v>
      </c>
      <c r="C1469" s="216">
        <f>IFERROR(((InformeTbHv[[#This Row],[T PROGRAMADO]]-InformeTbHv[[#This Row],[Ttal P. mec]])/InformeTbHv[[#This Row],[T PROGRAMADO]]),0)</f>
        <v>0.95874999999999999</v>
      </c>
      <c r="D1469" s="88">
        <f>IFERROR(ROUND(InformeTbHv[[#This Row],[TOTAL DE ARBOLES]]/InformeTbHv[[#This Row],[T EFECTIVO]],2),"")</f>
        <v>17.52</v>
      </c>
      <c r="E1469" s="88">
        <f>(IFERROR(ROUND(InformeTbHv[[#This Row],[M3]]/InformeTbHv[[#This Row],[TOTAL DE ARBOLES]],2),""))</f>
        <v>0.4</v>
      </c>
      <c r="F1469" s="39">
        <f>IFERROR(ROUND(InformeTbHv[[#This Row],[M3]]/InformeTbHv[[#This Row],[T EFECTIVO]],2),"")</f>
        <v>7.02</v>
      </c>
      <c r="G1469" s="89">
        <f>InformeTbHv[[#This Row],[T PROGRAMADO]]-InformeTbHv[[#This Row],[HORAS DE OTRAS PARADA]]</f>
        <v>5.25</v>
      </c>
      <c r="H1469" s="89">
        <f>InformeTbHv[[#This Row],[T PROGRAMADO]]-SUM(InformeTbHv[[#This Row],[T PARADAS MEC]]+InformeTbHv[[#This Row],[ALISTAMIENTO]]+InformeTbHv[[#This Row],[Mantenimiento periódico]])</f>
        <v>7.67</v>
      </c>
      <c r="I1469" s="89">
        <f>InformeTbHv[[#This Row],[T PARADAS MEC]]+InformeTbHv[[#This Row],[ALISTAMIENTO]]+InformeTbHv[[#This Row],[Mantenimiento periódico]]</f>
        <v>0.33</v>
      </c>
      <c r="J1469" s="89">
        <f>SUMIF(InformeTbHv[[#This Row],[MOTIVO 1]],"Mantenimiento periódico",InformeTbHv[[#This Row],[T OTRA PARADA 1]])</f>
        <v>0</v>
      </c>
      <c r="K1469" s="89">
        <f>InformeTbHv[[#This Row],[Mantenimiento periódico]]+InformeTbHv[[#This Row],[ALISTAMIENTO]]</f>
        <v>0.33</v>
      </c>
      <c r="L1469" s="89">
        <f>SUM(InformeTbHv[[#This Row],[T OTRA PARADA 1]:[T OTRA PARADA 5]])</f>
        <v>2</v>
      </c>
      <c r="M1469" s="88" t="s">
        <v>76</v>
      </c>
      <c r="N1469" s="88" t="s">
        <v>1418</v>
      </c>
      <c r="O1469" s="88" t="s">
        <v>77</v>
      </c>
      <c r="P1469" s="88">
        <v>1010092842</v>
      </c>
      <c r="Q1469" s="88" t="s">
        <v>43</v>
      </c>
      <c r="R1469" s="88" t="s">
        <v>49</v>
      </c>
      <c r="S1469" s="90">
        <v>46097</v>
      </c>
      <c r="T1469" s="88" t="s">
        <v>100</v>
      </c>
      <c r="U1469" s="88"/>
      <c r="V1469" s="88"/>
      <c r="W1469" s="88"/>
      <c r="X1469" s="88"/>
      <c r="Y1469" s="88"/>
      <c r="Z1469" s="88"/>
      <c r="AA1469" s="88"/>
      <c r="AB1469" s="88"/>
      <c r="AC1469" s="88" t="s">
        <v>1447</v>
      </c>
      <c r="AD1469" s="88" t="s">
        <v>1492</v>
      </c>
      <c r="AE1469" s="88" t="s">
        <v>1509</v>
      </c>
      <c r="AF1469" s="88">
        <v>22.377612303778299</v>
      </c>
      <c r="AG1469" s="251" t="s">
        <v>205</v>
      </c>
      <c r="AH1469" s="206">
        <v>10</v>
      </c>
      <c r="AI1469" s="88" t="s">
        <v>47</v>
      </c>
      <c r="AJ1469" s="419">
        <f>VLOOKUP(InformeTbHv[[#This Row],[TURNO]],[1]INFORMEHV!AI$2:AK$184,2,0)</f>
        <v>0.25</v>
      </c>
      <c r="AK1469" s="419">
        <f>VLOOKUP(InformeTbHv[[#This Row],[TURNO]],[1]INFORMEHV!AI$2:AK$184,3,0)</f>
        <v>0.58333333333333337</v>
      </c>
      <c r="AL1469" s="205">
        <v>20</v>
      </c>
      <c r="AM1469" s="88">
        <v>92</v>
      </c>
      <c r="AN1469" s="88">
        <v>36.85</v>
      </c>
      <c r="AO1469" s="88">
        <v>9.09</v>
      </c>
      <c r="AP1469" s="88"/>
      <c r="AQ1469" s="89">
        <v>20</v>
      </c>
      <c r="AR1469" s="88">
        <v>8</v>
      </c>
      <c r="AS1469" s="88"/>
      <c r="AT1469" s="88"/>
      <c r="AU1469" s="88"/>
      <c r="AV1469" s="88">
        <v>0.33</v>
      </c>
      <c r="AW1469" s="88">
        <v>0.25</v>
      </c>
      <c r="AX1469" s="88">
        <v>0.17</v>
      </c>
      <c r="AY1469" s="88">
        <v>5</v>
      </c>
      <c r="AZ1469" s="92"/>
      <c r="BA1469" s="88" t="s">
        <v>46</v>
      </c>
      <c r="BB146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2.75</v>
      </c>
      <c r="BC1469" s="89">
        <v>2</v>
      </c>
      <c r="BD1469" s="89"/>
      <c r="BE1469" s="89"/>
      <c r="BF1469" s="89"/>
      <c r="BG1469" s="93"/>
      <c r="BH1469" s="44" t="s">
        <v>841</v>
      </c>
      <c r="BI1469" s="45"/>
      <c r="BJ1469" s="45"/>
      <c r="BK1469" s="46"/>
      <c r="BL1469" s="94"/>
    </row>
    <row r="1470" spans="1:64" ht="18" customHeight="1" x14ac:dyDescent="0.3">
      <c r="A1470" s="87">
        <f>IFERROR(InformeTbHv[[#This Row],[T EFECTIVO]]/InformeTbHv[[#This Row],[Horas disponibles]],0)</f>
        <v>0.8666666666666667</v>
      </c>
      <c r="B1470" s="87">
        <f>((InformeTbHv[[#This Row],[T PROGRAMADO]]-InformeTbHv[[#This Row],[HORAS DE OTRAS PARADA]]))/InformeTbHv[[#This Row],[T PROGRAMADO]]</f>
        <v>0.8125</v>
      </c>
      <c r="C1470" s="216">
        <f>IFERROR(((InformeTbHv[[#This Row],[T PROGRAMADO]]-InformeTbHv[[#This Row],[Ttal P. mec]])/InformeTbHv[[#This Row],[T PROGRAMADO]]),0)</f>
        <v>0.9375</v>
      </c>
      <c r="D1470" s="88">
        <f>IFERROR(ROUND(InformeTbHv[[#This Row],[TOTAL DE ARBOLES]]/InformeTbHv[[#This Row],[T EFECTIVO]],2),"")</f>
        <v>56.15</v>
      </c>
      <c r="E1470" s="88">
        <f>(IFERROR(ROUND(InformeTbHv[[#This Row],[M3]]/InformeTbHv[[#This Row],[TOTAL DE ARBOLES]],2),""))</f>
        <v>0.24</v>
      </c>
      <c r="F1470" s="39">
        <f>IFERROR(ROUND(InformeTbHv[[#This Row],[M3]]/InformeTbHv[[#This Row],[T EFECTIVO]],2),"")</f>
        <v>13.2</v>
      </c>
      <c r="G1470" s="89">
        <f>InformeTbHv[[#This Row],[T PROGRAMADO]]-InformeTbHv[[#This Row],[HORAS DE OTRAS PARADA]]</f>
        <v>6.5</v>
      </c>
      <c r="H1470" s="89">
        <f>InformeTbHv[[#This Row],[T PROGRAMADO]]-SUM(InformeTbHv[[#This Row],[T PARADAS MEC]]+InformeTbHv[[#This Row],[ALISTAMIENTO]]+InformeTbHv[[#This Row],[Mantenimiento periódico]])</f>
        <v>7.5</v>
      </c>
      <c r="I1470" s="89">
        <f>InformeTbHv[[#This Row],[T PARADAS MEC]]+InformeTbHv[[#This Row],[ALISTAMIENTO]]+InformeTbHv[[#This Row],[Mantenimiento periódico]]</f>
        <v>0.5</v>
      </c>
      <c r="J1470" s="89">
        <f>SUMIF(InformeTbHv[[#This Row],[MOTIVO 1]],"Mantenimiento periódico",InformeTbHv[[#This Row],[T OTRA PARADA 1]])</f>
        <v>0</v>
      </c>
      <c r="K1470" s="89">
        <f>InformeTbHv[[#This Row],[Mantenimiento periódico]]+InformeTbHv[[#This Row],[ALISTAMIENTO]]</f>
        <v>0.5</v>
      </c>
      <c r="L1470" s="89">
        <f>SUM(InformeTbHv[[#This Row],[T OTRA PARADA 1]:[T OTRA PARADA 5]])</f>
        <v>0</v>
      </c>
      <c r="M1470" s="88" t="s">
        <v>136</v>
      </c>
      <c r="N1470" s="88" t="s">
        <v>1417</v>
      </c>
      <c r="O1470" s="88" t="s">
        <v>375</v>
      </c>
      <c r="P1470" s="88">
        <v>1127213532</v>
      </c>
      <c r="Q1470" s="88" t="s">
        <v>65</v>
      </c>
      <c r="R1470" s="88" t="s">
        <v>49</v>
      </c>
      <c r="S1470" s="90">
        <v>46097</v>
      </c>
      <c r="T1470" s="88" t="s">
        <v>941</v>
      </c>
      <c r="U1470" s="88"/>
      <c r="V1470" s="88"/>
      <c r="W1470" s="88"/>
      <c r="X1470" s="88"/>
      <c r="Y1470" s="88"/>
      <c r="Z1470" s="88"/>
      <c r="AA1470" s="88"/>
      <c r="AB1470" s="88"/>
      <c r="AC1470" s="88" t="s">
        <v>1424</v>
      </c>
      <c r="AD1470" s="88" t="s">
        <v>1469</v>
      </c>
      <c r="AE1470" s="88" t="s">
        <v>1513</v>
      </c>
      <c r="AF1470" s="88">
        <v>17.094631593058232</v>
      </c>
      <c r="AG1470" s="252" t="s">
        <v>206</v>
      </c>
      <c r="AH1470" s="206">
        <v>2</v>
      </c>
      <c r="AI1470" s="88" t="s">
        <v>45</v>
      </c>
      <c r="AJ1470" s="419">
        <f>VLOOKUP(InformeTbHv[[#This Row],[TURNO]],[1]INFORMEHV!AI$2:AK$184,2,0)</f>
        <v>0.58333333333333337</v>
      </c>
      <c r="AK1470" s="419">
        <f>VLOOKUP(InformeTbHv[[#This Row],[TURNO]],[1]INFORMEHV!AI$2:AK$184,3,0)</f>
        <v>0.91666666666666663</v>
      </c>
      <c r="AL1470" s="205">
        <v>12</v>
      </c>
      <c r="AM1470" s="88">
        <v>365</v>
      </c>
      <c r="AN1470" s="88">
        <v>85.8</v>
      </c>
      <c r="AO1470" s="88">
        <v>17.190000000000001</v>
      </c>
      <c r="AP1470" s="88"/>
      <c r="AQ1470" s="89">
        <v>20</v>
      </c>
      <c r="AR1470" s="88">
        <v>8</v>
      </c>
      <c r="AS1470" s="88"/>
      <c r="AT1470" s="88"/>
      <c r="AU1470" s="88"/>
      <c r="AV1470" s="88">
        <v>0.5</v>
      </c>
      <c r="AW1470" s="88">
        <v>0.5</v>
      </c>
      <c r="AX1470" s="88">
        <v>0.5</v>
      </c>
      <c r="AY1470" s="88"/>
      <c r="AZ1470" s="92"/>
      <c r="BA1470" s="88" t="s">
        <v>48</v>
      </c>
      <c r="BB147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1.5</v>
      </c>
      <c r="BC1470" s="89"/>
      <c r="BD1470" s="89"/>
      <c r="BE1470" s="89"/>
      <c r="BF1470" s="89"/>
      <c r="BG1470" s="93"/>
      <c r="BH1470" s="44"/>
      <c r="BI1470" s="45"/>
      <c r="BJ1470" s="45"/>
      <c r="BK1470" s="46"/>
      <c r="BL1470" s="94"/>
    </row>
    <row r="1471" spans="1:64" ht="18" customHeight="1" x14ac:dyDescent="0.3">
      <c r="A1471" s="87">
        <f>IFERROR(InformeTbHv[[#This Row],[T EFECTIVO]]/InformeTbHv[[#This Row],[Horas disponibles]],0)</f>
        <v>0.9</v>
      </c>
      <c r="B1471" s="87">
        <f>((InformeTbHv[[#This Row],[T PROGRAMADO]]-InformeTbHv[[#This Row],[HORAS DE OTRAS PARADA]]))/InformeTbHv[[#This Row],[T PROGRAMADO]]</f>
        <v>0.84375</v>
      </c>
      <c r="C1471" s="216">
        <f>IFERROR(((InformeTbHv[[#This Row],[T PROGRAMADO]]-InformeTbHv[[#This Row],[Ttal P. mec]])/InformeTbHv[[#This Row],[T PROGRAMADO]]),0)</f>
        <v>0.9375</v>
      </c>
      <c r="D1471" s="88">
        <f>IFERROR(ROUND(InformeTbHv[[#This Row],[TOTAL DE ARBOLES]]/InformeTbHv[[#This Row],[T EFECTIVO]],2),"")</f>
        <v>73.63</v>
      </c>
      <c r="E1471" s="88">
        <f>(IFERROR(ROUND(InformeTbHv[[#This Row],[M3]]/InformeTbHv[[#This Row],[TOTAL DE ARBOLES]],2),""))</f>
        <v>0.08</v>
      </c>
      <c r="F1471" s="39">
        <f>IFERROR(ROUND(InformeTbHv[[#This Row],[M3]]/InformeTbHv[[#This Row],[T EFECTIVO]],2),"")</f>
        <v>5.63</v>
      </c>
      <c r="G1471" s="89">
        <f>InformeTbHv[[#This Row],[T PROGRAMADO]]-InformeTbHv[[#This Row],[HORAS DE OTRAS PARADA]]</f>
        <v>6.75</v>
      </c>
      <c r="H1471" s="89">
        <f>InformeTbHv[[#This Row],[T PROGRAMADO]]-SUM(InformeTbHv[[#This Row],[T PARADAS MEC]]+InformeTbHv[[#This Row],[ALISTAMIENTO]]+InformeTbHv[[#This Row],[Mantenimiento periódico]])</f>
        <v>7.5</v>
      </c>
      <c r="I1471" s="89">
        <f>InformeTbHv[[#This Row],[T PARADAS MEC]]+InformeTbHv[[#This Row],[ALISTAMIENTO]]+InformeTbHv[[#This Row],[Mantenimiento periódico]]</f>
        <v>0.5</v>
      </c>
      <c r="J1471" s="89">
        <f>SUMIF(InformeTbHv[[#This Row],[MOTIVO 1]],"Mantenimiento periódico",InformeTbHv[[#This Row],[T OTRA PARADA 1]])</f>
        <v>0</v>
      </c>
      <c r="K1471" s="89">
        <f>InformeTbHv[[#This Row],[Mantenimiento periódico]]+InformeTbHv[[#This Row],[ALISTAMIENTO]]</f>
        <v>0.5</v>
      </c>
      <c r="L1471" s="89">
        <f>SUM(InformeTbHv[[#This Row],[T OTRA PARADA 1]:[T OTRA PARADA 5]])</f>
        <v>0</v>
      </c>
      <c r="M1471" s="88" t="s">
        <v>134</v>
      </c>
      <c r="N1471" s="88" t="s">
        <v>1417</v>
      </c>
      <c r="O1471" s="88" t="s">
        <v>370</v>
      </c>
      <c r="P1471" s="88">
        <v>1022124531</v>
      </c>
      <c r="Q1471" s="88" t="s">
        <v>65</v>
      </c>
      <c r="R1471" s="88" t="s">
        <v>49</v>
      </c>
      <c r="S1471" s="90">
        <v>46098</v>
      </c>
      <c r="T1471" s="88" t="s">
        <v>941</v>
      </c>
      <c r="U1471" s="88"/>
      <c r="V1471" s="88"/>
      <c r="W1471" s="88"/>
      <c r="X1471" s="88"/>
      <c r="Y1471" s="88"/>
      <c r="Z1471" s="88"/>
      <c r="AA1471" s="88"/>
      <c r="AB1471" s="88"/>
      <c r="AC1471" s="88" t="s">
        <v>1424</v>
      </c>
      <c r="AD1471" s="88" t="s">
        <v>1469</v>
      </c>
      <c r="AE1471" s="88" t="s">
        <v>1513</v>
      </c>
      <c r="AF1471" s="88">
        <v>17.094631593058232</v>
      </c>
      <c r="AG1471" s="252" t="s">
        <v>206</v>
      </c>
      <c r="AH1471" s="206">
        <v>2</v>
      </c>
      <c r="AI1471" s="88" t="s">
        <v>45</v>
      </c>
      <c r="AJ1471" s="419">
        <f>VLOOKUP(InformeTbHv[[#This Row],[TURNO]],[1]INFORMEHV!AI$2:AK$184,2,0)</f>
        <v>0.58333333333333337</v>
      </c>
      <c r="AK1471" s="419">
        <f>VLOOKUP(InformeTbHv[[#This Row],[TURNO]],[1]INFORMEHV!AI$2:AK$184,3,0)</f>
        <v>0.91666666666666663</v>
      </c>
      <c r="AL1471" s="205">
        <v>16</v>
      </c>
      <c r="AM1471" s="88">
        <v>497</v>
      </c>
      <c r="AN1471" s="88">
        <v>38</v>
      </c>
      <c r="AO1471" s="88">
        <v>5</v>
      </c>
      <c r="AP1471" s="88">
        <v>71</v>
      </c>
      <c r="AQ1471" s="89">
        <v>11</v>
      </c>
      <c r="AR1471" s="88">
        <v>8</v>
      </c>
      <c r="AS1471" s="88"/>
      <c r="AT1471" s="88"/>
      <c r="AU1471" s="88"/>
      <c r="AV1471" s="88">
        <v>0.5</v>
      </c>
      <c r="AW1471" s="88">
        <v>0.25</v>
      </c>
      <c r="AX1471" s="88">
        <v>0.5</v>
      </c>
      <c r="AY1471" s="88"/>
      <c r="AZ1471" s="92"/>
      <c r="BA1471" s="88" t="s">
        <v>48</v>
      </c>
      <c r="BB147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1.25</v>
      </c>
      <c r="BC1471" s="89"/>
      <c r="BD1471" s="89"/>
      <c r="BE1471" s="89"/>
      <c r="BF1471" s="89"/>
      <c r="BG1471" s="93"/>
      <c r="BH1471" s="44"/>
      <c r="BI1471" s="45"/>
      <c r="BJ1471" s="45"/>
      <c r="BK1471" s="46"/>
      <c r="BL1471" s="94"/>
    </row>
    <row r="1472" spans="1:64" ht="18" customHeight="1" x14ac:dyDescent="0.3">
      <c r="A1472" s="87">
        <f>IFERROR(InformeTbHv[[#This Row],[T EFECTIVO]]/InformeTbHv[[#This Row],[Horas disponibles]],0)</f>
        <v>0</v>
      </c>
      <c r="B1472" s="87">
        <f>((InformeTbHv[[#This Row],[T PROGRAMADO]]-InformeTbHv[[#This Row],[HORAS DE OTRAS PARADA]]))/InformeTbHv[[#This Row],[T PROGRAMADO]]</f>
        <v>0</v>
      </c>
      <c r="C1472" s="216">
        <f>IFERROR(((InformeTbHv[[#This Row],[T PROGRAMADO]]-InformeTbHv[[#This Row],[Ttal P. mec]])/InformeTbHv[[#This Row],[T PROGRAMADO]]),0)</f>
        <v>1</v>
      </c>
      <c r="D1472" s="88" t="str">
        <f>IFERROR(ROUND(InformeTbHv[[#This Row],[TOTAL DE ARBOLES]]/InformeTbHv[[#This Row],[T EFECTIVO]],2),"")</f>
        <v/>
      </c>
      <c r="E1472" s="88">
        <f>(IFERROR(ROUND(InformeTbHv[[#This Row],[M3]]/InformeTbHv[[#This Row],[TOTAL DE ARBOLES]],2),""))</f>
        <v>0.4</v>
      </c>
      <c r="F1472" s="39" t="str">
        <f>IFERROR(ROUND(InformeTbHv[[#This Row],[M3]]/InformeTbHv[[#This Row],[T EFECTIVO]],2),"")</f>
        <v/>
      </c>
      <c r="G1472" s="89">
        <f>InformeTbHv[[#This Row],[T PROGRAMADO]]-InformeTbHv[[#This Row],[HORAS DE OTRAS PARADA]]</f>
        <v>0</v>
      </c>
      <c r="H1472" s="89">
        <f>InformeTbHv[[#This Row],[T PROGRAMADO]]-SUM(InformeTbHv[[#This Row],[T PARADAS MEC]]+InformeTbHv[[#This Row],[ALISTAMIENTO]]+InformeTbHv[[#This Row],[Mantenimiento periódico]])</f>
        <v>8</v>
      </c>
      <c r="I1472" s="89">
        <f>InformeTbHv[[#This Row],[T PARADAS MEC]]+InformeTbHv[[#This Row],[ALISTAMIENTO]]+InformeTbHv[[#This Row],[Mantenimiento periódico]]</f>
        <v>0</v>
      </c>
      <c r="J1472" s="89">
        <f>SUMIF(InformeTbHv[[#This Row],[MOTIVO 1]],"Mantenimiento periódico",InformeTbHv[[#This Row],[T OTRA PARADA 1]])</f>
        <v>0</v>
      </c>
      <c r="K1472" s="89">
        <f>InformeTbHv[[#This Row],[Mantenimiento periódico]]+InformeTbHv[[#This Row],[ALISTAMIENTO]]</f>
        <v>0</v>
      </c>
      <c r="L1472" s="89">
        <f>SUM(InformeTbHv[[#This Row],[T OTRA PARADA 1]:[T OTRA PARADA 5]])</f>
        <v>8</v>
      </c>
      <c r="M1472" s="88" t="s">
        <v>76</v>
      </c>
      <c r="N1472" s="88" t="s">
        <v>1418</v>
      </c>
      <c r="O1472" s="88" t="s">
        <v>78</v>
      </c>
      <c r="P1472" s="88">
        <v>1006316837</v>
      </c>
      <c r="Q1472" s="88" t="s">
        <v>43</v>
      </c>
      <c r="R1472" s="88" t="s">
        <v>49</v>
      </c>
      <c r="S1472" s="90">
        <v>46099</v>
      </c>
      <c r="T1472" s="88" t="s">
        <v>981</v>
      </c>
      <c r="U1472" s="88"/>
      <c r="V1472" s="88"/>
      <c r="W1472" s="88"/>
      <c r="X1472" s="88"/>
      <c r="Y1472" s="88"/>
      <c r="Z1472" s="88"/>
      <c r="AA1472" s="88"/>
      <c r="AB1472" s="88"/>
      <c r="AC1472" s="88" t="s">
        <v>1435</v>
      </c>
      <c r="AD1472" s="88" t="s">
        <v>1480</v>
      </c>
      <c r="AE1472" s="88" t="s">
        <v>1509</v>
      </c>
      <c r="AF1472" s="88">
        <v>21.85343388198622</v>
      </c>
      <c r="AG1472" s="251" t="s">
        <v>205</v>
      </c>
      <c r="AH1472" s="206">
        <v>5</v>
      </c>
      <c r="AI1472" s="88" t="s">
        <v>47</v>
      </c>
      <c r="AJ1472" s="419">
        <f>VLOOKUP(InformeTbHv[[#This Row],[TURNO]],[1]INFORMEHV!AI$2:AK$184,2,0)</f>
        <v>0.25</v>
      </c>
      <c r="AK1472" s="419">
        <f>VLOOKUP(InformeTbHv[[#This Row],[TURNO]],[1]INFORMEHV!AI$2:AK$184,3,0)</f>
        <v>0.58333333333333337</v>
      </c>
      <c r="AL1472" s="205">
        <v>22</v>
      </c>
      <c r="AM1472" s="88">
        <v>83</v>
      </c>
      <c r="AN1472" s="88">
        <v>33.46</v>
      </c>
      <c r="AO1472" s="88">
        <v>2.19</v>
      </c>
      <c r="AP1472" s="88"/>
      <c r="AQ1472" s="89">
        <v>20</v>
      </c>
      <c r="AR1472" s="88">
        <v>8</v>
      </c>
      <c r="AS1472" s="88"/>
      <c r="AT1472" s="88"/>
      <c r="AU1472" s="88"/>
      <c r="AV1472" s="88"/>
      <c r="AW1472" s="88"/>
      <c r="AX1472" s="88"/>
      <c r="AY1472" s="88"/>
      <c r="AZ1472" s="92"/>
      <c r="BA1472" s="88" t="s">
        <v>46</v>
      </c>
      <c r="BB147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1472" s="89">
        <v>8</v>
      </c>
      <c r="BD1472" s="89"/>
      <c r="BE1472" s="89"/>
      <c r="BF1472" s="89"/>
      <c r="BG1472" s="93"/>
      <c r="BH1472" s="44" t="s">
        <v>237</v>
      </c>
      <c r="BI1472" s="45"/>
      <c r="BJ1472" s="45"/>
      <c r="BK1472" s="46"/>
      <c r="BL1472" s="94"/>
    </row>
    <row r="1473" spans="1:64" ht="18" customHeight="1" x14ac:dyDescent="0.3">
      <c r="A1473" s="87">
        <f>IFERROR(InformeTbHv[[#This Row],[T EFECTIVO]]/InformeTbHv[[#This Row],[Horas disponibles]],0)</f>
        <v>0.8666666666666667</v>
      </c>
      <c r="B1473" s="87">
        <f>((InformeTbHv[[#This Row],[T PROGRAMADO]]-InformeTbHv[[#This Row],[HORAS DE OTRAS PARADA]]))/InformeTbHv[[#This Row],[T PROGRAMADO]]</f>
        <v>0.8125</v>
      </c>
      <c r="C1473" s="216">
        <f>IFERROR(((InformeTbHv[[#This Row],[T PROGRAMADO]]-InformeTbHv[[#This Row],[Ttal P. mec]])/InformeTbHv[[#This Row],[T PROGRAMADO]]),0)</f>
        <v>0.9375</v>
      </c>
      <c r="D1473" s="88">
        <f>IFERROR(ROUND(InformeTbHv[[#This Row],[TOTAL DE ARBOLES]]/InformeTbHv[[#This Row],[T EFECTIVO]],2),"")</f>
        <v>54.31</v>
      </c>
      <c r="E1473" s="88">
        <f>(IFERROR(ROUND(InformeTbHv[[#This Row],[M3]]/InformeTbHv[[#This Row],[TOTAL DE ARBOLES]],2),""))</f>
        <v>0.21</v>
      </c>
      <c r="F1473" s="39">
        <f>IFERROR(ROUND(InformeTbHv[[#This Row],[M3]]/InformeTbHv[[#This Row],[T EFECTIVO]],2),"")</f>
        <v>11.66</v>
      </c>
      <c r="G1473" s="89">
        <f>InformeTbHv[[#This Row],[T PROGRAMADO]]-InformeTbHv[[#This Row],[HORAS DE OTRAS PARADA]]</f>
        <v>6.5</v>
      </c>
      <c r="H1473" s="89">
        <f>InformeTbHv[[#This Row],[T PROGRAMADO]]-SUM(InformeTbHv[[#This Row],[T PARADAS MEC]]+InformeTbHv[[#This Row],[ALISTAMIENTO]]+InformeTbHv[[#This Row],[Mantenimiento periódico]])</f>
        <v>7.5</v>
      </c>
      <c r="I1473" s="89">
        <f>InformeTbHv[[#This Row],[T PARADAS MEC]]+InformeTbHv[[#This Row],[ALISTAMIENTO]]+InformeTbHv[[#This Row],[Mantenimiento periódico]]</f>
        <v>0.5</v>
      </c>
      <c r="J1473" s="89">
        <f>SUMIF(InformeTbHv[[#This Row],[MOTIVO 1]],"Mantenimiento periódico",InformeTbHv[[#This Row],[T OTRA PARADA 1]])</f>
        <v>0</v>
      </c>
      <c r="K1473" s="89">
        <f>InformeTbHv[[#This Row],[Mantenimiento periódico]]+InformeTbHv[[#This Row],[ALISTAMIENTO]]</f>
        <v>0.5</v>
      </c>
      <c r="L1473" s="89">
        <f>SUM(InformeTbHv[[#This Row],[T OTRA PARADA 1]:[T OTRA PARADA 5]])</f>
        <v>0</v>
      </c>
      <c r="M1473" s="88" t="s">
        <v>136</v>
      </c>
      <c r="N1473" s="88" t="s">
        <v>1417</v>
      </c>
      <c r="O1473" s="88" t="s">
        <v>375</v>
      </c>
      <c r="P1473" s="88">
        <v>1127213532</v>
      </c>
      <c r="Q1473" s="88" t="s">
        <v>65</v>
      </c>
      <c r="R1473" s="88" t="s">
        <v>49</v>
      </c>
      <c r="S1473" s="90">
        <v>46099</v>
      </c>
      <c r="T1473" s="88" t="s">
        <v>941</v>
      </c>
      <c r="U1473" s="88"/>
      <c r="V1473" s="88"/>
      <c r="W1473" s="88"/>
      <c r="X1473" s="88"/>
      <c r="Y1473" s="88"/>
      <c r="Z1473" s="88"/>
      <c r="AA1473" s="88"/>
      <c r="AB1473" s="88"/>
      <c r="AC1473" s="88" t="s">
        <v>1424</v>
      </c>
      <c r="AD1473" s="88" t="s">
        <v>1469</v>
      </c>
      <c r="AE1473" s="88" t="s">
        <v>1513</v>
      </c>
      <c r="AF1473" s="88">
        <v>17.094631593058232</v>
      </c>
      <c r="AG1473" s="252" t="s">
        <v>206</v>
      </c>
      <c r="AH1473" s="206">
        <v>2</v>
      </c>
      <c r="AI1473" s="88" t="s">
        <v>45</v>
      </c>
      <c r="AJ1473" s="419">
        <f>VLOOKUP(InformeTbHv[[#This Row],[TURNO]],[1]INFORMEHV!AI$2:AK$184,2,0)</f>
        <v>0.58333333333333337</v>
      </c>
      <c r="AK1473" s="419">
        <f>VLOOKUP(InformeTbHv[[#This Row],[TURNO]],[1]INFORMEHV!AI$2:AK$184,3,0)</f>
        <v>0.91666666666666663</v>
      </c>
      <c r="AL1473" s="205">
        <v>29</v>
      </c>
      <c r="AM1473" s="88">
        <v>353</v>
      </c>
      <c r="AN1473" s="88">
        <v>75.78</v>
      </c>
      <c r="AO1473" s="88">
        <v>13.23</v>
      </c>
      <c r="AP1473" s="88"/>
      <c r="AQ1473" s="89">
        <v>20</v>
      </c>
      <c r="AR1473" s="88">
        <v>8</v>
      </c>
      <c r="AS1473" s="88"/>
      <c r="AT1473" s="88"/>
      <c r="AU1473" s="88"/>
      <c r="AV1473" s="88">
        <v>0.5</v>
      </c>
      <c r="AW1473" s="88">
        <v>0.5</v>
      </c>
      <c r="AX1473" s="88">
        <v>0.5</v>
      </c>
      <c r="AY1473" s="88"/>
      <c r="AZ1473" s="92"/>
      <c r="BA1473" s="88" t="s">
        <v>48</v>
      </c>
      <c r="BB147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1.5</v>
      </c>
      <c r="BC1473" s="89"/>
      <c r="BD1473" s="89"/>
      <c r="BE1473" s="89"/>
      <c r="BF1473" s="89"/>
      <c r="BG1473" s="93"/>
      <c r="BH1473" s="44"/>
      <c r="BI1473" s="45"/>
      <c r="BJ1473" s="45"/>
      <c r="BK1473" s="46"/>
      <c r="BL1473" s="94"/>
    </row>
    <row r="1474" spans="1:64" ht="18" customHeight="1" x14ac:dyDescent="0.3">
      <c r="A1474" s="87">
        <f>IFERROR(InformeTbHv[[#This Row],[T EFECTIVO]]/InformeTbHv[[#This Row],[Horas disponibles]],0)</f>
        <v>0.56380208333333348</v>
      </c>
      <c r="B1474" s="87">
        <f>((InformeTbHv[[#This Row],[T PROGRAMADO]]-InformeTbHv[[#This Row],[HORAS DE OTRAS PARADA]]))/InformeTbHv[[#This Row],[T PROGRAMADO]]</f>
        <v>0.54125000000000012</v>
      </c>
      <c r="C1474" s="216">
        <f>IFERROR(((InformeTbHv[[#This Row],[T PROGRAMADO]]-InformeTbHv[[#This Row],[Ttal P. mec]])/InformeTbHv[[#This Row],[T PROGRAMADO]]),0)</f>
        <v>0.96</v>
      </c>
      <c r="D1474" s="88">
        <f>IFERROR(ROUND(InformeTbHv[[#This Row],[TOTAL DE ARBOLES]]/InformeTbHv[[#This Row],[T EFECTIVO]],2),"")</f>
        <v>41.34</v>
      </c>
      <c r="E1474" s="88">
        <f>(IFERROR(ROUND(InformeTbHv[[#This Row],[M3]]/InformeTbHv[[#This Row],[TOTAL DE ARBOLES]],2),""))</f>
        <v>0.25</v>
      </c>
      <c r="F1474" s="39">
        <f>IFERROR(ROUND(InformeTbHv[[#This Row],[M3]]/InformeTbHv[[#This Row],[T EFECTIVO]],2),"")</f>
        <v>10.31</v>
      </c>
      <c r="G1474" s="89">
        <f>InformeTbHv[[#This Row],[T PROGRAMADO]]-InformeTbHv[[#This Row],[HORAS DE OTRAS PARADA]]</f>
        <v>4.330000000000001</v>
      </c>
      <c r="H1474" s="89">
        <f>InformeTbHv[[#This Row],[T PROGRAMADO]]-SUM(InformeTbHv[[#This Row],[T PARADAS MEC]]+InformeTbHv[[#This Row],[ALISTAMIENTO]]+InformeTbHv[[#This Row],[Mantenimiento periódico]])</f>
        <v>7.68</v>
      </c>
      <c r="I1474" s="89">
        <f>InformeTbHv[[#This Row],[T PARADAS MEC]]+InformeTbHv[[#This Row],[ALISTAMIENTO]]+InformeTbHv[[#This Row],[Mantenimiento periódico]]</f>
        <v>0.32</v>
      </c>
      <c r="J1474" s="89">
        <f>SUMIF(InformeTbHv[[#This Row],[MOTIVO 1]],"Mantenimiento periódico",InformeTbHv[[#This Row],[T OTRA PARADA 1]])</f>
        <v>0</v>
      </c>
      <c r="K1474" s="89">
        <f>InformeTbHv[[#This Row],[Mantenimiento periódico]]+InformeTbHv[[#This Row],[ALISTAMIENTO]]</f>
        <v>0.32</v>
      </c>
      <c r="L1474" s="89">
        <f>SUM(InformeTbHv[[#This Row],[T OTRA PARADA 1]:[T OTRA PARADA 5]])</f>
        <v>2.7999999999999989</v>
      </c>
      <c r="M1474" s="88" t="s">
        <v>86</v>
      </c>
      <c r="N1474" s="88" t="s">
        <v>1418</v>
      </c>
      <c r="O1474" s="88" t="s">
        <v>88</v>
      </c>
      <c r="P1474" s="88">
        <v>94265708</v>
      </c>
      <c r="Q1474" s="88" t="s">
        <v>398</v>
      </c>
      <c r="R1474" s="88" t="s">
        <v>74</v>
      </c>
      <c r="S1474" s="90">
        <v>46100</v>
      </c>
      <c r="T1474" s="88" t="s">
        <v>399</v>
      </c>
      <c r="U1474" s="88"/>
      <c r="V1474" s="88"/>
      <c r="W1474" s="88"/>
      <c r="X1474" s="88"/>
      <c r="Y1474" s="88"/>
      <c r="Z1474" s="88"/>
      <c r="AA1474" s="88"/>
      <c r="AB1474" s="88"/>
      <c r="AC1474" s="88" t="s">
        <v>1430</v>
      </c>
      <c r="AD1474" s="88" t="s">
        <v>1475</v>
      </c>
      <c r="AE1474" s="88" t="s">
        <v>1517</v>
      </c>
      <c r="AF1474" s="88">
        <v>14.957915875223099</v>
      </c>
      <c r="AG1474" s="252" t="s">
        <v>206</v>
      </c>
      <c r="AH1474" s="206">
        <v>4</v>
      </c>
      <c r="AI1474" s="88" t="s">
        <v>47</v>
      </c>
      <c r="AJ1474" s="419">
        <f>VLOOKUP(InformeTbHv[[#This Row],[TURNO]],[1]INFORMEHV!AI$2:AK$184,2,0)</f>
        <v>0.25</v>
      </c>
      <c r="AK1474" s="419">
        <f>VLOOKUP(InformeTbHv[[#This Row],[TURNO]],[1]INFORMEHV!AI$2:AK$184,3,0)</f>
        <v>0.58333333333333337</v>
      </c>
      <c r="AL1474" s="205">
        <v>31</v>
      </c>
      <c r="AM1474" s="88">
        <v>179</v>
      </c>
      <c r="AN1474" s="88">
        <v>44.63</v>
      </c>
      <c r="AO1474" s="88">
        <v>4.0599999999999996</v>
      </c>
      <c r="AP1474" s="88"/>
      <c r="AQ1474" s="89">
        <v>16.399999999999999</v>
      </c>
      <c r="AR1474" s="88">
        <v>8</v>
      </c>
      <c r="AS1474" s="88"/>
      <c r="AT1474" s="88"/>
      <c r="AU1474" s="88"/>
      <c r="AV1474" s="88">
        <v>0.32</v>
      </c>
      <c r="AW1474" s="88">
        <v>0.27</v>
      </c>
      <c r="AX1474" s="88">
        <v>0.28000000000000003</v>
      </c>
      <c r="AY1474" s="88">
        <v>4.2</v>
      </c>
      <c r="AZ1474" s="92" t="s">
        <v>203</v>
      </c>
      <c r="BA1474" s="88" t="s">
        <v>46</v>
      </c>
      <c r="BB147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3.669999999999999</v>
      </c>
      <c r="BC1474" s="89">
        <v>0.233333333333333</v>
      </c>
      <c r="BD1474" s="89">
        <v>1.8</v>
      </c>
      <c r="BE1474" s="89">
        <v>0.21666666666666601</v>
      </c>
      <c r="BF1474" s="89">
        <v>0.55000000000000004</v>
      </c>
      <c r="BG1474" s="93"/>
      <c r="BH1474" s="44" t="s">
        <v>90</v>
      </c>
      <c r="BI1474" s="45" t="s">
        <v>238</v>
      </c>
      <c r="BJ1474" s="45" t="s">
        <v>241</v>
      </c>
      <c r="BK1474" s="46" t="s">
        <v>355</v>
      </c>
      <c r="BL1474" s="94"/>
    </row>
    <row r="1475" spans="1:64" ht="18" customHeight="1" x14ac:dyDescent="0.3">
      <c r="A1475" s="87">
        <f>IFERROR(InformeTbHv[[#This Row],[T EFECTIVO]]/InformeTbHv[[#This Row],[Horas disponibles]],0)</f>
        <v>0.97800776196636474</v>
      </c>
      <c r="B1475" s="87">
        <f>((InformeTbHv[[#This Row],[T PROGRAMADO]]-InformeTbHv[[#This Row],[HORAS DE OTRAS PARADA]]))/InformeTbHv[[#This Row],[T PROGRAMADO]]</f>
        <v>0.94499999999999995</v>
      </c>
      <c r="C1475" s="216">
        <f>IFERROR(((InformeTbHv[[#This Row],[T PROGRAMADO]]-InformeTbHv[[#This Row],[Ttal P. mec]])/InformeTbHv[[#This Row],[T PROGRAMADO]]),0)</f>
        <v>0.96625000000000005</v>
      </c>
      <c r="D1475" s="88">
        <f>IFERROR(ROUND(InformeTbHv[[#This Row],[TOTAL DE ARBOLES]]/InformeTbHv[[#This Row],[T EFECTIVO]],2),"")</f>
        <v>65.739999999999995</v>
      </c>
      <c r="E1475" s="88">
        <f>(IFERROR(ROUND(InformeTbHv[[#This Row],[M3]]/InformeTbHv[[#This Row],[TOTAL DE ARBOLES]],2),""))</f>
        <v>0.16</v>
      </c>
      <c r="F1475" s="39">
        <f>IFERROR(ROUND(InformeTbHv[[#This Row],[M3]]/InformeTbHv[[#This Row],[T EFECTIVO]],2),"")</f>
        <v>10.28</v>
      </c>
      <c r="G1475" s="89">
        <f>InformeTbHv[[#This Row],[T PROGRAMADO]]-InformeTbHv[[#This Row],[HORAS DE OTRAS PARADA]]</f>
        <v>7.56</v>
      </c>
      <c r="H1475" s="89">
        <f>InformeTbHv[[#This Row],[T PROGRAMADO]]-SUM(InformeTbHv[[#This Row],[T PARADAS MEC]]+InformeTbHv[[#This Row],[ALISTAMIENTO]]+InformeTbHv[[#This Row],[Mantenimiento periódico]])</f>
        <v>7.73</v>
      </c>
      <c r="I1475" s="89">
        <f>InformeTbHv[[#This Row],[T PARADAS MEC]]+InformeTbHv[[#This Row],[ALISTAMIENTO]]+InformeTbHv[[#This Row],[Mantenimiento periódico]]</f>
        <v>0.27</v>
      </c>
      <c r="J1475" s="89">
        <f>SUMIF(InformeTbHv[[#This Row],[MOTIVO 1]],"Mantenimiento periódico",InformeTbHv[[#This Row],[T OTRA PARADA 1]])</f>
        <v>0</v>
      </c>
      <c r="K1475" s="89">
        <f>InformeTbHv[[#This Row],[Mantenimiento periódico]]+InformeTbHv[[#This Row],[ALISTAMIENTO]]</f>
        <v>0.27</v>
      </c>
      <c r="L1475" s="89">
        <f>SUM(InformeTbHv[[#This Row],[T OTRA PARADA 1]:[T OTRA PARADA 5]])</f>
        <v>0</v>
      </c>
      <c r="M1475" s="88" t="s">
        <v>68</v>
      </c>
      <c r="N1475" s="88" t="s">
        <v>1417</v>
      </c>
      <c r="O1475" s="88" t="s">
        <v>69</v>
      </c>
      <c r="P1475" s="88">
        <v>1059706760</v>
      </c>
      <c r="Q1475" s="88" t="s">
        <v>65</v>
      </c>
      <c r="R1475" s="88" t="s">
        <v>44</v>
      </c>
      <c r="S1475" s="90">
        <v>46100</v>
      </c>
      <c r="T1475" s="88" t="s">
        <v>963</v>
      </c>
      <c r="U1475" s="88"/>
      <c r="V1475" s="88"/>
      <c r="W1475" s="88"/>
      <c r="X1475" s="88"/>
      <c r="Y1475" s="88"/>
      <c r="Z1475" s="88"/>
      <c r="AA1475" s="88"/>
      <c r="AB1475" s="88"/>
      <c r="AC1475" s="88" t="s">
        <v>1436</v>
      </c>
      <c r="AD1475" s="88" t="s">
        <v>1481</v>
      </c>
      <c r="AE1475" s="88" t="s">
        <v>1512</v>
      </c>
      <c r="AF1475" s="88">
        <v>23.058471789277405</v>
      </c>
      <c r="AG1475" s="251" t="s">
        <v>205</v>
      </c>
      <c r="AH1475" s="206">
        <v>4</v>
      </c>
      <c r="AI1475" s="88" t="s">
        <v>45</v>
      </c>
      <c r="AJ1475" s="419">
        <f>VLOOKUP(InformeTbHv[[#This Row],[TURNO]],[1]INFORMEHV!AI$2:AK$184,2,0)</f>
        <v>0.58333333333333337</v>
      </c>
      <c r="AK1475" s="419">
        <f>VLOOKUP(InformeTbHv[[#This Row],[TURNO]],[1]INFORMEHV!AI$2:AK$184,3,0)</f>
        <v>0.91666666666666663</v>
      </c>
      <c r="AL1475" s="205">
        <v>28</v>
      </c>
      <c r="AM1475" s="88">
        <v>497</v>
      </c>
      <c r="AN1475" s="88">
        <v>77.73</v>
      </c>
      <c r="AO1475" s="88">
        <v>10.28</v>
      </c>
      <c r="AP1475" s="88"/>
      <c r="AQ1475" s="89"/>
      <c r="AR1475" s="88">
        <v>8</v>
      </c>
      <c r="AS1475" s="88"/>
      <c r="AT1475" s="88"/>
      <c r="AU1475" s="88"/>
      <c r="AV1475" s="88">
        <v>0.27</v>
      </c>
      <c r="AW1475" s="88">
        <v>0.17</v>
      </c>
      <c r="AX1475" s="88"/>
      <c r="AY1475" s="88"/>
      <c r="AZ1475" s="92"/>
      <c r="BA1475" s="88" t="s">
        <v>48</v>
      </c>
      <c r="BB147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0.44000000000000006</v>
      </c>
      <c r="BC1475" s="89"/>
      <c r="BD1475" s="89"/>
      <c r="BE1475" s="89"/>
      <c r="BF1475" s="89"/>
      <c r="BG1475" s="93"/>
      <c r="BH1475" s="44"/>
      <c r="BI1475" s="45"/>
      <c r="BJ1475" s="45"/>
      <c r="BK1475" s="46"/>
      <c r="BL1475" s="94"/>
    </row>
    <row r="1476" spans="1:64" ht="18" customHeight="1" x14ac:dyDescent="0.3">
      <c r="A1476" s="87">
        <f>IFERROR(InformeTbHv[[#This Row],[T EFECTIVO]]/InformeTbHv[[#This Row],[Horas disponibles]],0)</f>
        <v>0.91354838709677422</v>
      </c>
      <c r="B1476" s="87">
        <f>((InformeTbHv[[#This Row],[T PROGRAMADO]]-InformeTbHv[[#This Row],[HORAS DE OTRAS PARADA]]))/InformeTbHv[[#This Row],[T PROGRAMADO]]</f>
        <v>0.88500000000000001</v>
      </c>
      <c r="C1476" s="216">
        <f>IFERROR(((InformeTbHv[[#This Row],[T PROGRAMADO]]-InformeTbHv[[#This Row],[Ttal P. mec]])/InformeTbHv[[#This Row],[T PROGRAMADO]]),0)</f>
        <v>0.96875</v>
      </c>
      <c r="D1476" s="88">
        <f>IFERROR(ROUND(InformeTbHv[[#This Row],[TOTAL DE ARBOLES]]/InformeTbHv[[#This Row],[T EFECTIVO]],2),"")</f>
        <v>57.49</v>
      </c>
      <c r="E1476" s="88">
        <f>(IFERROR(ROUND(InformeTbHv[[#This Row],[M3]]/InformeTbHv[[#This Row],[TOTAL DE ARBOLES]],2),""))</f>
        <v>0.37</v>
      </c>
      <c r="F1476" s="39">
        <f>IFERROR(ROUND(InformeTbHv[[#This Row],[M3]]/InformeTbHv[[#This Row],[T EFECTIVO]],2),"")</f>
        <v>21.51</v>
      </c>
      <c r="G1476" s="89">
        <f>InformeTbHv[[#This Row],[T PROGRAMADO]]-InformeTbHv[[#This Row],[HORAS DE OTRAS PARADA]]</f>
        <v>7.08</v>
      </c>
      <c r="H1476" s="89">
        <f>InformeTbHv[[#This Row],[T PROGRAMADO]]-SUM(InformeTbHv[[#This Row],[T PARADAS MEC]]+InformeTbHv[[#This Row],[ALISTAMIENTO]]+InformeTbHv[[#This Row],[Mantenimiento periódico]])</f>
        <v>7.75</v>
      </c>
      <c r="I1476" s="89">
        <f>InformeTbHv[[#This Row],[T PARADAS MEC]]+InformeTbHv[[#This Row],[ALISTAMIENTO]]+InformeTbHv[[#This Row],[Mantenimiento periódico]]</f>
        <v>0.25</v>
      </c>
      <c r="J1476" s="89">
        <f>SUMIF(InformeTbHv[[#This Row],[MOTIVO 1]],"Mantenimiento periódico",InformeTbHv[[#This Row],[T OTRA PARADA 1]])</f>
        <v>0</v>
      </c>
      <c r="K1476" s="89">
        <f>InformeTbHv[[#This Row],[Mantenimiento periódico]]+InformeTbHv[[#This Row],[ALISTAMIENTO]]</f>
        <v>0.25</v>
      </c>
      <c r="L1476" s="89">
        <f>SUM(InformeTbHv[[#This Row],[T OTRA PARADA 1]:[T OTRA PARADA 5]])</f>
        <v>0.5</v>
      </c>
      <c r="M1476" s="88" t="s">
        <v>42</v>
      </c>
      <c r="N1476" s="88" t="s">
        <v>1418</v>
      </c>
      <c r="O1476" s="88" t="s">
        <v>80</v>
      </c>
      <c r="P1476" s="88">
        <v>94270446</v>
      </c>
      <c r="Q1476" s="88" t="s">
        <v>43</v>
      </c>
      <c r="R1476" s="88" t="s">
        <v>44</v>
      </c>
      <c r="S1476" s="90">
        <v>46100</v>
      </c>
      <c r="T1476" s="88" t="s">
        <v>815</v>
      </c>
      <c r="U1476" s="88"/>
      <c r="V1476" s="88"/>
      <c r="W1476" s="88"/>
      <c r="X1476" s="88"/>
      <c r="Y1476" s="88"/>
      <c r="Z1476" s="88"/>
      <c r="AA1476" s="88"/>
      <c r="AB1476" s="88"/>
      <c r="AC1476" s="88" t="s">
        <v>1434</v>
      </c>
      <c r="AD1476" s="88" t="s">
        <v>1479</v>
      </c>
      <c r="AE1476" s="88" t="s">
        <v>1519</v>
      </c>
      <c r="AF1476" s="88">
        <v>17.88641072711232</v>
      </c>
      <c r="AG1476" s="49" t="s">
        <v>208</v>
      </c>
      <c r="AH1476" s="206">
        <v>3</v>
      </c>
      <c r="AI1476" s="88" t="s">
        <v>47</v>
      </c>
      <c r="AJ1476" s="419">
        <f>VLOOKUP(InformeTbHv[[#This Row],[TURNO]],[1]INFORMEHV!AI$2:AK$184,2,0)</f>
        <v>0.25</v>
      </c>
      <c r="AK1476" s="419">
        <f>VLOOKUP(InformeTbHv[[#This Row],[TURNO]],[1]INFORMEHV!AI$2:AK$184,3,0)</f>
        <v>0.58333333333333337</v>
      </c>
      <c r="AL1476" s="205">
        <v>25</v>
      </c>
      <c r="AM1476" s="88">
        <v>407</v>
      </c>
      <c r="AN1476" s="88">
        <v>152.27000000000001</v>
      </c>
      <c r="AO1476" s="88">
        <v>18.95</v>
      </c>
      <c r="AP1476" s="88"/>
      <c r="AQ1476" s="89">
        <v>21</v>
      </c>
      <c r="AR1476" s="88">
        <v>8</v>
      </c>
      <c r="AS1476" s="88"/>
      <c r="AT1476" s="88"/>
      <c r="AU1476" s="88"/>
      <c r="AV1476" s="88">
        <v>0.25</v>
      </c>
      <c r="AW1476" s="88"/>
      <c r="AX1476" s="88">
        <v>0.17</v>
      </c>
      <c r="AY1476" s="88"/>
      <c r="AZ1476" s="92" t="s">
        <v>92</v>
      </c>
      <c r="BA1476" s="88" t="s">
        <v>46</v>
      </c>
      <c r="BB147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0.92</v>
      </c>
      <c r="BC1476" s="89">
        <v>0.5</v>
      </c>
      <c r="BD1476" s="89"/>
      <c r="BE1476" s="89"/>
      <c r="BF1476" s="89"/>
      <c r="BG1476" s="93"/>
      <c r="BH1476" s="44" t="s">
        <v>1090</v>
      </c>
      <c r="BI1476" s="45"/>
      <c r="BJ1476" s="45"/>
      <c r="BK1476" s="46"/>
      <c r="BL1476" s="94"/>
    </row>
    <row r="1477" spans="1:64" ht="18" customHeight="1" x14ac:dyDescent="0.3">
      <c r="A1477" s="87">
        <f>IFERROR(InformeTbHv[[#This Row],[T EFECTIVO]]/InformeTbHv[[#This Row],[Horas disponibles]],0)</f>
        <v>0.81458333333333344</v>
      </c>
      <c r="B1477" s="87">
        <f>((InformeTbHv[[#This Row],[T PROGRAMADO]]-InformeTbHv[[#This Row],[HORAS DE OTRAS PARADA]]))/InformeTbHv[[#This Row],[T PROGRAMADO]]</f>
        <v>0.81458333333333344</v>
      </c>
      <c r="C1477" s="216">
        <f>IFERROR(((InformeTbHv[[#This Row],[T PROGRAMADO]]-InformeTbHv[[#This Row],[Ttal P. mec]])/InformeTbHv[[#This Row],[T PROGRAMADO]]),0)</f>
        <v>1</v>
      </c>
      <c r="D1477" s="88">
        <f>IFERROR(ROUND(InformeTbHv[[#This Row],[TOTAL DE ARBOLES]]/InformeTbHv[[#This Row],[T EFECTIVO]],2),"")</f>
        <v>47.42</v>
      </c>
      <c r="E1477" s="88">
        <f>(IFERROR(ROUND(InformeTbHv[[#This Row],[M3]]/InformeTbHv[[#This Row],[TOTAL DE ARBOLES]],2),""))</f>
        <v>0.19</v>
      </c>
      <c r="F1477" s="39">
        <f>IFERROR(ROUND(InformeTbHv[[#This Row],[M3]]/InformeTbHv[[#This Row],[T EFECTIVO]],2),"")</f>
        <v>8.91</v>
      </c>
      <c r="G1477" s="89">
        <f>InformeTbHv[[#This Row],[T PROGRAMADO]]-InformeTbHv[[#This Row],[HORAS DE OTRAS PARADA]]</f>
        <v>6.5166666666666675</v>
      </c>
      <c r="H1477" s="89">
        <f>InformeTbHv[[#This Row],[T PROGRAMADO]]-SUM(InformeTbHv[[#This Row],[T PARADAS MEC]]+InformeTbHv[[#This Row],[ALISTAMIENTO]]+InformeTbHv[[#This Row],[Mantenimiento periódico]])</f>
        <v>8</v>
      </c>
      <c r="I1477" s="89">
        <f>InformeTbHv[[#This Row],[T PARADAS MEC]]+InformeTbHv[[#This Row],[ALISTAMIENTO]]+InformeTbHv[[#This Row],[Mantenimiento periódico]]</f>
        <v>0</v>
      </c>
      <c r="J1477" s="89">
        <f>SUMIF(InformeTbHv[[#This Row],[MOTIVO 1]],"Mantenimiento periódico",InformeTbHv[[#This Row],[T OTRA PARADA 1]])</f>
        <v>0</v>
      </c>
      <c r="K1477" s="89">
        <f>InformeTbHv[[#This Row],[Mantenimiento periódico]]+InformeTbHv[[#This Row],[ALISTAMIENTO]]</f>
        <v>0</v>
      </c>
      <c r="L1477" s="89">
        <f>SUM(InformeTbHv[[#This Row],[T OTRA PARADA 1]:[T OTRA PARADA 5]])</f>
        <v>0.98333333333333295</v>
      </c>
      <c r="M1477" s="88" t="s">
        <v>86</v>
      </c>
      <c r="N1477" s="88" t="s">
        <v>1418</v>
      </c>
      <c r="O1477" s="88" t="s">
        <v>93</v>
      </c>
      <c r="P1477" s="88">
        <v>1112881624</v>
      </c>
      <c r="Q1477" s="88" t="s">
        <v>398</v>
      </c>
      <c r="R1477" s="88" t="s">
        <v>74</v>
      </c>
      <c r="S1477" s="90">
        <v>46101</v>
      </c>
      <c r="T1477" s="88" t="s">
        <v>399</v>
      </c>
      <c r="U1477" s="88"/>
      <c r="V1477" s="88"/>
      <c r="W1477" s="88"/>
      <c r="X1477" s="88"/>
      <c r="Y1477" s="88"/>
      <c r="Z1477" s="88"/>
      <c r="AA1477" s="88"/>
      <c r="AB1477" s="88"/>
      <c r="AC1477" s="88" t="s">
        <v>1430</v>
      </c>
      <c r="AD1477" s="88" t="s">
        <v>1475</v>
      </c>
      <c r="AE1477" s="88" t="s">
        <v>1517</v>
      </c>
      <c r="AF1477" s="88">
        <v>14.957915875223099</v>
      </c>
      <c r="AG1477" s="251" t="s">
        <v>205</v>
      </c>
      <c r="AH1477" s="206">
        <v>4</v>
      </c>
      <c r="AI1477" s="88" t="s">
        <v>45</v>
      </c>
      <c r="AJ1477" s="419">
        <f>VLOOKUP(InformeTbHv[[#This Row],[TURNO]],[1]INFORMEHV!AI$2:AK$184,2,0)</f>
        <v>0.58333333333333337</v>
      </c>
      <c r="AK1477" s="419">
        <f>VLOOKUP(InformeTbHv[[#This Row],[TURNO]],[1]INFORMEHV!AI$2:AK$184,3,0)</f>
        <v>0.91666666666666663</v>
      </c>
      <c r="AL1477" s="205">
        <v>23</v>
      </c>
      <c r="AM1477" s="88">
        <v>309</v>
      </c>
      <c r="AN1477" s="88">
        <v>58.09</v>
      </c>
      <c r="AO1477" s="88">
        <v>7.56</v>
      </c>
      <c r="AP1477" s="88"/>
      <c r="AQ1477" s="89">
        <v>15.3</v>
      </c>
      <c r="AR1477" s="88">
        <v>8</v>
      </c>
      <c r="AS1477" s="88"/>
      <c r="AT1477" s="88"/>
      <c r="AU1477" s="88"/>
      <c r="AV1477" s="88"/>
      <c r="AW1477" s="88"/>
      <c r="AX1477" s="88">
        <v>0.5</v>
      </c>
      <c r="AY1477" s="88"/>
      <c r="AZ1477" s="92" t="s">
        <v>203</v>
      </c>
      <c r="BA1477" s="88" t="s">
        <v>46</v>
      </c>
      <c r="BB147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1.4833333333333329</v>
      </c>
      <c r="BC1477" s="89">
        <v>0.98333333333333295</v>
      </c>
      <c r="BD1477" s="89"/>
      <c r="BE1477" s="89"/>
      <c r="BF1477" s="89"/>
      <c r="BG1477" s="93"/>
      <c r="BH1477" s="44" t="s">
        <v>841</v>
      </c>
      <c r="BI1477" s="45"/>
      <c r="BJ1477" s="45"/>
      <c r="BK1477" s="46"/>
      <c r="BL1477" s="94"/>
    </row>
    <row r="1478" spans="1:64" ht="18" customHeight="1" x14ac:dyDescent="0.3">
      <c r="A1478" s="87">
        <f>IFERROR(InformeTbHv[[#This Row],[T EFECTIVO]]/InformeTbHv[[#This Row],[Horas disponibles]],0)</f>
        <v>0.9016817593790426</v>
      </c>
      <c r="B1478" s="87">
        <f>((InformeTbHv[[#This Row],[T PROGRAMADO]]-InformeTbHv[[#This Row],[HORAS DE OTRAS PARADA]]))/InformeTbHv[[#This Row],[T PROGRAMADO]]</f>
        <v>0.87124999999999997</v>
      </c>
      <c r="C1478" s="216">
        <f>IFERROR(((InformeTbHv[[#This Row],[T PROGRAMADO]]-InformeTbHv[[#This Row],[Ttal P. mec]])/InformeTbHv[[#This Row],[T PROGRAMADO]]),0)</f>
        <v>0.96625000000000005</v>
      </c>
      <c r="D1478" s="88">
        <f>IFERROR(ROUND(InformeTbHv[[#This Row],[TOTAL DE ARBOLES]]/InformeTbHv[[#This Row],[T EFECTIVO]],2),"")</f>
        <v>56.67</v>
      </c>
      <c r="E1478" s="88">
        <f>(IFERROR(ROUND(InformeTbHv[[#This Row],[M3]]/InformeTbHv[[#This Row],[TOTAL DE ARBOLES]],2),""))</f>
        <v>0.41</v>
      </c>
      <c r="F1478" s="39">
        <f>IFERROR(ROUND(InformeTbHv[[#This Row],[M3]]/InformeTbHv[[#This Row],[T EFECTIVO]],2),"")</f>
        <v>23.14</v>
      </c>
      <c r="G1478" s="89">
        <f>InformeTbHv[[#This Row],[T PROGRAMADO]]-InformeTbHv[[#This Row],[HORAS DE OTRAS PARADA]]</f>
        <v>6.97</v>
      </c>
      <c r="H1478" s="89">
        <f>InformeTbHv[[#This Row],[T PROGRAMADO]]-SUM(InformeTbHv[[#This Row],[T PARADAS MEC]]+InformeTbHv[[#This Row],[ALISTAMIENTO]]+InformeTbHv[[#This Row],[Mantenimiento periódico]])</f>
        <v>7.73</v>
      </c>
      <c r="I1478" s="89">
        <f>InformeTbHv[[#This Row],[T PARADAS MEC]]+InformeTbHv[[#This Row],[ALISTAMIENTO]]+InformeTbHv[[#This Row],[Mantenimiento periódico]]</f>
        <v>0.27</v>
      </c>
      <c r="J1478" s="89">
        <f>SUMIF(InformeTbHv[[#This Row],[MOTIVO 1]],"Mantenimiento periódico",InformeTbHv[[#This Row],[T OTRA PARADA 1]])</f>
        <v>0</v>
      </c>
      <c r="K1478" s="89">
        <f>InformeTbHv[[#This Row],[Mantenimiento periódico]]+InformeTbHv[[#This Row],[ALISTAMIENTO]]</f>
        <v>0.27</v>
      </c>
      <c r="L1478" s="89">
        <f>SUM(InformeTbHv[[#This Row],[T OTRA PARADA 1]:[T OTRA PARADA 5]])</f>
        <v>0.1</v>
      </c>
      <c r="M1478" s="88" t="s">
        <v>72</v>
      </c>
      <c r="N1478" s="88" t="s">
        <v>1418</v>
      </c>
      <c r="O1478" s="88" t="s">
        <v>73</v>
      </c>
      <c r="P1478" s="88">
        <v>1116724403</v>
      </c>
      <c r="Q1478" s="88" t="s">
        <v>43</v>
      </c>
      <c r="R1478" s="88" t="s">
        <v>74</v>
      </c>
      <c r="S1478" s="90">
        <v>46101</v>
      </c>
      <c r="T1478" s="88" t="s">
        <v>102</v>
      </c>
      <c r="U1478" s="88"/>
      <c r="V1478" s="88"/>
      <c r="W1478" s="88"/>
      <c r="X1478" s="88"/>
      <c r="Y1478" s="88"/>
      <c r="Z1478" s="88"/>
      <c r="AA1478" s="88"/>
      <c r="AB1478" s="88"/>
      <c r="AC1478" s="88" t="s">
        <v>1425</v>
      </c>
      <c r="AD1478" s="88" t="s">
        <v>1470</v>
      </c>
      <c r="AE1478" s="88" t="s">
        <v>1514</v>
      </c>
      <c r="AF1478" s="88">
        <v>18.81028029942162</v>
      </c>
      <c r="AG1478" s="251" t="s">
        <v>205</v>
      </c>
      <c r="AH1478" s="206">
        <v>3</v>
      </c>
      <c r="AI1478" s="88" t="s">
        <v>45</v>
      </c>
      <c r="AJ1478" s="419">
        <f>VLOOKUP(InformeTbHv[[#This Row],[TURNO]],[1]INFORMEHV!AI$2:AK$184,2,0)</f>
        <v>0.58333333333333337</v>
      </c>
      <c r="AK1478" s="419">
        <f>VLOOKUP(InformeTbHv[[#This Row],[TURNO]],[1]INFORMEHV!AI$2:AK$184,3,0)</f>
        <v>0.91666666666666663</v>
      </c>
      <c r="AL1478" s="205">
        <v>20</v>
      </c>
      <c r="AM1478" s="88">
        <v>395</v>
      </c>
      <c r="AN1478" s="88">
        <v>161.30000000000001</v>
      </c>
      <c r="AO1478" s="88">
        <v>22.78</v>
      </c>
      <c r="AP1478" s="88"/>
      <c r="AQ1478" s="89">
        <v>22.1</v>
      </c>
      <c r="AR1478" s="88">
        <v>8</v>
      </c>
      <c r="AS1478" s="88"/>
      <c r="AT1478" s="88"/>
      <c r="AU1478" s="88"/>
      <c r="AV1478" s="88">
        <v>0.27</v>
      </c>
      <c r="AW1478" s="88">
        <v>0.33</v>
      </c>
      <c r="AX1478" s="88">
        <v>0.33</v>
      </c>
      <c r="AY1478" s="88">
        <v>2</v>
      </c>
      <c r="AZ1478" s="92"/>
      <c r="BA1478" s="88" t="s">
        <v>46</v>
      </c>
      <c r="BB147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1.0300000000000002</v>
      </c>
      <c r="BC1478" s="89">
        <v>0.1</v>
      </c>
      <c r="BD1478" s="89"/>
      <c r="BE1478" s="89"/>
      <c r="BF1478" s="89"/>
      <c r="BG1478" s="93"/>
      <c r="BH1478" s="44" t="s">
        <v>712</v>
      </c>
      <c r="BI1478" s="45"/>
      <c r="BJ1478" s="45"/>
      <c r="BK1478" s="46"/>
      <c r="BL1478" s="94"/>
    </row>
    <row r="1479" spans="1:64" ht="18" customHeight="1" x14ac:dyDescent="0.3">
      <c r="A1479" s="87">
        <f>IFERROR(InformeTbHv[[#This Row],[T EFECTIVO]]/InformeTbHv[[#This Row],[Horas disponibles]],0)</f>
        <v>0.91806813281586885</v>
      </c>
      <c r="B1479" s="87">
        <f>((InformeTbHv[[#This Row],[T PROGRAMADO]]-InformeTbHv[[#This Row],[HORAS DE OTRAS PARADA]]))/InformeTbHv[[#This Row],[T PROGRAMADO]]</f>
        <v>0.88708333333333333</v>
      </c>
      <c r="C1479" s="216">
        <f>IFERROR(((InformeTbHv[[#This Row],[T PROGRAMADO]]-InformeTbHv[[#This Row],[Ttal P. mec]])/InformeTbHv[[#This Row],[T PROGRAMADO]]),0)</f>
        <v>0.96625000000000005</v>
      </c>
      <c r="D1479" s="88">
        <f>IFERROR(ROUND(InformeTbHv[[#This Row],[TOTAL DE ARBOLES]]/InformeTbHv[[#This Row],[T EFECTIVO]],2),"")</f>
        <v>44.11</v>
      </c>
      <c r="E1479" s="88">
        <f>(IFERROR(ROUND(InformeTbHv[[#This Row],[M3]]/InformeTbHv[[#This Row],[TOTAL DE ARBOLES]],2),""))</f>
        <v>0.22</v>
      </c>
      <c r="F1479" s="39">
        <f>IFERROR(ROUND(InformeTbHv[[#This Row],[M3]]/InformeTbHv[[#This Row],[T EFECTIVO]],2),"")</f>
        <v>9.86</v>
      </c>
      <c r="G1479" s="89">
        <f>InformeTbHv[[#This Row],[T PROGRAMADO]]-InformeTbHv[[#This Row],[HORAS DE OTRAS PARADA]]</f>
        <v>7.0966666666666667</v>
      </c>
      <c r="H1479" s="89">
        <f>InformeTbHv[[#This Row],[T PROGRAMADO]]-SUM(InformeTbHv[[#This Row],[T PARADAS MEC]]+InformeTbHv[[#This Row],[ALISTAMIENTO]]+InformeTbHv[[#This Row],[Mantenimiento periódico]])</f>
        <v>7.73</v>
      </c>
      <c r="I1479" s="89">
        <f>InformeTbHv[[#This Row],[T PARADAS MEC]]+InformeTbHv[[#This Row],[ALISTAMIENTO]]+InformeTbHv[[#This Row],[Mantenimiento periódico]]</f>
        <v>0.27</v>
      </c>
      <c r="J1479" s="89">
        <f>SUMIF(InformeTbHv[[#This Row],[MOTIVO 1]],"Mantenimiento periódico",InformeTbHv[[#This Row],[T OTRA PARADA 1]])</f>
        <v>0</v>
      </c>
      <c r="K1479" s="89">
        <f>InformeTbHv[[#This Row],[Mantenimiento periódico]]+InformeTbHv[[#This Row],[ALISTAMIENTO]]</f>
        <v>0.27</v>
      </c>
      <c r="L1479" s="89">
        <f>SUM(InformeTbHv[[#This Row],[T OTRA PARADA 1]:[T OTRA PARADA 5]])</f>
        <v>0.28333333333333299</v>
      </c>
      <c r="M1479" s="88" t="s">
        <v>86</v>
      </c>
      <c r="N1479" s="88" t="s">
        <v>1418</v>
      </c>
      <c r="O1479" s="88" t="s">
        <v>88</v>
      </c>
      <c r="P1479" s="88">
        <v>94265708</v>
      </c>
      <c r="Q1479" s="88" t="s">
        <v>398</v>
      </c>
      <c r="R1479" s="88" t="s">
        <v>74</v>
      </c>
      <c r="S1479" s="90">
        <v>46101</v>
      </c>
      <c r="T1479" s="88" t="s">
        <v>399</v>
      </c>
      <c r="U1479" s="88"/>
      <c r="V1479" s="88"/>
      <c r="W1479" s="88"/>
      <c r="X1479" s="88"/>
      <c r="Y1479" s="88"/>
      <c r="Z1479" s="88"/>
      <c r="AA1479" s="88"/>
      <c r="AB1479" s="88"/>
      <c r="AC1479" s="88" t="s">
        <v>1430</v>
      </c>
      <c r="AD1479" s="88" t="s">
        <v>1475</v>
      </c>
      <c r="AE1479" s="88" t="s">
        <v>1517</v>
      </c>
      <c r="AF1479" s="88">
        <v>14.957915875223099</v>
      </c>
      <c r="AG1479" s="252" t="s">
        <v>206</v>
      </c>
      <c r="AH1479" s="206">
        <v>4</v>
      </c>
      <c r="AI1479" s="88" t="s">
        <v>47</v>
      </c>
      <c r="AJ1479" s="419">
        <f>VLOOKUP(InformeTbHv[[#This Row],[TURNO]],[1]INFORMEHV!AI$2:AK$184,2,0)</f>
        <v>0.25</v>
      </c>
      <c r="AK1479" s="419">
        <f>VLOOKUP(InformeTbHv[[#This Row],[TURNO]],[1]INFORMEHV!AI$2:AK$184,3,0)</f>
        <v>0.58333333333333337</v>
      </c>
      <c r="AL1479" s="205">
        <v>20</v>
      </c>
      <c r="AM1479" s="88">
        <v>313</v>
      </c>
      <c r="AN1479" s="88">
        <v>69.94</v>
      </c>
      <c r="AO1479" s="88">
        <v>8.07</v>
      </c>
      <c r="AP1479" s="88"/>
      <c r="AQ1479" s="89">
        <v>15.9</v>
      </c>
      <c r="AR1479" s="88">
        <v>8</v>
      </c>
      <c r="AS1479" s="88"/>
      <c r="AT1479" s="88"/>
      <c r="AU1479" s="88"/>
      <c r="AV1479" s="88">
        <v>0.27</v>
      </c>
      <c r="AW1479" s="88">
        <v>0.35</v>
      </c>
      <c r="AX1479" s="88"/>
      <c r="AY1479" s="88"/>
      <c r="AZ1479" s="92" t="s">
        <v>203</v>
      </c>
      <c r="BA1479" s="88" t="s">
        <v>46</v>
      </c>
      <c r="BB147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0.90333333333333299</v>
      </c>
      <c r="BC1479" s="89">
        <v>0.28333333333333299</v>
      </c>
      <c r="BD1479" s="89"/>
      <c r="BE1479" s="89"/>
      <c r="BF1479" s="89"/>
      <c r="BG1479" s="93"/>
      <c r="BH1479" s="44" t="s">
        <v>90</v>
      </c>
      <c r="BI1479" s="45"/>
      <c r="BJ1479" s="45"/>
      <c r="BK1479" s="46"/>
      <c r="BL1479" s="94"/>
    </row>
    <row r="1480" spans="1:64" ht="18" customHeight="1" x14ac:dyDescent="0.3">
      <c r="A1480" s="87">
        <f>IFERROR(InformeTbHv[[#This Row],[T EFECTIVO]]/InformeTbHv[[#This Row],[Horas disponibles]],0)</f>
        <v>0.90088945362134687</v>
      </c>
      <c r="B1480" s="87">
        <f>((InformeTbHv[[#This Row],[T PROGRAMADO]]-InformeTbHv[[#This Row],[HORAS DE OTRAS PARADA]]))/InformeTbHv[[#This Row],[T PROGRAMADO]]</f>
        <v>0.88624999999999998</v>
      </c>
      <c r="C1480" s="216">
        <f>IFERROR(((InformeTbHv[[#This Row],[T PROGRAMADO]]-InformeTbHv[[#This Row],[Ttal P. mec]])/InformeTbHv[[#This Row],[T PROGRAMADO]]),0)</f>
        <v>0.98375000000000001</v>
      </c>
      <c r="D1480" s="88">
        <f>IFERROR(ROUND(InformeTbHv[[#This Row],[TOTAL DE ARBOLES]]/InformeTbHv[[#This Row],[T EFECTIVO]],2),"")</f>
        <v>45.84</v>
      </c>
      <c r="E1480" s="88">
        <f>(IFERROR(ROUND(InformeTbHv[[#This Row],[M3]]/InformeTbHv[[#This Row],[TOTAL DE ARBOLES]],2),""))</f>
        <v>0.15</v>
      </c>
      <c r="F1480" s="39">
        <f>IFERROR(ROUND(InformeTbHv[[#This Row],[M3]]/InformeTbHv[[#This Row],[T EFECTIVO]],2),"")</f>
        <v>7.06</v>
      </c>
      <c r="G1480" s="89">
        <f>InformeTbHv[[#This Row],[T PROGRAMADO]]-InformeTbHv[[#This Row],[HORAS DE OTRAS PARADA]]</f>
        <v>7.09</v>
      </c>
      <c r="H1480" s="89">
        <f>InformeTbHv[[#This Row],[T PROGRAMADO]]-SUM(InformeTbHv[[#This Row],[T PARADAS MEC]]+InformeTbHv[[#This Row],[ALISTAMIENTO]]+InformeTbHv[[#This Row],[Mantenimiento periódico]])</f>
        <v>7.87</v>
      </c>
      <c r="I1480" s="89">
        <f>InformeTbHv[[#This Row],[T PARADAS MEC]]+InformeTbHv[[#This Row],[ALISTAMIENTO]]+InformeTbHv[[#This Row],[Mantenimiento periódico]]</f>
        <v>0.13</v>
      </c>
      <c r="J1480" s="89">
        <f>SUMIF(InformeTbHv[[#This Row],[MOTIVO 1]],"Mantenimiento periódico",InformeTbHv[[#This Row],[T OTRA PARADA 1]])</f>
        <v>0</v>
      </c>
      <c r="K1480" s="89">
        <f>InformeTbHv[[#This Row],[Mantenimiento periódico]]+InformeTbHv[[#This Row],[ALISTAMIENTO]]</f>
        <v>0.13</v>
      </c>
      <c r="L1480" s="89">
        <f>SUM(InformeTbHv[[#This Row],[T OTRA PARADA 1]:[T OTRA PARADA 5]])</f>
        <v>0.4</v>
      </c>
      <c r="M1480" s="88" t="s">
        <v>86</v>
      </c>
      <c r="N1480" s="88" t="s">
        <v>1418</v>
      </c>
      <c r="O1480" s="88" t="s">
        <v>93</v>
      </c>
      <c r="P1480" s="88">
        <v>1112881624</v>
      </c>
      <c r="Q1480" s="88" t="s">
        <v>398</v>
      </c>
      <c r="R1480" s="88" t="s">
        <v>74</v>
      </c>
      <c r="S1480" s="90">
        <v>46102</v>
      </c>
      <c r="T1480" s="88" t="s">
        <v>399</v>
      </c>
      <c r="U1480" s="88"/>
      <c r="V1480" s="88"/>
      <c r="W1480" s="88"/>
      <c r="X1480" s="88"/>
      <c r="Y1480" s="88"/>
      <c r="Z1480" s="88"/>
      <c r="AA1480" s="88"/>
      <c r="AB1480" s="88"/>
      <c r="AC1480" s="88" t="s">
        <v>1430</v>
      </c>
      <c r="AD1480" s="88" t="s">
        <v>1475</v>
      </c>
      <c r="AE1480" s="88" t="s">
        <v>1517</v>
      </c>
      <c r="AF1480" s="88">
        <v>14.957915875223099</v>
      </c>
      <c r="AG1480" s="251" t="s">
        <v>205</v>
      </c>
      <c r="AH1480" s="206">
        <v>4</v>
      </c>
      <c r="AI1480" s="88" t="s">
        <v>45</v>
      </c>
      <c r="AJ1480" s="419">
        <f>VLOOKUP(InformeTbHv[[#This Row],[TURNO]],[1]INFORMEHV!AI$2:AK$184,2,0)</f>
        <v>0.58333333333333337</v>
      </c>
      <c r="AK1480" s="419">
        <f>VLOOKUP(InformeTbHv[[#This Row],[TURNO]],[1]INFORMEHV!AI$2:AK$184,3,0)</f>
        <v>0.91666666666666663</v>
      </c>
      <c r="AL1480" s="205">
        <v>24</v>
      </c>
      <c r="AM1480" s="88">
        <v>325</v>
      </c>
      <c r="AN1480" s="88">
        <v>50.09</v>
      </c>
      <c r="AO1480" s="88">
        <v>4.08</v>
      </c>
      <c r="AP1480" s="88"/>
      <c r="AQ1480" s="89">
        <v>14.3</v>
      </c>
      <c r="AR1480" s="88">
        <v>8</v>
      </c>
      <c r="AS1480" s="88"/>
      <c r="AT1480" s="88"/>
      <c r="AU1480" s="88"/>
      <c r="AV1480" s="88">
        <v>0.13</v>
      </c>
      <c r="AW1480" s="88"/>
      <c r="AX1480" s="88">
        <v>0.38</v>
      </c>
      <c r="AY1480" s="88"/>
      <c r="AZ1480" s="92" t="s">
        <v>203</v>
      </c>
      <c r="BA1480" s="88" t="s">
        <v>46</v>
      </c>
      <c r="BB148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0.91</v>
      </c>
      <c r="BC1480" s="89">
        <v>0.4</v>
      </c>
      <c r="BD1480" s="89"/>
      <c r="BE1480" s="89"/>
      <c r="BF1480" s="89"/>
      <c r="BG1480" s="93"/>
      <c r="BH1480" s="44" t="s">
        <v>858</v>
      </c>
      <c r="BI1480" s="45"/>
      <c r="BJ1480" s="45"/>
      <c r="BK1480" s="46"/>
      <c r="BL1480" s="94"/>
    </row>
    <row r="1481" spans="1:64" ht="18" customHeight="1" x14ac:dyDescent="0.3">
      <c r="A1481" s="87">
        <f>IFERROR(InformeTbHv[[#This Row],[T EFECTIVO]]/InformeTbHv[[#This Row],[Horas disponibles]],0)</f>
        <v>0.87440243372446769</v>
      </c>
      <c r="B1481" s="87">
        <f>((InformeTbHv[[#This Row],[T PROGRAMADO]]-InformeTbHv[[#This Row],[HORAS DE OTRAS PARADA]]))/InformeTbHv[[#This Row],[T PROGRAMADO]]</f>
        <v>0.83833333333333337</v>
      </c>
      <c r="C1481" s="216">
        <f>IFERROR(((InformeTbHv[[#This Row],[T PROGRAMADO]]-InformeTbHv[[#This Row],[Ttal P. mec]])/InformeTbHv[[#This Row],[T PROGRAMADO]]),0)</f>
        <v>0.95874999999999999</v>
      </c>
      <c r="D1481" s="88">
        <f>IFERROR(ROUND(InformeTbHv[[#This Row],[TOTAL DE ARBOLES]]/InformeTbHv[[#This Row],[T EFECTIVO]],2),"")</f>
        <v>60.09</v>
      </c>
      <c r="E1481" s="88">
        <f>(IFERROR(ROUND(InformeTbHv[[#This Row],[M3]]/InformeTbHv[[#This Row],[TOTAL DE ARBOLES]],2),""))</f>
        <v>0.44</v>
      </c>
      <c r="F1481" s="39">
        <f>IFERROR(ROUND(InformeTbHv[[#This Row],[M3]]/InformeTbHv[[#This Row],[T EFECTIVO]],2),"")</f>
        <v>26.43</v>
      </c>
      <c r="G1481" s="89">
        <f>InformeTbHv[[#This Row],[T PROGRAMADO]]-InformeTbHv[[#This Row],[HORAS DE OTRAS PARADA]]</f>
        <v>6.706666666666667</v>
      </c>
      <c r="H1481" s="89">
        <f>InformeTbHv[[#This Row],[T PROGRAMADO]]-SUM(InformeTbHv[[#This Row],[T PARADAS MEC]]+InformeTbHv[[#This Row],[ALISTAMIENTO]]+InformeTbHv[[#This Row],[Mantenimiento periódico]])</f>
        <v>7.67</v>
      </c>
      <c r="I1481" s="89">
        <f>InformeTbHv[[#This Row],[T PARADAS MEC]]+InformeTbHv[[#This Row],[ALISTAMIENTO]]+InformeTbHv[[#This Row],[Mantenimiento periódico]]</f>
        <v>0.33</v>
      </c>
      <c r="J1481" s="89">
        <f>SUMIF(InformeTbHv[[#This Row],[MOTIVO 1]],"Mantenimiento periódico",InformeTbHv[[#This Row],[T OTRA PARADA 1]])</f>
        <v>0</v>
      </c>
      <c r="K1481" s="89">
        <f>InformeTbHv[[#This Row],[Mantenimiento periódico]]+InformeTbHv[[#This Row],[ALISTAMIENTO]]</f>
        <v>0.33</v>
      </c>
      <c r="L1481" s="89">
        <f>SUM(InformeTbHv[[#This Row],[T OTRA PARADA 1]:[T OTRA PARADA 5]])</f>
        <v>0.28333333333333299</v>
      </c>
      <c r="M1481" s="88" t="s">
        <v>72</v>
      </c>
      <c r="N1481" s="88" t="s">
        <v>1418</v>
      </c>
      <c r="O1481" s="88" t="s">
        <v>75</v>
      </c>
      <c r="P1481" s="88">
        <v>1114481552</v>
      </c>
      <c r="Q1481" s="88" t="s">
        <v>43</v>
      </c>
      <c r="R1481" s="88" t="s">
        <v>74</v>
      </c>
      <c r="S1481" s="90">
        <v>46102</v>
      </c>
      <c r="T1481" s="88" t="s">
        <v>102</v>
      </c>
      <c r="U1481" s="88"/>
      <c r="V1481" s="88"/>
      <c r="W1481" s="88"/>
      <c r="X1481" s="88"/>
      <c r="Y1481" s="88"/>
      <c r="Z1481" s="88"/>
      <c r="AA1481" s="88"/>
      <c r="AB1481" s="88"/>
      <c r="AC1481" s="88" t="s">
        <v>1425</v>
      </c>
      <c r="AD1481" s="88" t="s">
        <v>1470</v>
      </c>
      <c r="AE1481" s="88" t="s">
        <v>1514</v>
      </c>
      <c r="AF1481" s="88">
        <v>18.81028029942162</v>
      </c>
      <c r="AG1481" s="251" t="s">
        <v>205</v>
      </c>
      <c r="AH1481" s="206">
        <v>4</v>
      </c>
      <c r="AI1481" s="88" t="s">
        <v>47</v>
      </c>
      <c r="AJ1481" s="419">
        <f>VLOOKUP(InformeTbHv[[#This Row],[TURNO]],[1]INFORMEHV!AI$2:AK$184,2,0)</f>
        <v>0.25</v>
      </c>
      <c r="AK1481" s="419">
        <f>VLOOKUP(InformeTbHv[[#This Row],[TURNO]],[1]INFORMEHV!AI$2:AK$184,3,0)</f>
        <v>0.58333333333333337</v>
      </c>
      <c r="AL1481" s="205">
        <v>20</v>
      </c>
      <c r="AM1481" s="88">
        <v>403</v>
      </c>
      <c r="AN1481" s="88">
        <v>177.27</v>
      </c>
      <c r="AO1481" s="88">
        <v>26.61</v>
      </c>
      <c r="AP1481" s="88"/>
      <c r="AQ1481" s="89">
        <v>23</v>
      </c>
      <c r="AR1481" s="88">
        <v>8</v>
      </c>
      <c r="AS1481" s="88"/>
      <c r="AT1481" s="88"/>
      <c r="AU1481" s="88"/>
      <c r="AV1481" s="88">
        <v>0.33</v>
      </c>
      <c r="AW1481" s="88"/>
      <c r="AX1481" s="88">
        <v>0.68</v>
      </c>
      <c r="AY1481" s="88">
        <v>4</v>
      </c>
      <c r="AZ1481" s="92"/>
      <c r="BA1481" s="88" t="s">
        <v>46</v>
      </c>
      <c r="BB148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1.293333333333333</v>
      </c>
      <c r="BC1481" s="89">
        <v>0.28333333333333299</v>
      </c>
      <c r="BD1481" s="89"/>
      <c r="BE1481" s="89"/>
      <c r="BF1481" s="89"/>
      <c r="BG1481" s="93"/>
      <c r="BH1481" s="44" t="s">
        <v>858</v>
      </c>
      <c r="BI1481" s="45"/>
      <c r="BJ1481" s="45"/>
      <c r="BK1481" s="46"/>
      <c r="BL1481" s="94"/>
    </row>
    <row r="1482" spans="1:64" ht="18" customHeight="1" x14ac:dyDescent="0.3">
      <c r="A1482" s="87">
        <f>IFERROR(InformeTbHv[[#This Row],[T EFECTIVO]]/InformeTbHv[[#This Row],[Horas disponibles]],0)</f>
        <v>0.9613793103448276</v>
      </c>
      <c r="B1482" s="87">
        <f>((InformeTbHv[[#This Row],[T PROGRAMADO]]-InformeTbHv[[#This Row],[HORAS DE OTRAS PARADA]]))/InformeTbHv[[#This Row],[T PROGRAMADO]]</f>
        <v>0.87124999999999997</v>
      </c>
      <c r="C1482" s="216">
        <f>IFERROR(((InformeTbHv[[#This Row],[T PROGRAMADO]]-InformeTbHv[[#This Row],[Ttal P. mec]])/InformeTbHv[[#This Row],[T PROGRAMADO]]),0)</f>
        <v>0.90625</v>
      </c>
      <c r="D1482" s="88">
        <f>IFERROR(ROUND(InformeTbHv[[#This Row],[TOTAL DE ARBOLES]]/InformeTbHv[[#This Row],[T EFECTIVO]],2),"")</f>
        <v>30.56</v>
      </c>
      <c r="E1482" s="88">
        <f>(IFERROR(ROUND(InformeTbHv[[#This Row],[M3]]/InformeTbHv[[#This Row],[TOTAL DE ARBOLES]],2),""))</f>
        <v>0.25</v>
      </c>
      <c r="F1482" s="39">
        <f>IFERROR(ROUND(InformeTbHv[[#This Row],[M3]]/InformeTbHv[[#This Row],[T EFECTIVO]],2),"")</f>
        <v>7.71</v>
      </c>
      <c r="G1482" s="89">
        <f>InformeTbHv[[#This Row],[T PROGRAMADO]]-InformeTbHv[[#This Row],[HORAS DE OTRAS PARADA]]</f>
        <v>6.97</v>
      </c>
      <c r="H1482" s="89">
        <f>InformeTbHv[[#This Row],[T PROGRAMADO]]-SUM(InformeTbHv[[#This Row],[T PARADAS MEC]]+InformeTbHv[[#This Row],[ALISTAMIENTO]]+InformeTbHv[[#This Row],[Mantenimiento periódico]])</f>
        <v>7.25</v>
      </c>
      <c r="I1482" s="89">
        <f>InformeTbHv[[#This Row],[T PARADAS MEC]]+InformeTbHv[[#This Row],[ALISTAMIENTO]]+InformeTbHv[[#This Row],[Mantenimiento periódico]]</f>
        <v>0.75</v>
      </c>
      <c r="J1482" s="89">
        <f>SUMIF(InformeTbHv[[#This Row],[MOTIVO 1]],"Mantenimiento periódico",InformeTbHv[[#This Row],[T OTRA PARADA 1]])</f>
        <v>0</v>
      </c>
      <c r="K1482" s="89">
        <f>InformeTbHv[[#This Row],[Mantenimiento periódico]]+InformeTbHv[[#This Row],[ALISTAMIENTO]]</f>
        <v>0.75</v>
      </c>
      <c r="L1482" s="89">
        <f>SUM(InformeTbHv[[#This Row],[T OTRA PARADA 1]:[T OTRA PARADA 5]])</f>
        <v>0</v>
      </c>
      <c r="M1482" s="88" t="s">
        <v>72</v>
      </c>
      <c r="N1482" s="88" t="s">
        <v>1418</v>
      </c>
      <c r="O1482" s="88" t="s">
        <v>73</v>
      </c>
      <c r="P1482" s="88">
        <v>1116724403</v>
      </c>
      <c r="Q1482" s="88" t="s">
        <v>43</v>
      </c>
      <c r="R1482" s="88" t="s">
        <v>74</v>
      </c>
      <c r="S1482" s="90">
        <v>46103</v>
      </c>
      <c r="T1482" s="88" t="s">
        <v>102</v>
      </c>
      <c r="U1482" s="88"/>
      <c r="V1482" s="88"/>
      <c r="W1482" s="88"/>
      <c r="X1482" s="88"/>
      <c r="Y1482" s="88"/>
      <c r="Z1482" s="88"/>
      <c r="AA1482" s="88"/>
      <c r="AB1482" s="88"/>
      <c r="AC1482" s="88" t="s">
        <v>1425</v>
      </c>
      <c r="AD1482" s="88" t="s">
        <v>1470</v>
      </c>
      <c r="AE1482" s="88" t="s">
        <v>1514</v>
      </c>
      <c r="AF1482" s="88">
        <v>18.81028029942162</v>
      </c>
      <c r="AG1482" s="251" t="s">
        <v>205</v>
      </c>
      <c r="AH1482" s="206">
        <v>4</v>
      </c>
      <c r="AI1482" s="88" t="s">
        <v>45</v>
      </c>
      <c r="AJ1482" s="419">
        <f>VLOOKUP(InformeTbHv[[#This Row],[TURNO]],[1]INFORMEHV!AI$2:AK$184,2,0)</f>
        <v>0.58333333333333337</v>
      </c>
      <c r="AK1482" s="419">
        <f>VLOOKUP(InformeTbHv[[#This Row],[TURNO]],[1]INFORMEHV!AI$2:AK$184,3,0)</f>
        <v>0.91666666666666663</v>
      </c>
      <c r="AL1482" s="205">
        <v>30</v>
      </c>
      <c r="AM1482" s="88">
        <v>213</v>
      </c>
      <c r="AN1482" s="88">
        <v>53.75</v>
      </c>
      <c r="AO1482" s="88">
        <v>10.029999999999999</v>
      </c>
      <c r="AP1482" s="88"/>
      <c r="AQ1482" s="89">
        <v>21</v>
      </c>
      <c r="AR1482" s="88">
        <v>8</v>
      </c>
      <c r="AS1482" s="88"/>
      <c r="AT1482" s="88"/>
      <c r="AU1482" s="88"/>
      <c r="AV1482" s="88">
        <v>0.75</v>
      </c>
      <c r="AW1482" s="88"/>
      <c r="AX1482" s="88">
        <v>0.28000000000000003</v>
      </c>
      <c r="AY1482" s="88">
        <v>6</v>
      </c>
      <c r="AZ1482" s="92"/>
      <c r="BA1482" s="88" t="s">
        <v>46</v>
      </c>
      <c r="BB148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1.03</v>
      </c>
      <c r="BC1482" s="89"/>
      <c r="BD1482" s="89"/>
      <c r="BE1482" s="89"/>
      <c r="BF1482" s="89"/>
      <c r="BG1482" s="93"/>
      <c r="BH1482" s="44"/>
      <c r="BI1482" s="45"/>
      <c r="BJ1482" s="45"/>
      <c r="BK1482" s="46"/>
      <c r="BL1482" s="94"/>
    </row>
    <row r="1483" spans="1:64" ht="18" customHeight="1" x14ac:dyDescent="0.3">
      <c r="A1483" s="87">
        <f>IFERROR(InformeTbHv[[#This Row],[T EFECTIVO]]/InformeTbHv[[#This Row],[Horas disponibles]],0)</f>
        <v>0.96387096774193548</v>
      </c>
      <c r="B1483" s="87">
        <f>((InformeTbHv[[#This Row],[T PROGRAMADO]]-InformeTbHv[[#This Row],[HORAS DE OTRAS PARADA]]))/InformeTbHv[[#This Row],[T PROGRAMADO]]</f>
        <v>0.93374999999999997</v>
      </c>
      <c r="C1483" s="216">
        <f>IFERROR(((InformeTbHv[[#This Row],[T PROGRAMADO]]-InformeTbHv[[#This Row],[Ttal P. mec]])/InformeTbHv[[#This Row],[T PROGRAMADO]]),0)</f>
        <v>0.96875</v>
      </c>
      <c r="D1483" s="88">
        <f>IFERROR(ROUND(InformeTbHv[[#This Row],[TOTAL DE ARBOLES]]/InformeTbHv[[#This Row],[T EFECTIVO]],2),"")</f>
        <v>43.24</v>
      </c>
      <c r="E1483" s="88">
        <f>(IFERROR(ROUND(InformeTbHv[[#This Row],[M3]]/InformeTbHv[[#This Row],[TOTAL DE ARBOLES]],2),""))</f>
        <v>0.21</v>
      </c>
      <c r="F1483" s="39">
        <f>IFERROR(ROUND(InformeTbHv[[#This Row],[M3]]/InformeTbHv[[#This Row],[T EFECTIVO]],2),"")</f>
        <v>8.99</v>
      </c>
      <c r="G1483" s="89">
        <f>InformeTbHv[[#This Row],[T PROGRAMADO]]-InformeTbHv[[#This Row],[HORAS DE OTRAS PARADA]]</f>
        <v>7.47</v>
      </c>
      <c r="H1483" s="89">
        <f>InformeTbHv[[#This Row],[T PROGRAMADO]]-SUM(InformeTbHv[[#This Row],[T PARADAS MEC]]+InformeTbHv[[#This Row],[ALISTAMIENTO]]+InformeTbHv[[#This Row],[Mantenimiento periódico]])</f>
        <v>7.75</v>
      </c>
      <c r="I1483" s="89">
        <f>InformeTbHv[[#This Row],[T PARADAS MEC]]+InformeTbHv[[#This Row],[ALISTAMIENTO]]+InformeTbHv[[#This Row],[Mantenimiento periódico]]</f>
        <v>0.25</v>
      </c>
      <c r="J1483" s="89">
        <f>SUMIF(InformeTbHv[[#This Row],[MOTIVO 1]],"Mantenimiento periódico",InformeTbHv[[#This Row],[T OTRA PARADA 1]])</f>
        <v>0</v>
      </c>
      <c r="K1483" s="89">
        <f>InformeTbHv[[#This Row],[Mantenimiento periódico]]+InformeTbHv[[#This Row],[ALISTAMIENTO]]</f>
        <v>0.25</v>
      </c>
      <c r="L1483" s="89">
        <f>SUM(InformeTbHv[[#This Row],[T OTRA PARADA 1]:[T OTRA PARADA 5]])</f>
        <v>0</v>
      </c>
      <c r="M1483" s="88" t="s">
        <v>86</v>
      </c>
      <c r="N1483" s="88" t="s">
        <v>1418</v>
      </c>
      <c r="O1483" s="88" t="s">
        <v>93</v>
      </c>
      <c r="P1483" s="88">
        <v>1112881624</v>
      </c>
      <c r="Q1483" s="88" t="s">
        <v>398</v>
      </c>
      <c r="R1483" s="88" t="s">
        <v>74</v>
      </c>
      <c r="S1483" s="90">
        <v>46103</v>
      </c>
      <c r="T1483" s="88" t="s">
        <v>399</v>
      </c>
      <c r="U1483" s="88"/>
      <c r="V1483" s="88"/>
      <c r="W1483" s="88"/>
      <c r="X1483" s="88"/>
      <c r="Y1483" s="88"/>
      <c r="Z1483" s="88"/>
      <c r="AA1483" s="88"/>
      <c r="AB1483" s="88"/>
      <c r="AC1483" s="88" t="s">
        <v>1430</v>
      </c>
      <c r="AD1483" s="88" t="s">
        <v>1475</v>
      </c>
      <c r="AE1483" s="88" t="s">
        <v>1517</v>
      </c>
      <c r="AF1483" s="88">
        <v>14.957915875223099</v>
      </c>
      <c r="AG1483" s="251" t="s">
        <v>205</v>
      </c>
      <c r="AH1483" s="206">
        <v>4</v>
      </c>
      <c r="AI1483" s="88" t="s">
        <v>45</v>
      </c>
      <c r="AJ1483" s="419">
        <f>VLOOKUP(InformeTbHv[[#This Row],[TURNO]],[1]INFORMEHV!AI$2:AK$184,2,0)</f>
        <v>0.58333333333333337</v>
      </c>
      <c r="AK1483" s="419">
        <f>VLOOKUP(InformeTbHv[[#This Row],[TURNO]],[1]INFORMEHV!AI$2:AK$184,3,0)</f>
        <v>0.91666666666666663</v>
      </c>
      <c r="AL1483" s="205">
        <v>23</v>
      </c>
      <c r="AM1483" s="88">
        <v>323</v>
      </c>
      <c r="AN1483" s="88">
        <v>67.17</v>
      </c>
      <c r="AO1483" s="88">
        <v>8.75</v>
      </c>
      <c r="AP1483" s="88"/>
      <c r="AQ1483" s="89">
        <v>15.8</v>
      </c>
      <c r="AR1483" s="88">
        <v>8</v>
      </c>
      <c r="AS1483" s="88"/>
      <c r="AT1483" s="88"/>
      <c r="AU1483" s="88"/>
      <c r="AV1483" s="88">
        <v>0.25</v>
      </c>
      <c r="AW1483" s="88">
        <v>0.28000000000000003</v>
      </c>
      <c r="AX1483" s="88"/>
      <c r="AY1483" s="88"/>
      <c r="AZ1483" s="92" t="s">
        <v>203</v>
      </c>
      <c r="BA1483" s="88" t="s">
        <v>46</v>
      </c>
      <c r="BB148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0.53</v>
      </c>
      <c r="BC1483" s="89"/>
      <c r="BD1483" s="89"/>
      <c r="BE1483" s="89"/>
      <c r="BF1483" s="89"/>
      <c r="BG1483" s="93"/>
      <c r="BH1483" s="44"/>
      <c r="BI1483" s="45"/>
      <c r="BJ1483" s="45"/>
      <c r="BK1483" s="46"/>
      <c r="BL1483" s="94"/>
    </row>
    <row r="1484" spans="1:64" ht="18" customHeight="1" x14ac:dyDescent="0.3">
      <c r="A1484" s="87">
        <f>IFERROR(InformeTbHv[[#This Row],[T EFECTIVO]]/InformeTbHv[[#This Row],[Horas disponibles]],0)</f>
        <v>0.8891820580474934</v>
      </c>
      <c r="B1484" s="87">
        <f>((InformeTbHv[[#This Row],[T PROGRAMADO]]-InformeTbHv[[#This Row],[HORAS DE OTRAS PARADA]]))/InformeTbHv[[#This Row],[T PROGRAMADO]]</f>
        <v>0.84250000000000003</v>
      </c>
      <c r="C1484" s="216">
        <f>IFERROR(((InformeTbHv[[#This Row],[T PROGRAMADO]]-InformeTbHv[[#This Row],[Ttal P. mec]])/InformeTbHv[[#This Row],[T PROGRAMADO]]),0)</f>
        <v>0.94750000000000001</v>
      </c>
      <c r="D1484" s="88">
        <f>IFERROR(ROUND(InformeTbHv[[#This Row],[TOTAL DE ARBOLES]]/InformeTbHv[[#This Row],[T EFECTIVO]],2),"")</f>
        <v>10.39</v>
      </c>
      <c r="E1484" s="88">
        <f>(IFERROR(ROUND(InformeTbHv[[#This Row],[M3]]/InformeTbHv[[#This Row],[TOTAL DE ARBOLES]],2),""))</f>
        <v>0</v>
      </c>
      <c r="F1484" s="39">
        <f>IFERROR(ROUND(InformeTbHv[[#This Row],[M3]]/InformeTbHv[[#This Row],[T EFECTIVO]],2),"")</f>
        <v>0</v>
      </c>
      <c r="G1484" s="89">
        <f>InformeTbHv[[#This Row],[T PROGRAMADO]]-InformeTbHv[[#This Row],[HORAS DE OTRAS PARADA]]</f>
        <v>6.74</v>
      </c>
      <c r="H1484" s="89">
        <f>InformeTbHv[[#This Row],[T PROGRAMADO]]-SUM(InformeTbHv[[#This Row],[T PARADAS MEC]]+InformeTbHv[[#This Row],[ALISTAMIENTO]]+InformeTbHv[[#This Row],[Mantenimiento periódico]])</f>
        <v>7.58</v>
      </c>
      <c r="I1484" s="89">
        <f>InformeTbHv[[#This Row],[T PARADAS MEC]]+InformeTbHv[[#This Row],[ALISTAMIENTO]]+InformeTbHv[[#This Row],[Mantenimiento periódico]]</f>
        <v>0.42</v>
      </c>
      <c r="J1484" s="89">
        <f>SUMIF(InformeTbHv[[#This Row],[MOTIVO 1]],"Mantenimiento periódico",InformeTbHv[[#This Row],[T OTRA PARADA 1]])</f>
        <v>0</v>
      </c>
      <c r="K1484" s="89">
        <f>InformeTbHv[[#This Row],[Mantenimiento periódico]]+InformeTbHv[[#This Row],[ALISTAMIENTO]]</f>
        <v>0.42</v>
      </c>
      <c r="L1484" s="89">
        <f>SUM(InformeTbHv[[#This Row],[T OTRA PARADA 1]:[T OTRA PARADA 5]])</f>
        <v>0</v>
      </c>
      <c r="M1484" s="88" t="s">
        <v>55</v>
      </c>
      <c r="N1484" s="88" t="s">
        <v>1418</v>
      </c>
      <c r="O1484" s="88" t="s">
        <v>56</v>
      </c>
      <c r="P1484" s="88">
        <v>1114480052</v>
      </c>
      <c r="Q1484" s="88" t="s">
        <v>43</v>
      </c>
      <c r="R1484" s="88" t="s">
        <v>49</v>
      </c>
      <c r="S1484" s="90">
        <v>46100</v>
      </c>
      <c r="T1484" s="88" t="s">
        <v>62</v>
      </c>
      <c r="U1484" s="88"/>
      <c r="V1484" s="88"/>
      <c r="W1484" s="88"/>
      <c r="X1484" s="88"/>
      <c r="Y1484" s="88"/>
      <c r="Z1484" s="88"/>
      <c r="AA1484" s="88"/>
      <c r="AB1484" s="88"/>
      <c r="AC1484" s="88" t="s">
        <v>1445</v>
      </c>
      <c r="AD1484" s="88" t="s">
        <v>1490</v>
      </c>
      <c r="AE1484" s="88" t="s">
        <v>1518</v>
      </c>
      <c r="AF1484" s="88">
        <v>19.828868083208551</v>
      </c>
      <c r="AG1484" s="49" t="s">
        <v>208</v>
      </c>
      <c r="AH1484" s="206">
        <v>5</v>
      </c>
      <c r="AI1484" s="88" t="s">
        <v>47</v>
      </c>
      <c r="AJ1484" s="419">
        <f>VLOOKUP(InformeTbHv[[#This Row],[TURNO]],[1]INFORMEHV!AI$2:AK$184,2,0)</f>
        <v>0.25</v>
      </c>
      <c r="AK1484" s="419">
        <f>VLOOKUP(InformeTbHv[[#This Row],[TURNO]],[1]INFORMEHV!AI$2:AK$184,3,0)</f>
        <v>0.58333333333333337</v>
      </c>
      <c r="AL1484" s="205">
        <v>35</v>
      </c>
      <c r="AM1484" s="88">
        <v>70</v>
      </c>
      <c r="AN1484" s="88"/>
      <c r="AO1484" s="88"/>
      <c r="AP1484" s="88">
        <v>15</v>
      </c>
      <c r="AQ1484" s="198"/>
      <c r="AR1484" s="88">
        <v>8</v>
      </c>
      <c r="AS1484" s="88"/>
      <c r="AT1484" s="88"/>
      <c r="AU1484" s="88"/>
      <c r="AV1484" s="88">
        <v>0.42</v>
      </c>
      <c r="AW1484" s="88">
        <v>0.42</v>
      </c>
      <c r="AX1484" s="88">
        <v>0.42</v>
      </c>
      <c r="AY1484" s="88">
        <v>2</v>
      </c>
      <c r="AZ1484" s="92" t="s">
        <v>995</v>
      </c>
      <c r="BA1484" s="88" t="s">
        <v>46</v>
      </c>
      <c r="BB148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1.26</v>
      </c>
      <c r="BC1484" s="89"/>
      <c r="BD1484" s="89"/>
      <c r="BE1484" s="89"/>
      <c r="BF1484" s="89"/>
      <c r="BG1484" s="93"/>
      <c r="BH1484" s="44"/>
      <c r="BI1484" s="45"/>
      <c r="BJ1484" s="45"/>
      <c r="BK1484" s="46"/>
      <c r="BL1484" s="94"/>
    </row>
    <row r="1485" spans="1:64" ht="18" customHeight="1" x14ac:dyDescent="0.3">
      <c r="A1485" s="87">
        <f>IFERROR(InformeTbHv[[#This Row],[T EFECTIVO]]/InformeTbHv[[#This Row],[Horas disponibles]],0)</f>
        <v>0.91160949868073882</v>
      </c>
      <c r="B1485" s="87">
        <f>((InformeTbHv[[#This Row],[T PROGRAMADO]]-InformeTbHv[[#This Row],[HORAS DE OTRAS PARADA]]))/InformeTbHv[[#This Row],[T PROGRAMADO]]</f>
        <v>0.86375000000000002</v>
      </c>
      <c r="C1485" s="216">
        <f>IFERROR(((InformeTbHv[[#This Row],[T PROGRAMADO]]-InformeTbHv[[#This Row],[Ttal P. mec]])/InformeTbHv[[#This Row],[T PROGRAMADO]]),0)</f>
        <v>0.94750000000000001</v>
      </c>
      <c r="D1485" s="88">
        <f>IFERROR(ROUND(InformeTbHv[[#This Row],[TOTAL DE ARBOLES]]/InformeTbHv[[#This Row],[T EFECTIVO]],2),"")</f>
        <v>24.75</v>
      </c>
      <c r="E1485" s="88">
        <f>(IFERROR(ROUND(InformeTbHv[[#This Row],[M3]]/InformeTbHv[[#This Row],[TOTAL DE ARBOLES]],2),""))</f>
        <v>0.28999999999999998</v>
      </c>
      <c r="F1485" s="39">
        <f>IFERROR(ROUND(InformeTbHv[[#This Row],[M3]]/InformeTbHv[[#This Row],[T EFECTIVO]],2),"")</f>
        <v>7.24</v>
      </c>
      <c r="G1485" s="89">
        <f>InformeTbHv[[#This Row],[T PROGRAMADO]]-InformeTbHv[[#This Row],[HORAS DE OTRAS PARADA]]</f>
        <v>6.91</v>
      </c>
      <c r="H1485" s="89">
        <f>InformeTbHv[[#This Row],[T PROGRAMADO]]-SUM(InformeTbHv[[#This Row],[T PARADAS MEC]]+InformeTbHv[[#This Row],[ALISTAMIENTO]]+InformeTbHv[[#This Row],[Mantenimiento periódico]])</f>
        <v>7.58</v>
      </c>
      <c r="I1485" s="89">
        <f>InformeTbHv[[#This Row],[T PARADAS MEC]]+InformeTbHv[[#This Row],[ALISTAMIENTO]]+InformeTbHv[[#This Row],[Mantenimiento periódico]]</f>
        <v>0.42</v>
      </c>
      <c r="J1485" s="89">
        <f>SUMIF(InformeTbHv[[#This Row],[MOTIVO 1]],"Mantenimiento periódico",InformeTbHv[[#This Row],[T OTRA PARADA 1]])</f>
        <v>0</v>
      </c>
      <c r="K1485" s="89">
        <f>InformeTbHv[[#This Row],[Mantenimiento periódico]]+InformeTbHv[[#This Row],[ALISTAMIENTO]]</f>
        <v>0.42</v>
      </c>
      <c r="L1485" s="89">
        <f>SUM(InformeTbHv[[#This Row],[T OTRA PARADA 1]:[T OTRA PARADA 5]])</f>
        <v>0</v>
      </c>
      <c r="M1485" s="88" t="s">
        <v>55</v>
      </c>
      <c r="N1485" s="88" t="s">
        <v>1418</v>
      </c>
      <c r="O1485" s="88" t="s">
        <v>60</v>
      </c>
      <c r="P1485" s="88">
        <v>1061791033</v>
      </c>
      <c r="Q1485" s="88" t="s">
        <v>43</v>
      </c>
      <c r="R1485" s="88" t="s">
        <v>49</v>
      </c>
      <c r="S1485" s="90">
        <v>46100</v>
      </c>
      <c r="T1485" s="88" t="s">
        <v>62</v>
      </c>
      <c r="U1485" s="88"/>
      <c r="V1485" s="88"/>
      <c r="W1485" s="88"/>
      <c r="X1485" s="88"/>
      <c r="Y1485" s="88"/>
      <c r="Z1485" s="88"/>
      <c r="AA1485" s="88"/>
      <c r="AB1485" s="88"/>
      <c r="AC1485" s="88" t="s">
        <v>1445</v>
      </c>
      <c r="AD1485" s="88" t="s">
        <v>1490</v>
      </c>
      <c r="AE1485" s="88" t="s">
        <v>1518</v>
      </c>
      <c r="AF1485" s="88">
        <v>19.828868083208551</v>
      </c>
      <c r="AG1485" s="49" t="s">
        <v>208</v>
      </c>
      <c r="AH1485" s="206">
        <v>5</v>
      </c>
      <c r="AI1485" s="88" t="s">
        <v>45</v>
      </c>
      <c r="AJ1485" s="419">
        <f>VLOOKUP(InformeTbHv[[#This Row],[TURNO]],[1]INFORMEHV!AI$2:AK$184,2,0)</f>
        <v>0.58333333333333337</v>
      </c>
      <c r="AK1485" s="419">
        <f>VLOOKUP(InformeTbHv[[#This Row],[TURNO]],[1]INFORMEHV!AI$2:AK$184,3,0)</f>
        <v>0.91666666666666663</v>
      </c>
      <c r="AL1485" s="205">
        <v>26</v>
      </c>
      <c r="AM1485" s="88">
        <v>171</v>
      </c>
      <c r="AN1485" s="88">
        <v>50</v>
      </c>
      <c r="AO1485" s="88">
        <v>10</v>
      </c>
      <c r="AP1485" s="88">
        <v>30</v>
      </c>
      <c r="AQ1485" s="198">
        <v>26</v>
      </c>
      <c r="AR1485" s="88">
        <v>8</v>
      </c>
      <c r="AS1485" s="88"/>
      <c r="AT1485" s="88"/>
      <c r="AU1485" s="88"/>
      <c r="AV1485" s="88">
        <v>0.42</v>
      </c>
      <c r="AW1485" s="88">
        <v>0.42</v>
      </c>
      <c r="AX1485" s="88">
        <v>0.25</v>
      </c>
      <c r="AY1485" s="88">
        <v>3</v>
      </c>
      <c r="AZ1485" s="92" t="s">
        <v>996</v>
      </c>
      <c r="BA1485" s="88" t="s">
        <v>46</v>
      </c>
      <c r="BB148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1.0899999999999999</v>
      </c>
      <c r="BC1485" s="89"/>
      <c r="BD1485" s="89"/>
      <c r="BE1485" s="89"/>
      <c r="BF1485" s="89"/>
      <c r="BG1485" s="93"/>
      <c r="BH1485" s="44"/>
      <c r="BI1485" s="45"/>
      <c r="BJ1485" s="45"/>
      <c r="BK1485" s="46"/>
      <c r="BL1485" s="94"/>
    </row>
    <row r="1486" spans="1:64" ht="18" customHeight="1" x14ac:dyDescent="0.3">
      <c r="A1486" s="87">
        <f>IFERROR(InformeTbHv[[#This Row],[T EFECTIVO]]/InformeTbHv[[#This Row],[Horas disponibles]],0)</f>
        <v>0.94524119947848761</v>
      </c>
      <c r="B1486" s="87">
        <f>((InformeTbHv[[#This Row],[T PROGRAMADO]]-InformeTbHv[[#This Row],[HORAS DE OTRAS PARADA]]))/InformeTbHv[[#This Row],[T PROGRAMADO]]</f>
        <v>0.90625</v>
      </c>
      <c r="C1486" s="216">
        <f>IFERROR(((InformeTbHv[[#This Row],[T PROGRAMADO]]-InformeTbHv[[#This Row],[Ttal P. mec]])/InformeTbHv[[#This Row],[T PROGRAMADO]]),0)</f>
        <v>0.95874999999999999</v>
      </c>
      <c r="D1486" s="88">
        <f>IFERROR(ROUND(InformeTbHv[[#This Row],[TOTAL DE ARBOLES]]/InformeTbHv[[#This Row],[T EFECTIVO]],2),"")</f>
        <v>25.79</v>
      </c>
      <c r="E1486" s="88">
        <f>(IFERROR(ROUND(InformeTbHv[[#This Row],[M3]]/InformeTbHv[[#This Row],[TOTAL DE ARBOLES]],2),""))</f>
        <v>0.33</v>
      </c>
      <c r="F1486" s="39">
        <f>IFERROR(ROUND(InformeTbHv[[#This Row],[M3]]/InformeTbHv[[#This Row],[T EFECTIVO]],2),"")</f>
        <v>8.6199999999999992</v>
      </c>
      <c r="G1486" s="89">
        <f>InformeTbHv[[#This Row],[T PROGRAMADO]]-InformeTbHv[[#This Row],[HORAS DE OTRAS PARADA]]</f>
        <v>7.25</v>
      </c>
      <c r="H1486" s="89">
        <f>InformeTbHv[[#This Row],[T PROGRAMADO]]-SUM(InformeTbHv[[#This Row],[T PARADAS MEC]]+InformeTbHv[[#This Row],[ALISTAMIENTO]]+InformeTbHv[[#This Row],[Mantenimiento periódico]])</f>
        <v>7.67</v>
      </c>
      <c r="I1486" s="89">
        <f>InformeTbHv[[#This Row],[T PARADAS MEC]]+InformeTbHv[[#This Row],[ALISTAMIENTO]]+InformeTbHv[[#This Row],[Mantenimiento periódico]]</f>
        <v>0.33</v>
      </c>
      <c r="J1486" s="89">
        <f>SUMIF(InformeTbHv[[#This Row],[MOTIVO 1]],"Mantenimiento periódico",InformeTbHv[[#This Row],[T OTRA PARADA 1]])</f>
        <v>0</v>
      </c>
      <c r="K1486" s="89">
        <f>InformeTbHv[[#This Row],[Mantenimiento periódico]]+InformeTbHv[[#This Row],[ALISTAMIENTO]]</f>
        <v>0.33</v>
      </c>
      <c r="L1486" s="89">
        <f>SUM(InformeTbHv[[#This Row],[T OTRA PARADA 1]:[T OTRA PARADA 5]])</f>
        <v>0</v>
      </c>
      <c r="M1486" s="88" t="s">
        <v>76</v>
      </c>
      <c r="N1486" s="88" t="s">
        <v>1418</v>
      </c>
      <c r="O1486" s="88" t="s">
        <v>83</v>
      </c>
      <c r="P1486" s="88">
        <v>1116724602</v>
      </c>
      <c r="Q1486" s="88" t="s">
        <v>43</v>
      </c>
      <c r="R1486" s="88" t="s">
        <v>49</v>
      </c>
      <c r="S1486" s="90">
        <v>46100</v>
      </c>
      <c r="T1486" s="88" t="s">
        <v>981</v>
      </c>
      <c r="U1486" s="88"/>
      <c r="V1486" s="88"/>
      <c r="W1486" s="88"/>
      <c r="X1486" s="88"/>
      <c r="Y1486" s="88"/>
      <c r="Z1486" s="88"/>
      <c r="AA1486" s="88"/>
      <c r="AB1486" s="88"/>
      <c r="AC1486" s="88" t="s">
        <v>1435</v>
      </c>
      <c r="AD1486" s="88" t="s">
        <v>1480</v>
      </c>
      <c r="AE1486" s="88" t="s">
        <v>1509</v>
      </c>
      <c r="AF1486" s="88">
        <v>21.85343388198622</v>
      </c>
      <c r="AG1486" s="251" t="s">
        <v>205</v>
      </c>
      <c r="AH1486" s="206">
        <v>5</v>
      </c>
      <c r="AI1486" s="88" t="s">
        <v>45</v>
      </c>
      <c r="AJ1486" s="419">
        <f>VLOOKUP(InformeTbHv[[#This Row],[TURNO]],[1]INFORMEHV!AI$2:AK$184,2,0)</f>
        <v>0.58333333333333337</v>
      </c>
      <c r="AK1486" s="419">
        <f>VLOOKUP(InformeTbHv[[#This Row],[TURNO]],[1]INFORMEHV!AI$2:AK$184,3,0)</f>
        <v>0.91666666666666663</v>
      </c>
      <c r="AL1486" s="205">
        <v>20</v>
      </c>
      <c r="AM1486" s="88">
        <v>187</v>
      </c>
      <c r="AN1486" s="88">
        <v>62.5</v>
      </c>
      <c r="AO1486" s="88">
        <v>10.050000000000001</v>
      </c>
      <c r="AP1486" s="88"/>
      <c r="AQ1486" s="89">
        <v>20</v>
      </c>
      <c r="AR1486" s="88">
        <v>8</v>
      </c>
      <c r="AS1486" s="88"/>
      <c r="AT1486" s="88"/>
      <c r="AU1486" s="88"/>
      <c r="AV1486" s="88">
        <v>0.33</v>
      </c>
      <c r="AW1486" s="88">
        <v>0.25</v>
      </c>
      <c r="AX1486" s="88">
        <v>0.17</v>
      </c>
      <c r="AY1486" s="88"/>
      <c r="AZ1486" s="92"/>
      <c r="BA1486" s="88" t="s">
        <v>46</v>
      </c>
      <c r="BB148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0.75000000000000011</v>
      </c>
      <c r="BC1486" s="89"/>
      <c r="BD1486" s="89"/>
      <c r="BE1486" s="89"/>
      <c r="BF1486" s="89"/>
      <c r="BG1486" s="93"/>
      <c r="BH1486" s="44"/>
      <c r="BI1486" s="45"/>
      <c r="BJ1486" s="45"/>
      <c r="BK1486" s="46"/>
      <c r="BL1486" s="94"/>
    </row>
    <row r="1487" spans="1:64" ht="18" customHeight="1" x14ac:dyDescent="0.3">
      <c r="A1487" s="87">
        <f>IFERROR(InformeTbHv[[#This Row],[T EFECTIVO]]/InformeTbHv[[#This Row],[Horas disponibles]],0)</f>
        <v>0.91160949868073882</v>
      </c>
      <c r="B1487" s="87">
        <f>((InformeTbHv[[#This Row],[T PROGRAMADO]]-InformeTbHv[[#This Row],[HORAS DE OTRAS PARADA]]))/InformeTbHv[[#This Row],[T PROGRAMADO]]</f>
        <v>0.86375000000000002</v>
      </c>
      <c r="C1487" s="216">
        <f>IFERROR(((InformeTbHv[[#This Row],[T PROGRAMADO]]-InformeTbHv[[#This Row],[Ttal P. mec]])/InformeTbHv[[#This Row],[T PROGRAMADO]]),0)</f>
        <v>0.94750000000000001</v>
      </c>
      <c r="D1487" s="88">
        <f>IFERROR(ROUND(InformeTbHv[[#This Row],[TOTAL DE ARBOLES]]/InformeTbHv[[#This Row],[T EFECTIVO]],2),"")</f>
        <v>26.05</v>
      </c>
      <c r="E1487" s="88">
        <f>(IFERROR(ROUND(InformeTbHv[[#This Row],[M3]]/InformeTbHv[[#This Row],[TOTAL DE ARBOLES]],2),""))</f>
        <v>0.28000000000000003</v>
      </c>
      <c r="F1487" s="39">
        <f>IFERROR(ROUND(InformeTbHv[[#This Row],[M3]]/InformeTbHv[[#This Row],[T EFECTIVO]],2),"")</f>
        <v>7.24</v>
      </c>
      <c r="G1487" s="89">
        <f>InformeTbHv[[#This Row],[T PROGRAMADO]]-InformeTbHv[[#This Row],[HORAS DE OTRAS PARADA]]</f>
        <v>6.91</v>
      </c>
      <c r="H1487" s="89">
        <f>InformeTbHv[[#This Row],[T PROGRAMADO]]-SUM(InformeTbHv[[#This Row],[T PARADAS MEC]]+InformeTbHv[[#This Row],[ALISTAMIENTO]]+InformeTbHv[[#This Row],[Mantenimiento periódico]])</f>
        <v>7.58</v>
      </c>
      <c r="I1487" s="89">
        <f>InformeTbHv[[#This Row],[T PARADAS MEC]]+InformeTbHv[[#This Row],[ALISTAMIENTO]]+InformeTbHv[[#This Row],[Mantenimiento periódico]]</f>
        <v>0.42</v>
      </c>
      <c r="J1487" s="89">
        <f>SUMIF(InformeTbHv[[#This Row],[MOTIVO 1]],"Mantenimiento periódico",InformeTbHv[[#This Row],[T OTRA PARADA 1]])</f>
        <v>0</v>
      </c>
      <c r="K1487" s="89">
        <f>InformeTbHv[[#This Row],[Mantenimiento periódico]]+InformeTbHv[[#This Row],[ALISTAMIENTO]]</f>
        <v>0.42</v>
      </c>
      <c r="L1487" s="89">
        <f>SUM(InformeTbHv[[#This Row],[T OTRA PARADA 1]:[T OTRA PARADA 5]])</f>
        <v>0</v>
      </c>
      <c r="M1487" s="88" t="s">
        <v>55</v>
      </c>
      <c r="N1487" s="88" t="s">
        <v>1418</v>
      </c>
      <c r="O1487" s="88" t="s">
        <v>56</v>
      </c>
      <c r="P1487" s="88">
        <v>1114480052</v>
      </c>
      <c r="Q1487" s="88" t="s">
        <v>43</v>
      </c>
      <c r="R1487" s="88" t="s">
        <v>49</v>
      </c>
      <c r="S1487" s="90">
        <v>46101</v>
      </c>
      <c r="T1487" s="88" t="s">
        <v>62</v>
      </c>
      <c r="U1487" s="88"/>
      <c r="V1487" s="88"/>
      <c r="W1487" s="88"/>
      <c r="X1487" s="88"/>
      <c r="Y1487" s="88"/>
      <c r="Z1487" s="88"/>
      <c r="AA1487" s="88"/>
      <c r="AB1487" s="88"/>
      <c r="AC1487" s="88" t="s">
        <v>1445</v>
      </c>
      <c r="AD1487" s="88" t="s">
        <v>1490</v>
      </c>
      <c r="AE1487" s="88" t="s">
        <v>1518</v>
      </c>
      <c r="AF1487" s="88">
        <v>19.828868083208551</v>
      </c>
      <c r="AG1487" s="49" t="s">
        <v>208</v>
      </c>
      <c r="AH1487" s="206">
        <v>5</v>
      </c>
      <c r="AI1487" s="88" t="s">
        <v>47</v>
      </c>
      <c r="AJ1487" s="419">
        <f>VLOOKUP(InformeTbHv[[#This Row],[TURNO]],[1]INFORMEHV!AI$2:AK$184,2,0)</f>
        <v>0.25</v>
      </c>
      <c r="AK1487" s="419">
        <f>VLOOKUP(InformeTbHv[[#This Row],[TURNO]],[1]INFORMEHV!AI$2:AK$184,3,0)</f>
        <v>0.58333333333333337</v>
      </c>
      <c r="AL1487" s="205">
        <v>35</v>
      </c>
      <c r="AM1487" s="88">
        <v>180</v>
      </c>
      <c r="AN1487" s="88">
        <v>50</v>
      </c>
      <c r="AO1487" s="88">
        <v>12</v>
      </c>
      <c r="AP1487" s="88">
        <v>30</v>
      </c>
      <c r="AQ1487" s="198">
        <v>26</v>
      </c>
      <c r="AR1487" s="88">
        <v>8</v>
      </c>
      <c r="AS1487" s="88"/>
      <c r="AT1487" s="88"/>
      <c r="AU1487" s="88"/>
      <c r="AV1487" s="88">
        <v>0.42</v>
      </c>
      <c r="AW1487" s="88">
        <v>0.42</v>
      </c>
      <c r="AX1487" s="88">
        <v>0.25</v>
      </c>
      <c r="AY1487" s="88">
        <v>4</v>
      </c>
      <c r="AZ1487" s="92" t="s">
        <v>997</v>
      </c>
      <c r="BA1487" s="88" t="s">
        <v>46</v>
      </c>
      <c r="BB148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1.0899999999999999</v>
      </c>
      <c r="BC1487" s="89">
        <v>0</v>
      </c>
      <c r="BD1487" s="89"/>
      <c r="BE1487" s="89"/>
      <c r="BF1487" s="89"/>
      <c r="BG1487" s="93"/>
      <c r="BH1487" s="44"/>
      <c r="BI1487" s="45"/>
      <c r="BJ1487" s="45"/>
      <c r="BK1487" s="46"/>
      <c r="BL1487" s="94"/>
    </row>
    <row r="1488" spans="1:64" ht="18" customHeight="1" x14ac:dyDescent="0.3">
      <c r="A1488" s="87">
        <f>IFERROR(InformeTbHv[[#This Row],[T EFECTIVO]]/InformeTbHv[[#This Row],[Horas disponibles]],0)</f>
        <v>0.30738786279683378</v>
      </c>
      <c r="B1488" s="87">
        <f>((InformeTbHv[[#This Row],[T PROGRAMADO]]-InformeTbHv[[#This Row],[HORAS DE OTRAS PARADA]]))/InformeTbHv[[#This Row],[T PROGRAMADO]]</f>
        <v>0.29125000000000001</v>
      </c>
      <c r="C1488" s="216">
        <f>IFERROR(((InformeTbHv[[#This Row],[T PROGRAMADO]]-InformeTbHv[[#This Row],[Ttal P. mec]])/InformeTbHv[[#This Row],[T PROGRAMADO]]),0)</f>
        <v>0.94750000000000001</v>
      </c>
      <c r="D1488" s="88">
        <f>IFERROR(ROUND(InformeTbHv[[#This Row],[TOTAL DE ARBOLES]]/InformeTbHv[[#This Row],[T EFECTIVO]],2),"")</f>
        <v>12.88</v>
      </c>
      <c r="E1488" s="88">
        <f>(IFERROR(ROUND(InformeTbHv[[#This Row],[M3]]/InformeTbHv[[#This Row],[TOTAL DE ARBOLES]],2),""))</f>
        <v>0.67</v>
      </c>
      <c r="F1488" s="39">
        <f>IFERROR(ROUND(InformeTbHv[[#This Row],[M3]]/InformeTbHv[[#This Row],[T EFECTIVO]],2),"")</f>
        <v>8.58</v>
      </c>
      <c r="G1488" s="89">
        <f>InformeTbHv[[#This Row],[T PROGRAMADO]]-InformeTbHv[[#This Row],[HORAS DE OTRAS PARADA]]</f>
        <v>2.33</v>
      </c>
      <c r="H1488" s="89">
        <f>InformeTbHv[[#This Row],[T PROGRAMADO]]-SUM(InformeTbHv[[#This Row],[T PARADAS MEC]]+InformeTbHv[[#This Row],[ALISTAMIENTO]]+InformeTbHv[[#This Row],[Mantenimiento periódico]])</f>
        <v>7.58</v>
      </c>
      <c r="I1488" s="89">
        <f>InformeTbHv[[#This Row],[T PARADAS MEC]]+InformeTbHv[[#This Row],[ALISTAMIENTO]]+InformeTbHv[[#This Row],[Mantenimiento periódico]]</f>
        <v>0.42</v>
      </c>
      <c r="J1488" s="89">
        <f>SUMIF(InformeTbHv[[#This Row],[MOTIVO 1]],"Mantenimiento periódico",InformeTbHv[[#This Row],[T OTRA PARADA 1]])</f>
        <v>0</v>
      </c>
      <c r="K1488" s="89">
        <f>InformeTbHv[[#This Row],[Mantenimiento periódico]]+InformeTbHv[[#This Row],[ALISTAMIENTO]]</f>
        <v>0.42</v>
      </c>
      <c r="L1488" s="89">
        <f>SUM(InformeTbHv[[#This Row],[T OTRA PARADA 1]:[T OTRA PARADA 5]])</f>
        <v>5</v>
      </c>
      <c r="M1488" s="88" t="s">
        <v>55</v>
      </c>
      <c r="N1488" s="88" t="s">
        <v>1418</v>
      </c>
      <c r="O1488" s="88" t="s">
        <v>60</v>
      </c>
      <c r="P1488" s="88">
        <v>1061791033</v>
      </c>
      <c r="Q1488" s="88" t="s">
        <v>43</v>
      </c>
      <c r="R1488" s="88" t="s">
        <v>49</v>
      </c>
      <c r="S1488" s="90">
        <v>46101</v>
      </c>
      <c r="T1488" s="88" t="s">
        <v>62</v>
      </c>
      <c r="U1488" s="88"/>
      <c r="V1488" s="88"/>
      <c r="W1488" s="88"/>
      <c r="X1488" s="88"/>
      <c r="Y1488" s="88"/>
      <c r="Z1488" s="88"/>
      <c r="AA1488" s="88"/>
      <c r="AB1488" s="88"/>
      <c r="AC1488" s="88" t="s">
        <v>1445</v>
      </c>
      <c r="AD1488" s="88" t="s">
        <v>1490</v>
      </c>
      <c r="AE1488" s="88" t="s">
        <v>1518</v>
      </c>
      <c r="AF1488" s="88">
        <v>19.828868083208551</v>
      </c>
      <c r="AG1488" s="49" t="s">
        <v>208</v>
      </c>
      <c r="AH1488" s="206">
        <v>5</v>
      </c>
      <c r="AI1488" s="88" t="s">
        <v>45</v>
      </c>
      <c r="AJ1488" s="419">
        <f>VLOOKUP(InformeTbHv[[#This Row],[TURNO]],[1]INFORMEHV!AI$2:AK$184,2,0)</f>
        <v>0.58333333333333337</v>
      </c>
      <c r="AK1488" s="419">
        <f>VLOOKUP(InformeTbHv[[#This Row],[TURNO]],[1]INFORMEHV!AI$2:AK$184,3,0)</f>
        <v>0.91666666666666663</v>
      </c>
      <c r="AL1488" s="205">
        <v>35</v>
      </c>
      <c r="AM1488" s="88">
        <v>30</v>
      </c>
      <c r="AN1488" s="88">
        <v>20</v>
      </c>
      <c r="AO1488" s="88">
        <v>10</v>
      </c>
      <c r="AP1488" s="88">
        <v>30</v>
      </c>
      <c r="AQ1488" s="198">
        <v>26</v>
      </c>
      <c r="AR1488" s="88">
        <v>8</v>
      </c>
      <c r="AS1488" s="88"/>
      <c r="AT1488" s="88"/>
      <c r="AU1488" s="88"/>
      <c r="AV1488" s="88">
        <v>0.42</v>
      </c>
      <c r="AW1488" s="88"/>
      <c r="AX1488" s="88">
        <v>0.25</v>
      </c>
      <c r="AY1488" s="88">
        <v>1</v>
      </c>
      <c r="AZ1488" s="92" t="s">
        <v>830</v>
      </c>
      <c r="BA1488" s="88" t="s">
        <v>46</v>
      </c>
      <c r="BB148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5.67</v>
      </c>
      <c r="BC1488" s="89">
        <v>5</v>
      </c>
      <c r="BD1488" s="89"/>
      <c r="BE1488" s="89"/>
      <c r="BF1488" s="89"/>
      <c r="BG1488" s="93"/>
      <c r="BH1488" s="44" t="s">
        <v>841</v>
      </c>
      <c r="BI1488" s="45"/>
      <c r="BJ1488" s="45"/>
      <c r="BK1488" s="46"/>
      <c r="BL1488" s="94"/>
    </row>
    <row r="1489" spans="1:64" ht="18" customHeight="1" x14ac:dyDescent="0.3">
      <c r="A1489" s="87">
        <f>IFERROR(InformeTbHv[[#This Row],[T EFECTIVO]]/InformeTbHv[[#This Row],[Horas disponibles]],0)</f>
        <v>0.94524119947848761</v>
      </c>
      <c r="B1489" s="87">
        <f>((InformeTbHv[[#This Row],[T PROGRAMADO]]-InformeTbHv[[#This Row],[HORAS DE OTRAS PARADA]]))/InformeTbHv[[#This Row],[T PROGRAMADO]]</f>
        <v>0.90625</v>
      </c>
      <c r="C1489" s="216">
        <f>IFERROR(((InformeTbHv[[#This Row],[T PROGRAMADO]]-InformeTbHv[[#This Row],[Ttal P. mec]])/InformeTbHv[[#This Row],[T PROGRAMADO]]),0)</f>
        <v>0.95874999999999999</v>
      </c>
      <c r="D1489" s="88">
        <f>IFERROR(ROUND(InformeTbHv[[#This Row],[TOTAL DE ARBOLES]]/InformeTbHv[[#This Row],[T EFECTIVO]],2),"")</f>
        <v>29.93</v>
      </c>
      <c r="E1489" s="88">
        <f>(IFERROR(ROUND(InformeTbHv[[#This Row],[M3]]/InformeTbHv[[#This Row],[TOTAL DE ARBOLES]],2),""))</f>
        <v>0.28999999999999998</v>
      </c>
      <c r="F1489" s="39">
        <f>IFERROR(ROUND(InformeTbHv[[#This Row],[M3]]/InformeTbHv[[#This Row],[T EFECTIVO]],2),"")</f>
        <v>8.7100000000000009</v>
      </c>
      <c r="G1489" s="89">
        <f>InformeTbHv[[#This Row],[T PROGRAMADO]]-InformeTbHv[[#This Row],[HORAS DE OTRAS PARADA]]</f>
        <v>7.25</v>
      </c>
      <c r="H1489" s="89">
        <f>InformeTbHv[[#This Row],[T PROGRAMADO]]-SUM(InformeTbHv[[#This Row],[T PARADAS MEC]]+InformeTbHv[[#This Row],[ALISTAMIENTO]]+InformeTbHv[[#This Row],[Mantenimiento periódico]])</f>
        <v>7.67</v>
      </c>
      <c r="I1489" s="89">
        <f>InformeTbHv[[#This Row],[T PARADAS MEC]]+InformeTbHv[[#This Row],[ALISTAMIENTO]]+InformeTbHv[[#This Row],[Mantenimiento periódico]]</f>
        <v>0.33</v>
      </c>
      <c r="J1489" s="89">
        <f>SUMIF(InformeTbHv[[#This Row],[MOTIVO 1]],"Mantenimiento periódico",InformeTbHv[[#This Row],[T OTRA PARADA 1]])</f>
        <v>0</v>
      </c>
      <c r="K1489" s="89">
        <f>InformeTbHv[[#This Row],[Mantenimiento periódico]]+InformeTbHv[[#This Row],[ALISTAMIENTO]]</f>
        <v>0.33</v>
      </c>
      <c r="L1489" s="89">
        <f>SUM(InformeTbHv[[#This Row],[T OTRA PARADA 1]:[T OTRA PARADA 5]])</f>
        <v>0</v>
      </c>
      <c r="M1489" s="88" t="s">
        <v>76</v>
      </c>
      <c r="N1489" s="88" t="s">
        <v>1418</v>
      </c>
      <c r="O1489" s="88" t="s">
        <v>83</v>
      </c>
      <c r="P1489" s="88">
        <v>1116724602</v>
      </c>
      <c r="Q1489" s="88" t="s">
        <v>43</v>
      </c>
      <c r="R1489" s="88" t="s">
        <v>49</v>
      </c>
      <c r="S1489" s="90">
        <v>46101</v>
      </c>
      <c r="T1489" s="88" t="s">
        <v>981</v>
      </c>
      <c r="U1489" s="88"/>
      <c r="V1489" s="88"/>
      <c r="W1489" s="88"/>
      <c r="X1489" s="88"/>
      <c r="Y1489" s="88"/>
      <c r="Z1489" s="88"/>
      <c r="AA1489" s="88"/>
      <c r="AB1489" s="88"/>
      <c r="AC1489" s="88" t="s">
        <v>1435</v>
      </c>
      <c r="AD1489" s="88" t="s">
        <v>1480</v>
      </c>
      <c r="AE1489" s="88" t="s">
        <v>1509</v>
      </c>
      <c r="AF1489" s="88">
        <v>21.85343388198622</v>
      </c>
      <c r="AG1489" s="251" t="s">
        <v>205</v>
      </c>
      <c r="AH1489" s="206">
        <v>5</v>
      </c>
      <c r="AI1489" s="88" t="s">
        <v>45</v>
      </c>
      <c r="AJ1489" s="419">
        <f>VLOOKUP(InformeTbHv[[#This Row],[TURNO]],[1]INFORMEHV!AI$2:AK$184,2,0)</f>
        <v>0.58333333333333337</v>
      </c>
      <c r="AK1489" s="419">
        <f>VLOOKUP(InformeTbHv[[#This Row],[TURNO]],[1]INFORMEHV!AI$2:AK$184,3,0)</f>
        <v>0.91666666666666663</v>
      </c>
      <c r="AL1489" s="205">
        <v>20</v>
      </c>
      <c r="AM1489" s="88">
        <v>217</v>
      </c>
      <c r="AN1489" s="88">
        <v>63.12</v>
      </c>
      <c r="AO1489" s="88">
        <v>11.66</v>
      </c>
      <c r="AP1489" s="88"/>
      <c r="AQ1489" s="89">
        <v>20</v>
      </c>
      <c r="AR1489" s="88">
        <v>8</v>
      </c>
      <c r="AS1489" s="88"/>
      <c r="AT1489" s="88"/>
      <c r="AU1489" s="88"/>
      <c r="AV1489" s="88">
        <v>0.33</v>
      </c>
      <c r="AW1489" s="88">
        <v>0.25</v>
      </c>
      <c r="AX1489" s="88">
        <v>0.17</v>
      </c>
      <c r="AY1489" s="88">
        <v>6</v>
      </c>
      <c r="AZ1489" s="92"/>
      <c r="BA1489" s="88" t="s">
        <v>46</v>
      </c>
      <c r="BB148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0.75000000000000011</v>
      </c>
      <c r="BC1489" s="89"/>
      <c r="BD1489" s="89"/>
      <c r="BE1489" s="89"/>
      <c r="BF1489" s="89"/>
      <c r="BG1489" s="93"/>
      <c r="BH1489" s="44"/>
      <c r="BI1489" s="45"/>
      <c r="BJ1489" s="45"/>
      <c r="BK1489" s="46"/>
      <c r="BL1489" s="94"/>
    </row>
    <row r="1490" spans="1:64" ht="18" customHeight="1" x14ac:dyDescent="0.3">
      <c r="A1490" s="87">
        <f>IFERROR(InformeTbHv[[#This Row],[T EFECTIVO]]/InformeTbHv[[#This Row],[Horas disponibles]],0)</f>
        <v>0.94524119947848761</v>
      </c>
      <c r="B1490" s="87">
        <f>((InformeTbHv[[#This Row],[T PROGRAMADO]]-InformeTbHv[[#This Row],[HORAS DE OTRAS PARADA]]))/InformeTbHv[[#This Row],[T PROGRAMADO]]</f>
        <v>0.90625</v>
      </c>
      <c r="C1490" s="216">
        <f>IFERROR(((InformeTbHv[[#This Row],[T PROGRAMADO]]-InformeTbHv[[#This Row],[Ttal P. mec]])/InformeTbHv[[#This Row],[T PROGRAMADO]]),0)</f>
        <v>0.95874999999999999</v>
      </c>
      <c r="D1490" s="88">
        <f>IFERROR(ROUND(InformeTbHv[[#This Row],[TOTAL DE ARBOLES]]/InformeTbHv[[#This Row],[T EFECTIVO]],2),"")</f>
        <v>35.03</v>
      </c>
      <c r="E1490" s="88">
        <f>(IFERROR(ROUND(InformeTbHv[[#This Row],[M3]]/InformeTbHv[[#This Row],[TOTAL DE ARBOLES]],2),""))</f>
        <v>0.33</v>
      </c>
      <c r="F1490" s="39">
        <f>IFERROR(ROUND(InformeTbHv[[#This Row],[M3]]/InformeTbHv[[#This Row],[T EFECTIVO]],2),"")</f>
        <v>11.39</v>
      </c>
      <c r="G1490" s="89">
        <f>InformeTbHv[[#This Row],[T PROGRAMADO]]-InformeTbHv[[#This Row],[HORAS DE OTRAS PARADA]]</f>
        <v>7.25</v>
      </c>
      <c r="H1490" s="89">
        <f>InformeTbHv[[#This Row],[T PROGRAMADO]]-SUM(InformeTbHv[[#This Row],[T PARADAS MEC]]+InformeTbHv[[#This Row],[ALISTAMIENTO]]+InformeTbHv[[#This Row],[Mantenimiento periódico]])</f>
        <v>7.67</v>
      </c>
      <c r="I1490" s="89">
        <f>InformeTbHv[[#This Row],[T PARADAS MEC]]+InformeTbHv[[#This Row],[ALISTAMIENTO]]+InformeTbHv[[#This Row],[Mantenimiento periódico]]</f>
        <v>0.33</v>
      </c>
      <c r="J1490" s="89">
        <f>SUMIF(InformeTbHv[[#This Row],[MOTIVO 1]],"Mantenimiento periódico",InformeTbHv[[#This Row],[T OTRA PARADA 1]])</f>
        <v>0</v>
      </c>
      <c r="K1490" s="89">
        <f>InformeTbHv[[#This Row],[Mantenimiento periódico]]+InformeTbHv[[#This Row],[ALISTAMIENTO]]</f>
        <v>0.33</v>
      </c>
      <c r="L1490" s="89">
        <f>SUM(InformeTbHv[[#This Row],[T OTRA PARADA 1]:[T OTRA PARADA 5]])</f>
        <v>0</v>
      </c>
      <c r="M1490" s="88" t="s">
        <v>76</v>
      </c>
      <c r="N1490" s="88" t="s">
        <v>1418</v>
      </c>
      <c r="O1490" s="88" t="s">
        <v>78</v>
      </c>
      <c r="P1490" s="88">
        <v>1006316837</v>
      </c>
      <c r="Q1490" s="88" t="s">
        <v>43</v>
      </c>
      <c r="R1490" s="88" t="s">
        <v>49</v>
      </c>
      <c r="S1490" s="90">
        <v>46102</v>
      </c>
      <c r="T1490" s="88" t="s">
        <v>981</v>
      </c>
      <c r="U1490" s="88"/>
      <c r="V1490" s="88"/>
      <c r="W1490" s="88"/>
      <c r="X1490" s="88"/>
      <c r="Y1490" s="88"/>
      <c r="Z1490" s="88"/>
      <c r="AA1490" s="88"/>
      <c r="AB1490" s="88"/>
      <c r="AC1490" s="88" t="s">
        <v>1435</v>
      </c>
      <c r="AD1490" s="88" t="s">
        <v>1480</v>
      </c>
      <c r="AE1490" s="88" t="s">
        <v>1509</v>
      </c>
      <c r="AF1490" s="88">
        <v>21.85343388198622</v>
      </c>
      <c r="AG1490" s="251" t="s">
        <v>205</v>
      </c>
      <c r="AH1490" s="206">
        <v>6</v>
      </c>
      <c r="AI1490" s="88" t="s">
        <v>47</v>
      </c>
      <c r="AJ1490" s="419">
        <f>VLOOKUP(InformeTbHv[[#This Row],[TURNO]],[1]INFORMEHV!AI$2:AK$184,2,0)</f>
        <v>0.25</v>
      </c>
      <c r="AK1490" s="419">
        <f>VLOOKUP(InformeTbHv[[#This Row],[TURNO]],[1]INFORMEHV!AI$2:AK$184,3,0)</f>
        <v>0.58333333333333337</v>
      </c>
      <c r="AL1490" s="205">
        <v>20</v>
      </c>
      <c r="AM1490" s="88">
        <v>254</v>
      </c>
      <c r="AN1490" s="88">
        <v>82.59</v>
      </c>
      <c r="AO1490" s="88">
        <v>10.119999999999999</v>
      </c>
      <c r="AP1490" s="88"/>
      <c r="AQ1490" s="89">
        <v>20</v>
      </c>
      <c r="AR1490" s="88">
        <v>8</v>
      </c>
      <c r="AS1490" s="88"/>
      <c r="AT1490" s="88"/>
      <c r="AU1490" s="88"/>
      <c r="AV1490" s="88">
        <v>0.33</v>
      </c>
      <c r="AW1490" s="88">
        <v>0.25</v>
      </c>
      <c r="AX1490" s="88">
        <v>0.17</v>
      </c>
      <c r="AY1490" s="88">
        <v>4</v>
      </c>
      <c r="AZ1490" s="92"/>
      <c r="BA1490" s="88" t="s">
        <v>46</v>
      </c>
      <c r="BB149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0.75000000000000011</v>
      </c>
      <c r="BC1490" s="89"/>
      <c r="BD1490" s="89"/>
      <c r="BE1490" s="89"/>
      <c r="BF1490" s="89"/>
      <c r="BG1490" s="93"/>
      <c r="BH1490" s="44"/>
      <c r="BI1490" s="45"/>
      <c r="BJ1490" s="45"/>
      <c r="BK1490" s="46"/>
      <c r="BL1490" s="94"/>
    </row>
    <row r="1491" spans="1:64" ht="18" customHeight="1" x14ac:dyDescent="0.3">
      <c r="A1491" s="87">
        <f>IFERROR(InformeTbHv[[#This Row],[T EFECTIVO]]/InformeTbHv[[#This Row],[Horas disponibles]],0)</f>
        <v>0.78357235984354623</v>
      </c>
      <c r="B1491" s="87">
        <f>((InformeTbHv[[#This Row],[T PROGRAMADO]]-InformeTbHv[[#This Row],[HORAS DE OTRAS PARADA]]))/InformeTbHv[[#This Row],[T PROGRAMADO]]</f>
        <v>0.75124999999999997</v>
      </c>
      <c r="C1491" s="216">
        <f>IFERROR(((InformeTbHv[[#This Row],[T PROGRAMADO]]-InformeTbHv[[#This Row],[Ttal P. mec]])/InformeTbHv[[#This Row],[T PROGRAMADO]]),0)</f>
        <v>0.95874999999999999</v>
      </c>
      <c r="D1491" s="88">
        <f>IFERROR(ROUND(InformeTbHv[[#This Row],[TOTAL DE ARBOLES]]/InformeTbHv[[#This Row],[T EFECTIVO]],2),"")</f>
        <v>26.46</v>
      </c>
      <c r="E1491" s="88">
        <f>(IFERROR(ROUND(InformeTbHv[[#This Row],[M3]]/InformeTbHv[[#This Row],[TOTAL DE ARBOLES]],2),""))</f>
        <v>0.19</v>
      </c>
      <c r="F1491" s="39">
        <f>IFERROR(ROUND(InformeTbHv[[#This Row],[M3]]/InformeTbHv[[#This Row],[T EFECTIVO]],2),"")</f>
        <v>4.99</v>
      </c>
      <c r="G1491" s="89">
        <f>InformeTbHv[[#This Row],[T PROGRAMADO]]-InformeTbHv[[#This Row],[HORAS DE OTRAS PARADA]]</f>
        <v>6.01</v>
      </c>
      <c r="H1491" s="89">
        <f>InformeTbHv[[#This Row],[T PROGRAMADO]]-SUM(InformeTbHv[[#This Row],[T PARADAS MEC]]+InformeTbHv[[#This Row],[ALISTAMIENTO]]+InformeTbHv[[#This Row],[Mantenimiento periódico]])</f>
        <v>7.67</v>
      </c>
      <c r="I1491" s="89">
        <f>InformeTbHv[[#This Row],[T PARADAS MEC]]+InformeTbHv[[#This Row],[ALISTAMIENTO]]+InformeTbHv[[#This Row],[Mantenimiento periódico]]</f>
        <v>0.33</v>
      </c>
      <c r="J1491" s="89">
        <f>SUMIF(InformeTbHv[[#This Row],[MOTIVO 1]],"Mantenimiento periódico",InformeTbHv[[#This Row],[T OTRA PARADA 1]])</f>
        <v>0</v>
      </c>
      <c r="K1491" s="89">
        <f>InformeTbHv[[#This Row],[Mantenimiento periódico]]+InformeTbHv[[#This Row],[ALISTAMIENTO]]</f>
        <v>0.33</v>
      </c>
      <c r="L1491" s="89">
        <f>SUM(InformeTbHv[[#This Row],[T OTRA PARADA 1]:[T OTRA PARADA 5]])</f>
        <v>1.33</v>
      </c>
      <c r="M1491" s="88" t="s">
        <v>136</v>
      </c>
      <c r="N1491" s="88" t="s">
        <v>1417</v>
      </c>
      <c r="O1491" s="88" t="s">
        <v>535</v>
      </c>
      <c r="P1491" s="88">
        <v>1113312568</v>
      </c>
      <c r="Q1491" s="88" t="s">
        <v>65</v>
      </c>
      <c r="R1491" s="88" t="s">
        <v>49</v>
      </c>
      <c r="S1491" s="90">
        <v>46098</v>
      </c>
      <c r="T1491" s="88" t="s">
        <v>941</v>
      </c>
      <c r="U1491" s="88"/>
      <c r="V1491" s="88"/>
      <c r="W1491" s="88"/>
      <c r="X1491" s="88"/>
      <c r="Y1491" s="88"/>
      <c r="Z1491" s="88"/>
      <c r="AA1491" s="88"/>
      <c r="AB1491" s="88"/>
      <c r="AC1491" s="88" t="s">
        <v>1424</v>
      </c>
      <c r="AD1491" s="88" t="s">
        <v>1469</v>
      </c>
      <c r="AE1491" s="88" t="s">
        <v>1513</v>
      </c>
      <c r="AF1491" s="88">
        <v>17.094631593058232</v>
      </c>
      <c r="AG1491" s="252" t="s">
        <v>206</v>
      </c>
      <c r="AH1491" s="206">
        <v>2</v>
      </c>
      <c r="AI1491" s="88" t="s">
        <v>47</v>
      </c>
      <c r="AJ1491" s="419">
        <f>VLOOKUP(InformeTbHv[[#This Row],[TURNO]],[1]INFORMEHV!AI$2:AK$184,2,0)</f>
        <v>0.25</v>
      </c>
      <c r="AK1491" s="419">
        <f>VLOOKUP(InformeTbHv[[#This Row],[TURNO]],[1]INFORMEHV!AI$2:AK$184,3,0)</f>
        <v>0.58333333333333337</v>
      </c>
      <c r="AL1491" s="205">
        <v>25</v>
      </c>
      <c r="AM1491" s="88">
        <v>159</v>
      </c>
      <c r="AN1491" s="88">
        <v>30</v>
      </c>
      <c r="AO1491" s="88">
        <v>6.59</v>
      </c>
      <c r="AP1491" s="88"/>
      <c r="AQ1491" s="89">
        <v>15</v>
      </c>
      <c r="AR1491" s="88">
        <v>8</v>
      </c>
      <c r="AS1491" s="88"/>
      <c r="AT1491" s="88"/>
      <c r="AU1491" s="88"/>
      <c r="AV1491" s="88">
        <v>0.33</v>
      </c>
      <c r="AW1491" s="88"/>
      <c r="AX1491" s="88">
        <v>0.33</v>
      </c>
      <c r="AY1491" s="88">
        <v>3</v>
      </c>
      <c r="AZ1491" s="92"/>
      <c r="BA1491" s="88" t="s">
        <v>46</v>
      </c>
      <c r="BB149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1.9900000000000002</v>
      </c>
      <c r="BC1491" s="89">
        <v>1.33</v>
      </c>
      <c r="BD1491" s="89"/>
      <c r="BE1491" s="89"/>
      <c r="BF1491" s="89"/>
      <c r="BG1491" s="93"/>
      <c r="BH1491" s="44" t="s">
        <v>841</v>
      </c>
      <c r="BI1491" s="45"/>
      <c r="BJ1491" s="45"/>
      <c r="BK1491" s="46"/>
      <c r="BL1491" s="94"/>
    </row>
    <row r="1492" spans="1:64" ht="18" customHeight="1" x14ac:dyDescent="0.3">
      <c r="A1492" s="87">
        <f>IFERROR(InformeTbHv[[#This Row],[T EFECTIVO]]/InformeTbHv[[#This Row],[Horas disponibles]],0)</f>
        <v>0.9</v>
      </c>
      <c r="B1492" s="87">
        <f>((InformeTbHv[[#This Row],[T PROGRAMADO]]-InformeTbHv[[#This Row],[HORAS DE OTRAS PARADA]]))/InformeTbHv[[#This Row],[T PROGRAMADO]]</f>
        <v>0.84375</v>
      </c>
      <c r="C1492" s="216">
        <f>IFERROR(((InformeTbHv[[#This Row],[T PROGRAMADO]]-InformeTbHv[[#This Row],[Ttal P. mec]])/InformeTbHv[[#This Row],[T PROGRAMADO]]),0)</f>
        <v>0.9375</v>
      </c>
      <c r="D1492" s="88">
        <f>IFERROR(ROUND(InformeTbHv[[#This Row],[TOTAL DE ARBOLES]]/InformeTbHv[[#This Row],[T EFECTIVO]],2),"")</f>
        <v>51.85</v>
      </c>
      <c r="E1492" s="88">
        <f>(IFERROR(ROUND(InformeTbHv[[#This Row],[M3]]/InformeTbHv[[#This Row],[TOTAL DE ARBOLES]],2),""))</f>
        <v>0.16</v>
      </c>
      <c r="F1492" s="39">
        <f>IFERROR(ROUND(InformeTbHv[[#This Row],[M3]]/InformeTbHv[[#This Row],[T EFECTIVO]],2),"")</f>
        <v>8.15</v>
      </c>
      <c r="G1492" s="89">
        <f>InformeTbHv[[#This Row],[T PROGRAMADO]]-InformeTbHv[[#This Row],[HORAS DE OTRAS PARADA]]</f>
        <v>6.75</v>
      </c>
      <c r="H1492" s="89">
        <f>InformeTbHv[[#This Row],[T PROGRAMADO]]-SUM(InformeTbHv[[#This Row],[T PARADAS MEC]]+InformeTbHv[[#This Row],[ALISTAMIENTO]]+InformeTbHv[[#This Row],[Mantenimiento periódico]])</f>
        <v>7.5</v>
      </c>
      <c r="I1492" s="89">
        <f>InformeTbHv[[#This Row],[T PARADAS MEC]]+InformeTbHv[[#This Row],[ALISTAMIENTO]]+InformeTbHv[[#This Row],[Mantenimiento periódico]]</f>
        <v>0.5</v>
      </c>
      <c r="J1492" s="89">
        <f>SUMIF(InformeTbHv[[#This Row],[MOTIVO 1]],"Mantenimiento periódico",InformeTbHv[[#This Row],[T OTRA PARADA 1]])</f>
        <v>0</v>
      </c>
      <c r="K1492" s="89">
        <f>InformeTbHv[[#This Row],[Mantenimiento periódico]]+InformeTbHv[[#This Row],[ALISTAMIENTO]]</f>
        <v>0.5</v>
      </c>
      <c r="L1492" s="89">
        <f>SUM(InformeTbHv[[#This Row],[T OTRA PARADA 1]:[T OTRA PARADA 5]])</f>
        <v>0</v>
      </c>
      <c r="M1492" s="88" t="s">
        <v>134</v>
      </c>
      <c r="N1492" s="88" t="s">
        <v>1417</v>
      </c>
      <c r="O1492" s="88" t="s">
        <v>370</v>
      </c>
      <c r="P1492" s="88">
        <v>1022124531</v>
      </c>
      <c r="Q1492" s="88" t="s">
        <v>65</v>
      </c>
      <c r="R1492" s="88" t="s">
        <v>49</v>
      </c>
      <c r="S1492" s="90">
        <v>46099</v>
      </c>
      <c r="T1492" s="88" t="s">
        <v>941</v>
      </c>
      <c r="U1492" s="88"/>
      <c r="V1492" s="88"/>
      <c r="W1492" s="88"/>
      <c r="X1492" s="88"/>
      <c r="Y1492" s="88"/>
      <c r="Z1492" s="88"/>
      <c r="AA1492" s="88"/>
      <c r="AB1492" s="88"/>
      <c r="AC1492" s="88" t="s">
        <v>1424</v>
      </c>
      <c r="AD1492" s="88" t="s">
        <v>1469</v>
      </c>
      <c r="AE1492" s="88" t="s">
        <v>1513</v>
      </c>
      <c r="AF1492" s="88">
        <v>17.094631593058232</v>
      </c>
      <c r="AG1492" s="252" t="s">
        <v>206</v>
      </c>
      <c r="AH1492" s="206">
        <v>2</v>
      </c>
      <c r="AI1492" s="88" t="s">
        <v>45</v>
      </c>
      <c r="AJ1492" s="419">
        <f>VLOOKUP(InformeTbHv[[#This Row],[TURNO]],[1]INFORMEHV!AI$2:AK$184,2,0)</f>
        <v>0.58333333333333337</v>
      </c>
      <c r="AK1492" s="419">
        <f>VLOOKUP(InformeTbHv[[#This Row],[TURNO]],[1]INFORMEHV!AI$2:AK$184,3,0)</f>
        <v>0.91666666666666663</v>
      </c>
      <c r="AL1492" s="205">
        <v>24</v>
      </c>
      <c r="AM1492" s="88">
        <v>350</v>
      </c>
      <c r="AN1492" s="88">
        <v>55</v>
      </c>
      <c r="AO1492" s="88">
        <v>9.16</v>
      </c>
      <c r="AP1492" s="88">
        <v>58</v>
      </c>
      <c r="AQ1492" s="89">
        <v>12</v>
      </c>
      <c r="AR1492" s="88">
        <v>8</v>
      </c>
      <c r="AS1492" s="88"/>
      <c r="AT1492" s="88"/>
      <c r="AU1492" s="88"/>
      <c r="AV1492" s="88">
        <v>0.5</v>
      </c>
      <c r="AW1492" s="88">
        <v>0.25</v>
      </c>
      <c r="AX1492" s="88">
        <v>0.5</v>
      </c>
      <c r="AY1492" s="88"/>
      <c r="AZ1492" s="92" t="s">
        <v>1001</v>
      </c>
      <c r="BA1492" s="88" t="s">
        <v>48</v>
      </c>
      <c r="BB149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1.25</v>
      </c>
      <c r="BC1492" s="89"/>
      <c r="BD1492" s="89"/>
      <c r="BE1492" s="89"/>
      <c r="BF1492" s="89"/>
      <c r="BG1492" s="93"/>
      <c r="BH1492" s="44"/>
      <c r="BI1492" s="45"/>
      <c r="BJ1492" s="45"/>
      <c r="BK1492" s="46"/>
      <c r="BL1492" s="94"/>
    </row>
    <row r="1493" spans="1:64" ht="18" customHeight="1" x14ac:dyDescent="0.3">
      <c r="A1493" s="87">
        <f>IFERROR(InformeTbHv[[#This Row],[T EFECTIVO]]/InformeTbHv[[#This Row],[Horas disponibles]],0)</f>
        <v>0.9569752281616688</v>
      </c>
      <c r="B1493" s="87">
        <f>((InformeTbHv[[#This Row],[T PROGRAMADO]]-InformeTbHv[[#This Row],[HORAS DE OTRAS PARADA]]))/InformeTbHv[[#This Row],[T PROGRAMADO]]</f>
        <v>0.91749999999999998</v>
      </c>
      <c r="C1493" s="216">
        <f>IFERROR(((InformeTbHv[[#This Row],[T PROGRAMADO]]-InformeTbHv[[#This Row],[Ttal P. mec]])/InformeTbHv[[#This Row],[T PROGRAMADO]]),0)</f>
        <v>0.95874999999999999</v>
      </c>
      <c r="D1493" s="88">
        <f>IFERROR(ROUND(InformeTbHv[[#This Row],[TOTAL DE ARBOLES]]/InformeTbHv[[#This Row],[T EFECTIVO]],2),"")</f>
        <v>39.369999999999997</v>
      </c>
      <c r="E1493" s="88">
        <f>(IFERROR(ROUND(InformeTbHv[[#This Row],[M3]]/InformeTbHv[[#This Row],[TOTAL DE ARBOLES]],2),""))</f>
        <v>0.18</v>
      </c>
      <c r="F1493" s="39">
        <f>IFERROR(ROUND(InformeTbHv[[#This Row],[M3]]/InformeTbHv[[#This Row],[T EFECTIVO]],2),"")</f>
        <v>6.95</v>
      </c>
      <c r="G1493" s="89">
        <f>InformeTbHv[[#This Row],[T PROGRAMADO]]-InformeTbHv[[#This Row],[HORAS DE OTRAS PARADA]]</f>
        <v>7.34</v>
      </c>
      <c r="H1493" s="89">
        <f>InformeTbHv[[#This Row],[T PROGRAMADO]]-SUM(InformeTbHv[[#This Row],[T PARADAS MEC]]+InformeTbHv[[#This Row],[ALISTAMIENTO]]+InformeTbHv[[#This Row],[Mantenimiento periódico]])</f>
        <v>7.67</v>
      </c>
      <c r="I1493" s="89">
        <f>InformeTbHv[[#This Row],[T PARADAS MEC]]+InformeTbHv[[#This Row],[ALISTAMIENTO]]+InformeTbHv[[#This Row],[Mantenimiento periódico]]</f>
        <v>0.33</v>
      </c>
      <c r="J1493" s="89">
        <f>SUMIF(InformeTbHv[[#This Row],[MOTIVO 1]],"Mantenimiento periódico",InformeTbHv[[#This Row],[T OTRA PARADA 1]])</f>
        <v>0</v>
      </c>
      <c r="K1493" s="89">
        <f>InformeTbHv[[#This Row],[Mantenimiento periódico]]+InformeTbHv[[#This Row],[ALISTAMIENTO]]</f>
        <v>0.33</v>
      </c>
      <c r="L1493" s="89">
        <f>SUM(InformeTbHv[[#This Row],[T OTRA PARADA 1]:[T OTRA PARADA 5]])</f>
        <v>0</v>
      </c>
      <c r="M1493" s="88" t="s">
        <v>136</v>
      </c>
      <c r="N1493" s="88" t="s">
        <v>1417</v>
      </c>
      <c r="O1493" s="88" t="s">
        <v>535</v>
      </c>
      <c r="P1493" s="88">
        <v>1113312568</v>
      </c>
      <c r="Q1493" s="88" t="s">
        <v>65</v>
      </c>
      <c r="R1493" s="88" t="s">
        <v>49</v>
      </c>
      <c r="S1493" s="90">
        <v>46099</v>
      </c>
      <c r="T1493" s="88" t="s">
        <v>941</v>
      </c>
      <c r="U1493" s="88"/>
      <c r="V1493" s="88"/>
      <c r="W1493" s="88"/>
      <c r="X1493" s="88"/>
      <c r="Y1493" s="88"/>
      <c r="Z1493" s="88"/>
      <c r="AA1493" s="88"/>
      <c r="AB1493" s="88"/>
      <c r="AC1493" s="88" t="s">
        <v>1424</v>
      </c>
      <c r="AD1493" s="88" t="s">
        <v>1469</v>
      </c>
      <c r="AE1493" s="88" t="s">
        <v>1513</v>
      </c>
      <c r="AF1493" s="88">
        <v>17.094631593058232</v>
      </c>
      <c r="AG1493" s="252" t="s">
        <v>206</v>
      </c>
      <c r="AH1493" s="206">
        <v>2</v>
      </c>
      <c r="AI1493" s="88" t="s">
        <v>47</v>
      </c>
      <c r="AJ1493" s="419">
        <f>VLOOKUP(InformeTbHv[[#This Row],[TURNO]],[1]INFORMEHV!AI$2:AK$184,2,0)</f>
        <v>0.25</v>
      </c>
      <c r="AK1493" s="419">
        <f>VLOOKUP(InformeTbHv[[#This Row],[TURNO]],[1]INFORMEHV!AI$2:AK$184,3,0)</f>
        <v>0.58333333333333337</v>
      </c>
      <c r="AL1493" s="205">
        <v>25</v>
      </c>
      <c r="AM1493" s="88">
        <v>289</v>
      </c>
      <c r="AN1493" s="88">
        <v>51</v>
      </c>
      <c r="AO1493" s="88">
        <v>7.1</v>
      </c>
      <c r="AP1493" s="88">
        <v>29</v>
      </c>
      <c r="AQ1493" s="89">
        <v>15</v>
      </c>
      <c r="AR1493" s="88">
        <v>8</v>
      </c>
      <c r="AS1493" s="88"/>
      <c r="AT1493" s="88"/>
      <c r="AU1493" s="88"/>
      <c r="AV1493" s="88">
        <v>0.33</v>
      </c>
      <c r="AW1493" s="88"/>
      <c r="AX1493" s="88">
        <v>0.33</v>
      </c>
      <c r="AY1493" s="88">
        <v>3</v>
      </c>
      <c r="AZ1493" s="92" t="s">
        <v>1002</v>
      </c>
      <c r="BA1493" s="88" t="s">
        <v>46</v>
      </c>
      <c r="BB149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0.66</v>
      </c>
      <c r="BC1493" s="89"/>
      <c r="BD1493" s="89"/>
      <c r="BE1493" s="89"/>
      <c r="BF1493" s="89"/>
      <c r="BG1493" s="93"/>
      <c r="BH1493" s="44"/>
      <c r="BI1493" s="45"/>
      <c r="BJ1493" s="45"/>
      <c r="BK1493" s="46"/>
      <c r="BL1493" s="94"/>
    </row>
    <row r="1494" spans="1:64" ht="18" customHeight="1" x14ac:dyDescent="0.3">
      <c r="A1494" s="87">
        <f>IFERROR(InformeTbHv[[#This Row],[T EFECTIVO]]/InformeTbHv[[#This Row],[Horas disponibles]],0)</f>
        <v>0.92438070404172101</v>
      </c>
      <c r="B1494" s="87">
        <f>((InformeTbHv[[#This Row],[T PROGRAMADO]]-InformeTbHv[[#This Row],[HORAS DE OTRAS PARADA]]))/InformeTbHv[[#This Row],[T PROGRAMADO]]</f>
        <v>0.88624999999999998</v>
      </c>
      <c r="C1494" s="216">
        <f>IFERROR(((InformeTbHv[[#This Row],[T PROGRAMADO]]-InformeTbHv[[#This Row],[Ttal P. mec]])/InformeTbHv[[#This Row],[T PROGRAMADO]]),0)</f>
        <v>0.95874999999999999</v>
      </c>
      <c r="D1494" s="88">
        <f>IFERROR(ROUND(InformeTbHv[[#This Row],[TOTAL DE ARBOLES]]/InformeTbHv[[#This Row],[T EFECTIVO]],2),"")</f>
        <v>86.04</v>
      </c>
      <c r="E1494" s="88">
        <f>(IFERROR(ROUND(InformeTbHv[[#This Row],[M3]]/InformeTbHv[[#This Row],[TOTAL DE ARBOLES]],2),""))</f>
        <v>0.15</v>
      </c>
      <c r="F1494" s="39">
        <f>IFERROR(ROUND(InformeTbHv[[#This Row],[M3]]/InformeTbHv[[#This Row],[T EFECTIVO]],2),"")</f>
        <v>12.92</v>
      </c>
      <c r="G1494" s="89">
        <f>InformeTbHv[[#This Row],[T PROGRAMADO]]-InformeTbHv[[#This Row],[HORAS DE OTRAS PARADA]]</f>
        <v>7.09</v>
      </c>
      <c r="H1494" s="89">
        <f>InformeTbHv[[#This Row],[T PROGRAMADO]]-SUM(InformeTbHv[[#This Row],[T PARADAS MEC]]+InformeTbHv[[#This Row],[ALISTAMIENTO]]+InformeTbHv[[#This Row],[Mantenimiento periódico]])</f>
        <v>7.67</v>
      </c>
      <c r="I1494" s="89">
        <f>InformeTbHv[[#This Row],[T PARADAS MEC]]+InformeTbHv[[#This Row],[ALISTAMIENTO]]+InformeTbHv[[#This Row],[Mantenimiento periódico]]</f>
        <v>0.33</v>
      </c>
      <c r="J1494" s="89">
        <f>SUMIF(InformeTbHv[[#This Row],[MOTIVO 1]],"Mantenimiento periódico",InformeTbHv[[#This Row],[T OTRA PARADA 1]])</f>
        <v>0</v>
      </c>
      <c r="K1494" s="89">
        <f>InformeTbHv[[#This Row],[Mantenimiento periódico]]+InformeTbHv[[#This Row],[ALISTAMIENTO]]</f>
        <v>0.33</v>
      </c>
      <c r="L1494" s="89">
        <f>SUM(InformeTbHv[[#This Row],[T OTRA PARADA 1]:[T OTRA PARADA 5]])</f>
        <v>0</v>
      </c>
      <c r="M1494" s="88" t="s">
        <v>134</v>
      </c>
      <c r="N1494" s="88" t="s">
        <v>1417</v>
      </c>
      <c r="O1494" s="88" t="s">
        <v>373</v>
      </c>
      <c r="P1494" s="88">
        <v>1022124225</v>
      </c>
      <c r="Q1494" s="88" t="s">
        <v>65</v>
      </c>
      <c r="R1494" s="88" t="s">
        <v>49</v>
      </c>
      <c r="S1494" s="90">
        <v>46099</v>
      </c>
      <c r="T1494" s="88" t="s">
        <v>941</v>
      </c>
      <c r="U1494" s="88"/>
      <c r="V1494" s="88"/>
      <c r="W1494" s="88"/>
      <c r="X1494" s="88"/>
      <c r="Y1494" s="88"/>
      <c r="Z1494" s="88"/>
      <c r="AA1494" s="88"/>
      <c r="AB1494" s="88"/>
      <c r="AC1494" s="88" t="s">
        <v>1424</v>
      </c>
      <c r="AD1494" s="88" t="s">
        <v>1469</v>
      </c>
      <c r="AE1494" s="88" t="s">
        <v>1513</v>
      </c>
      <c r="AF1494" s="88">
        <v>17.094631593058232</v>
      </c>
      <c r="AG1494" s="252" t="s">
        <v>206</v>
      </c>
      <c r="AH1494" s="206">
        <v>2</v>
      </c>
      <c r="AI1494" s="88" t="s">
        <v>47</v>
      </c>
      <c r="AJ1494" s="419">
        <f>VLOOKUP(InformeTbHv[[#This Row],[TURNO]],[1]INFORMEHV!AI$2:AK$184,2,0)</f>
        <v>0.25</v>
      </c>
      <c r="AK1494" s="419">
        <f>VLOOKUP(InformeTbHv[[#This Row],[TURNO]],[1]INFORMEHV!AI$2:AK$184,3,0)</f>
        <v>0.58333333333333337</v>
      </c>
      <c r="AL1494" s="205">
        <v>8</v>
      </c>
      <c r="AM1494" s="88">
        <v>610</v>
      </c>
      <c r="AN1494" s="88">
        <v>91.63</v>
      </c>
      <c r="AO1494" s="88">
        <v>12.57</v>
      </c>
      <c r="AP1494" s="88"/>
      <c r="AQ1494" s="89">
        <v>13</v>
      </c>
      <c r="AR1494" s="88">
        <v>8</v>
      </c>
      <c r="AS1494" s="88"/>
      <c r="AT1494" s="88"/>
      <c r="AU1494" s="88"/>
      <c r="AV1494" s="88">
        <v>0.33</v>
      </c>
      <c r="AW1494" s="88">
        <v>0.33</v>
      </c>
      <c r="AX1494" s="88">
        <v>0.25</v>
      </c>
      <c r="AY1494" s="88"/>
      <c r="AZ1494" s="92"/>
      <c r="BA1494" s="88" t="s">
        <v>48</v>
      </c>
      <c r="BB149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0.91</v>
      </c>
      <c r="BC1494" s="89"/>
      <c r="BD1494" s="89"/>
      <c r="BE1494" s="89"/>
      <c r="BF1494" s="89"/>
      <c r="BG1494" s="93"/>
      <c r="BH1494" s="44"/>
      <c r="BI1494" s="45"/>
      <c r="BJ1494" s="45"/>
      <c r="BK1494" s="46"/>
      <c r="BL1494" s="94"/>
    </row>
    <row r="1495" spans="1:64" ht="18" customHeight="1" x14ac:dyDescent="0.3">
      <c r="A1495" s="87">
        <f>IFERROR(InformeTbHv[[#This Row],[T EFECTIVO]]/InformeTbHv[[#This Row],[Horas disponibles]],0)</f>
        <v>0.94580645161290322</v>
      </c>
      <c r="B1495" s="87">
        <f>((InformeTbHv[[#This Row],[T PROGRAMADO]]-InformeTbHv[[#This Row],[HORAS DE OTRAS PARADA]]))/InformeTbHv[[#This Row],[T PROGRAMADO]]</f>
        <v>0.91625000000000001</v>
      </c>
      <c r="C1495" s="216">
        <f>IFERROR(((InformeTbHv[[#This Row],[T PROGRAMADO]]-InformeTbHv[[#This Row],[Ttal P. mec]])/InformeTbHv[[#This Row],[T PROGRAMADO]]),0)</f>
        <v>0.96875</v>
      </c>
      <c r="D1495" s="88">
        <f>IFERROR(ROUND(InformeTbHv[[#This Row],[TOTAL DE ARBOLES]]/InformeTbHv[[#This Row],[T EFECTIVO]],2),"")</f>
        <v>63.03</v>
      </c>
      <c r="E1495" s="88">
        <f>(IFERROR(ROUND(InformeTbHv[[#This Row],[M3]]/InformeTbHv[[#This Row],[TOTAL DE ARBOLES]],2),""))</f>
        <v>0.34</v>
      </c>
      <c r="F1495" s="39">
        <f>IFERROR(ROUND(InformeTbHv[[#This Row],[M3]]/InformeTbHv[[#This Row],[T EFECTIVO]],2),"")</f>
        <v>21.44</v>
      </c>
      <c r="G1495" s="89">
        <f>InformeTbHv[[#This Row],[T PROGRAMADO]]-InformeTbHv[[#This Row],[HORAS DE OTRAS PARADA]]</f>
        <v>7.33</v>
      </c>
      <c r="H1495" s="89">
        <f>InformeTbHv[[#This Row],[T PROGRAMADO]]-SUM(InformeTbHv[[#This Row],[T PARADAS MEC]]+InformeTbHv[[#This Row],[ALISTAMIENTO]]+InformeTbHv[[#This Row],[Mantenimiento periódico]])</f>
        <v>7.75</v>
      </c>
      <c r="I1495" s="89">
        <f>InformeTbHv[[#This Row],[T PARADAS MEC]]+InformeTbHv[[#This Row],[ALISTAMIENTO]]+InformeTbHv[[#This Row],[Mantenimiento periódico]]</f>
        <v>0.25</v>
      </c>
      <c r="J1495" s="89">
        <f>SUMIF(InformeTbHv[[#This Row],[MOTIVO 1]],"Mantenimiento periódico",InformeTbHv[[#This Row],[T OTRA PARADA 1]])</f>
        <v>0</v>
      </c>
      <c r="K1495" s="89">
        <f>InformeTbHv[[#This Row],[Mantenimiento periódico]]+InformeTbHv[[#This Row],[ALISTAMIENTO]]</f>
        <v>0.25</v>
      </c>
      <c r="L1495" s="89">
        <f>SUM(InformeTbHv[[#This Row],[T OTRA PARADA 1]:[T OTRA PARADA 5]])</f>
        <v>0</v>
      </c>
      <c r="M1495" s="88" t="s">
        <v>42</v>
      </c>
      <c r="N1495" s="88" t="s">
        <v>1418</v>
      </c>
      <c r="O1495" s="88" t="s">
        <v>58</v>
      </c>
      <c r="P1495" s="88">
        <v>6343935</v>
      </c>
      <c r="Q1495" s="88" t="s">
        <v>43</v>
      </c>
      <c r="R1495" s="88" t="s">
        <v>44</v>
      </c>
      <c r="S1495" s="90">
        <v>46100</v>
      </c>
      <c r="T1495" s="88" t="s">
        <v>815</v>
      </c>
      <c r="U1495" s="88"/>
      <c r="V1495" s="88"/>
      <c r="W1495" s="88"/>
      <c r="X1495" s="88"/>
      <c r="Y1495" s="88"/>
      <c r="Z1495" s="88"/>
      <c r="AA1495" s="88"/>
      <c r="AB1495" s="88"/>
      <c r="AC1495" s="88" t="s">
        <v>1434</v>
      </c>
      <c r="AD1495" s="88" t="s">
        <v>1479</v>
      </c>
      <c r="AE1495" s="88" t="s">
        <v>1519</v>
      </c>
      <c r="AF1495" s="88">
        <v>17.88641072711232</v>
      </c>
      <c r="AG1495" s="49" t="s">
        <v>208</v>
      </c>
      <c r="AH1495" s="206">
        <v>3</v>
      </c>
      <c r="AI1495" s="88" t="s">
        <v>45</v>
      </c>
      <c r="AJ1495" s="419">
        <f>VLOOKUP(InformeTbHv[[#This Row],[TURNO]],[1]INFORMEHV!AI$2:AK$184,2,0)</f>
        <v>0.58333333333333337</v>
      </c>
      <c r="AK1495" s="419">
        <f>VLOOKUP(InformeTbHv[[#This Row],[TURNO]],[1]INFORMEHV!AI$2:AK$184,3,0)</f>
        <v>0.91666666666666663</v>
      </c>
      <c r="AL1495" s="205">
        <v>28</v>
      </c>
      <c r="AM1495" s="88">
        <v>462</v>
      </c>
      <c r="AN1495" s="88">
        <v>157.16</v>
      </c>
      <c r="AO1495" s="88">
        <v>15.49</v>
      </c>
      <c r="AP1495" s="88"/>
      <c r="AQ1495" s="89">
        <v>21</v>
      </c>
      <c r="AR1495" s="88">
        <v>8</v>
      </c>
      <c r="AS1495" s="88"/>
      <c r="AT1495" s="88"/>
      <c r="AU1495" s="88"/>
      <c r="AV1495" s="88">
        <v>0.25</v>
      </c>
      <c r="AW1495" s="88">
        <v>0.17</v>
      </c>
      <c r="AX1495" s="88">
        <v>0.25</v>
      </c>
      <c r="AY1495" s="88">
        <v>1</v>
      </c>
      <c r="AZ1495" s="92" t="s">
        <v>92</v>
      </c>
      <c r="BA1495" s="88" t="s">
        <v>46</v>
      </c>
      <c r="BB149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0.67</v>
      </c>
      <c r="BC1495" s="89"/>
      <c r="BD1495" s="89"/>
      <c r="BE1495" s="89"/>
      <c r="BF1495" s="89"/>
      <c r="BG1495" s="93"/>
      <c r="BH1495" s="44"/>
      <c r="BI1495" s="45"/>
      <c r="BJ1495" s="45"/>
      <c r="BK1495" s="46"/>
      <c r="BL1495" s="94"/>
    </row>
    <row r="1496" spans="1:64" ht="18" customHeight="1" x14ac:dyDescent="0.3">
      <c r="A1496" s="87">
        <f>IFERROR(InformeTbHv[[#This Row],[T EFECTIVO]]/InformeTbHv[[#This Row],[Horas disponibles]],0)</f>
        <v>0.60664112388250324</v>
      </c>
      <c r="B1496" s="87">
        <f>((InformeTbHv[[#This Row],[T PROGRAMADO]]-InformeTbHv[[#This Row],[HORAS DE OTRAS PARADA]]))/InformeTbHv[[#This Row],[T PROGRAMADO]]</f>
        <v>0.59375</v>
      </c>
      <c r="C1496" s="216">
        <f>IFERROR(((InformeTbHv[[#This Row],[T PROGRAMADO]]-InformeTbHv[[#This Row],[Ttal P. mec]])/InformeTbHv[[#This Row],[T PROGRAMADO]]),0)</f>
        <v>0.97875000000000001</v>
      </c>
      <c r="D1496" s="88">
        <f>IFERROR(ROUND(InformeTbHv[[#This Row],[TOTAL DE ARBOLES]]/InformeTbHv[[#This Row],[T EFECTIVO]],2),"")</f>
        <v>56.84</v>
      </c>
      <c r="E1496" s="88">
        <f>(IFERROR(ROUND(InformeTbHv[[#This Row],[M3]]/InformeTbHv[[#This Row],[TOTAL DE ARBOLES]],2),""))</f>
        <v>0.23</v>
      </c>
      <c r="F1496" s="39">
        <f>IFERROR(ROUND(InformeTbHv[[#This Row],[M3]]/InformeTbHv[[#This Row],[T EFECTIVO]],2),"")</f>
        <v>12.82</v>
      </c>
      <c r="G1496" s="89">
        <f>InformeTbHv[[#This Row],[T PROGRAMADO]]-InformeTbHv[[#This Row],[HORAS DE OTRAS PARADA]]</f>
        <v>4.75</v>
      </c>
      <c r="H1496" s="89">
        <f>InformeTbHv[[#This Row],[T PROGRAMADO]]-SUM(InformeTbHv[[#This Row],[T PARADAS MEC]]+InformeTbHv[[#This Row],[ALISTAMIENTO]]+InformeTbHv[[#This Row],[Mantenimiento periódico]])</f>
        <v>7.83</v>
      </c>
      <c r="I1496" s="89">
        <f>InformeTbHv[[#This Row],[T PARADAS MEC]]+InformeTbHv[[#This Row],[ALISTAMIENTO]]+InformeTbHv[[#This Row],[Mantenimiento periódico]]</f>
        <v>0.17</v>
      </c>
      <c r="J1496" s="89">
        <f>SUMIF(InformeTbHv[[#This Row],[MOTIVO 1]],"Mantenimiento periódico",InformeTbHv[[#This Row],[T OTRA PARADA 1]])</f>
        <v>0</v>
      </c>
      <c r="K1496" s="89">
        <f>InformeTbHv[[#This Row],[Mantenimiento periódico]]+InformeTbHv[[#This Row],[ALISTAMIENTO]]</f>
        <v>0.17</v>
      </c>
      <c r="L1496" s="89">
        <f>SUM(InformeTbHv[[#This Row],[T OTRA PARADA 1]:[T OTRA PARADA 5]])</f>
        <v>2.5</v>
      </c>
      <c r="M1496" s="88" t="s">
        <v>136</v>
      </c>
      <c r="N1496" s="88" t="s">
        <v>1417</v>
      </c>
      <c r="O1496" s="88" t="s">
        <v>375</v>
      </c>
      <c r="P1496" s="88">
        <v>1127213532</v>
      </c>
      <c r="Q1496" s="88" t="s">
        <v>65</v>
      </c>
      <c r="R1496" s="88" t="s">
        <v>49</v>
      </c>
      <c r="S1496" s="90">
        <v>46100</v>
      </c>
      <c r="T1496" s="88" t="s">
        <v>941</v>
      </c>
      <c r="U1496" s="88"/>
      <c r="V1496" s="88"/>
      <c r="W1496" s="88"/>
      <c r="X1496" s="88"/>
      <c r="Y1496" s="88"/>
      <c r="Z1496" s="88"/>
      <c r="AA1496" s="88"/>
      <c r="AB1496" s="88"/>
      <c r="AC1496" s="88" t="s">
        <v>1424</v>
      </c>
      <c r="AD1496" s="88" t="s">
        <v>1469</v>
      </c>
      <c r="AE1496" s="88" t="s">
        <v>1513</v>
      </c>
      <c r="AF1496" s="88">
        <v>17.094631593058232</v>
      </c>
      <c r="AG1496" s="252" t="s">
        <v>206</v>
      </c>
      <c r="AH1496" s="206">
        <v>2</v>
      </c>
      <c r="AI1496" s="88" t="s">
        <v>45</v>
      </c>
      <c r="AJ1496" s="419">
        <f>VLOOKUP(InformeTbHv[[#This Row],[TURNO]],[1]INFORMEHV!AI$2:AK$184,2,0)</f>
        <v>0.58333333333333337</v>
      </c>
      <c r="AK1496" s="419">
        <f>VLOOKUP(InformeTbHv[[#This Row],[TURNO]],[1]INFORMEHV!AI$2:AK$184,3,0)</f>
        <v>0.91666666666666663</v>
      </c>
      <c r="AL1496" s="205">
        <v>30</v>
      </c>
      <c r="AM1496" s="88">
        <v>270</v>
      </c>
      <c r="AN1496" s="88">
        <v>60.9</v>
      </c>
      <c r="AO1496" s="88">
        <v>11.6</v>
      </c>
      <c r="AP1496" s="88"/>
      <c r="AQ1496" s="89">
        <v>20</v>
      </c>
      <c r="AR1496" s="88">
        <v>8</v>
      </c>
      <c r="AS1496" s="88"/>
      <c r="AT1496" s="88"/>
      <c r="AU1496" s="88"/>
      <c r="AV1496" s="88">
        <v>0.17</v>
      </c>
      <c r="AW1496" s="88">
        <v>0.25</v>
      </c>
      <c r="AX1496" s="88">
        <v>0.33</v>
      </c>
      <c r="AY1496" s="88"/>
      <c r="AZ1496" s="92" t="s">
        <v>1003</v>
      </c>
      <c r="BA1496" s="88" t="s">
        <v>46</v>
      </c>
      <c r="BB149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3.25</v>
      </c>
      <c r="BC1496" s="89">
        <v>0.5</v>
      </c>
      <c r="BD1496" s="89">
        <v>2</v>
      </c>
      <c r="BE1496" s="89"/>
      <c r="BF1496" s="89"/>
      <c r="BG1496" s="93"/>
      <c r="BH1496" s="44" t="s">
        <v>90</v>
      </c>
      <c r="BI1496" s="45" t="s">
        <v>354</v>
      </c>
      <c r="BJ1496" s="45"/>
      <c r="BK1496" s="46"/>
      <c r="BL1496" s="94"/>
    </row>
    <row r="1497" spans="1:64" ht="18" customHeight="1" x14ac:dyDescent="0.3">
      <c r="A1497" s="87">
        <f>IFERROR(InformeTbHv[[#This Row],[T EFECTIVO]]/InformeTbHv[[#This Row],[Horas disponibles]],0)</f>
        <v>0.76140808344198174</v>
      </c>
      <c r="B1497" s="87">
        <f>((InformeTbHv[[#This Row],[T PROGRAMADO]]-InformeTbHv[[#This Row],[HORAS DE OTRAS PARADA]]))/InformeTbHv[[#This Row],[T PROGRAMADO]]</f>
        <v>0.73</v>
      </c>
      <c r="C1497" s="216">
        <f>IFERROR(((InformeTbHv[[#This Row],[T PROGRAMADO]]-InformeTbHv[[#This Row],[Ttal P. mec]])/InformeTbHv[[#This Row],[T PROGRAMADO]]),0)</f>
        <v>0.95874999999999999</v>
      </c>
      <c r="D1497" s="88">
        <f>IFERROR(ROUND(InformeTbHv[[#This Row],[TOTAL DE ARBOLES]]/InformeTbHv[[#This Row],[T EFECTIVO]],2),"")</f>
        <v>62.84</v>
      </c>
      <c r="E1497" s="88">
        <f>(IFERROR(ROUND(InformeTbHv[[#This Row],[M3]]/InformeTbHv[[#This Row],[TOTAL DE ARBOLES]],2),""))</f>
        <v>0.14000000000000001</v>
      </c>
      <c r="F1497" s="39">
        <f>IFERROR(ROUND(InformeTbHv[[#This Row],[M3]]/InformeTbHv[[#This Row],[T EFECTIVO]],2),"")</f>
        <v>8.9600000000000009</v>
      </c>
      <c r="G1497" s="89">
        <f>InformeTbHv[[#This Row],[T PROGRAMADO]]-InformeTbHv[[#This Row],[HORAS DE OTRAS PARADA]]</f>
        <v>5.84</v>
      </c>
      <c r="H1497" s="89">
        <f>InformeTbHv[[#This Row],[T PROGRAMADO]]-SUM(InformeTbHv[[#This Row],[T PARADAS MEC]]+InformeTbHv[[#This Row],[ALISTAMIENTO]]+InformeTbHv[[#This Row],[Mantenimiento periódico]])</f>
        <v>7.67</v>
      </c>
      <c r="I1497" s="89">
        <f>InformeTbHv[[#This Row],[T PARADAS MEC]]+InformeTbHv[[#This Row],[ALISTAMIENTO]]+InformeTbHv[[#This Row],[Mantenimiento periódico]]</f>
        <v>0.33</v>
      </c>
      <c r="J1497" s="89">
        <f>SUMIF(InformeTbHv[[#This Row],[MOTIVO 1]],"Mantenimiento periódico",InformeTbHv[[#This Row],[T OTRA PARADA 1]])</f>
        <v>0</v>
      </c>
      <c r="K1497" s="89">
        <f>InformeTbHv[[#This Row],[Mantenimiento periódico]]+InformeTbHv[[#This Row],[ALISTAMIENTO]]</f>
        <v>0.33</v>
      </c>
      <c r="L1497" s="89">
        <f>SUM(InformeTbHv[[#This Row],[T OTRA PARADA 1]:[T OTRA PARADA 5]])</f>
        <v>1</v>
      </c>
      <c r="M1497" s="88" t="s">
        <v>134</v>
      </c>
      <c r="N1497" s="88" t="s">
        <v>1417</v>
      </c>
      <c r="O1497" s="88" t="s">
        <v>367</v>
      </c>
      <c r="P1497" s="88">
        <v>18435730</v>
      </c>
      <c r="Q1497" s="88" t="s">
        <v>65</v>
      </c>
      <c r="R1497" s="88" t="s">
        <v>49</v>
      </c>
      <c r="S1497" s="90">
        <v>46100</v>
      </c>
      <c r="T1497" s="88" t="s">
        <v>941</v>
      </c>
      <c r="U1497" s="88"/>
      <c r="V1497" s="88"/>
      <c r="W1497" s="88"/>
      <c r="X1497" s="88"/>
      <c r="Y1497" s="88"/>
      <c r="Z1497" s="88"/>
      <c r="AA1497" s="88"/>
      <c r="AB1497" s="88"/>
      <c r="AC1497" s="88" t="s">
        <v>1424</v>
      </c>
      <c r="AD1497" s="88" t="s">
        <v>1469</v>
      </c>
      <c r="AE1497" s="88" t="s">
        <v>1513</v>
      </c>
      <c r="AF1497" s="88">
        <v>17.094631593058232</v>
      </c>
      <c r="AG1497" s="252" t="s">
        <v>206</v>
      </c>
      <c r="AH1497" s="206">
        <v>2</v>
      </c>
      <c r="AI1497" s="88" t="s">
        <v>45</v>
      </c>
      <c r="AJ1497" s="419">
        <f>VLOOKUP(InformeTbHv[[#This Row],[TURNO]],[1]INFORMEHV!AI$2:AK$184,2,0)</f>
        <v>0.58333333333333337</v>
      </c>
      <c r="AK1497" s="419">
        <f>VLOOKUP(InformeTbHv[[#This Row],[TURNO]],[1]INFORMEHV!AI$2:AK$184,3,0)</f>
        <v>0.91666666666666663</v>
      </c>
      <c r="AL1497" s="205">
        <v>22</v>
      </c>
      <c r="AM1497" s="88">
        <v>367</v>
      </c>
      <c r="AN1497" s="88">
        <v>52.3</v>
      </c>
      <c r="AO1497" s="88">
        <v>9.1</v>
      </c>
      <c r="AP1497" s="88"/>
      <c r="AQ1497" s="89">
        <v>14</v>
      </c>
      <c r="AR1497" s="88">
        <v>8</v>
      </c>
      <c r="AS1497" s="88"/>
      <c r="AT1497" s="88"/>
      <c r="AU1497" s="88"/>
      <c r="AV1497" s="88">
        <v>0.33</v>
      </c>
      <c r="AW1497" s="88">
        <v>0.33</v>
      </c>
      <c r="AX1497" s="88">
        <v>0.5</v>
      </c>
      <c r="AY1497" s="88"/>
      <c r="AZ1497" s="92"/>
      <c r="BA1497" s="88" t="s">
        <v>48</v>
      </c>
      <c r="BB149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2.16</v>
      </c>
      <c r="BC1497" s="89">
        <v>1</v>
      </c>
      <c r="BD1497" s="89"/>
      <c r="BE1497" s="89"/>
      <c r="BF1497" s="89"/>
      <c r="BG1497" s="93"/>
      <c r="BH1497" s="44" t="s">
        <v>355</v>
      </c>
      <c r="BI1497" s="45"/>
      <c r="BJ1497" s="45"/>
      <c r="BK1497" s="46"/>
      <c r="BL1497" s="94"/>
    </row>
    <row r="1498" spans="1:64" ht="18" customHeight="1" x14ac:dyDescent="0.3">
      <c r="A1498" s="87">
        <f>IFERROR(InformeTbHv[[#This Row],[T EFECTIVO]]/InformeTbHv[[#This Row],[Horas disponibles]],0)</f>
        <v>0.9</v>
      </c>
      <c r="B1498" s="87">
        <f>((InformeTbHv[[#This Row],[T PROGRAMADO]]-InformeTbHv[[#This Row],[HORAS DE OTRAS PARADA]]))/InformeTbHv[[#This Row],[T PROGRAMADO]]</f>
        <v>0.84375</v>
      </c>
      <c r="C1498" s="216">
        <f>IFERROR(((InformeTbHv[[#This Row],[T PROGRAMADO]]-InformeTbHv[[#This Row],[Ttal P. mec]])/InformeTbHv[[#This Row],[T PROGRAMADO]]),0)</f>
        <v>0.9375</v>
      </c>
      <c r="D1498" s="88">
        <f>IFERROR(ROUND(InformeTbHv[[#This Row],[TOTAL DE ARBOLES]]/InformeTbHv[[#This Row],[T EFECTIVO]],2),"")</f>
        <v>47.41</v>
      </c>
      <c r="E1498" s="88">
        <f>(IFERROR(ROUND(InformeTbHv[[#This Row],[M3]]/InformeTbHv[[#This Row],[TOTAL DE ARBOLES]],2),""))</f>
        <v>0.16</v>
      </c>
      <c r="F1498" s="39">
        <f>IFERROR(ROUND(InformeTbHv[[#This Row],[M3]]/InformeTbHv[[#This Row],[T EFECTIVO]],2),"")</f>
        <v>7.41</v>
      </c>
      <c r="G1498" s="89">
        <f>InformeTbHv[[#This Row],[T PROGRAMADO]]-InformeTbHv[[#This Row],[HORAS DE OTRAS PARADA]]</f>
        <v>6.75</v>
      </c>
      <c r="H1498" s="89">
        <f>InformeTbHv[[#This Row],[T PROGRAMADO]]-SUM(InformeTbHv[[#This Row],[T PARADAS MEC]]+InformeTbHv[[#This Row],[ALISTAMIENTO]]+InformeTbHv[[#This Row],[Mantenimiento periódico]])</f>
        <v>7.5</v>
      </c>
      <c r="I1498" s="89">
        <f>InformeTbHv[[#This Row],[T PARADAS MEC]]+InformeTbHv[[#This Row],[ALISTAMIENTO]]+InformeTbHv[[#This Row],[Mantenimiento periódico]]</f>
        <v>0.5</v>
      </c>
      <c r="J1498" s="89">
        <f>SUMIF(InformeTbHv[[#This Row],[MOTIVO 1]],"Mantenimiento periódico",InformeTbHv[[#This Row],[T OTRA PARADA 1]])</f>
        <v>0</v>
      </c>
      <c r="K1498" s="89">
        <f>InformeTbHv[[#This Row],[Mantenimiento periódico]]+InformeTbHv[[#This Row],[ALISTAMIENTO]]</f>
        <v>0.5</v>
      </c>
      <c r="L1498" s="89">
        <f>SUM(InformeTbHv[[#This Row],[T OTRA PARADA 1]:[T OTRA PARADA 5]])</f>
        <v>0</v>
      </c>
      <c r="M1498" s="88" t="s">
        <v>134</v>
      </c>
      <c r="N1498" s="88" t="s">
        <v>1417</v>
      </c>
      <c r="O1498" s="88" t="s">
        <v>370</v>
      </c>
      <c r="P1498" s="88">
        <v>1022124531</v>
      </c>
      <c r="Q1498" s="88" t="s">
        <v>65</v>
      </c>
      <c r="R1498" s="88" t="s">
        <v>49</v>
      </c>
      <c r="S1498" s="90">
        <v>46100</v>
      </c>
      <c r="T1498" s="88" t="s">
        <v>941</v>
      </c>
      <c r="U1498" s="88"/>
      <c r="V1498" s="88"/>
      <c r="W1498" s="88"/>
      <c r="X1498" s="88"/>
      <c r="Y1498" s="88"/>
      <c r="Z1498" s="88"/>
      <c r="AA1498" s="88"/>
      <c r="AB1498" s="88"/>
      <c r="AC1498" s="88" t="s">
        <v>1424</v>
      </c>
      <c r="AD1498" s="88" t="s">
        <v>1469</v>
      </c>
      <c r="AE1498" s="88" t="s">
        <v>1513</v>
      </c>
      <c r="AF1498" s="88">
        <v>17.094631593058232</v>
      </c>
      <c r="AG1498" s="252" t="s">
        <v>206</v>
      </c>
      <c r="AH1498" s="206">
        <v>2</v>
      </c>
      <c r="AI1498" s="88" t="s">
        <v>47</v>
      </c>
      <c r="AJ1498" s="419">
        <f>VLOOKUP(InformeTbHv[[#This Row],[TURNO]],[1]INFORMEHV!AI$2:AK$184,2,0)</f>
        <v>0.25</v>
      </c>
      <c r="AK1498" s="419">
        <f>VLOOKUP(InformeTbHv[[#This Row],[TURNO]],[1]INFORMEHV!AI$2:AK$184,3,0)</f>
        <v>0.58333333333333337</v>
      </c>
      <c r="AL1498" s="205">
        <v>30</v>
      </c>
      <c r="AM1498" s="88">
        <v>320</v>
      </c>
      <c r="AN1498" s="88">
        <v>50</v>
      </c>
      <c r="AO1498" s="88">
        <v>7.14</v>
      </c>
      <c r="AP1498" s="88">
        <v>50</v>
      </c>
      <c r="AQ1498" s="89">
        <v>12</v>
      </c>
      <c r="AR1498" s="88">
        <v>8</v>
      </c>
      <c r="AS1498" s="88"/>
      <c r="AT1498" s="88"/>
      <c r="AU1498" s="88"/>
      <c r="AV1498" s="88">
        <v>0.5</v>
      </c>
      <c r="AW1498" s="88">
        <v>0.25</v>
      </c>
      <c r="AX1498" s="88">
        <v>0.5</v>
      </c>
      <c r="AY1498" s="88"/>
      <c r="AZ1498" s="92" t="s">
        <v>1004</v>
      </c>
      <c r="BA1498" s="88" t="s">
        <v>48</v>
      </c>
      <c r="BB149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1.25</v>
      </c>
      <c r="BC1498" s="89"/>
      <c r="BD1498" s="89"/>
      <c r="BE1498" s="89"/>
      <c r="BF1498" s="89"/>
      <c r="BG1498" s="93"/>
      <c r="BH1498" s="44"/>
      <c r="BI1498" s="45"/>
      <c r="BJ1498" s="45"/>
      <c r="BK1498" s="46"/>
      <c r="BL1498" s="94"/>
    </row>
    <row r="1499" spans="1:64" ht="18" customHeight="1" x14ac:dyDescent="0.3">
      <c r="A1499" s="87">
        <f>IFERROR(InformeTbHv[[#This Row],[T EFECTIVO]]/InformeTbHv[[#This Row],[Horas disponibles]],0)</f>
        <v>0.95176010430247715</v>
      </c>
      <c r="B1499" s="87">
        <f>((InformeTbHv[[#This Row],[T PROGRAMADO]]-InformeTbHv[[#This Row],[HORAS DE OTRAS PARADA]]))/InformeTbHv[[#This Row],[T PROGRAMADO]]</f>
        <v>0.91249999999999998</v>
      </c>
      <c r="C1499" s="216">
        <f>IFERROR(((InformeTbHv[[#This Row],[T PROGRAMADO]]-InformeTbHv[[#This Row],[Ttal P. mec]])/InformeTbHv[[#This Row],[T PROGRAMADO]]),0)</f>
        <v>0.95874999999999999</v>
      </c>
      <c r="D1499" s="88">
        <f>IFERROR(ROUND(InformeTbHv[[#This Row],[TOTAL DE ARBOLES]]/InformeTbHv[[#This Row],[T EFECTIVO]],2),"")</f>
        <v>53.01</v>
      </c>
      <c r="E1499" s="88">
        <f>(IFERROR(ROUND(InformeTbHv[[#This Row],[M3]]/InformeTbHv[[#This Row],[TOTAL DE ARBOLES]],2),""))</f>
        <v>0.36</v>
      </c>
      <c r="F1499" s="39">
        <f>IFERROR(ROUND(InformeTbHv[[#This Row],[M3]]/InformeTbHv[[#This Row],[T EFECTIVO]],2),"")</f>
        <v>18.899999999999999</v>
      </c>
      <c r="G1499" s="89">
        <f>InformeTbHv[[#This Row],[T PROGRAMADO]]-InformeTbHv[[#This Row],[HORAS DE OTRAS PARADA]]</f>
        <v>7.3</v>
      </c>
      <c r="H1499" s="89">
        <f>InformeTbHv[[#This Row],[T PROGRAMADO]]-SUM(InformeTbHv[[#This Row],[T PARADAS MEC]]+InformeTbHv[[#This Row],[ALISTAMIENTO]]+InformeTbHv[[#This Row],[Mantenimiento periódico]])</f>
        <v>7.67</v>
      </c>
      <c r="I1499" s="89">
        <f>InformeTbHv[[#This Row],[T PARADAS MEC]]+InformeTbHv[[#This Row],[ALISTAMIENTO]]+InformeTbHv[[#This Row],[Mantenimiento periódico]]</f>
        <v>0.33</v>
      </c>
      <c r="J1499" s="89">
        <f>SUMIF(InformeTbHv[[#This Row],[MOTIVO 1]],"Mantenimiento periódico",InformeTbHv[[#This Row],[T OTRA PARADA 1]])</f>
        <v>0</v>
      </c>
      <c r="K1499" s="89">
        <f>InformeTbHv[[#This Row],[Mantenimiento periódico]]+InformeTbHv[[#This Row],[ALISTAMIENTO]]</f>
        <v>0.33</v>
      </c>
      <c r="L1499" s="89">
        <f>SUM(InformeTbHv[[#This Row],[T OTRA PARADA 1]:[T OTRA PARADA 5]])</f>
        <v>0</v>
      </c>
      <c r="M1499" s="88" t="s">
        <v>42</v>
      </c>
      <c r="N1499" s="88" t="s">
        <v>1418</v>
      </c>
      <c r="O1499" s="88" t="s">
        <v>80</v>
      </c>
      <c r="P1499" s="88">
        <v>94270446</v>
      </c>
      <c r="Q1499" s="88" t="s">
        <v>43</v>
      </c>
      <c r="R1499" s="88" t="s">
        <v>44</v>
      </c>
      <c r="S1499" s="90">
        <v>46101</v>
      </c>
      <c r="T1499" s="88" t="s">
        <v>815</v>
      </c>
      <c r="U1499" s="88"/>
      <c r="V1499" s="88"/>
      <c r="W1499" s="88"/>
      <c r="X1499" s="88"/>
      <c r="Y1499" s="88"/>
      <c r="Z1499" s="88"/>
      <c r="AA1499" s="88"/>
      <c r="AB1499" s="88"/>
      <c r="AC1499" s="88" t="s">
        <v>1434</v>
      </c>
      <c r="AD1499" s="88" t="s">
        <v>1479</v>
      </c>
      <c r="AE1499" s="88" t="s">
        <v>1519</v>
      </c>
      <c r="AF1499" s="88">
        <v>17.88641072711232</v>
      </c>
      <c r="AG1499" s="49" t="s">
        <v>208</v>
      </c>
      <c r="AH1499" s="206">
        <v>3</v>
      </c>
      <c r="AI1499" s="88" t="s">
        <v>45</v>
      </c>
      <c r="AJ1499" s="419">
        <f>VLOOKUP(InformeTbHv[[#This Row],[TURNO]],[1]INFORMEHV!AI$2:AK$184,2,0)</f>
        <v>0.58333333333333337</v>
      </c>
      <c r="AK1499" s="419">
        <f>VLOOKUP(InformeTbHv[[#This Row],[TURNO]],[1]INFORMEHV!AI$2:AK$184,3,0)</f>
        <v>0.91666666666666663</v>
      </c>
      <c r="AL1499" s="205">
        <v>22</v>
      </c>
      <c r="AM1499" s="88">
        <v>387</v>
      </c>
      <c r="AN1499" s="88">
        <v>138</v>
      </c>
      <c r="AO1499" s="88">
        <v>17</v>
      </c>
      <c r="AP1499" s="88">
        <v>56</v>
      </c>
      <c r="AQ1499" s="89">
        <v>0.36</v>
      </c>
      <c r="AR1499" s="88">
        <v>8</v>
      </c>
      <c r="AS1499" s="88"/>
      <c r="AT1499" s="88"/>
      <c r="AU1499" s="88"/>
      <c r="AV1499" s="88">
        <v>0.33</v>
      </c>
      <c r="AW1499" s="88">
        <v>0.2</v>
      </c>
      <c r="AX1499" s="88">
        <v>0.17</v>
      </c>
      <c r="AY1499" s="88"/>
      <c r="AZ1499" s="92" t="s">
        <v>1005</v>
      </c>
      <c r="BA1499" s="88" t="s">
        <v>46</v>
      </c>
      <c r="BB149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0.70000000000000007</v>
      </c>
      <c r="BC1499" s="89"/>
      <c r="BD1499" s="89"/>
      <c r="BE1499" s="89"/>
      <c r="BF1499" s="89"/>
      <c r="BG1499" s="93"/>
      <c r="BH1499" s="44"/>
      <c r="BI1499" s="45"/>
      <c r="BJ1499" s="45"/>
      <c r="BK1499" s="46"/>
      <c r="BL1499" s="94"/>
    </row>
    <row r="1500" spans="1:64" ht="18" customHeight="1" x14ac:dyDescent="0.3">
      <c r="A1500" s="87">
        <f>IFERROR(InformeTbHv[[#This Row],[T EFECTIVO]]/InformeTbHv[[#This Row],[Horas disponibles]],0)</f>
        <v>0.93481095176010431</v>
      </c>
      <c r="B1500" s="87">
        <f>((InformeTbHv[[#This Row],[T PROGRAMADO]]-InformeTbHv[[#This Row],[HORAS DE OTRAS PARADA]]))/InformeTbHv[[#This Row],[T PROGRAMADO]]</f>
        <v>0.89624999999999999</v>
      </c>
      <c r="C1500" s="216">
        <f>IFERROR(((InformeTbHv[[#This Row],[T PROGRAMADO]]-InformeTbHv[[#This Row],[Ttal P. mec]])/InformeTbHv[[#This Row],[T PROGRAMADO]]),0)</f>
        <v>0.95874999999999999</v>
      </c>
      <c r="D1500" s="88">
        <f>IFERROR(ROUND(InformeTbHv[[#This Row],[TOTAL DE ARBOLES]]/InformeTbHv[[#This Row],[T EFECTIVO]],2),"")</f>
        <v>90.93</v>
      </c>
      <c r="E1500" s="88">
        <f>(IFERROR(ROUND(InformeTbHv[[#This Row],[M3]]/InformeTbHv[[#This Row],[TOTAL DE ARBOLES]],2),""))</f>
        <v>0.13</v>
      </c>
      <c r="F1500" s="39">
        <f>IFERROR(ROUND(InformeTbHv[[#This Row],[M3]]/InformeTbHv[[#This Row],[T EFECTIVO]],2),"")</f>
        <v>11.65</v>
      </c>
      <c r="G1500" s="89">
        <f>InformeTbHv[[#This Row],[T PROGRAMADO]]-InformeTbHv[[#This Row],[HORAS DE OTRAS PARADA]]</f>
        <v>7.17</v>
      </c>
      <c r="H1500" s="89">
        <f>InformeTbHv[[#This Row],[T PROGRAMADO]]-SUM(InformeTbHv[[#This Row],[T PARADAS MEC]]+InformeTbHv[[#This Row],[ALISTAMIENTO]]+InformeTbHv[[#This Row],[Mantenimiento periódico]])</f>
        <v>7.67</v>
      </c>
      <c r="I1500" s="89">
        <f>InformeTbHv[[#This Row],[T PARADAS MEC]]+InformeTbHv[[#This Row],[ALISTAMIENTO]]+InformeTbHv[[#This Row],[Mantenimiento periódico]]</f>
        <v>0.33</v>
      </c>
      <c r="J1500" s="89">
        <f>SUMIF(InformeTbHv[[#This Row],[MOTIVO 1]],"Mantenimiento periódico",InformeTbHv[[#This Row],[T OTRA PARADA 1]])</f>
        <v>0</v>
      </c>
      <c r="K1500" s="89">
        <f>InformeTbHv[[#This Row],[Mantenimiento periódico]]+InformeTbHv[[#This Row],[ALISTAMIENTO]]</f>
        <v>0.33</v>
      </c>
      <c r="L1500" s="89">
        <f>SUM(InformeTbHv[[#This Row],[T OTRA PARADA 1]:[T OTRA PARADA 5]])</f>
        <v>0</v>
      </c>
      <c r="M1500" s="88" t="s">
        <v>134</v>
      </c>
      <c r="N1500" s="88" t="s">
        <v>1417</v>
      </c>
      <c r="O1500" s="88" t="s">
        <v>367</v>
      </c>
      <c r="P1500" s="88">
        <v>18435730</v>
      </c>
      <c r="Q1500" s="88" t="s">
        <v>65</v>
      </c>
      <c r="R1500" s="88" t="s">
        <v>49</v>
      </c>
      <c r="S1500" s="90">
        <v>46101</v>
      </c>
      <c r="T1500" s="88" t="s">
        <v>941</v>
      </c>
      <c r="U1500" s="88"/>
      <c r="V1500" s="88"/>
      <c r="W1500" s="88"/>
      <c r="X1500" s="88"/>
      <c r="Y1500" s="88"/>
      <c r="Z1500" s="88"/>
      <c r="AA1500" s="88"/>
      <c r="AB1500" s="88"/>
      <c r="AC1500" s="88" t="s">
        <v>1424</v>
      </c>
      <c r="AD1500" s="88" t="s">
        <v>1469</v>
      </c>
      <c r="AE1500" s="88" t="s">
        <v>1513</v>
      </c>
      <c r="AF1500" s="88">
        <v>17.094631593058232</v>
      </c>
      <c r="AG1500" s="252" t="s">
        <v>206</v>
      </c>
      <c r="AH1500" s="206">
        <v>2</v>
      </c>
      <c r="AI1500" s="88" t="s">
        <v>45</v>
      </c>
      <c r="AJ1500" s="419">
        <f>VLOOKUP(InformeTbHv[[#This Row],[TURNO]],[1]INFORMEHV!AI$2:AK$184,2,0)</f>
        <v>0.58333333333333337</v>
      </c>
      <c r="AK1500" s="419">
        <f>VLOOKUP(InformeTbHv[[#This Row],[TURNO]],[1]INFORMEHV!AI$2:AK$184,3,0)</f>
        <v>0.91666666666666663</v>
      </c>
      <c r="AL1500" s="205">
        <v>24</v>
      </c>
      <c r="AM1500" s="88">
        <v>652</v>
      </c>
      <c r="AN1500" s="88">
        <v>83.5</v>
      </c>
      <c r="AO1500" s="88">
        <v>12.8</v>
      </c>
      <c r="AP1500" s="88"/>
      <c r="AQ1500" s="89">
        <v>14</v>
      </c>
      <c r="AR1500" s="88">
        <v>8</v>
      </c>
      <c r="AS1500" s="88"/>
      <c r="AT1500" s="88"/>
      <c r="AU1500" s="88"/>
      <c r="AV1500" s="88">
        <v>0.33</v>
      </c>
      <c r="AW1500" s="88"/>
      <c r="AX1500" s="88">
        <v>0.5</v>
      </c>
      <c r="AY1500" s="88"/>
      <c r="AZ1500" s="92"/>
      <c r="BA1500" s="88" t="s">
        <v>46</v>
      </c>
      <c r="BB150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0.83000000000000007</v>
      </c>
      <c r="BC1500" s="89"/>
      <c r="BD1500" s="89"/>
      <c r="BE1500" s="89"/>
      <c r="BF1500" s="89"/>
      <c r="BG1500" s="93"/>
      <c r="BH1500" s="44"/>
      <c r="BI1500" s="45"/>
      <c r="BJ1500" s="45"/>
      <c r="BK1500" s="46"/>
      <c r="BL1500" s="94"/>
    </row>
    <row r="1501" spans="1:64" ht="18" customHeight="1" x14ac:dyDescent="0.3">
      <c r="A1501" s="87">
        <f>IFERROR(InformeTbHv[[#This Row],[T EFECTIVO]]/InformeTbHv[[#This Row],[Horas disponibles]],0)</f>
        <v>0.95785440613026818</v>
      </c>
      <c r="B1501" s="87">
        <f>((InformeTbHv[[#This Row],[T PROGRAMADO]]-InformeTbHv[[#This Row],[HORAS DE OTRAS PARADA]]))/InformeTbHv[[#This Row],[T PROGRAMADO]]</f>
        <v>0.9375</v>
      </c>
      <c r="C1501" s="216">
        <f>IFERROR(((InformeTbHv[[#This Row],[T PROGRAMADO]]-InformeTbHv[[#This Row],[Ttal P. mec]])/InformeTbHv[[#This Row],[T PROGRAMADO]]),0)</f>
        <v>0.97875000000000001</v>
      </c>
      <c r="D1501" s="88">
        <f>IFERROR(ROUND(InformeTbHv[[#This Row],[TOTAL DE ARBOLES]]/InformeTbHv[[#This Row],[T EFECTIVO]],2),"")</f>
        <v>51.47</v>
      </c>
      <c r="E1501" s="88">
        <f>(IFERROR(ROUND(InformeTbHv[[#This Row],[M3]]/InformeTbHv[[#This Row],[TOTAL DE ARBOLES]],2),""))</f>
        <v>0.28000000000000003</v>
      </c>
      <c r="F1501" s="39">
        <f>IFERROR(ROUND(InformeTbHv[[#This Row],[M3]]/InformeTbHv[[#This Row],[T EFECTIVO]],2),"")</f>
        <v>14.48</v>
      </c>
      <c r="G1501" s="89">
        <f>InformeTbHv[[#This Row],[T PROGRAMADO]]-InformeTbHv[[#This Row],[HORAS DE OTRAS PARADA]]</f>
        <v>7.5</v>
      </c>
      <c r="H1501" s="89">
        <f>InformeTbHv[[#This Row],[T PROGRAMADO]]-SUM(InformeTbHv[[#This Row],[T PARADAS MEC]]+InformeTbHv[[#This Row],[ALISTAMIENTO]]+InformeTbHv[[#This Row],[Mantenimiento periódico]])</f>
        <v>7.83</v>
      </c>
      <c r="I1501" s="89">
        <f>InformeTbHv[[#This Row],[T PARADAS MEC]]+InformeTbHv[[#This Row],[ALISTAMIENTO]]+InformeTbHv[[#This Row],[Mantenimiento periódico]]</f>
        <v>0.17</v>
      </c>
      <c r="J1501" s="89">
        <f>SUMIF(InformeTbHv[[#This Row],[MOTIVO 1]],"Mantenimiento periódico",InformeTbHv[[#This Row],[T OTRA PARADA 1]])</f>
        <v>0</v>
      </c>
      <c r="K1501" s="89">
        <f>InformeTbHv[[#This Row],[Mantenimiento periódico]]+InformeTbHv[[#This Row],[ALISTAMIENTO]]</f>
        <v>0.17</v>
      </c>
      <c r="L1501" s="89">
        <f>SUM(InformeTbHv[[#This Row],[T OTRA PARADA 1]:[T OTRA PARADA 5]])</f>
        <v>0</v>
      </c>
      <c r="M1501" s="88" t="s">
        <v>136</v>
      </c>
      <c r="N1501" s="88" t="s">
        <v>1417</v>
      </c>
      <c r="O1501" s="88" t="s">
        <v>375</v>
      </c>
      <c r="P1501" s="88">
        <v>1127213532</v>
      </c>
      <c r="Q1501" s="88" t="s">
        <v>65</v>
      </c>
      <c r="R1501" s="88" t="s">
        <v>49</v>
      </c>
      <c r="S1501" s="90">
        <v>46101</v>
      </c>
      <c r="T1501" s="88" t="s">
        <v>941</v>
      </c>
      <c r="U1501" s="88"/>
      <c r="V1501" s="88"/>
      <c r="W1501" s="88"/>
      <c r="X1501" s="88"/>
      <c r="Y1501" s="88"/>
      <c r="Z1501" s="88"/>
      <c r="AA1501" s="88"/>
      <c r="AB1501" s="88"/>
      <c r="AC1501" s="88" t="s">
        <v>1424</v>
      </c>
      <c r="AD1501" s="88" t="s">
        <v>1469</v>
      </c>
      <c r="AE1501" s="88" t="s">
        <v>1513</v>
      </c>
      <c r="AF1501" s="88">
        <v>17.094631593058232</v>
      </c>
      <c r="AG1501" s="252" t="s">
        <v>206</v>
      </c>
      <c r="AH1501" s="206">
        <v>2</v>
      </c>
      <c r="AI1501" s="88" t="s">
        <v>45</v>
      </c>
      <c r="AJ1501" s="419">
        <f>VLOOKUP(InformeTbHv[[#This Row],[TURNO]],[1]INFORMEHV!AI$2:AK$184,2,0)</f>
        <v>0.58333333333333337</v>
      </c>
      <c r="AK1501" s="419">
        <f>VLOOKUP(InformeTbHv[[#This Row],[TURNO]],[1]INFORMEHV!AI$2:AK$184,3,0)</f>
        <v>0.91666666666666663</v>
      </c>
      <c r="AL1501" s="205">
        <v>30</v>
      </c>
      <c r="AM1501" s="88">
        <v>386</v>
      </c>
      <c r="AN1501" s="88">
        <v>108.6</v>
      </c>
      <c r="AO1501" s="88">
        <v>16.850000000000001</v>
      </c>
      <c r="AP1501" s="88">
        <v>60</v>
      </c>
      <c r="AQ1501" s="89">
        <v>20</v>
      </c>
      <c r="AR1501" s="88">
        <v>8</v>
      </c>
      <c r="AS1501" s="88"/>
      <c r="AT1501" s="88"/>
      <c r="AU1501" s="88"/>
      <c r="AV1501" s="88">
        <v>0.17</v>
      </c>
      <c r="AW1501" s="88"/>
      <c r="AX1501" s="88">
        <v>0.33</v>
      </c>
      <c r="AY1501" s="88">
        <v>6</v>
      </c>
      <c r="AZ1501" s="92" t="s">
        <v>1003</v>
      </c>
      <c r="BA1501" s="88" t="s">
        <v>46</v>
      </c>
      <c r="BB150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0.5</v>
      </c>
      <c r="BC1501" s="89"/>
      <c r="BD1501" s="89"/>
      <c r="BE1501" s="89"/>
      <c r="BF1501" s="89"/>
      <c r="BG1501" s="93"/>
      <c r="BH1501" s="44"/>
      <c r="BI1501" s="45"/>
      <c r="BJ1501" s="45"/>
      <c r="BK1501" s="46"/>
      <c r="BL1501" s="94"/>
    </row>
    <row r="1502" spans="1:64" ht="18" customHeight="1" x14ac:dyDescent="0.3">
      <c r="A1502" s="87">
        <f>IFERROR(InformeTbHv[[#This Row],[T EFECTIVO]]/InformeTbHv[[#This Row],[Horas disponibles]],0)</f>
        <v>0.94980184940554813</v>
      </c>
      <c r="B1502" s="87">
        <f>((InformeTbHv[[#This Row],[T PROGRAMADO]]-InformeTbHv[[#This Row],[HORAS DE OTRAS PARADA]]))/InformeTbHv[[#This Row],[T PROGRAMADO]]</f>
        <v>0.89874999999999994</v>
      </c>
      <c r="C1502" s="216">
        <f>IFERROR(((InformeTbHv[[#This Row],[T PROGRAMADO]]-InformeTbHv[[#This Row],[Ttal P. mec]])/InformeTbHv[[#This Row],[T PROGRAMADO]]),0)</f>
        <v>0.94625000000000004</v>
      </c>
      <c r="D1502" s="88">
        <f>IFERROR(ROUND(InformeTbHv[[#This Row],[TOTAL DE ARBOLES]]/InformeTbHv[[#This Row],[T EFECTIVO]],2),"")</f>
        <v>100.28</v>
      </c>
      <c r="E1502" s="88">
        <f>(IFERROR(ROUND(InformeTbHv[[#This Row],[M3]]/InformeTbHv[[#This Row],[TOTAL DE ARBOLES]],2),""))</f>
        <v>0.38</v>
      </c>
      <c r="F1502" s="39"/>
      <c r="G1502" s="89">
        <f>InformeTbHv[[#This Row],[T PROGRAMADO]]-InformeTbHv[[#This Row],[HORAS DE OTRAS PARADA]]</f>
        <v>7.1899999999999995</v>
      </c>
      <c r="H1502" s="89">
        <f>InformeTbHv[[#This Row],[T PROGRAMADO]]-SUM(InformeTbHv[[#This Row],[T PARADAS MEC]]+InformeTbHv[[#This Row],[ALISTAMIENTO]]+InformeTbHv[[#This Row],[Mantenimiento periódico]])</f>
        <v>7.57</v>
      </c>
      <c r="I1502" s="89">
        <f>InformeTbHv[[#This Row],[T PARADAS MEC]]+InformeTbHv[[#This Row],[ALISTAMIENTO]]+InformeTbHv[[#This Row],[Mantenimiento periódico]]</f>
        <v>0.43</v>
      </c>
      <c r="J1502" s="89">
        <f>SUMIF(InformeTbHv[[#This Row],[MOTIVO 1]],"Mantenimiento periódico",InformeTbHv[[#This Row],[T OTRA PARADA 1]])</f>
        <v>0</v>
      </c>
      <c r="K1502" s="89">
        <f>InformeTbHv[[#This Row],[Mantenimiento periódico]]+InformeTbHv[[#This Row],[ALISTAMIENTO]]</f>
        <v>0.43</v>
      </c>
      <c r="L1502" s="89">
        <f>SUM(InformeTbHv[[#This Row],[T OTRA PARADA 1]:[T OTRA PARADA 5]])</f>
        <v>0</v>
      </c>
      <c r="M1502" s="88" t="s">
        <v>42</v>
      </c>
      <c r="N1502" s="88" t="s">
        <v>1418</v>
      </c>
      <c r="O1502" s="88" t="s">
        <v>58</v>
      </c>
      <c r="P1502" s="88">
        <v>6343935</v>
      </c>
      <c r="Q1502" s="88" t="s">
        <v>43</v>
      </c>
      <c r="R1502" s="88" t="s">
        <v>44</v>
      </c>
      <c r="S1502" s="90">
        <v>46102</v>
      </c>
      <c r="T1502" s="88" t="s">
        <v>815</v>
      </c>
      <c r="U1502" s="88"/>
      <c r="V1502" s="88"/>
      <c r="W1502" s="88"/>
      <c r="X1502" s="88"/>
      <c r="Y1502" s="88"/>
      <c r="Z1502" s="88"/>
      <c r="AA1502" s="88"/>
      <c r="AB1502" s="88"/>
      <c r="AC1502" s="88" t="s">
        <v>1434</v>
      </c>
      <c r="AD1502" s="88" t="s">
        <v>1479</v>
      </c>
      <c r="AE1502" s="88" t="s">
        <v>1519</v>
      </c>
      <c r="AF1502" s="88">
        <v>17.88641072711232</v>
      </c>
      <c r="AG1502" s="49" t="s">
        <v>208</v>
      </c>
      <c r="AH1502" s="206">
        <v>3</v>
      </c>
      <c r="AI1502" s="88" t="s">
        <v>45</v>
      </c>
      <c r="AJ1502" s="419">
        <f>VLOOKUP(InformeTbHv[[#This Row],[TURNO]],[1]INFORMEHV!AI$2:AK$184,2,0)</f>
        <v>0.58333333333333337</v>
      </c>
      <c r="AK1502" s="419">
        <f>VLOOKUP(InformeTbHv[[#This Row],[TURNO]],[1]INFORMEHV!AI$2:AK$184,3,0)</f>
        <v>0.91666666666666663</v>
      </c>
      <c r="AL1502" s="205">
        <v>22</v>
      </c>
      <c r="AM1502" s="88">
        <v>721</v>
      </c>
      <c r="AN1502" s="88">
        <v>271</v>
      </c>
      <c r="AO1502" s="88">
        <v>30</v>
      </c>
      <c r="AP1502" s="88">
        <v>97</v>
      </c>
      <c r="AQ1502" s="89">
        <v>0.38</v>
      </c>
      <c r="AR1502" s="88">
        <v>8</v>
      </c>
      <c r="AS1502" s="88"/>
      <c r="AT1502" s="88"/>
      <c r="AU1502" s="88"/>
      <c r="AV1502" s="88">
        <v>0.43</v>
      </c>
      <c r="AW1502" s="88">
        <v>0.18</v>
      </c>
      <c r="AX1502" s="88">
        <v>0.2</v>
      </c>
      <c r="AY1502" s="88"/>
      <c r="AZ1502" s="92" t="s">
        <v>1008</v>
      </c>
      <c r="BA1502" s="88" t="s">
        <v>46</v>
      </c>
      <c r="BB150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0.81</v>
      </c>
      <c r="BC1502" s="89"/>
      <c r="BD1502" s="89"/>
      <c r="BE1502" s="89"/>
      <c r="BF1502" s="89"/>
      <c r="BG1502" s="93"/>
      <c r="BH1502" s="44"/>
      <c r="BI1502" s="45"/>
      <c r="BJ1502" s="45"/>
      <c r="BK1502" s="46"/>
      <c r="BL1502" s="94"/>
    </row>
    <row r="1503" spans="1:64" ht="18" customHeight="1" x14ac:dyDescent="0.3">
      <c r="A1503" s="87">
        <f>IFERROR(InformeTbHv[[#This Row],[T EFECTIVO]]/InformeTbHv[[#This Row],[Horas disponibles]],0)</f>
        <v>0.94524119947848761</v>
      </c>
      <c r="B1503" s="87">
        <f>((InformeTbHv[[#This Row],[T PROGRAMADO]]-InformeTbHv[[#This Row],[HORAS DE OTRAS PARADA]]))/InformeTbHv[[#This Row],[T PROGRAMADO]]</f>
        <v>0.90625</v>
      </c>
      <c r="C1503" s="216">
        <f>IFERROR(((InformeTbHv[[#This Row],[T PROGRAMADO]]-InformeTbHv[[#This Row],[Ttal P. mec]])/InformeTbHv[[#This Row],[T PROGRAMADO]]),0)</f>
        <v>0.95874999999999999</v>
      </c>
      <c r="D1503" s="88">
        <f>IFERROR(ROUND(InformeTbHv[[#This Row],[TOTAL DE ARBOLES]]/InformeTbHv[[#This Row],[T EFECTIVO]],2),"")</f>
        <v>30.07</v>
      </c>
      <c r="E1503" s="88">
        <f>(IFERROR(ROUND(InformeTbHv[[#This Row],[M3]]/InformeTbHv[[#This Row],[TOTAL DE ARBOLES]],2),""))</f>
        <v>0.25</v>
      </c>
      <c r="F1503" s="39">
        <f>IFERROR(ROUND(InformeTbHv[[#This Row],[M3]]/InformeTbHv[[#This Row],[T EFECTIVO]],2),"")</f>
        <v>7.59</v>
      </c>
      <c r="G1503" s="89">
        <f>InformeTbHv[[#This Row],[T PROGRAMADO]]-InformeTbHv[[#This Row],[HORAS DE OTRAS PARADA]]</f>
        <v>7.25</v>
      </c>
      <c r="H1503" s="89">
        <f>InformeTbHv[[#This Row],[T PROGRAMADO]]-SUM(InformeTbHv[[#This Row],[T PARADAS MEC]]+InformeTbHv[[#This Row],[ALISTAMIENTO]]+InformeTbHv[[#This Row],[Mantenimiento periódico]])</f>
        <v>7.67</v>
      </c>
      <c r="I1503" s="89">
        <f>InformeTbHv[[#This Row],[T PARADAS MEC]]+InformeTbHv[[#This Row],[ALISTAMIENTO]]+InformeTbHv[[#This Row],[Mantenimiento periódico]]</f>
        <v>0.33</v>
      </c>
      <c r="J1503" s="89">
        <f>SUMIF(InformeTbHv[[#This Row],[MOTIVO 1]],"Mantenimiento periódico",InformeTbHv[[#This Row],[T OTRA PARADA 1]])</f>
        <v>0</v>
      </c>
      <c r="K1503" s="89">
        <f>InformeTbHv[[#This Row],[Mantenimiento periódico]]+InformeTbHv[[#This Row],[ALISTAMIENTO]]</f>
        <v>0.33</v>
      </c>
      <c r="L1503" s="89">
        <f>SUM(InformeTbHv[[#This Row],[T OTRA PARADA 1]:[T OTRA PARADA 5]])</f>
        <v>0</v>
      </c>
      <c r="M1503" s="88" t="s">
        <v>76</v>
      </c>
      <c r="N1503" s="88" t="s">
        <v>1418</v>
      </c>
      <c r="O1503" s="88" t="s">
        <v>83</v>
      </c>
      <c r="P1503" s="88">
        <v>1116724602</v>
      </c>
      <c r="Q1503" s="88" t="s">
        <v>43</v>
      </c>
      <c r="R1503" s="88" t="s">
        <v>49</v>
      </c>
      <c r="S1503" s="90">
        <v>46102</v>
      </c>
      <c r="T1503" s="88" t="s">
        <v>981</v>
      </c>
      <c r="U1503" s="88"/>
      <c r="V1503" s="88"/>
      <c r="W1503" s="88"/>
      <c r="X1503" s="88"/>
      <c r="Y1503" s="88"/>
      <c r="Z1503" s="88"/>
      <c r="AA1503" s="88"/>
      <c r="AB1503" s="88"/>
      <c r="AC1503" s="88" t="s">
        <v>1435</v>
      </c>
      <c r="AD1503" s="88" t="s">
        <v>1480</v>
      </c>
      <c r="AE1503" s="88" t="s">
        <v>1509</v>
      </c>
      <c r="AF1503" s="88">
        <v>21.85343388198622</v>
      </c>
      <c r="AG1503" s="251" t="s">
        <v>205</v>
      </c>
      <c r="AH1503" s="206">
        <v>5</v>
      </c>
      <c r="AI1503" s="88" t="s">
        <v>47</v>
      </c>
      <c r="AJ1503" s="419">
        <f>VLOOKUP(InformeTbHv[[#This Row],[TURNO]],[1]INFORMEHV!AI$2:AK$184,2,0)</f>
        <v>0.25</v>
      </c>
      <c r="AK1503" s="419">
        <f>VLOOKUP(InformeTbHv[[#This Row],[TURNO]],[1]INFORMEHV!AI$2:AK$184,3,0)</f>
        <v>0.58333333333333337</v>
      </c>
      <c r="AL1503" s="205">
        <v>20</v>
      </c>
      <c r="AM1503" s="88">
        <v>218</v>
      </c>
      <c r="AN1503" s="88">
        <v>55.04</v>
      </c>
      <c r="AO1503" s="88">
        <v>6.32</v>
      </c>
      <c r="AP1503" s="88"/>
      <c r="AQ1503" s="89">
        <v>20</v>
      </c>
      <c r="AR1503" s="88">
        <v>8</v>
      </c>
      <c r="AS1503" s="88"/>
      <c r="AT1503" s="88"/>
      <c r="AU1503" s="88"/>
      <c r="AV1503" s="88">
        <v>0.33</v>
      </c>
      <c r="AW1503" s="88">
        <v>0.25</v>
      </c>
      <c r="AX1503" s="88">
        <v>0.17</v>
      </c>
      <c r="AY1503" s="88">
        <v>1</v>
      </c>
      <c r="AZ1503" s="92"/>
      <c r="BA1503" s="88" t="s">
        <v>46</v>
      </c>
      <c r="BB150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0.75000000000000011</v>
      </c>
      <c r="BC1503" s="89"/>
      <c r="BD1503" s="89"/>
      <c r="BE1503" s="89"/>
      <c r="BF1503" s="89"/>
      <c r="BG1503" s="93"/>
      <c r="BH1503" s="44"/>
      <c r="BI1503" s="45"/>
      <c r="BJ1503" s="45"/>
      <c r="BK1503" s="46"/>
      <c r="BL1503" s="94"/>
    </row>
    <row r="1504" spans="1:64" ht="18" customHeight="1" x14ac:dyDescent="0.3">
      <c r="A1504" s="87">
        <f>IFERROR(InformeTbHv[[#This Row],[T EFECTIVO]]/InformeTbHv[[#This Row],[Horas disponibles]],0)</f>
        <v>0.94422310756972117</v>
      </c>
      <c r="B1504" s="87">
        <f>((InformeTbHv[[#This Row],[T PROGRAMADO]]-InformeTbHv[[#This Row],[HORAS DE OTRAS PARADA]]))/InformeTbHv[[#This Row],[T PROGRAMADO]]</f>
        <v>0.88875000000000004</v>
      </c>
      <c r="C1504" s="216">
        <f>IFERROR(((InformeTbHv[[#This Row],[T PROGRAMADO]]-InformeTbHv[[#This Row],[Ttal P. mec]])/InformeTbHv[[#This Row],[T PROGRAMADO]]),0)</f>
        <v>0.94125000000000003</v>
      </c>
      <c r="D1504" s="88">
        <f>IFERROR(ROUND(InformeTbHv[[#This Row],[TOTAL DE ARBOLES]]/InformeTbHv[[#This Row],[T EFECTIVO]],2),"")</f>
        <v>9</v>
      </c>
      <c r="E1504" s="88">
        <f>(IFERROR(ROUND(InformeTbHv[[#This Row],[M3]]/InformeTbHv[[#This Row],[TOTAL DE ARBOLES]],2),""))</f>
        <v>0.46</v>
      </c>
      <c r="F1504" s="39">
        <f>IFERROR(ROUND(InformeTbHv[[#This Row],[M3]]/InformeTbHv[[#This Row],[T EFECTIVO]],2),"")</f>
        <v>4.1100000000000003</v>
      </c>
      <c r="G1504" s="89">
        <f>InformeTbHv[[#This Row],[T PROGRAMADO]]-InformeTbHv[[#This Row],[HORAS DE OTRAS PARADA]]</f>
        <v>7.11</v>
      </c>
      <c r="H1504" s="89">
        <f>InformeTbHv[[#This Row],[T PROGRAMADO]]-SUM(InformeTbHv[[#This Row],[T PARADAS MEC]]+InformeTbHv[[#This Row],[ALISTAMIENTO]]+InformeTbHv[[#This Row],[Mantenimiento periódico]])</f>
        <v>7.53</v>
      </c>
      <c r="I1504" s="89">
        <f>InformeTbHv[[#This Row],[T PARADAS MEC]]+InformeTbHv[[#This Row],[ALISTAMIENTO]]+InformeTbHv[[#This Row],[Mantenimiento periódico]]</f>
        <v>0.47</v>
      </c>
      <c r="J1504" s="89">
        <f>SUMIF(InformeTbHv[[#This Row],[MOTIVO 1]],"Mantenimiento periódico",InformeTbHv[[#This Row],[T OTRA PARADA 1]])</f>
        <v>0</v>
      </c>
      <c r="K1504" s="89">
        <f>InformeTbHv[[#This Row],[Mantenimiento periódico]]+InformeTbHv[[#This Row],[ALISTAMIENTO]]</f>
        <v>0.47</v>
      </c>
      <c r="L1504" s="89">
        <f>SUM(InformeTbHv[[#This Row],[T OTRA PARADA 1]:[T OTRA PARADA 5]])</f>
        <v>0</v>
      </c>
      <c r="M1504" s="88" t="s">
        <v>76</v>
      </c>
      <c r="N1504" s="88" t="s">
        <v>1418</v>
      </c>
      <c r="O1504" s="88" t="s">
        <v>78</v>
      </c>
      <c r="P1504" s="88">
        <v>1006316837</v>
      </c>
      <c r="Q1504" s="88" t="s">
        <v>43</v>
      </c>
      <c r="R1504" s="88" t="s">
        <v>49</v>
      </c>
      <c r="S1504" s="90">
        <v>46102</v>
      </c>
      <c r="T1504" s="88" t="s">
        <v>981</v>
      </c>
      <c r="U1504" s="88"/>
      <c r="V1504" s="88"/>
      <c r="W1504" s="88"/>
      <c r="X1504" s="88"/>
      <c r="Y1504" s="88"/>
      <c r="Z1504" s="88"/>
      <c r="AA1504" s="88"/>
      <c r="AB1504" s="88"/>
      <c r="AC1504" s="88" t="s">
        <v>1435</v>
      </c>
      <c r="AD1504" s="88" t="s">
        <v>1480</v>
      </c>
      <c r="AE1504" s="88" t="s">
        <v>1509</v>
      </c>
      <c r="AF1504" s="88">
        <v>21.85343388198622</v>
      </c>
      <c r="AG1504" s="251" t="s">
        <v>205</v>
      </c>
      <c r="AH1504" s="206">
        <v>6</v>
      </c>
      <c r="AI1504" s="88" t="s">
        <v>45</v>
      </c>
      <c r="AJ1504" s="419">
        <f>VLOOKUP(InformeTbHv[[#This Row],[TURNO]],[1]INFORMEHV!AI$2:AK$184,2,0)</f>
        <v>0.58333333333333337</v>
      </c>
      <c r="AK1504" s="419">
        <f>VLOOKUP(InformeTbHv[[#This Row],[TURNO]],[1]INFORMEHV!AI$2:AK$184,3,0)</f>
        <v>0.91666666666666663</v>
      </c>
      <c r="AL1504" s="205">
        <v>20</v>
      </c>
      <c r="AM1504" s="88">
        <v>64</v>
      </c>
      <c r="AN1504" s="88">
        <v>29.24</v>
      </c>
      <c r="AO1504" s="88">
        <v>4.7</v>
      </c>
      <c r="AP1504" s="88"/>
      <c r="AQ1504" s="89">
        <v>20</v>
      </c>
      <c r="AR1504" s="88">
        <v>8</v>
      </c>
      <c r="AS1504" s="88"/>
      <c r="AT1504" s="88"/>
      <c r="AU1504" s="88"/>
      <c r="AV1504" s="88">
        <v>0.47</v>
      </c>
      <c r="AW1504" s="88">
        <v>0.25</v>
      </c>
      <c r="AX1504" s="88">
        <v>0.17</v>
      </c>
      <c r="AY1504" s="88"/>
      <c r="AZ1504" s="92" t="s">
        <v>1009</v>
      </c>
      <c r="BA1504" s="88" t="s">
        <v>46</v>
      </c>
      <c r="BB150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0.89</v>
      </c>
      <c r="BC1504" s="89"/>
      <c r="BD1504" s="89"/>
      <c r="BE1504" s="89"/>
      <c r="BF1504" s="89"/>
      <c r="BG1504" s="93"/>
      <c r="BH1504" s="44"/>
      <c r="BI1504" s="45"/>
      <c r="BJ1504" s="45"/>
      <c r="BK1504" s="46"/>
      <c r="BL1504" s="94"/>
    </row>
    <row r="1505" spans="1:64" ht="18" customHeight="1" x14ac:dyDescent="0.3">
      <c r="A1505" s="87">
        <f>IFERROR(InformeTbHv[[#This Row],[T EFECTIVO]]/InformeTbHv[[#This Row],[Horas disponibles]],0)</f>
        <v>0.63856960408684549</v>
      </c>
      <c r="B1505" s="87">
        <f>((InformeTbHv[[#This Row],[T PROGRAMADO]]-InformeTbHv[[#This Row],[HORAS DE OTRAS PARADA]]))/InformeTbHv[[#This Row],[T PROGRAMADO]]</f>
        <v>0.625</v>
      </c>
      <c r="C1505" s="216">
        <f>IFERROR(((InformeTbHv[[#This Row],[T PROGRAMADO]]-InformeTbHv[[#This Row],[Ttal P. mec]])/InformeTbHv[[#This Row],[T PROGRAMADO]]),0)</f>
        <v>0.97875000000000001</v>
      </c>
      <c r="D1505" s="88">
        <f>IFERROR(ROUND(InformeTbHv[[#This Row],[TOTAL DE ARBOLES]]/InformeTbHv[[#This Row],[T EFECTIVO]],2),"")</f>
        <v>30.2</v>
      </c>
      <c r="E1505" s="88">
        <f>(IFERROR(ROUND(InformeTbHv[[#This Row],[M3]]/InformeTbHv[[#This Row],[TOTAL DE ARBOLES]],2),""))</f>
        <v>0.21</v>
      </c>
      <c r="F1505" s="39">
        <f>IFERROR(ROUND(InformeTbHv[[#This Row],[M3]]/InformeTbHv[[#This Row],[T EFECTIVO]],2),"")</f>
        <v>6.34</v>
      </c>
      <c r="G1505" s="89">
        <f>InformeTbHv[[#This Row],[T PROGRAMADO]]-InformeTbHv[[#This Row],[HORAS DE OTRAS PARADA]]</f>
        <v>5</v>
      </c>
      <c r="H1505" s="89">
        <f>InformeTbHv[[#This Row],[T PROGRAMADO]]-SUM(InformeTbHv[[#This Row],[T PARADAS MEC]]+InformeTbHv[[#This Row],[ALISTAMIENTO]]+InformeTbHv[[#This Row],[Mantenimiento periódico]])</f>
        <v>7.83</v>
      </c>
      <c r="I1505" s="89">
        <f>InformeTbHv[[#This Row],[T PARADAS MEC]]+InformeTbHv[[#This Row],[ALISTAMIENTO]]+InformeTbHv[[#This Row],[Mantenimiento periódico]]</f>
        <v>0.17</v>
      </c>
      <c r="J1505" s="89">
        <f>SUMIF(InformeTbHv[[#This Row],[MOTIVO 1]],"Mantenimiento periódico",InformeTbHv[[#This Row],[T OTRA PARADA 1]])</f>
        <v>0</v>
      </c>
      <c r="K1505" s="89">
        <f>InformeTbHv[[#This Row],[Mantenimiento periódico]]+InformeTbHv[[#This Row],[ALISTAMIENTO]]</f>
        <v>0.17</v>
      </c>
      <c r="L1505" s="89">
        <f>SUM(InformeTbHv[[#This Row],[T OTRA PARADA 1]:[T OTRA PARADA 5]])</f>
        <v>2.5</v>
      </c>
      <c r="M1505" s="88" t="s">
        <v>136</v>
      </c>
      <c r="N1505" s="88" t="s">
        <v>1417</v>
      </c>
      <c r="O1505" s="88" t="s">
        <v>375</v>
      </c>
      <c r="P1505" s="88">
        <v>1127213532</v>
      </c>
      <c r="Q1505" s="88" t="s">
        <v>65</v>
      </c>
      <c r="R1505" s="88" t="s">
        <v>49</v>
      </c>
      <c r="S1505" s="90">
        <v>46102</v>
      </c>
      <c r="T1505" s="88" t="s">
        <v>941</v>
      </c>
      <c r="U1505" s="88"/>
      <c r="V1505" s="88"/>
      <c r="W1505" s="88"/>
      <c r="X1505" s="88"/>
      <c r="Y1505" s="88"/>
      <c r="Z1505" s="88"/>
      <c r="AA1505" s="88"/>
      <c r="AB1505" s="88"/>
      <c r="AC1505" s="88" t="s">
        <v>1424</v>
      </c>
      <c r="AD1505" s="88" t="s">
        <v>1469</v>
      </c>
      <c r="AE1505" s="88" t="s">
        <v>1513</v>
      </c>
      <c r="AF1505" s="88">
        <v>17.094631593058232</v>
      </c>
      <c r="AG1505" s="252" t="s">
        <v>206</v>
      </c>
      <c r="AH1505" s="206">
        <v>2</v>
      </c>
      <c r="AI1505" s="88" t="s">
        <v>45</v>
      </c>
      <c r="AJ1505" s="419">
        <f>VLOOKUP(InformeTbHv[[#This Row],[TURNO]],[1]INFORMEHV!AI$2:AK$184,2,0)</f>
        <v>0.58333333333333337</v>
      </c>
      <c r="AK1505" s="419">
        <f>VLOOKUP(InformeTbHv[[#This Row],[TURNO]],[1]INFORMEHV!AI$2:AK$184,3,0)</f>
        <v>0.91666666666666663</v>
      </c>
      <c r="AL1505" s="205">
        <v>30</v>
      </c>
      <c r="AM1505" s="88">
        <v>151</v>
      </c>
      <c r="AN1505" s="88">
        <v>31.68</v>
      </c>
      <c r="AO1505" s="88">
        <v>10.65</v>
      </c>
      <c r="AP1505" s="88"/>
      <c r="AQ1505" s="89">
        <v>18</v>
      </c>
      <c r="AR1505" s="88">
        <v>8</v>
      </c>
      <c r="AS1505" s="88"/>
      <c r="AT1505" s="88"/>
      <c r="AU1505" s="88"/>
      <c r="AV1505" s="88">
        <v>0.17</v>
      </c>
      <c r="AW1505" s="88"/>
      <c r="AX1505" s="88">
        <v>0.33</v>
      </c>
      <c r="AY1505" s="88">
        <v>6</v>
      </c>
      <c r="AZ1505" s="92" t="s">
        <v>1003</v>
      </c>
      <c r="BA1505" s="88" t="s">
        <v>46</v>
      </c>
      <c r="BB150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v>
      </c>
      <c r="BC1505" s="89">
        <v>2.5</v>
      </c>
      <c r="BD1505" s="89"/>
      <c r="BE1505" s="89"/>
      <c r="BF1505" s="89"/>
      <c r="BG1505" s="93"/>
      <c r="BH1505" s="14" t="s">
        <v>236</v>
      </c>
      <c r="BI1505" s="45"/>
      <c r="BJ1505" s="45"/>
      <c r="BK1505" s="46"/>
      <c r="BL1505" s="94"/>
    </row>
    <row r="1506" spans="1:64" ht="18" customHeight="1" x14ac:dyDescent="0.3">
      <c r="A1506" s="87">
        <f>IFERROR(InformeTbHv[[#This Row],[T EFECTIVO]]/InformeTbHv[[#This Row],[Horas disponibles]],0)</f>
        <v>0.95256410256410251</v>
      </c>
      <c r="B1506" s="87">
        <f>((InformeTbHv[[#This Row],[T PROGRAMADO]]-InformeTbHv[[#This Row],[HORAS DE OTRAS PARADA]]))/InformeTbHv[[#This Row],[T PROGRAMADO]]</f>
        <v>0.92874999999999996</v>
      </c>
      <c r="C1506" s="216">
        <f>IFERROR(((InformeTbHv[[#This Row],[T PROGRAMADO]]-InformeTbHv[[#This Row],[Ttal P. mec]])/InformeTbHv[[#This Row],[T PROGRAMADO]]),0)</f>
        <v>0.97499999999999998</v>
      </c>
      <c r="D1506" s="88">
        <f>IFERROR(ROUND(InformeTbHv[[#This Row],[TOTAL DE ARBOLES]]/InformeTbHv[[#This Row],[T EFECTIVO]],2),"")</f>
        <v>76.72</v>
      </c>
      <c r="E1506" s="88">
        <f>(IFERROR(ROUND(InformeTbHv[[#This Row],[M3]]/InformeTbHv[[#This Row],[TOTAL DE ARBOLES]],2),""))</f>
        <v>0.37</v>
      </c>
      <c r="F1506" s="39"/>
      <c r="G1506" s="89">
        <f>InformeTbHv[[#This Row],[T PROGRAMADO]]-InformeTbHv[[#This Row],[HORAS DE OTRAS PARADA]]</f>
        <v>7.43</v>
      </c>
      <c r="H1506" s="89">
        <f>InformeTbHv[[#This Row],[T PROGRAMADO]]-SUM(InformeTbHv[[#This Row],[T PARADAS MEC]]+InformeTbHv[[#This Row],[ALISTAMIENTO]]+InformeTbHv[[#This Row],[Mantenimiento periódico]])</f>
        <v>7.8</v>
      </c>
      <c r="I1506" s="89">
        <f>InformeTbHv[[#This Row],[T PARADAS MEC]]+InformeTbHv[[#This Row],[ALISTAMIENTO]]+InformeTbHv[[#This Row],[Mantenimiento periódico]]</f>
        <v>0.2</v>
      </c>
      <c r="J1506" s="89">
        <f>SUMIF(InformeTbHv[[#This Row],[MOTIVO 1]],"Mantenimiento periódico",InformeTbHv[[#This Row],[T OTRA PARADA 1]])</f>
        <v>0</v>
      </c>
      <c r="K1506" s="89">
        <f>InformeTbHv[[#This Row],[Mantenimiento periódico]]+InformeTbHv[[#This Row],[ALISTAMIENTO]]</f>
        <v>0.2</v>
      </c>
      <c r="L1506" s="89">
        <f>SUM(InformeTbHv[[#This Row],[T OTRA PARADA 1]:[T OTRA PARADA 5]])</f>
        <v>0</v>
      </c>
      <c r="M1506" s="88" t="s">
        <v>42</v>
      </c>
      <c r="N1506" s="88" t="s">
        <v>1418</v>
      </c>
      <c r="O1506" s="88" t="s">
        <v>80</v>
      </c>
      <c r="P1506" s="88">
        <v>94270446</v>
      </c>
      <c r="Q1506" s="88" t="s">
        <v>43</v>
      </c>
      <c r="R1506" s="88" t="s">
        <v>44</v>
      </c>
      <c r="S1506" s="90">
        <v>46102</v>
      </c>
      <c r="T1506" s="88" t="s">
        <v>815</v>
      </c>
      <c r="U1506" s="88"/>
      <c r="V1506" s="88"/>
      <c r="W1506" s="88"/>
      <c r="X1506" s="88"/>
      <c r="Y1506" s="88"/>
      <c r="Z1506" s="88"/>
      <c r="AA1506" s="88"/>
      <c r="AB1506" s="88"/>
      <c r="AC1506" s="88" t="s">
        <v>1434</v>
      </c>
      <c r="AD1506" s="88" t="s">
        <v>1479</v>
      </c>
      <c r="AE1506" s="88" t="s">
        <v>1519</v>
      </c>
      <c r="AF1506" s="88">
        <v>17.88641072711232</v>
      </c>
      <c r="AG1506" s="49" t="s">
        <v>208</v>
      </c>
      <c r="AH1506" s="206">
        <v>3</v>
      </c>
      <c r="AI1506" s="88" t="s">
        <v>47</v>
      </c>
      <c r="AJ1506" s="419">
        <f>VLOOKUP(InformeTbHv[[#This Row],[TURNO]],[1]INFORMEHV!AI$2:AK$184,2,0)</f>
        <v>0.25</v>
      </c>
      <c r="AK1506" s="419">
        <f>VLOOKUP(InformeTbHv[[#This Row],[TURNO]],[1]INFORMEHV!AI$2:AK$184,3,0)</f>
        <v>0.58333333333333337</v>
      </c>
      <c r="AL1506" s="205">
        <v>30</v>
      </c>
      <c r="AM1506" s="88">
        <v>570</v>
      </c>
      <c r="AN1506" s="88">
        <v>213</v>
      </c>
      <c r="AO1506" s="88">
        <v>26</v>
      </c>
      <c r="AP1506" s="88">
        <v>76</v>
      </c>
      <c r="AQ1506" s="89">
        <v>0.38</v>
      </c>
      <c r="AR1506" s="88">
        <v>8</v>
      </c>
      <c r="AS1506" s="88"/>
      <c r="AT1506" s="88"/>
      <c r="AU1506" s="88"/>
      <c r="AV1506" s="88">
        <v>0.2</v>
      </c>
      <c r="AW1506" s="88">
        <v>0.17</v>
      </c>
      <c r="AX1506" s="88">
        <v>0.2</v>
      </c>
      <c r="AY1506" s="88">
        <v>2</v>
      </c>
      <c r="AZ1506" s="92"/>
      <c r="BA1506" s="88" t="s">
        <v>46</v>
      </c>
      <c r="BB150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0.57000000000000006</v>
      </c>
      <c r="BC1506" s="89"/>
      <c r="BD1506" s="89"/>
      <c r="BE1506" s="89"/>
      <c r="BF1506" s="89"/>
      <c r="BG1506" s="93"/>
      <c r="BH1506" s="44"/>
      <c r="BI1506" s="45"/>
      <c r="BJ1506" s="45"/>
      <c r="BK1506" s="46"/>
      <c r="BL1506" s="94"/>
    </row>
    <row r="1507" spans="1:64" ht="18" customHeight="1" x14ac:dyDescent="0.3">
      <c r="A1507" s="87">
        <f>IFERROR(InformeTbHv[[#This Row],[T EFECTIVO]]/InformeTbHv[[#This Row],[Horas disponibles]],0)</f>
        <v>0.93833333333333335</v>
      </c>
      <c r="B1507" s="87">
        <f>((InformeTbHv[[#This Row],[T PROGRAMADO]]-InformeTbHv[[#This Row],[HORAS DE OTRAS PARADA]]))/InformeTbHv[[#This Row],[T PROGRAMADO]]</f>
        <v>0.86615384615384616</v>
      </c>
      <c r="C1507" s="216">
        <f>IFERROR(((InformeTbHv[[#This Row],[T PROGRAMADO]]-InformeTbHv[[#This Row],[Ttal P. mec]])/InformeTbHv[[#This Row],[T PROGRAMADO]]),0)</f>
        <v>0.92307692307692313</v>
      </c>
      <c r="D1507" s="88">
        <f>IFERROR(ROUND(InformeTbHv[[#This Row],[TOTAL DE ARBOLES]]/InformeTbHv[[#This Row],[T EFECTIVO]],2),"")</f>
        <v>89.7</v>
      </c>
      <c r="E1507" s="88">
        <f>(IFERROR(ROUND(InformeTbHv[[#This Row],[M3]]/InformeTbHv[[#This Row],[TOTAL DE ARBOLES]],2),""))</f>
        <v>0.39</v>
      </c>
      <c r="F1507" s="39"/>
      <c r="G1507" s="89">
        <f>InformeTbHv[[#This Row],[T PROGRAMADO]]-InformeTbHv[[#This Row],[HORAS DE OTRAS PARADA]]</f>
        <v>5.63</v>
      </c>
      <c r="H1507" s="89">
        <f>InformeTbHv[[#This Row],[T PROGRAMADO]]-SUM(InformeTbHv[[#This Row],[T PARADAS MEC]]+InformeTbHv[[#This Row],[ALISTAMIENTO]]+InformeTbHv[[#This Row],[Mantenimiento periódico]])</f>
        <v>6</v>
      </c>
      <c r="I1507" s="89">
        <f>InformeTbHv[[#This Row],[T PARADAS MEC]]+InformeTbHv[[#This Row],[ALISTAMIENTO]]+InformeTbHv[[#This Row],[Mantenimiento periódico]]</f>
        <v>0.5</v>
      </c>
      <c r="J1507" s="89">
        <f>SUMIF(InformeTbHv[[#This Row],[MOTIVO 1]],"Mantenimiento periódico",InformeTbHv[[#This Row],[T OTRA PARADA 1]])</f>
        <v>0</v>
      </c>
      <c r="K1507" s="89">
        <f>InformeTbHv[[#This Row],[Mantenimiento periódico]]+InformeTbHv[[#This Row],[ALISTAMIENTO]]</f>
        <v>0.5</v>
      </c>
      <c r="L1507" s="89">
        <f>SUM(InformeTbHv[[#This Row],[T OTRA PARADA 1]:[T OTRA PARADA 5]])</f>
        <v>0</v>
      </c>
      <c r="M1507" s="88" t="s">
        <v>42</v>
      </c>
      <c r="N1507" s="88" t="s">
        <v>1418</v>
      </c>
      <c r="O1507" s="88" t="s">
        <v>59</v>
      </c>
      <c r="P1507" s="88">
        <v>94269864</v>
      </c>
      <c r="Q1507" s="88" t="s">
        <v>43</v>
      </c>
      <c r="R1507" s="88" t="s">
        <v>44</v>
      </c>
      <c r="S1507" s="90">
        <v>46103</v>
      </c>
      <c r="T1507" s="88" t="s">
        <v>815</v>
      </c>
      <c r="U1507" s="88"/>
      <c r="V1507" s="88"/>
      <c r="W1507" s="88"/>
      <c r="X1507" s="88"/>
      <c r="Y1507" s="88"/>
      <c r="Z1507" s="88"/>
      <c r="AA1507" s="88"/>
      <c r="AB1507" s="88"/>
      <c r="AC1507" s="88" t="s">
        <v>1434</v>
      </c>
      <c r="AD1507" s="88" t="s">
        <v>1479</v>
      </c>
      <c r="AE1507" s="88" t="s">
        <v>1519</v>
      </c>
      <c r="AF1507" s="88">
        <v>17.88641072711232</v>
      </c>
      <c r="AG1507" s="49" t="s">
        <v>208</v>
      </c>
      <c r="AH1507" s="206">
        <v>3</v>
      </c>
      <c r="AI1507" s="88" t="s">
        <v>45</v>
      </c>
      <c r="AJ1507" s="419">
        <f>VLOOKUP(InformeTbHv[[#This Row],[TURNO]],[1]INFORMEHV!AI$2:AK$184,2,0)</f>
        <v>0.58333333333333337</v>
      </c>
      <c r="AK1507" s="419">
        <f>VLOOKUP(InformeTbHv[[#This Row],[TURNO]],[1]INFORMEHV!AI$2:AK$184,3,0)</f>
        <v>0.91666666666666663</v>
      </c>
      <c r="AL1507" s="205">
        <v>22</v>
      </c>
      <c r="AM1507" s="88">
        <v>505</v>
      </c>
      <c r="AN1507" s="88">
        <v>197</v>
      </c>
      <c r="AO1507" s="88">
        <v>31</v>
      </c>
      <c r="AP1507" s="88">
        <v>90</v>
      </c>
      <c r="AQ1507" s="89">
        <v>0.39</v>
      </c>
      <c r="AR1507" s="88">
        <v>6.5</v>
      </c>
      <c r="AS1507" s="88"/>
      <c r="AT1507" s="88"/>
      <c r="AU1507" s="88"/>
      <c r="AV1507" s="88">
        <v>0.5</v>
      </c>
      <c r="AW1507" s="88">
        <v>0.2</v>
      </c>
      <c r="AX1507" s="88">
        <v>0.17</v>
      </c>
      <c r="AY1507" s="88"/>
      <c r="AZ1507" s="92">
        <v>0</v>
      </c>
      <c r="BA1507" s="88" t="s">
        <v>46</v>
      </c>
      <c r="BB150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0.87</v>
      </c>
      <c r="BC1507" s="89"/>
      <c r="BD1507" s="89"/>
      <c r="BE1507" s="89"/>
      <c r="BF1507" s="89"/>
      <c r="BG1507" s="93"/>
      <c r="BH1507" s="44"/>
      <c r="BI1507" s="45"/>
      <c r="BJ1507" s="45"/>
      <c r="BK1507" s="46"/>
      <c r="BL1507" s="94"/>
    </row>
    <row r="1508" spans="1:64" ht="18" customHeight="1" x14ac:dyDescent="0.3">
      <c r="A1508" s="87">
        <f>IFERROR(InformeTbHv[[#This Row],[T EFECTIVO]]/InformeTbHv[[#This Row],[Horas disponibles]],0)</f>
        <v>0.93481095176010431</v>
      </c>
      <c r="B1508" s="87">
        <f>((InformeTbHv[[#This Row],[T PROGRAMADO]]-InformeTbHv[[#This Row],[HORAS DE OTRAS PARADA]]))/InformeTbHv[[#This Row],[T PROGRAMADO]]</f>
        <v>0.89624999999999999</v>
      </c>
      <c r="C1508" s="216">
        <f>IFERROR(((InformeTbHv[[#This Row],[T PROGRAMADO]]-InformeTbHv[[#This Row],[Ttal P. mec]])/InformeTbHv[[#This Row],[T PROGRAMADO]]),0)</f>
        <v>0.95874999999999999</v>
      </c>
      <c r="D1508" s="88">
        <f>IFERROR(ROUND(InformeTbHv[[#This Row],[TOTAL DE ARBOLES]]/InformeTbHv[[#This Row],[T EFECTIVO]],2),"")</f>
        <v>50.49</v>
      </c>
      <c r="E1508" s="88">
        <f>(IFERROR(ROUND(InformeTbHv[[#This Row],[M3]]/InformeTbHv[[#This Row],[TOTAL DE ARBOLES]],2),""))</f>
        <v>0.15</v>
      </c>
      <c r="F1508" s="39">
        <f>IFERROR(ROUND(InformeTbHv[[#This Row],[M3]]/InformeTbHv[[#This Row],[T EFECTIVO]],2),"")</f>
        <v>7.46</v>
      </c>
      <c r="G1508" s="89">
        <f>InformeTbHv[[#This Row],[T PROGRAMADO]]-InformeTbHv[[#This Row],[HORAS DE OTRAS PARADA]]</f>
        <v>7.17</v>
      </c>
      <c r="H1508" s="89">
        <f>InformeTbHv[[#This Row],[T PROGRAMADO]]-SUM(InformeTbHv[[#This Row],[T PARADAS MEC]]+InformeTbHv[[#This Row],[ALISTAMIENTO]]+InformeTbHv[[#This Row],[Mantenimiento periódico]])</f>
        <v>7.67</v>
      </c>
      <c r="I1508" s="89">
        <f>InformeTbHv[[#This Row],[T PARADAS MEC]]+InformeTbHv[[#This Row],[ALISTAMIENTO]]+InformeTbHv[[#This Row],[Mantenimiento periódico]]</f>
        <v>0.33</v>
      </c>
      <c r="J1508" s="89">
        <f>SUMIF(InformeTbHv[[#This Row],[MOTIVO 1]],"Mantenimiento periódico",InformeTbHv[[#This Row],[T OTRA PARADA 1]])</f>
        <v>0</v>
      </c>
      <c r="K1508" s="89">
        <f>InformeTbHv[[#This Row],[Mantenimiento periódico]]+InformeTbHv[[#This Row],[ALISTAMIENTO]]</f>
        <v>0.33</v>
      </c>
      <c r="L1508" s="89">
        <f>SUM(InformeTbHv[[#This Row],[T OTRA PARADA 1]:[T OTRA PARADA 5]])</f>
        <v>0</v>
      </c>
      <c r="M1508" s="88" t="s">
        <v>134</v>
      </c>
      <c r="N1508" s="88" t="s">
        <v>1417</v>
      </c>
      <c r="O1508" s="88" t="s">
        <v>367</v>
      </c>
      <c r="P1508" s="88">
        <v>18435730</v>
      </c>
      <c r="Q1508" s="88" t="s">
        <v>65</v>
      </c>
      <c r="R1508" s="88" t="s">
        <v>49</v>
      </c>
      <c r="S1508" s="90">
        <v>46103</v>
      </c>
      <c r="T1508" s="88" t="s">
        <v>941</v>
      </c>
      <c r="U1508" s="88"/>
      <c r="V1508" s="88"/>
      <c r="W1508" s="88"/>
      <c r="X1508" s="88"/>
      <c r="Y1508" s="88"/>
      <c r="Z1508" s="88"/>
      <c r="AA1508" s="88"/>
      <c r="AB1508" s="88"/>
      <c r="AC1508" s="88" t="s">
        <v>1424</v>
      </c>
      <c r="AD1508" s="88" t="s">
        <v>1469</v>
      </c>
      <c r="AE1508" s="88" t="s">
        <v>1513</v>
      </c>
      <c r="AF1508" s="88">
        <v>17.094631593058232</v>
      </c>
      <c r="AG1508" s="252" t="s">
        <v>206</v>
      </c>
      <c r="AH1508" s="206">
        <v>2</v>
      </c>
      <c r="AI1508" s="88" t="s">
        <v>45</v>
      </c>
      <c r="AJ1508" s="419">
        <f>VLOOKUP(InformeTbHv[[#This Row],[TURNO]],[1]INFORMEHV!AI$2:AK$184,2,0)</f>
        <v>0.58333333333333337</v>
      </c>
      <c r="AK1508" s="419">
        <f>VLOOKUP(InformeTbHv[[#This Row],[TURNO]],[1]INFORMEHV!AI$2:AK$184,3,0)</f>
        <v>0.91666666666666663</v>
      </c>
      <c r="AL1508" s="205">
        <v>23</v>
      </c>
      <c r="AM1508" s="88">
        <v>362</v>
      </c>
      <c r="AN1508" s="88">
        <v>53.5</v>
      </c>
      <c r="AO1508" s="88">
        <v>11.8</v>
      </c>
      <c r="AP1508" s="88"/>
      <c r="AQ1508" s="89">
        <v>14</v>
      </c>
      <c r="AR1508" s="88">
        <v>8</v>
      </c>
      <c r="AS1508" s="88"/>
      <c r="AT1508" s="88"/>
      <c r="AU1508" s="88"/>
      <c r="AV1508" s="88">
        <v>0.33</v>
      </c>
      <c r="AW1508" s="88"/>
      <c r="AX1508" s="88">
        <v>0.5</v>
      </c>
      <c r="AY1508" s="88">
        <v>1</v>
      </c>
      <c r="AZ1508" s="92"/>
      <c r="BA1508" s="88" t="s">
        <v>48</v>
      </c>
      <c r="BB150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0.83000000000000007</v>
      </c>
      <c r="BC1508" s="89"/>
      <c r="BD1508" s="89"/>
      <c r="BE1508" s="89"/>
      <c r="BF1508" s="89"/>
      <c r="BG1508" s="93"/>
      <c r="BH1508" s="44"/>
      <c r="BI1508" s="45"/>
      <c r="BJ1508" s="45"/>
      <c r="BK1508" s="46"/>
      <c r="BL1508" s="94"/>
    </row>
    <row r="1509" spans="1:64" ht="18" customHeight="1" x14ac:dyDescent="0.3">
      <c r="A1509" s="87">
        <f>IFERROR(InformeTbHv[[#This Row],[T EFECTIVO]]/InformeTbHv[[#This Row],[Horas disponibles]],0)</f>
        <v>0.92480000000000007</v>
      </c>
      <c r="B1509" s="87">
        <f>((InformeTbHv[[#This Row],[T PROGRAMADO]]-InformeTbHv[[#This Row],[HORAS DE OTRAS PARADA]]))/InformeTbHv[[#This Row],[T PROGRAMADO]]</f>
        <v>0.88923076923076927</v>
      </c>
      <c r="C1509" s="216">
        <f>IFERROR(((InformeTbHv[[#This Row],[T PROGRAMADO]]-InformeTbHv[[#This Row],[Ttal P. mec]])/InformeTbHv[[#This Row],[T PROGRAMADO]]),0)</f>
        <v>0.96153846153846156</v>
      </c>
      <c r="D1509" s="88">
        <f>IFERROR(ROUND(InformeTbHv[[#This Row],[TOTAL DE ARBOLES]]/InformeTbHv[[#This Row],[T EFECTIVO]],2),"")</f>
        <v>94.64</v>
      </c>
      <c r="E1509" s="88">
        <f>(IFERROR(ROUND(InformeTbHv[[#This Row],[M3]]/InformeTbHv[[#This Row],[TOTAL DE ARBOLES]],2),""))</f>
        <v>0.33</v>
      </c>
      <c r="F1509" s="39"/>
      <c r="G1509" s="89">
        <f>InformeTbHv[[#This Row],[T PROGRAMADO]]-InformeTbHv[[#This Row],[HORAS DE OTRAS PARADA]]</f>
        <v>5.78</v>
      </c>
      <c r="H1509" s="89">
        <f>InformeTbHv[[#This Row],[T PROGRAMADO]]-SUM(InformeTbHv[[#This Row],[T PARADAS MEC]]+InformeTbHv[[#This Row],[ALISTAMIENTO]]+InformeTbHv[[#This Row],[Mantenimiento periódico]])</f>
        <v>6.25</v>
      </c>
      <c r="I1509" s="89">
        <f>InformeTbHv[[#This Row],[T PARADAS MEC]]+InformeTbHv[[#This Row],[ALISTAMIENTO]]+InformeTbHv[[#This Row],[Mantenimiento periódico]]</f>
        <v>0.25</v>
      </c>
      <c r="J1509" s="89">
        <f>SUMIF(InformeTbHv[[#This Row],[MOTIVO 1]],"Mantenimiento periódico",InformeTbHv[[#This Row],[T OTRA PARADA 1]])</f>
        <v>0</v>
      </c>
      <c r="K1509" s="89">
        <f>InformeTbHv[[#This Row],[Mantenimiento periódico]]+InformeTbHv[[#This Row],[ALISTAMIENTO]]</f>
        <v>0.25</v>
      </c>
      <c r="L1509" s="89">
        <f>SUM(InformeTbHv[[#This Row],[T OTRA PARADA 1]:[T OTRA PARADA 5]])</f>
        <v>0</v>
      </c>
      <c r="M1509" s="88" t="s">
        <v>42</v>
      </c>
      <c r="N1509" s="88" t="s">
        <v>1418</v>
      </c>
      <c r="O1509" s="88" t="s">
        <v>58</v>
      </c>
      <c r="P1509" s="88">
        <v>6343935</v>
      </c>
      <c r="Q1509" s="88" t="s">
        <v>43</v>
      </c>
      <c r="R1509" s="88" t="s">
        <v>44</v>
      </c>
      <c r="S1509" s="90">
        <v>46103</v>
      </c>
      <c r="T1509" s="88" t="s">
        <v>815</v>
      </c>
      <c r="U1509" s="88"/>
      <c r="V1509" s="88"/>
      <c r="W1509" s="88"/>
      <c r="X1509" s="88"/>
      <c r="Y1509" s="88"/>
      <c r="Z1509" s="88"/>
      <c r="AA1509" s="88"/>
      <c r="AB1509" s="88"/>
      <c r="AC1509" s="88" t="s">
        <v>1434</v>
      </c>
      <c r="AD1509" s="88" t="s">
        <v>1479</v>
      </c>
      <c r="AE1509" s="88" t="s">
        <v>1519</v>
      </c>
      <c r="AF1509" s="88">
        <v>17.88641072711232</v>
      </c>
      <c r="AG1509" s="49" t="s">
        <v>208</v>
      </c>
      <c r="AH1509" s="206">
        <v>3</v>
      </c>
      <c r="AI1509" s="88" t="s">
        <v>47</v>
      </c>
      <c r="AJ1509" s="419">
        <f>VLOOKUP(InformeTbHv[[#This Row],[TURNO]],[1]INFORMEHV!AI$2:AK$184,2,0)</f>
        <v>0.25</v>
      </c>
      <c r="AK1509" s="419">
        <f>VLOOKUP(InformeTbHv[[#This Row],[TURNO]],[1]INFORMEHV!AI$2:AK$184,3,0)</f>
        <v>0.58333333333333337</v>
      </c>
      <c r="AL1509" s="205">
        <v>23</v>
      </c>
      <c r="AM1509" s="88">
        <v>547</v>
      </c>
      <c r="AN1509" s="88">
        <v>181</v>
      </c>
      <c r="AO1509" s="88">
        <v>25</v>
      </c>
      <c r="AP1509" s="88">
        <v>93</v>
      </c>
      <c r="AQ1509" s="89">
        <v>0.33</v>
      </c>
      <c r="AR1509" s="88">
        <v>6.5</v>
      </c>
      <c r="AS1509" s="88"/>
      <c r="AT1509" s="88"/>
      <c r="AU1509" s="88"/>
      <c r="AV1509" s="88">
        <v>0.25</v>
      </c>
      <c r="AW1509" s="88">
        <v>0.2</v>
      </c>
      <c r="AX1509" s="88">
        <v>0.27</v>
      </c>
      <c r="AY1509" s="88"/>
      <c r="AZ1509" s="92"/>
      <c r="BA1509" s="88" t="s">
        <v>46</v>
      </c>
      <c r="BB150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0.72</v>
      </c>
      <c r="BC1509" s="89"/>
      <c r="BD1509" s="89"/>
      <c r="BE1509" s="89"/>
      <c r="BF1509" s="89"/>
      <c r="BG1509" s="93"/>
      <c r="BH1509" s="44"/>
      <c r="BI1509" s="45"/>
      <c r="BJ1509" s="45"/>
      <c r="BK1509" s="46"/>
      <c r="BL1509" s="94"/>
    </row>
    <row r="1510" spans="1:64" ht="18" customHeight="1" x14ac:dyDescent="0.3">
      <c r="A1510" s="87">
        <f>IFERROR(InformeTbHv[[#This Row],[T EFECTIVO]]/InformeTbHv[[#This Row],[Horas disponibles]],0)</f>
        <v>0.9</v>
      </c>
      <c r="B1510" s="87">
        <f>((InformeTbHv[[#This Row],[T PROGRAMADO]]-InformeTbHv[[#This Row],[HORAS DE OTRAS PARADA]]))/InformeTbHv[[#This Row],[T PROGRAMADO]]</f>
        <v>0.84375</v>
      </c>
      <c r="C1510" s="216">
        <f>IFERROR(((InformeTbHv[[#This Row],[T PROGRAMADO]]-InformeTbHv[[#This Row],[Ttal P. mec]])/InformeTbHv[[#This Row],[T PROGRAMADO]]),0)</f>
        <v>0.9375</v>
      </c>
      <c r="D1510" s="88">
        <f>IFERROR(ROUND(InformeTbHv[[#This Row],[TOTAL DE ARBOLES]]/InformeTbHv[[#This Row],[T EFECTIVO]],2),"")</f>
        <v>132.74</v>
      </c>
      <c r="E1510" s="88">
        <f>(IFERROR(ROUND(InformeTbHv[[#This Row],[M3]]/InformeTbHv[[#This Row],[TOTAL DE ARBOLES]],2),""))</f>
        <v>0.12</v>
      </c>
      <c r="F1510" s="39">
        <f>IFERROR(ROUND(InformeTbHv[[#This Row],[M3]]/InformeTbHv[[#This Row],[T EFECTIVO]],2),"")</f>
        <v>16.3</v>
      </c>
      <c r="G1510" s="89">
        <f>InformeTbHv[[#This Row],[T PROGRAMADO]]-InformeTbHv[[#This Row],[HORAS DE OTRAS PARADA]]</f>
        <v>6.75</v>
      </c>
      <c r="H1510" s="89">
        <f>InformeTbHv[[#This Row],[T PROGRAMADO]]-SUM(InformeTbHv[[#This Row],[T PARADAS MEC]]+InformeTbHv[[#This Row],[ALISTAMIENTO]]+InformeTbHv[[#This Row],[Mantenimiento periódico]])</f>
        <v>7.5</v>
      </c>
      <c r="I1510" s="89">
        <f>InformeTbHv[[#This Row],[T PARADAS MEC]]+InformeTbHv[[#This Row],[ALISTAMIENTO]]+InformeTbHv[[#This Row],[Mantenimiento periódico]]</f>
        <v>0.5</v>
      </c>
      <c r="J1510" s="89">
        <f>SUMIF(InformeTbHv[[#This Row],[MOTIVO 1]],"Mantenimiento periódico",InformeTbHv[[#This Row],[T OTRA PARADA 1]])</f>
        <v>0</v>
      </c>
      <c r="K1510" s="89">
        <f>InformeTbHv[[#This Row],[Mantenimiento periódico]]+InformeTbHv[[#This Row],[ALISTAMIENTO]]</f>
        <v>0.5</v>
      </c>
      <c r="L1510" s="89">
        <f>SUM(InformeTbHv[[#This Row],[T OTRA PARADA 1]:[T OTRA PARADA 5]])</f>
        <v>0</v>
      </c>
      <c r="M1510" s="88" t="s">
        <v>134</v>
      </c>
      <c r="N1510" s="88" t="s">
        <v>1417</v>
      </c>
      <c r="O1510" s="88" t="s">
        <v>370</v>
      </c>
      <c r="P1510" s="88">
        <v>1022124531</v>
      </c>
      <c r="Q1510" s="88" t="s">
        <v>65</v>
      </c>
      <c r="R1510" s="88" t="s">
        <v>49</v>
      </c>
      <c r="S1510" s="90">
        <v>46103</v>
      </c>
      <c r="T1510" s="88" t="s">
        <v>941</v>
      </c>
      <c r="U1510" s="88"/>
      <c r="V1510" s="88"/>
      <c r="W1510" s="88"/>
      <c r="X1510" s="88"/>
      <c r="Y1510" s="88"/>
      <c r="Z1510" s="88"/>
      <c r="AA1510" s="88"/>
      <c r="AB1510" s="88"/>
      <c r="AC1510" s="88" t="s">
        <v>1424</v>
      </c>
      <c r="AD1510" s="88" t="s">
        <v>1469</v>
      </c>
      <c r="AE1510" s="88" t="s">
        <v>1513</v>
      </c>
      <c r="AF1510" s="88">
        <v>17.094631593058232</v>
      </c>
      <c r="AG1510" s="252" t="s">
        <v>206</v>
      </c>
      <c r="AH1510" s="206">
        <v>2</v>
      </c>
      <c r="AI1510" s="88" t="s">
        <v>47</v>
      </c>
      <c r="AJ1510" s="419">
        <f>VLOOKUP(InformeTbHv[[#This Row],[TURNO]],[1]INFORMEHV!AI$2:AK$184,2,0)</f>
        <v>0.25</v>
      </c>
      <c r="AK1510" s="419">
        <f>VLOOKUP(InformeTbHv[[#This Row],[TURNO]],[1]INFORMEHV!AI$2:AK$184,3,0)</f>
        <v>0.58333333333333337</v>
      </c>
      <c r="AL1510" s="205">
        <v>20</v>
      </c>
      <c r="AM1510" s="88">
        <v>896</v>
      </c>
      <c r="AN1510" s="88">
        <v>110</v>
      </c>
      <c r="AO1510" s="88">
        <v>14</v>
      </c>
      <c r="AP1510" s="88">
        <v>117</v>
      </c>
      <c r="AQ1510" s="89">
        <v>16</v>
      </c>
      <c r="AR1510" s="88">
        <v>8</v>
      </c>
      <c r="AS1510" s="88"/>
      <c r="AT1510" s="88"/>
      <c r="AU1510" s="88"/>
      <c r="AV1510" s="88">
        <v>0.5</v>
      </c>
      <c r="AW1510" s="88">
        <v>0.25</v>
      </c>
      <c r="AX1510" s="88">
        <v>0.5</v>
      </c>
      <c r="AY1510" s="88"/>
      <c r="AZ1510" s="92" t="s">
        <v>1012</v>
      </c>
      <c r="BA1510" s="88" t="s">
        <v>48</v>
      </c>
      <c r="BB151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1.25</v>
      </c>
      <c r="BC1510" s="89"/>
      <c r="BD1510" s="89"/>
      <c r="BE1510" s="89"/>
      <c r="BF1510" s="89"/>
      <c r="BG1510" s="93"/>
      <c r="BH1510" s="44"/>
      <c r="BI1510" s="45"/>
      <c r="BJ1510" s="45"/>
      <c r="BK1510" s="46"/>
      <c r="BL1510" s="94"/>
    </row>
    <row r="1511" spans="1:64" ht="18" customHeight="1" x14ac:dyDescent="0.3">
      <c r="A1511" s="87">
        <f>IFERROR(InformeTbHv[[#This Row],[T EFECTIVO]]/InformeTbHv[[#This Row],[Horas disponibles]],0)</f>
        <v>0.8666666666666667</v>
      </c>
      <c r="B1511" s="87">
        <f>((InformeTbHv[[#This Row],[T PROGRAMADO]]-InformeTbHv[[#This Row],[HORAS DE OTRAS PARADA]]))/InformeTbHv[[#This Row],[T PROGRAMADO]]</f>
        <v>0.8125</v>
      </c>
      <c r="C1511" s="216">
        <f>IFERROR(((InformeTbHv[[#This Row],[T PROGRAMADO]]-InformeTbHv[[#This Row],[Ttal P. mec]])/InformeTbHv[[#This Row],[T PROGRAMADO]]),0)</f>
        <v>0.9375</v>
      </c>
      <c r="D1511" s="88">
        <f>IFERROR(ROUND(InformeTbHv[[#This Row],[TOTAL DE ARBOLES]]/InformeTbHv[[#This Row],[T EFECTIVO]],2),"")</f>
        <v>53.85</v>
      </c>
      <c r="E1511" s="88">
        <f>(IFERROR(ROUND(InformeTbHv[[#This Row],[M3]]/InformeTbHv[[#This Row],[TOTAL DE ARBOLES]],2),""))</f>
        <v>0.26</v>
      </c>
      <c r="F1511" s="39">
        <f>IFERROR(ROUND(InformeTbHv[[#This Row],[M3]]/InformeTbHv[[#This Row],[T EFECTIVO]],2),"")</f>
        <v>13.77</v>
      </c>
      <c r="G1511" s="89">
        <f>InformeTbHv[[#This Row],[T PROGRAMADO]]-InformeTbHv[[#This Row],[HORAS DE OTRAS PARADA]]</f>
        <v>6.5</v>
      </c>
      <c r="H1511" s="89">
        <f>InformeTbHv[[#This Row],[T PROGRAMADO]]-SUM(InformeTbHv[[#This Row],[T PARADAS MEC]]+InformeTbHv[[#This Row],[ALISTAMIENTO]]+InformeTbHv[[#This Row],[Mantenimiento periódico]])</f>
        <v>7.5</v>
      </c>
      <c r="I1511" s="89">
        <f>InformeTbHv[[#This Row],[T PARADAS MEC]]+InformeTbHv[[#This Row],[ALISTAMIENTO]]+InformeTbHv[[#This Row],[Mantenimiento periódico]]</f>
        <v>0.5</v>
      </c>
      <c r="J1511" s="89">
        <f>SUMIF(InformeTbHv[[#This Row],[MOTIVO 1]],"Mantenimiento periódico",InformeTbHv[[#This Row],[T OTRA PARADA 1]])</f>
        <v>0</v>
      </c>
      <c r="K1511" s="89">
        <f>InformeTbHv[[#This Row],[Mantenimiento periódico]]+InformeTbHv[[#This Row],[ALISTAMIENTO]]</f>
        <v>0.5</v>
      </c>
      <c r="L1511" s="89">
        <f>SUM(InformeTbHv[[#This Row],[T OTRA PARADA 1]:[T OTRA PARADA 5]])</f>
        <v>0</v>
      </c>
      <c r="M1511" s="88" t="s">
        <v>136</v>
      </c>
      <c r="N1511" s="88" t="s">
        <v>1417</v>
      </c>
      <c r="O1511" s="88" t="s">
        <v>375</v>
      </c>
      <c r="P1511" s="88">
        <v>1127213532</v>
      </c>
      <c r="Q1511" s="88" t="s">
        <v>65</v>
      </c>
      <c r="R1511" s="88" t="s">
        <v>49</v>
      </c>
      <c r="S1511" s="90">
        <v>46103</v>
      </c>
      <c r="T1511" s="88" t="s">
        <v>941</v>
      </c>
      <c r="U1511" s="88"/>
      <c r="V1511" s="88"/>
      <c r="W1511" s="88"/>
      <c r="X1511" s="88"/>
      <c r="Y1511" s="88"/>
      <c r="Z1511" s="88"/>
      <c r="AA1511" s="88"/>
      <c r="AB1511" s="88"/>
      <c r="AC1511" s="88" t="s">
        <v>1424</v>
      </c>
      <c r="AD1511" s="88" t="s">
        <v>1469</v>
      </c>
      <c r="AE1511" s="88" t="s">
        <v>1513</v>
      </c>
      <c r="AF1511" s="88">
        <v>17.094631593058232</v>
      </c>
      <c r="AG1511" s="252" t="s">
        <v>206</v>
      </c>
      <c r="AH1511" s="206">
        <v>2</v>
      </c>
      <c r="AI1511" s="88" t="s">
        <v>47</v>
      </c>
      <c r="AJ1511" s="419">
        <f>VLOOKUP(InformeTbHv[[#This Row],[TURNO]],[1]INFORMEHV!AI$2:AK$184,2,0)</f>
        <v>0.25</v>
      </c>
      <c r="AK1511" s="419">
        <f>VLOOKUP(InformeTbHv[[#This Row],[TURNO]],[1]INFORMEHV!AI$2:AK$184,3,0)</f>
        <v>0.58333333333333337</v>
      </c>
      <c r="AL1511" s="205">
        <v>20</v>
      </c>
      <c r="AM1511" s="88">
        <v>350</v>
      </c>
      <c r="AN1511" s="88">
        <v>89.49</v>
      </c>
      <c r="AO1511" s="88">
        <v>13.5</v>
      </c>
      <c r="AP1511" s="88"/>
      <c r="AQ1511" s="89">
        <v>20</v>
      </c>
      <c r="AR1511" s="88">
        <v>8</v>
      </c>
      <c r="AS1511" s="88"/>
      <c r="AT1511" s="88"/>
      <c r="AU1511" s="88"/>
      <c r="AV1511" s="88">
        <v>0.5</v>
      </c>
      <c r="AW1511" s="88">
        <v>0.5</v>
      </c>
      <c r="AX1511" s="88">
        <v>0.5</v>
      </c>
      <c r="AY1511" s="88"/>
      <c r="AZ1511" s="92"/>
      <c r="BA1511" s="88" t="s">
        <v>46</v>
      </c>
      <c r="BB151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1.5</v>
      </c>
      <c r="BC1511" s="89"/>
      <c r="BD1511" s="89"/>
      <c r="BE1511" s="89"/>
      <c r="BF1511" s="89"/>
      <c r="BG1511" s="93"/>
      <c r="BH1511" s="44"/>
      <c r="BI1511" s="45"/>
      <c r="BJ1511" s="45"/>
      <c r="BK1511" s="46"/>
      <c r="BL1511" s="94"/>
    </row>
    <row r="1512" spans="1:64" ht="18" customHeight="1" x14ac:dyDescent="0.3">
      <c r="A1512" s="87">
        <f>IFERROR(InformeTbHv[[#This Row],[T EFECTIVO]]/InformeTbHv[[#This Row],[Horas disponibles]],0)</f>
        <v>1</v>
      </c>
      <c r="B1512" s="87">
        <f>((InformeTbHv[[#This Row],[T PROGRAMADO]]-InformeTbHv[[#This Row],[HORAS DE OTRAS PARADA]]))/InformeTbHv[[#This Row],[T PROGRAMADO]]</f>
        <v>0.97875000000000001</v>
      </c>
      <c r="C1512" s="216">
        <f>IFERROR(((InformeTbHv[[#This Row],[T PROGRAMADO]]-InformeTbHv[[#This Row],[Ttal P. mec]])/InformeTbHv[[#This Row],[T PROGRAMADO]]),0)</f>
        <v>0.97875000000000001</v>
      </c>
      <c r="D1512" s="88">
        <f>IFERROR(ROUND(InformeTbHv[[#This Row],[TOTAL DE ARBOLES]]/InformeTbHv[[#This Row],[T EFECTIVO]],2),"")</f>
        <v>24.27</v>
      </c>
      <c r="E1512" s="88">
        <f>(IFERROR(ROUND(InformeTbHv[[#This Row],[M3]]/InformeTbHv[[#This Row],[TOTAL DE ARBOLES]],2),""))</f>
        <v>0.27</v>
      </c>
      <c r="F1512" s="39">
        <f>IFERROR(ROUND(InformeTbHv[[#This Row],[M3]]/InformeTbHv[[#This Row],[T EFECTIVO]],2),"")</f>
        <v>6.61</v>
      </c>
      <c r="G1512" s="89">
        <f>InformeTbHv[[#This Row],[T PROGRAMADO]]-InformeTbHv[[#This Row],[HORAS DE OTRAS PARADA]]</f>
        <v>7.83</v>
      </c>
      <c r="H1512" s="89">
        <f>InformeTbHv[[#This Row],[T PROGRAMADO]]-SUM(InformeTbHv[[#This Row],[T PARADAS MEC]]+InformeTbHv[[#This Row],[ALISTAMIENTO]]+InformeTbHv[[#This Row],[Mantenimiento periódico]])</f>
        <v>7.83</v>
      </c>
      <c r="I1512" s="89">
        <f>InformeTbHv[[#This Row],[T PARADAS MEC]]+InformeTbHv[[#This Row],[ALISTAMIENTO]]+InformeTbHv[[#This Row],[Mantenimiento periódico]]</f>
        <v>0.17</v>
      </c>
      <c r="J1512" s="89">
        <f>SUMIF(InformeTbHv[[#This Row],[MOTIVO 1]],"Mantenimiento periódico",InformeTbHv[[#This Row],[T OTRA PARADA 1]])</f>
        <v>0</v>
      </c>
      <c r="K1512" s="89">
        <f>InformeTbHv[[#This Row],[Mantenimiento periódico]]+InformeTbHv[[#This Row],[ALISTAMIENTO]]</f>
        <v>0.17</v>
      </c>
      <c r="L1512" s="89">
        <f>SUM(InformeTbHv[[#This Row],[T OTRA PARADA 1]:[T OTRA PARADA 5]])</f>
        <v>0</v>
      </c>
      <c r="M1512" s="88" t="s">
        <v>136</v>
      </c>
      <c r="N1512" s="88" t="s">
        <v>1417</v>
      </c>
      <c r="O1512" s="88" t="s">
        <v>375</v>
      </c>
      <c r="P1512" s="88">
        <v>1127213532</v>
      </c>
      <c r="Q1512" s="88" t="s">
        <v>65</v>
      </c>
      <c r="R1512" s="88" t="s">
        <v>49</v>
      </c>
      <c r="S1512" s="90">
        <v>46103</v>
      </c>
      <c r="T1512" s="88" t="s">
        <v>941</v>
      </c>
      <c r="U1512" s="88"/>
      <c r="V1512" s="88"/>
      <c r="W1512" s="88"/>
      <c r="X1512" s="88"/>
      <c r="Y1512" s="88"/>
      <c r="Z1512" s="88"/>
      <c r="AA1512" s="88"/>
      <c r="AB1512" s="88"/>
      <c r="AC1512" s="88" t="s">
        <v>1424</v>
      </c>
      <c r="AD1512" s="88" t="s">
        <v>1469</v>
      </c>
      <c r="AE1512" s="88" t="s">
        <v>1513</v>
      </c>
      <c r="AF1512" s="88">
        <v>17.094631593058232</v>
      </c>
      <c r="AG1512" s="252" t="s">
        <v>206</v>
      </c>
      <c r="AH1512" s="206">
        <v>2</v>
      </c>
      <c r="AI1512" s="88" t="s">
        <v>45</v>
      </c>
      <c r="AJ1512" s="419">
        <f>VLOOKUP(InformeTbHv[[#This Row],[TURNO]],[1]INFORMEHV!AI$2:AK$184,2,0)</f>
        <v>0.58333333333333337</v>
      </c>
      <c r="AK1512" s="419">
        <f>VLOOKUP(InformeTbHv[[#This Row],[TURNO]],[1]INFORMEHV!AI$2:AK$184,3,0)</f>
        <v>0.91666666666666663</v>
      </c>
      <c r="AL1512" s="205">
        <v>30</v>
      </c>
      <c r="AM1512" s="88">
        <v>190</v>
      </c>
      <c r="AN1512" s="88">
        <v>51.75</v>
      </c>
      <c r="AO1512" s="88">
        <v>14.83</v>
      </c>
      <c r="AP1512" s="88"/>
      <c r="AQ1512" s="89">
        <v>18</v>
      </c>
      <c r="AR1512" s="88">
        <v>8</v>
      </c>
      <c r="AS1512" s="88"/>
      <c r="AT1512" s="88"/>
      <c r="AU1512" s="88"/>
      <c r="AV1512" s="88">
        <v>0.17</v>
      </c>
      <c r="AW1512" s="88"/>
      <c r="AX1512" s="88"/>
      <c r="AY1512" s="88">
        <v>6</v>
      </c>
      <c r="AZ1512" s="92" t="s">
        <v>1003</v>
      </c>
      <c r="BA1512" s="88" t="s">
        <v>46</v>
      </c>
      <c r="BB151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0.17</v>
      </c>
      <c r="BC1512" s="89"/>
      <c r="BD1512" s="89"/>
      <c r="BE1512" s="89"/>
      <c r="BF1512" s="89"/>
      <c r="BG1512" s="93"/>
      <c r="BH1512" s="44"/>
      <c r="BI1512" s="45"/>
      <c r="BJ1512" s="45"/>
      <c r="BK1512" s="46"/>
      <c r="BL1512" s="94"/>
    </row>
    <row r="1513" spans="1:64" ht="18" customHeight="1" x14ac:dyDescent="0.3">
      <c r="A1513" s="87">
        <f>IFERROR(InformeTbHv[[#This Row],[T EFECTIVO]]/InformeTbHv[[#This Row],[Horas disponibles]],0)</f>
        <v>0.96347826086956523</v>
      </c>
      <c r="B1513" s="87">
        <f>((InformeTbHv[[#This Row],[T PROGRAMADO]]-InformeTbHv[[#This Row],[HORAS DE OTRAS PARADA]]))/InformeTbHv[[#This Row],[T PROGRAMADO]]</f>
        <v>0.92333333333333334</v>
      </c>
      <c r="C1513" s="216">
        <f>IFERROR(((InformeTbHv[[#This Row],[T PROGRAMADO]]-InformeTbHv[[#This Row],[Ttal P. mec]])/InformeTbHv[[#This Row],[T PROGRAMADO]]),0)</f>
        <v>0.95833333333333337</v>
      </c>
      <c r="D1513" s="88">
        <f>IFERROR(ROUND(InformeTbHv[[#This Row],[TOTAL DE ARBOLES]]/InformeTbHv[[#This Row],[T EFECTIVO]],2),"")</f>
        <v>46.12</v>
      </c>
      <c r="E1513" s="88">
        <f>(IFERROR(ROUND(InformeTbHv[[#This Row],[M3]]/InformeTbHv[[#This Row],[TOTAL DE ARBOLES]],2),""))</f>
        <v>0.39</v>
      </c>
      <c r="F1513" s="39">
        <f>IFERROR(ROUND(InformeTbHv[[#This Row],[M3]]/InformeTbHv[[#This Row],[T EFECTIVO]],2),"")</f>
        <v>18.190000000000001</v>
      </c>
      <c r="G1513" s="89">
        <f>InformeTbHv[[#This Row],[T PROGRAMADO]]-InformeTbHv[[#This Row],[HORAS DE OTRAS PARADA]]</f>
        <v>11.08</v>
      </c>
      <c r="H1513" s="89">
        <f>InformeTbHv[[#This Row],[T PROGRAMADO]]-SUM(InformeTbHv[[#This Row],[T PARADAS MEC]]+InformeTbHv[[#This Row],[ALISTAMIENTO]]+InformeTbHv[[#This Row],[Mantenimiento periódico]])</f>
        <v>11.5</v>
      </c>
      <c r="I1513" s="89">
        <f>InformeTbHv[[#This Row],[T PARADAS MEC]]+InformeTbHv[[#This Row],[ALISTAMIENTO]]+InformeTbHv[[#This Row],[Mantenimiento periódico]]</f>
        <v>0.5</v>
      </c>
      <c r="J1513" s="89">
        <f>SUMIF(InformeTbHv[[#This Row],[MOTIVO 1]],"Mantenimiento periódico",InformeTbHv[[#This Row],[T OTRA PARADA 1]])</f>
        <v>0</v>
      </c>
      <c r="K1513" s="89">
        <f>InformeTbHv[[#This Row],[Mantenimiento periódico]]+InformeTbHv[[#This Row],[ALISTAMIENTO]]</f>
        <v>0.5</v>
      </c>
      <c r="L1513" s="89">
        <f>SUM(InformeTbHv[[#This Row],[T OTRA PARADA 1]:[T OTRA PARADA 5]])</f>
        <v>0</v>
      </c>
      <c r="M1513" s="88" t="s">
        <v>76</v>
      </c>
      <c r="N1513" s="88" t="s">
        <v>1418</v>
      </c>
      <c r="O1513" s="88" t="s">
        <v>78</v>
      </c>
      <c r="P1513" s="88">
        <v>1006316837</v>
      </c>
      <c r="Q1513" s="88" t="s">
        <v>43</v>
      </c>
      <c r="R1513" s="88" t="s">
        <v>49</v>
      </c>
      <c r="S1513" s="90">
        <v>46103</v>
      </c>
      <c r="T1513" s="88" t="s">
        <v>981</v>
      </c>
      <c r="U1513" s="88"/>
      <c r="V1513" s="88"/>
      <c r="W1513" s="88"/>
      <c r="X1513" s="88"/>
      <c r="Y1513" s="88"/>
      <c r="Z1513" s="88"/>
      <c r="AA1513" s="88"/>
      <c r="AB1513" s="88"/>
      <c r="AC1513" s="88" t="s">
        <v>1435</v>
      </c>
      <c r="AD1513" s="88" t="s">
        <v>1480</v>
      </c>
      <c r="AE1513" s="88" t="s">
        <v>1509</v>
      </c>
      <c r="AF1513" s="88">
        <v>21.85343388198622</v>
      </c>
      <c r="AG1513" s="251" t="s">
        <v>205</v>
      </c>
      <c r="AH1513" s="206">
        <v>6</v>
      </c>
      <c r="AI1513" s="88" t="s">
        <v>47</v>
      </c>
      <c r="AJ1513" s="419">
        <f>VLOOKUP(InformeTbHv[[#This Row],[TURNO]],[1]INFORMEHV!AI$2:AK$184,2,0)</f>
        <v>0.25</v>
      </c>
      <c r="AK1513" s="419">
        <f>VLOOKUP(InformeTbHv[[#This Row],[TURNO]],[1]INFORMEHV!AI$2:AK$184,3,0)</f>
        <v>0.58333333333333337</v>
      </c>
      <c r="AL1513" s="205">
        <v>20</v>
      </c>
      <c r="AM1513" s="88">
        <v>511</v>
      </c>
      <c r="AN1513" s="88">
        <v>201.6</v>
      </c>
      <c r="AO1513" s="88">
        <v>31.73</v>
      </c>
      <c r="AP1513" s="88"/>
      <c r="AQ1513" s="89">
        <v>20</v>
      </c>
      <c r="AR1513" s="88">
        <v>12</v>
      </c>
      <c r="AS1513" s="88"/>
      <c r="AT1513" s="88"/>
      <c r="AU1513" s="88"/>
      <c r="AV1513" s="88">
        <v>0.5</v>
      </c>
      <c r="AW1513" s="88">
        <v>0.25</v>
      </c>
      <c r="AX1513" s="88">
        <v>0.17</v>
      </c>
      <c r="AY1513" s="88">
        <v>1</v>
      </c>
      <c r="AZ1513" s="92"/>
      <c r="BA1513" s="88" t="s">
        <v>46</v>
      </c>
      <c r="BB151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0.92</v>
      </c>
      <c r="BC1513" s="89"/>
      <c r="BD1513" s="89"/>
      <c r="BE1513" s="89"/>
      <c r="BF1513" s="89"/>
      <c r="BG1513" s="93"/>
      <c r="BH1513" s="44"/>
      <c r="BI1513" s="45"/>
      <c r="BJ1513" s="45"/>
      <c r="BK1513" s="46"/>
      <c r="BL1513" s="94"/>
    </row>
    <row r="1514" spans="1:64" ht="18" customHeight="1" x14ac:dyDescent="0.3">
      <c r="A1514" s="87">
        <f>IFERROR(InformeTbHv[[#This Row],[T EFECTIVO]]/InformeTbHv[[#This Row],[Horas disponibles]],0)</f>
        <v>0.62435897435897436</v>
      </c>
      <c r="B1514" s="87">
        <f>((InformeTbHv[[#This Row],[T PROGRAMADO]]-InformeTbHv[[#This Row],[HORAS DE OTRAS PARADA]]))/InformeTbHv[[#This Row],[T PROGRAMADO]]</f>
        <v>0.60875000000000001</v>
      </c>
      <c r="C1514" s="216">
        <f>IFERROR(((InformeTbHv[[#This Row],[T PROGRAMADO]]-InformeTbHv[[#This Row],[Ttal P. mec]])/InformeTbHv[[#This Row],[T PROGRAMADO]]),0)</f>
        <v>0.97499999999999998</v>
      </c>
      <c r="D1514" s="88">
        <f>IFERROR(ROUND(InformeTbHv[[#This Row],[TOTAL DE ARBOLES]]/InformeTbHv[[#This Row],[T EFECTIVO]],2),"")</f>
        <v>45.38</v>
      </c>
      <c r="E1514" s="88">
        <f>(IFERROR(ROUND(InformeTbHv[[#This Row],[M3]]/InformeTbHv[[#This Row],[TOTAL DE ARBOLES]],2),""))</f>
        <v>0.27</v>
      </c>
      <c r="F1514" s="39">
        <f>IFERROR(ROUND(InformeTbHv[[#This Row],[M3]]/InformeTbHv[[#This Row],[T EFECTIVO]],2),"")</f>
        <v>12.05</v>
      </c>
      <c r="G1514" s="89">
        <f>InformeTbHv[[#This Row],[T PROGRAMADO]]-InformeTbHv[[#This Row],[HORAS DE OTRAS PARADA]]</f>
        <v>4.87</v>
      </c>
      <c r="H1514" s="89">
        <f>InformeTbHv[[#This Row],[T PROGRAMADO]]-SUM(InformeTbHv[[#This Row],[T PARADAS MEC]]+InformeTbHv[[#This Row],[ALISTAMIENTO]]+InformeTbHv[[#This Row],[Mantenimiento periódico]])</f>
        <v>7.8</v>
      </c>
      <c r="I1514" s="89">
        <f>InformeTbHv[[#This Row],[T PARADAS MEC]]+InformeTbHv[[#This Row],[ALISTAMIENTO]]+InformeTbHv[[#This Row],[Mantenimiento periódico]]</f>
        <v>0.2</v>
      </c>
      <c r="J1514" s="89">
        <f>SUMIF(InformeTbHv[[#This Row],[MOTIVO 1]],"Mantenimiento periódico",InformeTbHv[[#This Row],[T OTRA PARADA 1]])</f>
        <v>0</v>
      </c>
      <c r="K1514" s="89">
        <f>InformeTbHv[[#This Row],[Mantenimiento periódico]]+InformeTbHv[[#This Row],[ALISTAMIENTO]]</f>
        <v>0.2</v>
      </c>
      <c r="L1514" s="89">
        <f>SUM(InformeTbHv[[#This Row],[T OTRA PARADA 1]:[T OTRA PARADA 5]])</f>
        <v>2</v>
      </c>
      <c r="M1514" s="88" t="s">
        <v>68</v>
      </c>
      <c r="N1514" s="88" t="s">
        <v>1417</v>
      </c>
      <c r="O1514" s="88" t="s">
        <v>69</v>
      </c>
      <c r="P1514" s="88">
        <v>1059706760</v>
      </c>
      <c r="Q1514" s="88" t="s">
        <v>65</v>
      </c>
      <c r="R1514" s="88" t="s">
        <v>44</v>
      </c>
      <c r="S1514" s="90">
        <v>46101</v>
      </c>
      <c r="T1514" s="88" t="s">
        <v>963</v>
      </c>
      <c r="U1514" s="88"/>
      <c r="V1514" s="88"/>
      <c r="W1514" s="88"/>
      <c r="X1514" s="88"/>
      <c r="Y1514" s="88"/>
      <c r="Z1514" s="88"/>
      <c r="AA1514" s="88"/>
      <c r="AB1514" s="88"/>
      <c r="AC1514" s="88" t="s">
        <v>1436</v>
      </c>
      <c r="AD1514" s="88" t="s">
        <v>1481</v>
      </c>
      <c r="AE1514" s="88" t="s">
        <v>1512</v>
      </c>
      <c r="AF1514" s="88">
        <v>23.058471789277405</v>
      </c>
      <c r="AG1514" s="251" t="s">
        <v>205</v>
      </c>
      <c r="AH1514" s="206">
        <v>4</v>
      </c>
      <c r="AI1514" s="88" t="s">
        <v>47</v>
      </c>
      <c r="AJ1514" s="419">
        <f>VLOOKUP(InformeTbHv[[#This Row],[TURNO]],[1]INFORMEHV!AI$2:AK$184,2,0)</f>
        <v>0.25</v>
      </c>
      <c r="AK1514" s="419">
        <f>VLOOKUP(InformeTbHv[[#This Row],[TURNO]],[1]INFORMEHV!AI$2:AK$184,3,0)</f>
        <v>0.58333333333333337</v>
      </c>
      <c r="AL1514" s="205"/>
      <c r="AM1514" s="88">
        <v>221</v>
      </c>
      <c r="AN1514" s="88">
        <v>58.7</v>
      </c>
      <c r="AO1514" s="88">
        <v>12.4</v>
      </c>
      <c r="AP1514" s="88">
        <v>47</v>
      </c>
      <c r="AQ1514" s="89"/>
      <c r="AR1514" s="88">
        <v>8</v>
      </c>
      <c r="AS1514" s="88"/>
      <c r="AT1514" s="88"/>
      <c r="AU1514" s="88"/>
      <c r="AV1514" s="88">
        <v>0.2</v>
      </c>
      <c r="AW1514" s="88">
        <v>0.73</v>
      </c>
      <c r="AX1514" s="88">
        <v>0.2</v>
      </c>
      <c r="AY1514" s="88">
        <v>2</v>
      </c>
      <c r="AZ1514" s="92"/>
      <c r="BA1514" s="88" t="s">
        <v>48</v>
      </c>
      <c r="BB151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3.13</v>
      </c>
      <c r="BC1514" s="89">
        <v>2</v>
      </c>
      <c r="BD1514" s="89"/>
      <c r="BE1514" s="89"/>
      <c r="BF1514" s="89"/>
      <c r="BG1514" s="93"/>
      <c r="BH1514" s="44" t="s">
        <v>985</v>
      </c>
      <c r="BI1514" s="45"/>
      <c r="BJ1514" s="45"/>
      <c r="BK1514" s="46"/>
      <c r="BL1514" s="94"/>
    </row>
    <row r="1515" spans="1:64" ht="18" customHeight="1" x14ac:dyDescent="0.3">
      <c r="A1515" s="87">
        <f>IFERROR(InformeTbHv[[#This Row],[T EFECTIVO]]/InformeTbHv[[#This Row],[Horas disponibles]],0)</f>
        <v>0.38589743589743586</v>
      </c>
      <c r="B1515" s="87">
        <f>((InformeTbHv[[#This Row],[T PROGRAMADO]]-InformeTbHv[[#This Row],[HORAS DE OTRAS PARADA]]))/InformeTbHv[[#This Row],[T PROGRAMADO]]</f>
        <v>0.37624999999999997</v>
      </c>
      <c r="C1515" s="216">
        <f>IFERROR(((InformeTbHv[[#This Row],[T PROGRAMADO]]-InformeTbHv[[#This Row],[Ttal P. mec]])/InformeTbHv[[#This Row],[T PROGRAMADO]]),0)</f>
        <v>0.97499999999999998</v>
      </c>
      <c r="D1515" s="88">
        <f>IFERROR(ROUND(InformeTbHv[[#This Row],[TOTAL DE ARBOLES]]/InformeTbHv[[#This Row],[T EFECTIVO]],2),"")</f>
        <v>89.37</v>
      </c>
      <c r="E1515" s="88">
        <f>(IFERROR(ROUND(InformeTbHv[[#This Row],[M3]]/InformeTbHv[[#This Row],[TOTAL DE ARBOLES]],2),""))</f>
        <v>0.26</v>
      </c>
      <c r="F1515" s="39">
        <f>IFERROR(ROUND(InformeTbHv[[#This Row],[M3]]/InformeTbHv[[#This Row],[T EFECTIVO]],2),"")</f>
        <v>23.52</v>
      </c>
      <c r="G1515" s="89">
        <f>InformeTbHv[[#This Row],[T PROGRAMADO]]-InformeTbHv[[#This Row],[HORAS DE OTRAS PARADA]]</f>
        <v>3.01</v>
      </c>
      <c r="H1515" s="89">
        <f>InformeTbHv[[#This Row],[T PROGRAMADO]]-SUM(InformeTbHv[[#This Row],[T PARADAS MEC]]+InformeTbHv[[#This Row],[ALISTAMIENTO]]+InformeTbHv[[#This Row],[Mantenimiento periódico]])</f>
        <v>7.8</v>
      </c>
      <c r="I1515" s="89">
        <f>InformeTbHv[[#This Row],[T PARADAS MEC]]+InformeTbHv[[#This Row],[ALISTAMIENTO]]+InformeTbHv[[#This Row],[Mantenimiento periódico]]</f>
        <v>0.2</v>
      </c>
      <c r="J1515" s="89">
        <f>SUMIF(InformeTbHv[[#This Row],[MOTIVO 1]],"Mantenimiento periódico",InformeTbHv[[#This Row],[T OTRA PARADA 1]])</f>
        <v>0</v>
      </c>
      <c r="K1515" s="89">
        <f>InformeTbHv[[#This Row],[Mantenimiento periódico]]+InformeTbHv[[#This Row],[ALISTAMIENTO]]</f>
        <v>0.2</v>
      </c>
      <c r="L1515" s="89">
        <f>SUM(InformeTbHv[[#This Row],[T OTRA PARADA 1]:[T OTRA PARADA 5]])</f>
        <v>3.92</v>
      </c>
      <c r="M1515" s="88" t="s">
        <v>68</v>
      </c>
      <c r="N1515" s="88" t="s">
        <v>1417</v>
      </c>
      <c r="O1515" s="88" t="s">
        <v>85</v>
      </c>
      <c r="P1515" s="88">
        <v>15961194</v>
      </c>
      <c r="Q1515" s="88" t="s">
        <v>65</v>
      </c>
      <c r="R1515" s="88" t="s">
        <v>44</v>
      </c>
      <c r="S1515" s="90">
        <v>46101</v>
      </c>
      <c r="T1515" s="88" t="s">
        <v>963</v>
      </c>
      <c r="U1515" s="88"/>
      <c r="V1515" s="88"/>
      <c r="W1515" s="88"/>
      <c r="X1515" s="88"/>
      <c r="Y1515" s="88"/>
      <c r="Z1515" s="88"/>
      <c r="AA1515" s="88"/>
      <c r="AB1515" s="88"/>
      <c r="AC1515" s="88" t="s">
        <v>1436</v>
      </c>
      <c r="AD1515" s="88" t="s">
        <v>1481</v>
      </c>
      <c r="AE1515" s="88" t="s">
        <v>1512</v>
      </c>
      <c r="AF1515" s="88">
        <v>23.058471789277405</v>
      </c>
      <c r="AG1515" s="251" t="s">
        <v>205</v>
      </c>
      <c r="AH1515" s="206">
        <v>4</v>
      </c>
      <c r="AI1515" s="88" t="s">
        <v>45</v>
      </c>
      <c r="AJ1515" s="419">
        <f>VLOOKUP(InformeTbHv[[#This Row],[TURNO]],[1]INFORMEHV!AI$2:AK$184,2,0)</f>
        <v>0.58333333333333337</v>
      </c>
      <c r="AK1515" s="419">
        <f>VLOOKUP(InformeTbHv[[#This Row],[TURNO]],[1]INFORMEHV!AI$2:AK$184,3,0)</f>
        <v>0.91666666666666663</v>
      </c>
      <c r="AL1515" s="205"/>
      <c r="AM1515" s="88">
        <v>269</v>
      </c>
      <c r="AN1515" s="88">
        <v>70.8</v>
      </c>
      <c r="AO1515" s="88">
        <v>15.9</v>
      </c>
      <c r="AP1515" s="88">
        <v>56</v>
      </c>
      <c r="AQ1515" s="89"/>
      <c r="AR1515" s="88">
        <v>8</v>
      </c>
      <c r="AS1515" s="88"/>
      <c r="AT1515" s="88"/>
      <c r="AU1515" s="88"/>
      <c r="AV1515" s="88">
        <v>0.2</v>
      </c>
      <c r="AW1515" s="88">
        <v>0.67</v>
      </c>
      <c r="AX1515" s="88">
        <v>0.2</v>
      </c>
      <c r="AY1515" s="88"/>
      <c r="AZ1515" s="92"/>
      <c r="BA1515" s="88" t="s">
        <v>48</v>
      </c>
      <c r="BB151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4.99</v>
      </c>
      <c r="BC1515" s="89">
        <v>3.92</v>
      </c>
      <c r="BD1515" s="89"/>
      <c r="BE1515" s="89"/>
      <c r="BF1515" s="89"/>
      <c r="BG1515" s="93"/>
      <c r="BH1515" s="44" t="s">
        <v>841</v>
      </c>
      <c r="BI1515" s="45"/>
      <c r="BJ1515" s="45"/>
      <c r="BK1515" s="46"/>
      <c r="BL1515" s="94"/>
    </row>
    <row r="1516" spans="1:64" ht="18" customHeight="1" x14ac:dyDescent="0.3">
      <c r="A1516" s="87">
        <f>IFERROR(InformeTbHv[[#This Row],[T EFECTIVO]]/InformeTbHv[[#This Row],[Horas disponibles]],0)</f>
        <v>0</v>
      </c>
      <c r="B1516" s="87">
        <f>((InformeTbHv[[#This Row],[T PROGRAMADO]]-InformeTbHv[[#This Row],[HORAS DE OTRAS PARADA]]))/InformeTbHv[[#This Row],[T PROGRAMADO]]</f>
        <v>0</v>
      </c>
      <c r="C1516" s="216">
        <f>IFERROR(((InformeTbHv[[#This Row],[T PROGRAMADO]]-InformeTbHv[[#This Row],[Ttal P. mec]])/InformeTbHv[[#This Row],[T PROGRAMADO]]),0)</f>
        <v>1</v>
      </c>
      <c r="D1516" s="88" t="str">
        <f>IFERROR(ROUND(InformeTbHv[[#This Row],[TOTAL DE ARBOLES]]/InformeTbHv[[#This Row],[T EFECTIVO]],2),"")</f>
        <v/>
      </c>
      <c r="E1516" s="88" t="str">
        <f>(IFERROR(ROUND(InformeTbHv[[#This Row],[M3]]/InformeTbHv[[#This Row],[TOTAL DE ARBOLES]],2),""))</f>
        <v/>
      </c>
      <c r="F1516" s="39" t="str">
        <f>IFERROR(ROUND(InformeTbHv[[#This Row],[M3]]/InformeTbHv[[#This Row],[T EFECTIVO]],2),"")</f>
        <v/>
      </c>
      <c r="G1516" s="89">
        <f>InformeTbHv[[#This Row],[T PROGRAMADO]]-InformeTbHv[[#This Row],[HORAS DE OTRAS PARADA]]</f>
        <v>0</v>
      </c>
      <c r="H1516" s="89">
        <f>InformeTbHv[[#This Row],[T PROGRAMADO]]-SUM(InformeTbHv[[#This Row],[T PARADAS MEC]]+InformeTbHv[[#This Row],[ALISTAMIENTO]]+InformeTbHv[[#This Row],[Mantenimiento periódico]])</f>
        <v>8</v>
      </c>
      <c r="I1516" s="89">
        <f>InformeTbHv[[#This Row],[T PARADAS MEC]]+InformeTbHv[[#This Row],[ALISTAMIENTO]]+InformeTbHv[[#This Row],[Mantenimiento periódico]]</f>
        <v>0</v>
      </c>
      <c r="J1516" s="89">
        <f>SUMIF(InformeTbHv[[#This Row],[MOTIVO 1]],"Mantenimiento periódico",InformeTbHv[[#This Row],[T OTRA PARADA 1]])</f>
        <v>0</v>
      </c>
      <c r="K1516" s="89">
        <f>InformeTbHv[[#This Row],[Mantenimiento periódico]]+InformeTbHv[[#This Row],[ALISTAMIENTO]]</f>
        <v>0</v>
      </c>
      <c r="L1516" s="89">
        <f>SUM(InformeTbHv[[#This Row],[T OTRA PARADA 1]:[T OTRA PARADA 5]])</f>
        <v>8</v>
      </c>
      <c r="M1516" s="88" t="s">
        <v>79</v>
      </c>
      <c r="N1516" s="88" t="s">
        <v>1417</v>
      </c>
      <c r="O1516" s="88" t="s">
        <v>381</v>
      </c>
      <c r="P1516" s="88">
        <v>1007605468</v>
      </c>
      <c r="Q1516" s="88" t="s">
        <v>65</v>
      </c>
      <c r="R1516" s="88" t="s">
        <v>44</v>
      </c>
      <c r="S1516" s="90">
        <v>46101</v>
      </c>
      <c r="T1516" s="88" t="s">
        <v>963</v>
      </c>
      <c r="U1516" s="88"/>
      <c r="V1516" s="88"/>
      <c r="W1516" s="88"/>
      <c r="X1516" s="88"/>
      <c r="Y1516" s="88"/>
      <c r="Z1516" s="88"/>
      <c r="AA1516" s="88"/>
      <c r="AB1516" s="88"/>
      <c r="AC1516" s="88" t="s">
        <v>1436</v>
      </c>
      <c r="AD1516" s="88" t="s">
        <v>1481</v>
      </c>
      <c r="AE1516" s="88" t="s">
        <v>1512</v>
      </c>
      <c r="AF1516" s="88">
        <v>23.058471789277405</v>
      </c>
      <c r="AG1516" s="251" t="s">
        <v>205</v>
      </c>
      <c r="AH1516" s="206">
        <v>4</v>
      </c>
      <c r="AI1516" s="88" t="s">
        <v>47</v>
      </c>
      <c r="AJ1516" s="419">
        <f>VLOOKUP(InformeTbHv[[#This Row],[TURNO]],[1]INFORMEHV!AI$2:AK$184,2,0)</f>
        <v>0.25</v>
      </c>
      <c r="AK1516" s="419">
        <f>VLOOKUP(InformeTbHv[[#This Row],[TURNO]],[1]INFORMEHV!AI$2:AK$184,3,0)</f>
        <v>0.58333333333333337</v>
      </c>
      <c r="AL1516" s="205"/>
      <c r="AM1516" s="88"/>
      <c r="AN1516" s="88"/>
      <c r="AO1516" s="88"/>
      <c r="AP1516" s="88"/>
      <c r="AQ1516" s="89"/>
      <c r="AR1516" s="88">
        <v>8</v>
      </c>
      <c r="AS1516" s="88"/>
      <c r="AT1516" s="88"/>
      <c r="AU1516" s="88"/>
      <c r="AV1516" s="88"/>
      <c r="AW1516" s="88"/>
      <c r="AX1516" s="88"/>
      <c r="AY1516" s="88"/>
      <c r="AZ1516" s="92"/>
      <c r="BA1516" s="88" t="s">
        <v>48</v>
      </c>
      <c r="BB151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1516" s="89">
        <v>8</v>
      </c>
      <c r="BD1516" s="89"/>
      <c r="BE1516" s="89"/>
      <c r="BF1516" s="89"/>
      <c r="BG1516" s="93"/>
      <c r="BH1516" s="44" t="s">
        <v>858</v>
      </c>
      <c r="BI1516" s="45"/>
      <c r="BJ1516" s="45"/>
      <c r="BK1516" s="46"/>
      <c r="BL1516" s="94"/>
    </row>
    <row r="1517" spans="1:64" ht="18" customHeight="1" x14ac:dyDescent="0.3">
      <c r="A1517" s="87">
        <f>IFERROR(InformeTbHv[[#This Row],[T EFECTIVO]]/InformeTbHv[[#This Row],[Horas disponibles]],0)</f>
        <v>0</v>
      </c>
      <c r="B1517" s="87">
        <f>((InformeTbHv[[#This Row],[T PROGRAMADO]]-InformeTbHv[[#This Row],[HORAS DE OTRAS PARADA]]))/InformeTbHv[[#This Row],[T PROGRAMADO]]</f>
        <v>0</v>
      </c>
      <c r="C1517" s="216">
        <f>IFERROR(((InformeTbHv[[#This Row],[T PROGRAMADO]]-InformeTbHv[[#This Row],[Ttal P. mec]])/InformeTbHv[[#This Row],[T PROGRAMADO]]),0)</f>
        <v>1</v>
      </c>
      <c r="D1517" s="88" t="str">
        <f>IFERROR(ROUND(InformeTbHv[[#This Row],[TOTAL DE ARBOLES]]/InformeTbHv[[#This Row],[T EFECTIVO]],2),"")</f>
        <v/>
      </c>
      <c r="E1517" s="88" t="str">
        <f>(IFERROR(ROUND(InformeTbHv[[#This Row],[M3]]/InformeTbHv[[#This Row],[TOTAL DE ARBOLES]],2),""))</f>
        <v/>
      </c>
      <c r="F1517" s="39" t="str">
        <f>IFERROR(ROUND(InformeTbHv[[#This Row],[M3]]/InformeTbHv[[#This Row],[T EFECTIVO]],2),"")</f>
        <v/>
      </c>
      <c r="G1517" s="89">
        <f>InformeTbHv[[#This Row],[T PROGRAMADO]]-InformeTbHv[[#This Row],[HORAS DE OTRAS PARADA]]</f>
        <v>0</v>
      </c>
      <c r="H1517" s="89">
        <f>InformeTbHv[[#This Row],[T PROGRAMADO]]-SUM(InformeTbHv[[#This Row],[T PARADAS MEC]]+InformeTbHv[[#This Row],[ALISTAMIENTO]]+InformeTbHv[[#This Row],[Mantenimiento periódico]])</f>
        <v>8</v>
      </c>
      <c r="I1517" s="89">
        <f>InformeTbHv[[#This Row],[T PARADAS MEC]]+InformeTbHv[[#This Row],[ALISTAMIENTO]]+InformeTbHv[[#This Row],[Mantenimiento periódico]]</f>
        <v>0</v>
      </c>
      <c r="J1517" s="89">
        <f>SUMIF(InformeTbHv[[#This Row],[MOTIVO 1]],"Mantenimiento periódico",InformeTbHv[[#This Row],[T OTRA PARADA 1]])</f>
        <v>0</v>
      </c>
      <c r="K1517" s="89">
        <f>InformeTbHv[[#This Row],[Mantenimiento periódico]]+InformeTbHv[[#This Row],[ALISTAMIENTO]]</f>
        <v>0</v>
      </c>
      <c r="L1517" s="89">
        <f>SUM(InformeTbHv[[#This Row],[T OTRA PARADA 1]:[T OTRA PARADA 5]])</f>
        <v>8</v>
      </c>
      <c r="M1517" s="88" t="s">
        <v>79</v>
      </c>
      <c r="N1517" s="88" t="s">
        <v>1417</v>
      </c>
      <c r="O1517" s="88" t="s">
        <v>381</v>
      </c>
      <c r="P1517" s="88">
        <v>1007605468</v>
      </c>
      <c r="Q1517" s="88" t="s">
        <v>65</v>
      </c>
      <c r="R1517" s="88" t="s">
        <v>44</v>
      </c>
      <c r="S1517" s="90">
        <v>46101</v>
      </c>
      <c r="T1517" s="88" t="s">
        <v>818</v>
      </c>
      <c r="U1517" s="88"/>
      <c r="V1517" s="88"/>
      <c r="W1517" s="88"/>
      <c r="X1517" s="88"/>
      <c r="Y1517" s="88"/>
      <c r="Z1517" s="88"/>
      <c r="AA1517" s="88"/>
      <c r="AB1517" s="88"/>
      <c r="AC1517" s="88" t="s">
        <v>1423</v>
      </c>
      <c r="AD1517" s="88" t="s">
        <v>1468</v>
      </c>
      <c r="AE1517" s="88" t="s">
        <v>1512</v>
      </c>
      <c r="AF1517" s="88">
        <v>35.086777202388227</v>
      </c>
      <c r="AG1517" s="49" t="s">
        <v>208</v>
      </c>
      <c r="AH1517" s="206">
        <v>4</v>
      </c>
      <c r="AI1517" s="88" t="s">
        <v>45</v>
      </c>
      <c r="AJ1517" s="419">
        <f>VLOOKUP(InformeTbHv[[#This Row],[TURNO]],[1]INFORMEHV!AI$2:AK$184,2,0)</f>
        <v>0.58333333333333337</v>
      </c>
      <c r="AK1517" s="419">
        <f>VLOOKUP(InformeTbHv[[#This Row],[TURNO]],[1]INFORMEHV!AI$2:AK$184,3,0)</f>
        <v>0.91666666666666663</v>
      </c>
      <c r="AL1517" s="205"/>
      <c r="AM1517" s="88"/>
      <c r="AN1517" s="88"/>
      <c r="AO1517" s="88"/>
      <c r="AP1517" s="88"/>
      <c r="AQ1517" s="89"/>
      <c r="AR1517" s="88">
        <v>8</v>
      </c>
      <c r="AS1517" s="88"/>
      <c r="AT1517" s="88"/>
      <c r="AU1517" s="88"/>
      <c r="AV1517" s="88"/>
      <c r="AW1517" s="88"/>
      <c r="AX1517" s="88"/>
      <c r="AY1517" s="88"/>
      <c r="AZ1517" s="92"/>
      <c r="BA1517" s="88" t="s">
        <v>48</v>
      </c>
      <c r="BB151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1517" s="89">
        <v>8</v>
      </c>
      <c r="BD1517" s="89"/>
      <c r="BE1517" s="89"/>
      <c r="BF1517" s="89"/>
      <c r="BG1517" s="93"/>
      <c r="BH1517" s="44" t="s">
        <v>858</v>
      </c>
      <c r="BI1517" s="45"/>
      <c r="BJ1517" s="45"/>
      <c r="BK1517" s="46"/>
      <c r="BL1517" s="94"/>
    </row>
    <row r="1518" spans="1:64" ht="18" customHeight="1" x14ac:dyDescent="0.3">
      <c r="A1518" s="87">
        <f>IFERROR(InformeTbHv[[#This Row],[T EFECTIVO]]/InformeTbHv[[#This Row],[Horas disponibles]],0)</f>
        <v>0</v>
      </c>
      <c r="B1518" s="87">
        <f>((InformeTbHv[[#This Row],[T PROGRAMADO]]-InformeTbHv[[#This Row],[HORAS DE OTRAS PARADA]]))/InformeTbHv[[#This Row],[T PROGRAMADO]]</f>
        <v>0</v>
      </c>
      <c r="C1518" s="216">
        <f>IFERROR(((InformeTbHv[[#This Row],[T PROGRAMADO]]-InformeTbHv[[#This Row],[Ttal P. mec]])/InformeTbHv[[#This Row],[T PROGRAMADO]]),0)</f>
        <v>1</v>
      </c>
      <c r="D1518" s="88" t="str">
        <f>IFERROR(ROUND(InformeTbHv[[#This Row],[TOTAL DE ARBOLES]]/InformeTbHv[[#This Row],[T EFECTIVO]],2),"")</f>
        <v/>
      </c>
      <c r="E1518" s="88" t="str">
        <f>(IFERROR(ROUND(InformeTbHv[[#This Row],[M3]]/InformeTbHv[[#This Row],[TOTAL DE ARBOLES]],2),""))</f>
        <v/>
      </c>
      <c r="F1518" s="39" t="str">
        <f>IFERROR(ROUND(InformeTbHv[[#This Row],[M3]]/InformeTbHv[[#This Row],[T EFECTIVO]],2),"")</f>
        <v/>
      </c>
      <c r="G1518" s="89">
        <f>InformeTbHv[[#This Row],[T PROGRAMADO]]-InformeTbHv[[#This Row],[HORAS DE OTRAS PARADA]]</f>
        <v>0</v>
      </c>
      <c r="H1518" s="89">
        <f>InformeTbHv[[#This Row],[T PROGRAMADO]]-SUM(InformeTbHv[[#This Row],[T PARADAS MEC]]+InformeTbHv[[#This Row],[ALISTAMIENTO]]+InformeTbHv[[#This Row],[Mantenimiento periódico]])</f>
        <v>6.5</v>
      </c>
      <c r="I1518" s="89">
        <f>InformeTbHv[[#This Row],[T PARADAS MEC]]+InformeTbHv[[#This Row],[ALISTAMIENTO]]+InformeTbHv[[#This Row],[Mantenimiento periódico]]</f>
        <v>0</v>
      </c>
      <c r="J1518" s="89">
        <f>SUMIF(InformeTbHv[[#This Row],[MOTIVO 1]],"Mantenimiento periódico",InformeTbHv[[#This Row],[T OTRA PARADA 1]])</f>
        <v>0</v>
      </c>
      <c r="K1518" s="89">
        <f>InformeTbHv[[#This Row],[Mantenimiento periódico]]+InformeTbHv[[#This Row],[ALISTAMIENTO]]</f>
        <v>0</v>
      </c>
      <c r="L1518" s="89">
        <f>SUM(InformeTbHv[[#This Row],[T OTRA PARADA 1]:[T OTRA PARADA 5]])</f>
        <v>6.5</v>
      </c>
      <c r="M1518" s="88" t="s">
        <v>79</v>
      </c>
      <c r="N1518" s="88" t="s">
        <v>1417</v>
      </c>
      <c r="O1518" s="88" t="s">
        <v>381</v>
      </c>
      <c r="P1518" s="88">
        <v>1007605468</v>
      </c>
      <c r="Q1518" s="88" t="s">
        <v>65</v>
      </c>
      <c r="R1518" s="88" t="s">
        <v>44</v>
      </c>
      <c r="S1518" s="90">
        <v>46103</v>
      </c>
      <c r="T1518" s="88" t="s">
        <v>818</v>
      </c>
      <c r="U1518" s="88"/>
      <c r="V1518" s="88"/>
      <c r="W1518" s="88"/>
      <c r="X1518" s="88"/>
      <c r="Y1518" s="88"/>
      <c r="Z1518" s="88"/>
      <c r="AA1518" s="88"/>
      <c r="AB1518" s="88"/>
      <c r="AC1518" s="88" t="s">
        <v>1423</v>
      </c>
      <c r="AD1518" s="88" t="s">
        <v>1468</v>
      </c>
      <c r="AE1518" s="88" t="s">
        <v>1512</v>
      </c>
      <c r="AF1518" s="88">
        <v>35.086777202388227</v>
      </c>
      <c r="AG1518" s="49" t="s">
        <v>208</v>
      </c>
      <c r="AH1518" s="206">
        <v>4</v>
      </c>
      <c r="AI1518" s="88" t="s">
        <v>47</v>
      </c>
      <c r="AJ1518" s="419">
        <f>VLOOKUP(InformeTbHv[[#This Row],[TURNO]],[1]INFORMEHV!AI$2:AK$184,2,0)</f>
        <v>0.25</v>
      </c>
      <c r="AK1518" s="419">
        <f>VLOOKUP(InformeTbHv[[#This Row],[TURNO]],[1]INFORMEHV!AI$2:AK$184,3,0)</f>
        <v>0.58333333333333337</v>
      </c>
      <c r="AL1518" s="205"/>
      <c r="AM1518" s="88"/>
      <c r="AN1518" s="88"/>
      <c r="AO1518" s="88"/>
      <c r="AP1518" s="88"/>
      <c r="AQ1518" s="89"/>
      <c r="AR1518" s="88">
        <v>6.5</v>
      </c>
      <c r="AS1518" s="88"/>
      <c r="AT1518" s="88"/>
      <c r="AU1518" s="88"/>
      <c r="AV1518" s="88"/>
      <c r="AW1518" s="88"/>
      <c r="AX1518" s="88"/>
      <c r="AY1518" s="88"/>
      <c r="AZ1518" s="92"/>
      <c r="BA1518" s="88"/>
      <c r="BB151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6.5</v>
      </c>
      <c r="BC1518" s="89">
        <v>6.5</v>
      </c>
      <c r="BD1518" s="89"/>
      <c r="BE1518" s="89"/>
      <c r="BF1518" s="89"/>
      <c r="BG1518" s="93"/>
      <c r="BH1518" s="44" t="s">
        <v>237</v>
      </c>
      <c r="BI1518" s="45"/>
      <c r="BJ1518" s="45"/>
      <c r="BK1518" s="46"/>
      <c r="BL1518" s="94"/>
    </row>
    <row r="1519" spans="1:64" ht="18" customHeight="1" x14ac:dyDescent="0.3">
      <c r="A1519" s="87">
        <f>IFERROR(InformeTbHv[[#This Row],[T EFECTIVO]]/InformeTbHv[[#This Row],[Horas disponibles]],0)</f>
        <v>0.97314375987361768</v>
      </c>
      <c r="B1519" s="87">
        <f>((InformeTbHv[[#This Row],[T PROGRAMADO]]-InformeTbHv[[#This Row],[HORAS DE OTRAS PARADA]]))/InformeTbHv[[#This Row],[T PROGRAMADO]]</f>
        <v>0.94769230769230772</v>
      </c>
      <c r="C1519" s="216">
        <f>IFERROR(((InformeTbHv[[#This Row],[T PROGRAMADO]]-InformeTbHv[[#This Row],[Ttal P. mec]])/InformeTbHv[[#This Row],[T PROGRAMADO]]),0)</f>
        <v>0.97384615384615381</v>
      </c>
      <c r="D1519" s="88">
        <f>IFERROR(ROUND(InformeTbHv[[#This Row],[TOTAL DE ARBOLES]]/InformeTbHv[[#This Row],[T EFECTIVO]],2),"")</f>
        <v>51.62</v>
      </c>
      <c r="E1519" s="88">
        <f>(IFERROR(ROUND(InformeTbHv[[#This Row],[M3]]/InformeTbHv[[#This Row],[TOTAL DE ARBOLES]],2),""))</f>
        <v>0.31</v>
      </c>
      <c r="F1519" s="39">
        <f>IFERROR(ROUND(InformeTbHv[[#This Row],[M3]]/InformeTbHv[[#This Row],[T EFECTIVO]],2),"")</f>
        <v>16.23</v>
      </c>
      <c r="G1519" s="89">
        <f>InformeTbHv[[#This Row],[T PROGRAMADO]]-InformeTbHv[[#This Row],[HORAS DE OTRAS PARADA]]</f>
        <v>6.16</v>
      </c>
      <c r="H1519" s="89">
        <f>InformeTbHv[[#This Row],[T PROGRAMADO]]-SUM(InformeTbHv[[#This Row],[T PARADAS MEC]]+InformeTbHv[[#This Row],[ALISTAMIENTO]]+InformeTbHv[[#This Row],[Mantenimiento periódico]])</f>
        <v>6.33</v>
      </c>
      <c r="I1519" s="89">
        <f>InformeTbHv[[#This Row],[T PARADAS MEC]]+InformeTbHv[[#This Row],[ALISTAMIENTO]]+InformeTbHv[[#This Row],[Mantenimiento periódico]]</f>
        <v>0.17</v>
      </c>
      <c r="J1519" s="89">
        <f>SUMIF(InformeTbHv[[#This Row],[MOTIVO 1]],"Mantenimiento periódico",InformeTbHv[[#This Row],[T OTRA PARADA 1]])</f>
        <v>0</v>
      </c>
      <c r="K1519" s="89">
        <f>InformeTbHv[[#This Row],[Mantenimiento periódico]]+InformeTbHv[[#This Row],[ALISTAMIENTO]]</f>
        <v>0.17</v>
      </c>
      <c r="L1519" s="89">
        <f>SUM(InformeTbHv[[#This Row],[T OTRA PARADA 1]:[T OTRA PARADA 5]])</f>
        <v>0</v>
      </c>
      <c r="M1519" s="88" t="s">
        <v>68</v>
      </c>
      <c r="N1519" s="88" t="s">
        <v>1417</v>
      </c>
      <c r="O1519" s="88" t="s">
        <v>85</v>
      </c>
      <c r="P1519" s="88">
        <v>15961194</v>
      </c>
      <c r="Q1519" s="88" t="s">
        <v>65</v>
      </c>
      <c r="R1519" s="88" t="s">
        <v>44</v>
      </c>
      <c r="S1519" s="90">
        <v>46103</v>
      </c>
      <c r="T1519" s="88" t="s">
        <v>963</v>
      </c>
      <c r="U1519" s="88"/>
      <c r="V1519" s="88"/>
      <c r="W1519" s="88"/>
      <c r="X1519" s="88"/>
      <c r="Y1519" s="88"/>
      <c r="Z1519" s="88"/>
      <c r="AA1519" s="88"/>
      <c r="AB1519" s="88"/>
      <c r="AC1519" s="88" t="s">
        <v>1436</v>
      </c>
      <c r="AD1519" s="88" t="s">
        <v>1481</v>
      </c>
      <c r="AE1519" s="88" t="s">
        <v>1512</v>
      </c>
      <c r="AF1519" s="88">
        <v>23.058471789277405</v>
      </c>
      <c r="AG1519" s="251" t="s">
        <v>205</v>
      </c>
      <c r="AH1519" s="206">
        <v>4</v>
      </c>
      <c r="AI1519" s="88" t="s">
        <v>47</v>
      </c>
      <c r="AJ1519" s="419">
        <f>VLOOKUP(InformeTbHv[[#This Row],[TURNO]],[1]INFORMEHV!AI$2:AK$184,2,0)</f>
        <v>0.25</v>
      </c>
      <c r="AK1519" s="419">
        <f>VLOOKUP(InformeTbHv[[#This Row],[TURNO]],[1]INFORMEHV!AI$2:AK$184,3,0)</f>
        <v>0.58333333333333337</v>
      </c>
      <c r="AL1519" s="205"/>
      <c r="AM1519" s="88">
        <v>318</v>
      </c>
      <c r="AN1519" s="88">
        <v>100</v>
      </c>
      <c r="AO1519" s="88">
        <v>19.5</v>
      </c>
      <c r="AP1519" s="88">
        <v>67</v>
      </c>
      <c r="AQ1519" s="89"/>
      <c r="AR1519" s="88">
        <v>6.5</v>
      </c>
      <c r="AS1519" s="88"/>
      <c r="AT1519" s="88"/>
      <c r="AU1519" s="88"/>
      <c r="AV1519" s="88">
        <v>0.17</v>
      </c>
      <c r="AW1519" s="88"/>
      <c r="AX1519" s="88">
        <v>0.17</v>
      </c>
      <c r="AY1519" s="88"/>
      <c r="AZ1519" s="92" t="s">
        <v>1013</v>
      </c>
      <c r="BA1519" s="88" t="s">
        <v>48</v>
      </c>
      <c r="BB151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0.34</v>
      </c>
      <c r="BC1519" s="89"/>
      <c r="BD1519" s="89"/>
      <c r="BE1519" s="89"/>
      <c r="BF1519" s="89"/>
      <c r="BG1519" s="93"/>
      <c r="BH1519" s="44"/>
      <c r="BI1519" s="45"/>
      <c r="BJ1519" s="45"/>
      <c r="BK1519" s="46"/>
      <c r="BL1519" s="94"/>
    </row>
    <row r="1520" spans="1:64" ht="18" customHeight="1" x14ac:dyDescent="0.3">
      <c r="A1520" s="87">
        <f>IFERROR(InformeTbHv[[#This Row],[T EFECTIVO]]/InformeTbHv[[#This Row],[Horas disponibles]],0)</f>
        <v>0.81266490765171506</v>
      </c>
      <c r="B1520" s="87">
        <f>((InformeTbHv[[#This Row],[T PROGRAMADO]]-InformeTbHv[[#This Row],[HORAS DE OTRAS PARADA]]))/InformeTbHv[[#This Row],[T PROGRAMADO]]</f>
        <v>0.77</v>
      </c>
      <c r="C1520" s="216">
        <f>IFERROR(((InformeTbHv[[#This Row],[T PROGRAMADO]]-InformeTbHv[[#This Row],[Ttal P. mec]])/InformeTbHv[[#This Row],[T PROGRAMADO]]),0)</f>
        <v>0.94750000000000001</v>
      </c>
      <c r="D1520" s="88">
        <f>IFERROR(ROUND(InformeTbHv[[#This Row],[TOTAL DE ARBOLES]]/InformeTbHv[[#This Row],[T EFECTIVO]],2),"")</f>
        <v>40.58</v>
      </c>
      <c r="E1520" s="88">
        <f>(IFERROR(ROUND(InformeTbHv[[#This Row],[M3]]/InformeTbHv[[#This Row],[TOTAL DE ARBOLES]],2),""))</f>
        <v>0.4</v>
      </c>
      <c r="F1520" s="39">
        <f>IFERROR(ROUND(InformeTbHv[[#This Row],[M3]]/InformeTbHv[[#This Row],[T EFECTIVO]],2),"")</f>
        <v>16.23</v>
      </c>
      <c r="G1520" s="89">
        <f>InformeTbHv[[#This Row],[T PROGRAMADO]]-InformeTbHv[[#This Row],[HORAS DE OTRAS PARADA]]</f>
        <v>6.16</v>
      </c>
      <c r="H1520" s="89">
        <f>InformeTbHv[[#This Row],[T PROGRAMADO]]-SUM(InformeTbHv[[#This Row],[T PARADAS MEC]]+InformeTbHv[[#This Row],[ALISTAMIENTO]]+InformeTbHv[[#This Row],[Mantenimiento periódico]])</f>
        <v>7.58</v>
      </c>
      <c r="I1520" s="89">
        <f>InformeTbHv[[#This Row],[T PARADAS MEC]]+InformeTbHv[[#This Row],[ALISTAMIENTO]]+InformeTbHv[[#This Row],[Mantenimiento periódico]]</f>
        <v>0.42</v>
      </c>
      <c r="J1520" s="89">
        <f>SUMIF(InformeTbHv[[#This Row],[MOTIVO 1]],"Mantenimiento periódico",InformeTbHv[[#This Row],[T OTRA PARADA 1]])</f>
        <v>0</v>
      </c>
      <c r="K1520" s="89">
        <f>InformeTbHv[[#This Row],[Mantenimiento periódico]]+InformeTbHv[[#This Row],[ALISTAMIENTO]]</f>
        <v>0.42</v>
      </c>
      <c r="L1520" s="89">
        <f>SUM(InformeTbHv[[#This Row],[T OTRA PARADA 1]:[T OTRA PARADA 5]])</f>
        <v>0</v>
      </c>
      <c r="M1520" s="88" t="s">
        <v>55</v>
      </c>
      <c r="N1520" s="88" t="s">
        <v>1418</v>
      </c>
      <c r="O1520" s="88" t="s">
        <v>60</v>
      </c>
      <c r="P1520" s="88">
        <v>1061791033</v>
      </c>
      <c r="Q1520" s="88" t="s">
        <v>43</v>
      </c>
      <c r="R1520" s="88" t="s">
        <v>49</v>
      </c>
      <c r="S1520" s="90">
        <v>46103</v>
      </c>
      <c r="T1520" s="88" t="s">
        <v>62</v>
      </c>
      <c r="U1520" s="88"/>
      <c r="V1520" s="88"/>
      <c r="W1520" s="88"/>
      <c r="X1520" s="88"/>
      <c r="Y1520" s="88"/>
      <c r="Z1520" s="88"/>
      <c r="AA1520" s="88"/>
      <c r="AB1520" s="88"/>
      <c r="AC1520" s="88" t="s">
        <v>1445</v>
      </c>
      <c r="AD1520" s="88" t="s">
        <v>1490</v>
      </c>
      <c r="AE1520" s="88" t="s">
        <v>1518</v>
      </c>
      <c r="AF1520" s="88">
        <v>19.828868083208551</v>
      </c>
      <c r="AG1520" s="49" t="s">
        <v>208</v>
      </c>
      <c r="AH1520" s="206">
        <v>5</v>
      </c>
      <c r="AI1520" s="88" t="s">
        <v>47</v>
      </c>
      <c r="AJ1520" s="419">
        <f>VLOOKUP(InformeTbHv[[#This Row],[TURNO]],[1]INFORMEHV!AI$2:AK$184,2,0)</f>
        <v>0.25</v>
      </c>
      <c r="AK1520" s="419">
        <f>VLOOKUP(InformeTbHv[[#This Row],[TURNO]],[1]INFORMEHV!AI$2:AK$184,3,0)</f>
        <v>0.58333333333333337</v>
      </c>
      <c r="AL1520" s="205">
        <v>33</v>
      </c>
      <c r="AM1520" s="88">
        <v>250</v>
      </c>
      <c r="AN1520" s="88">
        <v>100</v>
      </c>
      <c r="AO1520" s="88">
        <v>14</v>
      </c>
      <c r="AP1520" s="88">
        <v>40</v>
      </c>
      <c r="AQ1520" s="198">
        <v>26</v>
      </c>
      <c r="AR1520" s="88">
        <v>8</v>
      </c>
      <c r="AS1520" s="88"/>
      <c r="AT1520" s="88"/>
      <c r="AU1520" s="88"/>
      <c r="AV1520" s="88">
        <v>0.42</v>
      </c>
      <c r="AW1520" s="88">
        <v>0.42</v>
      </c>
      <c r="AX1520" s="88">
        <v>1</v>
      </c>
      <c r="AY1520" s="88"/>
      <c r="AZ1520" s="92" t="s">
        <v>1014</v>
      </c>
      <c r="BA1520" s="88" t="s">
        <v>46</v>
      </c>
      <c r="BB152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1.8399999999999999</v>
      </c>
      <c r="BC1520" s="89"/>
      <c r="BD1520" s="89"/>
      <c r="BE1520" s="89"/>
      <c r="BF1520" s="89"/>
      <c r="BG1520" s="93"/>
      <c r="BH1520" s="44"/>
      <c r="BI1520" s="45"/>
      <c r="BJ1520" s="45"/>
      <c r="BK1520" s="46"/>
      <c r="BL1520" s="94"/>
    </row>
    <row r="1521" spans="1:64" ht="18" customHeight="1" x14ac:dyDescent="0.3">
      <c r="A1521" s="87">
        <f>IFERROR(InformeTbHv[[#This Row],[T EFECTIVO]]/InformeTbHv[[#This Row],[Horas disponibles]],0)</f>
        <v>0.9152542372881356</v>
      </c>
      <c r="B1521" s="87">
        <f>((InformeTbHv[[#This Row],[T PROGRAMADO]]-InformeTbHv[[#This Row],[HORAS DE OTRAS PARADA]]))/InformeTbHv[[#This Row],[T PROGRAMADO]]</f>
        <v>0.87749999999999995</v>
      </c>
      <c r="C1521" s="216">
        <f>IFERROR(((InformeTbHv[[#This Row],[T PROGRAMADO]]-InformeTbHv[[#This Row],[Ttal P. mec]])/InformeTbHv[[#This Row],[T PROGRAMADO]]),0)</f>
        <v>0.95874999999999999</v>
      </c>
      <c r="D1521" s="88">
        <f>IFERROR(ROUND(InformeTbHv[[#This Row],[TOTAL DE ARBOLES]]/InformeTbHv[[#This Row],[T EFECTIVO]],2),"")</f>
        <v>40.31</v>
      </c>
      <c r="E1521" s="88">
        <f>(IFERROR(ROUND(InformeTbHv[[#This Row],[M3]]/InformeTbHv[[#This Row],[TOTAL DE ARBOLES]],2),""))</f>
        <v>0.3</v>
      </c>
      <c r="F1521" s="39">
        <f>IFERROR(ROUND(InformeTbHv[[#This Row],[M3]]/InformeTbHv[[#This Row],[T EFECTIVO]],2),"")</f>
        <v>11.94</v>
      </c>
      <c r="G1521" s="89">
        <f>InformeTbHv[[#This Row],[T PROGRAMADO]]-InformeTbHv[[#This Row],[HORAS DE OTRAS PARADA]]</f>
        <v>7.02</v>
      </c>
      <c r="H1521" s="89">
        <f>InformeTbHv[[#This Row],[T PROGRAMADO]]-SUM(InformeTbHv[[#This Row],[T PARADAS MEC]]+InformeTbHv[[#This Row],[ALISTAMIENTO]]+InformeTbHv[[#This Row],[Mantenimiento periódico]])</f>
        <v>7.67</v>
      </c>
      <c r="I1521" s="89">
        <f>InformeTbHv[[#This Row],[T PARADAS MEC]]+InformeTbHv[[#This Row],[ALISTAMIENTO]]+InformeTbHv[[#This Row],[Mantenimiento periódico]]</f>
        <v>0.33</v>
      </c>
      <c r="J1521" s="89">
        <f>SUMIF(InformeTbHv[[#This Row],[MOTIVO 1]],"Mantenimiento periódico",InformeTbHv[[#This Row],[T OTRA PARADA 1]])</f>
        <v>0</v>
      </c>
      <c r="K1521" s="89">
        <f>InformeTbHv[[#This Row],[Mantenimiento periódico]]+InformeTbHv[[#This Row],[ALISTAMIENTO]]</f>
        <v>0.33</v>
      </c>
      <c r="L1521" s="89">
        <f>SUM(InformeTbHv[[#This Row],[T OTRA PARADA 1]:[T OTRA PARADA 5]])</f>
        <v>0</v>
      </c>
      <c r="M1521" s="88" t="s">
        <v>72</v>
      </c>
      <c r="N1521" s="88" t="s">
        <v>1418</v>
      </c>
      <c r="O1521" s="88" t="s">
        <v>73</v>
      </c>
      <c r="P1521" s="88">
        <v>1116724403</v>
      </c>
      <c r="Q1521" s="88" t="s">
        <v>43</v>
      </c>
      <c r="R1521" s="88" t="s">
        <v>74</v>
      </c>
      <c r="S1521" s="90">
        <v>46104</v>
      </c>
      <c r="T1521" s="88" t="s">
        <v>102</v>
      </c>
      <c r="U1521" s="88"/>
      <c r="V1521" s="88"/>
      <c r="W1521" s="88"/>
      <c r="X1521" s="88"/>
      <c r="Y1521" s="88"/>
      <c r="Z1521" s="88"/>
      <c r="AA1521" s="88"/>
      <c r="AB1521" s="88"/>
      <c r="AC1521" s="88" t="s">
        <v>1425</v>
      </c>
      <c r="AD1521" s="88" t="s">
        <v>1470</v>
      </c>
      <c r="AE1521" s="88" t="s">
        <v>1514</v>
      </c>
      <c r="AF1521" s="88">
        <v>18.81028029942162</v>
      </c>
      <c r="AG1521" s="251" t="s">
        <v>205</v>
      </c>
      <c r="AH1521" s="206">
        <v>4</v>
      </c>
      <c r="AI1521" s="88" t="s">
        <v>47</v>
      </c>
      <c r="AJ1521" s="419">
        <f>VLOOKUP(InformeTbHv[[#This Row],[TURNO]],[1]INFORMEHV!AI$2:AK$184,2,0)</f>
        <v>0.25</v>
      </c>
      <c r="AK1521" s="419">
        <f>VLOOKUP(InformeTbHv[[#This Row],[TURNO]],[1]INFORMEHV!AI$2:AK$184,3,0)</f>
        <v>0.58333333333333337</v>
      </c>
      <c r="AL1521" s="205">
        <v>25</v>
      </c>
      <c r="AM1521" s="88">
        <v>283</v>
      </c>
      <c r="AN1521" s="88">
        <v>83.82</v>
      </c>
      <c r="AO1521" s="88">
        <v>15.09</v>
      </c>
      <c r="AP1521" s="88"/>
      <c r="AQ1521" s="89">
        <v>20.5</v>
      </c>
      <c r="AR1521" s="88">
        <v>8</v>
      </c>
      <c r="AS1521" s="88"/>
      <c r="AT1521" s="88"/>
      <c r="AU1521" s="88"/>
      <c r="AV1521" s="88">
        <v>0.33</v>
      </c>
      <c r="AW1521" s="88">
        <v>0.25</v>
      </c>
      <c r="AX1521" s="88">
        <v>0.4</v>
      </c>
      <c r="AY1521" s="88">
        <v>2</v>
      </c>
      <c r="AZ1521" s="92"/>
      <c r="BA1521" s="88" t="s">
        <v>46</v>
      </c>
      <c r="BB152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0.98000000000000009</v>
      </c>
      <c r="BC1521" s="89"/>
      <c r="BD1521" s="89"/>
      <c r="BE1521" s="89"/>
      <c r="BF1521" s="89"/>
      <c r="BG1521" s="93"/>
      <c r="BH1521" s="44"/>
      <c r="BI1521" s="45"/>
      <c r="BJ1521" s="45"/>
      <c r="BK1521" s="46"/>
      <c r="BL1521" s="94"/>
    </row>
    <row r="1522" spans="1:64" ht="18" customHeight="1" x14ac:dyDescent="0.3">
      <c r="A1522" s="87">
        <f>IFERROR(InformeTbHv[[#This Row],[T EFECTIVO]]/InformeTbHv[[#This Row],[Horas disponibles]],0)</f>
        <v>0.95424836601307184</v>
      </c>
      <c r="B1522" s="87">
        <f>((InformeTbHv[[#This Row],[T PROGRAMADO]]-InformeTbHv[[#This Row],[HORAS DE OTRAS PARADA]]))/InformeTbHv[[#This Row],[T PROGRAMADO]]</f>
        <v>0.91249999999999998</v>
      </c>
      <c r="C1522" s="216">
        <f>IFERROR(((InformeTbHv[[#This Row],[T PROGRAMADO]]-InformeTbHv[[#This Row],[Ttal P. mec]])/InformeTbHv[[#This Row],[T PROGRAMADO]]),0)</f>
        <v>0.95625000000000004</v>
      </c>
      <c r="D1522" s="88">
        <f>IFERROR(ROUND(InformeTbHv[[#This Row],[TOTAL DE ARBOLES]]/InformeTbHv[[#This Row],[T EFECTIVO]],2),"")</f>
        <v>47.53</v>
      </c>
      <c r="E1522" s="88">
        <f>(IFERROR(ROUND(InformeTbHv[[#This Row],[M3]]/InformeTbHv[[#This Row],[TOTAL DE ARBOLES]],2),""))</f>
        <v>0.35</v>
      </c>
      <c r="F1522" s="39">
        <f>IFERROR(ROUND(InformeTbHv[[#This Row],[M3]]/InformeTbHv[[#This Row],[T EFECTIVO]],2),"")</f>
        <v>16.440000000000001</v>
      </c>
      <c r="G1522" s="89">
        <f>InformeTbHv[[#This Row],[T PROGRAMADO]]-InformeTbHv[[#This Row],[HORAS DE OTRAS PARADA]]</f>
        <v>7.3</v>
      </c>
      <c r="H1522" s="89">
        <f>InformeTbHv[[#This Row],[T PROGRAMADO]]-SUM(InformeTbHv[[#This Row],[T PARADAS MEC]]+InformeTbHv[[#This Row],[ALISTAMIENTO]]+InformeTbHv[[#This Row],[Mantenimiento periódico]])</f>
        <v>7.65</v>
      </c>
      <c r="I1522" s="89">
        <f>InformeTbHv[[#This Row],[T PARADAS MEC]]+InformeTbHv[[#This Row],[ALISTAMIENTO]]+InformeTbHv[[#This Row],[Mantenimiento periódico]]</f>
        <v>0.35</v>
      </c>
      <c r="J1522" s="89">
        <f>SUMIF(InformeTbHv[[#This Row],[MOTIVO 1]],"Mantenimiento periódico",InformeTbHv[[#This Row],[T OTRA PARADA 1]])</f>
        <v>0</v>
      </c>
      <c r="K1522" s="89">
        <f>InformeTbHv[[#This Row],[Mantenimiento periódico]]+InformeTbHv[[#This Row],[ALISTAMIENTO]]</f>
        <v>0.35</v>
      </c>
      <c r="L1522" s="89">
        <f>SUM(InformeTbHv[[#This Row],[T OTRA PARADA 1]:[T OTRA PARADA 5]])</f>
        <v>0</v>
      </c>
      <c r="M1522" s="88" t="s">
        <v>72</v>
      </c>
      <c r="N1522" s="88" t="s">
        <v>1418</v>
      </c>
      <c r="O1522" s="88" t="s">
        <v>87</v>
      </c>
      <c r="P1522" s="88">
        <v>1112300817</v>
      </c>
      <c r="Q1522" s="88" t="s">
        <v>43</v>
      </c>
      <c r="R1522" s="88" t="s">
        <v>74</v>
      </c>
      <c r="S1522" s="90">
        <v>46104</v>
      </c>
      <c r="T1522" s="88" t="s">
        <v>102</v>
      </c>
      <c r="U1522" s="88"/>
      <c r="V1522" s="88"/>
      <c r="W1522" s="88"/>
      <c r="X1522" s="88"/>
      <c r="Y1522" s="88"/>
      <c r="Z1522" s="88"/>
      <c r="AA1522" s="88"/>
      <c r="AB1522" s="88"/>
      <c r="AC1522" s="88" t="s">
        <v>1425</v>
      </c>
      <c r="AD1522" s="88" t="s">
        <v>1470</v>
      </c>
      <c r="AE1522" s="88" t="s">
        <v>1514</v>
      </c>
      <c r="AF1522" s="88">
        <v>18.81028029942162</v>
      </c>
      <c r="AG1522" s="251" t="s">
        <v>205</v>
      </c>
      <c r="AH1522" s="206">
        <v>4</v>
      </c>
      <c r="AI1522" s="88" t="s">
        <v>45</v>
      </c>
      <c r="AJ1522" s="419">
        <f>VLOOKUP(InformeTbHv[[#This Row],[TURNO]],[1]INFORMEHV!AI$2:AK$184,2,0)</f>
        <v>0.58333333333333337</v>
      </c>
      <c r="AK1522" s="419">
        <f>VLOOKUP(InformeTbHv[[#This Row],[TURNO]],[1]INFORMEHV!AI$2:AK$184,3,0)</f>
        <v>0.91666666666666663</v>
      </c>
      <c r="AL1522" s="205">
        <v>25</v>
      </c>
      <c r="AM1522" s="88">
        <v>347</v>
      </c>
      <c r="AN1522" s="88">
        <v>120</v>
      </c>
      <c r="AO1522" s="88">
        <v>22.1</v>
      </c>
      <c r="AP1522" s="88"/>
      <c r="AQ1522" s="89">
        <v>22.2</v>
      </c>
      <c r="AR1522" s="88">
        <v>8</v>
      </c>
      <c r="AS1522" s="88"/>
      <c r="AT1522" s="88"/>
      <c r="AU1522" s="88"/>
      <c r="AV1522" s="88">
        <v>0.35</v>
      </c>
      <c r="AW1522" s="88">
        <v>0.35</v>
      </c>
      <c r="AX1522" s="88"/>
      <c r="AY1522" s="88">
        <v>4</v>
      </c>
      <c r="AZ1522" s="92"/>
      <c r="BA1522" s="88" t="s">
        <v>46</v>
      </c>
      <c r="BB152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0.7</v>
      </c>
      <c r="BC1522" s="89"/>
      <c r="BD1522" s="89"/>
      <c r="BE1522" s="89"/>
      <c r="BF1522" s="89"/>
      <c r="BG1522" s="93"/>
      <c r="BH1522" s="44"/>
      <c r="BI1522" s="45"/>
      <c r="BJ1522" s="45"/>
      <c r="BK1522" s="46"/>
      <c r="BL1522" s="94"/>
    </row>
    <row r="1523" spans="1:64" ht="18" customHeight="1" x14ac:dyDescent="0.3">
      <c r="A1523" s="87">
        <f>IFERROR(InformeTbHv[[#This Row],[T EFECTIVO]]/InformeTbHv[[#This Row],[Horas disponibles]],0)</f>
        <v>0.94003241491085898</v>
      </c>
      <c r="B1523" s="87">
        <f>((InformeTbHv[[#This Row],[T PROGRAMADO]]-InformeTbHv[[#This Row],[HORAS DE OTRAS PARADA]]))/InformeTbHv[[#This Row],[T PROGRAMADO]]</f>
        <v>0.89230769230769225</v>
      </c>
      <c r="C1523" s="216">
        <f>IFERROR(((InformeTbHv[[#This Row],[T PROGRAMADO]]-InformeTbHv[[#This Row],[Ttal P. mec]])/InformeTbHv[[#This Row],[T PROGRAMADO]]),0)</f>
        <v>0.94923076923076921</v>
      </c>
      <c r="D1523" s="88">
        <f>IFERROR(ROUND(InformeTbHv[[#This Row],[TOTAL DE ARBOLES]]/InformeTbHv[[#This Row],[T EFECTIVO]],2),"")</f>
        <v>69.83</v>
      </c>
      <c r="E1523" s="88">
        <f>(IFERROR(ROUND(InformeTbHv[[#This Row],[M3]]/InformeTbHv[[#This Row],[TOTAL DE ARBOLES]],2),""))</f>
        <v>0.35</v>
      </c>
      <c r="F1523" s="39">
        <f>IFERROR(ROUND(InformeTbHv[[#This Row],[M3]]/InformeTbHv[[#This Row],[T EFECTIVO]],2),"")</f>
        <v>24.31</v>
      </c>
      <c r="G1523" s="89">
        <f>InformeTbHv[[#This Row],[T PROGRAMADO]]-InformeTbHv[[#This Row],[HORAS DE OTRAS PARADA]]</f>
        <v>5.8</v>
      </c>
      <c r="H1523" s="89">
        <f>InformeTbHv[[#This Row],[T PROGRAMADO]]-SUM(InformeTbHv[[#This Row],[T PARADAS MEC]]+InformeTbHv[[#This Row],[ALISTAMIENTO]]+InformeTbHv[[#This Row],[Mantenimiento periódico]])</f>
        <v>6.17</v>
      </c>
      <c r="I1523" s="89">
        <f>InformeTbHv[[#This Row],[T PARADAS MEC]]+InformeTbHv[[#This Row],[ALISTAMIENTO]]+InformeTbHv[[#This Row],[Mantenimiento periódico]]</f>
        <v>0.33</v>
      </c>
      <c r="J1523" s="89">
        <f>SUMIF(InformeTbHv[[#This Row],[MOTIVO 1]],"Mantenimiento periódico",InformeTbHv[[#This Row],[T OTRA PARADA 1]])</f>
        <v>0</v>
      </c>
      <c r="K1523" s="89">
        <f>InformeTbHv[[#This Row],[Mantenimiento periódico]]+InformeTbHv[[#This Row],[ALISTAMIENTO]]</f>
        <v>0.33</v>
      </c>
      <c r="L1523" s="89">
        <f>SUM(InformeTbHv[[#This Row],[T OTRA PARADA 1]:[T OTRA PARADA 5]])</f>
        <v>0</v>
      </c>
      <c r="M1523" s="88" t="s">
        <v>42</v>
      </c>
      <c r="N1523" s="88" t="s">
        <v>1418</v>
      </c>
      <c r="O1523" s="88" t="s">
        <v>58</v>
      </c>
      <c r="P1523" s="88">
        <v>6343935</v>
      </c>
      <c r="Q1523" s="88" t="s">
        <v>43</v>
      </c>
      <c r="R1523" s="88" t="s">
        <v>44</v>
      </c>
      <c r="S1523" s="90">
        <v>46104</v>
      </c>
      <c r="T1523" s="88" t="s">
        <v>815</v>
      </c>
      <c r="U1523" s="88"/>
      <c r="V1523" s="88"/>
      <c r="W1523" s="88"/>
      <c r="X1523" s="88"/>
      <c r="Y1523" s="88"/>
      <c r="Z1523" s="88"/>
      <c r="AA1523" s="88"/>
      <c r="AB1523" s="88"/>
      <c r="AC1523" s="88" t="s">
        <v>1434</v>
      </c>
      <c r="AD1523" s="88" t="s">
        <v>1479</v>
      </c>
      <c r="AE1523" s="88" t="s">
        <v>1519</v>
      </c>
      <c r="AF1523" s="88">
        <v>17.88641072711232</v>
      </c>
      <c r="AG1523" s="49" t="s">
        <v>208</v>
      </c>
      <c r="AH1523" s="206">
        <v>3</v>
      </c>
      <c r="AI1523" s="88" t="s">
        <v>45</v>
      </c>
      <c r="AJ1523" s="419">
        <f>VLOOKUP(InformeTbHv[[#This Row],[TURNO]],[1]INFORMEHV!AI$2:AK$184,2,0)</f>
        <v>0.58333333333333337</v>
      </c>
      <c r="AK1523" s="419">
        <f>VLOOKUP(InformeTbHv[[#This Row],[TURNO]],[1]INFORMEHV!AI$2:AK$184,3,0)</f>
        <v>0.91666666666666663</v>
      </c>
      <c r="AL1523" s="205">
        <v>27</v>
      </c>
      <c r="AM1523" s="88">
        <v>405</v>
      </c>
      <c r="AN1523" s="88">
        <v>141</v>
      </c>
      <c r="AO1523" s="88">
        <v>17</v>
      </c>
      <c r="AP1523" s="88">
        <v>74</v>
      </c>
      <c r="AQ1523" s="89">
        <v>0.35</v>
      </c>
      <c r="AR1523" s="88">
        <v>6.5</v>
      </c>
      <c r="AS1523" s="88"/>
      <c r="AT1523" s="88"/>
      <c r="AU1523" s="88"/>
      <c r="AV1523" s="88">
        <v>0.33</v>
      </c>
      <c r="AW1523" s="88">
        <v>0.2</v>
      </c>
      <c r="AX1523" s="88">
        <v>0.17</v>
      </c>
      <c r="AY1523" s="88">
        <v>3</v>
      </c>
      <c r="AZ1523" s="92"/>
      <c r="BA1523" s="88" t="s">
        <v>46</v>
      </c>
      <c r="BB152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0.70000000000000007</v>
      </c>
      <c r="BC1523" s="89"/>
      <c r="BD1523" s="89"/>
      <c r="BE1523" s="89"/>
      <c r="BF1523" s="89"/>
      <c r="BG1523" s="93"/>
      <c r="BH1523" s="44"/>
      <c r="BI1523" s="45"/>
      <c r="BJ1523" s="45"/>
      <c r="BK1523" s="46"/>
      <c r="BL1523" s="94"/>
    </row>
    <row r="1524" spans="1:64" ht="18" customHeight="1" x14ac:dyDescent="0.3">
      <c r="A1524" s="87">
        <f>IFERROR(InformeTbHv[[#This Row],[T EFECTIVO]]/InformeTbHv[[#This Row],[Horas disponibles]],0)</f>
        <v>0.93872229465449808</v>
      </c>
      <c r="B1524" s="87">
        <f>((InformeTbHv[[#This Row],[T PROGRAMADO]]-InformeTbHv[[#This Row],[HORAS DE OTRAS PARADA]]))/InformeTbHv[[#This Row],[T PROGRAMADO]]</f>
        <v>0.9</v>
      </c>
      <c r="C1524" s="216">
        <f>IFERROR(((InformeTbHv[[#This Row],[T PROGRAMADO]]-InformeTbHv[[#This Row],[Ttal P. mec]])/InformeTbHv[[#This Row],[T PROGRAMADO]]),0)</f>
        <v>0.95874999999999999</v>
      </c>
      <c r="D1524" s="88">
        <f>IFERROR(ROUND(InformeTbHv[[#This Row],[TOTAL DE ARBOLES]]/InformeTbHv[[#This Row],[T EFECTIVO]],2),"")</f>
        <v>62.64</v>
      </c>
      <c r="E1524" s="88">
        <f>(IFERROR(ROUND(InformeTbHv[[#This Row],[M3]]/InformeTbHv[[#This Row],[TOTAL DE ARBOLES]],2),""))</f>
        <v>0.37</v>
      </c>
      <c r="F1524" s="39">
        <f>IFERROR(ROUND(InformeTbHv[[#This Row],[M3]]/InformeTbHv[[#This Row],[T EFECTIVO]],2),"")</f>
        <v>23.06</v>
      </c>
      <c r="G1524" s="89">
        <f>InformeTbHv[[#This Row],[T PROGRAMADO]]-InformeTbHv[[#This Row],[HORAS DE OTRAS PARADA]]</f>
        <v>7.2</v>
      </c>
      <c r="H1524" s="89">
        <f>InformeTbHv[[#This Row],[T PROGRAMADO]]-SUM(InformeTbHv[[#This Row],[T PARADAS MEC]]+InformeTbHv[[#This Row],[ALISTAMIENTO]]+InformeTbHv[[#This Row],[Mantenimiento periódico]])</f>
        <v>7.67</v>
      </c>
      <c r="I1524" s="89">
        <f>InformeTbHv[[#This Row],[T PARADAS MEC]]+InformeTbHv[[#This Row],[ALISTAMIENTO]]+InformeTbHv[[#This Row],[Mantenimiento periódico]]</f>
        <v>0.33</v>
      </c>
      <c r="J1524" s="89">
        <f>SUMIF(InformeTbHv[[#This Row],[MOTIVO 1]],"Mantenimiento periódico",InformeTbHv[[#This Row],[T OTRA PARADA 1]])</f>
        <v>0</v>
      </c>
      <c r="K1524" s="89">
        <f>InformeTbHv[[#This Row],[Mantenimiento periódico]]+InformeTbHv[[#This Row],[ALISTAMIENTO]]</f>
        <v>0.33</v>
      </c>
      <c r="L1524" s="89">
        <f>SUM(InformeTbHv[[#This Row],[T OTRA PARADA 1]:[T OTRA PARADA 5]])</f>
        <v>0</v>
      </c>
      <c r="M1524" s="88" t="s">
        <v>42</v>
      </c>
      <c r="N1524" s="88" t="s">
        <v>1418</v>
      </c>
      <c r="O1524" s="88" t="s">
        <v>59</v>
      </c>
      <c r="P1524" s="88">
        <v>94269864</v>
      </c>
      <c r="Q1524" s="88" t="s">
        <v>43</v>
      </c>
      <c r="R1524" s="88" t="s">
        <v>44</v>
      </c>
      <c r="S1524" s="90">
        <v>46104</v>
      </c>
      <c r="T1524" s="88" t="s">
        <v>815</v>
      </c>
      <c r="U1524" s="88"/>
      <c r="V1524" s="88"/>
      <c r="W1524" s="88"/>
      <c r="X1524" s="88"/>
      <c r="Y1524" s="88"/>
      <c r="Z1524" s="88"/>
      <c r="AA1524" s="88"/>
      <c r="AB1524" s="88"/>
      <c r="AC1524" s="88" t="s">
        <v>1434</v>
      </c>
      <c r="AD1524" s="88" t="s">
        <v>1479</v>
      </c>
      <c r="AE1524" s="88" t="s">
        <v>1519</v>
      </c>
      <c r="AF1524" s="88">
        <v>17.88641072711232</v>
      </c>
      <c r="AG1524" s="49" t="s">
        <v>208</v>
      </c>
      <c r="AH1524" s="206">
        <v>3</v>
      </c>
      <c r="AI1524" s="88" t="s">
        <v>47</v>
      </c>
      <c r="AJ1524" s="419">
        <f>VLOOKUP(InformeTbHv[[#This Row],[TURNO]],[1]INFORMEHV!AI$2:AK$184,2,0)</f>
        <v>0.25</v>
      </c>
      <c r="AK1524" s="419">
        <f>VLOOKUP(InformeTbHv[[#This Row],[TURNO]],[1]INFORMEHV!AI$2:AK$184,3,0)</f>
        <v>0.58333333333333337</v>
      </c>
      <c r="AL1524" s="205">
        <v>20</v>
      </c>
      <c r="AM1524" s="88">
        <v>451</v>
      </c>
      <c r="AN1524" s="88">
        <v>166</v>
      </c>
      <c r="AO1524" s="88">
        <v>25</v>
      </c>
      <c r="AP1524" s="88">
        <v>79</v>
      </c>
      <c r="AQ1524" s="89">
        <v>0.37</v>
      </c>
      <c r="AR1524" s="88">
        <v>8</v>
      </c>
      <c r="AS1524" s="88"/>
      <c r="AT1524" s="88"/>
      <c r="AU1524" s="88"/>
      <c r="AV1524" s="88">
        <v>0.33</v>
      </c>
      <c r="AW1524" s="88">
        <v>0.17</v>
      </c>
      <c r="AX1524" s="88">
        <v>0.3</v>
      </c>
      <c r="AY1524" s="88"/>
      <c r="AZ1524" s="92"/>
      <c r="BA1524" s="88" t="s">
        <v>46</v>
      </c>
      <c r="BB152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0.8</v>
      </c>
      <c r="BC1524" s="89"/>
      <c r="BD1524" s="89"/>
      <c r="BE1524" s="89"/>
      <c r="BF1524" s="89"/>
      <c r="BG1524" s="93"/>
      <c r="BH1524" s="44"/>
      <c r="BI1524" s="45"/>
      <c r="BJ1524" s="45"/>
      <c r="BK1524" s="46"/>
      <c r="BL1524" s="94"/>
    </row>
    <row r="1525" spans="1:64" ht="18" customHeight="1" x14ac:dyDescent="0.3">
      <c r="A1525" s="87">
        <f>IFERROR(InformeTbHv[[#This Row],[T EFECTIVO]]/InformeTbHv[[#This Row],[Horas disponibles]],0)</f>
        <v>0.96401028277634959</v>
      </c>
      <c r="B1525" s="87">
        <f>((InformeTbHv[[#This Row],[T PROGRAMADO]]-InformeTbHv[[#This Row],[HORAS DE OTRAS PARADA]]))/InformeTbHv[[#This Row],[T PROGRAMADO]]</f>
        <v>0.9375</v>
      </c>
      <c r="C1525" s="216">
        <f>IFERROR(((InformeTbHv[[#This Row],[T PROGRAMADO]]-InformeTbHv[[#This Row],[Ttal P. mec]])/InformeTbHv[[#This Row],[T PROGRAMADO]]),0)</f>
        <v>0.97250000000000003</v>
      </c>
      <c r="D1525" s="88">
        <f>IFERROR(ROUND(InformeTbHv[[#This Row],[TOTAL DE ARBOLES]]/InformeTbHv[[#This Row],[T EFECTIVO]],2),"")</f>
        <v>43.11</v>
      </c>
      <c r="E1525" s="88">
        <f>(IFERROR(ROUND(InformeTbHv[[#This Row],[M3]]/InformeTbHv[[#This Row],[TOTAL DE ARBOLES]],2),""))</f>
        <v>0.38</v>
      </c>
      <c r="F1525" s="39">
        <f>IFERROR(ROUND(InformeTbHv[[#This Row],[M3]]/InformeTbHv[[#This Row],[T EFECTIVO]],2),"")</f>
        <v>16.34</v>
      </c>
      <c r="G1525" s="89">
        <f>InformeTbHv[[#This Row],[T PROGRAMADO]]-InformeTbHv[[#This Row],[HORAS DE OTRAS PARADA]]</f>
        <v>11.25</v>
      </c>
      <c r="H1525" s="89">
        <f>InformeTbHv[[#This Row],[T PROGRAMADO]]-SUM(InformeTbHv[[#This Row],[T PARADAS MEC]]+InformeTbHv[[#This Row],[ALISTAMIENTO]]+InformeTbHv[[#This Row],[Mantenimiento periódico]])</f>
        <v>11.67</v>
      </c>
      <c r="I1525" s="89">
        <f>InformeTbHv[[#This Row],[T PARADAS MEC]]+InformeTbHv[[#This Row],[ALISTAMIENTO]]+InformeTbHv[[#This Row],[Mantenimiento periódico]]</f>
        <v>0.33</v>
      </c>
      <c r="J1525" s="89">
        <f>SUMIF(InformeTbHv[[#This Row],[MOTIVO 1]],"Mantenimiento periódico",InformeTbHv[[#This Row],[T OTRA PARADA 1]])</f>
        <v>0</v>
      </c>
      <c r="K1525" s="89">
        <f>InformeTbHv[[#This Row],[Mantenimiento periódico]]+InformeTbHv[[#This Row],[ALISTAMIENTO]]</f>
        <v>0.33</v>
      </c>
      <c r="L1525" s="89">
        <f>SUM(InformeTbHv[[#This Row],[T OTRA PARADA 1]:[T OTRA PARADA 5]])</f>
        <v>0</v>
      </c>
      <c r="M1525" s="88" t="s">
        <v>76</v>
      </c>
      <c r="N1525" s="88" t="s">
        <v>1418</v>
      </c>
      <c r="O1525" s="88" t="s">
        <v>83</v>
      </c>
      <c r="P1525" s="88">
        <v>1116724602</v>
      </c>
      <c r="Q1525" s="88" t="s">
        <v>43</v>
      </c>
      <c r="R1525" s="88" t="s">
        <v>49</v>
      </c>
      <c r="S1525" s="90">
        <v>46104</v>
      </c>
      <c r="T1525" s="88" t="s">
        <v>981</v>
      </c>
      <c r="U1525" s="88"/>
      <c r="V1525" s="88"/>
      <c r="W1525" s="88"/>
      <c r="X1525" s="88"/>
      <c r="Y1525" s="88"/>
      <c r="Z1525" s="88"/>
      <c r="AA1525" s="88"/>
      <c r="AB1525" s="88"/>
      <c r="AC1525" s="88" t="s">
        <v>1435</v>
      </c>
      <c r="AD1525" s="88" t="s">
        <v>1480</v>
      </c>
      <c r="AE1525" s="88" t="s">
        <v>1509</v>
      </c>
      <c r="AF1525" s="88">
        <v>21.85343388198622</v>
      </c>
      <c r="AG1525" s="251" t="s">
        <v>205</v>
      </c>
      <c r="AH1525" s="206">
        <v>5</v>
      </c>
      <c r="AI1525" s="88" t="s">
        <v>47</v>
      </c>
      <c r="AJ1525" s="419">
        <f>VLOOKUP(InformeTbHv[[#This Row],[TURNO]],[1]INFORMEHV!AI$2:AK$184,2,0)</f>
        <v>0.25</v>
      </c>
      <c r="AK1525" s="419">
        <f>VLOOKUP(InformeTbHv[[#This Row],[TURNO]],[1]INFORMEHV!AI$2:AK$184,3,0)</f>
        <v>0.58333333333333337</v>
      </c>
      <c r="AL1525" s="205">
        <v>20</v>
      </c>
      <c r="AM1525" s="88">
        <v>485</v>
      </c>
      <c r="AN1525" s="88">
        <v>183.85</v>
      </c>
      <c r="AO1525" s="88">
        <v>13.6</v>
      </c>
      <c r="AP1525" s="88"/>
      <c r="AQ1525" s="89">
        <v>20</v>
      </c>
      <c r="AR1525" s="88">
        <v>12</v>
      </c>
      <c r="AS1525" s="88"/>
      <c r="AT1525" s="88"/>
      <c r="AU1525" s="88"/>
      <c r="AV1525" s="88">
        <v>0.33</v>
      </c>
      <c r="AW1525" s="88">
        <v>0.25</v>
      </c>
      <c r="AX1525" s="88">
        <v>0.17</v>
      </c>
      <c r="AY1525" s="88">
        <v>1</v>
      </c>
      <c r="AZ1525" s="92"/>
      <c r="BA1525" s="88" t="s">
        <v>46</v>
      </c>
      <c r="BB152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0.75000000000000011</v>
      </c>
      <c r="BC1525" s="89"/>
      <c r="BD1525" s="89"/>
      <c r="BE1525" s="89"/>
      <c r="BF1525" s="89"/>
      <c r="BG1525" s="93"/>
      <c r="BH1525" s="44"/>
      <c r="BI1525" s="45"/>
      <c r="BJ1525" s="45"/>
      <c r="BK1525" s="46"/>
      <c r="BL1525" s="94"/>
    </row>
    <row r="1526" spans="1:64" ht="18" customHeight="1" x14ac:dyDescent="0.3">
      <c r="A1526" s="87">
        <f>IFERROR(InformeTbHv[[#This Row],[T EFECTIVO]]/InformeTbHv[[#This Row],[Horas disponibles]],0)</f>
        <v>0.87737478411053538</v>
      </c>
      <c r="B1526" s="87">
        <f>((InformeTbHv[[#This Row],[T PROGRAMADO]]-InformeTbHv[[#This Row],[HORAS DE OTRAS PARADA]]))/InformeTbHv[[#This Row],[T PROGRAMADO]]</f>
        <v>0.84666666666666668</v>
      </c>
      <c r="C1526" s="216">
        <f>IFERROR(((InformeTbHv[[#This Row],[T PROGRAMADO]]-InformeTbHv[[#This Row],[Ttal P. mec]])/InformeTbHv[[#This Row],[T PROGRAMADO]]),0)</f>
        <v>0.96499999999999997</v>
      </c>
      <c r="D1526" s="88">
        <f>IFERROR(ROUND(InformeTbHv[[#This Row],[TOTAL DE ARBOLES]]/InformeTbHv[[#This Row],[T EFECTIVO]],2),"")</f>
        <v>29.53</v>
      </c>
      <c r="E1526" s="88">
        <f>(IFERROR(ROUND(InformeTbHv[[#This Row],[M3]]/InformeTbHv[[#This Row],[TOTAL DE ARBOLES]],2),""))</f>
        <v>0.37</v>
      </c>
      <c r="F1526" s="39">
        <f>IFERROR(ROUND(InformeTbHv[[#This Row],[M3]]/InformeTbHv[[#This Row],[T EFECTIVO]],2),"")</f>
        <v>10.83</v>
      </c>
      <c r="G1526" s="89">
        <f>InformeTbHv[[#This Row],[T PROGRAMADO]]-InformeTbHv[[#This Row],[HORAS DE OTRAS PARADA]]</f>
        <v>10.16</v>
      </c>
      <c r="H1526" s="89">
        <f>InformeTbHv[[#This Row],[T PROGRAMADO]]-SUM(InformeTbHv[[#This Row],[T PARADAS MEC]]+InformeTbHv[[#This Row],[ALISTAMIENTO]]+InformeTbHv[[#This Row],[Mantenimiento periódico]])</f>
        <v>11.58</v>
      </c>
      <c r="I1526" s="89">
        <f>InformeTbHv[[#This Row],[T PARADAS MEC]]+InformeTbHv[[#This Row],[ALISTAMIENTO]]+InformeTbHv[[#This Row],[Mantenimiento periódico]]</f>
        <v>0.42</v>
      </c>
      <c r="J1526" s="89">
        <f>SUMIF(InformeTbHv[[#This Row],[MOTIVO 1]],"Mantenimiento periódico",InformeTbHv[[#This Row],[T OTRA PARADA 1]])</f>
        <v>0</v>
      </c>
      <c r="K1526" s="89">
        <f>InformeTbHv[[#This Row],[Mantenimiento periódico]]+InformeTbHv[[#This Row],[ALISTAMIENTO]]</f>
        <v>0.42</v>
      </c>
      <c r="L1526" s="89">
        <f>SUM(InformeTbHv[[#This Row],[T OTRA PARADA 1]:[T OTRA PARADA 5]])</f>
        <v>0</v>
      </c>
      <c r="M1526" s="88" t="s">
        <v>55</v>
      </c>
      <c r="N1526" s="88" t="s">
        <v>1418</v>
      </c>
      <c r="O1526" s="88" t="s">
        <v>94</v>
      </c>
      <c r="P1526" s="88">
        <v>94269293</v>
      </c>
      <c r="Q1526" s="88" t="s">
        <v>43</v>
      </c>
      <c r="R1526" s="88" t="s">
        <v>49</v>
      </c>
      <c r="S1526" s="90">
        <v>46104</v>
      </c>
      <c r="T1526" s="88" t="s">
        <v>62</v>
      </c>
      <c r="U1526" s="88"/>
      <c r="V1526" s="88"/>
      <c r="W1526" s="88"/>
      <c r="X1526" s="88"/>
      <c r="Y1526" s="88"/>
      <c r="Z1526" s="88"/>
      <c r="AA1526" s="88"/>
      <c r="AB1526" s="88"/>
      <c r="AC1526" s="88" t="s">
        <v>1445</v>
      </c>
      <c r="AD1526" s="88" t="s">
        <v>1490</v>
      </c>
      <c r="AE1526" s="88" t="s">
        <v>1518</v>
      </c>
      <c r="AF1526" s="88">
        <v>19.828868083208551</v>
      </c>
      <c r="AG1526" s="49" t="s">
        <v>208</v>
      </c>
      <c r="AH1526" s="206">
        <v>5</v>
      </c>
      <c r="AI1526" s="88" t="s">
        <v>47</v>
      </c>
      <c r="AJ1526" s="419">
        <f>VLOOKUP(InformeTbHv[[#This Row],[TURNO]],[1]INFORMEHV!AI$2:AK$184,2,0)</f>
        <v>0.25</v>
      </c>
      <c r="AK1526" s="419">
        <f>VLOOKUP(InformeTbHv[[#This Row],[TURNO]],[1]INFORMEHV!AI$2:AK$184,3,0)</f>
        <v>0.58333333333333337</v>
      </c>
      <c r="AL1526" s="205">
        <v>30</v>
      </c>
      <c r="AM1526" s="88">
        <v>300</v>
      </c>
      <c r="AN1526" s="88">
        <v>110</v>
      </c>
      <c r="AO1526" s="88">
        <v>15</v>
      </c>
      <c r="AP1526" s="88">
        <v>42</v>
      </c>
      <c r="AQ1526" s="198">
        <v>26</v>
      </c>
      <c r="AR1526" s="88">
        <v>12</v>
      </c>
      <c r="AS1526" s="88"/>
      <c r="AT1526" s="88"/>
      <c r="AU1526" s="88"/>
      <c r="AV1526" s="88">
        <v>0.42</v>
      </c>
      <c r="AW1526" s="88">
        <v>0.42</v>
      </c>
      <c r="AX1526" s="88">
        <v>1</v>
      </c>
      <c r="AY1526" s="88"/>
      <c r="AZ1526" s="92" t="s">
        <v>1017</v>
      </c>
      <c r="BA1526" s="88" t="s">
        <v>46</v>
      </c>
      <c r="BB152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1.8399999999999999</v>
      </c>
      <c r="BC1526" s="89"/>
      <c r="BD1526" s="89"/>
      <c r="BE1526" s="89"/>
      <c r="BF1526" s="89"/>
      <c r="BG1526" s="93"/>
      <c r="BH1526" s="44"/>
      <c r="BI1526" s="45"/>
      <c r="BJ1526" s="45"/>
      <c r="BK1526" s="46"/>
      <c r="BL1526" s="94"/>
    </row>
    <row r="1527" spans="1:64" ht="18" customHeight="1" x14ac:dyDescent="0.3">
      <c r="A1527" s="87">
        <f>IFERROR(InformeTbHv[[#This Row],[T EFECTIVO]]/InformeTbHv[[#This Row],[Horas disponibles]],0)</f>
        <v>0.26666666666666666</v>
      </c>
      <c r="B1527" s="87">
        <f>((InformeTbHv[[#This Row],[T PROGRAMADO]]-InformeTbHv[[#This Row],[HORAS DE OTRAS PARADA]]))/InformeTbHv[[#This Row],[T PROGRAMADO]]</f>
        <v>0.25</v>
      </c>
      <c r="C1527" s="216">
        <f>IFERROR(((InformeTbHv[[#This Row],[T PROGRAMADO]]-InformeTbHv[[#This Row],[Ttal P. mec]])/InformeTbHv[[#This Row],[T PROGRAMADO]]),0)</f>
        <v>0.9375</v>
      </c>
      <c r="D1527" s="88">
        <f>IFERROR(ROUND(InformeTbHv[[#This Row],[TOTAL DE ARBOLES]]/InformeTbHv[[#This Row],[T EFECTIVO]],2),"")</f>
        <v>69.5</v>
      </c>
      <c r="E1527" s="88">
        <f>(IFERROR(ROUND(InformeTbHv[[#This Row],[M3]]/InformeTbHv[[#This Row],[TOTAL DE ARBOLES]],2),""))</f>
        <v>0.21</v>
      </c>
      <c r="F1527" s="39">
        <f>IFERROR(ROUND(InformeTbHv[[#This Row],[M3]]/InformeTbHv[[#This Row],[T EFECTIVO]],2),"")</f>
        <v>14.76</v>
      </c>
      <c r="G1527" s="89">
        <f>InformeTbHv[[#This Row],[T PROGRAMADO]]-InformeTbHv[[#This Row],[HORAS DE OTRAS PARADA]]</f>
        <v>2</v>
      </c>
      <c r="H1527" s="89">
        <f>InformeTbHv[[#This Row],[T PROGRAMADO]]-SUM(InformeTbHv[[#This Row],[T PARADAS MEC]]+InformeTbHv[[#This Row],[ALISTAMIENTO]]+InformeTbHv[[#This Row],[Mantenimiento periódico]])</f>
        <v>7.5</v>
      </c>
      <c r="I1527" s="89">
        <f>InformeTbHv[[#This Row],[T PARADAS MEC]]+InformeTbHv[[#This Row],[ALISTAMIENTO]]+InformeTbHv[[#This Row],[Mantenimiento periódico]]</f>
        <v>0.5</v>
      </c>
      <c r="J1527" s="89">
        <f>SUMIF(InformeTbHv[[#This Row],[MOTIVO 1]],"Mantenimiento periódico",InformeTbHv[[#This Row],[T OTRA PARADA 1]])</f>
        <v>0</v>
      </c>
      <c r="K1527" s="89">
        <f>InformeTbHv[[#This Row],[Mantenimiento periódico]]+InformeTbHv[[#This Row],[ALISTAMIENTO]]</f>
        <v>0.5</v>
      </c>
      <c r="L1527" s="89">
        <f>SUM(InformeTbHv[[#This Row],[T OTRA PARADA 1]:[T OTRA PARADA 5]])</f>
        <v>5.5</v>
      </c>
      <c r="M1527" s="88" t="s">
        <v>68</v>
      </c>
      <c r="N1527" s="88" t="s">
        <v>1417</v>
      </c>
      <c r="O1527" s="88" t="s">
        <v>69</v>
      </c>
      <c r="P1527" s="88">
        <v>1059706760</v>
      </c>
      <c r="Q1527" s="88" t="s">
        <v>65</v>
      </c>
      <c r="R1527" s="88" t="s">
        <v>44</v>
      </c>
      <c r="S1527" s="90">
        <v>46101</v>
      </c>
      <c r="T1527" s="88" t="s">
        <v>963</v>
      </c>
      <c r="U1527" s="88"/>
      <c r="V1527" s="88"/>
      <c r="W1527" s="88"/>
      <c r="X1527" s="88"/>
      <c r="Y1527" s="88"/>
      <c r="Z1527" s="88"/>
      <c r="AA1527" s="88"/>
      <c r="AB1527" s="88"/>
      <c r="AC1527" s="88" t="s">
        <v>1436</v>
      </c>
      <c r="AD1527" s="88" t="s">
        <v>1481</v>
      </c>
      <c r="AE1527" s="88" t="s">
        <v>1512</v>
      </c>
      <c r="AF1527" s="88">
        <v>23.058471789277405</v>
      </c>
      <c r="AG1527" s="251" t="s">
        <v>205</v>
      </c>
      <c r="AH1527" s="206">
        <v>4</v>
      </c>
      <c r="AI1527" s="88" t="s">
        <v>47</v>
      </c>
      <c r="AJ1527" s="419">
        <f>VLOOKUP(InformeTbHv[[#This Row],[TURNO]],[1]INFORMEHV!AI$2:AK$184,2,0)</f>
        <v>0.25</v>
      </c>
      <c r="AK1527" s="419">
        <f>VLOOKUP(InformeTbHv[[#This Row],[TURNO]],[1]INFORMEHV!AI$2:AK$184,3,0)</f>
        <v>0.58333333333333337</v>
      </c>
      <c r="AL1527" s="205">
        <v>28</v>
      </c>
      <c r="AM1527" s="88">
        <v>139</v>
      </c>
      <c r="AN1527" s="88">
        <v>29.52</v>
      </c>
      <c r="AO1527" s="88">
        <v>15.7</v>
      </c>
      <c r="AP1527" s="88">
        <v>73</v>
      </c>
      <c r="AQ1527" s="89"/>
      <c r="AR1527" s="88">
        <v>8</v>
      </c>
      <c r="AS1527" s="88"/>
      <c r="AT1527" s="88"/>
      <c r="AU1527" s="88"/>
      <c r="AV1527" s="88">
        <v>0.5</v>
      </c>
      <c r="AW1527" s="88"/>
      <c r="AX1527" s="88"/>
      <c r="AY1527" s="88"/>
      <c r="AZ1527" s="92"/>
      <c r="BA1527" s="88" t="s">
        <v>46</v>
      </c>
      <c r="BB152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6</v>
      </c>
      <c r="BC1527" s="89">
        <v>5.5</v>
      </c>
      <c r="BD1527" s="89"/>
      <c r="BE1527" s="89"/>
      <c r="BF1527" s="89"/>
      <c r="BG1527" s="93"/>
      <c r="BH1527" s="44" t="s">
        <v>1018</v>
      </c>
      <c r="BI1527" s="45"/>
      <c r="BJ1527" s="45"/>
      <c r="BK1527" s="46"/>
      <c r="BL1527" s="94"/>
    </row>
    <row r="1528" spans="1:64" ht="18" customHeight="1" x14ac:dyDescent="0.3">
      <c r="A1528" s="87">
        <f>IFERROR(InformeTbHv[[#This Row],[T EFECTIVO]]/InformeTbHv[[#This Row],[Horas disponibles]],0)</f>
        <v>0.91395045632333771</v>
      </c>
      <c r="B1528" s="87">
        <f>((InformeTbHv[[#This Row],[T PROGRAMADO]]-InformeTbHv[[#This Row],[HORAS DE OTRAS PARADA]]))/InformeTbHv[[#This Row],[T PROGRAMADO]]</f>
        <v>0.87624999999999997</v>
      </c>
      <c r="C1528" s="216">
        <f>IFERROR(((InformeTbHv[[#This Row],[T PROGRAMADO]]-InformeTbHv[[#This Row],[Ttal P. mec]])/InformeTbHv[[#This Row],[T PROGRAMADO]]),0)</f>
        <v>0.95874999999999999</v>
      </c>
      <c r="D1528" s="88">
        <f>IFERROR(ROUND(InformeTbHv[[#This Row],[TOTAL DE ARBOLES]]/InformeTbHv[[#This Row],[T EFECTIVO]],2),"")</f>
        <v>0</v>
      </c>
      <c r="E1528" s="88" t="str">
        <f>(IFERROR(ROUND(InformeTbHv[[#This Row],[M3]]/InformeTbHv[[#This Row],[TOTAL DE ARBOLES]],2),""))</f>
        <v/>
      </c>
      <c r="F1528" s="39">
        <f>IFERROR(ROUND(InformeTbHv[[#This Row],[M3]]/InformeTbHv[[#This Row],[T EFECTIVO]],2),"")</f>
        <v>8.56</v>
      </c>
      <c r="G1528" s="89">
        <f>InformeTbHv[[#This Row],[T PROGRAMADO]]-InformeTbHv[[#This Row],[HORAS DE OTRAS PARADA]]</f>
        <v>7.01</v>
      </c>
      <c r="H1528" s="89">
        <f>InformeTbHv[[#This Row],[T PROGRAMADO]]-SUM(InformeTbHv[[#This Row],[T PARADAS MEC]]+InformeTbHv[[#This Row],[ALISTAMIENTO]]+InformeTbHv[[#This Row],[Mantenimiento periódico]])</f>
        <v>7.67</v>
      </c>
      <c r="I1528" s="89">
        <f>InformeTbHv[[#This Row],[T PARADAS MEC]]+InformeTbHv[[#This Row],[ALISTAMIENTO]]+InformeTbHv[[#This Row],[Mantenimiento periódico]]</f>
        <v>0.33</v>
      </c>
      <c r="J1528" s="89">
        <f>SUMIF(InformeTbHv[[#This Row],[MOTIVO 1]],"Mantenimiento periódico",InformeTbHv[[#This Row],[T OTRA PARADA 1]])</f>
        <v>0</v>
      </c>
      <c r="K1528" s="89">
        <f>InformeTbHv[[#This Row],[Mantenimiento periódico]]+InformeTbHv[[#This Row],[ALISTAMIENTO]]</f>
        <v>0.33</v>
      </c>
      <c r="L1528" s="89">
        <f>SUM(InformeTbHv[[#This Row],[T OTRA PARADA 1]:[T OTRA PARADA 5]])</f>
        <v>0</v>
      </c>
      <c r="M1528" s="88" t="s">
        <v>68</v>
      </c>
      <c r="N1528" s="88" t="s">
        <v>1417</v>
      </c>
      <c r="O1528" s="88" t="s">
        <v>91</v>
      </c>
      <c r="P1528" s="88">
        <v>1114338868</v>
      </c>
      <c r="Q1528" s="88" t="s">
        <v>65</v>
      </c>
      <c r="R1528" s="88" t="s">
        <v>44</v>
      </c>
      <c r="S1528" s="90">
        <v>46101</v>
      </c>
      <c r="T1528" s="88" t="s">
        <v>963</v>
      </c>
      <c r="U1528" s="88"/>
      <c r="V1528" s="88"/>
      <c r="W1528" s="88"/>
      <c r="X1528" s="88"/>
      <c r="Y1528" s="88"/>
      <c r="Z1528" s="88"/>
      <c r="AA1528" s="88"/>
      <c r="AB1528" s="88"/>
      <c r="AC1528" s="88" t="s">
        <v>1436</v>
      </c>
      <c r="AD1528" s="88" t="s">
        <v>1481</v>
      </c>
      <c r="AE1528" s="88" t="s">
        <v>1512</v>
      </c>
      <c r="AF1528" s="88">
        <v>23.058471789277405</v>
      </c>
      <c r="AG1528" s="251" t="s">
        <v>205</v>
      </c>
      <c r="AH1528" s="206">
        <v>4</v>
      </c>
      <c r="AI1528" s="88" t="s">
        <v>45</v>
      </c>
      <c r="AJ1528" s="419">
        <f>VLOOKUP(InformeTbHv[[#This Row],[TURNO]],[1]INFORMEHV!AI$2:AK$184,2,0)</f>
        <v>0.58333333333333337</v>
      </c>
      <c r="AK1528" s="419">
        <f>VLOOKUP(InformeTbHv[[#This Row],[TURNO]],[1]INFORMEHV!AI$2:AK$184,3,0)</f>
        <v>0.91666666666666663</v>
      </c>
      <c r="AL1528" s="205"/>
      <c r="AM1528" s="88"/>
      <c r="AN1528" s="88">
        <v>60</v>
      </c>
      <c r="AO1528" s="88">
        <v>44.19</v>
      </c>
      <c r="AP1528" s="88">
        <v>65</v>
      </c>
      <c r="AQ1528" s="89"/>
      <c r="AR1528" s="88">
        <v>8</v>
      </c>
      <c r="AS1528" s="88"/>
      <c r="AT1528" s="88"/>
      <c r="AU1528" s="88"/>
      <c r="AV1528" s="88">
        <v>0.33</v>
      </c>
      <c r="AW1528" s="88">
        <v>0.33</v>
      </c>
      <c r="AX1528" s="88">
        <v>0.33</v>
      </c>
      <c r="AY1528" s="88">
        <v>1</v>
      </c>
      <c r="AZ1528" s="92" t="s">
        <v>1019</v>
      </c>
      <c r="BA1528" s="88" t="s">
        <v>46</v>
      </c>
      <c r="BB152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0.99</v>
      </c>
      <c r="BC1528" s="89"/>
      <c r="BD1528" s="89"/>
      <c r="BE1528" s="89"/>
      <c r="BF1528" s="89"/>
      <c r="BG1528" s="93"/>
      <c r="BH1528" s="44"/>
      <c r="BI1528" s="45"/>
      <c r="BJ1528" s="45"/>
      <c r="BK1528" s="46"/>
      <c r="BL1528" s="94"/>
    </row>
    <row r="1529" spans="1:64" ht="18" customHeight="1" x14ac:dyDescent="0.3">
      <c r="A1529" s="87">
        <f>IFERROR(InformeTbHv[[#This Row],[T EFECTIVO]]/InformeTbHv[[#This Row],[Horas disponibles]],0)</f>
        <v>0.90104947526236878</v>
      </c>
      <c r="B1529" s="87">
        <f>((InformeTbHv[[#This Row],[T PROGRAMADO]]-InformeTbHv[[#This Row],[HORAS DE OTRAS PARADA]]))/InformeTbHv[[#This Row],[T PROGRAMADO]]</f>
        <v>0.75124999999999997</v>
      </c>
      <c r="C1529" s="216">
        <f>IFERROR(((InformeTbHv[[#This Row],[T PROGRAMADO]]-InformeTbHv[[#This Row],[Ttal P. mec]])/InformeTbHv[[#This Row],[T PROGRAMADO]]),0)</f>
        <v>0.83374999999999999</v>
      </c>
      <c r="D1529" s="88">
        <f>IFERROR(ROUND(InformeTbHv[[#This Row],[TOTAL DE ARBOLES]]/InformeTbHv[[#This Row],[T EFECTIVO]],2),"")</f>
        <v>36.770000000000003</v>
      </c>
      <c r="E1529" s="88">
        <f>(IFERROR(ROUND(InformeTbHv[[#This Row],[M3]]/InformeTbHv[[#This Row],[TOTAL DE ARBOLES]],2),""))</f>
        <v>0.27</v>
      </c>
      <c r="F1529" s="39">
        <f>IFERROR(ROUND(InformeTbHv[[#This Row],[M3]]/InformeTbHv[[#This Row],[T EFECTIVO]],2),"")</f>
        <v>9.77</v>
      </c>
      <c r="G1529" s="89">
        <f>InformeTbHv[[#This Row],[T PROGRAMADO]]-InformeTbHv[[#This Row],[HORAS DE OTRAS PARADA]]</f>
        <v>6.01</v>
      </c>
      <c r="H1529" s="89">
        <f>InformeTbHv[[#This Row],[T PROGRAMADO]]-SUM(InformeTbHv[[#This Row],[T PARADAS MEC]]+InformeTbHv[[#This Row],[ALISTAMIENTO]]+InformeTbHv[[#This Row],[Mantenimiento periódico]])</f>
        <v>6.67</v>
      </c>
      <c r="I1529" s="89">
        <f>InformeTbHv[[#This Row],[T PARADAS MEC]]+InformeTbHv[[#This Row],[ALISTAMIENTO]]+InformeTbHv[[#This Row],[Mantenimiento periódico]]</f>
        <v>1.33</v>
      </c>
      <c r="J1529" s="89">
        <f>SUMIF(InformeTbHv[[#This Row],[MOTIVO 1]],"Mantenimiento periódico",InformeTbHv[[#This Row],[T OTRA PARADA 1]])</f>
        <v>0</v>
      </c>
      <c r="K1529" s="89">
        <f>InformeTbHv[[#This Row],[Mantenimiento periódico]]+InformeTbHv[[#This Row],[ALISTAMIENTO]]</f>
        <v>0.33</v>
      </c>
      <c r="L1529" s="89">
        <f>SUM(InformeTbHv[[#This Row],[T OTRA PARADA 1]:[T OTRA PARADA 5]])</f>
        <v>0</v>
      </c>
      <c r="M1529" s="88" t="s">
        <v>68</v>
      </c>
      <c r="N1529" s="88" t="s">
        <v>1417</v>
      </c>
      <c r="O1529" s="88" t="s">
        <v>69</v>
      </c>
      <c r="P1529" s="88">
        <v>1059706760</v>
      </c>
      <c r="Q1529" s="88" t="s">
        <v>65</v>
      </c>
      <c r="R1529" s="88" t="s">
        <v>44</v>
      </c>
      <c r="S1529" s="90">
        <v>46101</v>
      </c>
      <c r="T1529" s="88" t="s">
        <v>1020</v>
      </c>
      <c r="U1529" s="88"/>
      <c r="V1529" s="88"/>
      <c r="W1529" s="88"/>
      <c r="X1529" s="88"/>
      <c r="Y1529" s="88"/>
      <c r="Z1529" s="88"/>
      <c r="AA1529" s="88"/>
      <c r="AB1529" s="88"/>
      <c r="AC1529" s="88" t="s">
        <v>1448</v>
      </c>
      <c r="AD1529" s="88" t="s">
        <v>1493</v>
      </c>
      <c r="AE1529" s="88" t="s">
        <v>1512</v>
      </c>
      <c r="AF1529" s="88">
        <v>26.509835108450897</v>
      </c>
      <c r="AG1529" s="251" t="s">
        <v>205</v>
      </c>
      <c r="AH1529" s="206">
        <v>2</v>
      </c>
      <c r="AI1529" s="88" t="s">
        <v>47</v>
      </c>
      <c r="AJ1529" s="419">
        <f>VLOOKUP(InformeTbHv[[#This Row],[TURNO]],[1]INFORMEHV!AI$2:AK$184,2,0)</f>
        <v>0.25</v>
      </c>
      <c r="AK1529" s="419">
        <f>VLOOKUP(InformeTbHv[[#This Row],[TURNO]],[1]INFORMEHV!AI$2:AK$184,3,0)</f>
        <v>0.58333333333333337</v>
      </c>
      <c r="AL1529" s="205">
        <v>28</v>
      </c>
      <c r="AM1529" s="88">
        <v>221</v>
      </c>
      <c r="AN1529" s="88">
        <v>58.72</v>
      </c>
      <c r="AO1529" s="88">
        <v>12.43</v>
      </c>
      <c r="AP1529" s="88"/>
      <c r="AQ1529" s="89"/>
      <c r="AR1529" s="88">
        <v>8</v>
      </c>
      <c r="AS1529" s="88">
        <v>1</v>
      </c>
      <c r="AT1529" s="88"/>
      <c r="AU1529" s="88"/>
      <c r="AV1529" s="88">
        <v>0.33</v>
      </c>
      <c r="AW1529" s="88">
        <v>0.33</v>
      </c>
      <c r="AX1529" s="88">
        <v>0.33</v>
      </c>
      <c r="AY1529" s="88"/>
      <c r="AZ1529" s="92" t="s">
        <v>1021</v>
      </c>
      <c r="BA1529" s="88" t="s">
        <v>46</v>
      </c>
      <c r="BB152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1.9900000000000002</v>
      </c>
      <c r="BC1529" s="89"/>
      <c r="BD1529" s="89"/>
      <c r="BE1529" s="89"/>
      <c r="BF1529" s="89"/>
      <c r="BG1529" s="93"/>
      <c r="BH1529" s="44"/>
      <c r="BI1529" s="45"/>
      <c r="BJ1529" s="45"/>
      <c r="BK1529" s="46"/>
      <c r="BL1529" s="94"/>
    </row>
    <row r="1530" spans="1:64" ht="18" customHeight="1" x14ac:dyDescent="0.3">
      <c r="A1530" s="87">
        <f>IFERROR(InformeTbHv[[#This Row],[T EFECTIVO]]/InformeTbHv[[#This Row],[Horas disponibles]],0)</f>
        <v>1</v>
      </c>
      <c r="B1530" s="87">
        <f>((InformeTbHv[[#This Row],[T PROGRAMADO]]-InformeTbHv[[#This Row],[HORAS DE OTRAS PARADA]]))/InformeTbHv[[#This Row],[T PROGRAMADO]]</f>
        <v>0.91625000000000001</v>
      </c>
      <c r="C1530" s="216">
        <f>IFERROR(((InformeTbHv[[#This Row],[T PROGRAMADO]]-InformeTbHv[[#This Row],[Ttal P. mec]])/InformeTbHv[[#This Row],[T PROGRAMADO]]),0)</f>
        <v>0.91625000000000001</v>
      </c>
      <c r="D1530" s="88">
        <f>IFERROR(ROUND(InformeTbHv[[#This Row],[TOTAL DE ARBOLES]]/InformeTbHv[[#This Row],[T EFECTIVO]],2),"")</f>
        <v>89.5</v>
      </c>
      <c r="E1530" s="88">
        <f>(IFERROR(ROUND(InformeTbHv[[#This Row],[M3]]/InformeTbHv[[#This Row],[TOTAL DE ARBOLES]],2),""))</f>
        <v>0.2</v>
      </c>
      <c r="F1530" s="39">
        <f>IFERROR(ROUND(InformeTbHv[[#This Row],[M3]]/InformeTbHv[[#This Row],[T EFECTIVO]],2),"")</f>
        <v>17.600000000000001</v>
      </c>
      <c r="G1530" s="89">
        <f>InformeTbHv[[#This Row],[T PROGRAMADO]]-InformeTbHv[[#This Row],[HORAS DE OTRAS PARADA]]</f>
        <v>7.33</v>
      </c>
      <c r="H1530" s="89">
        <f>InformeTbHv[[#This Row],[T PROGRAMADO]]-SUM(InformeTbHv[[#This Row],[T PARADAS MEC]]+InformeTbHv[[#This Row],[ALISTAMIENTO]]+InformeTbHv[[#This Row],[Mantenimiento periódico]])</f>
        <v>7.33</v>
      </c>
      <c r="I1530" s="89">
        <f>InformeTbHv[[#This Row],[T PARADAS MEC]]+InformeTbHv[[#This Row],[ALISTAMIENTO]]+InformeTbHv[[#This Row],[Mantenimiento periódico]]</f>
        <v>0.67</v>
      </c>
      <c r="J1530" s="89">
        <f>SUMIF(InformeTbHv[[#This Row],[MOTIVO 1]],"Mantenimiento periódico",InformeTbHv[[#This Row],[T OTRA PARADA 1]])</f>
        <v>0</v>
      </c>
      <c r="K1530" s="89">
        <f>InformeTbHv[[#This Row],[Mantenimiento periódico]]+InformeTbHv[[#This Row],[ALISTAMIENTO]]</f>
        <v>0.67</v>
      </c>
      <c r="L1530" s="89">
        <f>SUM(InformeTbHv[[#This Row],[T OTRA PARADA 1]:[T OTRA PARADA 5]])</f>
        <v>0</v>
      </c>
      <c r="M1530" s="88" t="s">
        <v>68</v>
      </c>
      <c r="N1530" s="88" t="s">
        <v>1417</v>
      </c>
      <c r="O1530" s="88" t="s">
        <v>91</v>
      </c>
      <c r="P1530" s="88">
        <v>1114338868</v>
      </c>
      <c r="Q1530" s="88" t="s">
        <v>65</v>
      </c>
      <c r="R1530" s="88" t="s">
        <v>44</v>
      </c>
      <c r="S1530" s="90">
        <v>46101</v>
      </c>
      <c r="T1530" s="88" t="s">
        <v>1020</v>
      </c>
      <c r="U1530" s="88"/>
      <c r="V1530" s="88"/>
      <c r="W1530" s="88"/>
      <c r="X1530" s="88"/>
      <c r="Y1530" s="88"/>
      <c r="Z1530" s="88"/>
      <c r="AA1530" s="88"/>
      <c r="AB1530" s="88"/>
      <c r="AC1530" s="88" t="s">
        <v>1448</v>
      </c>
      <c r="AD1530" s="88" t="s">
        <v>1493</v>
      </c>
      <c r="AE1530" s="88" t="s">
        <v>1512</v>
      </c>
      <c r="AF1530" s="88">
        <v>26.509835108450897</v>
      </c>
      <c r="AG1530" s="251" t="s">
        <v>205</v>
      </c>
      <c r="AH1530" s="206">
        <v>2</v>
      </c>
      <c r="AI1530" s="88" t="s">
        <v>45</v>
      </c>
      <c r="AJ1530" s="419">
        <f>VLOOKUP(InformeTbHv[[#This Row],[TURNO]],[1]INFORMEHV!AI$2:AK$184,2,0)</f>
        <v>0.58333333333333337</v>
      </c>
      <c r="AK1530" s="419">
        <f>VLOOKUP(InformeTbHv[[#This Row],[TURNO]],[1]INFORMEHV!AI$2:AK$184,3,0)</f>
        <v>0.91666666666666663</v>
      </c>
      <c r="AL1530" s="205">
        <v>28</v>
      </c>
      <c r="AM1530" s="88">
        <v>656</v>
      </c>
      <c r="AN1530" s="88">
        <v>129</v>
      </c>
      <c r="AO1530" s="88">
        <v>17.73</v>
      </c>
      <c r="AP1530" s="88"/>
      <c r="AQ1530" s="89"/>
      <c r="AR1530" s="88">
        <v>8</v>
      </c>
      <c r="AS1530" s="88"/>
      <c r="AT1530" s="88"/>
      <c r="AU1530" s="88"/>
      <c r="AV1530" s="88">
        <v>0.67</v>
      </c>
      <c r="AW1530" s="88"/>
      <c r="AX1530" s="88"/>
      <c r="AY1530" s="88"/>
      <c r="AZ1530" s="92" t="s">
        <v>1022</v>
      </c>
      <c r="BA1530" s="88" t="s">
        <v>46</v>
      </c>
      <c r="BB153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0.67</v>
      </c>
      <c r="BC1530" s="89"/>
      <c r="BD1530" s="89"/>
      <c r="BE1530" s="89"/>
      <c r="BF1530" s="89"/>
      <c r="BG1530" s="93"/>
      <c r="BH1530" s="44"/>
      <c r="BI1530" s="45"/>
      <c r="BJ1530" s="45"/>
      <c r="BK1530" s="46"/>
      <c r="BL1530" s="94"/>
    </row>
    <row r="1531" spans="1:64" ht="18" customHeight="1" x14ac:dyDescent="0.3">
      <c r="A1531" s="87">
        <f>IFERROR(InformeTbHv[[#This Row],[T EFECTIVO]]/InformeTbHv[[#This Row],[Horas disponibles]],0)</f>
        <v>0.92496765847347995</v>
      </c>
      <c r="B1531" s="87">
        <f>((InformeTbHv[[#This Row],[T PROGRAMADO]]-InformeTbHv[[#This Row],[HORAS DE OTRAS PARADA]]))/InformeTbHv[[#This Row],[T PROGRAMADO]]</f>
        <v>0.89375000000000004</v>
      </c>
      <c r="C1531" s="216">
        <f>IFERROR(((InformeTbHv[[#This Row],[T PROGRAMADO]]-InformeTbHv[[#This Row],[Ttal P. mec]])/InformeTbHv[[#This Row],[T PROGRAMADO]]),0)</f>
        <v>0.96625000000000005</v>
      </c>
      <c r="D1531" s="88">
        <f>IFERROR(ROUND(InformeTbHv[[#This Row],[TOTAL DE ARBOLES]]/InformeTbHv[[#This Row],[T EFECTIVO]],2),"")</f>
        <v>36.78</v>
      </c>
      <c r="E1531" s="88">
        <f>(IFERROR(ROUND(InformeTbHv[[#This Row],[M3]]/InformeTbHv[[#This Row],[TOTAL DE ARBOLES]],2),""))</f>
        <v>0.22</v>
      </c>
      <c r="F1531" s="39">
        <f>IFERROR(ROUND(InformeTbHv[[#This Row],[M3]]/InformeTbHv[[#This Row],[T EFECTIVO]],2),"")</f>
        <v>8.25</v>
      </c>
      <c r="G1531" s="89">
        <f>InformeTbHv[[#This Row],[T PROGRAMADO]]-InformeTbHv[[#This Row],[HORAS DE OTRAS PARADA]]</f>
        <v>7.15</v>
      </c>
      <c r="H1531" s="89">
        <f>InformeTbHv[[#This Row],[T PROGRAMADO]]-SUM(InformeTbHv[[#This Row],[T PARADAS MEC]]+InformeTbHv[[#This Row],[ALISTAMIENTO]]+InformeTbHv[[#This Row],[Mantenimiento periódico]])</f>
        <v>7.73</v>
      </c>
      <c r="I1531" s="89">
        <f>InformeTbHv[[#This Row],[T PARADAS MEC]]+InformeTbHv[[#This Row],[ALISTAMIENTO]]+InformeTbHv[[#This Row],[Mantenimiento periódico]]</f>
        <v>0.27</v>
      </c>
      <c r="J1531" s="89">
        <f>SUMIF(InformeTbHv[[#This Row],[MOTIVO 1]],"Mantenimiento periódico",InformeTbHv[[#This Row],[T OTRA PARADA 1]])</f>
        <v>0</v>
      </c>
      <c r="K1531" s="89">
        <f>InformeTbHv[[#This Row],[Mantenimiento periódico]]+InformeTbHv[[#This Row],[ALISTAMIENTO]]</f>
        <v>0.27</v>
      </c>
      <c r="L1531" s="89">
        <f>SUM(InformeTbHv[[#This Row],[T OTRA PARADA 1]:[T OTRA PARADA 5]])</f>
        <v>0</v>
      </c>
      <c r="M1531" s="88" t="s">
        <v>72</v>
      </c>
      <c r="N1531" s="88" t="s">
        <v>1418</v>
      </c>
      <c r="O1531" s="88" t="s">
        <v>73</v>
      </c>
      <c r="P1531" s="88">
        <v>1116724403</v>
      </c>
      <c r="Q1531" s="88" t="s">
        <v>43</v>
      </c>
      <c r="R1531" s="88" t="s">
        <v>74</v>
      </c>
      <c r="S1531" s="90">
        <v>46105</v>
      </c>
      <c r="T1531" s="88" t="s">
        <v>102</v>
      </c>
      <c r="U1531" s="88"/>
      <c r="V1531" s="88"/>
      <c r="W1531" s="88"/>
      <c r="X1531" s="88"/>
      <c r="Y1531" s="88"/>
      <c r="Z1531" s="88"/>
      <c r="AA1531" s="88"/>
      <c r="AB1531" s="88"/>
      <c r="AC1531" s="88" t="s">
        <v>1425</v>
      </c>
      <c r="AD1531" s="88" t="s">
        <v>1470</v>
      </c>
      <c r="AE1531" s="88" t="s">
        <v>1514</v>
      </c>
      <c r="AF1531" s="88">
        <v>18.81028029942162</v>
      </c>
      <c r="AG1531" s="251" t="s">
        <v>205</v>
      </c>
      <c r="AH1531" s="206">
        <v>4</v>
      </c>
      <c r="AI1531" s="88" t="s">
        <v>47</v>
      </c>
      <c r="AJ1531" s="419">
        <f>VLOOKUP(InformeTbHv[[#This Row],[TURNO]],[1]INFORMEHV!AI$2:AK$184,2,0)</f>
        <v>0.25</v>
      </c>
      <c r="AK1531" s="419">
        <f>VLOOKUP(InformeTbHv[[#This Row],[TURNO]],[1]INFORMEHV!AI$2:AK$184,3,0)</f>
        <v>0.58333333333333337</v>
      </c>
      <c r="AL1531" s="205">
        <v>26</v>
      </c>
      <c r="AM1531" s="88">
        <v>263</v>
      </c>
      <c r="AN1531" s="88">
        <v>59</v>
      </c>
      <c r="AO1531" s="88">
        <v>8.5</v>
      </c>
      <c r="AP1531" s="88">
        <v>45</v>
      </c>
      <c r="AQ1531" s="89">
        <v>14.5</v>
      </c>
      <c r="AR1531" s="88">
        <v>8</v>
      </c>
      <c r="AS1531" s="88"/>
      <c r="AT1531" s="88"/>
      <c r="AU1531" s="88"/>
      <c r="AV1531" s="88">
        <v>0.27</v>
      </c>
      <c r="AW1531" s="88"/>
      <c r="AX1531" s="88">
        <v>0.57999999999999996</v>
      </c>
      <c r="AY1531" s="88">
        <v>6.5</v>
      </c>
      <c r="AZ1531" s="92" t="s">
        <v>1023</v>
      </c>
      <c r="BA1531" s="88" t="s">
        <v>48</v>
      </c>
      <c r="BB153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0.85</v>
      </c>
      <c r="BC1531" s="89"/>
      <c r="BD1531" s="89"/>
      <c r="BE1531" s="89"/>
      <c r="BF1531" s="89"/>
      <c r="BG1531" s="93"/>
      <c r="BH1531" s="44"/>
      <c r="BI1531" s="45"/>
      <c r="BJ1531" s="45"/>
      <c r="BK1531" s="46"/>
      <c r="BL1531" s="94"/>
    </row>
    <row r="1532" spans="1:64" ht="18" customHeight="1" x14ac:dyDescent="0.3">
      <c r="A1532" s="87">
        <f>IFERROR(InformeTbHv[[#This Row],[T EFECTIVO]]/InformeTbHv[[#This Row],[Horas disponibles]],0)</f>
        <v>0.89866666666666672</v>
      </c>
      <c r="B1532" s="87">
        <f>((InformeTbHv[[#This Row],[T PROGRAMADO]]-InformeTbHv[[#This Row],[HORAS DE OTRAS PARADA]]))/InformeTbHv[[#This Row],[T PROGRAMADO]]</f>
        <v>0.84250000000000003</v>
      </c>
      <c r="C1532" s="216">
        <f>IFERROR(((InformeTbHv[[#This Row],[T PROGRAMADO]]-InformeTbHv[[#This Row],[Ttal P. mec]])/InformeTbHv[[#This Row],[T PROGRAMADO]]),0)</f>
        <v>0.9375</v>
      </c>
      <c r="D1532" s="88">
        <f>IFERROR(ROUND(InformeTbHv[[#This Row],[TOTAL DE ARBOLES]]/InformeTbHv[[#This Row],[T EFECTIVO]],2),"")</f>
        <v>44.36</v>
      </c>
      <c r="E1532" s="88">
        <f>(IFERROR(ROUND(InformeTbHv[[#This Row],[M3]]/InformeTbHv[[#This Row],[TOTAL DE ARBOLES]],2),""))</f>
        <v>0.27</v>
      </c>
      <c r="F1532" s="39">
        <f>IFERROR(ROUND(InformeTbHv[[#This Row],[M3]]/InformeTbHv[[#This Row],[T EFECTIVO]],2),"")</f>
        <v>12.17</v>
      </c>
      <c r="G1532" s="89">
        <f>InformeTbHv[[#This Row],[T PROGRAMADO]]-InformeTbHv[[#This Row],[HORAS DE OTRAS PARADA]]</f>
        <v>6.74</v>
      </c>
      <c r="H1532" s="89">
        <f>InformeTbHv[[#This Row],[T PROGRAMADO]]-SUM(InformeTbHv[[#This Row],[T PARADAS MEC]]+InformeTbHv[[#This Row],[ALISTAMIENTO]]+InformeTbHv[[#This Row],[Mantenimiento periódico]])</f>
        <v>7.5</v>
      </c>
      <c r="I1532" s="89">
        <f>InformeTbHv[[#This Row],[T PARADAS MEC]]+InformeTbHv[[#This Row],[ALISTAMIENTO]]+InformeTbHv[[#This Row],[Mantenimiento periódico]]</f>
        <v>0.5</v>
      </c>
      <c r="J1532" s="89">
        <f>SUMIF(InformeTbHv[[#This Row],[MOTIVO 1]],"Mantenimiento periódico",InformeTbHv[[#This Row],[T OTRA PARADA 1]])</f>
        <v>0</v>
      </c>
      <c r="K1532" s="89">
        <f>InformeTbHv[[#This Row],[Mantenimiento periódico]]+InformeTbHv[[#This Row],[ALISTAMIENTO]]</f>
        <v>0.5</v>
      </c>
      <c r="L1532" s="89">
        <f>SUM(InformeTbHv[[#This Row],[T OTRA PARADA 1]:[T OTRA PARADA 5]])</f>
        <v>0</v>
      </c>
      <c r="M1532" s="88" t="s">
        <v>72</v>
      </c>
      <c r="N1532" s="88" t="s">
        <v>1418</v>
      </c>
      <c r="O1532" s="88" t="s">
        <v>87</v>
      </c>
      <c r="P1532" s="88">
        <v>1112300817</v>
      </c>
      <c r="Q1532" s="88" t="s">
        <v>43</v>
      </c>
      <c r="R1532" s="88" t="s">
        <v>74</v>
      </c>
      <c r="S1532" s="90">
        <v>46105</v>
      </c>
      <c r="T1532" s="88" t="s">
        <v>102</v>
      </c>
      <c r="U1532" s="88"/>
      <c r="V1532" s="88"/>
      <c r="W1532" s="88"/>
      <c r="X1532" s="88"/>
      <c r="Y1532" s="88"/>
      <c r="Z1532" s="88"/>
      <c r="AA1532" s="88"/>
      <c r="AB1532" s="88"/>
      <c r="AC1532" s="88" t="s">
        <v>1425</v>
      </c>
      <c r="AD1532" s="88" t="s">
        <v>1470</v>
      </c>
      <c r="AE1532" s="88" t="s">
        <v>1514</v>
      </c>
      <c r="AF1532" s="88">
        <v>18.81028029942162</v>
      </c>
      <c r="AG1532" s="251" t="s">
        <v>205</v>
      </c>
      <c r="AH1532" s="206">
        <v>4</v>
      </c>
      <c r="AI1532" s="88" t="s">
        <v>45</v>
      </c>
      <c r="AJ1532" s="419">
        <f>VLOOKUP(InformeTbHv[[#This Row],[TURNO]],[1]INFORMEHV!AI$2:AK$184,2,0)</f>
        <v>0.58333333333333337</v>
      </c>
      <c r="AK1532" s="419">
        <f>VLOOKUP(InformeTbHv[[#This Row],[TURNO]],[1]INFORMEHV!AI$2:AK$184,3,0)</f>
        <v>0.91666666666666663</v>
      </c>
      <c r="AL1532" s="205">
        <v>27</v>
      </c>
      <c r="AM1532" s="88">
        <v>299</v>
      </c>
      <c r="AN1532" s="88">
        <v>82</v>
      </c>
      <c r="AO1532" s="88">
        <v>10</v>
      </c>
      <c r="AP1532" s="88">
        <v>44</v>
      </c>
      <c r="AQ1532" s="89">
        <v>16</v>
      </c>
      <c r="AR1532" s="88">
        <v>8</v>
      </c>
      <c r="AS1532" s="88"/>
      <c r="AT1532" s="88"/>
      <c r="AU1532" s="88"/>
      <c r="AV1532" s="88">
        <v>0.5</v>
      </c>
      <c r="AW1532" s="88">
        <v>0.33</v>
      </c>
      <c r="AX1532" s="88">
        <v>0.43</v>
      </c>
      <c r="AY1532" s="88">
        <v>6</v>
      </c>
      <c r="AZ1532" s="92" t="s">
        <v>1024</v>
      </c>
      <c r="BA1532" s="88" t="s">
        <v>48</v>
      </c>
      <c r="BB153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1.26</v>
      </c>
      <c r="BC1532" s="89"/>
      <c r="BD1532" s="89"/>
      <c r="BE1532" s="89"/>
      <c r="BF1532" s="89"/>
      <c r="BG1532" s="93"/>
      <c r="BH1532" s="44"/>
      <c r="BI1532" s="45"/>
      <c r="BJ1532" s="45"/>
      <c r="BK1532" s="46"/>
      <c r="BL1532" s="94"/>
    </row>
    <row r="1533" spans="1:64" ht="18" customHeight="1" x14ac:dyDescent="0.3">
      <c r="A1533" s="87">
        <f>IFERROR(InformeTbHv[[#This Row],[T EFECTIVO]]/InformeTbHv[[#This Row],[Horas disponibles]],0)</f>
        <v>0.94000000000000006</v>
      </c>
      <c r="B1533" s="87">
        <f>((InformeTbHv[[#This Row],[T PROGRAMADO]]-InformeTbHv[[#This Row],[HORAS DE OTRAS PARADA]]))/InformeTbHv[[#This Row],[T PROGRAMADO]]</f>
        <v>0.82250000000000001</v>
      </c>
      <c r="C1533" s="216">
        <f>IFERROR(((InformeTbHv[[#This Row],[T PROGRAMADO]]-InformeTbHv[[#This Row],[Ttal P. mec]])/InformeTbHv[[#This Row],[T PROGRAMADO]]),0)</f>
        <v>0.875</v>
      </c>
      <c r="D1533" s="88">
        <f>IFERROR(ROUND(InformeTbHv[[#This Row],[TOTAL DE ARBOLES]]/InformeTbHv[[#This Row],[T EFECTIVO]],2),"")</f>
        <v>29.03</v>
      </c>
      <c r="E1533" s="88">
        <f>(IFERROR(ROUND(InformeTbHv[[#This Row],[M3]]/InformeTbHv[[#This Row],[TOTAL DE ARBOLES]],2),""))</f>
        <v>0.37</v>
      </c>
      <c r="F1533" s="39">
        <f>IFERROR(ROUND(InformeTbHv[[#This Row],[M3]]/InformeTbHv[[#This Row],[T EFECTIVO]],2),"")</f>
        <v>10.61</v>
      </c>
      <c r="G1533" s="89">
        <f>InformeTbHv[[#This Row],[T PROGRAMADO]]-InformeTbHv[[#This Row],[HORAS DE OTRAS PARADA]]</f>
        <v>6.58</v>
      </c>
      <c r="H1533" s="89">
        <f>InformeTbHv[[#This Row],[T PROGRAMADO]]-SUM(InformeTbHv[[#This Row],[T PARADAS MEC]]+InformeTbHv[[#This Row],[ALISTAMIENTO]]+InformeTbHv[[#This Row],[Mantenimiento periódico]])</f>
        <v>7</v>
      </c>
      <c r="I1533" s="89">
        <f>InformeTbHv[[#This Row],[T PARADAS MEC]]+InformeTbHv[[#This Row],[ALISTAMIENTO]]+InformeTbHv[[#This Row],[Mantenimiento periódico]]</f>
        <v>1</v>
      </c>
      <c r="J1533" s="89">
        <f>SUMIF(InformeTbHv[[#This Row],[MOTIVO 1]],"Mantenimiento periódico",InformeTbHv[[#This Row],[T OTRA PARADA 1]])</f>
        <v>0</v>
      </c>
      <c r="K1533" s="89">
        <f>InformeTbHv[[#This Row],[Mantenimiento periódico]]+InformeTbHv[[#This Row],[ALISTAMIENTO]]</f>
        <v>1</v>
      </c>
      <c r="L1533" s="89">
        <f>SUM(InformeTbHv[[#This Row],[T OTRA PARADA 1]:[T OTRA PARADA 5]])</f>
        <v>0</v>
      </c>
      <c r="M1533" s="88" t="s">
        <v>76</v>
      </c>
      <c r="N1533" s="88" t="s">
        <v>1418</v>
      </c>
      <c r="O1533" s="88" t="s">
        <v>83</v>
      </c>
      <c r="P1533" s="88">
        <v>1116724602</v>
      </c>
      <c r="Q1533" s="88" t="s">
        <v>43</v>
      </c>
      <c r="R1533" s="88" t="s">
        <v>49</v>
      </c>
      <c r="S1533" s="90">
        <v>46105</v>
      </c>
      <c r="T1533" s="88" t="s">
        <v>981</v>
      </c>
      <c r="U1533" s="88"/>
      <c r="V1533" s="88"/>
      <c r="W1533" s="88"/>
      <c r="X1533" s="88"/>
      <c r="Y1533" s="88"/>
      <c r="Z1533" s="88"/>
      <c r="AA1533" s="88"/>
      <c r="AB1533" s="88"/>
      <c r="AC1533" s="88" t="s">
        <v>1435</v>
      </c>
      <c r="AD1533" s="88" t="s">
        <v>1480</v>
      </c>
      <c r="AE1533" s="88" t="s">
        <v>1509</v>
      </c>
      <c r="AF1533" s="88">
        <v>21.85343388198622</v>
      </c>
      <c r="AG1533" s="251" t="s">
        <v>205</v>
      </c>
      <c r="AH1533" s="206">
        <v>6</v>
      </c>
      <c r="AI1533" s="88" t="s">
        <v>47</v>
      </c>
      <c r="AJ1533" s="419">
        <f>VLOOKUP(InformeTbHv[[#This Row],[TURNO]],[1]INFORMEHV!AI$2:AK$184,2,0)</f>
        <v>0.25</v>
      </c>
      <c r="AK1533" s="419">
        <f>VLOOKUP(InformeTbHv[[#This Row],[TURNO]],[1]INFORMEHV!AI$2:AK$184,3,0)</f>
        <v>0.58333333333333337</v>
      </c>
      <c r="AL1533" s="205">
        <v>20</v>
      </c>
      <c r="AM1533" s="88">
        <v>191</v>
      </c>
      <c r="AN1533" s="88">
        <v>69.8</v>
      </c>
      <c r="AO1533" s="88">
        <v>12.14</v>
      </c>
      <c r="AP1533" s="88"/>
      <c r="AQ1533" s="89">
        <v>20</v>
      </c>
      <c r="AR1533" s="88">
        <v>8</v>
      </c>
      <c r="AS1533" s="88"/>
      <c r="AT1533" s="88"/>
      <c r="AU1533" s="88"/>
      <c r="AV1533" s="88">
        <v>1</v>
      </c>
      <c r="AW1533" s="88">
        <v>0.25</v>
      </c>
      <c r="AX1533" s="88">
        <v>0.17</v>
      </c>
      <c r="AY1533" s="88">
        <v>6</v>
      </c>
      <c r="AZ1533" s="92"/>
      <c r="BA1533" s="88" t="s">
        <v>46</v>
      </c>
      <c r="BB153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1.42</v>
      </c>
      <c r="BC1533" s="89"/>
      <c r="BD1533" s="89"/>
      <c r="BE1533" s="89"/>
      <c r="BF1533" s="89"/>
      <c r="BG1533" s="93"/>
      <c r="BH1533" s="44"/>
      <c r="BI1533" s="45"/>
      <c r="BJ1533" s="45"/>
      <c r="BK1533" s="46"/>
      <c r="BL1533" s="94"/>
    </row>
    <row r="1534" spans="1:64" ht="18" customHeight="1" x14ac:dyDescent="0.3">
      <c r="A1534" s="87">
        <f>IFERROR(InformeTbHv[[#This Row],[T EFECTIVO]]/InformeTbHv[[#This Row],[Horas disponibles]],0)</f>
        <v>0.94524119947848761</v>
      </c>
      <c r="B1534" s="87">
        <f>((InformeTbHv[[#This Row],[T PROGRAMADO]]-InformeTbHv[[#This Row],[HORAS DE OTRAS PARADA]]))/InformeTbHv[[#This Row],[T PROGRAMADO]]</f>
        <v>0.90625</v>
      </c>
      <c r="C1534" s="216">
        <f>IFERROR(((InformeTbHv[[#This Row],[T PROGRAMADO]]-InformeTbHv[[#This Row],[Ttal P. mec]])/InformeTbHv[[#This Row],[T PROGRAMADO]]),0)</f>
        <v>0.95874999999999999</v>
      </c>
      <c r="D1534" s="88">
        <f>IFERROR(ROUND(InformeTbHv[[#This Row],[TOTAL DE ARBOLES]]/InformeTbHv[[#This Row],[T EFECTIVO]],2),"")</f>
        <v>36.97</v>
      </c>
      <c r="E1534" s="88">
        <f>(IFERROR(ROUND(InformeTbHv[[#This Row],[M3]]/InformeTbHv[[#This Row],[TOTAL DE ARBOLES]],2),""))</f>
        <v>0.38</v>
      </c>
      <c r="F1534" s="39">
        <f>IFERROR(ROUND(InformeTbHv[[#This Row],[M3]]/InformeTbHv[[#This Row],[T EFECTIVO]],2),"")</f>
        <v>14.19</v>
      </c>
      <c r="G1534" s="89">
        <f>InformeTbHv[[#This Row],[T PROGRAMADO]]-InformeTbHv[[#This Row],[HORAS DE OTRAS PARADA]]</f>
        <v>7.25</v>
      </c>
      <c r="H1534" s="89">
        <f>InformeTbHv[[#This Row],[T PROGRAMADO]]-SUM(InformeTbHv[[#This Row],[T PARADAS MEC]]+InformeTbHv[[#This Row],[ALISTAMIENTO]]+InformeTbHv[[#This Row],[Mantenimiento periódico]])</f>
        <v>7.67</v>
      </c>
      <c r="I1534" s="89">
        <f>InformeTbHv[[#This Row],[T PARADAS MEC]]+InformeTbHv[[#This Row],[ALISTAMIENTO]]+InformeTbHv[[#This Row],[Mantenimiento periódico]]</f>
        <v>0.33</v>
      </c>
      <c r="J1534" s="89">
        <f>SUMIF(InformeTbHv[[#This Row],[MOTIVO 1]],"Mantenimiento periódico",InformeTbHv[[#This Row],[T OTRA PARADA 1]])</f>
        <v>0</v>
      </c>
      <c r="K1534" s="89">
        <f>InformeTbHv[[#This Row],[Mantenimiento periódico]]+InformeTbHv[[#This Row],[ALISTAMIENTO]]</f>
        <v>0.33</v>
      </c>
      <c r="L1534" s="89">
        <f>SUM(InformeTbHv[[#This Row],[T OTRA PARADA 1]:[T OTRA PARADA 5]])</f>
        <v>0</v>
      </c>
      <c r="M1534" s="88" t="s">
        <v>76</v>
      </c>
      <c r="N1534" s="88" t="s">
        <v>1418</v>
      </c>
      <c r="O1534" s="88" t="s">
        <v>77</v>
      </c>
      <c r="P1534" s="88">
        <v>1010092842</v>
      </c>
      <c r="Q1534" s="88" t="s">
        <v>43</v>
      </c>
      <c r="R1534" s="88" t="s">
        <v>49</v>
      </c>
      <c r="S1534" s="90">
        <v>46105</v>
      </c>
      <c r="T1534" s="88" t="s">
        <v>981</v>
      </c>
      <c r="U1534" s="88"/>
      <c r="V1534" s="88"/>
      <c r="W1534" s="88"/>
      <c r="X1534" s="88"/>
      <c r="Y1534" s="88"/>
      <c r="Z1534" s="88"/>
      <c r="AA1534" s="88"/>
      <c r="AB1534" s="88"/>
      <c r="AC1534" s="88" t="s">
        <v>1435</v>
      </c>
      <c r="AD1534" s="88" t="s">
        <v>1480</v>
      </c>
      <c r="AE1534" s="88" t="s">
        <v>1509</v>
      </c>
      <c r="AF1534" s="88">
        <v>21.85343388198622</v>
      </c>
      <c r="AG1534" s="251" t="s">
        <v>205</v>
      </c>
      <c r="AH1534" s="206">
        <v>6</v>
      </c>
      <c r="AI1534" s="88" t="s">
        <v>45</v>
      </c>
      <c r="AJ1534" s="419">
        <f>VLOOKUP(InformeTbHv[[#This Row],[TURNO]],[1]INFORMEHV!AI$2:AK$184,2,0)</f>
        <v>0.58333333333333337</v>
      </c>
      <c r="AK1534" s="419">
        <f>VLOOKUP(InformeTbHv[[#This Row],[TURNO]],[1]INFORMEHV!AI$2:AK$184,3,0)</f>
        <v>0.91666666666666663</v>
      </c>
      <c r="AL1534" s="205">
        <v>20</v>
      </c>
      <c r="AM1534" s="88">
        <v>268</v>
      </c>
      <c r="AN1534" s="88">
        <v>102.88</v>
      </c>
      <c r="AO1534" s="88">
        <v>13.68</v>
      </c>
      <c r="AP1534" s="88"/>
      <c r="AQ1534" s="89">
        <v>20</v>
      </c>
      <c r="AR1534" s="88">
        <v>8</v>
      </c>
      <c r="AS1534" s="88"/>
      <c r="AT1534" s="88"/>
      <c r="AU1534" s="88"/>
      <c r="AV1534" s="88">
        <v>0.33</v>
      </c>
      <c r="AW1534" s="88">
        <v>0.25</v>
      </c>
      <c r="AX1534" s="88">
        <v>0.17</v>
      </c>
      <c r="AY1534" s="88">
        <v>6</v>
      </c>
      <c r="AZ1534" s="92"/>
      <c r="BA1534" s="88" t="s">
        <v>46</v>
      </c>
      <c r="BB153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0.75000000000000011</v>
      </c>
      <c r="BC1534" s="89"/>
      <c r="BD1534" s="89"/>
      <c r="BE1534" s="89"/>
      <c r="BF1534" s="89"/>
      <c r="BG1534" s="93"/>
      <c r="BH1534" s="44"/>
      <c r="BI1534" s="45"/>
      <c r="BJ1534" s="45"/>
      <c r="BK1534" s="46"/>
      <c r="BL1534" s="94"/>
    </row>
    <row r="1535" spans="1:64" ht="18" customHeight="1" x14ac:dyDescent="0.3">
      <c r="A1535" s="87">
        <f>IFERROR(InformeTbHv[[#This Row],[T EFECTIVO]]/InformeTbHv[[#This Row],[Horas disponibles]],0)</f>
        <v>0.94304635761589406</v>
      </c>
      <c r="B1535" s="87">
        <f>((InformeTbHv[[#This Row],[T PROGRAMADO]]-InformeTbHv[[#This Row],[HORAS DE OTRAS PARADA]]))/InformeTbHv[[#This Row],[T PROGRAMADO]]</f>
        <v>0.89</v>
      </c>
      <c r="C1535" s="216">
        <f>IFERROR(((InformeTbHv[[#This Row],[T PROGRAMADO]]-InformeTbHv[[#This Row],[Ttal P. mec]])/InformeTbHv[[#This Row],[T PROGRAMADO]]),0)</f>
        <v>0.94374999999999998</v>
      </c>
      <c r="D1535" s="88">
        <f>IFERROR(ROUND(InformeTbHv[[#This Row],[TOTAL DE ARBOLES]]/InformeTbHv[[#This Row],[T EFECTIVO]],2),"")</f>
        <v>65.59</v>
      </c>
      <c r="E1535" s="88">
        <f>(IFERROR(ROUND(InformeTbHv[[#This Row],[M3]]/InformeTbHv[[#This Row],[TOTAL DE ARBOLES]],2),""))</f>
        <v>0.42</v>
      </c>
      <c r="F1535" s="39"/>
      <c r="G1535" s="89">
        <f>InformeTbHv[[#This Row],[T PROGRAMADO]]-InformeTbHv[[#This Row],[HORAS DE OTRAS PARADA]]</f>
        <v>7.12</v>
      </c>
      <c r="H1535" s="89">
        <f>InformeTbHv[[#This Row],[T PROGRAMADO]]-SUM(InformeTbHv[[#This Row],[T PARADAS MEC]]+InformeTbHv[[#This Row],[ALISTAMIENTO]]+InformeTbHv[[#This Row],[Mantenimiento periódico]])</f>
        <v>7.55</v>
      </c>
      <c r="I1535" s="89">
        <f>InformeTbHv[[#This Row],[T PARADAS MEC]]+InformeTbHv[[#This Row],[ALISTAMIENTO]]+InformeTbHv[[#This Row],[Mantenimiento periódico]]</f>
        <v>0.45</v>
      </c>
      <c r="J1535" s="89">
        <f>SUMIF(InformeTbHv[[#This Row],[MOTIVO 1]],"Mantenimiento periódico",InformeTbHv[[#This Row],[T OTRA PARADA 1]])</f>
        <v>0</v>
      </c>
      <c r="K1535" s="89">
        <f>InformeTbHv[[#This Row],[Mantenimiento periódico]]+InformeTbHv[[#This Row],[ALISTAMIENTO]]</f>
        <v>0.45</v>
      </c>
      <c r="L1535" s="89">
        <f>SUM(InformeTbHv[[#This Row],[T OTRA PARADA 1]:[T OTRA PARADA 5]])</f>
        <v>0</v>
      </c>
      <c r="M1535" s="88" t="s">
        <v>42</v>
      </c>
      <c r="N1535" s="88" t="s">
        <v>1418</v>
      </c>
      <c r="O1535" s="88" t="s">
        <v>59</v>
      </c>
      <c r="P1535" s="88">
        <v>94269864</v>
      </c>
      <c r="Q1535" s="88" t="s">
        <v>43</v>
      </c>
      <c r="R1535" s="88" t="s">
        <v>44</v>
      </c>
      <c r="S1535" s="90">
        <v>46105</v>
      </c>
      <c r="T1535" s="88" t="s">
        <v>815</v>
      </c>
      <c r="U1535" s="88"/>
      <c r="V1535" s="88"/>
      <c r="W1535" s="88"/>
      <c r="X1535" s="88"/>
      <c r="Y1535" s="88"/>
      <c r="Z1535" s="88"/>
      <c r="AA1535" s="88"/>
      <c r="AB1535" s="88"/>
      <c r="AC1535" s="88" t="s">
        <v>1434</v>
      </c>
      <c r="AD1535" s="88" t="s">
        <v>1479</v>
      </c>
      <c r="AE1535" s="88" t="s">
        <v>1519</v>
      </c>
      <c r="AF1535" s="88">
        <v>17.88641072711232</v>
      </c>
      <c r="AG1535" s="49" t="s">
        <v>208</v>
      </c>
      <c r="AH1535" s="206">
        <v>3</v>
      </c>
      <c r="AI1535" s="88" t="s">
        <v>45</v>
      </c>
      <c r="AJ1535" s="419">
        <f>VLOOKUP(InformeTbHv[[#This Row],[TURNO]],[1]INFORMEHV!AI$2:AK$184,2,0)</f>
        <v>0.58333333333333337</v>
      </c>
      <c r="AK1535" s="419">
        <f>VLOOKUP(InformeTbHv[[#This Row],[TURNO]],[1]INFORMEHV!AI$2:AK$184,3,0)</f>
        <v>0.91666666666666663</v>
      </c>
      <c r="AL1535" s="205">
        <v>23</v>
      </c>
      <c r="AM1535" s="88">
        <v>467</v>
      </c>
      <c r="AN1535" s="88">
        <v>195</v>
      </c>
      <c r="AO1535" s="88">
        <v>24</v>
      </c>
      <c r="AP1535" s="88">
        <v>66</v>
      </c>
      <c r="AQ1535" s="89">
        <v>0.42</v>
      </c>
      <c r="AR1535" s="88">
        <v>8</v>
      </c>
      <c r="AS1535" s="88"/>
      <c r="AT1535" s="88"/>
      <c r="AU1535" s="88"/>
      <c r="AV1535" s="88">
        <v>0.45</v>
      </c>
      <c r="AW1535" s="88">
        <v>0.2</v>
      </c>
      <c r="AX1535" s="88">
        <v>0.23</v>
      </c>
      <c r="AY1535" s="88"/>
      <c r="AZ1535" s="92" t="s">
        <v>1025</v>
      </c>
      <c r="BA1535" s="88" t="s">
        <v>46</v>
      </c>
      <c r="BB153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0.88</v>
      </c>
      <c r="BC1535" s="89"/>
      <c r="BD1535" s="89"/>
      <c r="BE1535" s="89"/>
      <c r="BF1535" s="89"/>
      <c r="BG1535" s="93"/>
      <c r="BH1535" s="44"/>
      <c r="BI1535" s="45"/>
      <c r="BJ1535" s="45"/>
      <c r="BK1535" s="46"/>
      <c r="BL1535" s="94"/>
    </row>
    <row r="1536" spans="1:64" ht="18" customHeight="1" x14ac:dyDescent="0.3">
      <c r="A1536" s="87">
        <f>IFERROR(InformeTbHv[[#This Row],[T EFECTIVO]]/InformeTbHv[[#This Row],[Horas disponibles]],0)</f>
        <v>0.89415481832543442</v>
      </c>
      <c r="B1536" s="87">
        <f>((InformeTbHv[[#This Row],[T PROGRAMADO]]-InformeTbHv[[#This Row],[HORAS DE OTRAS PARADA]]))/InformeTbHv[[#This Row],[T PROGRAMADO]]</f>
        <v>0.87076923076923074</v>
      </c>
      <c r="C1536" s="216">
        <f>IFERROR(((InformeTbHv[[#This Row],[T PROGRAMADO]]-InformeTbHv[[#This Row],[Ttal P. mec]])/InformeTbHv[[#This Row],[T PROGRAMADO]]),0)</f>
        <v>0.97384615384615381</v>
      </c>
      <c r="D1536" s="88">
        <f>IFERROR(ROUND(InformeTbHv[[#This Row],[TOTAL DE ARBOLES]]/InformeTbHv[[#This Row],[T EFECTIVO]],2),"")</f>
        <v>52.3</v>
      </c>
      <c r="E1536" s="88">
        <f>(IFERROR(ROUND(InformeTbHv[[#This Row],[M3]]/InformeTbHv[[#This Row],[TOTAL DE ARBOLES]],2),""))</f>
        <v>0.31</v>
      </c>
      <c r="F1536" s="39">
        <f>IFERROR(ROUND(InformeTbHv[[#This Row],[M3]]/InformeTbHv[[#This Row],[T EFECTIVO]],2),"")</f>
        <v>16.36</v>
      </c>
      <c r="G1536" s="89">
        <f>InformeTbHv[[#This Row],[T PROGRAMADO]]-InformeTbHv[[#This Row],[HORAS DE OTRAS PARADA]]</f>
        <v>5.66</v>
      </c>
      <c r="H1536" s="89">
        <f>InformeTbHv[[#This Row],[T PROGRAMADO]]-SUM(InformeTbHv[[#This Row],[T PARADAS MEC]]+InformeTbHv[[#This Row],[ALISTAMIENTO]]+InformeTbHv[[#This Row],[Mantenimiento periódico]])</f>
        <v>6.33</v>
      </c>
      <c r="I1536" s="89">
        <f>InformeTbHv[[#This Row],[T PARADAS MEC]]+InformeTbHv[[#This Row],[ALISTAMIENTO]]+InformeTbHv[[#This Row],[Mantenimiento periódico]]</f>
        <v>0.17</v>
      </c>
      <c r="J1536" s="89">
        <f>SUMIF(InformeTbHv[[#This Row],[MOTIVO 1]],"Mantenimiento periódico",InformeTbHv[[#This Row],[T OTRA PARADA 1]])</f>
        <v>0</v>
      </c>
      <c r="K1536" s="89">
        <f>InformeTbHv[[#This Row],[Mantenimiento periódico]]+InformeTbHv[[#This Row],[ALISTAMIENTO]]</f>
        <v>0.17</v>
      </c>
      <c r="L1536" s="89">
        <f>SUM(InformeTbHv[[#This Row],[T OTRA PARADA 1]:[T OTRA PARADA 5]])</f>
        <v>0.5</v>
      </c>
      <c r="M1536" s="88" t="s">
        <v>68</v>
      </c>
      <c r="N1536" s="88" t="s">
        <v>1417</v>
      </c>
      <c r="O1536" s="88" t="s">
        <v>85</v>
      </c>
      <c r="P1536" s="88">
        <v>15961194</v>
      </c>
      <c r="Q1536" s="88" t="s">
        <v>65</v>
      </c>
      <c r="R1536" s="88" t="s">
        <v>44</v>
      </c>
      <c r="S1536" s="90">
        <v>46104</v>
      </c>
      <c r="T1536" s="88" t="s">
        <v>1020</v>
      </c>
      <c r="U1536" s="88"/>
      <c r="V1536" s="88"/>
      <c r="W1536" s="88"/>
      <c r="X1536" s="88"/>
      <c r="Y1536" s="88"/>
      <c r="Z1536" s="88"/>
      <c r="AA1536" s="88"/>
      <c r="AB1536" s="88"/>
      <c r="AC1536" s="88" t="s">
        <v>1448</v>
      </c>
      <c r="AD1536" s="88" t="s">
        <v>1493</v>
      </c>
      <c r="AE1536" s="88" t="s">
        <v>1512</v>
      </c>
      <c r="AF1536" s="88">
        <v>26.509835108450897</v>
      </c>
      <c r="AG1536" s="251" t="s">
        <v>205</v>
      </c>
      <c r="AH1536" s="206">
        <v>2</v>
      </c>
      <c r="AI1536" s="88" t="s">
        <v>47</v>
      </c>
      <c r="AJ1536" s="419">
        <f>VLOOKUP(InformeTbHv[[#This Row],[TURNO]],[1]INFORMEHV!AI$2:AK$184,2,0)</f>
        <v>0.25</v>
      </c>
      <c r="AK1536" s="419">
        <f>VLOOKUP(InformeTbHv[[#This Row],[TURNO]],[1]INFORMEHV!AI$2:AK$184,3,0)</f>
        <v>0.58333333333333337</v>
      </c>
      <c r="AL1536" s="205"/>
      <c r="AM1536" s="88">
        <v>296</v>
      </c>
      <c r="AN1536" s="88">
        <v>92.6</v>
      </c>
      <c r="AO1536" s="88">
        <v>16</v>
      </c>
      <c r="AP1536" s="88">
        <v>51</v>
      </c>
      <c r="AQ1536" s="89"/>
      <c r="AR1536" s="88">
        <v>6.5</v>
      </c>
      <c r="AS1536" s="88"/>
      <c r="AT1536" s="88"/>
      <c r="AU1536" s="88"/>
      <c r="AV1536" s="88">
        <v>0.17</v>
      </c>
      <c r="AW1536" s="88"/>
      <c r="AX1536" s="88">
        <v>0.17</v>
      </c>
      <c r="AY1536" s="88"/>
      <c r="AZ1536" s="92"/>
      <c r="BA1536" s="88" t="s">
        <v>48</v>
      </c>
      <c r="BB153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0.84000000000000008</v>
      </c>
      <c r="BC1536" s="89">
        <v>0.5</v>
      </c>
      <c r="BD1536" s="89"/>
      <c r="BE1536" s="89"/>
      <c r="BF1536" s="89"/>
      <c r="BG1536" s="93"/>
      <c r="BH1536" s="44" t="s">
        <v>238</v>
      </c>
      <c r="BI1536" s="45"/>
      <c r="BJ1536" s="45"/>
      <c r="BK1536" s="46"/>
      <c r="BL1536" s="94"/>
    </row>
    <row r="1537" spans="1:64" ht="18" customHeight="1" x14ac:dyDescent="0.3">
      <c r="A1537" s="87">
        <f>IFERROR(InformeTbHv[[#This Row],[T EFECTIVO]]/InformeTbHv[[#This Row],[Horas disponibles]],0)</f>
        <v>0.8666666666666667</v>
      </c>
      <c r="B1537" s="87">
        <f>((InformeTbHv[[#This Row],[T PROGRAMADO]]-InformeTbHv[[#This Row],[HORAS DE OTRAS PARADA]]))/InformeTbHv[[#This Row],[T PROGRAMADO]]</f>
        <v>0.8125</v>
      </c>
      <c r="C1537" s="216">
        <f>IFERROR(((InformeTbHv[[#This Row],[T PROGRAMADO]]-InformeTbHv[[#This Row],[Ttal P. mec]])/InformeTbHv[[#This Row],[T PROGRAMADO]]),0)</f>
        <v>0.9375</v>
      </c>
      <c r="D1537" s="88">
        <f>IFERROR(ROUND(InformeTbHv[[#This Row],[TOTAL DE ARBOLES]]/InformeTbHv[[#This Row],[T EFECTIVO]],2),"")</f>
        <v>193.38</v>
      </c>
      <c r="E1537" s="88">
        <f>(IFERROR(ROUND(InformeTbHv[[#This Row],[M3]]/InformeTbHv[[#This Row],[TOTAL DE ARBOLES]],2),""))</f>
        <v>0.12</v>
      </c>
      <c r="F1537" s="39">
        <f>IFERROR(ROUND(InformeTbHv[[#This Row],[M3]]/InformeTbHv[[#This Row],[T EFECTIVO]],2),"")</f>
        <v>23.58</v>
      </c>
      <c r="G1537" s="89">
        <f>InformeTbHv[[#This Row],[T PROGRAMADO]]-InformeTbHv[[#This Row],[HORAS DE OTRAS PARADA]]</f>
        <v>6.5</v>
      </c>
      <c r="H1537" s="89">
        <f>InformeTbHv[[#This Row],[T PROGRAMADO]]-SUM(InformeTbHv[[#This Row],[T PARADAS MEC]]+InformeTbHv[[#This Row],[ALISTAMIENTO]]+InformeTbHv[[#This Row],[Mantenimiento periódico]])</f>
        <v>7.5</v>
      </c>
      <c r="I1537" s="89">
        <f>InformeTbHv[[#This Row],[T PARADAS MEC]]+InformeTbHv[[#This Row],[ALISTAMIENTO]]+InformeTbHv[[#This Row],[Mantenimiento periódico]]</f>
        <v>0.5</v>
      </c>
      <c r="J1537" s="89">
        <f>SUMIF(InformeTbHv[[#This Row],[MOTIVO 1]],"Mantenimiento periódico",InformeTbHv[[#This Row],[T OTRA PARADA 1]])</f>
        <v>0</v>
      </c>
      <c r="K1537" s="89">
        <f>InformeTbHv[[#This Row],[Mantenimiento periódico]]+InformeTbHv[[#This Row],[ALISTAMIENTO]]</f>
        <v>0.5</v>
      </c>
      <c r="L1537" s="89">
        <f>SUM(InformeTbHv[[#This Row],[T OTRA PARADA 1]:[T OTRA PARADA 5]])</f>
        <v>0</v>
      </c>
      <c r="M1537" s="88" t="s">
        <v>136</v>
      </c>
      <c r="N1537" s="88" t="s">
        <v>1417</v>
      </c>
      <c r="O1537" s="88" t="s">
        <v>375</v>
      </c>
      <c r="P1537" s="88">
        <v>1127213532</v>
      </c>
      <c r="Q1537" s="88" t="s">
        <v>65</v>
      </c>
      <c r="R1537" s="88" t="s">
        <v>49</v>
      </c>
      <c r="S1537" s="90">
        <v>46104</v>
      </c>
      <c r="T1537" s="88" t="s">
        <v>941</v>
      </c>
      <c r="U1537" s="88"/>
      <c r="V1537" s="88"/>
      <c r="W1537" s="88"/>
      <c r="X1537" s="88"/>
      <c r="Y1537" s="88"/>
      <c r="Z1537" s="88"/>
      <c r="AA1537" s="88"/>
      <c r="AB1537" s="88"/>
      <c r="AC1537" s="88" t="s">
        <v>1424</v>
      </c>
      <c r="AD1537" s="88" t="s">
        <v>1469</v>
      </c>
      <c r="AE1537" s="88" t="s">
        <v>1513</v>
      </c>
      <c r="AF1537" s="88">
        <v>17.094631593058232</v>
      </c>
      <c r="AG1537" s="252" t="s">
        <v>206</v>
      </c>
      <c r="AH1537" s="206">
        <v>2</v>
      </c>
      <c r="AI1537" s="88" t="s">
        <v>47</v>
      </c>
      <c r="AJ1537" s="419">
        <f>VLOOKUP(InformeTbHv[[#This Row],[TURNO]],[1]INFORMEHV!AI$2:AK$184,2,0)</f>
        <v>0.25</v>
      </c>
      <c r="AK1537" s="419">
        <f>VLOOKUP(InformeTbHv[[#This Row],[TURNO]],[1]INFORMEHV!AI$2:AK$184,3,0)</f>
        <v>0.58333333333333337</v>
      </c>
      <c r="AL1537" s="205">
        <v>20</v>
      </c>
      <c r="AM1537" s="88">
        <v>1257</v>
      </c>
      <c r="AN1537" s="88">
        <v>153.25</v>
      </c>
      <c r="AO1537" s="88">
        <v>24.6</v>
      </c>
      <c r="AP1537" s="88"/>
      <c r="AQ1537" s="89">
        <v>20</v>
      </c>
      <c r="AR1537" s="88">
        <v>8</v>
      </c>
      <c r="AS1537" s="88"/>
      <c r="AT1537" s="88"/>
      <c r="AU1537" s="88"/>
      <c r="AV1537" s="88">
        <v>0.5</v>
      </c>
      <c r="AW1537" s="88">
        <v>0.5</v>
      </c>
      <c r="AX1537" s="88">
        <v>0.5</v>
      </c>
      <c r="AY1537" s="88"/>
      <c r="AZ1537" s="92"/>
      <c r="BA1537" s="88" t="s">
        <v>48</v>
      </c>
      <c r="BB153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1.5</v>
      </c>
      <c r="BC1537" s="89"/>
      <c r="BD1537" s="89"/>
      <c r="BE1537" s="89"/>
      <c r="BF1537" s="89"/>
      <c r="BG1537" s="93"/>
      <c r="BH1537" s="44"/>
      <c r="BI1537" s="45"/>
      <c r="BJ1537" s="45"/>
      <c r="BK1537" s="46"/>
      <c r="BL1537" s="94"/>
    </row>
    <row r="1538" spans="1:64" ht="18" customHeight="1" x14ac:dyDescent="0.3">
      <c r="A1538" s="87">
        <f>IFERROR(InformeTbHv[[#This Row],[T EFECTIVO]]/InformeTbHv[[#This Row],[Horas disponibles]],0)</f>
        <v>0.93481095176010431</v>
      </c>
      <c r="B1538" s="87">
        <f>((InformeTbHv[[#This Row],[T PROGRAMADO]]-InformeTbHv[[#This Row],[HORAS DE OTRAS PARADA]]))/InformeTbHv[[#This Row],[T PROGRAMADO]]</f>
        <v>0.89624999999999999</v>
      </c>
      <c r="C1538" s="216">
        <f>IFERROR(((InformeTbHv[[#This Row],[T PROGRAMADO]]-InformeTbHv[[#This Row],[Ttal P. mec]])/InformeTbHv[[#This Row],[T PROGRAMADO]]),0)</f>
        <v>0.95874999999999999</v>
      </c>
      <c r="D1538" s="88">
        <f>IFERROR(ROUND(InformeTbHv[[#This Row],[TOTAL DE ARBOLES]]/InformeTbHv[[#This Row],[T EFECTIVO]],2),"")</f>
        <v>42.26</v>
      </c>
      <c r="E1538" s="88">
        <f>(IFERROR(ROUND(InformeTbHv[[#This Row],[M3]]/InformeTbHv[[#This Row],[TOTAL DE ARBOLES]],2),""))</f>
        <v>0.15</v>
      </c>
      <c r="F1538" s="39">
        <f>IFERROR(ROUND(InformeTbHv[[#This Row],[M3]]/InformeTbHv[[#This Row],[T EFECTIVO]],2),"")</f>
        <v>6.37</v>
      </c>
      <c r="G1538" s="89">
        <f>InformeTbHv[[#This Row],[T PROGRAMADO]]-InformeTbHv[[#This Row],[HORAS DE OTRAS PARADA]]</f>
        <v>7.17</v>
      </c>
      <c r="H1538" s="89">
        <f>InformeTbHv[[#This Row],[T PROGRAMADO]]-SUM(InformeTbHv[[#This Row],[T PARADAS MEC]]+InformeTbHv[[#This Row],[ALISTAMIENTO]]+InformeTbHv[[#This Row],[Mantenimiento periódico]])</f>
        <v>7.67</v>
      </c>
      <c r="I1538" s="89">
        <f>InformeTbHv[[#This Row],[T PARADAS MEC]]+InformeTbHv[[#This Row],[ALISTAMIENTO]]+InformeTbHv[[#This Row],[Mantenimiento periódico]]</f>
        <v>0.33</v>
      </c>
      <c r="J1538" s="89">
        <f>SUMIF(InformeTbHv[[#This Row],[MOTIVO 1]],"Mantenimiento periódico",InformeTbHv[[#This Row],[T OTRA PARADA 1]])</f>
        <v>0</v>
      </c>
      <c r="K1538" s="89">
        <f>InformeTbHv[[#This Row],[Mantenimiento periódico]]+InformeTbHv[[#This Row],[ALISTAMIENTO]]</f>
        <v>0.33</v>
      </c>
      <c r="L1538" s="89">
        <f>SUM(InformeTbHv[[#This Row],[T OTRA PARADA 1]:[T OTRA PARADA 5]])</f>
        <v>0</v>
      </c>
      <c r="M1538" s="88" t="s">
        <v>134</v>
      </c>
      <c r="N1538" s="88" t="s">
        <v>1417</v>
      </c>
      <c r="O1538" s="88" t="s">
        <v>367</v>
      </c>
      <c r="P1538" s="88">
        <v>18435730</v>
      </c>
      <c r="Q1538" s="88" t="s">
        <v>65</v>
      </c>
      <c r="R1538" s="88" t="s">
        <v>49</v>
      </c>
      <c r="S1538" s="90">
        <v>46104</v>
      </c>
      <c r="T1538" s="88" t="s">
        <v>941</v>
      </c>
      <c r="U1538" s="88"/>
      <c r="V1538" s="88"/>
      <c r="W1538" s="88"/>
      <c r="X1538" s="88"/>
      <c r="Y1538" s="88"/>
      <c r="Z1538" s="88"/>
      <c r="AA1538" s="88"/>
      <c r="AB1538" s="88"/>
      <c r="AC1538" s="88" t="s">
        <v>1424</v>
      </c>
      <c r="AD1538" s="88" t="s">
        <v>1469</v>
      </c>
      <c r="AE1538" s="88" t="s">
        <v>1513</v>
      </c>
      <c r="AF1538" s="88">
        <v>17.094631593058232</v>
      </c>
      <c r="AG1538" s="252" t="s">
        <v>206</v>
      </c>
      <c r="AH1538" s="206">
        <v>2</v>
      </c>
      <c r="AI1538" s="88" t="s">
        <v>45</v>
      </c>
      <c r="AJ1538" s="419">
        <f>VLOOKUP(InformeTbHv[[#This Row],[TURNO]],[1]INFORMEHV!AI$2:AK$184,2,0)</f>
        <v>0.58333333333333337</v>
      </c>
      <c r="AK1538" s="419">
        <f>VLOOKUP(InformeTbHv[[#This Row],[TURNO]],[1]INFORMEHV!AI$2:AK$184,3,0)</f>
        <v>0.91666666666666663</v>
      </c>
      <c r="AL1538" s="205">
        <v>23</v>
      </c>
      <c r="AM1538" s="88">
        <v>303</v>
      </c>
      <c r="AN1538" s="88">
        <v>45.7</v>
      </c>
      <c r="AO1538" s="88">
        <v>11.2</v>
      </c>
      <c r="AP1538" s="88"/>
      <c r="AQ1538" s="89">
        <v>14</v>
      </c>
      <c r="AR1538" s="88">
        <v>8</v>
      </c>
      <c r="AS1538" s="88"/>
      <c r="AT1538" s="88"/>
      <c r="AU1538" s="88"/>
      <c r="AV1538" s="88">
        <v>0.33</v>
      </c>
      <c r="AW1538" s="88"/>
      <c r="AX1538" s="88">
        <v>0.5</v>
      </c>
      <c r="AY1538" s="88"/>
      <c r="AZ1538" s="92"/>
      <c r="BA1538" s="88" t="s">
        <v>48</v>
      </c>
      <c r="BB153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0.83000000000000007</v>
      </c>
      <c r="BC1538" s="89"/>
      <c r="BD1538" s="89"/>
      <c r="BE1538" s="89"/>
      <c r="BF1538" s="89"/>
      <c r="BG1538" s="93"/>
      <c r="BH1538" s="44"/>
      <c r="BI1538" s="45"/>
      <c r="BJ1538" s="45"/>
      <c r="BK1538" s="46"/>
      <c r="BL1538" s="94"/>
    </row>
    <row r="1539" spans="1:64" ht="18" customHeight="1" x14ac:dyDescent="0.3">
      <c r="A1539" s="87">
        <f>IFERROR(InformeTbHv[[#This Row],[T EFECTIVO]]/InformeTbHv[[#This Row],[Horas disponibles]],0)</f>
        <v>0.85057471264367812</v>
      </c>
      <c r="B1539" s="87">
        <f>((InformeTbHv[[#This Row],[T PROGRAMADO]]-InformeTbHv[[#This Row],[HORAS DE OTRAS PARADA]]))/InformeTbHv[[#This Row],[T PROGRAMADO]]</f>
        <v>0.83250000000000002</v>
      </c>
      <c r="C1539" s="216">
        <f>IFERROR(((InformeTbHv[[#This Row],[T PROGRAMADO]]-InformeTbHv[[#This Row],[Ttal P. mec]])/InformeTbHv[[#This Row],[T PROGRAMADO]]),0)</f>
        <v>0.97875000000000001</v>
      </c>
      <c r="D1539" s="88">
        <f>IFERROR(ROUND(InformeTbHv[[#This Row],[TOTAL DE ARBOLES]]/InformeTbHv[[#This Row],[T EFECTIVO]],2),"")</f>
        <v>34.08</v>
      </c>
      <c r="E1539" s="88">
        <f>(IFERROR(ROUND(InformeTbHv[[#This Row],[M3]]/InformeTbHv[[#This Row],[TOTAL DE ARBOLES]],2),""))</f>
        <v>0.15</v>
      </c>
      <c r="F1539" s="39">
        <f>IFERROR(ROUND(InformeTbHv[[#This Row],[M3]]/InformeTbHv[[#This Row],[T EFECTIVO]],2),"")</f>
        <v>5.24</v>
      </c>
      <c r="G1539" s="89">
        <f>InformeTbHv[[#This Row],[T PROGRAMADO]]-InformeTbHv[[#This Row],[HORAS DE OTRAS PARADA]]</f>
        <v>6.66</v>
      </c>
      <c r="H1539" s="89">
        <f>InformeTbHv[[#This Row],[T PROGRAMADO]]-SUM(InformeTbHv[[#This Row],[T PARADAS MEC]]+InformeTbHv[[#This Row],[ALISTAMIENTO]]+InformeTbHv[[#This Row],[Mantenimiento periódico]])</f>
        <v>7.83</v>
      </c>
      <c r="I1539" s="89">
        <f>InformeTbHv[[#This Row],[T PARADAS MEC]]+InformeTbHv[[#This Row],[ALISTAMIENTO]]+InformeTbHv[[#This Row],[Mantenimiento periódico]]</f>
        <v>0.17</v>
      </c>
      <c r="J1539" s="89">
        <f>SUMIF(InformeTbHv[[#This Row],[MOTIVO 1]],"Mantenimiento periódico",InformeTbHv[[#This Row],[T OTRA PARADA 1]])</f>
        <v>0</v>
      </c>
      <c r="K1539" s="89">
        <f>InformeTbHv[[#This Row],[Mantenimiento periódico]]+InformeTbHv[[#This Row],[ALISTAMIENTO]]</f>
        <v>0.17</v>
      </c>
      <c r="L1539" s="89">
        <f>SUM(InformeTbHv[[#This Row],[T OTRA PARADA 1]:[T OTRA PARADA 5]])</f>
        <v>1</v>
      </c>
      <c r="M1539" s="88" t="s">
        <v>136</v>
      </c>
      <c r="N1539" s="88" t="s">
        <v>1417</v>
      </c>
      <c r="O1539" s="88" t="s">
        <v>375</v>
      </c>
      <c r="P1539" s="88">
        <v>1127213532</v>
      </c>
      <c r="Q1539" s="88" t="s">
        <v>65</v>
      </c>
      <c r="R1539" s="88" t="s">
        <v>49</v>
      </c>
      <c r="S1539" s="90">
        <v>46104</v>
      </c>
      <c r="T1539" s="88" t="s">
        <v>941</v>
      </c>
      <c r="U1539" s="88"/>
      <c r="V1539" s="88"/>
      <c r="W1539" s="88"/>
      <c r="X1539" s="88"/>
      <c r="Y1539" s="88"/>
      <c r="Z1539" s="88"/>
      <c r="AA1539" s="88"/>
      <c r="AB1539" s="88"/>
      <c r="AC1539" s="88" t="s">
        <v>1424</v>
      </c>
      <c r="AD1539" s="88" t="s">
        <v>1469</v>
      </c>
      <c r="AE1539" s="88" t="s">
        <v>1513</v>
      </c>
      <c r="AF1539" s="88">
        <v>17.094631593058232</v>
      </c>
      <c r="AG1539" s="252" t="s">
        <v>206</v>
      </c>
      <c r="AH1539" s="206">
        <v>2</v>
      </c>
      <c r="AI1539" s="88" t="s">
        <v>45</v>
      </c>
      <c r="AJ1539" s="419">
        <f>VLOOKUP(InformeTbHv[[#This Row],[TURNO]],[1]INFORMEHV!AI$2:AK$184,2,0)</f>
        <v>0.58333333333333337</v>
      </c>
      <c r="AK1539" s="419">
        <f>VLOOKUP(InformeTbHv[[#This Row],[TURNO]],[1]INFORMEHV!AI$2:AK$184,3,0)</f>
        <v>0.91666666666666663</v>
      </c>
      <c r="AL1539" s="205">
        <v>30</v>
      </c>
      <c r="AM1539" s="88">
        <v>227</v>
      </c>
      <c r="AN1539" s="88">
        <v>34.880000000000003</v>
      </c>
      <c r="AO1539" s="88">
        <v>11.79</v>
      </c>
      <c r="AP1539" s="88"/>
      <c r="AQ1539" s="89">
        <v>18</v>
      </c>
      <c r="AR1539" s="88">
        <v>8</v>
      </c>
      <c r="AS1539" s="88"/>
      <c r="AT1539" s="88"/>
      <c r="AU1539" s="88"/>
      <c r="AV1539" s="88">
        <v>0.17</v>
      </c>
      <c r="AW1539" s="88">
        <v>0.17</v>
      </c>
      <c r="AX1539" s="88"/>
      <c r="AY1539" s="88"/>
      <c r="AZ1539" s="92" t="s">
        <v>1026</v>
      </c>
      <c r="BA1539" s="88" t="s">
        <v>48</v>
      </c>
      <c r="BB153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1.34</v>
      </c>
      <c r="BC1539" s="89">
        <v>1</v>
      </c>
      <c r="BD1539" s="89"/>
      <c r="BE1539" s="89"/>
      <c r="BF1539" s="89"/>
      <c r="BG1539" s="93"/>
      <c r="BH1539" s="14" t="s">
        <v>236</v>
      </c>
      <c r="BI1539" s="45"/>
      <c r="BJ1539" s="45"/>
      <c r="BK1539" s="46"/>
      <c r="BL1539" s="94"/>
    </row>
    <row r="1540" spans="1:64" ht="18" customHeight="1" x14ac:dyDescent="0.3">
      <c r="A1540" s="87">
        <f>IFERROR(InformeTbHv[[#This Row],[T EFECTIVO]]/InformeTbHv[[#This Row],[Horas disponibles]],0)</f>
        <v>0.43333333333333335</v>
      </c>
      <c r="B1540" s="87">
        <f>((InformeTbHv[[#This Row],[T PROGRAMADO]]-InformeTbHv[[#This Row],[HORAS DE OTRAS PARADA]]))/InformeTbHv[[#This Row],[T PROGRAMADO]]</f>
        <v>0.40625</v>
      </c>
      <c r="C1540" s="216">
        <f>IFERROR(((InformeTbHv[[#This Row],[T PROGRAMADO]]-InformeTbHv[[#This Row],[Ttal P. mec]])/InformeTbHv[[#This Row],[T PROGRAMADO]]),0)</f>
        <v>0.9375</v>
      </c>
      <c r="D1540" s="88">
        <f>IFERROR(ROUND(InformeTbHv[[#This Row],[TOTAL DE ARBOLES]]/InformeTbHv[[#This Row],[T EFECTIVO]],2),"")</f>
        <v>157.54</v>
      </c>
      <c r="E1540" s="88">
        <f>(IFERROR(ROUND(InformeTbHv[[#This Row],[M3]]/InformeTbHv[[#This Row],[TOTAL DE ARBOLES]],2),""))</f>
        <v>0.12</v>
      </c>
      <c r="F1540" s="39">
        <f>IFERROR(ROUND(InformeTbHv[[#This Row],[M3]]/InformeTbHv[[#This Row],[T EFECTIVO]],2),"")</f>
        <v>19.38</v>
      </c>
      <c r="G1540" s="89">
        <f>InformeTbHv[[#This Row],[T PROGRAMADO]]-InformeTbHv[[#This Row],[HORAS DE OTRAS PARADA]]</f>
        <v>3.25</v>
      </c>
      <c r="H1540" s="89">
        <f>InformeTbHv[[#This Row],[T PROGRAMADO]]-SUM(InformeTbHv[[#This Row],[T PARADAS MEC]]+InformeTbHv[[#This Row],[ALISTAMIENTO]]+InformeTbHv[[#This Row],[Mantenimiento periódico]])</f>
        <v>7.5</v>
      </c>
      <c r="I1540" s="89">
        <f>InformeTbHv[[#This Row],[T PARADAS MEC]]+InformeTbHv[[#This Row],[ALISTAMIENTO]]+InformeTbHv[[#This Row],[Mantenimiento periódico]]</f>
        <v>0.5</v>
      </c>
      <c r="J1540" s="89">
        <f>SUMIF(InformeTbHv[[#This Row],[MOTIVO 1]],"Mantenimiento periódico",InformeTbHv[[#This Row],[T OTRA PARADA 1]])</f>
        <v>0</v>
      </c>
      <c r="K1540" s="89">
        <f>InformeTbHv[[#This Row],[Mantenimiento periódico]]+InformeTbHv[[#This Row],[ALISTAMIENTO]]</f>
        <v>0.5</v>
      </c>
      <c r="L1540" s="89">
        <f>SUM(InformeTbHv[[#This Row],[T OTRA PARADA 1]:[T OTRA PARADA 5]])</f>
        <v>3.5</v>
      </c>
      <c r="M1540" s="88" t="s">
        <v>134</v>
      </c>
      <c r="N1540" s="88" t="s">
        <v>1417</v>
      </c>
      <c r="O1540" s="88" t="s">
        <v>370</v>
      </c>
      <c r="P1540" s="88">
        <v>1022124531</v>
      </c>
      <c r="Q1540" s="88" t="s">
        <v>65</v>
      </c>
      <c r="R1540" s="88" t="s">
        <v>49</v>
      </c>
      <c r="S1540" s="90">
        <v>46104</v>
      </c>
      <c r="T1540" s="88" t="s">
        <v>941</v>
      </c>
      <c r="U1540" s="88"/>
      <c r="V1540" s="88"/>
      <c r="W1540" s="88"/>
      <c r="X1540" s="88"/>
      <c r="Y1540" s="88"/>
      <c r="Z1540" s="88"/>
      <c r="AA1540" s="88"/>
      <c r="AB1540" s="88"/>
      <c r="AC1540" s="88" t="s">
        <v>1424</v>
      </c>
      <c r="AD1540" s="88" t="s">
        <v>1469</v>
      </c>
      <c r="AE1540" s="88" t="s">
        <v>1513</v>
      </c>
      <c r="AF1540" s="88">
        <v>17.094631593058232</v>
      </c>
      <c r="AG1540" s="252" t="s">
        <v>206</v>
      </c>
      <c r="AH1540" s="206">
        <v>2</v>
      </c>
      <c r="AI1540" s="88" t="s">
        <v>47</v>
      </c>
      <c r="AJ1540" s="419">
        <f>VLOOKUP(InformeTbHv[[#This Row],[TURNO]],[1]INFORMEHV!AI$2:AK$184,2,0)</f>
        <v>0.25</v>
      </c>
      <c r="AK1540" s="419">
        <f>VLOOKUP(InformeTbHv[[#This Row],[TURNO]],[1]INFORMEHV!AI$2:AK$184,3,0)</f>
        <v>0.58333333333333337</v>
      </c>
      <c r="AL1540" s="205">
        <v>11</v>
      </c>
      <c r="AM1540" s="88">
        <v>512</v>
      </c>
      <c r="AN1540" s="88">
        <v>63</v>
      </c>
      <c r="AO1540" s="88">
        <v>19</v>
      </c>
      <c r="AP1540" s="88">
        <v>142</v>
      </c>
      <c r="AQ1540" s="89">
        <v>13</v>
      </c>
      <c r="AR1540" s="88">
        <v>8</v>
      </c>
      <c r="AS1540" s="88"/>
      <c r="AT1540" s="88"/>
      <c r="AU1540" s="88"/>
      <c r="AV1540" s="88">
        <v>0.5</v>
      </c>
      <c r="AW1540" s="88">
        <v>0.25</v>
      </c>
      <c r="AX1540" s="88">
        <v>0.5</v>
      </c>
      <c r="AY1540" s="88"/>
      <c r="AZ1540" s="92"/>
      <c r="BA1540" s="88" t="s">
        <v>48</v>
      </c>
      <c r="BB154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4.75</v>
      </c>
      <c r="BC1540" s="89">
        <v>3.5</v>
      </c>
      <c r="BD1540" s="89"/>
      <c r="BE1540" s="89"/>
      <c r="BF1540" s="89"/>
      <c r="BG1540" s="93"/>
      <c r="BH1540" s="44" t="s">
        <v>841</v>
      </c>
      <c r="BI1540" s="45"/>
      <c r="BJ1540" s="45"/>
      <c r="BK1540" s="46"/>
      <c r="BL1540" s="94"/>
    </row>
    <row r="1541" spans="1:64" ht="18" customHeight="1" x14ac:dyDescent="0.3">
      <c r="A1541" s="87">
        <f>IFERROR(InformeTbHv[[#This Row],[T EFECTIVO]]/InformeTbHv[[#This Row],[Horas disponibles]],0)</f>
        <v>0.97757255936675458</v>
      </c>
      <c r="B1541" s="87">
        <f>((InformeTbHv[[#This Row],[T PROGRAMADO]]-InformeTbHv[[#This Row],[HORAS DE OTRAS PARADA]]))/InformeTbHv[[#This Row],[T PROGRAMADO]]</f>
        <v>0.92625000000000002</v>
      </c>
      <c r="C1541" s="216">
        <f>IFERROR(((InformeTbHv[[#This Row],[T PROGRAMADO]]-InformeTbHv[[#This Row],[Ttal P. mec]])/InformeTbHv[[#This Row],[T PROGRAMADO]]),0)</f>
        <v>0.94750000000000001</v>
      </c>
      <c r="D1541" s="88">
        <f>IFERROR(ROUND(InformeTbHv[[#This Row],[TOTAL DE ARBOLES]]/InformeTbHv[[#This Row],[T EFECTIVO]],2),"")</f>
        <v>22.27</v>
      </c>
      <c r="E1541" s="88">
        <f>(IFERROR(ROUND(InformeTbHv[[#This Row],[M3]]/InformeTbHv[[#This Row],[TOTAL DE ARBOLES]],2),""))</f>
        <v>0.55000000000000004</v>
      </c>
      <c r="F1541" s="39">
        <f>IFERROR(ROUND(InformeTbHv[[#This Row],[M3]]/InformeTbHv[[#This Row],[T EFECTIVO]],2),"")</f>
        <v>12.18</v>
      </c>
      <c r="G1541" s="89">
        <f>InformeTbHv[[#This Row],[T PROGRAMADO]]-InformeTbHv[[#This Row],[HORAS DE OTRAS PARADA]]</f>
        <v>7.41</v>
      </c>
      <c r="H1541" s="89">
        <f>InformeTbHv[[#This Row],[T PROGRAMADO]]-SUM(InformeTbHv[[#This Row],[T PARADAS MEC]]+InformeTbHv[[#This Row],[ALISTAMIENTO]]+InformeTbHv[[#This Row],[Mantenimiento periódico]])</f>
        <v>7.58</v>
      </c>
      <c r="I1541" s="89">
        <f>InformeTbHv[[#This Row],[T PARADAS MEC]]+InformeTbHv[[#This Row],[ALISTAMIENTO]]+InformeTbHv[[#This Row],[Mantenimiento periódico]]</f>
        <v>0.42</v>
      </c>
      <c r="J1541" s="89">
        <f>SUMIF(InformeTbHv[[#This Row],[MOTIVO 1]],"Mantenimiento periódico",InformeTbHv[[#This Row],[T OTRA PARADA 1]])</f>
        <v>0</v>
      </c>
      <c r="K1541" s="89">
        <f>InformeTbHv[[#This Row],[Mantenimiento periódico]]+InformeTbHv[[#This Row],[ALISTAMIENTO]]</f>
        <v>0.42</v>
      </c>
      <c r="L1541" s="89">
        <f>SUM(InformeTbHv[[#This Row],[T OTRA PARADA 1]:[T OTRA PARADA 5]])</f>
        <v>0</v>
      </c>
      <c r="M1541" s="88" t="s">
        <v>55</v>
      </c>
      <c r="N1541" s="88" t="s">
        <v>1418</v>
      </c>
      <c r="O1541" s="88" t="s">
        <v>60</v>
      </c>
      <c r="P1541" s="88">
        <v>1061791033</v>
      </c>
      <c r="Q1541" s="88" t="s">
        <v>43</v>
      </c>
      <c r="R1541" s="88" t="s">
        <v>49</v>
      </c>
      <c r="S1541" s="90">
        <v>46105</v>
      </c>
      <c r="T1541" s="88" t="s">
        <v>1028</v>
      </c>
      <c r="U1541" s="88"/>
      <c r="V1541" s="88"/>
      <c r="W1541" s="88"/>
      <c r="X1541" s="88"/>
      <c r="Y1541" s="88"/>
      <c r="Z1541" s="88"/>
      <c r="AA1541" s="88"/>
      <c r="AB1541" s="88"/>
      <c r="AC1541" s="88" t="s">
        <v>1453</v>
      </c>
      <c r="AD1541" s="88" t="s">
        <v>1498</v>
      </c>
      <c r="AE1541" s="88" t="s">
        <v>1518</v>
      </c>
      <c r="AF1541" s="88">
        <v>24.546447495352005</v>
      </c>
      <c r="AG1541" s="49" t="s">
        <v>208</v>
      </c>
      <c r="AH1541" s="206">
        <v>7</v>
      </c>
      <c r="AI1541" s="88" t="s">
        <v>47</v>
      </c>
      <c r="AJ1541" s="419">
        <f>VLOOKUP(InformeTbHv[[#This Row],[TURNO]],[1]INFORMEHV!AI$2:AK$184,2,0)</f>
        <v>0.25</v>
      </c>
      <c r="AK1541" s="419">
        <f>VLOOKUP(InformeTbHv[[#This Row],[TURNO]],[1]INFORMEHV!AI$2:AK$184,3,0)</f>
        <v>0.58333333333333337</v>
      </c>
      <c r="AL1541" s="205">
        <v>29</v>
      </c>
      <c r="AM1541" s="88">
        <v>165</v>
      </c>
      <c r="AN1541" s="88">
        <v>90.24</v>
      </c>
      <c r="AO1541" s="88">
        <v>12.48</v>
      </c>
      <c r="AP1541" s="88"/>
      <c r="AQ1541" s="95">
        <v>28.1</v>
      </c>
      <c r="AR1541" s="88">
        <v>8</v>
      </c>
      <c r="AS1541" s="88"/>
      <c r="AT1541" s="88"/>
      <c r="AU1541" s="88"/>
      <c r="AV1541" s="88">
        <v>0.42</v>
      </c>
      <c r="AW1541" s="88"/>
      <c r="AX1541" s="88">
        <v>0.17</v>
      </c>
      <c r="AY1541" s="88"/>
      <c r="AZ1541" s="92" t="s">
        <v>652</v>
      </c>
      <c r="BA1541" s="88" t="s">
        <v>46</v>
      </c>
      <c r="BB154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0.59</v>
      </c>
      <c r="BC1541" s="89"/>
      <c r="BD1541" s="89"/>
      <c r="BE1541" s="89"/>
      <c r="BF1541" s="89"/>
      <c r="BG1541" s="93"/>
      <c r="BH1541" s="44"/>
      <c r="BI1541" s="45"/>
      <c r="BJ1541" s="45"/>
      <c r="BK1541" s="46"/>
      <c r="BL1541" s="94"/>
    </row>
    <row r="1542" spans="1:64" ht="18" customHeight="1" x14ac:dyDescent="0.3">
      <c r="A1542" s="87">
        <f>IFERROR(InformeTbHv[[#This Row],[T EFECTIVO]]/InformeTbHv[[#This Row],[Horas disponibles]],0)</f>
        <v>0.93997445721583661</v>
      </c>
      <c r="B1542" s="87">
        <f>((InformeTbHv[[#This Row],[T PROGRAMADO]]-InformeTbHv[[#This Row],[HORAS DE OTRAS PARADA]]))/InformeTbHv[[#This Row],[T PROGRAMADO]]</f>
        <v>0.92</v>
      </c>
      <c r="C1542" s="216">
        <f>IFERROR(((InformeTbHv[[#This Row],[T PROGRAMADO]]-InformeTbHv[[#This Row],[Ttal P. mec]])/InformeTbHv[[#This Row],[T PROGRAMADO]]),0)</f>
        <v>0.97875000000000001</v>
      </c>
      <c r="D1542" s="88">
        <f>IFERROR(ROUND(InformeTbHv[[#This Row],[TOTAL DE ARBOLES]]/InformeTbHv[[#This Row],[T EFECTIVO]],2),"")</f>
        <v>27.17</v>
      </c>
      <c r="E1542" s="88">
        <f>(IFERROR(ROUND(InformeTbHv[[#This Row],[M3]]/InformeTbHv[[#This Row],[TOTAL DE ARBOLES]],2),""))</f>
        <v>0.48</v>
      </c>
      <c r="F1542" s="39">
        <f>IFERROR(ROUND(InformeTbHv[[#This Row],[M3]]/InformeTbHv[[#This Row],[T EFECTIVO]],2),"")</f>
        <v>13.16</v>
      </c>
      <c r="G1542" s="89">
        <f>InformeTbHv[[#This Row],[T PROGRAMADO]]-InformeTbHv[[#This Row],[HORAS DE OTRAS PARADA]]</f>
        <v>7.36</v>
      </c>
      <c r="H1542" s="89">
        <f>InformeTbHv[[#This Row],[T PROGRAMADO]]-SUM(InformeTbHv[[#This Row],[T PARADAS MEC]]+InformeTbHv[[#This Row],[ALISTAMIENTO]]+InformeTbHv[[#This Row],[Mantenimiento periódico]])</f>
        <v>7.83</v>
      </c>
      <c r="I1542" s="89">
        <f>InformeTbHv[[#This Row],[T PARADAS MEC]]+InformeTbHv[[#This Row],[ALISTAMIENTO]]+InformeTbHv[[#This Row],[Mantenimiento periódico]]</f>
        <v>0.17</v>
      </c>
      <c r="J1542" s="89">
        <f>SUMIF(InformeTbHv[[#This Row],[MOTIVO 1]],"Mantenimiento periódico",InformeTbHv[[#This Row],[T OTRA PARADA 1]])</f>
        <v>0</v>
      </c>
      <c r="K1542" s="89">
        <f>InformeTbHv[[#This Row],[Mantenimiento periódico]]+InformeTbHv[[#This Row],[ALISTAMIENTO]]</f>
        <v>0.17</v>
      </c>
      <c r="L1542" s="89">
        <f>SUM(InformeTbHv[[#This Row],[T OTRA PARADA 1]:[T OTRA PARADA 5]])</f>
        <v>0</v>
      </c>
      <c r="M1542" s="88" t="s">
        <v>55</v>
      </c>
      <c r="N1542" s="88" t="s">
        <v>1418</v>
      </c>
      <c r="O1542" s="88" t="s">
        <v>94</v>
      </c>
      <c r="P1542" s="88">
        <v>94269293</v>
      </c>
      <c r="Q1542" s="88" t="s">
        <v>43</v>
      </c>
      <c r="R1542" s="88" t="s">
        <v>49</v>
      </c>
      <c r="S1542" s="90">
        <v>46105</v>
      </c>
      <c r="T1542" s="88" t="s">
        <v>1028</v>
      </c>
      <c r="U1542" s="88"/>
      <c r="V1542" s="88"/>
      <c r="W1542" s="88"/>
      <c r="X1542" s="88"/>
      <c r="Y1542" s="88"/>
      <c r="Z1542" s="88"/>
      <c r="AA1542" s="88"/>
      <c r="AB1542" s="88"/>
      <c r="AC1542" s="88" t="s">
        <v>1453</v>
      </c>
      <c r="AD1542" s="88" t="s">
        <v>1498</v>
      </c>
      <c r="AE1542" s="88" t="s">
        <v>1518</v>
      </c>
      <c r="AF1542" s="88">
        <v>24.546447495352005</v>
      </c>
      <c r="AG1542" s="49" t="s">
        <v>208</v>
      </c>
      <c r="AH1542" s="206">
        <v>7</v>
      </c>
      <c r="AI1542" s="88" t="s">
        <v>45</v>
      </c>
      <c r="AJ1542" s="419">
        <f>VLOOKUP(InformeTbHv[[#This Row],[TURNO]],[1]INFORMEHV!AI$2:AK$184,2,0)</f>
        <v>0.58333333333333337</v>
      </c>
      <c r="AK1542" s="419">
        <f>VLOOKUP(InformeTbHv[[#This Row],[TURNO]],[1]INFORMEHV!AI$2:AK$184,3,0)</f>
        <v>0.91666666666666663</v>
      </c>
      <c r="AL1542" s="205">
        <v>30</v>
      </c>
      <c r="AM1542" s="88">
        <v>200</v>
      </c>
      <c r="AN1542" s="88">
        <v>96.86</v>
      </c>
      <c r="AO1542" s="88">
        <v>8.7100000000000009</v>
      </c>
      <c r="AP1542" s="88"/>
      <c r="AQ1542" s="95">
        <v>29.2</v>
      </c>
      <c r="AR1542" s="88">
        <v>8</v>
      </c>
      <c r="AS1542" s="88"/>
      <c r="AT1542" s="88"/>
      <c r="AU1542" s="88"/>
      <c r="AV1542" s="88">
        <v>0.17</v>
      </c>
      <c r="AW1542" s="88">
        <v>0.3</v>
      </c>
      <c r="AX1542" s="88">
        <v>0.17</v>
      </c>
      <c r="AY1542" s="88"/>
      <c r="AZ1542" s="92" t="s">
        <v>1029</v>
      </c>
      <c r="BA1542" s="88" t="s">
        <v>46</v>
      </c>
      <c r="BB154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0.64</v>
      </c>
      <c r="BC1542" s="89"/>
      <c r="BD1542" s="89"/>
      <c r="BE1542" s="89"/>
      <c r="BF1542" s="89"/>
      <c r="BG1542" s="93"/>
      <c r="BH1542" s="44"/>
      <c r="BI1542" s="45"/>
      <c r="BJ1542" s="45"/>
      <c r="BK1542" s="46"/>
      <c r="BL1542" s="94"/>
    </row>
    <row r="1543" spans="1:64" ht="18" customHeight="1" x14ac:dyDescent="0.3">
      <c r="A1543" s="87">
        <f>IFERROR(InformeTbHv[[#This Row],[T EFECTIVO]]/InformeTbHv[[#This Row],[Horas disponibles]],0)</f>
        <v>0.77733333333333332</v>
      </c>
      <c r="B1543" s="87">
        <f>((InformeTbHv[[#This Row],[T PROGRAMADO]]-InformeTbHv[[#This Row],[HORAS DE OTRAS PARADA]]))/InformeTbHv[[#This Row],[T PROGRAMADO]]</f>
        <v>0.72875000000000001</v>
      </c>
      <c r="C1543" s="216">
        <f>IFERROR(((InformeTbHv[[#This Row],[T PROGRAMADO]]-InformeTbHv[[#This Row],[Ttal P. mec]])/InformeTbHv[[#This Row],[T PROGRAMADO]]),0)</f>
        <v>0.9375</v>
      </c>
      <c r="D1543" s="88">
        <f>IFERROR(ROUND(InformeTbHv[[#This Row],[TOTAL DE ARBOLES]]/InformeTbHv[[#This Row],[T EFECTIVO]],2),"")</f>
        <v>58.15</v>
      </c>
      <c r="E1543" s="88">
        <f>(IFERROR(ROUND(InformeTbHv[[#This Row],[M3]]/InformeTbHv[[#This Row],[TOTAL DE ARBOLES]],2),""))</f>
        <v>0.26</v>
      </c>
      <c r="F1543" s="39">
        <f>IFERROR(ROUND(InformeTbHv[[#This Row],[M3]]/InformeTbHv[[#This Row],[T EFECTIVO]],2),"")</f>
        <v>14.9</v>
      </c>
      <c r="G1543" s="89">
        <f>InformeTbHv[[#This Row],[T PROGRAMADO]]-InformeTbHv[[#This Row],[HORAS DE OTRAS PARADA]]</f>
        <v>5.83</v>
      </c>
      <c r="H1543" s="89">
        <f>InformeTbHv[[#This Row],[T PROGRAMADO]]-SUM(InformeTbHv[[#This Row],[T PARADAS MEC]]+InformeTbHv[[#This Row],[ALISTAMIENTO]]+InformeTbHv[[#This Row],[Mantenimiento periódico]])</f>
        <v>7.5</v>
      </c>
      <c r="I1543" s="89">
        <f>InformeTbHv[[#This Row],[T PARADAS MEC]]+InformeTbHv[[#This Row],[ALISTAMIENTO]]+InformeTbHv[[#This Row],[Mantenimiento periódico]]</f>
        <v>0.5</v>
      </c>
      <c r="J1543" s="89">
        <f>SUMIF(InformeTbHv[[#This Row],[MOTIVO 1]],"Mantenimiento periódico",InformeTbHv[[#This Row],[T OTRA PARADA 1]])</f>
        <v>0</v>
      </c>
      <c r="K1543" s="89">
        <f>InformeTbHv[[#This Row],[Mantenimiento periódico]]+InformeTbHv[[#This Row],[ALISTAMIENTO]]</f>
        <v>0.5</v>
      </c>
      <c r="L1543" s="89">
        <f>SUM(InformeTbHv[[#This Row],[T OTRA PARADA 1]:[T OTRA PARADA 5]])</f>
        <v>1</v>
      </c>
      <c r="M1543" s="88" t="s">
        <v>86</v>
      </c>
      <c r="N1543" s="88" t="s">
        <v>1418</v>
      </c>
      <c r="O1543" s="88" t="s">
        <v>93</v>
      </c>
      <c r="P1543" s="88">
        <v>1112881624</v>
      </c>
      <c r="Q1543" s="88" t="s">
        <v>398</v>
      </c>
      <c r="R1543" s="88" t="s">
        <v>74</v>
      </c>
      <c r="S1543" s="90">
        <v>46105</v>
      </c>
      <c r="T1543" s="88" t="s">
        <v>399</v>
      </c>
      <c r="U1543" s="88"/>
      <c r="V1543" s="88"/>
      <c r="W1543" s="88"/>
      <c r="X1543" s="88"/>
      <c r="Y1543" s="88"/>
      <c r="Z1543" s="88"/>
      <c r="AA1543" s="88"/>
      <c r="AB1543" s="88"/>
      <c r="AC1543" s="88" t="s">
        <v>1430</v>
      </c>
      <c r="AD1543" s="88" t="s">
        <v>1475</v>
      </c>
      <c r="AE1543" s="88" t="s">
        <v>1517</v>
      </c>
      <c r="AF1543" s="88">
        <v>14.957915875223099</v>
      </c>
      <c r="AG1543" s="251" t="s">
        <v>205</v>
      </c>
      <c r="AH1543" s="206">
        <v>4</v>
      </c>
      <c r="AI1543" s="88" t="s">
        <v>47</v>
      </c>
      <c r="AJ1543" s="419">
        <f>VLOOKUP(InformeTbHv[[#This Row],[TURNO]],[1]INFORMEHV!AI$2:AK$184,2,0)</f>
        <v>0.25</v>
      </c>
      <c r="AK1543" s="419">
        <f>VLOOKUP(InformeTbHv[[#This Row],[TURNO]],[1]INFORMEHV!AI$2:AK$184,3,0)</f>
        <v>0.58333333333333337</v>
      </c>
      <c r="AL1543" s="205">
        <v>23</v>
      </c>
      <c r="AM1543" s="88">
        <v>339</v>
      </c>
      <c r="AN1543" s="88">
        <v>86.89</v>
      </c>
      <c r="AO1543" s="88">
        <v>12.75</v>
      </c>
      <c r="AP1543" s="88"/>
      <c r="AQ1543" s="89">
        <v>16.7</v>
      </c>
      <c r="AR1543" s="88">
        <v>8</v>
      </c>
      <c r="AS1543" s="88"/>
      <c r="AT1543" s="88"/>
      <c r="AU1543" s="88"/>
      <c r="AV1543" s="88">
        <v>0.5</v>
      </c>
      <c r="AW1543" s="88"/>
      <c r="AX1543" s="88">
        <v>0.67</v>
      </c>
      <c r="AY1543" s="88"/>
      <c r="AZ1543" s="92" t="s">
        <v>629</v>
      </c>
      <c r="BA1543" s="88" t="s">
        <v>48</v>
      </c>
      <c r="BB154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2.17</v>
      </c>
      <c r="BC1543" s="89">
        <v>1</v>
      </c>
      <c r="BD1543" s="89"/>
      <c r="BE1543" s="89"/>
      <c r="BF1543" s="89"/>
      <c r="BG1543" s="93"/>
      <c r="BH1543" s="44" t="s">
        <v>692</v>
      </c>
      <c r="BI1543" s="45"/>
      <c r="BJ1543" s="45"/>
      <c r="BK1543" s="46"/>
      <c r="BL1543" s="94"/>
    </row>
    <row r="1544" spans="1:64" ht="18" customHeight="1" x14ac:dyDescent="0.3">
      <c r="A1544" s="87">
        <f>IFERROR(InformeTbHv[[#This Row],[T EFECTIVO]]/InformeTbHv[[#This Row],[Horas disponibles]],0)</f>
        <v>0.69125000000000003</v>
      </c>
      <c r="B1544" s="87">
        <f>((InformeTbHv[[#This Row],[T PROGRAMADO]]-InformeTbHv[[#This Row],[HORAS DE OTRAS PARADA]]))/InformeTbHv[[#This Row],[T PROGRAMADO]]</f>
        <v>0.69125000000000003</v>
      </c>
      <c r="C1544" s="216">
        <f>IFERROR(((InformeTbHv[[#This Row],[T PROGRAMADO]]-InformeTbHv[[#This Row],[Ttal P. mec]])/InformeTbHv[[#This Row],[T PROGRAMADO]]),0)</f>
        <v>1</v>
      </c>
      <c r="D1544" s="88">
        <f>IFERROR(ROUND(InformeTbHv[[#This Row],[TOTAL DE ARBOLES]]/InformeTbHv[[#This Row],[T EFECTIVO]],2),"")</f>
        <v>66</v>
      </c>
      <c r="E1544" s="88">
        <f>(IFERROR(ROUND(InformeTbHv[[#This Row],[M3]]/InformeTbHv[[#This Row],[TOTAL DE ARBOLES]],2),""))</f>
        <v>0.21</v>
      </c>
      <c r="F1544" s="39">
        <f>IFERROR(ROUND(InformeTbHv[[#This Row],[M3]]/InformeTbHv[[#This Row],[T EFECTIVO]],2),"")</f>
        <v>13.69</v>
      </c>
      <c r="G1544" s="89">
        <f>InformeTbHv[[#This Row],[T PROGRAMADO]]-InformeTbHv[[#This Row],[HORAS DE OTRAS PARADA]]</f>
        <v>5.53</v>
      </c>
      <c r="H1544" s="89">
        <f>InformeTbHv[[#This Row],[T PROGRAMADO]]-SUM(InformeTbHv[[#This Row],[T PARADAS MEC]]+InformeTbHv[[#This Row],[ALISTAMIENTO]]+InformeTbHv[[#This Row],[Mantenimiento periódico]])</f>
        <v>8</v>
      </c>
      <c r="I1544" s="89">
        <f>InformeTbHv[[#This Row],[T PARADAS MEC]]+InformeTbHv[[#This Row],[ALISTAMIENTO]]+InformeTbHv[[#This Row],[Mantenimiento periódico]]</f>
        <v>0</v>
      </c>
      <c r="J1544" s="89">
        <f>SUMIF(InformeTbHv[[#This Row],[MOTIVO 1]],"Mantenimiento periódico",InformeTbHv[[#This Row],[T OTRA PARADA 1]])</f>
        <v>0</v>
      </c>
      <c r="K1544" s="89">
        <f>InformeTbHv[[#This Row],[Mantenimiento periódico]]+InformeTbHv[[#This Row],[ALISTAMIENTO]]</f>
        <v>0</v>
      </c>
      <c r="L1544" s="89">
        <f>SUM(InformeTbHv[[#This Row],[T OTRA PARADA 1]:[T OTRA PARADA 5]])</f>
        <v>2</v>
      </c>
      <c r="M1544" s="88" t="s">
        <v>86</v>
      </c>
      <c r="N1544" s="88" t="s">
        <v>1418</v>
      </c>
      <c r="O1544" s="88" t="s">
        <v>95</v>
      </c>
      <c r="P1544" s="88">
        <v>6135776</v>
      </c>
      <c r="Q1544" s="88" t="s">
        <v>398</v>
      </c>
      <c r="R1544" s="88" t="s">
        <v>74</v>
      </c>
      <c r="S1544" s="90">
        <v>46105</v>
      </c>
      <c r="T1544" s="88" t="s">
        <v>399</v>
      </c>
      <c r="U1544" s="88"/>
      <c r="V1544" s="88"/>
      <c r="W1544" s="88"/>
      <c r="X1544" s="88"/>
      <c r="Y1544" s="88"/>
      <c r="Z1544" s="88"/>
      <c r="AA1544" s="88"/>
      <c r="AB1544" s="88"/>
      <c r="AC1544" s="88" t="s">
        <v>1430</v>
      </c>
      <c r="AD1544" s="88" t="s">
        <v>1475</v>
      </c>
      <c r="AE1544" s="88" t="s">
        <v>1517</v>
      </c>
      <c r="AF1544" s="88">
        <v>14.957915875223099</v>
      </c>
      <c r="AG1544" s="251" t="s">
        <v>205</v>
      </c>
      <c r="AH1544" s="206">
        <v>4</v>
      </c>
      <c r="AI1544" s="88" t="s">
        <v>45</v>
      </c>
      <c r="AJ1544" s="419">
        <f>VLOOKUP(InformeTbHv[[#This Row],[TURNO]],[1]INFORMEHV!AI$2:AK$184,2,0)</f>
        <v>0.58333333333333337</v>
      </c>
      <c r="AK1544" s="419">
        <f>VLOOKUP(InformeTbHv[[#This Row],[TURNO]],[1]INFORMEHV!AI$2:AK$184,3,0)</f>
        <v>0.91666666666666663</v>
      </c>
      <c r="AL1544" s="205">
        <v>24</v>
      </c>
      <c r="AM1544" s="88">
        <v>365</v>
      </c>
      <c r="AN1544" s="88">
        <v>75.7</v>
      </c>
      <c r="AO1544" s="88">
        <v>13.75</v>
      </c>
      <c r="AP1544" s="88"/>
      <c r="AQ1544" s="89">
        <v>15.8</v>
      </c>
      <c r="AR1544" s="88">
        <v>8</v>
      </c>
      <c r="AS1544" s="88"/>
      <c r="AT1544" s="88"/>
      <c r="AU1544" s="88"/>
      <c r="AV1544" s="88"/>
      <c r="AW1544" s="88">
        <v>0.25</v>
      </c>
      <c r="AX1544" s="88">
        <v>0.22</v>
      </c>
      <c r="AY1544" s="88"/>
      <c r="AZ1544" s="92" t="s">
        <v>629</v>
      </c>
      <c r="BA1544" s="88" t="s">
        <v>48</v>
      </c>
      <c r="BB154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2.4699999999999998</v>
      </c>
      <c r="BC1544" s="89">
        <v>2</v>
      </c>
      <c r="BD1544" s="89"/>
      <c r="BE1544" s="89"/>
      <c r="BF1544" s="89"/>
      <c r="BG1544" s="93"/>
      <c r="BH1544" s="44" t="s">
        <v>692</v>
      </c>
      <c r="BI1544" s="45"/>
      <c r="BJ1544" s="45"/>
      <c r="BK1544" s="46"/>
      <c r="BL1544" s="94"/>
    </row>
    <row r="1545" spans="1:64" ht="18" customHeight="1" x14ac:dyDescent="0.3">
      <c r="A1545" s="87">
        <f>IFERROR(InformeTbHv[[#This Row],[T EFECTIVO]]/InformeTbHv[[#This Row],[Horas disponibles]],0)</f>
        <v>0.36666666666666664</v>
      </c>
      <c r="B1545" s="87">
        <f>((InformeTbHv[[#This Row],[T PROGRAMADO]]-InformeTbHv[[#This Row],[HORAS DE OTRAS PARADA]]))/InformeTbHv[[#This Row],[T PROGRAMADO]]</f>
        <v>0.34375</v>
      </c>
      <c r="C1545" s="216">
        <f>IFERROR(((InformeTbHv[[#This Row],[T PROGRAMADO]]-InformeTbHv[[#This Row],[Ttal P. mec]])/InformeTbHv[[#This Row],[T PROGRAMADO]]),0)</f>
        <v>0.9375</v>
      </c>
      <c r="D1545" s="88">
        <f>IFERROR(ROUND(InformeTbHv[[#This Row],[TOTAL DE ARBOLES]]/InformeTbHv[[#This Row],[T EFECTIVO]],2),"")</f>
        <v>50.18</v>
      </c>
      <c r="E1545" s="88">
        <f>(IFERROR(ROUND(InformeTbHv[[#This Row],[M3]]/InformeTbHv[[#This Row],[TOTAL DE ARBOLES]],2),""))</f>
        <v>0.11</v>
      </c>
      <c r="F1545" s="39">
        <f>IFERROR(ROUND(InformeTbHv[[#This Row],[M3]]/InformeTbHv[[#This Row],[T EFECTIVO]],2),"")</f>
        <v>5.45</v>
      </c>
      <c r="G1545" s="89">
        <f>InformeTbHv[[#This Row],[T PROGRAMADO]]-InformeTbHv[[#This Row],[HORAS DE OTRAS PARADA]]</f>
        <v>2.75</v>
      </c>
      <c r="H1545" s="89">
        <f>InformeTbHv[[#This Row],[T PROGRAMADO]]-SUM(InformeTbHv[[#This Row],[T PARADAS MEC]]+InformeTbHv[[#This Row],[ALISTAMIENTO]]+InformeTbHv[[#This Row],[Mantenimiento periódico]])</f>
        <v>7.5</v>
      </c>
      <c r="I1545" s="89">
        <f>InformeTbHv[[#This Row],[T PARADAS MEC]]+InformeTbHv[[#This Row],[ALISTAMIENTO]]+InformeTbHv[[#This Row],[Mantenimiento periódico]]</f>
        <v>0.5</v>
      </c>
      <c r="J1545" s="89">
        <f>SUMIF(InformeTbHv[[#This Row],[MOTIVO 1]],"Mantenimiento periódico",InformeTbHv[[#This Row],[T OTRA PARADA 1]])</f>
        <v>0</v>
      </c>
      <c r="K1545" s="89">
        <f>InformeTbHv[[#This Row],[Mantenimiento periódico]]+InformeTbHv[[#This Row],[ALISTAMIENTO]]</f>
        <v>0.5</v>
      </c>
      <c r="L1545" s="89">
        <f>SUM(InformeTbHv[[#This Row],[T OTRA PARADA 1]:[T OTRA PARADA 5]])</f>
        <v>4</v>
      </c>
      <c r="M1545" s="88" t="s">
        <v>134</v>
      </c>
      <c r="N1545" s="88" t="s">
        <v>1417</v>
      </c>
      <c r="O1545" s="88" t="s">
        <v>370</v>
      </c>
      <c r="P1545" s="88">
        <v>1022124531</v>
      </c>
      <c r="Q1545" s="88" t="s">
        <v>65</v>
      </c>
      <c r="R1545" s="88" t="s">
        <v>49</v>
      </c>
      <c r="S1545" s="90">
        <v>46105</v>
      </c>
      <c r="T1545" s="88" t="s">
        <v>941</v>
      </c>
      <c r="U1545" s="88"/>
      <c r="V1545" s="88"/>
      <c r="W1545" s="88"/>
      <c r="X1545" s="88"/>
      <c r="Y1545" s="88"/>
      <c r="Z1545" s="88"/>
      <c r="AA1545" s="88"/>
      <c r="AB1545" s="88"/>
      <c r="AC1545" s="88" t="s">
        <v>1424</v>
      </c>
      <c r="AD1545" s="88" t="s">
        <v>1469</v>
      </c>
      <c r="AE1545" s="88" t="s">
        <v>1513</v>
      </c>
      <c r="AF1545" s="88">
        <v>17.094631593058232</v>
      </c>
      <c r="AG1545" s="252" t="s">
        <v>206</v>
      </c>
      <c r="AH1545" s="206">
        <v>2</v>
      </c>
      <c r="AI1545" s="88" t="s">
        <v>47</v>
      </c>
      <c r="AJ1545" s="419">
        <f>VLOOKUP(InformeTbHv[[#This Row],[TURNO]],[1]INFORMEHV!AI$2:AK$184,2,0)</f>
        <v>0.25</v>
      </c>
      <c r="AK1545" s="419">
        <f>VLOOKUP(InformeTbHv[[#This Row],[TURNO]],[1]INFORMEHV!AI$2:AK$184,3,0)</f>
        <v>0.58333333333333337</v>
      </c>
      <c r="AL1545" s="205">
        <v>18</v>
      </c>
      <c r="AM1545" s="88">
        <v>138</v>
      </c>
      <c r="AN1545" s="88">
        <v>15</v>
      </c>
      <c r="AO1545" s="88">
        <v>5</v>
      </c>
      <c r="AP1545" s="88">
        <v>41</v>
      </c>
      <c r="AQ1545" s="89">
        <v>13</v>
      </c>
      <c r="AR1545" s="88">
        <v>8</v>
      </c>
      <c r="AS1545" s="88"/>
      <c r="AT1545" s="88"/>
      <c r="AU1545" s="88"/>
      <c r="AV1545" s="88">
        <v>0.5</v>
      </c>
      <c r="AW1545" s="88">
        <v>0.25</v>
      </c>
      <c r="AX1545" s="88">
        <v>0.5</v>
      </c>
      <c r="AY1545" s="88"/>
      <c r="AZ1545" s="92" t="s">
        <v>1030</v>
      </c>
      <c r="BA1545" s="88" t="s">
        <v>48</v>
      </c>
      <c r="BB154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5.25</v>
      </c>
      <c r="BC1545" s="89">
        <v>4</v>
      </c>
      <c r="BD1545" s="89"/>
      <c r="BE1545" s="89"/>
      <c r="BF1545" s="89"/>
      <c r="BG1545" s="93"/>
      <c r="BH1545" s="14" t="s">
        <v>236</v>
      </c>
      <c r="BI1545" s="45"/>
      <c r="BJ1545" s="45"/>
      <c r="BK1545" s="46"/>
      <c r="BL1545" s="94"/>
    </row>
    <row r="1546" spans="1:64" ht="18" customHeight="1" x14ac:dyDescent="0.3">
      <c r="A1546" s="87">
        <f>IFERROR(InformeTbHv[[#This Row],[T EFECTIVO]]/InformeTbHv[[#This Row],[Horas disponibles]],0)</f>
        <v>0.46666666666666667</v>
      </c>
      <c r="B1546" s="87">
        <f>((InformeTbHv[[#This Row],[T PROGRAMADO]]-InformeTbHv[[#This Row],[HORAS DE OTRAS PARADA]]))/InformeTbHv[[#This Row],[T PROGRAMADO]]</f>
        <v>0.4375</v>
      </c>
      <c r="C1546" s="216">
        <f>IFERROR(((InformeTbHv[[#This Row],[T PROGRAMADO]]-InformeTbHv[[#This Row],[Ttal P. mec]])/InformeTbHv[[#This Row],[T PROGRAMADO]]),0)</f>
        <v>0.9375</v>
      </c>
      <c r="D1546" s="88">
        <f>IFERROR(ROUND(InformeTbHv[[#This Row],[TOTAL DE ARBOLES]]/InformeTbHv[[#This Row],[T EFECTIVO]],2),"")</f>
        <v>142.29</v>
      </c>
      <c r="E1546" s="88">
        <f>(IFERROR(ROUND(InformeTbHv[[#This Row],[M3]]/InformeTbHv[[#This Row],[TOTAL DE ARBOLES]],2),""))</f>
        <v>0.06</v>
      </c>
      <c r="F1546" s="39">
        <f>IFERROR(ROUND(InformeTbHv[[#This Row],[M3]]/InformeTbHv[[#This Row],[T EFECTIVO]],2),"")</f>
        <v>8.73</v>
      </c>
      <c r="G1546" s="89">
        <f>InformeTbHv[[#This Row],[T PROGRAMADO]]-InformeTbHv[[#This Row],[HORAS DE OTRAS PARADA]]</f>
        <v>3.5</v>
      </c>
      <c r="H1546" s="89">
        <f>InformeTbHv[[#This Row],[T PROGRAMADO]]-SUM(InformeTbHv[[#This Row],[T PARADAS MEC]]+InformeTbHv[[#This Row],[ALISTAMIENTO]]+InformeTbHv[[#This Row],[Mantenimiento periódico]])</f>
        <v>7.5</v>
      </c>
      <c r="I1546" s="89">
        <f>InformeTbHv[[#This Row],[T PARADAS MEC]]+InformeTbHv[[#This Row],[ALISTAMIENTO]]+InformeTbHv[[#This Row],[Mantenimiento periódico]]</f>
        <v>0.5</v>
      </c>
      <c r="J1546" s="89">
        <f>SUMIF(InformeTbHv[[#This Row],[MOTIVO 1]],"Mantenimiento periódico",InformeTbHv[[#This Row],[T OTRA PARADA 1]])</f>
        <v>0</v>
      </c>
      <c r="K1546" s="89">
        <f>InformeTbHv[[#This Row],[Mantenimiento periódico]]+InformeTbHv[[#This Row],[ALISTAMIENTO]]</f>
        <v>0.5</v>
      </c>
      <c r="L1546" s="89">
        <f>SUM(InformeTbHv[[#This Row],[T OTRA PARADA 1]:[T OTRA PARADA 5]])</f>
        <v>3</v>
      </c>
      <c r="M1546" s="88" t="s">
        <v>136</v>
      </c>
      <c r="N1546" s="88" t="s">
        <v>1417</v>
      </c>
      <c r="O1546" s="88" t="s">
        <v>375</v>
      </c>
      <c r="P1546" s="88">
        <v>1127213532</v>
      </c>
      <c r="Q1546" s="88" t="s">
        <v>65</v>
      </c>
      <c r="R1546" s="88" t="s">
        <v>49</v>
      </c>
      <c r="S1546" s="90">
        <v>46105</v>
      </c>
      <c r="T1546" s="88" t="s">
        <v>941</v>
      </c>
      <c r="U1546" s="88"/>
      <c r="V1546" s="88"/>
      <c r="W1546" s="88"/>
      <c r="X1546" s="88"/>
      <c r="Y1546" s="88"/>
      <c r="Z1546" s="88"/>
      <c r="AA1546" s="88"/>
      <c r="AB1546" s="88"/>
      <c r="AC1546" s="88" t="s">
        <v>1424</v>
      </c>
      <c r="AD1546" s="88" t="s">
        <v>1469</v>
      </c>
      <c r="AE1546" s="88" t="s">
        <v>1513</v>
      </c>
      <c r="AF1546" s="88">
        <v>17.094631593058232</v>
      </c>
      <c r="AG1546" s="252" t="s">
        <v>206</v>
      </c>
      <c r="AH1546" s="206">
        <v>2</v>
      </c>
      <c r="AI1546" s="88" t="s">
        <v>47</v>
      </c>
      <c r="AJ1546" s="419">
        <f>VLOOKUP(InformeTbHv[[#This Row],[TURNO]],[1]INFORMEHV!AI$2:AK$184,2,0)</f>
        <v>0.25</v>
      </c>
      <c r="AK1546" s="419">
        <f>VLOOKUP(InformeTbHv[[#This Row],[TURNO]],[1]INFORMEHV!AI$2:AK$184,3,0)</f>
        <v>0.58333333333333337</v>
      </c>
      <c r="AL1546" s="205">
        <v>20</v>
      </c>
      <c r="AM1546" s="88">
        <v>498</v>
      </c>
      <c r="AN1546" s="88">
        <v>30.57</v>
      </c>
      <c r="AO1546" s="88">
        <v>10.88</v>
      </c>
      <c r="AP1546" s="88"/>
      <c r="AQ1546" s="89">
        <v>20</v>
      </c>
      <c r="AR1546" s="88">
        <v>8</v>
      </c>
      <c r="AS1546" s="88"/>
      <c r="AT1546" s="88"/>
      <c r="AU1546" s="88"/>
      <c r="AV1546" s="88">
        <v>0.5</v>
      </c>
      <c r="AW1546" s="88">
        <v>0.5</v>
      </c>
      <c r="AX1546" s="88">
        <v>0.5</v>
      </c>
      <c r="AY1546" s="88"/>
      <c r="AZ1546" s="92"/>
      <c r="BA1546" s="88" t="s">
        <v>48</v>
      </c>
      <c r="BB154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4.5</v>
      </c>
      <c r="BC1546" s="89">
        <v>3</v>
      </c>
      <c r="BD1546" s="89"/>
      <c r="BE1546" s="89"/>
      <c r="BF1546" s="89"/>
      <c r="BG1546" s="93"/>
      <c r="BH1546" s="14" t="s">
        <v>236</v>
      </c>
      <c r="BI1546" s="45"/>
      <c r="BJ1546" s="45"/>
      <c r="BK1546" s="46"/>
      <c r="BL1546" s="94"/>
    </row>
    <row r="1547" spans="1:64" ht="18" customHeight="1" x14ac:dyDescent="0.3">
      <c r="A1547" s="87">
        <f>IFERROR(InformeTbHv[[#This Row],[T EFECTIVO]]/InformeTbHv[[#This Row],[Horas disponibles]],0)</f>
        <v>0</v>
      </c>
      <c r="B1547" s="87">
        <f>((InformeTbHv[[#This Row],[T PROGRAMADO]]-InformeTbHv[[#This Row],[HORAS DE OTRAS PARADA]]))/InformeTbHv[[#This Row],[T PROGRAMADO]]</f>
        <v>0</v>
      </c>
      <c r="C1547" s="216">
        <f>IFERROR(((InformeTbHv[[#This Row],[T PROGRAMADO]]-InformeTbHv[[#This Row],[Ttal P. mec]])/InformeTbHv[[#This Row],[T PROGRAMADO]]),0)</f>
        <v>1</v>
      </c>
      <c r="D1547" s="88" t="str">
        <f>IFERROR(ROUND(InformeTbHv[[#This Row],[TOTAL DE ARBOLES]]/InformeTbHv[[#This Row],[T EFECTIVO]],2),"")</f>
        <v/>
      </c>
      <c r="E1547" s="88" t="str">
        <f>(IFERROR(ROUND(InformeTbHv[[#This Row],[M3]]/InformeTbHv[[#This Row],[TOTAL DE ARBOLES]],2),""))</f>
        <v/>
      </c>
      <c r="F1547" s="39" t="str">
        <f>IFERROR(ROUND(InformeTbHv[[#This Row],[M3]]/InformeTbHv[[#This Row],[T EFECTIVO]],2),"")</f>
        <v/>
      </c>
      <c r="G1547" s="89">
        <f>InformeTbHv[[#This Row],[T PROGRAMADO]]-InformeTbHv[[#This Row],[HORAS DE OTRAS PARADA]]</f>
        <v>0</v>
      </c>
      <c r="H1547" s="89">
        <f>InformeTbHv[[#This Row],[T PROGRAMADO]]-SUM(InformeTbHv[[#This Row],[T PARADAS MEC]]+InformeTbHv[[#This Row],[ALISTAMIENTO]]+InformeTbHv[[#This Row],[Mantenimiento periódico]])</f>
        <v>8</v>
      </c>
      <c r="I1547" s="89">
        <f>InformeTbHv[[#This Row],[T PARADAS MEC]]+InformeTbHv[[#This Row],[ALISTAMIENTO]]+InformeTbHv[[#This Row],[Mantenimiento periódico]]</f>
        <v>0</v>
      </c>
      <c r="J1547" s="89">
        <f>SUMIF(InformeTbHv[[#This Row],[MOTIVO 1]],"Mantenimiento periódico",InformeTbHv[[#This Row],[T OTRA PARADA 1]])</f>
        <v>0</v>
      </c>
      <c r="K1547" s="89">
        <f>InformeTbHv[[#This Row],[Mantenimiento periódico]]+InformeTbHv[[#This Row],[ALISTAMIENTO]]</f>
        <v>0</v>
      </c>
      <c r="L1547" s="89">
        <f>SUM(InformeTbHv[[#This Row],[T OTRA PARADA 1]:[T OTRA PARADA 5]])</f>
        <v>8</v>
      </c>
      <c r="M1547" s="88" t="s">
        <v>136</v>
      </c>
      <c r="N1547" s="88" t="s">
        <v>1417</v>
      </c>
      <c r="O1547" s="88" t="s">
        <v>535</v>
      </c>
      <c r="P1547" s="88">
        <v>1113312568</v>
      </c>
      <c r="Q1547" s="88" t="s">
        <v>65</v>
      </c>
      <c r="R1547" s="88" t="s">
        <v>49</v>
      </c>
      <c r="S1547" s="90">
        <v>46105</v>
      </c>
      <c r="T1547" s="88" t="s">
        <v>941</v>
      </c>
      <c r="U1547" s="88"/>
      <c r="V1547" s="88"/>
      <c r="W1547" s="88"/>
      <c r="X1547" s="88"/>
      <c r="Y1547" s="88"/>
      <c r="Z1547" s="88"/>
      <c r="AA1547" s="88"/>
      <c r="AB1547" s="88"/>
      <c r="AC1547" s="88" t="s">
        <v>1424</v>
      </c>
      <c r="AD1547" s="88" t="s">
        <v>1469</v>
      </c>
      <c r="AE1547" s="88" t="s">
        <v>1513</v>
      </c>
      <c r="AF1547" s="88">
        <v>17.094631593058232</v>
      </c>
      <c r="AG1547" s="252" t="s">
        <v>206</v>
      </c>
      <c r="AH1547" s="206">
        <v>2</v>
      </c>
      <c r="AI1547" s="88" t="s">
        <v>45</v>
      </c>
      <c r="AJ1547" s="419">
        <f>VLOOKUP(InformeTbHv[[#This Row],[TURNO]],[1]INFORMEHV!AI$2:AK$184,2,0)</f>
        <v>0.58333333333333337</v>
      </c>
      <c r="AK1547" s="419">
        <f>VLOOKUP(InformeTbHv[[#This Row],[TURNO]],[1]INFORMEHV!AI$2:AK$184,3,0)</f>
        <v>0.91666666666666663</v>
      </c>
      <c r="AL1547" s="205"/>
      <c r="AM1547" s="88"/>
      <c r="AN1547" s="88"/>
      <c r="AO1547" s="88"/>
      <c r="AP1547" s="88"/>
      <c r="AQ1547" s="89"/>
      <c r="AR1547" s="88">
        <v>8</v>
      </c>
      <c r="AS1547" s="88"/>
      <c r="AT1547" s="88"/>
      <c r="AU1547" s="88"/>
      <c r="AV1547" s="88"/>
      <c r="AW1547" s="88"/>
      <c r="AX1547" s="88"/>
      <c r="AY1547" s="88"/>
      <c r="AZ1547" s="92" t="s">
        <v>1031</v>
      </c>
      <c r="BA1547" s="88" t="s">
        <v>48</v>
      </c>
      <c r="BB154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1547" s="89">
        <v>8</v>
      </c>
      <c r="BD1547" s="89"/>
      <c r="BE1547" s="89"/>
      <c r="BF1547" s="89"/>
      <c r="BG1547" s="93"/>
      <c r="BH1547" s="14" t="s">
        <v>236</v>
      </c>
      <c r="BI1547" s="45"/>
      <c r="BJ1547" s="45"/>
      <c r="BK1547" s="46"/>
      <c r="BL1547" s="94"/>
    </row>
    <row r="1548" spans="1:64" ht="18" customHeight="1" x14ac:dyDescent="0.3">
      <c r="A1548" s="87">
        <f>IFERROR(InformeTbHv[[#This Row],[T EFECTIVO]]/InformeTbHv[[#This Row],[Horas disponibles]],0)</f>
        <v>0.28292046936114734</v>
      </c>
      <c r="B1548" s="87">
        <f>((InformeTbHv[[#This Row],[T PROGRAMADO]]-InformeTbHv[[#This Row],[HORAS DE OTRAS PARADA]]))/InformeTbHv[[#This Row],[T PROGRAMADO]]</f>
        <v>0.27124999999999999</v>
      </c>
      <c r="C1548" s="216">
        <f>IFERROR(((InformeTbHv[[#This Row],[T PROGRAMADO]]-InformeTbHv[[#This Row],[Ttal P. mec]])/InformeTbHv[[#This Row],[T PROGRAMADO]]),0)</f>
        <v>0.95874999999999999</v>
      </c>
      <c r="D1548" s="88">
        <f>IFERROR(ROUND(InformeTbHv[[#This Row],[TOTAL DE ARBOLES]]/InformeTbHv[[#This Row],[T EFECTIVO]],2),"")</f>
        <v>73.73</v>
      </c>
      <c r="E1548" s="88">
        <f>(IFERROR(ROUND(InformeTbHv[[#This Row],[M3]]/InformeTbHv[[#This Row],[TOTAL DE ARBOLES]],2),""))</f>
        <v>0.14000000000000001</v>
      </c>
      <c r="F1548" s="39">
        <f>IFERROR(ROUND(InformeTbHv[[#This Row],[M3]]/InformeTbHv[[#This Row],[T EFECTIVO]],2),"")</f>
        <v>10.23</v>
      </c>
      <c r="G1548" s="89">
        <f>InformeTbHv[[#This Row],[T PROGRAMADO]]-InformeTbHv[[#This Row],[HORAS DE OTRAS PARADA]]</f>
        <v>2.17</v>
      </c>
      <c r="H1548" s="89">
        <f>InformeTbHv[[#This Row],[T PROGRAMADO]]-SUM(InformeTbHv[[#This Row],[T PARADAS MEC]]+InformeTbHv[[#This Row],[ALISTAMIENTO]]+InformeTbHv[[#This Row],[Mantenimiento periódico]])</f>
        <v>7.67</v>
      </c>
      <c r="I1548" s="89">
        <f>InformeTbHv[[#This Row],[T PARADAS MEC]]+InformeTbHv[[#This Row],[ALISTAMIENTO]]+InformeTbHv[[#This Row],[Mantenimiento periódico]]</f>
        <v>0.33</v>
      </c>
      <c r="J1548" s="89">
        <f>SUMIF(InformeTbHv[[#This Row],[MOTIVO 1]],"Mantenimiento periódico",InformeTbHv[[#This Row],[T OTRA PARADA 1]])</f>
        <v>0</v>
      </c>
      <c r="K1548" s="89">
        <f>InformeTbHv[[#This Row],[Mantenimiento periódico]]+InformeTbHv[[#This Row],[ALISTAMIENTO]]</f>
        <v>0.33</v>
      </c>
      <c r="L1548" s="89">
        <f>SUM(InformeTbHv[[#This Row],[T OTRA PARADA 1]:[T OTRA PARADA 5]])</f>
        <v>5</v>
      </c>
      <c r="M1548" s="88" t="s">
        <v>134</v>
      </c>
      <c r="N1548" s="88" t="s">
        <v>1417</v>
      </c>
      <c r="O1548" s="88" t="s">
        <v>367</v>
      </c>
      <c r="P1548" s="88">
        <v>18435730</v>
      </c>
      <c r="Q1548" s="88" t="s">
        <v>65</v>
      </c>
      <c r="R1548" s="88" t="s">
        <v>49</v>
      </c>
      <c r="S1548" s="90">
        <v>46105</v>
      </c>
      <c r="T1548" s="88" t="s">
        <v>941</v>
      </c>
      <c r="U1548" s="88"/>
      <c r="V1548" s="88"/>
      <c r="W1548" s="88"/>
      <c r="X1548" s="88"/>
      <c r="Y1548" s="88"/>
      <c r="Z1548" s="88"/>
      <c r="AA1548" s="88"/>
      <c r="AB1548" s="88"/>
      <c r="AC1548" s="88" t="s">
        <v>1424</v>
      </c>
      <c r="AD1548" s="88" t="s">
        <v>1469</v>
      </c>
      <c r="AE1548" s="88" t="s">
        <v>1513</v>
      </c>
      <c r="AF1548" s="88">
        <v>17.094631593058232</v>
      </c>
      <c r="AG1548" s="252" t="s">
        <v>206</v>
      </c>
      <c r="AH1548" s="206">
        <v>2</v>
      </c>
      <c r="AI1548" s="88" t="s">
        <v>45</v>
      </c>
      <c r="AJ1548" s="419">
        <f>VLOOKUP(InformeTbHv[[#This Row],[TURNO]],[1]INFORMEHV!AI$2:AK$184,2,0)</f>
        <v>0.58333333333333337</v>
      </c>
      <c r="AK1548" s="419">
        <f>VLOOKUP(InformeTbHv[[#This Row],[TURNO]],[1]INFORMEHV!AI$2:AK$184,3,0)</f>
        <v>0.91666666666666663</v>
      </c>
      <c r="AL1548" s="205">
        <v>16</v>
      </c>
      <c r="AM1548" s="88">
        <v>160</v>
      </c>
      <c r="AN1548" s="88">
        <v>22.2</v>
      </c>
      <c r="AO1548" s="88">
        <v>12.2</v>
      </c>
      <c r="AP1548" s="88"/>
      <c r="AQ1548" s="89">
        <v>14</v>
      </c>
      <c r="AR1548" s="88">
        <v>8</v>
      </c>
      <c r="AS1548" s="88"/>
      <c r="AT1548" s="88"/>
      <c r="AU1548" s="88"/>
      <c r="AV1548" s="88">
        <v>0.33</v>
      </c>
      <c r="AW1548" s="88"/>
      <c r="AX1548" s="88">
        <v>0.5</v>
      </c>
      <c r="AY1548" s="88"/>
      <c r="AZ1548" s="92"/>
      <c r="BA1548" s="88" t="s">
        <v>48</v>
      </c>
      <c r="BB154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5.83</v>
      </c>
      <c r="BC1548" s="89">
        <v>5</v>
      </c>
      <c r="BD1548" s="89"/>
      <c r="BE1548" s="89"/>
      <c r="BF1548" s="89"/>
      <c r="BG1548" s="93"/>
      <c r="BH1548" s="14" t="s">
        <v>236</v>
      </c>
      <c r="BI1548" s="45"/>
      <c r="BJ1548" s="45"/>
      <c r="BK1548" s="46"/>
      <c r="BL1548" s="94"/>
    </row>
    <row r="1549" spans="1:64" ht="18" customHeight="1" x14ac:dyDescent="0.3">
      <c r="A1549" s="87">
        <f>IFERROR(InformeTbHv[[#This Row],[T EFECTIVO]]/InformeTbHv[[#This Row],[Horas disponibles]],0)</f>
        <v>0.97820512820512817</v>
      </c>
      <c r="B1549" s="87">
        <f>((InformeTbHv[[#This Row],[T PROGRAMADO]]-InformeTbHv[[#This Row],[HORAS DE OTRAS PARADA]]))/InformeTbHv[[#This Row],[T PROGRAMADO]]</f>
        <v>0.95374999999999999</v>
      </c>
      <c r="C1549" s="216">
        <f>IFERROR(((InformeTbHv[[#This Row],[T PROGRAMADO]]-InformeTbHv[[#This Row],[Ttal P. mec]])/InformeTbHv[[#This Row],[T PROGRAMADO]]),0)</f>
        <v>0.97499999999999998</v>
      </c>
      <c r="D1549" s="88">
        <f>IFERROR(ROUND(InformeTbHv[[#This Row],[TOTAL DE ARBOLES]]/InformeTbHv[[#This Row],[T EFECTIVO]],2),"")</f>
        <v>33.94</v>
      </c>
      <c r="E1549" s="88">
        <f>(IFERROR(ROUND(InformeTbHv[[#This Row],[M3]]/InformeTbHv[[#This Row],[TOTAL DE ARBOLES]],2),""))</f>
        <v>0.61</v>
      </c>
      <c r="F1549" s="39">
        <f>IFERROR(ROUND(InformeTbHv[[#This Row],[M3]]/InformeTbHv[[#This Row],[T EFECTIVO]],2),"")</f>
        <v>20.72</v>
      </c>
      <c r="G1549" s="89">
        <f>InformeTbHv[[#This Row],[T PROGRAMADO]]-InformeTbHv[[#This Row],[HORAS DE OTRAS PARADA]]</f>
        <v>7.63</v>
      </c>
      <c r="H1549" s="89">
        <f>InformeTbHv[[#This Row],[T PROGRAMADO]]-SUM(InformeTbHv[[#This Row],[T PARADAS MEC]]+InformeTbHv[[#This Row],[ALISTAMIENTO]]+InformeTbHv[[#This Row],[Mantenimiento periódico]])</f>
        <v>7.8</v>
      </c>
      <c r="I1549" s="89">
        <f>InformeTbHv[[#This Row],[T PARADAS MEC]]+InformeTbHv[[#This Row],[ALISTAMIENTO]]+InformeTbHv[[#This Row],[Mantenimiento periódico]]</f>
        <v>0.2</v>
      </c>
      <c r="J1549" s="89">
        <f>SUMIF(InformeTbHv[[#This Row],[MOTIVO 1]],"Mantenimiento periódico",InformeTbHv[[#This Row],[T OTRA PARADA 1]])</f>
        <v>0</v>
      </c>
      <c r="K1549" s="89">
        <f>InformeTbHv[[#This Row],[Mantenimiento periódico]]+InformeTbHv[[#This Row],[ALISTAMIENTO]]</f>
        <v>0.2</v>
      </c>
      <c r="L1549" s="89">
        <f>SUM(InformeTbHv[[#This Row],[T OTRA PARADA 1]:[T OTRA PARADA 5]])</f>
        <v>0</v>
      </c>
      <c r="M1549" s="88" t="s">
        <v>55</v>
      </c>
      <c r="N1549" s="88" t="s">
        <v>1418</v>
      </c>
      <c r="O1549" s="88" t="s">
        <v>94</v>
      </c>
      <c r="P1549" s="88">
        <v>94269293</v>
      </c>
      <c r="Q1549" s="88" t="s">
        <v>43</v>
      </c>
      <c r="R1549" s="88" t="s">
        <v>49</v>
      </c>
      <c r="S1549" s="90">
        <v>46106</v>
      </c>
      <c r="T1549" s="88" t="s">
        <v>1028</v>
      </c>
      <c r="U1549" s="88"/>
      <c r="V1549" s="88"/>
      <c r="W1549" s="88"/>
      <c r="X1549" s="88"/>
      <c r="Y1549" s="88"/>
      <c r="Z1549" s="88"/>
      <c r="AA1549" s="88"/>
      <c r="AB1549" s="88"/>
      <c r="AC1549" s="88" t="s">
        <v>1453</v>
      </c>
      <c r="AD1549" s="88" t="s">
        <v>1498</v>
      </c>
      <c r="AE1549" s="88" t="s">
        <v>1518</v>
      </c>
      <c r="AF1549" s="88">
        <v>24.546447495352005</v>
      </c>
      <c r="AG1549" s="49" t="s">
        <v>208</v>
      </c>
      <c r="AH1549" s="206">
        <v>7</v>
      </c>
      <c r="AI1549" s="88" t="s">
        <v>45</v>
      </c>
      <c r="AJ1549" s="419">
        <f>VLOOKUP(InformeTbHv[[#This Row],[TURNO]],[1]INFORMEHV!AI$2:AK$184,2,0)</f>
        <v>0.58333333333333337</v>
      </c>
      <c r="AK1549" s="419">
        <f>VLOOKUP(InformeTbHv[[#This Row],[TURNO]],[1]INFORMEHV!AI$2:AK$184,3,0)</f>
        <v>0.91666666666666663</v>
      </c>
      <c r="AL1549" s="205">
        <v>30</v>
      </c>
      <c r="AM1549" s="88">
        <v>259</v>
      </c>
      <c r="AN1549" s="88">
        <v>158.12</v>
      </c>
      <c r="AO1549" s="88">
        <v>16.670000000000002</v>
      </c>
      <c r="AP1549" s="88"/>
      <c r="AQ1549" s="95">
        <v>29.4</v>
      </c>
      <c r="AR1549" s="88">
        <v>8</v>
      </c>
      <c r="AS1549" s="88"/>
      <c r="AT1549" s="88"/>
      <c r="AU1549" s="88"/>
      <c r="AV1549" s="88">
        <v>0.2</v>
      </c>
      <c r="AW1549" s="88"/>
      <c r="AX1549" s="88">
        <v>0.17</v>
      </c>
      <c r="AY1549" s="88"/>
      <c r="AZ1549" s="92" t="s">
        <v>652</v>
      </c>
      <c r="BA1549" s="88" t="s">
        <v>46</v>
      </c>
      <c r="BB154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0.37</v>
      </c>
      <c r="BC1549" s="89"/>
      <c r="BD1549" s="89"/>
      <c r="BE1549" s="89"/>
      <c r="BF1549" s="89"/>
      <c r="BG1549" s="93"/>
      <c r="BH1549" s="44"/>
      <c r="BI1549" s="45"/>
      <c r="BJ1549" s="45"/>
      <c r="BK1549" s="46"/>
      <c r="BL1549" s="94"/>
    </row>
    <row r="1550" spans="1:64" ht="18" customHeight="1" x14ac:dyDescent="0.3">
      <c r="A1550" s="87">
        <f>IFERROR(InformeTbHv[[#This Row],[T EFECTIVO]]/InformeTbHv[[#This Row],[Horas disponibles]],0)</f>
        <v>0.93116883116883109</v>
      </c>
      <c r="B1550" s="87">
        <f>((InformeTbHv[[#This Row],[T PROGRAMADO]]-InformeTbHv[[#This Row],[HORAS DE OTRAS PARADA]]))/InformeTbHv[[#This Row],[T PROGRAMADO]]</f>
        <v>0.89624999999999999</v>
      </c>
      <c r="C1550" s="216">
        <f>IFERROR(((InformeTbHv[[#This Row],[T PROGRAMADO]]-InformeTbHv[[#This Row],[Ttal P. mec]])/InformeTbHv[[#This Row],[T PROGRAMADO]]),0)</f>
        <v>0.96250000000000002</v>
      </c>
      <c r="D1550" s="88">
        <f>IFERROR(ROUND(InformeTbHv[[#This Row],[TOTAL DE ARBOLES]]/InformeTbHv[[#This Row],[T EFECTIVO]],2),"")</f>
        <v>63.32</v>
      </c>
      <c r="E1550" s="88">
        <f>(IFERROR(ROUND(InformeTbHv[[#This Row],[M3]]/InformeTbHv[[#This Row],[TOTAL DE ARBOLES]],2),""))</f>
        <v>0.37</v>
      </c>
      <c r="F1550" s="39">
        <f>IFERROR(ROUND(InformeTbHv[[#This Row],[M3]]/InformeTbHv[[#This Row],[T EFECTIVO]],2),"")</f>
        <v>23.43</v>
      </c>
      <c r="G1550" s="89">
        <f>InformeTbHv[[#This Row],[T PROGRAMADO]]-InformeTbHv[[#This Row],[HORAS DE OTRAS PARADA]]</f>
        <v>7.17</v>
      </c>
      <c r="H1550" s="89">
        <f>InformeTbHv[[#This Row],[T PROGRAMADO]]-SUM(InformeTbHv[[#This Row],[T PARADAS MEC]]+InformeTbHv[[#This Row],[ALISTAMIENTO]]+InformeTbHv[[#This Row],[Mantenimiento periódico]])</f>
        <v>7.7</v>
      </c>
      <c r="I1550" s="89">
        <f>InformeTbHv[[#This Row],[T PARADAS MEC]]+InformeTbHv[[#This Row],[ALISTAMIENTO]]+InformeTbHv[[#This Row],[Mantenimiento periódico]]</f>
        <v>0.3</v>
      </c>
      <c r="J1550" s="89">
        <f>SUMIF(InformeTbHv[[#This Row],[MOTIVO 1]],"Mantenimiento periódico",InformeTbHv[[#This Row],[T OTRA PARADA 1]])</f>
        <v>0</v>
      </c>
      <c r="K1550" s="89">
        <f>InformeTbHv[[#This Row],[Mantenimiento periódico]]+InformeTbHv[[#This Row],[ALISTAMIENTO]]</f>
        <v>0.3</v>
      </c>
      <c r="L1550" s="89">
        <f>SUM(InformeTbHv[[#This Row],[T OTRA PARADA 1]:[T OTRA PARADA 5]])</f>
        <v>0</v>
      </c>
      <c r="M1550" s="88" t="s">
        <v>42</v>
      </c>
      <c r="N1550" s="88" t="s">
        <v>1418</v>
      </c>
      <c r="O1550" s="88" t="s">
        <v>80</v>
      </c>
      <c r="P1550" s="88">
        <v>94270446</v>
      </c>
      <c r="Q1550" s="88" t="s">
        <v>43</v>
      </c>
      <c r="R1550" s="88" t="s">
        <v>44</v>
      </c>
      <c r="S1550" s="90">
        <v>46106</v>
      </c>
      <c r="T1550" s="88" t="s">
        <v>815</v>
      </c>
      <c r="U1550" s="88"/>
      <c r="V1550" s="88"/>
      <c r="W1550" s="88"/>
      <c r="X1550" s="88"/>
      <c r="Y1550" s="88"/>
      <c r="Z1550" s="88"/>
      <c r="AA1550" s="88"/>
      <c r="AB1550" s="88"/>
      <c r="AC1550" s="88" t="s">
        <v>1434</v>
      </c>
      <c r="AD1550" s="88" t="s">
        <v>1479</v>
      </c>
      <c r="AE1550" s="88" t="s">
        <v>1519</v>
      </c>
      <c r="AF1550" s="88">
        <v>17.88641072711232</v>
      </c>
      <c r="AG1550" s="49" t="s">
        <v>208</v>
      </c>
      <c r="AH1550" s="206">
        <v>3</v>
      </c>
      <c r="AI1550" s="88" t="s">
        <v>45</v>
      </c>
      <c r="AJ1550" s="419">
        <f>VLOOKUP(InformeTbHv[[#This Row],[TURNO]],[1]INFORMEHV!AI$2:AK$184,2,0)</f>
        <v>0.58333333333333337</v>
      </c>
      <c r="AK1550" s="419">
        <f>VLOOKUP(InformeTbHv[[#This Row],[TURNO]],[1]INFORMEHV!AI$2:AK$184,3,0)</f>
        <v>0.91666666666666663</v>
      </c>
      <c r="AL1550" s="205">
        <v>24</v>
      </c>
      <c r="AM1550" s="88">
        <v>454</v>
      </c>
      <c r="AN1550" s="88">
        <v>168</v>
      </c>
      <c r="AO1550" s="88">
        <v>23</v>
      </c>
      <c r="AP1550" s="88">
        <v>67</v>
      </c>
      <c r="AQ1550" s="89">
        <v>0.37</v>
      </c>
      <c r="AR1550" s="88">
        <v>8</v>
      </c>
      <c r="AS1550" s="88"/>
      <c r="AT1550" s="88"/>
      <c r="AU1550" s="88"/>
      <c r="AV1550" s="88">
        <v>0.3</v>
      </c>
      <c r="AW1550" s="88">
        <v>0.2</v>
      </c>
      <c r="AX1550" s="88">
        <v>0.33</v>
      </c>
      <c r="AY1550" s="88"/>
      <c r="AZ1550" s="92"/>
      <c r="BA1550" s="88" t="s">
        <v>46</v>
      </c>
      <c r="BB155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0.83000000000000007</v>
      </c>
      <c r="BC1550" s="89"/>
      <c r="BD1550" s="89"/>
      <c r="BE1550" s="89"/>
      <c r="BF1550" s="89"/>
      <c r="BG1550" s="93"/>
      <c r="BH1550" s="44"/>
      <c r="BI1550" s="45"/>
      <c r="BJ1550" s="45"/>
      <c r="BK1550" s="46"/>
      <c r="BL1550" s="94"/>
    </row>
    <row r="1551" spans="1:64" ht="18" customHeight="1" x14ac:dyDescent="0.3">
      <c r="A1551" s="87">
        <f>IFERROR(InformeTbHv[[#This Row],[T EFECTIVO]]/InformeTbHv[[#This Row],[Horas disponibles]],0)</f>
        <v>0.94422310756972117</v>
      </c>
      <c r="B1551" s="87">
        <f>((InformeTbHv[[#This Row],[T PROGRAMADO]]-InformeTbHv[[#This Row],[HORAS DE OTRAS PARADA]]))/InformeTbHv[[#This Row],[T PROGRAMADO]]</f>
        <v>0.88875000000000004</v>
      </c>
      <c r="C1551" s="216">
        <f>IFERROR(((InformeTbHv[[#This Row],[T PROGRAMADO]]-InformeTbHv[[#This Row],[Ttal P. mec]])/InformeTbHv[[#This Row],[T PROGRAMADO]]),0)</f>
        <v>0.94125000000000003</v>
      </c>
      <c r="D1551" s="88">
        <f>IFERROR(ROUND(InformeTbHv[[#This Row],[TOTAL DE ARBOLES]]/InformeTbHv[[#This Row],[T EFECTIVO]],2),"")</f>
        <v>33.33</v>
      </c>
      <c r="E1551" s="88">
        <f>(IFERROR(ROUND(InformeTbHv[[#This Row],[M3]]/InformeTbHv[[#This Row],[TOTAL DE ARBOLES]],2),""))</f>
        <v>0.37</v>
      </c>
      <c r="F1551" s="39">
        <f>IFERROR(ROUND(InformeTbHv[[#This Row],[M3]]/InformeTbHv[[#This Row],[T EFECTIVO]],2),"")</f>
        <v>12.42</v>
      </c>
      <c r="G1551" s="89">
        <f>InformeTbHv[[#This Row],[T PROGRAMADO]]-InformeTbHv[[#This Row],[HORAS DE OTRAS PARADA]]</f>
        <v>7.11</v>
      </c>
      <c r="H1551" s="89">
        <f>InformeTbHv[[#This Row],[T PROGRAMADO]]-SUM(InformeTbHv[[#This Row],[T PARADAS MEC]]+InformeTbHv[[#This Row],[ALISTAMIENTO]]+InformeTbHv[[#This Row],[Mantenimiento periódico]])</f>
        <v>7.53</v>
      </c>
      <c r="I1551" s="89">
        <f>InformeTbHv[[#This Row],[T PARADAS MEC]]+InformeTbHv[[#This Row],[ALISTAMIENTO]]+InformeTbHv[[#This Row],[Mantenimiento periódico]]</f>
        <v>0.47</v>
      </c>
      <c r="J1551" s="89">
        <f>SUMIF(InformeTbHv[[#This Row],[MOTIVO 1]],"Mantenimiento periódico",InformeTbHv[[#This Row],[T OTRA PARADA 1]])</f>
        <v>0</v>
      </c>
      <c r="K1551" s="89">
        <f>InformeTbHv[[#This Row],[Mantenimiento periódico]]+InformeTbHv[[#This Row],[ALISTAMIENTO]]</f>
        <v>0.47</v>
      </c>
      <c r="L1551" s="89">
        <f>SUM(InformeTbHv[[#This Row],[T OTRA PARADA 1]:[T OTRA PARADA 5]])</f>
        <v>0</v>
      </c>
      <c r="M1551" s="88" t="s">
        <v>76</v>
      </c>
      <c r="N1551" s="88" t="s">
        <v>1418</v>
      </c>
      <c r="O1551" s="88" t="s">
        <v>83</v>
      </c>
      <c r="P1551" s="88">
        <v>1116724602</v>
      </c>
      <c r="Q1551" s="88" t="s">
        <v>43</v>
      </c>
      <c r="R1551" s="88" t="s">
        <v>49</v>
      </c>
      <c r="S1551" s="90">
        <v>46106</v>
      </c>
      <c r="T1551" s="88" t="s">
        <v>981</v>
      </c>
      <c r="U1551" s="88"/>
      <c r="V1551" s="88"/>
      <c r="W1551" s="88"/>
      <c r="X1551" s="88"/>
      <c r="Y1551" s="88"/>
      <c r="Z1551" s="88"/>
      <c r="AA1551" s="88"/>
      <c r="AB1551" s="88"/>
      <c r="AC1551" s="88" t="s">
        <v>1435</v>
      </c>
      <c r="AD1551" s="88" t="s">
        <v>1480</v>
      </c>
      <c r="AE1551" s="88" t="s">
        <v>1509</v>
      </c>
      <c r="AF1551" s="88">
        <v>21.85343388198622</v>
      </c>
      <c r="AG1551" s="251" t="s">
        <v>205</v>
      </c>
      <c r="AH1551" s="206">
        <v>6</v>
      </c>
      <c r="AI1551" s="88" t="s">
        <v>47</v>
      </c>
      <c r="AJ1551" s="419">
        <f>VLOOKUP(InformeTbHv[[#This Row],[TURNO]],[1]INFORMEHV!AI$2:AK$184,2,0)</f>
        <v>0.25</v>
      </c>
      <c r="AK1551" s="419">
        <f>VLOOKUP(InformeTbHv[[#This Row],[TURNO]],[1]INFORMEHV!AI$2:AK$184,3,0)</f>
        <v>0.58333333333333337</v>
      </c>
      <c r="AL1551" s="205">
        <v>22</v>
      </c>
      <c r="AM1551" s="88">
        <v>237</v>
      </c>
      <c r="AN1551" s="88">
        <v>88.31</v>
      </c>
      <c r="AO1551" s="88">
        <v>13.63</v>
      </c>
      <c r="AP1551" s="88"/>
      <c r="AQ1551" s="89">
        <v>20</v>
      </c>
      <c r="AR1551" s="88">
        <v>8</v>
      </c>
      <c r="AS1551" s="88"/>
      <c r="AT1551" s="88"/>
      <c r="AU1551" s="88"/>
      <c r="AV1551" s="88">
        <v>0.47</v>
      </c>
      <c r="AW1551" s="88">
        <v>0.25</v>
      </c>
      <c r="AX1551" s="88">
        <v>0.17</v>
      </c>
      <c r="AY1551" s="88">
        <v>6</v>
      </c>
      <c r="AZ1551" s="92"/>
      <c r="BA1551" s="88" t="s">
        <v>48</v>
      </c>
      <c r="BB155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0.89</v>
      </c>
      <c r="BC1551" s="89"/>
      <c r="BD1551" s="89"/>
      <c r="BE1551" s="89"/>
      <c r="BF1551" s="89"/>
      <c r="BG1551" s="93"/>
      <c r="BH1551" s="44"/>
      <c r="BI1551" s="45"/>
      <c r="BJ1551" s="45"/>
      <c r="BK1551" s="46"/>
      <c r="BL1551" s="94"/>
    </row>
    <row r="1552" spans="1:64" ht="18" customHeight="1" x14ac:dyDescent="0.3">
      <c r="A1552" s="87">
        <f>IFERROR(InformeTbHv[[#This Row],[T EFECTIVO]]/InformeTbHv[[#This Row],[Horas disponibles]],0)</f>
        <v>0.94524119947848761</v>
      </c>
      <c r="B1552" s="87">
        <f>((InformeTbHv[[#This Row],[T PROGRAMADO]]-InformeTbHv[[#This Row],[HORAS DE OTRAS PARADA]]))/InformeTbHv[[#This Row],[T PROGRAMADO]]</f>
        <v>0.90625</v>
      </c>
      <c r="C1552" s="216">
        <f>IFERROR(((InformeTbHv[[#This Row],[T PROGRAMADO]]-InformeTbHv[[#This Row],[Ttal P. mec]])/InformeTbHv[[#This Row],[T PROGRAMADO]]),0)</f>
        <v>0.95874999999999999</v>
      </c>
      <c r="D1552" s="88">
        <f>IFERROR(ROUND(InformeTbHv[[#This Row],[TOTAL DE ARBOLES]]/InformeTbHv[[#This Row],[T EFECTIVO]],2),"")</f>
        <v>32.549999999999997</v>
      </c>
      <c r="E1552" s="88">
        <f>(IFERROR(ROUND(InformeTbHv[[#This Row],[M3]]/InformeTbHv[[#This Row],[TOTAL DE ARBOLES]],2),""))</f>
        <v>0.4</v>
      </c>
      <c r="F1552" s="39">
        <f>IFERROR(ROUND(InformeTbHv[[#This Row],[M3]]/InformeTbHv[[#This Row],[T EFECTIVO]],2),"")</f>
        <v>12.86</v>
      </c>
      <c r="G1552" s="89">
        <f>InformeTbHv[[#This Row],[T PROGRAMADO]]-InformeTbHv[[#This Row],[HORAS DE OTRAS PARADA]]</f>
        <v>7.25</v>
      </c>
      <c r="H1552" s="89">
        <f>InformeTbHv[[#This Row],[T PROGRAMADO]]-SUM(InformeTbHv[[#This Row],[T PARADAS MEC]]+InformeTbHv[[#This Row],[ALISTAMIENTO]]+InformeTbHv[[#This Row],[Mantenimiento periódico]])</f>
        <v>7.67</v>
      </c>
      <c r="I1552" s="89">
        <f>InformeTbHv[[#This Row],[T PARADAS MEC]]+InformeTbHv[[#This Row],[ALISTAMIENTO]]+InformeTbHv[[#This Row],[Mantenimiento periódico]]</f>
        <v>0.33</v>
      </c>
      <c r="J1552" s="89">
        <f>SUMIF(InformeTbHv[[#This Row],[MOTIVO 1]],"Mantenimiento periódico",InformeTbHv[[#This Row],[T OTRA PARADA 1]])</f>
        <v>0</v>
      </c>
      <c r="K1552" s="89">
        <f>InformeTbHv[[#This Row],[Mantenimiento periódico]]+InformeTbHv[[#This Row],[ALISTAMIENTO]]</f>
        <v>0.33</v>
      </c>
      <c r="L1552" s="89">
        <f>SUM(InformeTbHv[[#This Row],[T OTRA PARADA 1]:[T OTRA PARADA 5]])</f>
        <v>0</v>
      </c>
      <c r="M1552" s="88" t="s">
        <v>76</v>
      </c>
      <c r="N1552" s="88" t="s">
        <v>1418</v>
      </c>
      <c r="O1552" s="88" t="s">
        <v>77</v>
      </c>
      <c r="P1552" s="88">
        <v>1010092842</v>
      </c>
      <c r="Q1552" s="88" t="s">
        <v>43</v>
      </c>
      <c r="R1552" s="88" t="s">
        <v>49</v>
      </c>
      <c r="S1552" s="90">
        <v>46106</v>
      </c>
      <c r="T1552" s="88" t="s">
        <v>981</v>
      </c>
      <c r="U1552" s="88"/>
      <c r="V1552" s="88"/>
      <c r="W1552" s="88"/>
      <c r="X1552" s="88"/>
      <c r="Y1552" s="88"/>
      <c r="Z1552" s="88"/>
      <c r="AA1552" s="88"/>
      <c r="AB1552" s="88"/>
      <c r="AC1552" s="88" t="s">
        <v>1435</v>
      </c>
      <c r="AD1552" s="88" t="s">
        <v>1480</v>
      </c>
      <c r="AE1552" s="88" t="s">
        <v>1509</v>
      </c>
      <c r="AF1552" s="88">
        <v>21.85343388198622</v>
      </c>
      <c r="AG1552" s="251" t="s">
        <v>205</v>
      </c>
      <c r="AH1552" s="206">
        <v>6</v>
      </c>
      <c r="AI1552" s="88" t="s">
        <v>45</v>
      </c>
      <c r="AJ1552" s="419">
        <f>VLOOKUP(InformeTbHv[[#This Row],[TURNO]],[1]INFORMEHV!AI$2:AK$184,2,0)</f>
        <v>0.58333333333333337</v>
      </c>
      <c r="AK1552" s="419">
        <f>VLOOKUP(InformeTbHv[[#This Row],[TURNO]],[1]INFORMEHV!AI$2:AK$184,3,0)</f>
        <v>0.91666666666666663</v>
      </c>
      <c r="AL1552" s="205">
        <v>22</v>
      </c>
      <c r="AM1552" s="88">
        <v>236</v>
      </c>
      <c r="AN1552" s="88">
        <v>93.26</v>
      </c>
      <c r="AO1552" s="88">
        <v>12.41</v>
      </c>
      <c r="AP1552" s="88"/>
      <c r="AQ1552" s="89">
        <v>20</v>
      </c>
      <c r="AR1552" s="88">
        <v>8</v>
      </c>
      <c r="AS1552" s="88"/>
      <c r="AT1552" s="88"/>
      <c r="AU1552" s="88"/>
      <c r="AV1552" s="88">
        <v>0.33</v>
      </c>
      <c r="AW1552" s="88">
        <v>0.25</v>
      </c>
      <c r="AX1552" s="88">
        <v>0.17</v>
      </c>
      <c r="AY1552" s="88">
        <v>7</v>
      </c>
      <c r="AZ1552" s="92"/>
      <c r="BA1552" s="88" t="s">
        <v>46</v>
      </c>
      <c r="BB155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0.75000000000000011</v>
      </c>
      <c r="BC1552" s="89"/>
      <c r="BD1552" s="89"/>
      <c r="BE1552" s="89"/>
      <c r="BF1552" s="89"/>
      <c r="BG1552" s="93"/>
      <c r="BH1552" s="44"/>
      <c r="BI1552" s="45"/>
      <c r="BJ1552" s="45"/>
      <c r="BK1552" s="46"/>
      <c r="BL1552" s="94"/>
    </row>
    <row r="1553" spans="1:64" ht="18" customHeight="1" x14ac:dyDescent="0.3">
      <c r="A1553" s="87">
        <f>IFERROR(InformeTbHv[[#This Row],[T EFECTIVO]]/InformeTbHv[[#This Row],[Horas disponibles]],0)</f>
        <v>0.893089960886571</v>
      </c>
      <c r="B1553" s="87">
        <f>((InformeTbHv[[#This Row],[T PROGRAMADO]]-InformeTbHv[[#This Row],[HORAS DE OTRAS PARADA]]))/InformeTbHv[[#This Row],[T PROGRAMADO]]</f>
        <v>0.85624999999999996</v>
      </c>
      <c r="C1553" s="216">
        <f>IFERROR(((InformeTbHv[[#This Row],[T PROGRAMADO]]-InformeTbHv[[#This Row],[Ttal P. mec]])/InformeTbHv[[#This Row],[T PROGRAMADO]]),0)</f>
        <v>0.95874999999999999</v>
      </c>
      <c r="D1553" s="88">
        <f>IFERROR(ROUND(InformeTbHv[[#This Row],[TOTAL DE ARBOLES]]/InformeTbHv[[#This Row],[T EFECTIVO]],2),"")</f>
        <v>96.06</v>
      </c>
      <c r="E1553" s="88">
        <f>(IFERROR(ROUND(InformeTbHv[[#This Row],[M3]]/InformeTbHv[[#This Row],[TOTAL DE ARBOLES]],2),""))</f>
        <v>0.2</v>
      </c>
      <c r="F1553" s="39">
        <f>IFERROR(ROUND(InformeTbHv[[#This Row],[M3]]/InformeTbHv[[#This Row],[T EFECTIVO]],2),"")</f>
        <v>18.98</v>
      </c>
      <c r="G1553" s="89">
        <f>InformeTbHv[[#This Row],[T PROGRAMADO]]-InformeTbHv[[#This Row],[HORAS DE OTRAS PARADA]]</f>
        <v>6.85</v>
      </c>
      <c r="H1553" s="89">
        <f>InformeTbHv[[#This Row],[T PROGRAMADO]]-SUM(InformeTbHv[[#This Row],[T PARADAS MEC]]+InformeTbHv[[#This Row],[ALISTAMIENTO]]+InformeTbHv[[#This Row],[Mantenimiento periódico]])</f>
        <v>7.67</v>
      </c>
      <c r="I1553" s="89">
        <f>InformeTbHv[[#This Row],[T PARADAS MEC]]+InformeTbHv[[#This Row],[ALISTAMIENTO]]+InformeTbHv[[#This Row],[Mantenimiento periódico]]</f>
        <v>0.33</v>
      </c>
      <c r="J1553" s="89">
        <f>SUMIF(InformeTbHv[[#This Row],[MOTIVO 1]],"Mantenimiento periódico",InformeTbHv[[#This Row],[T OTRA PARADA 1]])</f>
        <v>0</v>
      </c>
      <c r="K1553" s="89">
        <f>InformeTbHv[[#This Row],[Mantenimiento periódico]]+InformeTbHv[[#This Row],[ALISTAMIENTO]]</f>
        <v>0.33</v>
      </c>
      <c r="L1553" s="89">
        <f>SUM(InformeTbHv[[#This Row],[T OTRA PARADA 1]:[T OTRA PARADA 5]])</f>
        <v>0</v>
      </c>
      <c r="M1553" s="88" t="s">
        <v>72</v>
      </c>
      <c r="N1553" s="88" t="s">
        <v>1418</v>
      </c>
      <c r="O1553" s="88" t="s">
        <v>73</v>
      </c>
      <c r="P1553" s="88">
        <v>1116724403</v>
      </c>
      <c r="Q1553" s="88" t="s">
        <v>43</v>
      </c>
      <c r="R1553" s="88" t="s">
        <v>74</v>
      </c>
      <c r="S1553" s="90">
        <v>46107</v>
      </c>
      <c r="T1553" s="88" t="s">
        <v>102</v>
      </c>
      <c r="U1553" s="88"/>
      <c r="V1553" s="88"/>
      <c r="W1553" s="88"/>
      <c r="X1553" s="88"/>
      <c r="Y1553" s="88"/>
      <c r="Z1553" s="88"/>
      <c r="AA1553" s="88"/>
      <c r="AB1553" s="88"/>
      <c r="AC1553" s="88" t="s">
        <v>1425</v>
      </c>
      <c r="AD1553" s="88" t="s">
        <v>1470</v>
      </c>
      <c r="AE1553" s="88" t="s">
        <v>1514</v>
      </c>
      <c r="AF1553" s="88">
        <v>18.81028029942162</v>
      </c>
      <c r="AG1553" s="251" t="s">
        <v>205</v>
      </c>
      <c r="AH1553" s="206">
        <v>4</v>
      </c>
      <c r="AI1553" s="88" t="s">
        <v>47</v>
      </c>
      <c r="AJ1553" s="419">
        <f>VLOOKUP(InformeTbHv[[#This Row],[TURNO]],[1]INFORMEHV!AI$2:AK$184,2,0)</f>
        <v>0.25</v>
      </c>
      <c r="AK1553" s="419">
        <f>VLOOKUP(InformeTbHv[[#This Row],[TURNO]],[1]INFORMEHV!AI$2:AK$184,3,0)</f>
        <v>0.58333333333333337</v>
      </c>
      <c r="AL1553" s="205">
        <v>16</v>
      </c>
      <c r="AM1553" s="88">
        <v>658</v>
      </c>
      <c r="AN1553" s="88">
        <v>130</v>
      </c>
      <c r="AO1553" s="88">
        <v>15</v>
      </c>
      <c r="AP1553" s="88">
        <v>101</v>
      </c>
      <c r="AQ1553" s="89">
        <v>19</v>
      </c>
      <c r="AR1553" s="88">
        <v>8</v>
      </c>
      <c r="AS1553" s="88"/>
      <c r="AT1553" s="88"/>
      <c r="AU1553" s="88"/>
      <c r="AV1553" s="88">
        <v>0.33</v>
      </c>
      <c r="AW1553" s="88"/>
      <c r="AX1553" s="88">
        <v>0.82</v>
      </c>
      <c r="AY1553" s="88">
        <v>6</v>
      </c>
      <c r="AZ1553" s="92" t="s">
        <v>1037</v>
      </c>
      <c r="BA1553" s="88" t="s">
        <v>48</v>
      </c>
      <c r="BB155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1.1499999999999999</v>
      </c>
      <c r="BC1553" s="89"/>
      <c r="BD1553" s="89"/>
      <c r="BE1553" s="89"/>
      <c r="BF1553" s="89"/>
      <c r="BG1553" s="93"/>
      <c r="BH1553" s="44"/>
      <c r="BI1553" s="45"/>
      <c r="BJ1553" s="45"/>
      <c r="BK1553" s="46"/>
      <c r="BL1553" s="94"/>
    </row>
    <row r="1554" spans="1:64" ht="18" customHeight="1" x14ac:dyDescent="0.3">
      <c r="A1554" s="87">
        <f>IFERROR(InformeTbHv[[#This Row],[T EFECTIVO]]/InformeTbHv[[#This Row],[Horas disponibles]],0)</f>
        <v>0.91612903225806452</v>
      </c>
      <c r="B1554" s="87">
        <f>((InformeTbHv[[#This Row],[T PROGRAMADO]]-InformeTbHv[[#This Row],[HORAS DE OTRAS PARADA]]))/InformeTbHv[[#This Row],[T PROGRAMADO]]</f>
        <v>0.88749999999999996</v>
      </c>
      <c r="C1554" s="216">
        <f>IFERROR(((InformeTbHv[[#This Row],[T PROGRAMADO]]-InformeTbHv[[#This Row],[Ttal P. mec]])/InformeTbHv[[#This Row],[T PROGRAMADO]]),0)</f>
        <v>0.96875</v>
      </c>
      <c r="D1554" s="88">
        <f>IFERROR(ROUND(InformeTbHv[[#This Row],[TOTAL DE ARBOLES]]/InformeTbHv[[#This Row],[T EFECTIVO]],2),"")</f>
        <v>99.01</v>
      </c>
      <c r="E1554" s="88">
        <f>(IFERROR(ROUND(InformeTbHv[[#This Row],[M3]]/InformeTbHv[[#This Row],[TOTAL DE ARBOLES]],2),""))</f>
        <v>0.19</v>
      </c>
      <c r="F1554" s="39">
        <f>IFERROR(ROUND(InformeTbHv[[#This Row],[M3]]/InformeTbHv[[#This Row],[T EFECTIVO]],2),"")</f>
        <v>18.59</v>
      </c>
      <c r="G1554" s="89">
        <f>InformeTbHv[[#This Row],[T PROGRAMADO]]-InformeTbHv[[#This Row],[HORAS DE OTRAS PARADA]]</f>
        <v>7.1</v>
      </c>
      <c r="H1554" s="89">
        <f>InformeTbHv[[#This Row],[T PROGRAMADO]]-SUM(InformeTbHv[[#This Row],[T PARADAS MEC]]+InformeTbHv[[#This Row],[ALISTAMIENTO]]+InformeTbHv[[#This Row],[Mantenimiento periódico]])</f>
        <v>7.75</v>
      </c>
      <c r="I1554" s="89">
        <f>InformeTbHv[[#This Row],[T PARADAS MEC]]+InformeTbHv[[#This Row],[ALISTAMIENTO]]+InformeTbHv[[#This Row],[Mantenimiento periódico]]</f>
        <v>0.25</v>
      </c>
      <c r="J1554" s="89">
        <f>SUMIF(InformeTbHv[[#This Row],[MOTIVO 1]],"Mantenimiento periódico",InformeTbHv[[#This Row],[T OTRA PARADA 1]])</f>
        <v>0</v>
      </c>
      <c r="K1554" s="89">
        <f>InformeTbHv[[#This Row],[Mantenimiento periódico]]+InformeTbHv[[#This Row],[ALISTAMIENTO]]</f>
        <v>0.25</v>
      </c>
      <c r="L1554" s="89">
        <f>SUM(InformeTbHv[[#This Row],[T OTRA PARADA 1]:[T OTRA PARADA 5]])</f>
        <v>0</v>
      </c>
      <c r="M1554" s="88" t="s">
        <v>72</v>
      </c>
      <c r="N1554" s="88" t="s">
        <v>1418</v>
      </c>
      <c r="O1554" s="88" t="s">
        <v>87</v>
      </c>
      <c r="P1554" s="88">
        <v>1112300817</v>
      </c>
      <c r="Q1554" s="88" t="s">
        <v>43</v>
      </c>
      <c r="R1554" s="88" t="s">
        <v>74</v>
      </c>
      <c r="S1554" s="90">
        <v>46107</v>
      </c>
      <c r="T1554" s="88" t="s">
        <v>102</v>
      </c>
      <c r="U1554" s="88"/>
      <c r="V1554" s="88"/>
      <c r="W1554" s="88"/>
      <c r="X1554" s="88"/>
      <c r="Y1554" s="88"/>
      <c r="Z1554" s="88"/>
      <c r="AA1554" s="88"/>
      <c r="AB1554" s="88"/>
      <c r="AC1554" s="88" t="s">
        <v>1425</v>
      </c>
      <c r="AD1554" s="88" t="s">
        <v>1470</v>
      </c>
      <c r="AE1554" s="88" t="s">
        <v>1514</v>
      </c>
      <c r="AF1554" s="88">
        <v>18.81028029942162</v>
      </c>
      <c r="AG1554" s="251" t="s">
        <v>205</v>
      </c>
      <c r="AH1554" s="206">
        <v>4</v>
      </c>
      <c r="AI1554" s="88" t="s">
        <v>45</v>
      </c>
      <c r="AJ1554" s="419">
        <f>VLOOKUP(InformeTbHv[[#This Row],[TURNO]],[1]INFORMEHV!AI$2:AK$184,2,0)</f>
        <v>0.58333333333333337</v>
      </c>
      <c r="AK1554" s="419">
        <f>VLOOKUP(InformeTbHv[[#This Row],[TURNO]],[1]INFORMEHV!AI$2:AK$184,3,0)</f>
        <v>0.91666666666666663</v>
      </c>
      <c r="AL1554" s="205">
        <v>18</v>
      </c>
      <c r="AM1554" s="88">
        <v>703</v>
      </c>
      <c r="AN1554" s="88">
        <v>132</v>
      </c>
      <c r="AO1554" s="88">
        <v>12</v>
      </c>
      <c r="AP1554" s="88">
        <v>99</v>
      </c>
      <c r="AQ1554" s="89">
        <v>18</v>
      </c>
      <c r="AR1554" s="88">
        <v>8</v>
      </c>
      <c r="AS1554" s="88"/>
      <c r="AT1554" s="88"/>
      <c r="AU1554" s="88"/>
      <c r="AV1554" s="88">
        <v>0.25</v>
      </c>
      <c r="AW1554" s="88">
        <v>0.23</v>
      </c>
      <c r="AX1554" s="88">
        <v>0.42</v>
      </c>
      <c r="AY1554" s="88">
        <v>6</v>
      </c>
      <c r="AZ1554" s="92" t="s">
        <v>1037</v>
      </c>
      <c r="BA1554" s="88" t="s">
        <v>48</v>
      </c>
      <c r="BB155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0.89999999999999991</v>
      </c>
      <c r="BC1554" s="89"/>
      <c r="BD1554" s="89"/>
      <c r="BE1554" s="89"/>
      <c r="BF1554" s="89"/>
      <c r="BG1554" s="93"/>
      <c r="BH1554" s="44"/>
      <c r="BI1554" s="45"/>
      <c r="BJ1554" s="45"/>
      <c r="BK1554" s="46"/>
      <c r="BL1554" s="94"/>
    </row>
    <row r="1555" spans="1:64" ht="18" customHeight="1" x14ac:dyDescent="0.3">
      <c r="A1555" s="87">
        <f>IFERROR(InformeTbHv[[#This Row],[T EFECTIVO]]/InformeTbHv[[#This Row],[Horas disponibles]],0)</f>
        <v>0.94524119947848761</v>
      </c>
      <c r="B1555" s="87">
        <f>((InformeTbHv[[#This Row],[T PROGRAMADO]]-InformeTbHv[[#This Row],[HORAS DE OTRAS PARADA]]))/InformeTbHv[[#This Row],[T PROGRAMADO]]</f>
        <v>0.90625</v>
      </c>
      <c r="C1555" s="216">
        <f>IFERROR(((InformeTbHv[[#This Row],[T PROGRAMADO]]-InformeTbHv[[#This Row],[Ttal P. mec]])/InformeTbHv[[#This Row],[T PROGRAMADO]]),0)</f>
        <v>0.95874999999999999</v>
      </c>
      <c r="D1555" s="88">
        <f>IFERROR(ROUND(InformeTbHv[[#This Row],[TOTAL DE ARBOLES]]/InformeTbHv[[#This Row],[T EFECTIVO]],2),"")</f>
        <v>14.48</v>
      </c>
      <c r="E1555" s="88">
        <f>(IFERROR(ROUND(InformeTbHv[[#This Row],[M3]]/InformeTbHv[[#This Row],[TOTAL DE ARBOLES]],2),""))</f>
        <v>0.35</v>
      </c>
      <c r="F1555" s="39">
        <f>IFERROR(ROUND(InformeTbHv[[#This Row],[M3]]/InformeTbHv[[#This Row],[T EFECTIVO]],2),"")</f>
        <v>5.03</v>
      </c>
      <c r="G1555" s="89">
        <f>InformeTbHv[[#This Row],[T PROGRAMADO]]-InformeTbHv[[#This Row],[HORAS DE OTRAS PARADA]]</f>
        <v>7.25</v>
      </c>
      <c r="H1555" s="89">
        <f>InformeTbHv[[#This Row],[T PROGRAMADO]]-SUM(InformeTbHv[[#This Row],[T PARADAS MEC]]+InformeTbHv[[#This Row],[ALISTAMIENTO]]+InformeTbHv[[#This Row],[Mantenimiento periódico]])</f>
        <v>7.67</v>
      </c>
      <c r="I1555" s="89">
        <f>InformeTbHv[[#This Row],[T PARADAS MEC]]+InformeTbHv[[#This Row],[ALISTAMIENTO]]+InformeTbHv[[#This Row],[Mantenimiento periódico]]</f>
        <v>0.33</v>
      </c>
      <c r="J1555" s="89">
        <f>SUMIF(InformeTbHv[[#This Row],[MOTIVO 1]],"Mantenimiento periódico",InformeTbHv[[#This Row],[T OTRA PARADA 1]])</f>
        <v>0</v>
      </c>
      <c r="K1555" s="89">
        <f>InformeTbHv[[#This Row],[Mantenimiento periódico]]+InformeTbHv[[#This Row],[ALISTAMIENTO]]</f>
        <v>0.33</v>
      </c>
      <c r="L1555" s="89">
        <f>SUM(InformeTbHv[[#This Row],[T OTRA PARADA 1]:[T OTRA PARADA 5]])</f>
        <v>0</v>
      </c>
      <c r="M1555" s="88" t="s">
        <v>76</v>
      </c>
      <c r="N1555" s="88" t="s">
        <v>1418</v>
      </c>
      <c r="O1555" s="88" t="s">
        <v>77</v>
      </c>
      <c r="P1555" s="88">
        <v>1010092842</v>
      </c>
      <c r="Q1555" s="88" t="s">
        <v>43</v>
      </c>
      <c r="R1555" s="88" t="s">
        <v>49</v>
      </c>
      <c r="S1555" s="90">
        <v>46107</v>
      </c>
      <c r="T1555" s="88" t="s">
        <v>981</v>
      </c>
      <c r="U1555" s="88"/>
      <c r="V1555" s="88"/>
      <c r="W1555" s="88"/>
      <c r="X1555" s="88"/>
      <c r="Y1555" s="88"/>
      <c r="Z1555" s="88"/>
      <c r="AA1555" s="88"/>
      <c r="AB1555" s="88"/>
      <c r="AC1555" s="88" t="s">
        <v>1435</v>
      </c>
      <c r="AD1555" s="88" t="s">
        <v>1480</v>
      </c>
      <c r="AE1555" s="88" t="s">
        <v>1509</v>
      </c>
      <c r="AF1555" s="88">
        <v>21.85343388198622</v>
      </c>
      <c r="AG1555" s="251" t="s">
        <v>205</v>
      </c>
      <c r="AH1555" s="206">
        <v>6</v>
      </c>
      <c r="AI1555" s="88" t="s">
        <v>45</v>
      </c>
      <c r="AJ1555" s="419">
        <f>VLOOKUP(InformeTbHv[[#This Row],[TURNO]],[1]INFORMEHV!AI$2:AK$184,2,0)</f>
        <v>0.58333333333333337</v>
      </c>
      <c r="AK1555" s="419">
        <f>VLOOKUP(InformeTbHv[[#This Row],[TURNO]],[1]INFORMEHV!AI$2:AK$184,3,0)</f>
        <v>0.91666666666666663</v>
      </c>
      <c r="AL1555" s="205">
        <v>20</v>
      </c>
      <c r="AM1555" s="88">
        <v>105</v>
      </c>
      <c r="AN1555" s="88">
        <v>36.46</v>
      </c>
      <c r="AO1555" s="88">
        <v>6.09</v>
      </c>
      <c r="AP1555" s="88"/>
      <c r="AQ1555" s="89">
        <v>20</v>
      </c>
      <c r="AR1555" s="88">
        <v>8</v>
      </c>
      <c r="AS1555" s="88"/>
      <c r="AT1555" s="88"/>
      <c r="AU1555" s="88"/>
      <c r="AV1555" s="88">
        <v>0.33</v>
      </c>
      <c r="AW1555" s="88">
        <v>0.25</v>
      </c>
      <c r="AX1555" s="88">
        <v>0.17</v>
      </c>
      <c r="AY1555" s="88">
        <v>1.5</v>
      </c>
      <c r="AZ1555" s="92"/>
      <c r="BA1555" s="88" t="s">
        <v>48</v>
      </c>
      <c r="BB155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0.75000000000000011</v>
      </c>
      <c r="BC1555" s="89"/>
      <c r="BD1555" s="89"/>
      <c r="BE1555" s="89"/>
      <c r="BF1555" s="89"/>
      <c r="BG1555" s="93"/>
      <c r="BH1555" s="44"/>
      <c r="BI1555" s="45"/>
      <c r="BJ1555" s="45"/>
      <c r="BK1555" s="46"/>
      <c r="BL1555" s="94"/>
    </row>
    <row r="1556" spans="1:64" ht="18" customHeight="1" x14ac:dyDescent="0.3">
      <c r="A1556" s="87">
        <f>IFERROR(InformeTbHv[[#This Row],[T EFECTIVO]]/InformeTbHv[[#This Row],[Horas disponibles]],0)</f>
        <v>0.94319682959048867</v>
      </c>
      <c r="B1556" s="87">
        <f>((InformeTbHv[[#This Row],[T PROGRAMADO]]-InformeTbHv[[#This Row],[HORAS DE OTRAS PARADA]]))/InformeTbHv[[#This Row],[T PROGRAMADO]]</f>
        <v>0.89249999999999996</v>
      </c>
      <c r="C1556" s="216">
        <f>IFERROR(((InformeTbHv[[#This Row],[T PROGRAMADO]]-InformeTbHv[[#This Row],[Ttal P. mec]])/InformeTbHv[[#This Row],[T PROGRAMADO]]),0)</f>
        <v>0.94625000000000004</v>
      </c>
      <c r="D1556" s="88">
        <f>IFERROR(ROUND(InformeTbHv[[#This Row],[TOTAL DE ARBOLES]]/InformeTbHv[[#This Row],[T EFECTIVO]],2),"")</f>
        <v>31.65</v>
      </c>
      <c r="E1556" s="88">
        <f>(IFERROR(ROUND(InformeTbHv[[#This Row],[M3]]/InformeTbHv[[#This Row],[TOTAL DE ARBOLES]],2),""))</f>
        <v>0.4</v>
      </c>
      <c r="F1556" s="39">
        <f>IFERROR(ROUND(InformeTbHv[[#This Row],[M3]]/InformeTbHv[[#This Row],[T EFECTIVO]],2),"")</f>
        <v>12.75</v>
      </c>
      <c r="G1556" s="89">
        <f>InformeTbHv[[#This Row],[T PROGRAMADO]]-InformeTbHv[[#This Row],[HORAS DE OTRAS PARADA]]</f>
        <v>7.14</v>
      </c>
      <c r="H1556" s="89">
        <f>InformeTbHv[[#This Row],[T PROGRAMADO]]-SUM(InformeTbHv[[#This Row],[T PARADAS MEC]]+InformeTbHv[[#This Row],[ALISTAMIENTO]]+InformeTbHv[[#This Row],[Mantenimiento periódico]])</f>
        <v>7.57</v>
      </c>
      <c r="I1556" s="89">
        <f>InformeTbHv[[#This Row],[T PARADAS MEC]]+InformeTbHv[[#This Row],[ALISTAMIENTO]]+InformeTbHv[[#This Row],[Mantenimiento periódico]]</f>
        <v>0.43</v>
      </c>
      <c r="J1556" s="89">
        <f>SUMIF(InformeTbHv[[#This Row],[MOTIVO 1]],"Mantenimiento periódico",InformeTbHv[[#This Row],[T OTRA PARADA 1]])</f>
        <v>0</v>
      </c>
      <c r="K1556" s="89">
        <f>InformeTbHv[[#This Row],[Mantenimiento periódico]]+InformeTbHv[[#This Row],[ALISTAMIENTO]]</f>
        <v>0.43</v>
      </c>
      <c r="L1556" s="89">
        <f>SUM(InformeTbHv[[#This Row],[T OTRA PARADA 1]:[T OTRA PARADA 5]])</f>
        <v>0</v>
      </c>
      <c r="M1556" s="88" t="s">
        <v>42</v>
      </c>
      <c r="N1556" s="88" t="s">
        <v>1418</v>
      </c>
      <c r="O1556" s="88" t="s">
        <v>80</v>
      </c>
      <c r="P1556" s="88">
        <v>94270446</v>
      </c>
      <c r="Q1556" s="88" t="s">
        <v>43</v>
      </c>
      <c r="R1556" s="88" t="s">
        <v>44</v>
      </c>
      <c r="S1556" s="90">
        <v>46107</v>
      </c>
      <c r="T1556" s="88" t="s">
        <v>815</v>
      </c>
      <c r="U1556" s="88"/>
      <c r="V1556" s="88"/>
      <c r="W1556" s="88"/>
      <c r="X1556" s="88"/>
      <c r="Y1556" s="88"/>
      <c r="Z1556" s="88"/>
      <c r="AA1556" s="88"/>
      <c r="AB1556" s="88"/>
      <c r="AC1556" s="88" t="s">
        <v>1434</v>
      </c>
      <c r="AD1556" s="88" t="s">
        <v>1479</v>
      </c>
      <c r="AE1556" s="88" t="s">
        <v>1519</v>
      </c>
      <c r="AF1556" s="88">
        <v>17.88641072711232</v>
      </c>
      <c r="AG1556" s="49" t="s">
        <v>208</v>
      </c>
      <c r="AH1556" s="206">
        <v>2</v>
      </c>
      <c r="AI1556" s="88" t="s">
        <v>47</v>
      </c>
      <c r="AJ1556" s="419">
        <f>VLOOKUP(InformeTbHv[[#This Row],[TURNO]],[1]INFORMEHV!AI$2:AK$184,2,0)</f>
        <v>0.25</v>
      </c>
      <c r="AK1556" s="419">
        <f>VLOOKUP(InformeTbHv[[#This Row],[TURNO]],[1]INFORMEHV!AI$2:AK$184,3,0)</f>
        <v>0.58333333333333337</v>
      </c>
      <c r="AL1556" s="205">
        <v>22</v>
      </c>
      <c r="AM1556" s="88">
        <v>226</v>
      </c>
      <c r="AN1556" s="88">
        <v>91</v>
      </c>
      <c r="AO1556" s="88">
        <v>12</v>
      </c>
      <c r="AP1556" s="88">
        <v>33</v>
      </c>
      <c r="AQ1556" s="89">
        <v>0.4</v>
      </c>
      <c r="AR1556" s="88">
        <v>8</v>
      </c>
      <c r="AS1556" s="88"/>
      <c r="AT1556" s="88"/>
      <c r="AU1556" s="88"/>
      <c r="AV1556" s="88">
        <v>0.43</v>
      </c>
      <c r="AW1556" s="88">
        <v>0.2</v>
      </c>
      <c r="AX1556" s="88">
        <v>0.23</v>
      </c>
      <c r="AY1556" s="88"/>
      <c r="AZ1556" s="92" t="s">
        <v>1038</v>
      </c>
      <c r="BA1556" s="88" t="s">
        <v>46</v>
      </c>
      <c r="BB155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0.86</v>
      </c>
      <c r="BC1556" s="89"/>
      <c r="BD1556" s="89"/>
      <c r="BE1556" s="89"/>
      <c r="BF1556" s="89"/>
      <c r="BG1556" s="93"/>
      <c r="BH1556" s="44"/>
      <c r="BI1556" s="45"/>
      <c r="BJ1556" s="45"/>
      <c r="BK1556" s="46"/>
      <c r="BL1556" s="94"/>
    </row>
    <row r="1557" spans="1:64" ht="18" customHeight="1" x14ac:dyDescent="0.3">
      <c r="A1557" s="87">
        <f>IFERROR(InformeTbHv[[#This Row],[T EFECTIVO]]/InformeTbHv[[#This Row],[Horas disponibles]],0)</f>
        <v>0.85057471264367812</v>
      </c>
      <c r="B1557" s="87">
        <f>((InformeTbHv[[#This Row],[T PROGRAMADO]]-InformeTbHv[[#This Row],[HORAS DE OTRAS PARADA]]))/InformeTbHv[[#This Row],[T PROGRAMADO]]</f>
        <v>0.83250000000000002</v>
      </c>
      <c r="C1557" s="216">
        <f>IFERROR(((InformeTbHv[[#This Row],[T PROGRAMADO]]-InformeTbHv[[#This Row],[Ttal P. mec]])/InformeTbHv[[#This Row],[T PROGRAMADO]]),0)</f>
        <v>0.97875000000000001</v>
      </c>
      <c r="D1557" s="88">
        <f>IFERROR(ROUND(InformeTbHv[[#This Row],[TOTAL DE ARBOLES]]/InformeTbHv[[#This Row],[T EFECTIVO]],2),"")</f>
        <v>38.74</v>
      </c>
      <c r="E1557" s="88">
        <f>(IFERROR(ROUND(InformeTbHv[[#This Row],[M3]]/InformeTbHv[[#This Row],[TOTAL DE ARBOLES]],2),""))</f>
        <v>0.14000000000000001</v>
      </c>
      <c r="F1557" s="39">
        <f>IFERROR(ROUND(InformeTbHv[[#This Row],[M3]]/InformeTbHv[[#This Row],[T EFECTIVO]],2),"")</f>
        <v>5.26</v>
      </c>
      <c r="G1557" s="89">
        <f>InformeTbHv[[#This Row],[T PROGRAMADO]]-InformeTbHv[[#This Row],[HORAS DE OTRAS PARADA]]</f>
        <v>6.66</v>
      </c>
      <c r="H1557" s="89">
        <f>InformeTbHv[[#This Row],[T PROGRAMADO]]-SUM(InformeTbHv[[#This Row],[T PARADAS MEC]]+InformeTbHv[[#This Row],[ALISTAMIENTO]]+InformeTbHv[[#This Row],[Mantenimiento periódico]])</f>
        <v>7.83</v>
      </c>
      <c r="I1557" s="89">
        <f>InformeTbHv[[#This Row],[T PARADAS MEC]]+InformeTbHv[[#This Row],[ALISTAMIENTO]]+InformeTbHv[[#This Row],[Mantenimiento periódico]]</f>
        <v>0.17</v>
      </c>
      <c r="J1557" s="89">
        <f>SUMIF(InformeTbHv[[#This Row],[MOTIVO 1]],"Mantenimiento periódico",InformeTbHv[[#This Row],[T OTRA PARADA 1]])</f>
        <v>0</v>
      </c>
      <c r="K1557" s="89">
        <f>InformeTbHv[[#This Row],[Mantenimiento periódico]]+InformeTbHv[[#This Row],[ALISTAMIENTO]]</f>
        <v>0.17</v>
      </c>
      <c r="L1557" s="89">
        <f>SUM(InformeTbHv[[#This Row],[T OTRA PARADA 1]:[T OTRA PARADA 5]])</f>
        <v>0.67</v>
      </c>
      <c r="M1557" s="88" t="s">
        <v>136</v>
      </c>
      <c r="N1557" s="88" t="s">
        <v>1417</v>
      </c>
      <c r="O1557" s="88" t="s">
        <v>375</v>
      </c>
      <c r="P1557" s="88">
        <v>1127213532</v>
      </c>
      <c r="Q1557" s="88" t="s">
        <v>65</v>
      </c>
      <c r="R1557" s="88" t="s">
        <v>49</v>
      </c>
      <c r="S1557" s="90">
        <v>46106</v>
      </c>
      <c r="T1557" s="88" t="s">
        <v>941</v>
      </c>
      <c r="U1557" s="88"/>
      <c r="V1557" s="88"/>
      <c r="W1557" s="88"/>
      <c r="X1557" s="88"/>
      <c r="Y1557" s="88"/>
      <c r="Z1557" s="88"/>
      <c r="AA1557" s="88"/>
      <c r="AB1557" s="88"/>
      <c r="AC1557" s="88" t="s">
        <v>1424</v>
      </c>
      <c r="AD1557" s="88" t="s">
        <v>1469</v>
      </c>
      <c r="AE1557" s="88" t="s">
        <v>1513</v>
      </c>
      <c r="AF1557" s="88">
        <v>17.094631593058232</v>
      </c>
      <c r="AG1557" s="252" t="s">
        <v>206</v>
      </c>
      <c r="AH1557" s="206">
        <v>2</v>
      </c>
      <c r="AI1557" s="88" t="s">
        <v>45</v>
      </c>
      <c r="AJ1557" s="419">
        <f>VLOOKUP(InformeTbHv[[#This Row],[TURNO]],[1]INFORMEHV!AI$2:AK$184,2,0)</f>
        <v>0.58333333333333337</v>
      </c>
      <c r="AK1557" s="419">
        <f>VLOOKUP(InformeTbHv[[#This Row],[TURNO]],[1]INFORMEHV!AI$2:AK$184,3,0)</f>
        <v>0.91666666666666663</v>
      </c>
      <c r="AL1557" s="205">
        <v>25</v>
      </c>
      <c r="AM1557" s="88">
        <v>258</v>
      </c>
      <c r="AN1557" s="88">
        <v>35</v>
      </c>
      <c r="AO1557" s="88">
        <v>35</v>
      </c>
      <c r="AP1557" s="88"/>
      <c r="AQ1557" s="89">
        <v>18</v>
      </c>
      <c r="AR1557" s="88">
        <v>8</v>
      </c>
      <c r="AS1557" s="88"/>
      <c r="AT1557" s="88"/>
      <c r="AU1557" s="88"/>
      <c r="AV1557" s="88">
        <v>0.17</v>
      </c>
      <c r="AW1557" s="88">
        <v>0.17</v>
      </c>
      <c r="AX1557" s="88">
        <v>0.33</v>
      </c>
      <c r="AY1557" s="88">
        <v>1</v>
      </c>
      <c r="AZ1557" s="92" t="s">
        <v>1</v>
      </c>
      <c r="BA1557" s="88" t="s">
        <v>1039</v>
      </c>
      <c r="BB155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1.34</v>
      </c>
      <c r="BC1557" s="89">
        <v>0.67</v>
      </c>
      <c r="BD1557" s="89"/>
      <c r="BE1557" s="89"/>
      <c r="BF1557" s="89"/>
      <c r="BG1557" s="93"/>
      <c r="BH1557" s="44"/>
      <c r="BI1557" s="45"/>
      <c r="BJ1557" s="45"/>
      <c r="BK1557" s="46"/>
      <c r="BL1557" s="94"/>
    </row>
    <row r="1558" spans="1:64" ht="18" customHeight="1" x14ac:dyDescent="0.3">
      <c r="A1558" s="87">
        <f>IFERROR(InformeTbHv[[#This Row],[T EFECTIVO]]/InformeTbHv[[#This Row],[Horas disponibles]],0)</f>
        <v>0</v>
      </c>
      <c r="B1558" s="87">
        <f>((InformeTbHv[[#This Row],[T PROGRAMADO]]-InformeTbHv[[#This Row],[HORAS DE OTRAS PARADA]]))/InformeTbHv[[#This Row],[T PROGRAMADO]]</f>
        <v>0</v>
      </c>
      <c r="C1558" s="216">
        <f>IFERROR(((InformeTbHv[[#This Row],[T PROGRAMADO]]-InformeTbHv[[#This Row],[Ttal P. mec]])/InformeTbHv[[#This Row],[T PROGRAMADO]]),0)</f>
        <v>1</v>
      </c>
      <c r="D1558" s="88" t="str">
        <f>IFERROR(ROUND(InformeTbHv[[#This Row],[TOTAL DE ARBOLES]]/InformeTbHv[[#This Row],[T EFECTIVO]],2),"")</f>
        <v/>
      </c>
      <c r="E1558" s="88" t="str">
        <f>(IFERROR(ROUND(InformeTbHv[[#This Row],[M3]]/InformeTbHv[[#This Row],[TOTAL DE ARBOLES]],2),""))</f>
        <v/>
      </c>
      <c r="F1558" s="39" t="str">
        <f>IFERROR(ROUND(InformeTbHv[[#This Row],[M3]]/InformeTbHv[[#This Row],[T EFECTIVO]],2),"")</f>
        <v/>
      </c>
      <c r="G1558" s="89">
        <f>InformeTbHv[[#This Row],[T PROGRAMADO]]-InformeTbHv[[#This Row],[HORAS DE OTRAS PARADA]]</f>
        <v>0</v>
      </c>
      <c r="H1558" s="89">
        <f>InformeTbHv[[#This Row],[T PROGRAMADO]]-SUM(InformeTbHv[[#This Row],[T PARADAS MEC]]+InformeTbHv[[#This Row],[ALISTAMIENTO]]+InformeTbHv[[#This Row],[Mantenimiento periódico]])</f>
        <v>8</v>
      </c>
      <c r="I1558" s="89">
        <f>InformeTbHv[[#This Row],[T PARADAS MEC]]+InformeTbHv[[#This Row],[ALISTAMIENTO]]+InformeTbHv[[#This Row],[Mantenimiento periódico]]</f>
        <v>0</v>
      </c>
      <c r="J1558" s="89">
        <f>SUMIF(InformeTbHv[[#This Row],[MOTIVO 1]],"Mantenimiento periódico",InformeTbHv[[#This Row],[T OTRA PARADA 1]])</f>
        <v>0</v>
      </c>
      <c r="K1558" s="89">
        <f>InformeTbHv[[#This Row],[Mantenimiento periódico]]+InformeTbHv[[#This Row],[ALISTAMIENTO]]</f>
        <v>0</v>
      </c>
      <c r="L1558" s="89">
        <f>SUM(InformeTbHv[[#This Row],[T OTRA PARADA 1]:[T OTRA PARADA 5]])</f>
        <v>8</v>
      </c>
      <c r="M1558" s="88" t="s">
        <v>79</v>
      </c>
      <c r="N1558" s="88" t="s">
        <v>1417</v>
      </c>
      <c r="O1558" s="88" t="s">
        <v>381</v>
      </c>
      <c r="P1558" s="88">
        <v>1007605468</v>
      </c>
      <c r="Q1558" s="88" t="s">
        <v>65</v>
      </c>
      <c r="R1558" s="88" t="s">
        <v>44</v>
      </c>
      <c r="S1558" s="90">
        <v>46106</v>
      </c>
      <c r="T1558" s="88" t="s">
        <v>960</v>
      </c>
      <c r="U1558" s="88"/>
      <c r="V1558" s="88"/>
      <c r="W1558" s="88"/>
      <c r="X1558" s="88"/>
      <c r="Y1558" s="88"/>
      <c r="Z1558" s="88"/>
      <c r="AA1558" s="88"/>
      <c r="AB1558" s="88"/>
      <c r="AC1558" s="88" t="s">
        <v>1439</v>
      </c>
      <c r="AD1558" s="88" t="s">
        <v>1484</v>
      </c>
      <c r="AE1558" s="88" t="s">
        <v>1512</v>
      </c>
      <c r="AF1558" s="88">
        <v>18.488835725923035</v>
      </c>
      <c r="AG1558" s="49" t="s">
        <v>208</v>
      </c>
      <c r="AH1558" s="206">
        <v>3</v>
      </c>
      <c r="AI1558" s="88" t="s">
        <v>47</v>
      </c>
      <c r="AJ1558" s="419">
        <f>VLOOKUP(InformeTbHv[[#This Row],[TURNO]],[1]INFORMEHV!AI$2:AK$184,2,0)</f>
        <v>0.25</v>
      </c>
      <c r="AK1558" s="419">
        <f>VLOOKUP(InformeTbHv[[#This Row],[TURNO]],[1]INFORMEHV!AI$2:AK$184,3,0)</f>
        <v>0.58333333333333337</v>
      </c>
      <c r="AL1558" s="205"/>
      <c r="AM1558" s="88"/>
      <c r="AN1558" s="88"/>
      <c r="AO1558" s="88"/>
      <c r="AP1558" s="88"/>
      <c r="AQ1558" s="89"/>
      <c r="AR1558" s="88">
        <v>8</v>
      </c>
      <c r="AS1558" s="88"/>
      <c r="AT1558" s="88">
        <v>0</v>
      </c>
      <c r="AU1558" s="88"/>
      <c r="AV1558" s="88"/>
      <c r="AW1558" s="88"/>
      <c r="AX1558" s="88"/>
      <c r="AY1558" s="88"/>
      <c r="AZ1558" s="92"/>
      <c r="BA1558" s="88" t="s">
        <v>48</v>
      </c>
      <c r="BB155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1558" s="89">
        <v>8</v>
      </c>
      <c r="BD1558" s="89"/>
      <c r="BE1558" s="89"/>
      <c r="BF1558" s="89"/>
      <c r="BG1558" s="93"/>
      <c r="BH1558" s="44" t="s">
        <v>237</v>
      </c>
      <c r="BI1558" s="45"/>
      <c r="BJ1558" s="45"/>
      <c r="BK1558" s="46"/>
      <c r="BL1558" s="94"/>
    </row>
    <row r="1559" spans="1:64" ht="18" customHeight="1" x14ac:dyDescent="0.3">
      <c r="A1559" s="87">
        <f>IFERROR(InformeTbHv[[#This Row],[T EFECTIVO]]/InformeTbHv[[#This Row],[Horas disponibles]],0)</f>
        <v>0.61685823754789282</v>
      </c>
      <c r="B1559" s="87">
        <f>((InformeTbHv[[#This Row],[T PROGRAMADO]]-InformeTbHv[[#This Row],[HORAS DE OTRAS PARADA]]))/InformeTbHv[[#This Row],[T PROGRAMADO]]</f>
        <v>0.60375000000000012</v>
      </c>
      <c r="C1559" s="216">
        <f>IFERROR(((InformeTbHv[[#This Row],[T PROGRAMADO]]-InformeTbHv[[#This Row],[Ttal P. mec]])/InformeTbHv[[#This Row],[T PROGRAMADO]]),0)</f>
        <v>0.97875000000000001</v>
      </c>
      <c r="D1559" s="88">
        <f>IFERROR(ROUND(InformeTbHv[[#This Row],[TOTAL DE ARBOLES]]/InformeTbHv[[#This Row],[T EFECTIVO]],2),"")</f>
        <v>18.010000000000002</v>
      </c>
      <c r="E1559" s="88">
        <f>(IFERROR(ROUND(InformeTbHv[[#This Row],[M3]]/InformeTbHv[[#This Row],[TOTAL DE ARBOLES]],2),""))</f>
        <v>0.5</v>
      </c>
      <c r="F1559" s="39">
        <f>IFERROR(ROUND(InformeTbHv[[#This Row],[M3]]/InformeTbHv[[#This Row],[T EFECTIVO]],2),"")</f>
        <v>9.06</v>
      </c>
      <c r="G1559" s="89">
        <f>InformeTbHv[[#This Row],[T PROGRAMADO]]-InformeTbHv[[#This Row],[HORAS DE OTRAS PARADA]]</f>
        <v>4.830000000000001</v>
      </c>
      <c r="H1559" s="89">
        <f>InformeTbHv[[#This Row],[T PROGRAMADO]]-SUM(InformeTbHv[[#This Row],[T PARADAS MEC]]+InformeTbHv[[#This Row],[ALISTAMIENTO]]+InformeTbHv[[#This Row],[Mantenimiento periódico]])</f>
        <v>7.83</v>
      </c>
      <c r="I1559" s="89">
        <f>InformeTbHv[[#This Row],[T PARADAS MEC]]+InformeTbHv[[#This Row],[ALISTAMIENTO]]+InformeTbHv[[#This Row],[Mantenimiento periódico]]</f>
        <v>0.17</v>
      </c>
      <c r="J1559" s="89">
        <f>SUMIF(InformeTbHv[[#This Row],[MOTIVO 1]],"Mantenimiento periódico",InformeTbHv[[#This Row],[T OTRA PARADA 1]])</f>
        <v>0</v>
      </c>
      <c r="K1559" s="89">
        <f>InformeTbHv[[#This Row],[Mantenimiento periódico]]+InformeTbHv[[#This Row],[ALISTAMIENTO]]</f>
        <v>0.17</v>
      </c>
      <c r="L1559" s="89">
        <f>SUM(InformeTbHv[[#This Row],[T OTRA PARADA 1]:[T OTRA PARADA 5]])</f>
        <v>2.8299999999999992</v>
      </c>
      <c r="M1559" s="88" t="s">
        <v>79</v>
      </c>
      <c r="N1559" s="88" t="s">
        <v>1417</v>
      </c>
      <c r="O1559" s="88" t="s">
        <v>84</v>
      </c>
      <c r="P1559" s="88">
        <v>1085247991</v>
      </c>
      <c r="Q1559" s="88" t="s">
        <v>65</v>
      </c>
      <c r="R1559" s="88" t="s">
        <v>44</v>
      </c>
      <c r="S1559" s="90">
        <v>46106</v>
      </c>
      <c r="T1559" s="88" t="s">
        <v>960</v>
      </c>
      <c r="U1559" s="88"/>
      <c r="V1559" s="88"/>
      <c r="W1559" s="88"/>
      <c r="X1559" s="88"/>
      <c r="Y1559" s="88"/>
      <c r="Z1559" s="88"/>
      <c r="AA1559" s="88"/>
      <c r="AB1559" s="88"/>
      <c r="AC1559" s="88" t="s">
        <v>1439</v>
      </c>
      <c r="AD1559" s="88" t="s">
        <v>1484</v>
      </c>
      <c r="AE1559" s="88" t="s">
        <v>1512</v>
      </c>
      <c r="AF1559" s="88">
        <v>18.488835725923035</v>
      </c>
      <c r="AG1559" s="49" t="s">
        <v>208</v>
      </c>
      <c r="AH1559" s="206">
        <v>3</v>
      </c>
      <c r="AI1559" s="88" t="s">
        <v>45</v>
      </c>
      <c r="AJ1559" s="419">
        <f>VLOOKUP(InformeTbHv[[#This Row],[TURNO]],[1]INFORMEHV!AI$2:AK$184,2,0)</f>
        <v>0.58333333333333337</v>
      </c>
      <c r="AK1559" s="419">
        <f>VLOOKUP(InformeTbHv[[#This Row],[TURNO]],[1]INFORMEHV!AI$2:AK$184,3,0)</f>
        <v>0.91666666666666663</v>
      </c>
      <c r="AL1559" s="205"/>
      <c r="AM1559" s="88">
        <v>87</v>
      </c>
      <c r="AN1559" s="88">
        <v>43.77</v>
      </c>
      <c r="AO1559" s="88">
        <v>12.58</v>
      </c>
      <c r="AP1559" s="88">
        <v>25</v>
      </c>
      <c r="AQ1559" s="89"/>
      <c r="AR1559" s="88">
        <v>8</v>
      </c>
      <c r="AS1559" s="88"/>
      <c r="AT1559" s="88"/>
      <c r="AU1559" s="88"/>
      <c r="AV1559" s="88">
        <v>0.17</v>
      </c>
      <c r="AW1559" s="88"/>
      <c r="AX1559" s="88">
        <v>0.17</v>
      </c>
      <c r="AY1559" s="88"/>
      <c r="AZ1559" s="92"/>
      <c r="BA1559" s="88" t="s">
        <v>48</v>
      </c>
      <c r="BB155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3.169999999999999</v>
      </c>
      <c r="BC1559" s="89">
        <v>2</v>
      </c>
      <c r="BD1559" s="89">
        <v>0.33</v>
      </c>
      <c r="BE1559" s="89">
        <v>0.16666666666666599</v>
      </c>
      <c r="BF1559" s="89">
        <v>0.33333333333333298</v>
      </c>
      <c r="BG1559" s="93"/>
      <c r="BH1559" s="44" t="s">
        <v>237</v>
      </c>
      <c r="BI1559" s="45" t="s">
        <v>254</v>
      </c>
      <c r="BJ1559" s="45" t="s">
        <v>1040</v>
      </c>
      <c r="BK1559" s="46"/>
      <c r="BL1559" s="94"/>
    </row>
    <row r="1560" spans="1:64" ht="18" customHeight="1" x14ac:dyDescent="0.3">
      <c r="A1560" s="87">
        <f>IFERROR(InformeTbHv[[#This Row],[T EFECTIVO]]/InformeTbHv[[#This Row],[Horas disponibles]],0)</f>
        <v>0.46666666666666667</v>
      </c>
      <c r="B1560" s="87">
        <f>((InformeTbHv[[#This Row],[T PROGRAMADO]]-InformeTbHv[[#This Row],[HORAS DE OTRAS PARADA]]))/InformeTbHv[[#This Row],[T PROGRAMADO]]</f>
        <v>0.4375</v>
      </c>
      <c r="C1560" s="216">
        <f>IFERROR(((InformeTbHv[[#This Row],[T PROGRAMADO]]-InformeTbHv[[#This Row],[Ttal P. mec]])/InformeTbHv[[#This Row],[T PROGRAMADO]]),0)</f>
        <v>0.9375</v>
      </c>
      <c r="D1560" s="88">
        <f>IFERROR(ROUND(InformeTbHv[[#This Row],[TOTAL DE ARBOLES]]/InformeTbHv[[#This Row],[T EFECTIVO]],2),"")</f>
        <v>225.71</v>
      </c>
      <c r="E1560" s="88">
        <f>(IFERROR(ROUND(InformeTbHv[[#This Row],[M3]]/InformeTbHv[[#This Row],[TOTAL DE ARBOLES]],2),""))</f>
        <v>0.06</v>
      </c>
      <c r="F1560" s="39">
        <f>IFERROR(ROUND(InformeTbHv[[#This Row],[M3]]/InformeTbHv[[#This Row],[T EFECTIVO]],2),"")</f>
        <v>13.77</v>
      </c>
      <c r="G1560" s="89">
        <f>InformeTbHv[[#This Row],[T PROGRAMADO]]-InformeTbHv[[#This Row],[HORAS DE OTRAS PARADA]]</f>
        <v>3.5</v>
      </c>
      <c r="H1560" s="89">
        <f>InformeTbHv[[#This Row],[T PROGRAMADO]]-SUM(InformeTbHv[[#This Row],[T PARADAS MEC]]+InformeTbHv[[#This Row],[ALISTAMIENTO]]+InformeTbHv[[#This Row],[Mantenimiento periódico]])</f>
        <v>7.5</v>
      </c>
      <c r="I1560" s="89">
        <f>InformeTbHv[[#This Row],[T PARADAS MEC]]+InformeTbHv[[#This Row],[ALISTAMIENTO]]+InformeTbHv[[#This Row],[Mantenimiento periódico]]</f>
        <v>0.5</v>
      </c>
      <c r="J1560" s="89">
        <f>SUMIF(InformeTbHv[[#This Row],[MOTIVO 1]],"Mantenimiento periódico",InformeTbHv[[#This Row],[T OTRA PARADA 1]])</f>
        <v>0</v>
      </c>
      <c r="K1560" s="89">
        <f>InformeTbHv[[#This Row],[Mantenimiento periódico]]+InformeTbHv[[#This Row],[ALISTAMIENTO]]</f>
        <v>0.5</v>
      </c>
      <c r="L1560" s="89">
        <f>SUM(InformeTbHv[[#This Row],[T OTRA PARADA 1]:[T OTRA PARADA 5]])</f>
        <v>3</v>
      </c>
      <c r="M1560" s="88" t="s">
        <v>136</v>
      </c>
      <c r="N1560" s="88" t="s">
        <v>1417</v>
      </c>
      <c r="O1560" s="88" t="s">
        <v>375</v>
      </c>
      <c r="P1560" s="88">
        <v>1127213532</v>
      </c>
      <c r="Q1560" s="88" t="s">
        <v>65</v>
      </c>
      <c r="R1560" s="88" t="s">
        <v>49</v>
      </c>
      <c r="S1560" s="90">
        <v>46106</v>
      </c>
      <c r="T1560" s="88" t="s">
        <v>941</v>
      </c>
      <c r="U1560" s="88"/>
      <c r="V1560" s="88"/>
      <c r="W1560" s="88"/>
      <c r="X1560" s="88"/>
      <c r="Y1560" s="88"/>
      <c r="Z1560" s="88"/>
      <c r="AA1560" s="88"/>
      <c r="AB1560" s="88"/>
      <c r="AC1560" s="88" t="s">
        <v>1424</v>
      </c>
      <c r="AD1560" s="88" t="s">
        <v>1469</v>
      </c>
      <c r="AE1560" s="88" t="s">
        <v>1513</v>
      </c>
      <c r="AF1560" s="88">
        <v>17.094631593058232</v>
      </c>
      <c r="AG1560" s="252" t="s">
        <v>206</v>
      </c>
      <c r="AH1560" s="206">
        <v>2</v>
      </c>
      <c r="AI1560" s="88" t="s">
        <v>47</v>
      </c>
      <c r="AJ1560" s="419">
        <f>VLOOKUP(InformeTbHv[[#This Row],[TURNO]],[1]INFORMEHV!AI$2:AK$184,2,0)</f>
        <v>0.25</v>
      </c>
      <c r="AK1560" s="419">
        <f>VLOOKUP(InformeTbHv[[#This Row],[TURNO]],[1]INFORMEHV!AI$2:AK$184,3,0)</f>
        <v>0.58333333333333337</v>
      </c>
      <c r="AL1560" s="205">
        <v>20</v>
      </c>
      <c r="AM1560" s="88">
        <v>790</v>
      </c>
      <c r="AN1560" s="88">
        <v>48.21</v>
      </c>
      <c r="AO1560" s="88">
        <v>11.02</v>
      </c>
      <c r="AP1560" s="88"/>
      <c r="AQ1560" s="89">
        <v>20</v>
      </c>
      <c r="AR1560" s="88">
        <v>8</v>
      </c>
      <c r="AS1560" s="88"/>
      <c r="AT1560" s="88"/>
      <c r="AU1560" s="88"/>
      <c r="AV1560" s="88">
        <v>0.5</v>
      </c>
      <c r="AW1560" s="88">
        <v>0.5</v>
      </c>
      <c r="AX1560" s="88">
        <v>0.5</v>
      </c>
      <c r="AY1560" s="88"/>
      <c r="AZ1560" s="92"/>
      <c r="BA1560" s="88" t="s">
        <v>48</v>
      </c>
      <c r="BB156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4.5</v>
      </c>
      <c r="BC1560" s="89">
        <v>2</v>
      </c>
      <c r="BD1560" s="89">
        <v>1</v>
      </c>
      <c r="BE1560" s="89"/>
      <c r="BF1560" s="89"/>
      <c r="BG1560" s="93"/>
      <c r="BH1560" s="14" t="s">
        <v>236</v>
      </c>
      <c r="BI1560" s="45" t="s">
        <v>1100</v>
      </c>
      <c r="BJ1560" s="45"/>
      <c r="BK1560" s="46"/>
      <c r="BL1560" s="94"/>
    </row>
    <row r="1561" spans="1:64" ht="18" customHeight="1" x14ac:dyDescent="0.3">
      <c r="A1561" s="87">
        <f>IFERROR(InformeTbHv[[#This Row],[T EFECTIVO]]/InformeTbHv[[#This Row],[Horas disponibles]],0)</f>
        <v>0.83014048531289908</v>
      </c>
      <c r="B1561" s="87">
        <f>((InformeTbHv[[#This Row],[T PROGRAMADO]]-InformeTbHv[[#This Row],[HORAS DE OTRAS PARADA]]))/InformeTbHv[[#This Row],[T PROGRAMADO]]</f>
        <v>0.8125</v>
      </c>
      <c r="C1561" s="216">
        <f>IFERROR(((InformeTbHv[[#This Row],[T PROGRAMADO]]-InformeTbHv[[#This Row],[Ttal P. mec]])/InformeTbHv[[#This Row],[T PROGRAMADO]]),0)</f>
        <v>0.97875000000000001</v>
      </c>
      <c r="D1561" s="88">
        <f>IFERROR(ROUND(InformeTbHv[[#This Row],[TOTAL DE ARBOLES]]/InformeTbHv[[#This Row],[T EFECTIVO]],2),"")</f>
        <v>56.92</v>
      </c>
      <c r="E1561" s="88">
        <f>(IFERROR(ROUND(InformeTbHv[[#This Row],[M3]]/InformeTbHv[[#This Row],[TOTAL DE ARBOLES]],2),""))</f>
        <v>0.14000000000000001</v>
      </c>
      <c r="F1561" s="39">
        <f>IFERROR(ROUND(InformeTbHv[[#This Row],[M3]]/InformeTbHv[[#This Row],[T EFECTIVO]],2),"")</f>
        <v>7.85</v>
      </c>
      <c r="G1561" s="89">
        <f>InformeTbHv[[#This Row],[T PROGRAMADO]]-InformeTbHv[[#This Row],[HORAS DE OTRAS PARADA]]</f>
        <v>6.5</v>
      </c>
      <c r="H1561" s="89">
        <f>InformeTbHv[[#This Row],[T PROGRAMADO]]-SUM(InformeTbHv[[#This Row],[T PARADAS MEC]]+InformeTbHv[[#This Row],[ALISTAMIENTO]]+InformeTbHv[[#This Row],[Mantenimiento periódico]])</f>
        <v>7.83</v>
      </c>
      <c r="I1561" s="89">
        <f>InformeTbHv[[#This Row],[T PARADAS MEC]]+InformeTbHv[[#This Row],[ALISTAMIENTO]]+InformeTbHv[[#This Row],[Mantenimiento periódico]]</f>
        <v>0.17</v>
      </c>
      <c r="J1561" s="89">
        <f>SUMIF(InformeTbHv[[#This Row],[MOTIVO 1]],"Mantenimiento periódico",InformeTbHv[[#This Row],[T OTRA PARADA 1]])</f>
        <v>0</v>
      </c>
      <c r="K1561" s="89">
        <f>InformeTbHv[[#This Row],[Mantenimiento periódico]]+InformeTbHv[[#This Row],[ALISTAMIENTO]]</f>
        <v>0.17</v>
      </c>
      <c r="L1561" s="89">
        <f>SUM(InformeTbHv[[#This Row],[T OTRA PARADA 1]:[T OTRA PARADA 5]])</f>
        <v>0</v>
      </c>
      <c r="M1561" s="88" t="s">
        <v>136</v>
      </c>
      <c r="N1561" s="88" t="s">
        <v>1417</v>
      </c>
      <c r="O1561" s="88" t="s">
        <v>535</v>
      </c>
      <c r="P1561" s="88">
        <v>1113312568</v>
      </c>
      <c r="Q1561" s="88" t="s">
        <v>65</v>
      </c>
      <c r="R1561" s="88" t="s">
        <v>49</v>
      </c>
      <c r="S1561" s="90">
        <v>46107</v>
      </c>
      <c r="T1561" s="88" t="s">
        <v>941</v>
      </c>
      <c r="U1561" s="88"/>
      <c r="V1561" s="88"/>
      <c r="W1561" s="88"/>
      <c r="X1561" s="88"/>
      <c r="Y1561" s="88"/>
      <c r="Z1561" s="88"/>
      <c r="AA1561" s="88"/>
      <c r="AB1561" s="88"/>
      <c r="AC1561" s="88" t="s">
        <v>1424</v>
      </c>
      <c r="AD1561" s="88" t="s">
        <v>1469</v>
      </c>
      <c r="AE1561" s="88" t="s">
        <v>1513</v>
      </c>
      <c r="AF1561" s="88">
        <v>17.094631593058232</v>
      </c>
      <c r="AG1561" s="252" t="s">
        <v>206</v>
      </c>
      <c r="AH1561" s="206">
        <v>2</v>
      </c>
      <c r="AI1561" s="88" t="s">
        <v>47</v>
      </c>
      <c r="AJ1561" s="419">
        <f>VLOOKUP(InformeTbHv[[#This Row],[TURNO]],[1]INFORMEHV!AI$2:AK$184,2,0)</f>
        <v>0.25</v>
      </c>
      <c r="AK1561" s="419">
        <f>VLOOKUP(InformeTbHv[[#This Row],[TURNO]],[1]INFORMEHV!AI$2:AK$184,3,0)</f>
        <v>0.58333333333333337</v>
      </c>
      <c r="AL1561" s="205">
        <v>25</v>
      </c>
      <c r="AM1561" s="88">
        <v>370</v>
      </c>
      <c r="AN1561" s="88">
        <v>51</v>
      </c>
      <c r="AO1561" s="88">
        <v>10.28</v>
      </c>
      <c r="AP1561" s="88"/>
      <c r="AQ1561" s="89">
        <v>18</v>
      </c>
      <c r="AR1561" s="88">
        <v>8</v>
      </c>
      <c r="AS1561" s="88"/>
      <c r="AT1561" s="88"/>
      <c r="AU1561" s="88"/>
      <c r="AV1561" s="88">
        <v>0.17</v>
      </c>
      <c r="AW1561" s="88">
        <v>1</v>
      </c>
      <c r="AX1561" s="88">
        <v>0.33</v>
      </c>
      <c r="AY1561" s="88">
        <v>1</v>
      </c>
      <c r="AZ1561" s="92" t="s">
        <v>1003</v>
      </c>
      <c r="BA1561" s="88" t="s">
        <v>48</v>
      </c>
      <c r="BB156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1.5</v>
      </c>
      <c r="BC1561" s="89"/>
      <c r="BD1561" s="89"/>
      <c r="BE1561" s="89"/>
      <c r="BF1561" s="89"/>
      <c r="BG1561" s="93"/>
      <c r="BH1561" s="44"/>
      <c r="BI1561" s="45"/>
      <c r="BJ1561" s="45"/>
      <c r="BK1561" s="46"/>
      <c r="BL1561" s="94"/>
    </row>
    <row r="1562" spans="1:64" ht="18" customHeight="1" x14ac:dyDescent="0.3">
      <c r="A1562" s="87">
        <f>IFERROR(InformeTbHv[[#This Row],[T EFECTIVO]]/InformeTbHv[[#This Row],[Horas disponibles]],0)</f>
        <v>0.9569752281616688</v>
      </c>
      <c r="B1562" s="87">
        <f>((InformeTbHv[[#This Row],[T PROGRAMADO]]-InformeTbHv[[#This Row],[HORAS DE OTRAS PARADA]]))/InformeTbHv[[#This Row],[T PROGRAMADO]]</f>
        <v>0.91749999999999998</v>
      </c>
      <c r="C1562" s="216">
        <f>IFERROR(((InformeTbHv[[#This Row],[T PROGRAMADO]]-InformeTbHv[[#This Row],[Ttal P. mec]])/InformeTbHv[[#This Row],[T PROGRAMADO]]),0)</f>
        <v>0.95874999999999999</v>
      </c>
      <c r="D1562" s="88">
        <f>IFERROR(ROUND(InformeTbHv[[#This Row],[TOTAL DE ARBOLES]]/InformeTbHv[[#This Row],[T EFECTIVO]],2),"")</f>
        <v>23.71</v>
      </c>
      <c r="E1562" s="88">
        <f>(IFERROR(ROUND(InformeTbHv[[#This Row],[M3]]/InformeTbHv[[#This Row],[TOTAL DE ARBOLES]],2),""))</f>
        <v>0.12</v>
      </c>
      <c r="F1562" s="39">
        <f>IFERROR(ROUND(InformeTbHv[[#This Row],[M3]]/InformeTbHv[[#This Row],[T EFECTIVO]],2),"")</f>
        <v>2.9</v>
      </c>
      <c r="G1562" s="89">
        <f>InformeTbHv[[#This Row],[T PROGRAMADO]]-InformeTbHv[[#This Row],[HORAS DE OTRAS PARADA]]</f>
        <v>7.34</v>
      </c>
      <c r="H1562" s="89">
        <f>InformeTbHv[[#This Row],[T PROGRAMADO]]-SUM(InformeTbHv[[#This Row],[T PARADAS MEC]]+InformeTbHv[[#This Row],[ALISTAMIENTO]]+InformeTbHv[[#This Row],[Mantenimiento periódico]])</f>
        <v>7.67</v>
      </c>
      <c r="I1562" s="89">
        <f>InformeTbHv[[#This Row],[T PARADAS MEC]]+InformeTbHv[[#This Row],[ALISTAMIENTO]]+InformeTbHv[[#This Row],[Mantenimiento periódico]]</f>
        <v>0.33</v>
      </c>
      <c r="J1562" s="89">
        <f>SUMIF(InformeTbHv[[#This Row],[MOTIVO 1]],"Mantenimiento periódico",InformeTbHv[[#This Row],[T OTRA PARADA 1]])</f>
        <v>0</v>
      </c>
      <c r="K1562" s="89">
        <f>InformeTbHv[[#This Row],[Mantenimiento periódico]]+InformeTbHv[[#This Row],[ALISTAMIENTO]]</f>
        <v>0.33</v>
      </c>
      <c r="L1562" s="89">
        <f>SUM(InformeTbHv[[#This Row],[T OTRA PARADA 1]:[T OTRA PARADA 5]])</f>
        <v>0</v>
      </c>
      <c r="M1562" s="88" t="s">
        <v>136</v>
      </c>
      <c r="N1562" s="88" t="s">
        <v>1417</v>
      </c>
      <c r="O1562" s="88" t="s">
        <v>535</v>
      </c>
      <c r="P1562" s="88">
        <v>1113312568</v>
      </c>
      <c r="Q1562" s="88" t="s">
        <v>65</v>
      </c>
      <c r="R1562" s="88" t="s">
        <v>49</v>
      </c>
      <c r="S1562" s="90">
        <v>46107</v>
      </c>
      <c r="T1562" s="88" t="s">
        <v>941</v>
      </c>
      <c r="U1562" s="88"/>
      <c r="V1562" s="88"/>
      <c r="W1562" s="88"/>
      <c r="X1562" s="88"/>
      <c r="Y1562" s="88"/>
      <c r="Z1562" s="88"/>
      <c r="AA1562" s="88"/>
      <c r="AB1562" s="88"/>
      <c r="AC1562" s="88" t="s">
        <v>1424</v>
      </c>
      <c r="AD1562" s="88" t="s">
        <v>1469</v>
      </c>
      <c r="AE1562" s="88" t="s">
        <v>1513</v>
      </c>
      <c r="AF1562" s="88">
        <v>17.094631593058232</v>
      </c>
      <c r="AG1562" s="252" t="s">
        <v>206</v>
      </c>
      <c r="AH1562" s="206">
        <v>2</v>
      </c>
      <c r="AI1562" s="88" t="s">
        <v>45</v>
      </c>
      <c r="AJ1562" s="419">
        <f>VLOOKUP(InformeTbHv[[#This Row],[TURNO]],[1]INFORMEHV!AI$2:AK$184,2,0)</f>
        <v>0.58333333333333337</v>
      </c>
      <c r="AK1562" s="419">
        <f>VLOOKUP(InformeTbHv[[#This Row],[TURNO]],[1]INFORMEHV!AI$2:AK$184,3,0)</f>
        <v>0.91666666666666663</v>
      </c>
      <c r="AL1562" s="205">
        <v>25</v>
      </c>
      <c r="AM1562" s="88">
        <v>174</v>
      </c>
      <c r="AN1562" s="88">
        <v>21.3</v>
      </c>
      <c r="AO1562" s="88">
        <v>7.11</v>
      </c>
      <c r="AP1562" s="88"/>
      <c r="AQ1562" s="89">
        <v>15</v>
      </c>
      <c r="AR1562" s="88">
        <v>8</v>
      </c>
      <c r="AS1562" s="88"/>
      <c r="AT1562" s="88"/>
      <c r="AU1562" s="88"/>
      <c r="AV1562" s="88">
        <v>0.33</v>
      </c>
      <c r="AW1562" s="88">
        <v>0.33</v>
      </c>
      <c r="AX1562" s="88"/>
      <c r="AY1562" s="88"/>
      <c r="AZ1562" s="92" t="s">
        <v>1041</v>
      </c>
      <c r="BA1562" s="88" t="s">
        <v>48</v>
      </c>
      <c r="BB156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0.66</v>
      </c>
      <c r="BC1562" s="89"/>
      <c r="BD1562" s="89"/>
      <c r="BE1562" s="89"/>
      <c r="BF1562" s="89"/>
      <c r="BG1562" s="93"/>
      <c r="BH1562" s="44"/>
      <c r="BI1562" s="45"/>
      <c r="BJ1562" s="45"/>
      <c r="BK1562" s="46"/>
      <c r="BL1562" s="94"/>
    </row>
    <row r="1563" spans="1:64" ht="18" customHeight="1" x14ac:dyDescent="0.3">
      <c r="A1563" s="87">
        <f>IFERROR(InformeTbHv[[#This Row],[T EFECTIVO]]/InformeTbHv[[#This Row],[Horas disponibles]],0)</f>
        <v>0.97828863346104722</v>
      </c>
      <c r="B1563" s="87">
        <f>((InformeTbHv[[#This Row],[T PROGRAMADO]]-InformeTbHv[[#This Row],[HORAS DE OTRAS PARADA]]))/InformeTbHv[[#This Row],[T PROGRAMADO]]</f>
        <v>0.95750000000000002</v>
      </c>
      <c r="C1563" s="216">
        <f>IFERROR(((InformeTbHv[[#This Row],[T PROGRAMADO]]-InformeTbHv[[#This Row],[Ttal P. mec]])/InformeTbHv[[#This Row],[T PROGRAMADO]]),0)</f>
        <v>0.97875000000000001</v>
      </c>
      <c r="D1563" s="88">
        <f>IFERROR(ROUND(InformeTbHv[[#This Row],[TOTAL DE ARBOLES]]/InformeTbHv[[#This Row],[T EFECTIVO]],2),"")</f>
        <v>27.28</v>
      </c>
      <c r="E1563" s="88">
        <f>(IFERROR(ROUND(InformeTbHv[[#This Row],[M3]]/InformeTbHv[[#This Row],[TOTAL DE ARBOLES]],2),""))</f>
        <v>0.52</v>
      </c>
      <c r="F1563" s="39">
        <f>IFERROR(ROUND(InformeTbHv[[#This Row],[M3]]/InformeTbHv[[#This Row],[T EFECTIVO]],2),"")</f>
        <v>14.13</v>
      </c>
      <c r="G1563" s="89">
        <f>InformeTbHv[[#This Row],[T PROGRAMADO]]-InformeTbHv[[#This Row],[HORAS DE OTRAS PARADA]]</f>
        <v>7.66</v>
      </c>
      <c r="H1563" s="89">
        <f>InformeTbHv[[#This Row],[T PROGRAMADO]]-SUM(InformeTbHv[[#This Row],[T PARADAS MEC]]+InformeTbHv[[#This Row],[ALISTAMIENTO]]+InformeTbHv[[#This Row],[Mantenimiento periódico]])</f>
        <v>7.83</v>
      </c>
      <c r="I1563" s="89">
        <f>InformeTbHv[[#This Row],[T PARADAS MEC]]+InformeTbHv[[#This Row],[ALISTAMIENTO]]+InformeTbHv[[#This Row],[Mantenimiento periódico]]</f>
        <v>0.17</v>
      </c>
      <c r="J1563" s="89">
        <f>SUMIF(InformeTbHv[[#This Row],[MOTIVO 1]],"Mantenimiento periódico",InformeTbHv[[#This Row],[T OTRA PARADA 1]])</f>
        <v>0</v>
      </c>
      <c r="K1563" s="89">
        <f>InformeTbHv[[#This Row],[Mantenimiento periódico]]+InformeTbHv[[#This Row],[ALISTAMIENTO]]</f>
        <v>0.17</v>
      </c>
      <c r="L1563" s="89">
        <f>SUM(InformeTbHv[[#This Row],[T OTRA PARADA 1]:[T OTRA PARADA 5]])</f>
        <v>0</v>
      </c>
      <c r="M1563" s="88" t="s">
        <v>55</v>
      </c>
      <c r="N1563" s="88" t="s">
        <v>1418</v>
      </c>
      <c r="O1563" s="88" t="s">
        <v>94</v>
      </c>
      <c r="P1563" s="88">
        <v>94269293</v>
      </c>
      <c r="Q1563" s="88" t="s">
        <v>43</v>
      </c>
      <c r="R1563" s="88" t="s">
        <v>49</v>
      </c>
      <c r="S1563" s="90">
        <v>46107</v>
      </c>
      <c r="T1563" s="88" t="s">
        <v>1028</v>
      </c>
      <c r="U1563" s="88"/>
      <c r="V1563" s="88"/>
      <c r="W1563" s="88"/>
      <c r="X1563" s="88"/>
      <c r="Y1563" s="88"/>
      <c r="Z1563" s="88"/>
      <c r="AA1563" s="88"/>
      <c r="AB1563" s="88"/>
      <c r="AC1563" s="88" t="s">
        <v>1453</v>
      </c>
      <c r="AD1563" s="88" t="s">
        <v>1498</v>
      </c>
      <c r="AE1563" s="88" t="s">
        <v>1518</v>
      </c>
      <c r="AF1563" s="88">
        <v>24.546447495352005</v>
      </c>
      <c r="AG1563" s="49" t="s">
        <v>1318</v>
      </c>
      <c r="AH1563" s="206">
        <v>8</v>
      </c>
      <c r="AI1563" s="88" t="s">
        <v>47</v>
      </c>
      <c r="AJ1563" s="419">
        <f>VLOOKUP(InformeTbHv[[#This Row],[TURNO]],[1]INFORMEHV!AI$2:AK$184,2,0)</f>
        <v>0.25</v>
      </c>
      <c r="AK1563" s="419">
        <f>VLOOKUP(InformeTbHv[[#This Row],[TURNO]],[1]INFORMEHV!AI$2:AK$184,3,0)</f>
        <v>0.58333333333333337</v>
      </c>
      <c r="AL1563" s="205">
        <v>35</v>
      </c>
      <c r="AM1563" s="88">
        <v>209</v>
      </c>
      <c r="AN1563" s="88">
        <v>108.27</v>
      </c>
      <c r="AO1563" s="88">
        <v>13.25</v>
      </c>
      <c r="AP1563" s="88"/>
      <c r="AQ1563" s="95">
        <v>28.4</v>
      </c>
      <c r="AR1563" s="88">
        <v>8</v>
      </c>
      <c r="AS1563" s="88"/>
      <c r="AT1563" s="88"/>
      <c r="AU1563" s="88"/>
      <c r="AV1563" s="88">
        <v>0.17</v>
      </c>
      <c r="AW1563" s="88"/>
      <c r="AX1563" s="88">
        <v>0.17</v>
      </c>
      <c r="AY1563" s="88"/>
      <c r="AZ1563" s="92" t="s">
        <v>652</v>
      </c>
      <c r="BA1563" s="88" t="s">
        <v>46</v>
      </c>
      <c r="BB156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0.34</v>
      </c>
      <c r="BC1563" s="89"/>
      <c r="BD1563" s="89"/>
      <c r="BE1563" s="89"/>
      <c r="BF1563" s="89"/>
      <c r="BG1563" s="93"/>
      <c r="BH1563" s="44"/>
      <c r="BI1563" s="45"/>
      <c r="BJ1563" s="45"/>
      <c r="BK1563" s="46"/>
      <c r="BL1563" s="94"/>
    </row>
    <row r="1564" spans="1:64" ht="18" customHeight="1" x14ac:dyDescent="0.3">
      <c r="A1564" s="87">
        <f>IFERROR(InformeTbHv[[#This Row],[T EFECTIVO]]/InformeTbHv[[#This Row],[Horas disponibles]],0)</f>
        <v>0.97733333333333339</v>
      </c>
      <c r="B1564" s="87">
        <f>((InformeTbHv[[#This Row],[T PROGRAMADO]]-InformeTbHv[[#This Row],[HORAS DE OTRAS PARADA]]))/InformeTbHv[[#This Row],[T PROGRAMADO]]</f>
        <v>0.91625000000000001</v>
      </c>
      <c r="C1564" s="216">
        <f>IFERROR(((InformeTbHv[[#This Row],[T PROGRAMADO]]-InformeTbHv[[#This Row],[Ttal P. mec]])/InformeTbHv[[#This Row],[T PROGRAMADO]]),0)</f>
        <v>0.9375</v>
      </c>
      <c r="D1564" s="88">
        <f>IFERROR(ROUND(InformeTbHv[[#This Row],[TOTAL DE ARBOLES]]/InformeTbHv[[#This Row],[T EFECTIVO]],2),"")</f>
        <v>22.65</v>
      </c>
      <c r="E1564" s="88">
        <f>(IFERROR(ROUND(InformeTbHv[[#This Row],[M3]]/InformeTbHv[[#This Row],[TOTAL DE ARBOLES]],2),""))</f>
        <v>0.42</v>
      </c>
      <c r="F1564" s="39">
        <f>IFERROR(ROUND(InformeTbHv[[#This Row],[M3]]/InformeTbHv[[#This Row],[T EFECTIVO]],2),"")</f>
        <v>9.4499999999999993</v>
      </c>
      <c r="G1564" s="89">
        <f>InformeTbHv[[#This Row],[T PROGRAMADO]]-InformeTbHv[[#This Row],[HORAS DE OTRAS PARADA]]</f>
        <v>7.33</v>
      </c>
      <c r="H1564" s="89">
        <f>InformeTbHv[[#This Row],[T PROGRAMADO]]-SUM(InformeTbHv[[#This Row],[T PARADAS MEC]]+InformeTbHv[[#This Row],[ALISTAMIENTO]]+InformeTbHv[[#This Row],[Mantenimiento periódico]])</f>
        <v>7.5</v>
      </c>
      <c r="I1564" s="89">
        <f>InformeTbHv[[#This Row],[T PARADAS MEC]]+InformeTbHv[[#This Row],[ALISTAMIENTO]]+InformeTbHv[[#This Row],[Mantenimiento periódico]]</f>
        <v>0.5</v>
      </c>
      <c r="J1564" s="89">
        <f>SUMIF(InformeTbHv[[#This Row],[MOTIVO 1]],"Mantenimiento periódico",InformeTbHv[[#This Row],[T OTRA PARADA 1]])</f>
        <v>0</v>
      </c>
      <c r="K1564" s="89">
        <f>InformeTbHv[[#This Row],[Mantenimiento periódico]]+InformeTbHv[[#This Row],[ALISTAMIENTO]]</f>
        <v>0.17</v>
      </c>
      <c r="L1564" s="89">
        <f>SUM(InformeTbHv[[#This Row],[T OTRA PARADA 1]:[T OTRA PARADA 5]])</f>
        <v>0</v>
      </c>
      <c r="M1564" s="88" t="s">
        <v>79</v>
      </c>
      <c r="N1564" s="88" t="s">
        <v>1417</v>
      </c>
      <c r="O1564" s="88" t="s">
        <v>84</v>
      </c>
      <c r="P1564" s="88">
        <v>1085247991</v>
      </c>
      <c r="Q1564" s="88" t="s">
        <v>65</v>
      </c>
      <c r="R1564" s="88" t="s">
        <v>44</v>
      </c>
      <c r="S1564" s="90">
        <v>46107</v>
      </c>
      <c r="T1564" s="88" t="s">
        <v>960</v>
      </c>
      <c r="U1564" s="88"/>
      <c r="V1564" s="88"/>
      <c r="W1564" s="88"/>
      <c r="X1564" s="88"/>
      <c r="Y1564" s="88"/>
      <c r="Z1564" s="88"/>
      <c r="AA1564" s="88"/>
      <c r="AB1564" s="88"/>
      <c r="AC1564" s="88" t="s">
        <v>1439</v>
      </c>
      <c r="AD1564" s="88" t="s">
        <v>1484</v>
      </c>
      <c r="AE1564" s="88" t="s">
        <v>1512</v>
      </c>
      <c r="AF1564" s="88">
        <v>18.488835725923035</v>
      </c>
      <c r="AG1564" s="49" t="s">
        <v>208</v>
      </c>
      <c r="AH1564" s="206">
        <v>3</v>
      </c>
      <c r="AI1564" s="88" t="s">
        <v>47</v>
      </c>
      <c r="AJ1564" s="419">
        <f>VLOOKUP(InformeTbHv[[#This Row],[TURNO]],[1]INFORMEHV!AI$2:AK$184,2,0)</f>
        <v>0.25</v>
      </c>
      <c r="AK1564" s="419">
        <f>VLOOKUP(InformeTbHv[[#This Row],[TURNO]],[1]INFORMEHV!AI$2:AK$184,3,0)</f>
        <v>0.58333333333333337</v>
      </c>
      <c r="AL1564" s="205"/>
      <c r="AM1564" s="88">
        <v>166</v>
      </c>
      <c r="AN1564" s="88">
        <v>69.27</v>
      </c>
      <c r="AO1564" s="88">
        <v>11.6</v>
      </c>
      <c r="AP1564" s="88">
        <v>28</v>
      </c>
      <c r="AQ1564" s="89"/>
      <c r="AR1564" s="88">
        <v>8</v>
      </c>
      <c r="AS1564" s="88">
        <v>0.33</v>
      </c>
      <c r="AT1564" s="88"/>
      <c r="AU1564" s="88"/>
      <c r="AV1564" s="88">
        <v>0.17</v>
      </c>
      <c r="AW1564" s="88"/>
      <c r="AX1564" s="88">
        <v>0.17</v>
      </c>
      <c r="AY1564" s="88"/>
      <c r="AZ1564" s="92" t="s">
        <v>1043</v>
      </c>
      <c r="BA1564" s="88" t="s">
        <v>48</v>
      </c>
      <c r="BB156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0.67</v>
      </c>
      <c r="BC1564" s="89"/>
      <c r="BD1564" s="89"/>
      <c r="BE1564" s="89"/>
      <c r="BF1564" s="89"/>
      <c r="BG1564" s="93"/>
      <c r="BH1564" s="44"/>
      <c r="BI1564" s="45"/>
      <c r="BJ1564" s="45"/>
      <c r="BK1564" s="46"/>
      <c r="BL1564" s="94"/>
    </row>
    <row r="1565" spans="1:64" ht="18" customHeight="1" x14ac:dyDescent="0.3">
      <c r="A1565" s="87">
        <f>IFERROR(InformeTbHv[[#This Row],[T EFECTIVO]]/InformeTbHv[[#This Row],[Horas disponibles]],0)</f>
        <v>0.19556714471968709</v>
      </c>
      <c r="B1565" s="87">
        <f>((InformeTbHv[[#This Row],[T PROGRAMADO]]-InformeTbHv[[#This Row],[HORAS DE OTRAS PARADA]]))/InformeTbHv[[#This Row],[T PROGRAMADO]]</f>
        <v>0.1875</v>
      </c>
      <c r="C1565" s="216">
        <f>IFERROR(((InformeTbHv[[#This Row],[T PROGRAMADO]]-InformeTbHv[[#This Row],[Ttal P. mec]])/InformeTbHv[[#This Row],[T PROGRAMADO]]),0)</f>
        <v>0.95874999999999999</v>
      </c>
      <c r="D1565" s="88">
        <f>IFERROR(ROUND(InformeTbHv[[#This Row],[TOTAL DE ARBOLES]]/InformeTbHv[[#This Row],[T EFECTIVO]],2),"")</f>
        <v>26</v>
      </c>
      <c r="E1565" s="88">
        <f>(IFERROR(ROUND(InformeTbHv[[#This Row],[M3]]/InformeTbHv[[#This Row],[TOTAL DE ARBOLES]],2),""))</f>
        <v>0.48</v>
      </c>
      <c r="F1565" s="39">
        <f>IFERROR(ROUND(InformeTbHv[[#This Row],[M3]]/InformeTbHv[[#This Row],[T EFECTIVO]],2),"")</f>
        <v>12.58</v>
      </c>
      <c r="G1565" s="89">
        <f>InformeTbHv[[#This Row],[T PROGRAMADO]]-InformeTbHv[[#This Row],[HORAS DE OTRAS PARADA]]</f>
        <v>1.5</v>
      </c>
      <c r="H1565" s="89">
        <f>InformeTbHv[[#This Row],[T PROGRAMADO]]-SUM(InformeTbHv[[#This Row],[T PARADAS MEC]]+InformeTbHv[[#This Row],[ALISTAMIENTO]]+InformeTbHv[[#This Row],[Mantenimiento periódico]])</f>
        <v>7.67</v>
      </c>
      <c r="I1565" s="89">
        <f>InformeTbHv[[#This Row],[T PARADAS MEC]]+InformeTbHv[[#This Row],[ALISTAMIENTO]]+InformeTbHv[[#This Row],[Mantenimiento periódico]]</f>
        <v>0.33</v>
      </c>
      <c r="J1565" s="89">
        <f>SUMIF(InformeTbHv[[#This Row],[MOTIVO 1]],"Mantenimiento periódico",InformeTbHv[[#This Row],[T OTRA PARADA 1]])</f>
        <v>0</v>
      </c>
      <c r="K1565" s="89">
        <f>InformeTbHv[[#This Row],[Mantenimiento periódico]]+InformeTbHv[[#This Row],[ALISTAMIENTO]]</f>
        <v>0.33</v>
      </c>
      <c r="L1565" s="89">
        <f>SUM(InformeTbHv[[#This Row],[T OTRA PARADA 1]:[T OTRA PARADA 5]])</f>
        <v>6</v>
      </c>
      <c r="M1565" s="88" t="s">
        <v>55</v>
      </c>
      <c r="N1565" s="88" t="s">
        <v>1418</v>
      </c>
      <c r="O1565" s="88" t="s">
        <v>94</v>
      </c>
      <c r="P1565" s="88">
        <v>94269293</v>
      </c>
      <c r="Q1565" s="88" t="s">
        <v>43</v>
      </c>
      <c r="R1565" s="88" t="s">
        <v>49</v>
      </c>
      <c r="S1565" s="90">
        <v>46108</v>
      </c>
      <c r="T1565" s="88" t="s">
        <v>1028</v>
      </c>
      <c r="U1565" s="88"/>
      <c r="V1565" s="88"/>
      <c r="W1565" s="88"/>
      <c r="X1565" s="88"/>
      <c r="Y1565" s="88"/>
      <c r="Z1565" s="88"/>
      <c r="AA1565" s="88"/>
      <c r="AB1565" s="88"/>
      <c r="AC1565" s="88" t="s">
        <v>1453</v>
      </c>
      <c r="AD1565" s="88" t="s">
        <v>1498</v>
      </c>
      <c r="AE1565" s="88" t="s">
        <v>1518</v>
      </c>
      <c r="AF1565" s="88">
        <v>24.546447495352005</v>
      </c>
      <c r="AG1565" s="49" t="s">
        <v>1318</v>
      </c>
      <c r="AH1565" s="206">
        <v>8</v>
      </c>
      <c r="AI1565" s="88" t="s">
        <v>47</v>
      </c>
      <c r="AJ1565" s="419">
        <f>VLOOKUP(InformeTbHv[[#This Row],[TURNO]],[1]INFORMEHV!AI$2:AK$184,2,0)</f>
        <v>0.25</v>
      </c>
      <c r="AK1565" s="419">
        <f>VLOOKUP(InformeTbHv[[#This Row],[TURNO]],[1]INFORMEHV!AI$2:AK$184,3,0)</f>
        <v>0.58333333333333337</v>
      </c>
      <c r="AL1565" s="205">
        <v>35</v>
      </c>
      <c r="AM1565" s="88">
        <v>39</v>
      </c>
      <c r="AN1565" s="88">
        <v>18.87</v>
      </c>
      <c r="AO1565" s="88">
        <v>8.99</v>
      </c>
      <c r="AP1565" s="88"/>
      <c r="AQ1565" s="95">
        <v>28.4</v>
      </c>
      <c r="AR1565" s="205">
        <v>8</v>
      </c>
      <c r="AS1565" s="88"/>
      <c r="AT1565" s="88"/>
      <c r="AU1565" s="88"/>
      <c r="AV1565" s="88">
        <v>0.33</v>
      </c>
      <c r="AW1565" s="88"/>
      <c r="AX1565" s="88">
        <v>0.17</v>
      </c>
      <c r="AY1565" s="88"/>
      <c r="AZ1565" s="92" t="s">
        <v>664</v>
      </c>
      <c r="BA1565" s="88" t="s">
        <v>48</v>
      </c>
      <c r="BB156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6.5</v>
      </c>
      <c r="BC1565" s="89">
        <v>6</v>
      </c>
      <c r="BD1565" s="89"/>
      <c r="BE1565" s="89"/>
      <c r="BF1565" s="89"/>
      <c r="BG1565" s="93"/>
      <c r="BH1565" s="14" t="s">
        <v>236</v>
      </c>
      <c r="BI1565" s="45"/>
      <c r="BJ1565" s="45"/>
      <c r="BK1565" s="46"/>
      <c r="BL1565" s="94"/>
    </row>
    <row r="1566" spans="1:64" ht="18" customHeight="1" x14ac:dyDescent="0.3">
      <c r="A1566" s="87">
        <f>IFERROR(InformeTbHv[[#This Row],[T EFECTIVO]]/InformeTbHv[[#This Row],[Horas disponibles]],0)</f>
        <v>0.35897435897435986</v>
      </c>
      <c r="B1566" s="87">
        <f>((InformeTbHv[[#This Row],[T PROGRAMADO]]-InformeTbHv[[#This Row],[HORAS DE OTRAS PARADA]]))/InformeTbHv[[#This Row],[T PROGRAMADO]]</f>
        <v>0.34416666666666751</v>
      </c>
      <c r="C1566" s="216">
        <f>IFERROR(((InformeTbHv[[#This Row],[T PROGRAMADO]]-InformeTbHv[[#This Row],[Ttal P. mec]])/InformeTbHv[[#This Row],[T PROGRAMADO]]),0)</f>
        <v>0.95874999999999999</v>
      </c>
      <c r="D1566" s="88">
        <f>IFERROR(ROUND(InformeTbHv[[#This Row],[TOTAL DE ARBOLES]]/InformeTbHv[[#This Row],[T EFECTIVO]],2),"")</f>
        <v>59.2</v>
      </c>
      <c r="E1566" s="88">
        <f>(IFERROR(ROUND(InformeTbHv[[#This Row],[M3]]/InformeTbHv[[#This Row],[TOTAL DE ARBOLES]],2),""))</f>
        <v>0.22</v>
      </c>
      <c r="F1566" s="39">
        <f>IFERROR(ROUND(InformeTbHv[[#This Row],[M3]]/InformeTbHv[[#This Row],[T EFECTIVO]],2),"")</f>
        <v>12.84</v>
      </c>
      <c r="G1566" s="89">
        <f>InformeTbHv[[#This Row],[T PROGRAMADO]]-InformeTbHv[[#This Row],[HORAS DE OTRAS PARADA]]</f>
        <v>2.7533333333333401</v>
      </c>
      <c r="H1566" s="89">
        <f>InformeTbHv[[#This Row],[T PROGRAMADO]]-SUM(InformeTbHv[[#This Row],[T PARADAS MEC]]+InformeTbHv[[#This Row],[ALISTAMIENTO]]+InformeTbHv[[#This Row],[Mantenimiento periódico]])</f>
        <v>7.67</v>
      </c>
      <c r="I1566" s="89">
        <f>InformeTbHv[[#This Row],[T PARADAS MEC]]+InformeTbHv[[#This Row],[ALISTAMIENTO]]+InformeTbHv[[#This Row],[Mantenimiento periódico]]</f>
        <v>0.33</v>
      </c>
      <c r="J1566" s="89">
        <f>SUMIF(InformeTbHv[[#This Row],[MOTIVO 1]],"Mantenimiento periódico",InformeTbHv[[#This Row],[T OTRA PARADA 1]])</f>
        <v>0</v>
      </c>
      <c r="K1566" s="89">
        <f>InformeTbHv[[#This Row],[Mantenimiento periódico]]+InformeTbHv[[#This Row],[ALISTAMIENTO]]</f>
        <v>0.33</v>
      </c>
      <c r="L1566" s="89">
        <f>SUM(InformeTbHv[[#This Row],[T OTRA PARADA 1]:[T OTRA PARADA 5]])</f>
        <v>4.6666666666666599</v>
      </c>
      <c r="M1566" s="88" t="s">
        <v>72</v>
      </c>
      <c r="N1566" s="88" t="s">
        <v>1418</v>
      </c>
      <c r="O1566" s="88" t="s">
        <v>87</v>
      </c>
      <c r="P1566" s="88">
        <v>1112300817</v>
      </c>
      <c r="Q1566" s="88" t="s">
        <v>43</v>
      </c>
      <c r="R1566" s="88" t="s">
        <v>74</v>
      </c>
      <c r="S1566" s="90">
        <v>46108</v>
      </c>
      <c r="T1566" s="88" t="s">
        <v>102</v>
      </c>
      <c r="U1566" s="88"/>
      <c r="V1566" s="88"/>
      <c r="W1566" s="88"/>
      <c r="X1566" s="88"/>
      <c r="Y1566" s="88"/>
      <c r="Z1566" s="88"/>
      <c r="AA1566" s="88"/>
      <c r="AB1566" s="88"/>
      <c r="AC1566" s="88" t="s">
        <v>1425</v>
      </c>
      <c r="AD1566" s="88" t="s">
        <v>1470</v>
      </c>
      <c r="AE1566" s="88" t="s">
        <v>1514</v>
      </c>
      <c r="AF1566" s="88">
        <v>18.81028029942162</v>
      </c>
      <c r="AG1566" s="251" t="s">
        <v>205</v>
      </c>
      <c r="AH1566" s="206">
        <v>4</v>
      </c>
      <c r="AI1566" s="88" t="s">
        <v>47</v>
      </c>
      <c r="AJ1566" s="419">
        <f>VLOOKUP(InformeTbHv[[#This Row],[TURNO]],[1]INFORMEHV!AI$2:AK$184,2,0)</f>
        <v>0.25</v>
      </c>
      <c r="AK1566" s="419">
        <f>VLOOKUP(InformeTbHv[[#This Row],[TURNO]],[1]INFORMEHV!AI$2:AK$184,3,0)</f>
        <v>0.58333333333333337</v>
      </c>
      <c r="AL1566" s="205">
        <v>16</v>
      </c>
      <c r="AM1566" s="88">
        <v>163</v>
      </c>
      <c r="AN1566" s="88">
        <v>35.35</v>
      </c>
      <c r="AO1566" s="88">
        <v>11.78</v>
      </c>
      <c r="AP1566" s="88">
        <v>77</v>
      </c>
      <c r="AQ1566" s="89">
        <v>14</v>
      </c>
      <c r="AR1566" s="205">
        <v>8</v>
      </c>
      <c r="AS1566" s="88"/>
      <c r="AT1566" s="88"/>
      <c r="AU1566" s="88"/>
      <c r="AV1566" s="88">
        <v>0.33</v>
      </c>
      <c r="AW1566" s="88"/>
      <c r="AX1566" s="88">
        <v>0.25</v>
      </c>
      <c r="AY1566" s="88"/>
      <c r="AZ1566" s="92" t="s">
        <v>1047</v>
      </c>
      <c r="BA1566" s="88" t="s">
        <v>48</v>
      </c>
      <c r="BB156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5.2466666666666599</v>
      </c>
      <c r="BC1566" s="89">
        <v>4.6666666666666599</v>
      </c>
      <c r="BD1566" s="89"/>
      <c r="BE1566" s="89"/>
      <c r="BF1566" s="89"/>
      <c r="BG1566" s="93"/>
      <c r="BH1566" s="14" t="s">
        <v>236</v>
      </c>
      <c r="BI1566" s="45"/>
      <c r="BJ1566" s="45"/>
      <c r="BK1566" s="46"/>
      <c r="BL1566" s="94"/>
    </row>
    <row r="1567" spans="1:64" ht="18" customHeight="1" x14ac:dyDescent="0.3">
      <c r="A1567" s="87">
        <f>IFERROR(InformeTbHv[[#This Row],[T EFECTIVO]]/InformeTbHv[[#This Row],[Horas disponibles]],0)</f>
        <v>0.92277992277992282</v>
      </c>
      <c r="B1567" s="87">
        <f>((InformeTbHv[[#This Row],[T PROGRAMADO]]-InformeTbHv[[#This Row],[HORAS DE OTRAS PARADA]]))/InformeTbHv[[#This Row],[T PROGRAMADO]]</f>
        <v>0.89624999999999999</v>
      </c>
      <c r="C1567" s="216">
        <f>IFERROR(((InformeTbHv[[#This Row],[T PROGRAMADO]]-InformeTbHv[[#This Row],[Ttal P. mec]])/InformeTbHv[[#This Row],[T PROGRAMADO]]),0)</f>
        <v>0.97124999999999995</v>
      </c>
      <c r="D1567" s="88">
        <f>IFERROR(ROUND(InformeTbHv[[#This Row],[TOTAL DE ARBOLES]]/InformeTbHv[[#This Row],[T EFECTIVO]],2),"")</f>
        <v>45.47</v>
      </c>
      <c r="E1567" s="88">
        <f>(IFERROR(ROUND(InformeTbHv[[#This Row],[M3]]/InformeTbHv[[#This Row],[TOTAL DE ARBOLES]],2),""))</f>
        <v>0.18</v>
      </c>
      <c r="F1567" s="39">
        <f>IFERROR(ROUND(InformeTbHv[[#This Row],[M3]]/InformeTbHv[[#This Row],[T EFECTIVO]],2),"")</f>
        <v>8.3699999999999992</v>
      </c>
      <c r="G1567" s="89">
        <f>InformeTbHv[[#This Row],[T PROGRAMADO]]-InformeTbHv[[#This Row],[HORAS DE OTRAS PARADA]]</f>
        <v>7.17</v>
      </c>
      <c r="H1567" s="89">
        <f>InformeTbHv[[#This Row],[T PROGRAMADO]]-SUM(InformeTbHv[[#This Row],[T PARADAS MEC]]+InformeTbHv[[#This Row],[ALISTAMIENTO]]+InformeTbHv[[#This Row],[Mantenimiento periódico]])</f>
        <v>7.77</v>
      </c>
      <c r="I1567" s="89">
        <f>InformeTbHv[[#This Row],[T PARADAS MEC]]+InformeTbHv[[#This Row],[ALISTAMIENTO]]+InformeTbHv[[#This Row],[Mantenimiento periódico]]</f>
        <v>0.23</v>
      </c>
      <c r="J1567" s="89">
        <f>SUMIF(InformeTbHv[[#This Row],[MOTIVO 1]],"Mantenimiento periódico",InformeTbHv[[#This Row],[T OTRA PARADA 1]])</f>
        <v>0</v>
      </c>
      <c r="K1567" s="89">
        <f>InformeTbHv[[#This Row],[Mantenimiento periódico]]+InformeTbHv[[#This Row],[ALISTAMIENTO]]</f>
        <v>0.23</v>
      </c>
      <c r="L1567" s="89">
        <f>SUM(InformeTbHv[[#This Row],[T OTRA PARADA 1]:[T OTRA PARADA 5]])</f>
        <v>0</v>
      </c>
      <c r="M1567" s="88" t="s">
        <v>72</v>
      </c>
      <c r="N1567" s="88" t="s">
        <v>1418</v>
      </c>
      <c r="O1567" s="88" t="s">
        <v>75</v>
      </c>
      <c r="P1567" s="88">
        <v>1114481552</v>
      </c>
      <c r="Q1567" s="88" t="s">
        <v>43</v>
      </c>
      <c r="R1567" s="88" t="s">
        <v>74</v>
      </c>
      <c r="S1567" s="90">
        <v>46108</v>
      </c>
      <c r="T1567" s="88" t="s">
        <v>102</v>
      </c>
      <c r="U1567" s="88"/>
      <c r="V1567" s="88"/>
      <c r="W1567" s="88"/>
      <c r="X1567" s="88"/>
      <c r="Y1567" s="88"/>
      <c r="Z1567" s="88"/>
      <c r="AA1567" s="88"/>
      <c r="AB1567" s="88"/>
      <c r="AC1567" s="88" t="s">
        <v>1425</v>
      </c>
      <c r="AD1567" s="88" t="s">
        <v>1470</v>
      </c>
      <c r="AE1567" s="88" t="s">
        <v>1514</v>
      </c>
      <c r="AF1567" s="88">
        <v>18.81028029942162</v>
      </c>
      <c r="AG1567" s="251" t="s">
        <v>205</v>
      </c>
      <c r="AH1567" s="206">
        <v>4</v>
      </c>
      <c r="AI1567" s="88" t="s">
        <v>45</v>
      </c>
      <c r="AJ1567" s="419">
        <f>VLOOKUP(InformeTbHv[[#This Row],[TURNO]],[1]INFORMEHV!AI$2:AK$184,2,0)</f>
        <v>0.58333333333333337</v>
      </c>
      <c r="AK1567" s="419">
        <f>VLOOKUP(InformeTbHv[[#This Row],[TURNO]],[1]INFORMEHV!AI$2:AK$184,3,0)</f>
        <v>0.91666666666666663</v>
      </c>
      <c r="AL1567" s="205">
        <v>16</v>
      </c>
      <c r="AM1567" s="88">
        <v>326</v>
      </c>
      <c r="AN1567" s="88">
        <v>60</v>
      </c>
      <c r="AO1567" s="88">
        <v>7.5</v>
      </c>
      <c r="AP1567" s="88">
        <v>48</v>
      </c>
      <c r="AQ1567" s="89">
        <v>15</v>
      </c>
      <c r="AR1567" s="205">
        <v>8</v>
      </c>
      <c r="AS1567" s="88"/>
      <c r="AT1567" s="88"/>
      <c r="AU1567" s="88"/>
      <c r="AV1567" s="88">
        <v>0.23</v>
      </c>
      <c r="AW1567" s="88">
        <v>0.27</v>
      </c>
      <c r="AX1567" s="88">
        <v>0.33</v>
      </c>
      <c r="AY1567" s="88">
        <v>6</v>
      </c>
      <c r="AZ1567" s="92" t="s">
        <v>1048</v>
      </c>
      <c r="BA1567" s="88" t="s">
        <v>48</v>
      </c>
      <c r="BB156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0.83000000000000007</v>
      </c>
      <c r="BC1567" s="89"/>
      <c r="BD1567" s="89"/>
      <c r="BE1567" s="89"/>
      <c r="BF1567" s="89"/>
      <c r="BG1567" s="93"/>
      <c r="BH1567" s="44"/>
      <c r="BI1567" s="45"/>
      <c r="BJ1567" s="45"/>
      <c r="BK1567" s="46"/>
      <c r="BL1567" s="94"/>
    </row>
    <row r="1568" spans="1:64" ht="18" customHeight="1" x14ac:dyDescent="0.3">
      <c r="A1568" s="87">
        <f>IFERROR(InformeTbHv[[#This Row],[T EFECTIVO]]/InformeTbHv[[#This Row],[Horas disponibles]],0)</f>
        <v>0.8722860791826309</v>
      </c>
      <c r="B1568" s="87">
        <f>((InformeTbHv[[#This Row],[T PROGRAMADO]]-InformeTbHv[[#This Row],[HORAS DE OTRAS PARADA]]))/InformeTbHv[[#This Row],[T PROGRAMADO]]</f>
        <v>0.85375000000000001</v>
      </c>
      <c r="C1568" s="216">
        <f>IFERROR(((InformeTbHv[[#This Row],[T PROGRAMADO]]-InformeTbHv[[#This Row],[Ttal P. mec]])/InformeTbHv[[#This Row],[T PROGRAMADO]]),0)</f>
        <v>0.97875000000000001</v>
      </c>
      <c r="D1568" s="88">
        <f>IFERROR(ROUND(InformeTbHv[[#This Row],[TOTAL DE ARBOLES]]/InformeTbHv[[#This Row],[T EFECTIVO]],2),"")</f>
        <v>39.39</v>
      </c>
      <c r="E1568" s="88">
        <f>(IFERROR(ROUND(InformeTbHv[[#This Row],[M3]]/InformeTbHv[[#This Row],[TOTAL DE ARBOLES]],2),""))</f>
        <v>0.28000000000000003</v>
      </c>
      <c r="F1568" s="39">
        <f>IFERROR(ROUND(InformeTbHv[[#This Row],[M3]]/InformeTbHv[[#This Row],[T EFECTIVO]],2),"")</f>
        <v>10.9</v>
      </c>
      <c r="G1568" s="89">
        <f>InformeTbHv[[#This Row],[T PROGRAMADO]]-InformeTbHv[[#This Row],[HORAS DE OTRAS PARADA]]</f>
        <v>6.83</v>
      </c>
      <c r="H1568" s="89">
        <f>InformeTbHv[[#This Row],[T PROGRAMADO]]-SUM(InformeTbHv[[#This Row],[T PARADAS MEC]]+InformeTbHv[[#This Row],[ALISTAMIENTO]]+InformeTbHv[[#This Row],[Mantenimiento periódico]])</f>
        <v>7.83</v>
      </c>
      <c r="I1568" s="89">
        <f>InformeTbHv[[#This Row],[T PARADAS MEC]]+InformeTbHv[[#This Row],[ALISTAMIENTO]]+InformeTbHv[[#This Row],[Mantenimiento periódico]]</f>
        <v>0.17</v>
      </c>
      <c r="J1568" s="89">
        <f>SUMIF(InformeTbHv[[#This Row],[MOTIVO 1]],"Mantenimiento periódico",InformeTbHv[[#This Row],[T OTRA PARADA 1]])</f>
        <v>0</v>
      </c>
      <c r="K1568" s="89">
        <f>InformeTbHv[[#This Row],[Mantenimiento periódico]]+InformeTbHv[[#This Row],[ALISTAMIENTO]]</f>
        <v>0.17</v>
      </c>
      <c r="L1568" s="89">
        <f>SUM(InformeTbHv[[#This Row],[T OTRA PARADA 1]:[T OTRA PARADA 5]])</f>
        <v>0.5</v>
      </c>
      <c r="M1568" s="88" t="s">
        <v>68</v>
      </c>
      <c r="N1568" s="88" t="s">
        <v>1417</v>
      </c>
      <c r="O1568" s="88" t="s">
        <v>82</v>
      </c>
      <c r="P1568" s="88">
        <v>94266396</v>
      </c>
      <c r="Q1568" s="88" t="s">
        <v>65</v>
      </c>
      <c r="R1568" s="88" t="s">
        <v>44</v>
      </c>
      <c r="S1568" s="90">
        <v>46108</v>
      </c>
      <c r="T1568" s="88" t="s">
        <v>1020</v>
      </c>
      <c r="U1568" s="88"/>
      <c r="V1568" s="88"/>
      <c r="W1568" s="88"/>
      <c r="X1568" s="88"/>
      <c r="Y1568" s="88"/>
      <c r="Z1568" s="88"/>
      <c r="AA1568" s="88"/>
      <c r="AB1568" s="88"/>
      <c r="AC1568" s="88" t="s">
        <v>1448</v>
      </c>
      <c r="AD1568" s="88" t="s">
        <v>1493</v>
      </c>
      <c r="AE1568" s="88" t="s">
        <v>1512</v>
      </c>
      <c r="AF1568" s="88">
        <v>26.509835108450897</v>
      </c>
      <c r="AG1568" s="251" t="s">
        <v>205</v>
      </c>
      <c r="AH1568" s="206">
        <v>2</v>
      </c>
      <c r="AI1568" s="88" t="s">
        <v>47</v>
      </c>
      <c r="AJ1568" s="419">
        <f>VLOOKUP(InformeTbHv[[#This Row],[TURNO]],[1]INFORMEHV!AI$2:AK$184,2,0)</f>
        <v>0.25</v>
      </c>
      <c r="AK1568" s="419">
        <f>VLOOKUP(InformeTbHv[[#This Row],[TURNO]],[1]INFORMEHV!AI$2:AK$184,3,0)</f>
        <v>0.58333333333333337</v>
      </c>
      <c r="AL1568" s="205"/>
      <c r="AM1568" s="88">
        <v>269</v>
      </c>
      <c r="AN1568" s="88">
        <v>74.42</v>
      </c>
      <c r="AO1568" s="88">
        <v>12.4</v>
      </c>
      <c r="AP1568" s="88">
        <v>45</v>
      </c>
      <c r="AQ1568" s="89"/>
      <c r="AR1568" s="205">
        <v>8</v>
      </c>
      <c r="AS1568" s="88"/>
      <c r="AT1568" s="88"/>
      <c r="AU1568" s="88"/>
      <c r="AV1568" s="88">
        <v>0.17</v>
      </c>
      <c r="AW1568" s="88">
        <v>0.33</v>
      </c>
      <c r="AX1568" s="88">
        <v>0.17</v>
      </c>
      <c r="AY1568" s="88"/>
      <c r="AZ1568" s="92"/>
      <c r="BA1568" s="88" t="s">
        <v>48</v>
      </c>
      <c r="BB156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1.17</v>
      </c>
      <c r="BC1568" s="89">
        <v>0.5</v>
      </c>
      <c r="BD1568" s="89"/>
      <c r="BE1568" s="89"/>
      <c r="BF1568" s="89"/>
      <c r="BG1568" s="93"/>
      <c r="BH1568" s="14" t="s">
        <v>236</v>
      </c>
      <c r="BI1568" s="45"/>
      <c r="BJ1568" s="45"/>
      <c r="BK1568" s="46"/>
      <c r="BL1568" s="94"/>
    </row>
    <row r="1569" spans="1:64" ht="18" customHeight="1" x14ac:dyDescent="0.3">
      <c r="A1569" s="87">
        <f>IFERROR(InformeTbHv[[#This Row],[T EFECTIVO]]/InformeTbHv[[#This Row],[Horas disponibles]],0)</f>
        <v>0.6348387096774194</v>
      </c>
      <c r="B1569" s="87">
        <f>((InformeTbHv[[#This Row],[T PROGRAMADO]]-InformeTbHv[[#This Row],[HORAS DE OTRAS PARADA]]))/InformeTbHv[[#This Row],[T PROGRAMADO]]</f>
        <v>0.61499999999999999</v>
      </c>
      <c r="C1569" s="216">
        <f>IFERROR(((InformeTbHv[[#This Row],[T PROGRAMADO]]-InformeTbHv[[#This Row],[Ttal P. mec]])/InformeTbHv[[#This Row],[T PROGRAMADO]]),0)</f>
        <v>0.96875</v>
      </c>
      <c r="D1569" s="88">
        <f>IFERROR(ROUND(InformeTbHv[[#This Row],[TOTAL DE ARBOLES]]/InformeTbHv[[#This Row],[T EFECTIVO]],2),"")</f>
        <v>17.48</v>
      </c>
      <c r="E1569" s="88">
        <f>(IFERROR(ROUND(InformeTbHv[[#This Row],[M3]]/InformeTbHv[[#This Row],[TOTAL DE ARBOLES]],2),""))</f>
        <v>0.39</v>
      </c>
      <c r="F1569" s="39">
        <f>IFERROR(ROUND(InformeTbHv[[#This Row],[M3]]/InformeTbHv[[#This Row],[T EFECTIVO]],2),"")</f>
        <v>6.78</v>
      </c>
      <c r="G1569" s="89">
        <f>InformeTbHv[[#This Row],[T PROGRAMADO]]-InformeTbHv[[#This Row],[HORAS DE OTRAS PARADA]]</f>
        <v>4.92</v>
      </c>
      <c r="H1569" s="89">
        <f>InformeTbHv[[#This Row],[T PROGRAMADO]]-SUM(InformeTbHv[[#This Row],[T PARADAS MEC]]+InformeTbHv[[#This Row],[ALISTAMIENTO]]+InformeTbHv[[#This Row],[Mantenimiento periódico]])</f>
        <v>7.75</v>
      </c>
      <c r="I1569" s="89">
        <f>InformeTbHv[[#This Row],[T PARADAS MEC]]+InformeTbHv[[#This Row],[ALISTAMIENTO]]+InformeTbHv[[#This Row],[Mantenimiento periódico]]</f>
        <v>0.25</v>
      </c>
      <c r="J1569" s="89">
        <f>SUMIF(InformeTbHv[[#This Row],[MOTIVO 1]],"Mantenimiento periódico",InformeTbHv[[#This Row],[T OTRA PARADA 1]])</f>
        <v>0</v>
      </c>
      <c r="K1569" s="89">
        <f>InformeTbHv[[#This Row],[Mantenimiento periódico]]+InformeTbHv[[#This Row],[ALISTAMIENTO]]</f>
        <v>0.25</v>
      </c>
      <c r="L1569" s="89">
        <f>SUM(InformeTbHv[[#This Row],[T OTRA PARADA 1]:[T OTRA PARADA 5]])</f>
        <v>2.5</v>
      </c>
      <c r="M1569" s="88" t="s">
        <v>42</v>
      </c>
      <c r="N1569" s="88" t="s">
        <v>1418</v>
      </c>
      <c r="O1569" s="88" t="s">
        <v>59</v>
      </c>
      <c r="P1569" s="88">
        <v>94269864</v>
      </c>
      <c r="Q1569" s="88" t="s">
        <v>43</v>
      </c>
      <c r="R1569" s="88" t="s">
        <v>44</v>
      </c>
      <c r="S1569" s="90">
        <v>46108</v>
      </c>
      <c r="T1569" s="88" t="s">
        <v>815</v>
      </c>
      <c r="U1569" s="88"/>
      <c r="V1569" s="88"/>
      <c r="W1569" s="88"/>
      <c r="X1569" s="88"/>
      <c r="Y1569" s="88"/>
      <c r="Z1569" s="88"/>
      <c r="AA1569" s="88"/>
      <c r="AB1569" s="88"/>
      <c r="AC1569" s="88" t="s">
        <v>1434</v>
      </c>
      <c r="AD1569" s="88" t="s">
        <v>1479</v>
      </c>
      <c r="AE1569" s="88" t="s">
        <v>1519</v>
      </c>
      <c r="AF1569" s="88">
        <v>17.88641072711232</v>
      </c>
      <c r="AG1569" s="49" t="s">
        <v>208</v>
      </c>
      <c r="AH1569" s="206">
        <v>3</v>
      </c>
      <c r="AI1569" s="88" t="s">
        <v>47</v>
      </c>
      <c r="AJ1569" s="419">
        <f>VLOOKUP(InformeTbHv[[#This Row],[TURNO]],[1]INFORMEHV!AI$2:AK$184,2,0)</f>
        <v>0.25</v>
      </c>
      <c r="AK1569" s="419">
        <f>VLOOKUP(InformeTbHv[[#This Row],[TURNO]],[1]INFORMEHV!AI$2:AK$184,3,0)</f>
        <v>0.58333333333333337</v>
      </c>
      <c r="AL1569" s="205">
        <v>25</v>
      </c>
      <c r="AM1569" s="88">
        <v>86</v>
      </c>
      <c r="AN1569" s="88">
        <v>33.36</v>
      </c>
      <c r="AO1569" s="88">
        <v>5.1100000000000003</v>
      </c>
      <c r="AP1569" s="88"/>
      <c r="AQ1569" s="89">
        <v>21</v>
      </c>
      <c r="AR1569" s="205">
        <v>8</v>
      </c>
      <c r="AS1569" s="88"/>
      <c r="AT1569" s="88"/>
      <c r="AU1569" s="88"/>
      <c r="AV1569" s="88">
        <v>0.25</v>
      </c>
      <c r="AW1569" s="88"/>
      <c r="AX1569" s="88">
        <v>0.33</v>
      </c>
      <c r="AY1569" s="88"/>
      <c r="AZ1569" s="92" t="s">
        <v>1052</v>
      </c>
      <c r="BA1569" s="88" t="s">
        <v>48</v>
      </c>
      <c r="BB156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3.08</v>
      </c>
      <c r="BC1569" s="89">
        <v>1</v>
      </c>
      <c r="BD1569" s="89">
        <v>1.5</v>
      </c>
      <c r="BE1569" s="89"/>
      <c r="BF1569" s="89"/>
      <c r="BG1569" s="93"/>
      <c r="BH1569" s="44" t="s">
        <v>1053</v>
      </c>
      <c r="BI1569" s="45" t="s">
        <v>236</v>
      </c>
      <c r="BJ1569" s="45"/>
      <c r="BK1569" s="46"/>
      <c r="BL1569" s="94"/>
    </row>
    <row r="1570" spans="1:64" ht="18" customHeight="1" x14ac:dyDescent="0.3">
      <c r="A1570" s="87">
        <f>IFERROR(InformeTbHv[[#This Row],[T EFECTIVO]]/InformeTbHv[[#This Row],[Horas disponibles]],0)</f>
        <v>0.94524119947848761</v>
      </c>
      <c r="B1570" s="87">
        <f>((InformeTbHv[[#This Row],[T PROGRAMADO]]-InformeTbHv[[#This Row],[HORAS DE OTRAS PARADA]]))/InformeTbHv[[#This Row],[T PROGRAMADO]]</f>
        <v>0.90625</v>
      </c>
      <c r="C1570" s="216">
        <f>IFERROR(((InformeTbHv[[#This Row],[T PROGRAMADO]]-InformeTbHv[[#This Row],[Ttal P. mec]])/InformeTbHv[[#This Row],[T PROGRAMADO]]),0)</f>
        <v>0.95874999999999999</v>
      </c>
      <c r="D1570" s="88">
        <f>IFERROR(ROUND(InformeTbHv[[#This Row],[TOTAL DE ARBOLES]]/InformeTbHv[[#This Row],[T EFECTIVO]],2),"")</f>
        <v>1.79</v>
      </c>
      <c r="E1570" s="88">
        <f>(IFERROR(ROUND(InformeTbHv[[#This Row],[M3]]/InformeTbHv[[#This Row],[TOTAL DE ARBOLES]],2),""))</f>
        <v>0.22</v>
      </c>
      <c r="F1570" s="39">
        <f>IFERROR(ROUND(InformeTbHv[[#This Row],[M3]]/InformeTbHv[[#This Row],[T EFECTIVO]],2),"")</f>
        <v>0.39</v>
      </c>
      <c r="G1570" s="89">
        <f>InformeTbHv[[#This Row],[T PROGRAMADO]]-InformeTbHv[[#This Row],[HORAS DE OTRAS PARADA]]</f>
        <v>7.25</v>
      </c>
      <c r="H1570" s="89">
        <f>InformeTbHv[[#This Row],[T PROGRAMADO]]-SUM(InformeTbHv[[#This Row],[T PARADAS MEC]]+InformeTbHv[[#This Row],[ALISTAMIENTO]]+InformeTbHv[[#This Row],[Mantenimiento periódico]])</f>
        <v>7.67</v>
      </c>
      <c r="I1570" s="89">
        <f>InformeTbHv[[#This Row],[T PARADAS MEC]]+InformeTbHv[[#This Row],[ALISTAMIENTO]]+InformeTbHv[[#This Row],[Mantenimiento periódico]]</f>
        <v>0.33</v>
      </c>
      <c r="J1570" s="89">
        <f>SUMIF(InformeTbHv[[#This Row],[MOTIVO 1]],"Mantenimiento periódico",InformeTbHv[[#This Row],[T OTRA PARADA 1]])</f>
        <v>0</v>
      </c>
      <c r="K1570" s="89">
        <f>InformeTbHv[[#This Row],[Mantenimiento periódico]]+InformeTbHv[[#This Row],[ALISTAMIENTO]]</f>
        <v>0.33</v>
      </c>
      <c r="L1570" s="89">
        <f>SUM(InformeTbHv[[#This Row],[T OTRA PARADA 1]:[T OTRA PARADA 5]])</f>
        <v>0</v>
      </c>
      <c r="M1570" s="88" t="s">
        <v>76</v>
      </c>
      <c r="N1570" s="88" t="s">
        <v>1418</v>
      </c>
      <c r="O1570" s="88" t="s">
        <v>83</v>
      </c>
      <c r="P1570" s="88">
        <v>1116724602</v>
      </c>
      <c r="Q1570" s="88" t="s">
        <v>43</v>
      </c>
      <c r="R1570" s="88" t="s">
        <v>49</v>
      </c>
      <c r="S1570" s="90">
        <v>46108</v>
      </c>
      <c r="T1570" s="88" t="s">
        <v>981</v>
      </c>
      <c r="U1570" s="88"/>
      <c r="V1570" s="88"/>
      <c r="W1570" s="88"/>
      <c r="X1570" s="88"/>
      <c r="Y1570" s="88"/>
      <c r="Z1570" s="88"/>
      <c r="AA1570" s="88"/>
      <c r="AB1570" s="88"/>
      <c r="AC1570" s="88" t="s">
        <v>1435</v>
      </c>
      <c r="AD1570" s="88" t="s">
        <v>1480</v>
      </c>
      <c r="AE1570" s="88" t="s">
        <v>1509</v>
      </c>
      <c r="AF1570" s="88">
        <v>21.85343388198622</v>
      </c>
      <c r="AG1570" s="251" t="s">
        <v>205</v>
      </c>
      <c r="AH1570" s="206">
        <v>6</v>
      </c>
      <c r="AI1570" s="88" t="s">
        <v>47</v>
      </c>
      <c r="AJ1570" s="419">
        <f>VLOOKUP(InformeTbHv[[#This Row],[TURNO]],[1]INFORMEHV!AI$2:AK$184,2,0)</f>
        <v>0.25</v>
      </c>
      <c r="AK1570" s="419">
        <f>VLOOKUP(InformeTbHv[[#This Row],[TURNO]],[1]INFORMEHV!AI$2:AK$184,3,0)</f>
        <v>0.58333333333333337</v>
      </c>
      <c r="AL1570" s="205">
        <v>22</v>
      </c>
      <c r="AM1570" s="88">
        <v>13</v>
      </c>
      <c r="AN1570" s="88">
        <v>2.81</v>
      </c>
      <c r="AO1570" s="88">
        <v>1.17</v>
      </c>
      <c r="AP1570" s="88"/>
      <c r="AQ1570" s="89">
        <v>20</v>
      </c>
      <c r="AR1570" s="205">
        <v>8</v>
      </c>
      <c r="AS1570" s="88"/>
      <c r="AT1570" s="88"/>
      <c r="AU1570" s="88"/>
      <c r="AV1570" s="88">
        <v>0.33</v>
      </c>
      <c r="AW1570" s="88">
        <v>0.25</v>
      </c>
      <c r="AX1570" s="88">
        <v>0.17</v>
      </c>
      <c r="AY1570" s="88">
        <v>7</v>
      </c>
      <c r="AZ1570" s="92" t="s">
        <v>1054</v>
      </c>
      <c r="BA1570" s="88" t="s">
        <v>48</v>
      </c>
      <c r="BB157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0.75000000000000011</v>
      </c>
      <c r="BC1570" s="89"/>
      <c r="BD1570" s="89"/>
      <c r="BE1570" s="89"/>
      <c r="BF1570" s="89"/>
      <c r="BG1570" s="93"/>
      <c r="BH1570" s="44"/>
      <c r="BI1570" s="45"/>
      <c r="BJ1570" s="45"/>
      <c r="BK1570" s="46"/>
      <c r="BL1570" s="94"/>
    </row>
    <row r="1571" spans="1:64" ht="18" customHeight="1" x14ac:dyDescent="0.3">
      <c r="A1571" s="87">
        <f>IFERROR(InformeTbHv[[#This Row],[T EFECTIVO]]/InformeTbHv[[#This Row],[Horas disponibles]],0)</f>
        <v>0.94524119947848761</v>
      </c>
      <c r="B1571" s="87">
        <f>((InformeTbHv[[#This Row],[T PROGRAMADO]]-InformeTbHv[[#This Row],[HORAS DE OTRAS PARADA]]))/InformeTbHv[[#This Row],[T PROGRAMADO]]</f>
        <v>0.90625</v>
      </c>
      <c r="C1571" s="216">
        <f>IFERROR(((InformeTbHv[[#This Row],[T PROGRAMADO]]-InformeTbHv[[#This Row],[Ttal P. mec]])/InformeTbHv[[#This Row],[T PROGRAMADO]]),0)</f>
        <v>0.95874999999999999</v>
      </c>
      <c r="D1571" s="88">
        <f>IFERROR(ROUND(InformeTbHv[[#This Row],[TOTAL DE ARBOLES]]/InformeTbHv[[#This Row],[T EFECTIVO]],2),"")</f>
        <v>39.86</v>
      </c>
      <c r="E1571" s="88">
        <f>(IFERROR(ROUND(InformeTbHv[[#This Row],[M3]]/InformeTbHv[[#This Row],[TOTAL DE ARBOLES]],2),""))</f>
        <v>0.33</v>
      </c>
      <c r="F1571" s="39">
        <f>IFERROR(ROUND(InformeTbHv[[#This Row],[M3]]/InformeTbHv[[#This Row],[T EFECTIVO]],2),"")</f>
        <v>13.08</v>
      </c>
      <c r="G1571" s="89">
        <f>InformeTbHv[[#This Row],[T PROGRAMADO]]-InformeTbHv[[#This Row],[HORAS DE OTRAS PARADA]]</f>
        <v>7.25</v>
      </c>
      <c r="H1571" s="89">
        <f>InformeTbHv[[#This Row],[T PROGRAMADO]]-SUM(InformeTbHv[[#This Row],[T PARADAS MEC]]+InformeTbHv[[#This Row],[ALISTAMIENTO]]+InformeTbHv[[#This Row],[Mantenimiento periódico]])</f>
        <v>7.67</v>
      </c>
      <c r="I1571" s="89">
        <f>InformeTbHv[[#This Row],[T PARADAS MEC]]+InformeTbHv[[#This Row],[ALISTAMIENTO]]+InformeTbHv[[#This Row],[Mantenimiento periódico]]</f>
        <v>0.33</v>
      </c>
      <c r="J1571" s="89">
        <f>SUMIF(InformeTbHv[[#This Row],[MOTIVO 1]],"Mantenimiento periódico",InformeTbHv[[#This Row],[T OTRA PARADA 1]])</f>
        <v>0</v>
      </c>
      <c r="K1571" s="89">
        <f>InformeTbHv[[#This Row],[Mantenimiento periódico]]+InformeTbHv[[#This Row],[ALISTAMIENTO]]</f>
        <v>0.33</v>
      </c>
      <c r="L1571" s="89">
        <f>SUM(InformeTbHv[[#This Row],[T OTRA PARADA 1]:[T OTRA PARADA 5]])</f>
        <v>0</v>
      </c>
      <c r="M1571" s="88" t="s">
        <v>76</v>
      </c>
      <c r="N1571" s="88" t="s">
        <v>1418</v>
      </c>
      <c r="O1571" s="88" t="s">
        <v>77</v>
      </c>
      <c r="P1571" s="88">
        <v>1010092842</v>
      </c>
      <c r="Q1571" s="88" t="s">
        <v>43</v>
      </c>
      <c r="R1571" s="88" t="s">
        <v>49</v>
      </c>
      <c r="S1571" s="90">
        <v>46108</v>
      </c>
      <c r="T1571" s="88" t="s">
        <v>981</v>
      </c>
      <c r="U1571" s="88"/>
      <c r="V1571" s="88"/>
      <c r="W1571" s="88"/>
      <c r="X1571" s="88"/>
      <c r="Y1571" s="88"/>
      <c r="Z1571" s="88"/>
      <c r="AA1571" s="88"/>
      <c r="AB1571" s="88"/>
      <c r="AC1571" s="88" t="s">
        <v>1435</v>
      </c>
      <c r="AD1571" s="88" t="s">
        <v>1480</v>
      </c>
      <c r="AE1571" s="88" t="s">
        <v>1509</v>
      </c>
      <c r="AF1571" s="88">
        <v>21.85343388198622</v>
      </c>
      <c r="AG1571" s="251" t="s">
        <v>205</v>
      </c>
      <c r="AH1571" s="206">
        <v>6</v>
      </c>
      <c r="AI1571" s="88" t="s">
        <v>45</v>
      </c>
      <c r="AJ1571" s="419">
        <f>VLOOKUP(InformeTbHv[[#This Row],[TURNO]],[1]INFORMEHV!AI$2:AK$184,2,0)</f>
        <v>0.58333333333333337</v>
      </c>
      <c r="AK1571" s="419">
        <f>VLOOKUP(InformeTbHv[[#This Row],[TURNO]],[1]INFORMEHV!AI$2:AK$184,3,0)</f>
        <v>0.91666666666666663</v>
      </c>
      <c r="AL1571" s="205">
        <v>22</v>
      </c>
      <c r="AM1571" s="88">
        <v>289</v>
      </c>
      <c r="AN1571" s="88">
        <v>94.83</v>
      </c>
      <c r="AO1571" s="88">
        <v>11.54</v>
      </c>
      <c r="AP1571" s="88"/>
      <c r="AQ1571" s="89">
        <v>20</v>
      </c>
      <c r="AR1571" s="205">
        <v>8</v>
      </c>
      <c r="AS1571" s="88"/>
      <c r="AT1571" s="88"/>
      <c r="AU1571" s="88"/>
      <c r="AV1571" s="88">
        <v>0.33</v>
      </c>
      <c r="AW1571" s="88">
        <v>0.25</v>
      </c>
      <c r="AX1571" s="88">
        <v>0.17</v>
      </c>
      <c r="AY1571" s="88">
        <v>6</v>
      </c>
      <c r="AZ1571" s="92"/>
      <c r="BA1571" s="88" t="s">
        <v>48</v>
      </c>
      <c r="BB157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0.75000000000000011</v>
      </c>
      <c r="BC1571" s="89"/>
      <c r="BD1571" s="89"/>
      <c r="BE1571" s="89"/>
      <c r="BF1571" s="89"/>
      <c r="BG1571" s="93"/>
      <c r="BH1571" s="44"/>
      <c r="BI1571" s="45"/>
      <c r="BJ1571" s="45"/>
      <c r="BK1571" s="46"/>
      <c r="BL1571" s="94"/>
    </row>
    <row r="1572" spans="1:64" ht="18" customHeight="1" x14ac:dyDescent="0.3">
      <c r="A1572" s="87">
        <f>IFERROR(InformeTbHv[[#This Row],[T EFECTIVO]]/InformeTbHv[[#This Row],[Horas disponibles]],0)</f>
        <v>0.97820512820512817</v>
      </c>
      <c r="B1572" s="87">
        <f>((InformeTbHv[[#This Row],[T PROGRAMADO]]-InformeTbHv[[#This Row],[HORAS DE OTRAS PARADA]]))/InformeTbHv[[#This Row],[T PROGRAMADO]]</f>
        <v>0.95374999999999999</v>
      </c>
      <c r="C1572" s="216">
        <f>IFERROR(((InformeTbHv[[#This Row],[T PROGRAMADO]]-InformeTbHv[[#This Row],[Ttal P. mec]])/InformeTbHv[[#This Row],[T PROGRAMADO]]),0)</f>
        <v>0.97499999999999998</v>
      </c>
      <c r="D1572" s="88">
        <f>IFERROR(ROUND(InformeTbHv[[#This Row],[TOTAL DE ARBOLES]]/InformeTbHv[[#This Row],[T EFECTIVO]],2),"")</f>
        <v>26.08</v>
      </c>
      <c r="E1572" s="88">
        <f>(IFERROR(ROUND(InformeTbHv[[#This Row],[M3]]/InformeTbHv[[#This Row],[TOTAL DE ARBOLES]],2),""))</f>
        <v>0.7</v>
      </c>
      <c r="F1572" s="39">
        <f>IFERROR(ROUND(InformeTbHv[[#This Row],[M3]]/InformeTbHv[[#This Row],[T EFECTIVO]],2),"")</f>
        <v>18.3</v>
      </c>
      <c r="G1572" s="89">
        <f>InformeTbHv[[#This Row],[T PROGRAMADO]]-InformeTbHv[[#This Row],[HORAS DE OTRAS PARADA]]</f>
        <v>7.63</v>
      </c>
      <c r="H1572" s="89">
        <f>InformeTbHv[[#This Row],[T PROGRAMADO]]-SUM(InformeTbHv[[#This Row],[T PARADAS MEC]]+InformeTbHv[[#This Row],[ALISTAMIENTO]]+InformeTbHv[[#This Row],[Mantenimiento periódico]])</f>
        <v>7.8</v>
      </c>
      <c r="I1572" s="89">
        <f>InformeTbHv[[#This Row],[T PARADAS MEC]]+InformeTbHv[[#This Row],[ALISTAMIENTO]]+InformeTbHv[[#This Row],[Mantenimiento periódico]]</f>
        <v>0.2</v>
      </c>
      <c r="J1572" s="89">
        <f>SUMIF(InformeTbHv[[#This Row],[MOTIVO 1]],"Mantenimiento periódico",InformeTbHv[[#This Row],[T OTRA PARADA 1]])</f>
        <v>0</v>
      </c>
      <c r="K1572" s="89">
        <f>InformeTbHv[[#This Row],[Mantenimiento periódico]]+InformeTbHv[[#This Row],[ALISTAMIENTO]]</f>
        <v>0.2</v>
      </c>
      <c r="L1572" s="89">
        <f>SUM(InformeTbHv[[#This Row],[T OTRA PARADA 1]:[T OTRA PARADA 5]])</f>
        <v>0</v>
      </c>
      <c r="M1572" s="88" t="s">
        <v>55</v>
      </c>
      <c r="N1572" s="88" t="s">
        <v>1418</v>
      </c>
      <c r="O1572" s="88" t="s">
        <v>94</v>
      </c>
      <c r="P1572" s="88">
        <v>94269293</v>
      </c>
      <c r="Q1572" s="88" t="s">
        <v>43</v>
      </c>
      <c r="R1572" s="88" t="s">
        <v>49</v>
      </c>
      <c r="S1572" s="90">
        <v>46109</v>
      </c>
      <c r="T1572" s="88" t="s">
        <v>62</v>
      </c>
      <c r="U1572" s="88"/>
      <c r="V1572" s="88"/>
      <c r="W1572" s="88"/>
      <c r="X1572" s="88"/>
      <c r="Y1572" s="88"/>
      <c r="Z1572" s="88"/>
      <c r="AA1572" s="88"/>
      <c r="AB1572" s="88"/>
      <c r="AC1572" s="88" t="s">
        <v>1445</v>
      </c>
      <c r="AD1572" s="88" t="s">
        <v>1490</v>
      </c>
      <c r="AE1572" s="88" t="s">
        <v>1518</v>
      </c>
      <c r="AF1572" s="88">
        <v>19.828868083208551</v>
      </c>
      <c r="AG1572" s="49" t="s">
        <v>208</v>
      </c>
      <c r="AH1572" s="206">
        <v>5</v>
      </c>
      <c r="AI1572" s="88" t="s">
        <v>47</v>
      </c>
      <c r="AJ1572" s="419">
        <f>VLOOKUP(InformeTbHv[[#This Row],[TURNO]],[1]INFORMEHV!AI$2:AK$184,2,0)</f>
        <v>0.25</v>
      </c>
      <c r="AK1572" s="419">
        <f>VLOOKUP(InformeTbHv[[#This Row],[TURNO]],[1]INFORMEHV!AI$2:AK$184,3,0)</f>
        <v>0.58333333333333337</v>
      </c>
      <c r="AL1572" s="205">
        <v>35</v>
      </c>
      <c r="AM1572" s="88">
        <v>199</v>
      </c>
      <c r="AN1572" s="88">
        <v>139.65</v>
      </c>
      <c r="AO1572" s="88">
        <v>16.16</v>
      </c>
      <c r="AP1572" s="88"/>
      <c r="AQ1572" s="95">
        <v>29.1</v>
      </c>
      <c r="AR1572" s="88">
        <v>8</v>
      </c>
      <c r="AS1572" s="88"/>
      <c r="AT1572" s="88"/>
      <c r="AU1572" s="88"/>
      <c r="AV1572" s="88">
        <v>0.2</v>
      </c>
      <c r="AW1572" s="88"/>
      <c r="AX1572" s="88">
        <v>0.17</v>
      </c>
      <c r="AY1572" s="88"/>
      <c r="AZ1572" s="92" t="s">
        <v>652</v>
      </c>
      <c r="BA1572" s="88" t="s">
        <v>46</v>
      </c>
      <c r="BB157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0.37</v>
      </c>
      <c r="BC1572" s="89"/>
      <c r="BD1572" s="89"/>
      <c r="BE1572" s="89"/>
      <c r="BF1572" s="89"/>
      <c r="BG1572" s="93"/>
      <c r="BH1572" s="44"/>
      <c r="BI1572" s="45"/>
      <c r="BJ1572" s="45"/>
      <c r="BK1572" s="46"/>
      <c r="BL1572" s="94"/>
    </row>
    <row r="1573" spans="1:64" ht="18" customHeight="1" x14ac:dyDescent="0.3">
      <c r="A1573" s="87">
        <f>IFERROR(InformeTbHv[[#This Row],[T EFECTIVO]]/InformeTbHv[[#This Row],[Horas disponibles]],0)</f>
        <v>0.94615384615384612</v>
      </c>
      <c r="B1573" s="87">
        <f>((InformeTbHv[[#This Row],[T PROGRAMADO]]-InformeTbHv[[#This Row],[HORAS DE OTRAS PARADA]]))/InformeTbHv[[#This Row],[T PROGRAMADO]]</f>
        <v>0.92249999999999999</v>
      </c>
      <c r="C1573" s="216">
        <f>IFERROR(((InformeTbHv[[#This Row],[T PROGRAMADO]]-InformeTbHv[[#This Row],[Ttal P. mec]])/InformeTbHv[[#This Row],[T PROGRAMADO]]),0)</f>
        <v>0.97499999999999998</v>
      </c>
      <c r="D1573" s="88">
        <f>IFERROR(ROUND(InformeTbHv[[#This Row],[TOTAL DE ARBOLES]]/InformeTbHv[[#This Row],[T EFECTIVO]],2),"")</f>
        <v>16.260000000000002</v>
      </c>
      <c r="E1573" s="88">
        <f>(IFERROR(ROUND(InformeTbHv[[#This Row],[M3]]/InformeTbHv[[#This Row],[TOTAL DE ARBOLES]],2),""))</f>
        <v>0.63</v>
      </c>
      <c r="F1573" s="39">
        <f>IFERROR(ROUND(InformeTbHv[[#This Row],[M3]]/InformeTbHv[[#This Row],[T EFECTIVO]],2),"")</f>
        <v>10.3</v>
      </c>
      <c r="G1573" s="89">
        <f>InformeTbHv[[#This Row],[T PROGRAMADO]]-InformeTbHv[[#This Row],[HORAS DE OTRAS PARADA]]</f>
        <v>7.38</v>
      </c>
      <c r="H1573" s="89">
        <f>InformeTbHv[[#This Row],[T PROGRAMADO]]-SUM(InformeTbHv[[#This Row],[T PARADAS MEC]]+InformeTbHv[[#This Row],[ALISTAMIENTO]]+InformeTbHv[[#This Row],[Mantenimiento periódico]])</f>
        <v>7.8</v>
      </c>
      <c r="I1573" s="89">
        <f>InformeTbHv[[#This Row],[T PARADAS MEC]]+InformeTbHv[[#This Row],[ALISTAMIENTO]]+InformeTbHv[[#This Row],[Mantenimiento periódico]]</f>
        <v>0.2</v>
      </c>
      <c r="J1573" s="89">
        <f>SUMIF(InformeTbHv[[#This Row],[MOTIVO 1]],"Mantenimiento periódico",InformeTbHv[[#This Row],[T OTRA PARADA 1]])</f>
        <v>0</v>
      </c>
      <c r="K1573" s="89">
        <f>InformeTbHv[[#This Row],[Mantenimiento periódico]]+InformeTbHv[[#This Row],[ALISTAMIENTO]]</f>
        <v>0.2</v>
      </c>
      <c r="L1573" s="89">
        <f>SUM(InformeTbHv[[#This Row],[T OTRA PARADA 1]:[T OTRA PARADA 5]])</f>
        <v>0</v>
      </c>
      <c r="M1573" s="88" t="s">
        <v>55</v>
      </c>
      <c r="N1573" s="88" t="s">
        <v>1418</v>
      </c>
      <c r="O1573" s="88" t="s">
        <v>56</v>
      </c>
      <c r="P1573" s="88">
        <v>1114480052</v>
      </c>
      <c r="Q1573" s="88" t="s">
        <v>43</v>
      </c>
      <c r="R1573" s="88" t="s">
        <v>49</v>
      </c>
      <c r="S1573" s="90">
        <v>46109</v>
      </c>
      <c r="T1573" s="88" t="s">
        <v>62</v>
      </c>
      <c r="U1573" s="88"/>
      <c r="V1573" s="88"/>
      <c r="W1573" s="88"/>
      <c r="X1573" s="88"/>
      <c r="Y1573" s="88"/>
      <c r="Z1573" s="88"/>
      <c r="AA1573" s="88"/>
      <c r="AB1573" s="88"/>
      <c r="AC1573" s="88" t="s">
        <v>1445</v>
      </c>
      <c r="AD1573" s="88" t="s">
        <v>1490</v>
      </c>
      <c r="AE1573" s="88" t="s">
        <v>1518</v>
      </c>
      <c r="AF1573" s="88">
        <v>19.828868083208551</v>
      </c>
      <c r="AG1573" s="49" t="s">
        <v>208</v>
      </c>
      <c r="AH1573" s="206">
        <v>5</v>
      </c>
      <c r="AI1573" s="88" t="s">
        <v>45</v>
      </c>
      <c r="AJ1573" s="419">
        <f>VLOOKUP(InformeTbHv[[#This Row],[TURNO]],[1]INFORMEHV!AI$2:AK$184,2,0)</f>
        <v>0.58333333333333337</v>
      </c>
      <c r="AK1573" s="419">
        <f>VLOOKUP(InformeTbHv[[#This Row],[TURNO]],[1]INFORMEHV!AI$2:AK$184,3,0)</f>
        <v>0.91666666666666663</v>
      </c>
      <c r="AL1573" s="205">
        <v>35</v>
      </c>
      <c r="AM1573" s="88">
        <v>120</v>
      </c>
      <c r="AN1573" s="88">
        <v>76</v>
      </c>
      <c r="AO1573" s="88">
        <v>12.3</v>
      </c>
      <c r="AP1573" s="88"/>
      <c r="AQ1573" s="95">
        <v>21.1</v>
      </c>
      <c r="AR1573" s="88">
        <v>8</v>
      </c>
      <c r="AS1573" s="88"/>
      <c r="AT1573" s="88"/>
      <c r="AU1573" s="88"/>
      <c r="AV1573" s="88">
        <v>0.2</v>
      </c>
      <c r="AW1573" s="88">
        <v>0.25</v>
      </c>
      <c r="AX1573" s="88">
        <v>0.17</v>
      </c>
      <c r="AY1573" s="88"/>
      <c r="AZ1573" s="92" t="s">
        <v>652</v>
      </c>
      <c r="BA1573" s="88" t="s">
        <v>46</v>
      </c>
      <c r="BB157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0.62</v>
      </c>
      <c r="BC1573" s="89"/>
      <c r="BD1573" s="89"/>
      <c r="BE1573" s="89"/>
      <c r="BF1573" s="89"/>
      <c r="BG1573" s="93"/>
      <c r="BH1573" s="44"/>
      <c r="BI1573" s="45"/>
      <c r="BJ1573" s="45"/>
      <c r="BK1573" s="46"/>
      <c r="BL1573" s="94"/>
    </row>
    <row r="1574" spans="1:64" ht="18" customHeight="1" x14ac:dyDescent="0.3">
      <c r="A1574" s="87">
        <f>IFERROR(InformeTbHv[[#This Row],[T EFECTIVO]]/InformeTbHv[[#This Row],[Horas disponibles]],0)</f>
        <v>0.92177314211212524</v>
      </c>
      <c r="B1574" s="87">
        <f>((InformeTbHv[[#This Row],[T PROGRAMADO]]-InformeTbHv[[#This Row],[HORAS DE OTRAS PARADA]]))/InformeTbHv[[#This Row],[T PROGRAMADO]]</f>
        <v>0.88375000000000004</v>
      </c>
      <c r="C1574" s="216">
        <f>IFERROR(((InformeTbHv[[#This Row],[T PROGRAMADO]]-InformeTbHv[[#This Row],[Ttal P. mec]])/InformeTbHv[[#This Row],[T PROGRAMADO]]),0)</f>
        <v>0.95874999999999999</v>
      </c>
      <c r="D1574" s="88">
        <f>IFERROR(ROUND(InformeTbHv[[#This Row],[TOTAL DE ARBOLES]]/InformeTbHv[[#This Row],[T EFECTIVO]],2),"")</f>
        <v>40.590000000000003</v>
      </c>
      <c r="E1574" s="88">
        <f>(IFERROR(ROUND(InformeTbHv[[#This Row],[M3]]/InformeTbHv[[#This Row],[TOTAL DE ARBOLES]],2),""))</f>
        <v>0.18</v>
      </c>
      <c r="F1574" s="39">
        <f>IFERROR(ROUND(InformeTbHv[[#This Row],[M3]]/InformeTbHv[[#This Row],[T EFECTIVO]],2),"")</f>
        <v>7.21</v>
      </c>
      <c r="G1574" s="89">
        <f>InformeTbHv[[#This Row],[T PROGRAMADO]]-InformeTbHv[[#This Row],[HORAS DE OTRAS PARADA]]</f>
        <v>7.07</v>
      </c>
      <c r="H1574" s="89">
        <f>InformeTbHv[[#This Row],[T PROGRAMADO]]-SUM(InformeTbHv[[#This Row],[T PARADAS MEC]]+InformeTbHv[[#This Row],[ALISTAMIENTO]]+InformeTbHv[[#This Row],[Mantenimiento periódico]])</f>
        <v>7.67</v>
      </c>
      <c r="I1574" s="89">
        <f>InformeTbHv[[#This Row],[T PARADAS MEC]]+InformeTbHv[[#This Row],[ALISTAMIENTO]]+InformeTbHv[[#This Row],[Mantenimiento periódico]]</f>
        <v>0.33</v>
      </c>
      <c r="J1574" s="89">
        <f>SUMIF(InformeTbHv[[#This Row],[MOTIVO 1]],"Mantenimiento periódico",InformeTbHv[[#This Row],[T OTRA PARADA 1]])</f>
        <v>0</v>
      </c>
      <c r="K1574" s="89">
        <f>InformeTbHv[[#This Row],[Mantenimiento periódico]]+InformeTbHv[[#This Row],[ALISTAMIENTO]]</f>
        <v>0.33</v>
      </c>
      <c r="L1574" s="89">
        <f>SUM(InformeTbHv[[#This Row],[T OTRA PARADA 1]:[T OTRA PARADA 5]])</f>
        <v>0</v>
      </c>
      <c r="M1574" s="88" t="s">
        <v>72</v>
      </c>
      <c r="N1574" s="88" t="s">
        <v>1418</v>
      </c>
      <c r="O1574" s="88" t="s">
        <v>75</v>
      </c>
      <c r="P1574" s="88">
        <v>1114481552</v>
      </c>
      <c r="Q1574" s="88" t="s">
        <v>43</v>
      </c>
      <c r="R1574" s="88" t="s">
        <v>74</v>
      </c>
      <c r="S1574" s="90">
        <v>46109</v>
      </c>
      <c r="T1574" s="88" t="s">
        <v>102</v>
      </c>
      <c r="U1574" s="88"/>
      <c r="V1574" s="88"/>
      <c r="W1574" s="88"/>
      <c r="X1574" s="88"/>
      <c r="Y1574" s="88"/>
      <c r="Z1574" s="88"/>
      <c r="AA1574" s="88"/>
      <c r="AB1574" s="88"/>
      <c r="AC1574" s="88" t="s">
        <v>1425</v>
      </c>
      <c r="AD1574" s="88" t="s">
        <v>1470</v>
      </c>
      <c r="AE1574" s="88" t="s">
        <v>1514</v>
      </c>
      <c r="AF1574" s="88">
        <v>18.81028029942162</v>
      </c>
      <c r="AG1574" s="251" t="s">
        <v>205</v>
      </c>
      <c r="AH1574" s="206">
        <v>4</v>
      </c>
      <c r="AI1574" s="88" t="s">
        <v>45</v>
      </c>
      <c r="AJ1574" s="419">
        <f>VLOOKUP(InformeTbHv[[#This Row],[TURNO]],[1]INFORMEHV!AI$2:AK$184,2,0)</f>
        <v>0.58333333333333337</v>
      </c>
      <c r="AK1574" s="419">
        <f>VLOOKUP(InformeTbHv[[#This Row],[TURNO]],[1]INFORMEHV!AI$2:AK$184,3,0)</f>
        <v>0.91666666666666663</v>
      </c>
      <c r="AL1574" s="205">
        <v>26</v>
      </c>
      <c r="AM1574" s="88">
        <v>287</v>
      </c>
      <c r="AN1574" s="88">
        <v>51</v>
      </c>
      <c r="AO1574" s="88">
        <v>6.5</v>
      </c>
      <c r="AP1574" s="88">
        <v>41</v>
      </c>
      <c r="AQ1574" s="89">
        <v>14</v>
      </c>
      <c r="AR1574" s="88">
        <v>8</v>
      </c>
      <c r="AS1574" s="88"/>
      <c r="AT1574" s="88"/>
      <c r="AU1574" s="88"/>
      <c r="AV1574" s="88">
        <v>0.33</v>
      </c>
      <c r="AW1574" s="88">
        <v>0.27</v>
      </c>
      <c r="AX1574" s="88">
        <v>0.33</v>
      </c>
      <c r="AY1574" s="88">
        <v>5</v>
      </c>
      <c r="AZ1574" s="92" t="s">
        <v>1058</v>
      </c>
      <c r="BA1574" s="88" t="s">
        <v>48</v>
      </c>
      <c r="BB157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0.93000000000000016</v>
      </c>
      <c r="BC1574" s="89"/>
      <c r="BD1574" s="89"/>
      <c r="BE1574" s="89"/>
      <c r="BF1574" s="89"/>
      <c r="BG1574" s="93"/>
      <c r="BH1574" s="44"/>
      <c r="BI1574" s="45"/>
      <c r="BJ1574" s="45"/>
      <c r="BK1574" s="46"/>
      <c r="BL1574" s="94"/>
    </row>
    <row r="1575" spans="1:64" ht="18" customHeight="1" x14ac:dyDescent="0.3">
      <c r="A1575" s="87">
        <f>IFERROR(InformeTbHv[[#This Row],[T EFECTIVO]]/InformeTbHv[[#This Row],[Horas disponibles]],0)</f>
        <v>0.94580645161290322</v>
      </c>
      <c r="B1575" s="87">
        <f>((InformeTbHv[[#This Row],[T PROGRAMADO]]-InformeTbHv[[#This Row],[HORAS DE OTRAS PARADA]]))/InformeTbHv[[#This Row],[T PROGRAMADO]]</f>
        <v>0.91625000000000001</v>
      </c>
      <c r="C1575" s="216">
        <f>IFERROR(((InformeTbHv[[#This Row],[T PROGRAMADO]]-InformeTbHv[[#This Row],[Ttal P. mec]])/InformeTbHv[[#This Row],[T PROGRAMADO]]),0)</f>
        <v>0.96875</v>
      </c>
      <c r="D1575" s="88">
        <f>IFERROR(ROUND(InformeTbHv[[#This Row],[TOTAL DE ARBOLES]]/InformeTbHv[[#This Row],[T EFECTIVO]],2),"")</f>
        <v>34.65</v>
      </c>
      <c r="E1575" s="88">
        <f>(IFERROR(ROUND(InformeTbHv[[#This Row],[M3]]/InformeTbHv[[#This Row],[TOTAL DE ARBOLES]],2),""))</f>
        <v>0.38</v>
      </c>
      <c r="F1575" s="39">
        <f>IFERROR(ROUND(InformeTbHv[[#This Row],[M3]]/InformeTbHv[[#This Row],[T EFECTIVO]],2),"")</f>
        <v>13.08</v>
      </c>
      <c r="G1575" s="89">
        <f>InformeTbHv[[#This Row],[T PROGRAMADO]]-InformeTbHv[[#This Row],[HORAS DE OTRAS PARADA]]</f>
        <v>7.33</v>
      </c>
      <c r="H1575" s="89">
        <f>InformeTbHv[[#This Row],[T PROGRAMADO]]-SUM(InformeTbHv[[#This Row],[T PARADAS MEC]]+InformeTbHv[[#This Row],[ALISTAMIENTO]]+InformeTbHv[[#This Row],[Mantenimiento periódico]])</f>
        <v>7.75</v>
      </c>
      <c r="I1575" s="89">
        <f>InformeTbHv[[#This Row],[T PARADAS MEC]]+InformeTbHv[[#This Row],[ALISTAMIENTO]]+InformeTbHv[[#This Row],[Mantenimiento periódico]]</f>
        <v>0.25</v>
      </c>
      <c r="J1575" s="89">
        <f>SUMIF(InformeTbHv[[#This Row],[MOTIVO 1]],"Mantenimiento periódico",InformeTbHv[[#This Row],[T OTRA PARADA 1]])</f>
        <v>0</v>
      </c>
      <c r="K1575" s="89">
        <f>InformeTbHv[[#This Row],[Mantenimiento periódico]]+InformeTbHv[[#This Row],[ALISTAMIENTO]]</f>
        <v>0.25</v>
      </c>
      <c r="L1575" s="89">
        <f>SUM(InformeTbHv[[#This Row],[T OTRA PARADA 1]:[T OTRA PARADA 5]])</f>
        <v>0</v>
      </c>
      <c r="M1575" s="88" t="s">
        <v>42</v>
      </c>
      <c r="N1575" s="88" t="s">
        <v>1418</v>
      </c>
      <c r="O1575" s="88" t="s">
        <v>80</v>
      </c>
      <c r="P1575" s="88">
        <v>94270446</v>
      </c>
      <c r="Q1575" s="88" t="s">
        <v>43</v>
      </c>
      <c r="R1575" s="88" t="s">
        <v>44</v>
      </c>
      <c r="S1575" s="90">
        <v>46109</v>
      </c>
      <c r="T1575" s="88" t="s">
        <v>815</v>
      </c>
      <c r="U1575" s="88"/>
      <c r="V1575" s="88"/>
      <c r="W1575" s="88"/>
      <c r="X1575" s="88"/>
      <c r="Y1575" s="88"/>
      <c r="Z1575" s="88"/>
      <c r="AA1575" s="88"/>
      <c r="AB1575" s="88"/>
      <c r="AC1575" s="88" t="s">
        <v>1434</v>
      </c>
      <c r="AD1575" s="88" t="s">
        <v>1479</v>
      </c>
      <c r="AE1575" s="88" t="s">
        <v>1519</v>
      </c>
      <c r="AF1575" s="88">
        <v>17.88641072711232</v>
      </c>
      <c r="AG1575" s="49" t="s">
        <v>208</v>
      </c>
      <c r="AH1575" s="206">
        <v>3</v>
      </c>
      <c r="AI1575" s="88" t="s">
        <v>47</v>
      </c>
      <c r="AJ1575" s="419">
        <f>VLOOKUP(InformeTbHv[[#This Row],[TURNO]],[1]INFORMEHV!AI$2:AK$184,2,0)</f>
        <v>0.25</v>
      </c>
      <c r="AK1575" s="419">
        <f>VLOOKUP(InformeTbHv[[#This Row],[TURNO]],[1]INFORMEHV!AI$2:AK$184,3,0)</f>
        <v>0.58333333333333337</v>
      </c>
      <c r="AL1575" s="205">
        <v>28</v>
      </c>
      <c r="AM1575" s="88">
        <v>254</v>
      </c>
      <c r="AN1575" s="88">
        <v>95.85</v>
      </c>
      <c r="AO1575" s="88">
        <v>12.83</v>
      </c>
      <c r="AP1575" s="88"/>
      <c r="AQ1575" s="89">
        <v>21</v>
      </c>
      <c r="AR1575" s="88">
        <v>8</v>
      </c>
      <c r="AS1575" s="88"/>
      <c r="AT1575" s="88"/>
      <c r="AU1575" s="88"/>
      <c r="AV1575" s="88">
        <v>0.25</v>
      </c>
      <c r="AW1575" s="88">
        <v>0.17</v>
      </c>
      <c r="AX1575" s="88">
        <v>0.25</v>
      </c>
      <c r="AY1575" s="88"/>
      <c r="AZ1575" s="92" t="s">
        <v>92</v>
      </c>
      <c r="BA1575" s="88" t="s">
        <v>48</v>
      </c>
      <c r="BB157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0.67</v>
      </c>
      <c r="BC1575" s="89"/>
      <c r="BD1575" s="89"/>
      <c r="BE1575" s="89"/>
      <c r="BF1575" s="89"/>
      <c r="BG1575" s="93"/>
      <c r="BH1575" s="44"/>
      <c r="BI1575" s="45"/>
      <c r="BJ1575" s="45"/>
      <c r="BK1575" s="46"/>
      <c r="BL1575" s="94"/>
    </row>
    <row r="1576" spans="1:64" ht="18" customHeight="1" x14ac:dyDescent="0.3">
      <c r="A1576" s="87">
        <f>IFERROR(InformeTbHv[[#This Row],[T EFECTIVO]]/InformeTbHv[[#This Row],[Horas disponibles]],0)</f>
        <v>0</v>
      </c>
      <c r="B1576" s="87">
        <f>((InformeTbHv[[#This Row],[T PROGRAMADO]]-InformeTbHv[[#This Row],[HORAS DE OTRAS PARADA]]))/InformeTbHv[[#This Row],[T PROGRAMADO]]</f>
        <v>0</v>
      </c>
      <c r="C1576" s="216">
        <f>IFERROR(((InformeTbHv[[#This Row],[T PROGRAMADO]]-InformeTbHv[[#This Row],[Ttal P. mec]])/InformeTbHv[[#This Row],[T PROGRAMADO]]),0)</f>
        <v>1</v>
      </c>
      <c r="D1576" s="88" t="str">
        <f>IFERROR(ROUND(InformeTbHv[[#This Row],[TOTAL DE ARBOLES]]/InformeTbHv[[#This Row],[T EFECTIVO]],2),"")</f>
        <v/>
      </c>
      <c r="E1576" s="88" t="str">
        <f>(IFERROR(ROUND(InformeTbHv[[#This Row],[M3]]/InformeTbHv[[#This Row],[TOTAL DE ARBOLES]],2),""))</f>
        <v/>
      </c>
      <c r="F1576" s="39" t="str">
        <f>IFERROR(ROUND(InformeTbHv[[#This Row],[M3]]/InformeTbHv[[#This Row],[T EFECTIVO]],2),"")</f>
        <v/>
      </c>
      <c r="G1576" s="89">
        <f>InformeTbHv[[#This Row],[T PROGRAMADO]]-InformeTbHv[[#This Row],[HORAS DE OTRAS PARADA]]</f>
        <v>0</v>
      </c>
      <c r="H1576" s="89">
        <f>InformeTbHv[[#This Row],[T PROGRAMADO]]-SUM(InformeTbHv[[#This Row],[T PARADAS MEC]]+InformeTbHv[[#This Row],[ALISTAMIENTO]]+InformeTbHv[[#This Row],[Mantenimiento periódico]])</f>
        <v>8</v>
      </c>
      <c r="I1576" s="89">
        <f>InformeTbHv[[#This Row],[T PARADAS MEC]]+InformeTbHv[[#This Row],[ALISTAMIENTO]]+InformeTbHv[[#This Row],[Mantenimiento periódico]]</f>
        <v>0</v>
      </c>
      <c r="J1576" s="89">
        <f>SUMIF(InformeTbHv[[#This Row],[MOTIVO 1]],"Mantenimiento periódico",InformeTbHv[[#This Row],[T OTRA PARADA 1]])</f>
        <v>0</v>
      </c>
      <c r="K1576" s="89">
        <f>InformeTbHv[[#This Row],[Mantenimiento periódico]]+InformeTbHv[[#This Row],[ALISTAMIENTO]]</f>
        <v>0</v>
      </c>
      <c r="L1576" s="89">
        <f>SUM(InformeTbHv[[#This Row],[T OTRA PARADA 1]:[T OTRA PARADA 5]])</f>
        <v>8</v>
      </c>
      <c r="M1576" s="88" t="s">
        <v>136</v>
      </c>
      <c r="N1576" s="88" t="s">
        <v>1417</v>
      </c>
      <c r="O1576" s="88" t="s">
        <v>375</v>
      </c>
      <c r="P1576" s="88">
        <v>1127213532</v>
      </c>
      <c r="Q1576" s="88" t="s">
        <v>65</v>
      </c>
      <c r="R1576" s="88" t="s">
        <v>49</v>
      </c>
      <c r="S1576" s="90">
        <v>46109</v>
      </c>
      <c r="T1576" s="88" t="s">
        <v>941</v>
      </c>
      <c r="U1576" s="88"/>
      <c r="V1576" s="88"/>
      <c r="W1576" s="88"/>
      <c r="X1576" s="88"/>
      <c r="Y1576" s="88"/>
      <c r="Z1576" s="88"/>
      <c r="AA1576" s="88"/>
      <c r="AB1576" s="88"/>
      <c r="AC1576" s="88" t="s">
        <v>1424</v>
      </c>
      <c r="AD1576" s="88" t="s">
        <v>1469</v>
      </c>
      <c r="AE1576" s="88" t="s">
        <v>1513</v>
      </c>
      <c r="AF1576" s="88">
        <v>17.094631593058232</v>
      </c>
      <c r="AG1576" s="252" t="s">
        <v>206</v>
      </c>
      <c r="AH1576" s="206">
        <v>2</v>
      </c>
      <c r="AI1576" s="88" t="s">
        <v>47</v>
      </c>
      <c r="AJ1576" s="419">
        <f>VLOOKUP(InformeTbHv[[#This Row],[TURNO]],[1]INFORMEHV!AI$2:AK$184,2,0)</f>
        <v>0.25</v>
      </c>
      <c r="AK1576" s="419">
        <f>VLOOKUP(InformeTbHv[[#This Row],[TURNO]],[1]INFORMEHV!AI$2:AK$184,3,0)</f>
        <v>0.58333333333333337</v>
      </c>
      <c r="AL1576" s="205"/>
      <c r="AM1576" s="88"/>
      <c r="AN1576" s="88"/>
      <c r="AO1576" s="88"/>
      <c r="AP1576" s="88"/>
      <c r="AQ1576" s="89"/>
      <c r="AR1576" s="88">
        <v>8</v>
      </c>
      <c r="AS1576" s="88"/>
      <c r="AT1576" s="88">
        <v>0</v>
      </c>
      <c r="AU1576" s="88"/>
      <c r="AV1576" s="88"/>
      <c r="AW1576" s="88"/>
      <c r="AX1576" s="88"/>
      <c r="AY1576" s="88"/>
      <c r="AZ1576" s="92" t="s">
        <v>1003</v>
      </c>
      <c r="BA1576" s="88" t="s">
        <v>48</v>
      </c>
      <c r="BB157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1576" s="89">
        <v>8</v>
      </c>
      <c r="BD1576" s="89"/>
      <c r="BE1576" s="89"/>
      <c r="BF1576" s="89"/>
      <c r="BG1576" s="93"/>
      <c r="BH1576" s="14" t="s">
        <v>236</v>
      </c>
      <c r="BI1576" s="45"/>
      <c r="BJ1576" s="45"/>
      <c r="BK1576" s="46"/>
      <c r="BL1576" s="94"/>
    </row>
    <row r="1577" spans="1:64" ht="18" customHeight="1" x14ac:dyDescent="0.3">
      <c r="A1577" s="87">
        <f>IFERROR(InformeTbHv[[#This Row],[T EFECTIVO]]/InformeTbHv[[#This Row],[Horas disponibles]],0)</f>
        <v>0</v>
      </c>
      <c r="B1577" s="87">
        <f>((InformeTbHv[[#This Row],[T PROGRAMADO]]-InformeTbHv[[#This Row],[HORAS DE OTRAS PARADA]]))/InformeTbHv[[#This Row],[T PROGRAMADO]]</f>
        <v>0</v>
      </c>
      <c r="C1577" s="216">
        <f>IFERROR(((InformeTbHv[[#This Row],[T PROGRAMADO]]-InformeTbHv[[#This Row],[Ttal P. mec]])/InformeTbHv[[#This Row],[T PROGRAMADO]]),0)</f>
        <v>0</v>
      </c>
      <c r="D1577" s="88" t="str">
        <f>IFERROR(ROUND(InformeTbHv[[#This Row],[TOTAL DE ARBOLES]]/InformeTbHv[[#This Row],[T EFECTIVO]],2),"")</f>
        <v/>
      </c>
      <c r="E1577" s="88" t="str">
        <f>(IFERROR(ROUND(InformeTbHv[[#This Row],[M3]]/InformeTbHv[[#This Row],[TOTAL DE ARBOLES]],2),""))</f>
        <v/>
      </c>
      <c r="F1577" s="39" t="str">
        <f>IFERROR(ROUND(InformeTbHv[[#This Row],[M3]]/InformeTbHv[[#This Row],[T EFECTIVO]],2),"")</f>
        <v/>
      </c>
      <c r="G1577" s="89">
        <f>InformeTbHv[[#This Row],[T PROGRAMADO]]-InformeTbHv[[#This Row],[HORAS DE OTRAS PARADA]]</f>
        <v>0</v>
      </c>
      <c r="H1577" s="89">
        <f>InformeTbHv[[#This Row],[T PROGRAMADO]]-SUM(InformeTbHv[[#This Row],[T PARADAS MEC]]+InformeTbHv[[#This Row],[ALISTAMIENTO]]+InformeTbHv[[#This Row],[Mantenimiento periódico]])</f>
        <v>0</v>
      </c>
      <c r="I1577" s="89">
        <f>InformeTbHv[[#This Row],[T PARADAS MEC]]+InformeTbHv[[#This Row],[ALISTAMIENTO]]+InformeTbHv[[#This Row],[Mantenimiento periódico]]</f>
        <v>8</v>
      </c>
      <c r="J1577" s="89">
        <f>SUMIF(InformeTbHv[[#This Row],[MOTIVO 1]],"Mantenimiento periódico",InformeTbHv[[#This Row],[T OTRA PARADA 1]])</f>
        <v>0</v>
      </c>
      <c r="K1577" s="89">
        <f>InformeTbHv[[#This Row],[Mantenimiento periódico]]+InformeTbHv[[#This Row],[ALISTAMIENTO]]</f>
        <v>0</v>
      </c>
      <c r="L1577" s="89">
        <f>SUM(InformeTbHv[[#This Row],[T OTRA PARADA 1]:[T OTRA PARADA 5]])</f>
        <v>0</v>
      </c>
      <c r="M1577" s="88" t="s">
        <v>134</v>
      </c>
      <c r="N1577" s="88" t="s">
        <v>1417</v>
      </c>
      <c r="O1577" s="88" t="s">
        <v>367</v>
      </c>
      <c r="P1577" s="88">
        <v>18435730</v>
      </c>
      <c r="Q1577" s="88" t="s">
        <v>65</v>
      </c>
      <c r="R1577" s="88" t="s">
        <v>49</v>
      </c>
      <c r="S1577" s="90">
        <v>46109</v>
      </c>
      <c r="T1577" s="88" t="s">
        <v>941</v>
      </c>
      <c r="U1577" s="88"/>
      <c r="V1577" s="88"/>
      <c r="W1577" s="88"/>
      <c r="X1577" s="88"/>
      <c r="Y1577" s="88"/>
      <c r="Z1577" s="88"/>
      <c r="AA1577" s="88"/>
      <c r="AB1577" s="88"/>
      <c r="AC1577" s="88" t="s">
        <v>1424</v>
      </c>
      <c r="AD1577" s="88" t="s">
        <v>1469</v>
      </c>
      <c r="AE1577" s="88" t="s">
        <v>1513</v>
      </c>
      <c r="AF1577" s="88">
        <v>17.094631593058232</v>
      </c>
      <c r="AG1577" s="252" t="s">
        <v>206</v>
      </c>
      <c r="AH1577" s="206">
        <v>2</v>
      </c>
      <c r="AI1577" s="88" t="s">
        <v>47</v>
      </c>
      <c r="AJ1577" s="419">
        <f>VLOOKUP(InformeTbHv[[#This Row],[TURNO]],[1]INFORMEHV!AI$2:AK$184,2,0)</f>
        <v>0.25</v>
      </c>
      <c r="AK1577" s="419">
        <f>VLOOKUP(InformeTbHv[[#This Row],[TURNO]],[1]INFORMEHV!AI$2:AK$184,3,0)</f>
        <v>0.58333333333333337</v>
      </c>
      <c r="AL1577" s="205"/>
      <c r="AM1577" s="88"/>
      <c r="AN1577" s="88"/>
      <c r="AO1577" s="88"/>
      <c r="AP1577" s="88"/>
      <c r="AQ1577" s="89"/>
      <c r="AR1577" s="88">
        <v>8</v>
      </c>
      <c r="AS1577" s="88">
        <v>8</v>
      </c>
      <c r="AT1577" s="88">
        <v>0</v>
      </c>
      <c r="AU1577" s="88"/>
      <c r="AV1577" s="88"/>
      <c r="AW1577" s="88"/>
      <c r="AX1577" s="88"/>
      <c r="AY1577" s="88"/>
      <c r="AZ1577" s="92"/>
      <c r="BA1577" s="88" t="s">
        <v>48</v>
      </c>
      <c r="BB157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1577" s="89"/>
      <c r="BD1577" s="89"/>
      <c r="BE1577" s="89"/>
      <c r="BF1577" s="89"/>
      <c r="BG1577" s="93"/>
      <c r="BH1577" s="44"/>
      <c r="BI1577" s="45"/>
      <c r="BJ1577" s="45"/>
      <c r="BK1577" s="46"/>
      <c r="BL1577" s="94"/>
    </row>
    <row r="1578" spans="1:64" ht="18" customHeight="1" x14ac:dyDescent="0.3">
      <c r="A1578" s="87">
        <f>IFERROR(InformeTbHv[[#This Row],[T EFECTIVO]]/InformeTbHv[[#This Row],[Horas disponibles]],0)</f>
        <v>0.14211212516297261</v>
      </c>
      <c r="B1578" s="87">
        <f>((InformeTbHv[[#This Row],[T PROGRAMADO]]-InformeTbHv[[#This Row],[HORAS DE OTRAS PARADA]]))/InformeTbHv[[#This Row],[T PROGRAMADO]]</f>
        <v>0.13624999999999998</v>
      </c>
      <c r="C1578" s="216">
        <f>IFERROR(((InformeTbHv[[#This Row],[T PROGRAMADO]]-InformeTbHv[[#This Row],[Ttal P. mec]])/InformeTbHv[[#This Row],[T PROGRAMADO]]),0)</f>
        <v>0.95874999999999999</v>
      </c>
      <c r="D1578" s="88">
        <f>IFERROR(ROUND(InformeTbHv[[#This Row],[TOTAL DE ARBOLES]]/InformeTbHv[[#This Row],[T EFECTIVO]],2),"")</f>
        <v>51.38</v>
      </c>
      <c r="E1578" s="88">
        <f>(IFERROR(ROUND(InformeTbHv[[#This Row],[M3]]/InformeTbHv[[#This Row],[TOTAL DE ARBOLES]],2),""))</f>
        <v>0.18</v>
      </c>
      <c r="F1578" s="39">
        <f>IFERROR(ROUND(InformeTbHv[[#This Row],[M3]]/InformeTbHv[[#This Row],[T EFECTIVO]],2),"")</f>
        <v>9.17</v>
      </c>
      <c r="G1578" s="89">
        <f>InformeTbHv[[#This Row],[T PROGRAMADO]]-InformeTbHv[[#This Row],[HORAS DE OTRAS PARADA]]</f>
        <v>1.0899999999999999</v>
      </c>
      <c r="H1578" s="89">
        <f>InformeTbHv[[#This Row],[T PROGRAMADO]]-SUM(InformeTbHv[[#This Row],[T PARADAS MEC]]+InformeTbHv[[#This Row],[ALISTAMIENTO]]+InformeTbHv[[#This Row],[Mantenimiento periódico]])</f>
        <v>7.67</v>
      </c>
      <c r="I1578" s="89">
        <f>InformeTbHv[[#This Row],[T PARADAS MEC]]+InformeTbHv[[#This Row],[ALISTAMIENTO]]+InformeTbHv[[#This Row],[Mantenimiento periódico]]</f>
        <v>0.33</v>
      </c>
      <c r="J1578" s="89">
        <f>SUMIF(InformeTbHv[[#This Row],[MOTIVO 1]],"Mantenimiento periódico",InformeTbHv[[#This Row],[T OTRA PARADA 1]])</f>
        <v>0</v>
      </c>
      <c r="K1578" s="89">
        <f>InformeTbHv[[#This Row],[Mantenimiento periódico]]+InformeTbHv[[#This Row],[ALISTAMIENTO]]</f>
        <v>0.33</v>
      </c>
      <c r="L1578" s="89">
        <f>SUM(InformeTbHv[[#This Row],[T OTRA PARADA 1]:[T OTRA PARADA 5]])</f>
        <v>6</v>
      </c>
      <c r="M1578" s="88" t="s">
        <v>134</v>
      </c>
      <c r="N1578" s="88" t="s">
        <v>1417</v>
      </c>
      <c r="O1578" s="88" t="s">
        <v>373</v>
      </c>
      <c r="P1578" s="88">
        <v>1022124225</v>
      </c>
      <c r="Q1578" s="88" t="s">
        <v>65</v>
      </c>
      <c r="R1578" s="88" t="s">
        <v>49</v>
      </c>
      <c r="S1578" s="90">
        <v>46109</v>
      </c>
      <c r="T1578" s="88" t="s">
        <v>941</v>
      </c>
      <c r="U1578" s="88"/>
      <c r="V1578" s="88"/>
      <c r="W1578" s="88"/>
      <c r="X1578" s="88"/>
      <c r="Y1578" s="88"/>
      <c r="Z1578" s="88"/>
      <c r="AA1578" s="88"/>
      <c r="AB1578" s="88"/>
      <c r="AC1578" s="88" t="s">
        <v>1424</v>
      </c>
      <c r="AD1578" s="88" t="s">
        <v>1469</v>
      </c>
      <c r="AE1578" s="88" t="s">
        <v>1513</v>
      </c>
      <c r="AF1578" s="88">
        <v>17.094631593058232</v>
      </c>
      <c r="AG1578" s="252" t="s">
        <v>206</v>
      </c>
      <c r="AH1578" s="206">
        <v>2</v>
      </c>
      <c r="AI1578" s="88" t="s">
        <v>45</v>
      </c>
      <c r="AJ1578" s="419">
        <f>VLOOKUP(InformeTbHv[[#This Row],[TURNO]],[1]INFORMEHV!AI$2:AK$184,2,0)</f>
        <v>0.58333333333333337</v>
      </c>
      <c r="AK1578" s="419">
        <f>VLOOKUP(InformeTbHv[[#This Row],[TURNO]],[1]INFORMEHV!AI$2:AK$184,3,0)</f>
        <v>0.91666666666666663</v>
      </c>
      <c r="AL1578" s="205">
        <v>17</v>
      </c>
      <c r="AM1578" s="88">
        <v>56</v>
      </c>
      <c r="AN1578" s="88">
        <v>10</v>
      </c>
      <c r="AO1578" s="88">
        <v>8.6</v>
      </c>
      <c r="AP1578" s="88">
        <v>48</v>
      </c>
      <c r="AQ1578" s="89">
        <v>15</v>
      </c>
      <c r="AR1578" s="88">
        <v>8</v>
      </c>
      <c r="AS1578" s="88"/>
      <c r="AT1578" s="88"/>
      <c r="AU1578" s="88"/>
      <c r="AV1578" s="88">
        <v>0.33</v>
      </c>
      <c r="AW1578" s="88">
        <v>0.33</v>
      </c>
      <c r="AX1578" s="88">
        <v>0.25</v>
      </c>
      <c r="AY1578" s="88"/>
      <c r="AZ1578" s="92"/>
      <c r="BA1578" s="88" t="s">
        <v>48</v>
      </c>
      <c r="BB157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6.91</v>
      </c>
      <c r="BC1578" s="89">
        <v>3</v>
      </c>
      <c r="BD1578" s="89">
        <v>3</v>
      </c>
      <c r="BE1578" s="89"/>
      <c r="BF1578" s="89"/>
      <c r="BG1578" s="93"/>
      <c r="BH1578" s="44" t="s">
        <v>237</v>
      </c>
      <c r="BI1578" s="45" t="s">
        <v>236</v>
      </c>
      <c r="BJ1578" s="45"/>
      <c r="BK1578" s="46"/>
      <c r="BL1578" s="94"/>
    </row>
    <row r="1579" spans="1:64" ht="18" customHeight="1" x14ac:dyDescent="0.3">
      <c r="A1579" s="87">
        <f>IFERROR(InformeTbHv[[#This Row],[T EFECTIVO]]/InformeTbHv[[#This Row],[Horas disponibles]],0)</f>
        <v>0.931787175989086</v>
      </c>
      <c r="B1579" s="87">
        <f>((InformeTbHv[[#This Row],[T PROGRAMADO]]-InformeTbHv[[#This Row],[HORAS DE OTRAS PARADA]]))/InformeTbHv[[#This Row],[T PROGRAMADO]]</f>
        <v>0.85375000000000001</v>
      </c>
      <c r="C1579" s="216">
        <f>IFERROR(((InformeTbHv[[#This Row],[T PROGRAMADO]]-InformeTbHv[[#This Row],[Ttal P. mec]])/InformeTbHv[[#This Row],[T PROGRAMADO]]),0)</f>
        <v>0.91625000000000001</v>
      </c>
      <c r="D1579" s="88">
        <f>IFERROR(ROUND(InformeTbHv[[#This Row],[TOTAL DE ARBOLES]]/InformeTbHv[[#This Row],[T EFECTIVO]],2),"")</f>
        <v>29.87</v>
      </c>
      <c r="E1579" s="88">
        <f>(IFERROR(ROUND(InformeTbHv[[#This Row],[M3]]/InformeTbHv[[#This Row],[TOTAL DE ARBOLES]],2),""))</f>
        <v>0.43</v>
      </c>
      <c r="F1579" s="39">
        <f>IFERROR(ROUND(InformeTbHv[[#This Row],[M3]]/InformeTbHv[[#This Row],[T EFECTIVO]],2),"")</f>
        <v>12.78</v>
      </c>
      <c r="G1579" s="89">
        <f>InformeTbHv[[#This Row],[T PROGRAMADO]]-InformeTbHv[[#This Row],[HORAS DE OTRAS PARADA]]</f>
        <v>6.83</v>
      </c>
      <c r="H1579" s="89">
        <f>InformeTbHv[[#This Row],[T PROGRAMADO]]-SUM(InformeTbHv[[#This Row],[T PARADAS MEC]]+InformeTbHv[[#This Row],[ALISTAMIENTO]]+InformeTbHv[[#This Row],[Mantenimiento periódico]])</f>
        <v>7.33</v>
      </c>
      <c r="I1579" s="89">
        <f>InformeTbHv[[#This Row],[T PARADAS MEC]]+InformeTbHv[[#This Row],[ALISTAMIENTO]]+InformeTbHv[[#This Row],[Mantenimiento periódico]]</f>
        <v>0.67</v>
      </c>
      <c r="J1579" s="89">
        <f>SUMIF(InformeTbHv[[#This Row],[MOTIVO 1]],"Mantenimiento periódico",InformeTbHv[[#This Row],[T OTRA PARADA 1]])</f>
        <v>0</v>
      </c>
      <c r="K1579" s="89">
        <f>InformeTbHv[[#This Row],[Mantenimiento periódico]]+InformeTbHv[[#This Row],[ALISTAMIENTO]]</f>
        <v>0.67</v>
      </c>
      <c r="L1579" s="89">
        <f>SUM(InformeTbHv[[#This Row],[T OTRA PARADA 1]:[T OTRA PARADA 5]])</f>
        <v>0</v>
      </c>
      <c r="M1579" s="88" t="s">
        <v>79</v>
      </c>
      <c r="N1579" s="88" t="s">
        <v>1417</v>
      </c>
      <c r="O1579" s="88" t="s">
        <v>84</v>
      </c>
      <c r="P1579" s="88">
        <v>1085247991</v>
      </c>
      <c r="Q1579" s="88" t="s">
        <v>65</v>
      </c>
      <c r="R1579" s="88" t="s">
        <v>44</v>
      </c>
      <c r="S1579" s="90">
        <v>46109</v>
      </c>
      <c r="T1579" s="88" t="s">
        <v>960</v>
      </c>
      <c r="U1579" s="88"/>
      <c r="V1579" s="88"/>
      <c r="W1579" s="88"/>
      <c r="X1579" s="88"/>
      <c r="Y1579" s="88"/>
      <c r="Z1579" s="88"/>
      <c r="AA1579" s="88"/>
      <c r="AB1579" s="88"/>
      <c r="AC1579" s="88" t="s">
        <v>1439</v>
      </c>
      <c r="AD1579" s="88" t="s">
        <v>1484</v>
      </c>
      <c r="AE1579" s="88" t="s">
        <v>1512</v>
      </c>
      <c r="AF1579" s="88">
        <v>18.488835725923035</v>
      </c>
      <c r="AG1579" s="49" t="s">
        <v>208</v>
      </c>
      <c r="AH1579" s="206">
        <v>3</v>
      </c>
      <c r="AI1579" s="88" t="s">
        <v>47</v>
      </c>
      <c r="AJ1579" s="419">
        <f>VLOOKUP(InformeTbHv[[#This Row],[TURNO]],[1]INFORMEHV!AI$2:AK$184,2,0)</f>
        <v>0.25</v>
      </c>
      <c r="AK1579" s="419">
        <f>VLOOKUP(InformeTbHv[[#This Row],[TURNO]],[1]INFORMEHV!AI$2:AK$184,3,0)</f>
        <v>0.58333333333333337</v>
      </c>
      <c r="AL1579" s="205"/>
      <c r="AM1579" s="88">
        <v>204</v>
      </c>
      <c r="AN1579" s="88">
        <v>87.31</v>
      </c>
      <c r="AO1579" s="88">
        <v>15.71</v>
      </c>
      <c r="AP1579" s="88">
        <v>35</v>
      </c>
      <c r="AQ1579" s="89"/>
      <c r="AR1579" s="88">
        <v>8</v>
      </c>
      <c r="AS1579" s="88"/>
      <c r="AT1579" s="88"/>
      <c r="AU1579" s="88"/>
      <c r="AV1579" s="88">
        <v>0.67</v>
      </c>
      <c r="AW1579" s="88">
        <v>0.33</v>
      </c>
      <c r="AX1579" s="88">
        <v>0.17</v>
      </c>
      <c r="AY1579" s="88"/>
      <c r="AZ1579" s="92"/>
      <c r="BA1579" s="88" t="s">
        <v>48</v>
      </c>
      <c r="BB157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1.17</v>
      </c>
      <c r="BC1579" s="89"/>
      <c r="BD1579" s="89"/>
      <c r="BE1579" s="89"/>
      <c r="BF1579" s="89"/>
      <c r="BG1579" s="93"/>
      <c r="BH1579" s="44"/>
      <c r="BI1579" s="45"/>
      <c r="BJ1579" s="45"/>
      <c r="BK1579" s="46"/>
      <c r="BL1579" s="94"/>
    </row>
    <row r="1580" spans="1:64" ht="18" customHeight="1" x14ac:dyDescent="0.3">
      <c r="A1580" s="87">
        <f>IFERROR(InformeTbHv[[#This Row],[T EFECTIVO]]/InformeTbHv[[#This Row],[Horas disponibles]],0)</f>
        <v>0.94524119947848761</v>
      </c>
      <c r="B1580" s="87">
        <f>((InformeTbHv[[#This Row],[T PROGRAMADO]]-InformeTbHv[[#This Row],[HORAS DE OTRAS PARADA]]))/InformeTbHv[[#This Row],[T PROGRAMADO]]</f>
        <v>0.90625</v>
      </c>
      <c r="C1580" s="216">
        <f>IFERROR(((InformeTbHv[[#This Row],[T PROGRAMADO]]-InformeTbHv[[#This Row],[Ttal P. mec]])/InformeTbHv[[#This Row],[T PROGRAMADO]]),0)</f>
        <v>0.95874999999999999</v>
      </c>
      <c r="D1580" s="88">
        <f>IFERROR(ROUND(InformeTbHv[[#This Row],[TOTAL DE ARBOLES]]/InformeTbHv[[#This Row],[T EFECTIVO]],2),"")</f>
        <v>34.340000000000003</v>
      </c>
      <c r="E1580" s="88">
        <f>(IFERROR(ROUND(InformeTbHv[[#This Row],[M3]]/InformeTbHv[[#This Row],[TOTAL DE ARBOLES]],2),""))</f>
        <v>0.27</v>
      </c>
      <c r="F1580" s="39">
        <f>IFERROR(ROUND(InformeTbHv[[#This Row],[M3]]/InformeTbHv[[#This Row],[T EFECTIVO]],2),"")</f>
        <v>9.4</v>
      </c>
      <c r="G1580" s="89">
        <f>InformeTbHv[[#This Row],[T PROGRAMADO]]-InformeTbHv[[#This Row],[HORAS DE OTRAS PARADA]]</f>
        <v>7.25</v>
      </c>
      <c r="H1580" s="89">
        <f>InformeTbHv[[#This Row],[T PROGRAMADO]]-SUM(InformeTbHv[[#This Row],[T PARADAS MEC]]+InformeTbHv[[#This Row],[ALISTAMIENTO]]+InformeTbHv[[#This Row],[Mantenimiento periódico]])</f>
        <v>7.67</v>
      </c>
      <c r="I1580" s="89">
        <f>InformeTbHv[[#This Row],[T PARADAS MEC]]+InformeTbHv[[#This Row],[ALISTAMIENTO]]+InformeTbHv[[#This Row],[Mantenimiento periódico]]</f>
        <v>0.33</v>
      </c>
      <c r="J1580" s="89">
        <f>SUMIF(InformeTbHv[[#This Row],[MOTIVO 1]],"Mantenimiento periódico",InformeTbHv[[#This Row],[T OTRA PARADA 1]])</f>
        <v>0</v>
      </c>
      <c r="K1580" s="89">
        <f>InformeTbHv[[#This Row],[Mantenimiento periódico]]+InformeTbHv[[#This Row],[ALISTAMIENTO]]</f>
        <v>0.33</v>
      </c>
      <c r="L1580" s="89">
        <f>SUM(InformeTbHv[[#This Row],[T OTRA PARADA 1]:[T OTRA PARADA 5]])</f>
        <v>0</v>
      </c>
      <c r="M1580" s="88" t="s">
        <v>76</v>
      </c>
      <c r="N1580" s="88" t="s">
        <v>1418</v>
      </c>
      <c r="O1580" s="88" t="s">
        <v>83</v>
      </c>
      <c r="P1580" s="88">
        <v>1116724602</v>
      </c>
      <c r="Q1580" s="88" t="s">
        <v>43</v>
      </c>
      <c r="R1580" s="88" t="s">
        <v>49</v>
      </c>
      <c r="S1580" s="90">
        <v>46109</v>
      </c>
      <c r="T1580" s="88" t="s">
        <v>981</v>
      </c>
      <c r="U1580" s="88"/>
      <c r="V1580" s="88"/>
      <c r="W1580" s="88"/>
      <c r="X1580" s="88"/>
      <c r="Y1580" s="88"/>
      <c r="Z1580" s="88"/>
      <c r="AA1580" s="88"/>
      <c r="AB1580" s="88"/>
      <c r="AC1580" s="88" t="s">
        <v>1435</v>
      </c>
      <c r="AD1580" s="88" t="s">
        <v>1480</v>
      </c>
      <c r="AE1580" s="88" t="s">
        <v>1509</v>
      </c>
      <c r="AF1580" s="88">
        <v>21.85343388198622</v>
      </c>
      <c r="AG1580" s="251" t="s">
        <v>205</v>
      </c>
      <c r="AH1580" s="206">
        <v>6</v>
      </c>
      <c r="AI1580" s="88" t="s">
        <v>47</v>
      </c>
      <c r="AJ1580" s="419">
        <f>VLOOKUP(InformeTbHv[[#This Row],[TURNO]],[1]INFORMEHV!AI$2:AK$184,2,0)</f>
        <v>0.25</v>
      </c>
      <c r="AK1580" s="419">
        <f>VLOOKUP(InformeTbHv[[#This Row],[TURNO]],[1]INFORMEHV!AI$2:AK$184,3,0)</f>
        <v>0.58333333333333337</v>
      </c>
      <c r="AL1580" s="205">
        <v>22</v>
      </c>
      <c r="AM1580" s="88">
        <v>249</v>
      </c>
      <c r="AN1580" s="88">
        <v>68.13</v>
      </c>
      <c r="AO1580" s="88">
        <v>10.76</v>
      </c>
      <c r="AP1580" s="88"/>
      <c r="AQ1580" s="89">
        <v>20</v>
      </c>
      <c r="AR1580" s="88">
        <v>8</v>
      </c>
      <c r="AS1580" s="88"/>
      <c r="AT1580" s="88"/>
      <c r="AU1580" s="88"/>
      <c r="AV1580" s="88">
        <v>0.33</v>
      </c>
      <c r="AW1580" s="88">
        <v>0.25</v>
      </c>
      <c r="AX1580" s="88">
        <v>0.17</v>
      </c>
      <c r="AY1580" s="88">
        <v>6</v>
      </c>
      <c r="AZ1580" s="92"/>
      <c r="BA1580" s="88" t="s">
        <v>48</v>
      </c>
      <c r="BB158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0.75000000000000011</v>
      </c>
      <c r="BC1580" s="89"/>
      <c r="BD1580" s="89"/>
      <c r="BE1580" s="89"/>
      <c r="BF1580" s="89"/>
      <c r="BG1580" s="93"/>
      <c r="BH1580" s="44"/>
      <c r="BI1580" s="45"/>
      <c r="BJ1580" s="45"/>
      <c r="BK1580" s="46"/>
      <c r="BL1580" s="94"/>
    </row>
    <row r="1581" spans="1:64" ht="18" customHeight="1" x14ac:dyDescent="0.3">
      <c r="A1581" s="87">
        <f>IFERROR(InformeTbHv[[#This Row],[T EFECTIVO]]/InformeTbHv[[#This Row],[Horas disponibles]],0)</f>
        <v>0.61677631578947434</v>
      </c>
      <c r="B1581" s="87">
        <f>((InformeTbHv[[#This Row],[T PROGRAMADO]]-InformeTbHv[[#This Row],[HORAS DE OTRAS PARADA]]))/InformeTbHv[[#This Row],[T PROGRAMADO]]</f>
        <v>0.57692307692307754</v>
      </c>
      <c r="C1581" s="216">
        <f>IFERROR(((InformeTbHv[[#This Row],[T PROGRAMADO]]-InformeTbHv[[#This Row],[Ttal P. mec]])/InformeTbHv[[#This Row],[T PROGRAMADO]]),0)</f>
        <v>0.93538461538461537</v>
      </c>
      <c r="D1581" s="88">
        <f>IFERROR(ROUND(InformeTbHv[[#This Row],[TOTAL DE ARBOLES]]/InformeTbHv[[#This Row],[T EFECTIVO]],2),"")</f>
        <v>29.6</v>
      </c>
      <c r="E1581" s="88">
        <f>(IFERROR(ROUND(InformeTbHv[[#This Row],[M3]]/InformeTbHv[[#This Row],[TOTAL DE ARBOLES]],2),""))</f>
        <v>0.28999999999999998</v>
      </c>
      <c r="F1581" s="39">
        <f>IFERROR(ROUND(InformeTbHv[[#This Row],[M3]]/InformeTbHv[[#This Row],[T EFECTIVO]],2),"")</f>
        <v>8.52</v>
      </c>
      <c r="G1581" s="89">
        <f>InformeTbHv[[#This Row],[T PROGRAMADO]]-InformeTbHv[[#This Row],[HORAS DE OTRAS PARADA]]</f>
        <v>3.750000000000004</v>
      </c>
      <c r="H1581" s="89">
        <f>InformeTbHv[[#This Row],[T PROGRAMADO]]-SUM(InformeTbHv[[#This Row],[T PARADAS MEC]]+InformeTbHv[[#This Row],[ALISTAMIENTO]]+InformeTbHv[[#This Row],[Mantenimiento periódico]])</f>
        <v>6.08</v>
      </c>
      <c r="I1581" s="89">
        <f>InformeTbHv[[#This Row],[T PARADAS MEC]]+InformeTbHv[[#This Row],[ALISTAMIENTO]]+InformeTbHv[[#This Row],[Mantenimiento periódico]]</f>
        <v>0.42</v>
      </c>
      <c r="J1581" s="89">
        <f>SUMIF(InformeTbHv[[#This Row],[MOTIVO 1]],"Mantenimiento periódico",InformeTbHv[[#This Row],[T OTRA PARADA 1]])</f>
        <v>0</v>
      </c>
      <c r="K1581" s="89">
        <f>InformeTbHv[[#This Row],[Mantenimiento periódico]]+InformeTbHv[[#This Row],[ALISTAMIENTO]]</f>
        <v>0.42</v>
      </c>
      <c r="L1581" s="89">
        <f>SUM(InformeTbHv[[#This Row],[T OTRA PARADA 1]:[T OTRA PARADA 5]])</f>
        <v>1.999999999999996</v>
      </c>
      <c r="M1581" s="88" t="s">
        <v>42</v>
      </c>
      <c r="N1581" s="88" t="s">
        <v>1418</v>
      </c>
      <c r="O1581" s="88" t="s">
        <v>58</v>
      </c>
      <c r="P1581" s="88">
        <v>6343935</v>
      </c>
      <c r="Q1581" s="88" t="s">
        <v>43</v>
      </c>
      <c r="R1581" s="88" t="s">
        <v>44</v>
      </c>
      <c r="S1581" s="90">
        <v>46110</v>
      </c>
      <c r="T1581" s="88" t="s">
        <v>815</v>
      </c>
      <c r="U1581" s="88"/>
      <c r="V1581" s="88"/>
      <c r="W1581" s="88"/>
      <c r="X1581" s="88"/>
      <c r="Y1581" s="88"/>
      <c r="Z1581" s="88"/>
      <c r="AA1581" s="88"/>
      <c r="AB1581" s="88"/>
      <c r="AC1581" s="88" t="s">
        <v>1434</v>
      </c>
      <c r="AD1581" s="88" t="s">
        <v>1479</v>
      </c>
      <c r="AE1581" s="88" t="s">
        <v>1519</v>
      </c>
      <c r="AF1581" s="88">
        <v>17.88641072711232</v>
      </c>
      <c r="AG1581" s="49" t="s">
        <v>208</v>
      </c>
      <c r="AH1581" s="206">
        <v>2</v>
      </c>
      <c r="AI1581" s="88" t="s">
        <v>47</v>
      </c>
      <c r="AJ1581" s="419">
        <f>VLOOKUP(InformeTbHv[[#This Row],[TURNO]],[1]INFORMEHV!AI$2:AK$184,2,0)</f>
        <v>0.25</v>
      </c>
      <c r="AK1581" s="419">
        <f>VLOOKUP(InformeTbHv[[#This Row],[TURNO]],[1]INFORMEHV!AI$2:AK$184,3,0)</f>
        <v>0.58333333333333337</v>
      </c>
      <c r="AL1581" s="205">
        <v>28</v>
      </c>
      <c r="AM1581" s="88">
        <v>111</v>
      </c>
      <c r="AN1581" s="88">
        <v>31.96</v>
      </c>
      <c r="AO1581" s="88">
        <v>5.53</v>
      </c>
      <c r="AP1581" s="88"/>
      <c r="AQ1581" s="89">
        <v>20</v>
      </c>
      <c r="AR1581" s="88">
        <v>6.5</v>
      </c>
      <c r="AS1581" s="88"/>
      <c r="AT1581" s="88"/>
      <c r="AU1581" s="88"/>
      <c r="AV1581" s="88">
        <v>0.42</v>
      </c>
      <c r="AW1581" s="88"/>
      <c r="AX1581" s="88">
        <v>0.33</v>
      </c>
      <c r="AY1581" s="88">
        <v>1</v>
      </c>
      <c r="AZ1581" s="92" t="s">
        <v>92</v>
      </c>
      <c r="BA1581" s="88" t="s">
        <v>46</v>
      </c>
      <c r="BB158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2.749999999999996</v>
      </c>
      <c r="BC1581" s="89">
        <v>0.66666666666666596</v>
      </c>
      <c r="BD1581" s="89">
        <v>1.3333333333333299</v>
      </c>
      <c r="BE1581" s="89"/>
      <c r="BF1581" s="89"/>
      <c r="BG1581" s="93"/>
      <c r="BH1581" s="44" t="s">
        <v>237</v>
      </c>
      <c r="BI1581" s="45" t="s">
        <v>1118</v>
      </c>
      <c r="BJ1581" s="45"/>
      <c r="BK1581" s="46"/>
      <c r="BL1581" s="94"/>
    </row>
    <row r="1582" spans="1:64" ht="18" customHeight="1" x14ac:dyDescent="0.3">
      <c r="A1582" s="87">
        <f>IFERROR(InformeTbHv[[#This Row],[T EFECTIVO]]/InformeTbHv[[#This Row],[Horas disponibles]],0)</f>
        <v>0.91395045632333771</v>
      </c>
      <c r="B1582" s="87">
        <f>((InformeTbHv[[#This Row],[T PROGRAMADO]]-InformeTbHv[[#This Row],[HORAS DE OTRAS PARADA]]))/InformeTbHv[[#This Row],[T PROGRAMADO]]</f>
        <v>0.87624999999999997</v>
      </c>
      <c r="C1582" s="216">
        <f>IFERROR(((InformeTbHv[[#This Row],[T PROGRAMADO]]-InformeTbHv[[#This Row],[Ttal P. mec]])/InformeTbHv[[#This Row],[T PROGRAMADO]]),0)</f>
        <v>0.95874999999999999</v>
      </c>
      <c r="D1582" s="88">
        <f>IFERROR(ROUND(InformeTbHv[[#This Row],[TOTAL DE ARBOLES]]/InformeTbHv[[#This Row],[T EFECTIVO]],2),"")</f>
        <v>29.1</v>
      </c>
      <c r="E1582" s="88">
        <f>(IFERROR(ROUND(InformeTbHv[[#This Row],[M3]]/InformeTbHv[[#This Row],[TOTAL DE ARBOLES]],2),""))</f>
        <v>0.43</v>
      </c>
      <c r="F1582" s="39">
        <f>IFERROR(ROUND(InformeTbHv[[#This Row],[M3]]/InformeTbHv[[#This Row],[T EFECTIVO]],2),"")</f>
        <v>12.46</v>
      </c>
      <c r="G1582" s="89">
        <f>InformeTbHv[[#This Row],[T PROGRAMADO]]-InformeTbHv[[#This Row],[HORAS DE OTRAS PARADA]]</f>
        <v>7.01</v>
      </c>
      <c r="H1582" s="89">
        <f>InformeTbHv[[#This Row],[T PROGRAMADO]]-SUM(InformeTbHv[[#This Row],[T PARADAS MEC]]+InformeTbHv[[#This Row],[ALISTAMIENTO]]+InformeTbHv[[#This Row],[Mantenimiento periódico]])</f>
        <v>7.67</v>
      </c>
      <c r="I1582" s="89">
        <f>InformeTbHv[[#This Row],[T PARADAS MEC]]+InformeTbHv[[#This Row],[ALISTAMIENTO]]+InformeTbHv[[#This Row],[Mantenimiento periódico]]</f>
        <v>0.33</v>
      </c>
      <c r="J1582" s="89">
        <f>SUMIF(InformeTbHv[[#This Row],[MOTIVO 1]],"Mantenimiento periódico",InformeTbHv[[#This Row],[T OTRA PARADA 1]])</f>
        <v>0</v>
      </c>
      <c r="K1582" s="89">
        <f>InformeTbHv[[#This Row],[Mantenimiento periódico]]+InformeTbHv[[#This Row],[ALISTAMIENTO]]</f>
        <v>0.33</v>
      </c>
      <c r="L1582" s="89">
        <f>SUM(InformeTbHv[[#This Row],[T OTRA PARADA 1]:[T OTRA PARADA 5]])</f>
        <v>0</v>
      </c>
      <c r="M1582" s="88" t="s">
        <v>63</v>
      </c>
      <c r="N1582" s="88" t="s">
        <v>1417</v>
      </c>
      <c r="O1582" s="88" t="s">
        <v>67</v>
      </c>
      <c r="P1582" s="88">
        <v>4516297</v>
      </c>
      <c r="Q1582" s="88" t="s">
        <v>65</v>
      </c>
      <c r="R1582" s="88" t="s">
        <v>44</v>
      </c>
      <c r="S1582" s="90">
        <v>46110</v>
      </c>
      <c r="T1582" s="88" t="s">
        <v>960</v>
      </c>
      <c r="U1582" s="88"/>
      <c r="V1582" s="88"/>
      <c r="W1582" s="88"/>
      <c r="X1582" s="88"/>
      <c r="Y1582" s="88"/>
      <c r="Z1582" s="88"/>
      <c r="AA1582" s="88"/>
      <c r="AB1582" s="88"/>
      <c r="AC1582" s="88" t="s">
        <v>1439</v>
      </c>
      <c r="AD1582" s="88" t="s">
        <v>1484</v>
      </c>
      <c r="AE1582" s="88" t="s">
        <v>1512</v>
      </c>
      <c r="AF1582" s="88">
        <v>18.488835725923035</v>
      </c>
      <c r="AG1582" s="49" t="s">
        <v>208</v>
      </c>
      <c r="AH1582" s="206">
        <v>3</v>
      </c>
      <c r="AI1582" s="88" t="s">
        <v>47</v>
      </c>
      <c r="AJ1582" s="419">
        <f>VLOOKUP(InformeTbHv[[#This Row],[TURNO]],[1]INFORMEHV!AI$2:AK$184,2,0)</f>
        <v>0.25</v>
      </c>
      <c r="AK1582" s="419">
        <f>VLOOKUP(InformeTbHv[[#This Row],[TURNO]],[1]INFORMEHV!AI$2:AK$184,3,0)</f>
        <v>0.58333333333333337</v>
      </c>
      <c r="AL1582" s="205">
        <v>25</v>
      </c>
      <c r="AM1582" s="88">
        <v>204</v>
      </c>
      <c r="AN1582" s="88">
        <v>87.32</v>
      </c>
      <c r="AO1582" s="88">
        <v>15.17</v>
      </c>
      <c r="AP1582" s="88"/>
      <c r="AQ1582" s="89"/>
      <c r="AR1582" s="88">
        <v>8</v>
      </c>
      <c r="AS1582" s="88"/>
      <c r="AT1582" s="88"/>
      <c r="AU1582" s="88"/>
      <c r="AV1582" s="88">
        <v>0.33</v>
      </c>
      <c r="AW1582" s="88">
        <v>0.33</v>
      </c>
      <c r="AX1582" s="88">
        <v>0.33</v>
      </c>
      <c r="AY1582" s="88"/>
      <c r="AZ1582" s="92" t="s">
        <v>1059</v>
      </c>
      <c r="BA1582" s="88" t="s">
        <v>46</v>
      </c>
      <c r="BB158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0.99</v>
      </c>
      <c r="BC1582" s="89"/>
      <c r="BD1582" s="89"/>
      <c r="BE1582" s="89"/>
      <c r="BF1582" s="89"/>
      <c r="BG1582" s="93"/>
      <c r="BH1582" s="44"/>
      <c r="BI1582" s="45"/>
      <c r="BJ1582" s="45"/>
      <c r="BK1582" s="46"/>
      <c r="BL1582" s="94"/>
    </row>
    <row r="1583" spans="1:64" ht="18" customHeight="1" x14ac:dyDescent="0.3">
      <c r="A1583" s="87">
        <f>IFERROR(InformeTbHv[[#This Row],[T EFECTIVO]]/InformeTbHv[[#This Row],[Horas disponibles]],0)</f>
        <v>0.91395045632333771</v>
      </c>
      <c r="B1583" s="87">
        <f>((InformeTbHv[[#This Row],[T PROGRAMADO]]-InformeTbHv[[#This Row],[HORAS DE OTRAS PARADA]]))/InformeTbHv[[#This Row],[T PROGRAMADO]]</f>
        <v>0.87624999999999997</v>
      </c>
      <c r="C1583" s="216">
        <f>IFERROR(((InformeTbHv[[#This Row],[T PROGRAMADO]]-InformeTbHv[[#This Row],[Ttal P. mec]])/InformeTbHv[[#This Row],[T PROGRAMADO]]),0)</f>
        <v>0.95874999999999999</v>
      </c>
      <c r="D1583" s="88">
        <f>IFERROR(ROUND(InformeTbHv[[#This Row],[TOTAL DE ARBOLES]]/InformeTbHv[[#This Row],[T EFECTIVO]],2),"")</f>
        <v>41.51</v>
      </c>
      <c r="E1583" s="88">
        <f>(IFERROR(ROUND(InformeTbHv[[#This Row],[M3]]/InformeTbHv[[#This Row],[TOTAL DE ARBOLES]],2),""))</f>
        <v>0.25</v>
      </c>
      <c r="F1583" s="39">
        <f>IFERROR(ROUND(InformeTbHv[[#This Row],[M3]]/InformeTbHv[[#This Row],[T EFECTIVO]],2),"")</f>
        <v>10.41</v>
      </c>
      <c r="G1583" s="89">
        <f>InformeTbHv[[#This Row],[T PROGRAMADO]]-InformeTbHv[[#This Row],[HORAS DE OTRAS PARADA]]</f>
        <v>7.01</v>
      </c>
      <c r="H1583" s="89">
        <f>InformeTbHv[[#This Row],[T PROGRAMADO]]-SUM(InformeTbHv[[#This Row],[T PARADAS MEC]]+InformeTbHv[[#This Row],[ALISTAMIENTO]]+InformeTbHv[[#This Row],[Mantenimiento periódico]])</f>
        <v>7.67</v>
      </c>
      <c r="I1583" s="89">
        <f>InformeTbHv[[#This Row],[T PARADAS MEC]]+InformeTbHv[[#This Row],[ALISTAMIENTO]]+InformeTbHv[[#This Row],[Mantenimiento periódico]]</f>
        <v>0.33</v>
      </c>
      <c r="J1583" s="89">
        <f>SUMIF(InformeTbHv[[#This Row],[MOTIVO 1]],"Mantenimiento periódico",InformeTbHv[[#This Row],[T OTRA PARADA 1]])</f>
        <v>0</v>
      </c>
      <c r="K1583" s="89">
        <f>InformeTbHv[[#This Row],[Mantenimiento periódico]]+InformeTbHv[[#This Row],[ALISTAMIENTO]]</f>
        <v>0.33</v>
      </c>
      <c r="L1583" s="89">
        <f>SUM(InformeTbHv[[#This Row],[T OTRA PARADA 1]:[T OTRA PARADA 5]])</f>
        <v>0</v>
      </c>
      <c r="M1583" s="88" t="s">
        <v>68</v>
      </c>
      <c r="N1583" s="88" t="s">
        <v>1417</v>
      </c>
      <c r="O1583" s="88" t="s">
        <v>82</v>
      </c>
      <c r="P1583" s="88">
        <v>94266396</v>
      </c>
      <c r="Q1583" s="88" t="s">
        <v>65</v>
      </c>
      <c r="R1583" s="88" t="s">
        <v>44</v>
      </c>
      <c r="S1583" s="90">
        <v>46110</v>
      </c>
      <c r="T1583" s="88" t="s">
        <v>1020</v>
      </c>
      <c r="U1583" s="88"/>
      <c r="V1583" s="88"/>
      <c r="W1583" s="88"/>
      <c r="X1583" s="88"/>
      <c r="Y1583" s="88"/>
      <c r="Z1583" s="88"/>
      <c r="AA1583" s="88"/>
      <c r="AB1583" s="88"/>
      <c r="AC1583" s="88" t="s">
        <v>1448</v>
      </c>
      <c r="AD1583" s="88" t="s">
        <v>1493</v>
      </c>
      <c r="AE1583" s="88" t="s">
        <v>1512</v>
      </c>
      <c r="AF1583" s="88">
        <v>26.509835108450897</v>
      </c>
      <c r="AG1583" s="251" t="s">
        <v>205</v>
      </c>
      <c r="AH1583" s="206">
        <v>2</v>
      </c>
      <c r="AI1583" s="88" t="s">
        <v>47</v>
      </c>
      <c r="AJ1583" s="419">
        <f>VLOOKUP(InformeTbHv[[#This Row],[TURNO]],[1]INFORMEHV!AI$2:AK$184,2,0)</f>
        <v>0.25</v>
      </c>
      <c r="AK1583" s="419">
        <f>VLOOKUP(InformeTbHv[[#This Row],[TURNO]],[1]INFORMEHV!AI$2:AK$184,3,0)</f>
        <v>0.58333333333333337</v>
      </c>
      <c r="AL1583" s="205">
        <v>26</v>
      </c>
      <c r="AM1583" s="88">
        <v>291</v>
      </c>
      <c r="AN1583" s="88">
        <v>73</v>
      </c>
      <c r="AO1583" s="88">
        <v>12.18</v>
      </c>
      <c r="AP1583" s="88">
        <v>48</v>
      </c>
      <c r="AQ1583" s="89"/>
      <c r="AR1583" s="88">
        <v>8</v>
      </c>
      <c r="AS1583" s="88"/>
      <c r="AT1583" s="88"/>
      <c r="AU1583" s="88"/>
      <c r="AV1583" s="88">
        <v>0.33</v>
      </c>
      <c r="AW1583" s="88">
        <v>0.33</v>
      </c>
      <c r="AX1583" s="88">
        <v>0.33</v>
      </c>
      <c r="AY1583" s="88">
        <v>1</v>
      </c>
      <c r="AZ1583" s="92"/>
      <c r="BA1583" s="88" t="s">
        <v>46</v>
      </c>
      <c r="BB158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0.99</v>
      </c>
      <c r="BC1583" s="89"/>
      <c r="BD1583" s="89"/>
      <c r="BE1583" s="89"/>
      <c r="BF1583" s="89"/>
      <c r="BG1583" s="93"/>
      <c r="BH1583" s="44"/>
      <c r="BI1583" s="45"/>
      <c r="BJ1583" s="45"/>
      <c r="BK1583" s="46"/>
      <c r="BL1583" s="94"/>
    </row>
    <row r="1584" spans="1:64" ht="18" customHeight="1" x14ac:dyDescent="0.3">
      <c r="A1584" s="87">
        <f>IFERROR(InformeTbHv[[#This Row],[T EFECTIVO]]/InformeTbHv[[#This Row],[Horas disponibles]],0)</f>
        <v>1</v>
      </c>
      <c r="B1584" s="87">
        <f>((InformeTbHv[[#This Row],[T PROGRAMADO]]-InformeTbHv[[#This Row],[HORAS DE OTRAS PARADA]]))/InformeTbHv[[#This Row],[T PROGRAMADO]]</f>
        <v>1</v>
      </c>
      <c r="C1584" s="216">
        <f>IFERROR(((InformeTbHv[[#This Row],[T PROGRAMADO]]-InformeTbHv[[#This Row],[Ttal P. mec]])/InformeTbHv[[#This Row],[T PROGRAMADO]]),0)</f>
        <v>1</v>
      </c>
      <c r="D1584" s="88">
        <f>IFERROR(ROUND(InformeTbHv[[#This Row],[TOTAL DE ARBOLES]]/InformeTbHv[[#This Row],[T EFECTIVO]],2),"")</f>
        <v>0</v>
      </c>
      <c r="E1584" s="88" t="str">
        <f>(IFERROR(ROUND(InformeTbHv[[#This Row],[M3]]/InformeTbHv[[#This Row],[TOTAL DE ARBOLES]],2),""))</f>
        <v/>
      </c>
      <c r="F1584" s="39">
        <f>IFERROR(ROUND(InformeTbHv[[#This Row],[M3]]/InformeTbHv[[#This Row],[T EFECTIVO]],2),"")</f>
        <v>0</v>
      </c>
      <c r="G1584" s="89">
        <f>InformeTbHv[[#This Row],[T PROGRAMADO]]-InformeTbHv[[#This Row],[HORAS DE OTRAS PARADA]]</f>
        <v>8</v>
      </c>
      <c r="H1584" s="89">
        <f>InformeTbHv[[#This Row],[T PROGRAMADO]]-SUM(InformeTbHv[[#This Row],[T PARADAS MEC]]+InformeTbHv[[#This Row],[ALISTAMIENTO]]+InformeTbHv[[#This Row],[Mantenimiento periódico]])</f>
        <v>8</v>
      </c>
      <c r="I1584" s="89">
        <f>InformeTbHv[[#This Row],[T PARADAS MEC]]+InformeTbHv[[#This Row],[ALISTAMIENTO]]+InformeTbHv[[#This Row],[Mantenimiento periódico]]</f>
        <v>0</v>
      </c>
      <c r="J1584" s="89">
        <f>SUMIF(InformeTbHv[[#This Row],[MOTIVO 1]],"Mantenimiento periódico",InformeTbHv[[#This Row],[T OTRA PARADA 1]])</f>
        <v>0</v>
      </c>
      <c r="K1584" s="89">
        <f>InformeTbHv[[#This Row],[Mantenimiento periódico]]+InformeTbHv[[#This Row],[ALISTAMIENTO]]</f>
        <v>0</v>
      </c>
      <c r="L1584" s="89">
        <f>SUM(InformeTbHv[[#This Row],[T OTRA PARADA 1]:[T OTRA PARADA 5]])</f>
        <v>0</v>
      </c>
      <c r="M1584" s="88" t="s">
        <v>68</v>
      </c>
      <c r="N1584" s="88" t="s">
        <v>1417</v>
      </c>
      <c r="O1584" s="88" t="s">
        <v>69</v>
      </c>
      <c r="P1584" s="88">
        <v>1059706760</v>
      </c>
      <c r="Q1584" s="88" t="s">
        <v>65</v>
      </c>
      <c r="R1584" s="88" t="s">
        <v>44</v>
      </c>
      <c r="S1584" s="90">
        <v>46110</v>
      </c>
      <c r="T1584" s="88" t="s">
        <v>1020</v>
      </c>
      <c r="U1584" s="88"/>
      <c r="V1584" s="88"/>
      <c r="W1584" s="88"/>
      <c r="X1584" s="88"/>
      <c r="Y1584" s="88"/>
      <c r="Z1584" s="88"/>
      <c r="AA1584" s="88"/>
      <c r="AB1584" s="88"/>
      <c r="AC1584" s="88" t="s">
        <v>1448</v>
      </c>
      <c r="AD1584" s="88" t="s">
        <v>1493</v>
      </c>
      <c r="AE1584" s="88" t="s">
        <v>1512</v>
      </c>
      <c r="AF1584" s="88">
        <v>26.509835108450897</v>
      </c>
      <c r="AG1584" s="251" t="s">
        <v>205</v>
      </c>
      <c r="AH1584" s="206">
        <v>2</v>
      </c>
      <c r="AI1584" s="88" t="s">
        <v>45</v>
      </c>
      <c r="AJ1584" s="419">
        <f>VLOOKUP(InformeTbHv[[#This Row],[TURNO]],[1]INFORMEHV!AI$2:AK$184,2,0)</f>
        <v>0.58333333333333337</v>
      </c>
      <c r="AK1584" s="419">
        <f>VLOOKUP(InformeTbHv[[#This Row],[TURNO]],[1]INFORMEHV!AI$2:AK$184,3,0)</f>
        <v>0.91666666666666663</v>
      </c>
      <c r="AL1584" s="205"/>
      <c r="AM1584" s="88"/>
      <c r="AN1584" s="88"/>
      <c r="AO1584" s="88"/>
      <c r="AP1584" s="88"/>
      <c r="AQ1584" s="89"/>
      <c r="AR1584" s="88">
        <v>8</v>
      </c>
      <c r="AS1584" s="88"/>
      <c r="AT1584" s="88"/>
      <c r="AU1584" s="88"/>
      <c r="AV1584" s="88"/>
      <c r="AW1584" s="88"/>
      <c r="AX1584" s="88"/>
      <c r="AY1584" s="88"/>
      <c r="AZ1584" s="92" t="s">
        <v>1061</v>
      </c>
      <c r="BA1584" s="88" t="s">
        <v>46</v>
      </c>
      <c r="BB158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v>
      </c>
      <c r="BC1584" s="89"/>
      <c r="BD1584" s="89"/>
      <c r="BE1584" s="89"/>
      <c r="BF1584" s="89"/>
      <c r="BG1584" s="93"/>
      <c r="BH1584" s="44"/>
      <c r="BI1584" s="45"/>
      <c r="BJ1584" s="45"/>
      <c r="BK1584" s="46"/>
      <c r="BL1584" s="94"/>
    </row>
    <row r="1585" spans="1:64" ht="18" customHeight="1" x14ac:dyDescent="0.3">
      <c r="A1585" s="87">
        <f>IFERROR(InformeTbHv[[#This Row],[T EFECTIVO]]/InformeTbHv[[#This Row],[Horas disponibles]],0)</f>
        <v>0.95785440613026818</v>
      </c>
      <c r="B1585" s="87">
        <f>((InformeTbHv[[#This Row],[T PROGRAMADO]]-InformeTbHv[[#This Row],[HORAS DE OTRAS PARADA]]))/InformeTbHv[[#This Row],[T PROGRAMADO]]</f>
        <v>0.9375</v>
      </c>
      <c r="C1585" s="216">
        <f>IFERROR(((InformeTbHv[[#This Row],[T PROGRAMADO]]-InformeTbHv[[#This Row],[Ttal P. mec]])/InformeTbHv[[#This Row],[T PROGRAMADO]]),0)</f>
        <v>0.97875000000000001</v>
      </c>
      <c r="D1585" s="88">
        <f>IFERROR(ROUND(InformeTbHv[[#This Row],[TOTAL DE ARBOLES]]/InformeTbHv[[#This Row],[T EFECTIVO]],2),"")</f>
        <v>31.73</v>
      </c>
      <c r="E1585" s="88">
        <f>(IFERROR(ROUND(InformeTbHv[[#This Row],[M3]]/InformeTbHv[[#This Row],[TOTAL DE ARBOLES]],2),""))</f>
        <v>0.18</v>
      </c>
      <c r="F1585" s="39">
        <f>IFERROR(ROUND(InformeTbHv[[#This Row],[M3]]/InformeTbHv[[#This Row],[T EFECTIVO]],2),"")</f>
        <v>5.72</v>
      </c>
      <c r="G1585" s="89">
        <f>InformeTbHv[[#This Row],[T PROGRAMADO]]-InformeTbHv[[#This Row],[HORAS DE OTRAS PARADA]]</f>
        <v>7.5</v>
      </c>
      <c r="H1585" s="89">
        <f>InformeTbHv[[#This Row],[T PROGRAMADO]]-SUM(InformeTbHv[[#This Row],[T PARADAS MEC]]+InformeTbHv[[#This Row],[ALISTAMIENTO]]+InformeTbHv[[#This Row],[Mantenimiento periódico]])</f>
        <v>7.83</v>
      </c>
      <c r="I1585" s="89">
        <f>InformeTbHv[[#This Row],[T PARADAS MEC]]+InformeTbHv[[#This Row],[ALISTAMIENTO]]+InformeTbHv[[#This Row],[Mantenimiento periódico]]</f>
        <v>0.17</v>
      </c>
      <c r="J1585" s="89">
        <f>SUMIF(InformeTbHv[[#This Row],[MOTIVO 1]],"Mantenimiento periódico",InformeTbHv[[#This Row],[T OTRA PARADA 1]])</f>
        <v>0</v>
      </c>
      <c r="K1585" s="89">
        <f>InformeTbHv[[#This Row],[Mantenimiento periódico]]+InformeTbHv[[#This Row],[ALISTAMIENTO]]</f>
        <v>0.17</v>
      </c>
      <c r="L1585" s="89">
        <f>SUM(InformeTbHv[[#This Row],[T OTRA PARADA 1]:[T OTRA PARADA 5]])</f>
        <v>0</v>
      </c>
      <c r="M1585" s="88" t="s">
        <v>136</v>
      </c>
      <c r="N1585" s="88" t="s">
        <v>1417</v>
      </c>
      <c r="O1585" s="88" t="s">
        <v>535</v>
      </c>
      <c r="P1585" s="88">
        <v>1113312568</v>
      </c>
      <c r="Q1585" s="88" t="s">
        <v>65</v>
      </c>
      <c r="R1585" s="88" t="s">
        <v>49</v>
      </c>
      <c r="S1585" s="90">
        <v>46110</v>
      </c>
      <c r="T1585" s="88" t="s">
        <v>941</v>
      </c>
      <c r="U1585" s="88"/>
      <c r="V1585" s="88"/>
      <c r="W1585" s="88"/>
      <c r="X1585" s="88"/>
      <c r="Y1585" s="88"/>
      <c r="Z1585" s="88"/>
      <c r="AA1585" s="88"/>
      <c r="AB1585" s="88"/>
      <c r="AC1585" s="88" t="s">
        <v>1424</v>
      </c>
      <c r="AD1585" s="88" t="s">
        <v>1469</v>
      </c>
      <c r="AE1585" s="88" t="s">
        <v>1513</v>
      </c>
      <c r="AF1585" s="88">
        <v>17.094631593058232</v>
      </c>
      <c r="AG1585" s="252" t="s">
        <v>206</v>
      </c>
      <c r="AH1585" s="206">
        <v>2</v>
      </c>
      <c r="AI1585" s="88" t="s">
        <v>47</v>
      </c>
      <c r="AJ1585" s="419">
        <f>VLOOKUP(InformeTbHv[[#This Row],[TURNO]],[1]INFORMEHV!AI$2:AK$184,2,0)</f>
        <v>0.25</v>
      </c>
      <c r="AK1585" s="419">
        <f>VLOOKUP(InformeTbHv[[#This Row],[TURNO]],[1]INFORMEHV!AI$2:AK$184,3,0)</f>
        <v>0.58333333333333337</v>
      </c>
      <c r="AL1585" s="205">
        <v>25</v>
      </c>
      <c r="AM1585" s="88">
        <v>238</v>
      </c>
      <c r="AN1585" s="88">
        <v>42.9</v>
      </c>
      <c r="AO1585" s="88">
        <v>8.6999999999999993</v>
      </c>
      <c r="AP1585" s="88"/>
      <c r="AQ1585" s="89">
        <v>17</v>
      </c>
      <c r="AR1585" s="88">
        <v>8</v>
      </c>
      <c r="AS1585" s="88"/>
      <c r="AT1585" s="88"/>
      <c r="AU1585" s="88"/>
      <c r="AV1585" s="88">
        <v>0.17</v>
      </c>
      <c r="AW1585" s="88"/>
      <c r="AX1585" s="88">
        <v>0.33</v>
      </c>
      <c r="AY1585" s="88">
        <v>1</v>
      </c>
      <c r="AZ1585" s="92" t="s">
        <v>1063</v>
      </c>
      <c r="BA1585" s="88" t="s">
        <v>48</v>
      </c>
      <c r="BB158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0.5</v>
      </c>
      <c r="BC1585" s="89"/>
      <c r="BD1585" s="89"/>
      <c r="BE1585" s="89"/>
      <c r="BF1585" s="89"/>
      <c r="BG1585" s="93"/>
      <c r="BH1585" s="44"/>
      <c r="BI1585" s="45"/>
      <c r="BJ1585" s="45"/>
      <c r="BK1585" s="46"/>
      <c r="BL1585" s="94"/>
    </row>
    <row r="1586" spans="1:64" ht="18" customHeight="1" x14ac:dyDescent="0.3">
      <c r="A1586" s="87">
        <f>IFERROR(InformeTbHv[[#This Row],[T EFECTIVO]]/InformeTbHv[[#This Row],[Horas disponibles]],0)</f>
        <v>0.9569752281616688</v>
      </c>
      <c r="B1586" s="87">
        <f>((InformeTbHv[[#This Row],[T PROGRAMADO]]-InformeTbHv[[#This Row],[HORAS DE OTRAS PARADA]]))/InformeTbHv[[#This Row],[T PROGRAMADO]]</f>
        <v>0.91749999999999998</v>
      </c>
      <c r="C1586" s="216">
        <f>IFERROR(((InformeTbHv[[#This Row],[T PROGRAMADO]]-InformeTbHv[[#This Row],[Ttal P. mec]])/InformeTbHv[[#This Row],[T PROGRAMADO]]),0)</f>
        <v>0.95874999999999999</v>
      </c>
      <c r="D1586" s="88">
        <f>IFERROR(ROUND(InformeTbHv[[#This Row],[TOTAL DE ARBOLES]]/InformeTbHv[[#This Row],[T EFECTIVO]],2),"")</f>
        <v>26.29</v>
      </c>
      <c r="E1586" s="88">
        <f>(IFERROR(ROUND(InformeTbHv[[#This Row],[M3]]/InformeTbHv[[#This Row],[TOTAL DE ARBOLES]],2),""))</f>
        <v>0.16</v>
      </c>
      <c r="F1586" s="39">
        <f>IFERROR(ROUND(InformeTbHv[[#This Row],[M3]]/InformeTbHv[[#This Row],[T EFECTIVO]],2),"")</f>
        <v>4.17</v>
      </c>
      <c r="G1586" s="89">
        <f>InformeTbHv[[#This Row],[T PROGRAMADO]]-InformeTbHv[[#This Row],[HORAS DE OTRAS PARADA]]</f>
        <v>7.34</v>
      </c>
      <c r="H1586" s="89">
        <f>InformeTbHv[[#This Row],[T PROGRAMADO]]-SUM(InformeTbHv[[#This Row],[T PARADAS MEC]]+InformeTbHv[[#This Row],[ALISTAMIENTO]]+InformeTbHv[[#This Row],[Mantenimiento periódico]])</f>
        <v>7.67</v>
      </c>
      <c r="I1586" s="89">
        <f>InformeTbHv[[#This Row],[T PARADAS MEC]]+InformeTbHv[[#This Row],[ALISTAMIENTO]]+InformeTbHv[[#This Row],[Mantenimiento periódico]]</f>
        <v>0.33</v>
      </c>
      <c r="J1586" s="89">
        <f>SUMIF(InformeTbHv[[#This Row],[MOTIVO 1]],"Mantenimiento periódico",InformeTbHv[[#This Row],[T OTRA PARADA 1]])</f>
        <v>0</v>
      </c>
      <c r="K1586" s="89">
        <f>InformeTbHv[[#This Row],[Mantenimiento periódico]]+InformeTbHv[[#This Row],[ALISTAMIENTO]]</f>
        <v>0.33</v>
      </c>
      <c r="L1586" s="89">
        <f>SUM(InformeTbHv[[#This Row],[T OTRA PARADA 1]:[T OTRA PARADA 5]])</f>
        <v>0</v>
      </c>
      <c r="M1586" s="88" t="s">
        <v>134</v>
      </c>
      <c r="N1586" s="88" t="s">
        <v>1417</v>
      </c>
      <c r="O1586" s="88" t="s">
        <v>373</v>
      </c>
      <c r="P1586" s="88">
        <v>1022124225</v>
      </c>
      <c r="Q1586" s="88" t="s">
        <v>65</v>
      </c>
      <c r="R1586" s="88" t="s">
        <v>49</v>
      </c>
      <c r="S1586" s="90">
        <v>46110</v>
      </c>
      <c r="T1586" s="88" t="s">
        <v>941</v>
      </c>
      <c r="U1586" s="88"/>
      <c r="V1586" s="88"/>
      <c r="W1586" s="88"/>
      <c r="X1586" s="88"/>
      <c r="Y1586" s="88"/>
      <c r="Z1586" s="88"/>
      <c r="AA1586" s="88"/>
      <c r="AB1586" s="88"/>
      <c r="AC1586" s="88" t="s">
        <v>1424</v>
      </c>
      <c r="AD1586" s="88" t="s">
        <v>1469</v>
      </c>
      <c r="AE1586" s="88" t="s">
        <v>1513</v>
      </c>
      <c r="AF1586" s="88">
        <v>17.094631593058232</v>
      </c>
      <c r="AG1586" s="252" t="s">
        <v>206</v>
      </c>
      <c r="AH1586" s="206">
        <v>2</v>
      </c>
      <c r="AI1586" s="88" t="s">
        <v>45</v>
      </c>
      <c r="AJ1586" s="419">
        <f>VLOOKUP(InformeTbHv[[#This Row],[TURNO]],[1]INFORMEHV!AI$2:AK$184,2,0)</f>
        <v>0.58333333333333337</v>
      </c>
      <c r="AK1586" s="419">
        <f>VLOOKUP(InformeTbHv[[#This Row],[TURNO]],[1]INFORMEHV!AI$2:AK$184,3,0)</f>
        <v>0.91666666666666663</v>
      </c>
      <c r="AL1586" s="205">
        <v>20</v>
      </c>
      <c r="AM1586" s="88">
        <v>193</v>
      </c>
      <c r="AN1586" s="88">
        <v>30.64</v>
      </c>
      <c r="AO1586" s="88">
        <v>6.06</v>
      </c>
      <c r="AP1586" s="88"/>
      <c r="AQ1586" s="89">
        <v>17</v>
      </c>
      <c r="AR1586" s="88">
        <v>8</v>
      </c>
      <c r="AS1586" s="88"/>
      <c r="AT1586" s="88"/>
      <c r="AU1586" s="88"/>
      <c r="AV1586" s="88">
        <v>0.33</v>
      </c>
      <c r="AW1586" s="88">
        <v>0.33</v>
      </c>
      <c r="AX1586" s="88"/>
      <c r="AY1586" s="88"/>
      <c r="AZ1586" s="92" t="s">
        <v>1064</v>
      </c>
      <c r="BA1586" s="88" t="s">
        <v>48</v>
      </c>
      <c r="BB158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0.66</v>
      </c>
      <c r="BC1586" s="89"/>
      <c r="BD1586" s="89"/>
      <c r="BE1586" s="89"/>
      <c r="BF1586" s="89"/>
      <c r="BG1586" s="93"/>
      <c r="BH1586" s="44"/>
      <c r="BI1586" s="45"/>
      <c r="BJ1586" s="45"/>
      <c r="BK1586" s="46"/>
      <c r="BL1586" s="94"/>
    </row>
    <row r="1587" spans="1:64" ht="18" customHeight="1" x14ac:dyDescent="0.3">
      <c r="A1587" s="87">
        <f>IFERROR(InformeTbHv[[#This Row],[T EFECTIVO]]/InformeTbHv[[#This Row],[Horas disponibles]],0)</f>
        <v>0.9569752281616688</v>
      </c>
      <c r="B1587" s="87">
        <f>((InformeTbHv[[#This Row],[T PROGRAMADO]]-InformeTbHv[[#This Row],[HORAS DE OTRAS PARADA]]))/InformeTbHv[[#This Row],[T PROGRAMADO]]</f>
        <v>0.91749999999999998</v>
      </c>
      <c r="C1587" s="216">
        <f>IFERROR(((InformeTbHv[[#This Row],[T PROGRAMADO]]-InformeTbHv[[#This Row],[Ttal P. mec]])/InformeTbHv[[#This Row],[T PROGRAMADO]]),0)</f>
        <v>0.95874999999999999</v>
      </c>
      <c r="D1587" s="88">
        <f>IFERROR(ROUND(InformeTbHv[[#This Row],[TOTAL DE ARBOLES]]/InformeTbHv[[#This Row],[T EFECTIVO]],2),"")</f>
        <v>28.34</v>
      </c>
      <c r="E1587" s="88">
        <f>(IFERROR(ROUND(InformeTbHv[[#This Row],[M3]]/InformeTbHv[[#This Row],[TOTAL DE ARBOLES]],2),""))</f>
        <v>0.16</v>
      </c>
      <c r="F1587" s="39">
        <f>IFERROR(ROUND(InformeTbHv[[#This Row],[M3]]/InformeTbHv[[#This Row],[T EFECTIVO]],2),"")</f>
        <v>4.5</v>
      </c>
      <c r="G1587" s="89">
        <f>InformeTbHv[[#This Row],[T PROGRAMADO]]-InformeTbHv[[#This Row],[HORAS DE OTRAS PARADA]]</f>
        <v>7.34</v>
      </c>
      <c r="H1587" s="89">
        <f>InformeTbHv[[#This Row],[T PROGRAMADO]]-SUM(InformeTbHv[[#This Row],[T PARADAS MEC]]+InformeTbHv[[#This Row],[ALISTAMIENTO]]+InformeTbHv[[#This Row],[Mantenimiento periódico]])</f>
        <v>7.67</v>
      </c>
      <c r="I1587" s="89">
        <f>InformeTbHv[[#This Row],[T PARADAS MEC]]+InformeTbHv[[#This Row],[ALISTAMIENTO]]+InformeTbHv[[#This Row],[Mantenimiento periódico]]</f>
        <v>0.33</v>
      </c>
      <c r="J1587" s="89">
        <f>SUMIF(InformeTbHv[[#This Row],[MOTIVO 1]],"Mantenimiento periódico",InformeTbHv[[#This Row],[T OTRA PARADA 1]])</f>
        <v>0</v>
      </c>
      <c r="K1587" s="89">
        <f>InformeTbHv[[#This Row],[Mantenimiento periódico]]+InformeTbHv[[#This Row],[ALISTAMIENTO]]</f>
        <v>0.33</v>
      </c>
      <c r="L1587" s="89">
        <f>SUM(InformeTbHv[[#This Row],[T OTRA PARADA 1]:[T OTRA PARADA 5]])</f>
        <v>0</v>
      </c>
      <c r="M1587" s="88" t="s">
        <v>136</v>
      </c>
      <c r="N1587" s="88" t="s">
        <v>1417</v>
      </c>
      <c r="O1587" s="88" t="s">
        <v>535</v>
      </c>
      <c r="P1587" s="88">
        <v>1113312568</v>
      </c>
      <c r="Q1587" s="88" t="s">
        <v>65</v>
      </c>
      <c r="R1587" s="88" t="s">
        <v>49</v>
      </c>
      <c r="S1587" s="90">
        <v>46110</v>
      </c>
      <c r="T1587" s="88" t="s">
        <v>941</v>
      </c>
      <c r="U1587" s="88"/>
      <c r="V1587" s="88"/>
      <c r="W1587" s="88"/>
      <c r="X1587" s="88"/>
      <c r="Y1587" s="88"/>
      <c r="Z1587" s="88"/>
      <c r="AA1587" s="88"/>
      <c r="AB1587" s="88"/>
      <c r="AC1587" s="88" t="s">
        <v>1424</v>
      </c>
      <c r="AD1587" s="88" t="s">
        <v>1469</v>
      </c>
      <c r="AE1587" s="88" t="s">
        <v>1513</v>
      </c>
      <c r="AF1587" s="88">
        <v>17.094631593058232</v>
      </c>
      <c r="AG1587" s="252" t="s">
        <v>206</v>
      </c>
      <c r="AH1587" s="206">
        <v>2</v>
      </c>
      <c r="AI1587" s="88" t="s">
        <v>45</v>
      </c>
      <c r="AJ1587" s="419">
        <f>VLOOKUP(InformeTbHv[[#This Row],[TURNO]],[1]INFORMEHV!AI$2:AK$184,2,0)</f>
        <v>0.58333333333333337</v>
      </c>
      <c r="AK1587" s="419">
        <f>VLOOKUP(InformeTbHv[[#This Row],[TURNO]],[1]INFORMEHV!AI$2:AK$184,3,0)</f>
        <v>0.91666666666666663</v>
      </c>
      <c r="AL1587" s="205">
        <v>35</v>
      </c>
      <c r="AM1587" s="88">
        <v>208</v>
      </c>
      <c r="AN1587" s="88">
        <v>33</v>
      </c>
      <c r="AO1587" s="88">
        <v>5.7</v>
      </c>
      <c r="AP1587" s="88"/>
      <c r="AQ1587" s="89">
        <v>15</v>
      </c>
      <c r="AR1587" s="88">
        <v>8</v>
      </c>
      <c r="AS1587" s="88"/>
      <c r="AT1587" s="88"/>
      <c r="AU1587" s="88"/>
      <c r="AV1587" s="88">
        <v>0.33</v>
      </c>
      <c r="AW1587" s="88">
        <v>0.33</v>
      </c>
      <c r="AX1587" s="88"/>
      <c r="AY1587" s="88">
        <v>3</v>
      </c>
      <c r="AZ1587" s="92" t="s">
        <v>1065</v>
      </c>
      <c r="BA1587" s="88" t="s">
        <v>48</v>
      </c>
      <c r="BB158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0.66</v>
      </c>
      <c r="BC1587" s="89"/>
      <c r="BD1587" s="89"/>
      <c r="BE1587" s="89"/>
      <c r="BF1587" s="89"/>
      <c r="BG1587" s="93"/>
      <c r="BH1587" s="44"/>
      <c r="BI1587" s="45"/>
      <c r="BJ1587" s="45"/>
      <c r="BK1587" s="46"/>
      <c r="BL1587" s="94"/>
    </row>
    <row r="1588" spans="1:64" ht="18" customHeight="1" x14ac:dyDescent="0.3">
      <c r="A1588" s="87">
        <f>IFERROR(InformeTbHv[[#This Row],[T EFECTIVO]]/InformeTbHv[[#This Row],[Horas disponibles]],0)</f>
        <v>0.53556126820908312</v>
      </c>
      <c r="B1588" s="87">
        <f>((InformeTbHv[[#This Row],[T PROGRAMADO]]-InformeTbHv[[#This Row],[HORAS DE OTRAS PARADA]]))/InformeTbHv[[#This Row],[T PROGRAMADO]]</f>
        <v>0.52083333333333337</v>
      </c>
      <c r="C1588" s="216">
        <f>IFERROR(((InformeTbHv[[#This Row],[T PROGRAMADO]]-InformeTbHv[[#This Row],[Ttal P. mec]])/InformeTbHv[[#This Row],[T PROGRAMADO]]),0)</f>
        <v>0.97250000000000003</v>
      </c>
      <c r="D1588" s="88">
        <f>IFERROR(ROUND(InformeTbHv[[#This Row],[TOTAL DE ARBOLES]]/InformeTbHv[[#This Row],[T EFECTIVO]],2),"")</f>
        <v>29.12</v>
      </c>
      <c r="E1588" s="88">
        <f>(IFERROR(ROUND(InformeTbHv[[#This Row],[M3]]/InformeTbHv[[#This Row],[TOTAL DE ARBOLES]],2),""))</f>
        <v>0.28000000000000003</v>
      </c>
      <c r="F1588" s="39">
        <f>IFERROR(ROUND(InformeTbHv[[#This Row],[M3]]/InformeTbHv[[#This Row],[T EFECTIVO]],2),"")</f>
        <v>8.19</v>
      </c>
      <c r="G1588" s="89">
        <f>InformeTbHv[[#This Row],[T PROGRAMADO]]-InformeTbHv[[#This Row],[HORAS DE OTRAS PARADA]]</f>
        <v>6.25</v>
      </c>
      <c r="H1588" s="89">
        <f>InformeTbHv[[#This Row],[T PROGRAMADO]]-SUM(InformeTbHv[[#This Row],[T PARADAS MEC]]+InformeTbHv[[#This Row],[ALISTAMIENTO]]+InformeTbHv[[#This Row],[Mantenimiento periódico]])</f>
        <v>11.67</v>
      </c>
      <c r="I1588" s="89">
        <f>InformeTbHv[[#This Row],[T PARADAS MEC]]+InformeTbHv[[#This Row],[ALISTAMIENTO]]+InformeTbHv[[#This Row],[Mantenimiento periódico]]</f>
        <v>0.33</v>
      </c>
      <c r="J1588" s="89">
        <f>SUMIF(InformeTbHv[[#This Row],[MOTIVO 1]],"Mantenimiento periódico",InformeTbHv[[#This Row],[T OTRA PARADA 1]])</f>
        <v>0</v>
      </c>
      <c r="K1588" s="89">
        <f>InformeTbHv[[#This Row],[Mantenimiento periódico]]+InformeTbHv[[#This Row],[ALISTAMIENTO]]</f>
        <v>0.33</v>
      </c>
      <c r="L1588" s="89">
        <f>SUM(InformeTbHv[[#This Row],[T OTRA PARADA 1]:[T OTRA PARADA 5]])</f>
        <v>5</v>
      </c>
      <c r="M1588" s="88" t="s">
        <v>76</v>
      </c>
      <c r="N1588" s="88" t="s">
        <v>1418</v>
      </c>
      <c r="O1588" s="88" t="s">
        <v>77</v>
      </c>
      <c r="P1588" s="88">
        <v>1010092842</v>
      </c>
      <c r="Q1588" s="88" t="s">
        <v>43</v>
      </c>
      <c r="R1588" s="88" t="s">
        <v>49</v>
      </c>
      <c r="S1588" s="90">
        <v>46110</v>
      </c>
      <c r="T1588" s="88" t="s">
        <v>981</v>
      </c>
      <c r="U1588" s="88"/>
      <c r="V1588" s="88"/>
      <c r="W1588" s="88"/>
      <c r="X1588" s="88"/>
      <c r="Y1588" s="88"/>
      <c r="Z1588" s="88"/>
      <c r="AA1588" s="88"/>
      <c r="AB1588" s="88"/>
      <c r="AC1588" s="88" t="s">
        <v>1435</v>
      </c>
      <c r="AD1588" s="88" t="s">
        <v>1480</v>
      </c>
      <c r="AE1588" s="88" t="s">
        <v>1509</v>
      </c>
      <c r="AF1588" s="88">
        <v>21.85343388198622</v>
      </c>
      <c r="AG1588" s="251" t="s">
        <v>205</v>
      </c>
      <c r="AH1588" s="206">
        <v>6</v>
      </c>
      <c r="AI1588" s="88" t="s">
        <v>47</v>
      </c>
      <c r="AJ1588" s="419">
        <f>VLOOKUP(InformeTbHv[[#This Row],[TURNO]],[1]INFORMEHV!AI$2:AK$184,2,0)</f>
        <v>0.25</v>
      </c>
      <c r="AK1588" s="419">
        <f>VLOOKUP(InformeTbHv[[#This Row],[TURNO]],[1]INFORMEHV!AI$2:AK$184,3,0)</f>
        <v>0.58333333333333337</v>
      </c>
      <c r="AL1588" s="205">
        <v>22</v>
      </c>
      <c r="AM1588" s="88">
        <v>182</v>
      </c>
      <c r="AN1588" s="88">
        <v>51.18</v>
      </c>
      <c r="AO1588" s="88">
        <v>7.21</v>
      </c>
      <c r="AP1588" s="88"/>
      <c r="AQ1588" s="89">
        <v>20</v>
      </c>
      <c r="AR1588" s="88">
        <v>12</v>
      </c>
      <c r="AS1588" s="88"/>
      <c r="AT1588" s="88"/>
      <c r="AU1588" s="88"/>
      <c r="AV1588" s="88">
        <v>0.33</v>
      </c>
      <c r="AW1588" s="88">
        <v>0.25</v>
      </c>
      <c r="AX1588" s="88">
        <v>0.17</v>
      </c>
      <c r="AY1588" s="88">
        <v>7</v>
      </c>
      <c r="AZ1588" s="92"/>
      <c r="BA1588" s="88" t="s">
        <v>48</v>
      </c>
      <c r="BB158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5.75</v>
      </c>
      <c r="BC1588" s="89">
        <v>5</v>
      </c>
      <c r="BD1588" s="89"/>
      <c r="BE1588" s="89"/>
      <c r="BF1588" s="89"/>
      <c r="BG1588" s="93"/>
      <c r="BH1588" s="44" t="s">
        <v>1066</v>
      </c>
      <c r="BI1588" s="45"/>
      <c r="BJ1588" s="45"/>
      <c r="BK1588" s="46"/>
      <c r="BL1588" s="94"/>
    </row>
    <row r="1589" spans="1:64" ht="18" customHeight="1" x14ac:dyDescent="0.3">
      <c r="A1589" s="87">
        <f>IFERROR(InformeTbHv[[#This Row],[T EFECTIVO]]/InformeTbHv[[#This Row],[Horas disponibles]],0)</f>
        <v>0</v>
      </c>
      <c r="B1589" s="87">
        <f>((InformeTbHv[[#This Row],[T PROGRAMADO]]-InformeTbHv[[#This Row],[HORAS DE OTRAS PARADA]]))/InformeTbHv[[#This Row],[T PROGRAMADO]]</f>
        <v>0</v>
      </c>
      <c r="C1589" s="216">
        <f>IFERROR(((InformeTbHv[[#This Row],[T PROGRAMADO]]-InformeTbHv[[#This Row],[Ttal P. mec]])/InformeTbHv[[#This Row],[T PROGRAMADO]]),0)</f>
        <v>1</v>
      </c>
      <c r="D1589" s="88" t="str">
        <f>IFERROR(ROUND(InformeTbHv[[#This Row],[TOTAL DE ARBOLES]]/InformeTbHv[[#This Row],[T EFECTIVO]],2),"")</f>
        <v/>
      </c>
      <c r="E1589" s="88" t="str">
        <f>(IFERROR(ROUND(InformeTbHv[[#This Row],[M3]]/InformeTbHv[[#This Row],[TOTAL DE ARBOLES]],2),""))</f>
        <v/>
      </c>
      <c r="F1589" s="39" t="str">
        <f>IFERROR(ROUND(InformeTbHv[[#This Row],[M3]]/InformeTbHv[[#This Row],[T EFECTIVO]],2),"")</f>
        <v/>
      </c>
      <c r="G1589" s="89">
        <f>InformeTbHv[[#This Row],[T PROGRAMADO]]-InformeTbHv[[#This Row],[HORAS DE OTRAS PARADA]]</f>
        <v>0</v>
      </c>
      <c r="H1589" s="89">
        <f>InformeTbHv[[#This Row],[T PROGRAMADO]]-SUM(InformeTbHv[[#This Row],[T PARADAS MEC]]+InformeTbHv[[#This Row],[ALISTAMIENTO]]+InformeTbHv[[#This Row],[Mantenimiento periódico]])</f>
        <v>6.5</v>
      </c>
      <c r="I1589" s="89">
        <f>InformeTbHv[[#This Row],[T PARADAS MEC]]+InformeTbHv[[#This Row],[ALISTAMIENTO]]+InformeTbHv[[#This Row],[Mantenimiento periódico]]</f>
        <v>0</v>
      </c>
      <c r="J1589" s="89">
        <f>SUMIF(InformeTbHv[[#This Row],[MOTIVO 1]],"Mantenimiento periódico",InformeTbHv[[#This Row],[T OTRA PARADA 1]])</f>
        <v>0</v>
      </c>
      <c r="K1589" s="89">
        <f>InformeTbHv[[#This Row],[Mantenimiento periódico]]+InformeTbHv[[#This Row],[ALISTAMIENTO]]</f>
        <v>0</v>
      </c>
      <c r="L1589" s="89">
        <f>SUM(InformeTbHv[[#This Row],[T OTRA PARADA 1]:[T OTRA PARADA 5]])</f>
        <v>6.5</v>
      </c>
      <c r="M1589" s="88" t="s">
        <v>42</v>
      </c>
      <c r="N1589" s="88" t="s">
        <v>1418</v>
      </c>
      <c r="O1589" s="88" t="s">
        <v>80</v>
      </c>
      <c r="P1589" s="88">
        <v>94270446</v>
      </c>
      <c r="Q1589" s="88" t="s">
        <v>43</v>
      </c>
      <c r="R1589" s="88" t="s">
        <v>44</v>
      </c>
      <c r="S1589" s="90">
        <v>46110</v>
      </c>
      <c r="T1589" s="88" t="s">
        <v>815</v>
      </c>
      <c r="U1589" s="88"/>
      <c r="V1589" s="88"/>
      <c r="W1589" s="88"/>
      <c r="X1589" s="88"/>
      <c r="Y1589" s="88"/>
      <c r="Z1589" s="88"/>
      <c r="AA1589" s="88"/>
      <c r="AB1589" s="88"/>
      <c r="AC1589" s="88" t="s">
        <v>1434</v>
      </c>
      <c r="AD1589" s="88" t="s">
        <v>1479</v>
      </c>
      <c r="AE1589" s="88" t="s">
        <v>1519</v>
      </c>
      <c r="AF1589" s="88">
        <v>17.88641072711232</v>
      </c>
      <c r="AG1589" s="49" t="s">
        <v>208</v>
      </c>
      <c r="AH1589" s="206">
        <v>3</v>
      </c>
      <c r="AI1589" s="88" t="s">
        <v>45</v>
      </c>
      <c r="AJ1589" s="419">
        <f>VLOOKUP(InformeTbHv[[#This Row],[TURNO]],[1]INFORMEHV!AI$2:AK$184,2,0)</f>
        <v>0.58333333333333337</v>
      </c>
      <c r="AK1589" s="419">
        <f>VLOOKUP(InformeTbHv[[#This Row],[TURNO]],[1]INFORMEHV!AI$2:AK$184,3,0)</f>
        <v>0.91666666666666663</v>
      </c>
      <c r="AL1589" s="205"/>
      <c r="AM1589" s="88"/>
      <c r="AN1589" s="88"/>
      <c r="AO1589" s="88"/>
      <c r="AP1589" s="88"/>
      <c r="AQ1589" s="89"/>
      <c r="AR1589" s="88">
        <v>6.5</v>
      </c>
      <c r="AS1589" s="88"/>
      <c r="AT1589" s="88">
        <v>0</v>
      </c>
      <c r="AU1589" s="88"/>
      <c r="AV1589" s="88"/>
      <c r="AW1589" s="88"/>
      <c r="AX1589" s="88"/>
      <c r="AY1589" s="88"/>
      <c r="AZ1589" s="92" t="s">
        <v>1068</v>
      </c>
      <c r="BA1589" s="88" t="s">
        <v>46</v>
      </c>
      <c r="BB158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6.5</v>
      </c>
      <c r="BC1589" s="89">
        <v>6.5</v>
      </c>
      <c r="BD1589" s="89"/>
      <c r="BE1589" s="89"/>
      <c r="BF1589" s="89"/>
      <c r="BG1589" s="93"/>
      <c r="BH1589" s="44" t="s">
        <v>814</v>
      </c>
      <c r="BI1589" s="45"/>
      <c r="BJ1589" s="45"/>
      <c r="BK1589" s="46"/>
      <c r="BL1589" s="94"/>
    </row>
    <row r="1590" spans="1:64" ht="18" customHeight="1" x14ac:dyDescent="0.3">
      <c r="A1590" s="87">
        <f>IFERROR(InformeTbHv[[#This Row],[T EFECTIVO]]/InformeTbHv[[#This Row],[Horas disponibles]],0)</f>
        <v>0.97314375987361768</v>
      </c>
      <c r="B1590" s="87">
        <f>((InformeTbHv[[#This Row],[T PROGRAMADO]]-InformeTbHv[[#This Row],[HORAS DE OTRAS PARADA]]))/InformeTbHv[[#This Row],[T PROGRAMADO]]</f>
        <v>0.94769230769230772</v>
      </c>
      <c r="C1590" s="216">
        <f>IFERROR(((InformeTbHv[[#This Row],[T PROGRAMADO]]-InformeTbHv[[#This Row],[Ttal P. mec]])/InformeTbHv[[#This Row],[T PROGRAMADO]]),0)</f>
        <v>0.97384615384615381</v>
      </c>
      <c r="D1590" s="88">
        <f>IFERROR(ROUND(InformeTbHv[[#This Row],[TOTAL DE ARBOLES]]/InformeTbHv[[#This Row],[T EFECTIVO]],2),"")</f>
        <v>33.6</v>
      </c>
      <c r="E1590" s="88">
        <f>(IFERROR(ROUND(InformeTbHv[[#This Row],[M3]]/InformeTbHv[[#This Row],[TOTAL DE ARBOLES]],2),""))</f>
        <v>0.47</v>
      </c>
      <c r="F1590" s="39">
        <f>IFERROR(ROUND(InformeTbHv[[#This Row],[M3]]/InformeTbHv[[#This Row],[T EFECTIVO]],2),"")</f>
        <v>15.65</v>
      </c>
      <c r="G1590" s="89">
        <f>InformeTbHv[[#This Row],[T PROGRAMADO]]-InformeTbHv[[#This Row],[HORAS DE OTRAS PARADA]]</f>
        <v>6.16</v>
      </c>
      <c r="H1590" s="89">
        <f>InformeTbHv[[#This Row],[T PROGRAMADO]]-SUM(InformeTbHv[[#This Row],[T PARADAS MEC]]+InformeTbHv[[#This Row],[ALISTAMIENTO]]+InformeTbHv[[#This Row],[Mantenimiento periódico]])</f>
        <v>6.33</v>
      </c>
      <c r="I1590" s="89">
        <f>InformeTbHv[[#This Row],[T PARADAS MEC]]+InformeTbHv[[#This Row],[ALISTAMIENTO]]+InformeTbHv[[#This Row],[Mantenimiento periódico]]</f>
        <v>0.17</v>
      </c>
      <c r="J1590" s="89">
        <f>SUMIF(InformeTbHv[[#This Row],[MOTIVO 1]],"Mantenimiento periódico",InformeTbHv[[#This Row],[T OTRA PARADA 1]])</f>
        <v>0</v>
      </c>
      <c r="K1590" s="89">
        <f>InformeTbHv[[#This Row],[Mantenimiento periódico]]+InformeTbHv[[#This Row],[ALISTAMIENTO]]</f>
        <v>0.17</v>
      </c>
      <c r="L1590" s="89">
        <f>SUM(InformeTbHv[[#This Row],[T OTRA PARADA 1]:[T OTRA PARADA 5]])</f>
        <v>0</v>
      </c>
      <c r="M1590" s="88" t="s">
        <v>79</v>
      </c>
      <c r="N1590" s="88" t="s">
        <v>1417</v>
      </c>
      <c r="O1590" s="88" t="s">
        <v>64</v>
      </c>
      <c r="P1590" s="88">
        <v>94282613</v>
      </c>
      <c r="Q1590" s="88" t="s">
        <v>65</v>
      </c>
      <c r="R1590" s="88" t="s">
        <v>44</v>
      </c>
      <c r="S1590" s="90">
        <v>46110</v>
      </c>
      <c r="T1590" s="88" t="s">
        <v>960</v>
      </c>
      <c r="U1590" s="88"/>
      <c r="V1590" s="88"/>
      <c r="W1590" s="88"/>
      <c r="X1590" s="88"/>
      <c r="Y1590" s="88"/>
      <c r="Z1590" s="88"/>
      <c r="AA1590" s="88"/>
      <c r="AB1590" s="88"/>
      <c r="AC1590" s="88" t="s">
        <v>1439</v>
      </c>
      <c r="AD1590" s="88" t="s">
        <v>1484</v>
      </c>
      <c r="AE1590" s="88" t="s">
        <v>1512</v>
      </c>
      <c r="AF1590" s="88">
        <v>18.488835725923035</v>
      </c>
      <c r="AG1590" s="49" t="s">
        <v>208</v>
      </c>
      <c r="AH1590" s="206">
        <v>3</v>
      </c>
      <c r="AI1590" s="88" t="s">
        <v>45</v>
      </c>
      <c r="AJ1590" s="419">
        <f>VLOOKUP(InformeTbHv[[#This Row],[TURNO]],[1]INFORMEHV!AI$2:AK$184,2,0)</f>
        <v>0.58333333333333337</v>
      </c>
      <c r="AK1590" s="419">
        <f>VLOOKUP(InformeTbHv[[#This Row],[TURNO]],[1]INFORMEHV!AI$2:AK$184,3,0)</f>
        <v>0.91666666666666663</v>
      </c>
      <c r="AL1590" s="205"/>
      <c r="AM1590" s="88">
        <v>207</v>
      </c>
      <c r="AN1590" s="88">
        <v>96.4</v>
      </c>
      <c r="AO1590" s="88">
        <v>20.62</v>
      </c>
      <c r="AP1590" s="88">
        <v>44</v>
      </c>
      <c r="AQ1590" s="89"/>
      <c r="AR1590" s="88">
        <v>6.5</v>
      </c>
      <c r="AS1590" s="88"/>
      <c r="AT1590" s="88"/>
      <c r="AU1590" s="88"/>
      <c r="AV1590" s="88">
        <v>0.17</v>
      </c>
      <c r="AW1590" s="88"/>
      <c r="AX1590" s="88">
        <v>0.17</v>
      </c>
      <c r="AY1590" s="88"/>
      <c r="AZ1590" s="92"/>
      <c r="BA1590" s="88" t="s">
        <v>48</v>
      </c>
      <c r="BB159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0.34</v>
      </c>
      <c r="BC1590" s="89"/>
      <c r="BD1590" s="89"/>
      <c r="BE1590" s="89"/>
      <c r="BF1590" s="89"/>
      <c r="BG1590" s="93"/>
      <c r="BH1590" s="44"/>
      <c r="BI1590" s="45"/>
      <c r="BJ1590" s="45"/>
      <c r="BK1590" s="46"/>
      <c r="BL1590" s="94"/>
    </row>
    <row r="1591" spans="1:64" ht="18" customHeight="1" x14ac:dyDescent="0.3">
      <c r="A1591" s="87">
        <f>IFERROR(InformeTbHv[[#This Row],[T EFECTIVO]]/InformeTbHv[[#This Row],[Horas disponibles]],0)</f>
        <v>0.90745501285347041</v>
      </c>
      <c r="B1591" s="87">
        <f>((InformeTbHv[[#This Row],[T PROGRAMADO]]-InformeTbHv[[#This Row],[HORAS DE OTRAS PARADA]]))/InformeTbHv[[#This Row],[T PROGRAMADO]]</f>
        <v>0.88249999999999995</v>
      </c>
      <c r="C1591" s="216">
        <f>IFERROR(((InformeTbHv[[#This Row],[T PROGRAMADO]]-InformeTbHv[[#This Row],[Ttal P. mec]])/InformeTbHv[[#This Row],[T PROGRAMADO]]),0)</f>
        <v>0.97250000000000003</v>
      </c>
      <c r="D1591" s="88">
        <f>IFERROR(ROUND(InformeTbHv[[#This Row],[TOTAL DE ARBOLES]]/InformeTbHv[[#This Row],[T EFECTIVO]],2),"")</f>
        <v>5.0999999999999996</v>
      </c>
      <c r="E1591" s="88">
        <f>(IFERROR(ROUND(InformeTbHv[[#This Row],[M3]]/InformeTbHv[[#This Row],[TOTAL DE ARBOLES]],2),""))</f>
        <v>0.56999999999999995</v>
      </c>
      <c r="F1591" s="39">
        <f>IFERROR(ROUND(InformeTbHv[[#This Row],[M3]]/InformeTbHv[[#This Row],[T EFECTIVO]],2),"")</f>
        <v>2.89</v>
      </c>
      <c r="G1591" s="89">
        <f>InformeTbHv[[#This Row],[T PROGRAMADO]]-InformeTbHv[[#This Row],[HORAS DE OTRAS PARADA]]</f>
        <v>10.59</v>
      </c>
      <c r="H1591" s="89">
        <f>InformeTbHv[[#This Row],[T PROGRAMADO]]-SUM(InformeTbHv[[#This Row],[T PARADAS MEC]]+InformeTbHv[[#This Row],[ALISTAMIENTO]]+InformeTbHv[[#This Row],[Mantenimiento periódico]])</f>
        <v>11.67</v>
      </c>
      <c r="I1591" s="89">
        <f>InformeTbHv[[#This Row],[T PARADAS MEC]]+InformeTbHv[[#This Row],[ALISTAMIENTO]]+InformeTbHv[[#This Row],[Mantenimiento periódico]]</f>
        <v>0.33</v>
      </c>
      <c r="J1591" s="89">
        <f>SUMIF(InformeTbHv[[#This Row],[MOTIVO 1]],"Mantenimiento periódico",InformeTbHv[[#This Row],[T OTRA PARADA 1]])</f>
        <v>0</v>
      </c>
      <c r="K1591" s="89">
        <f>InformeTbHv[[#This Row],[Mantenimiento periódico]]+InformeTbHv[[#This Row],[ALISTAMIENTO]]</f>
        <v>0.33</v>
      </c>
      <c r="L1591" s="89">
        <f>SUM(InformeTbHv[[#This Row],[T OTRA PARADA 1]:[T OTRA PARADA 5]])</f>
        <v>0</v>
      </c>
      <c r="M1591" s="88" t="s">
        <v>55</v>
      </c>
      <c r="N1591" s="88" t="s">
        <v>1418</v>
      </c>
      <c r="O1591" s="88" t="s">
        <v>56</v>
      </c>
      <c r="P1591" s="88">
        <v>1114480052</v>
      </c>
      <c r="Q1591" s="88" t="s">
        <v>43</v>
      </c>
      <c r="R1591" s="88" t="s">
        <v>49</v>
      </c>
      <c r="S1591" s="90">
        <v>46110</v>
      </c>
      <c r="T1591" s="88" t="s">
        <v>62</v>
      </c>
      <c r="U1591" s="88"/>
      <c r="V1591" s="88"/>
      <c r="W1591" s="88"/>
      <c r="X1591" s="88"/>
      <c r="Y1591" s="88"/>
      <c r="Z1591" s="88"/>
      <c r="AA1591" s="88"/>
      <c r="AB1591" s="88"/>
      <c r="AC1591" s="88" t="s">
        <v>1445</v>
      </c>
      <c r="AD1591" s="88" t="s">
        <v>1490</v>
      </c>
      <c r="AE1591" s="88" t="s">
        <v>1518</v>
      </c>
      <c r="AF1591" s="88">
        <v>19.828868083208551</v>
      </c>
      <c r="AG1591" s="49" t="s">
        <v>208</v>
      </c>
      <c r="AH1591" s="206">
        <v>5</v>
      </c>
      <c r="AI1591" s="88" t="s">
        <v>47</v>
      </c>
      <c r="AJ1591" s="419">
        <f>VLOOKUP(InformeTbHv[[#This Row],[TURNO]],[1]INFORMEHV!AI$2:AK$184,2,0)</f>
        <v>0.25</v>
      </c>
      <c r="AK1591" s="419">
        <f>VLOOKUP(InformeTbHv[[#This Row],[TURNO]],[1]INFORMEHV!AI$2:AK$184,3,0)</f>
        <v>0.58333333333333337</v>
      </c>
      <c r="AL1591" s="205">
        <v>35</v>
      </c>
      <c r="AM1591" s="88">
        <v>54</v>
      </c>
      <c r="AN1591" s="88">
        <v>30.62</v>
      </c>
      <c r="AO1591" s="88">
        <v>3.18</v>
      </c>
      <c r="AP1591" s="88"/>
      <c r="AQ1591" s="95">
        <v>28.6</v>
      </c>
      <c r="AR1591" s="88">
        <v>12</v>
      </c>
      <c r="AS1591" s="88"/>
      <c r="AT1591" s="88"/>
      <c r="AU1591" s="88"/>
      <c r="AV1591" s="88">
        <v>0.33</v>
      </c>
      <c r="AW1591" s="88">
        <v>0.33</v>
      </c>
      <c r="AX1591" s="88">
        <v>0.75</v>
      </c>
      <c r="AY1591" s="88"/>
      <c r="AZ1591" s="92" t="s">
        <v>1071</v>
      </c>
      <c r="BA1591" s="88" t="s">
        <v>46</v>
      </c>
      <c r="BB159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1.4100000000000001</v>
      </c>
      <c r="BC1591" s="89">
        <v>0</v>
      </c>
      <c r="BD1591" s="89"/>
      <c r="BE1591" s="89"/>
      <c r="BF1591" s="89"/>
      <c r="BG1591" s="93"/>
      <c r="BH1591" s="44"/>
      <c r="BI1591" s="45"/>
      <c r="BJ1591" s="45"/>
      <c r="BK1591" s="46"/>
      <c r="BL1591" s="94"/>
    </row>
    <row r="1592" spans="1:64" ht="18" customHeight="1" x14ac:dyDescent="0.3">
      <c r="A1592" s="87">
        <f>IFERROR(InformeTbHv[[#This Row],[T EFECTIVO]]/InformeTbHv[[#This Row],[Horas disponibles]],0)</f>
        <v>0.94720000000000004</v>
      </c>
      <c r="B1592" s="87">
        <f>((InformeTbHv[[#This Row],[T PROGRAMADO]]-InformeTbHv[[#This Row],[HORAS DE OTRAS PARADA]]))/InformeTbHv[[#This Row],[T PROGRAMADO]]</f>
        <v>0.91076923076923078</v>
      </c>
      <c r="C1592" s="216">
        <f>IFERROR(((InformeTbHv[[#This Row],[T PROGRAMADO]]-InformeTbHv[[#This Row],[Ttal P. mec]])/InformeTbHv[[#This Row],[T PROGRAMADO]]),0)</f>
        <v>0.96153846153846156</v>
      </c>
      <c r="D1592" s="88">
        <f>IFERROR(ROUND(InformeTbHv[[#This Row],[TOTAL DE ARBOLES]]/InformeTbHv[[#This Row],[T EFECTIVO]],2),"")</f>
        <v>52.03</v>
      </c>
      <c r="E1592" s="88">
        <f>(IFERROR(ROUND(InformeTbHv[[#This Row],[M3]]/InformeTbHv[[#This Row],[TOTAL DE ARBOLES]],2),""))</f>
        <v>0.18</v>
      </c>
      <c r="F1592" s="39">
        <f>IFERROR(ROUND(InformeTbHv[[#This Row],[M3]]/InformeTbHv[[#This Row],[T EFECTIVO]],2),"")</f>
        <v>9.4600000000000009</v>
      </c>
      <c r="G1592" s="89">
        <f>InformeTbHv[[#This Row],[T PROGRAMADO]]-InformeTbHv[[#This Row],[HORAS DE OTRAS PARADA]]</f>
        <v>5.92</v>
      </c>
      <c r="H1592" s="89">
        <f>InformeTbHv[[#This Row],[T PROGRAMADO]]-SUM(InformeTbHv[[#This Row],[T PARADAS MEC]]+InformeTbHv[[#This Row],[ALISTAMIENTO]]+InformeTbHv[[#This Row],[Mantenimiento periódico]])</f>
        <v>6.25</v>
      </c>
      <c r="I1592" s="89">
        <f>InformeTbHv[[#This Row],[T PARADAS MEC]]+InformeTbHv[[#This Row],[ALISTAMIENTO]]+InformeTbHv[[#This Row],[Mantenimiento periódico]]</f>
        <v>0.25</v>
      </c>
      <c r="J1592" s="89">
        <f>SUMIF(InformeTbHv[[#This Row],[MOTIVO 1]],"Mantenimiento periódico",InformeTbHv[[#This Row],[T OTRA PARADA 1]])</f>
        <v>0</v>
      </c>
      <c r="K1592" s="89">
        <f>InformeTbHv[[#This Row],[Mantenimiento periódico]]+InformeTbHv[[#This Row],[ALISTAMIENTO]]</f>
        <v>0.25</v>
      </c>
      <c r="L1592" s="89">
        <f>SUM(InformeTbHv[[#This Row],[T OTRA PARADA 1]:[T OTRA PARADA 5]])</f>
        <v>0</v>
      </c>
      <c r="M1592" s="88" t="s">
        <v>72</v>
      </c>
      <c r="N1592" s="88" t="s">
        <v>1418</v>
      </c>
      <c r="O1592" s="88" t="s">
        <v>87</v>
      </c>
      <c r="P1592" s="88">
        <v>1112300817</v>
      </c>
      <c r="Q1592" s="88" t="s">
        <v>43</v>
      </c>
      <c r="R1592" s="88" t="s">
        <v>74</v>
      </c>
      <c r="S1592" s="90">
        <v>46110</v>
      </c>
      <c r="T1592" s="88" t="s">
        <v>102</v>
      </c>
      <c r="U1592" s="88"/>
      <c r="V1592" s="88"/>
      <c r="W1592" s="88"/>
      <c r="X1592" s="88"/>
      <c r="Y1592" s="88"/>
      <c r="Z1592" s="88"/>
      <c r="AA1592" s="88"/>
      <c r="AB1592" s="88"/>
      <c r="AC1592" s="88" t="s">
        <v>1425</v>
      </c>
      <c r="AD1592" s="88" t="s">
        <v>1470</v>
      </c>
      <c r="AE1592" s="88" t="s">
        <v>1514</v>
      </c>
      <c r="AF1592" s="88">
        <v>18.81028029942162</v>
      </c>
      <c r="AG1592" s="251" t="s">
        <v>205</v>
      </c>
      <c r="AH1592" s="206">
        <v>4</v>
      </c>
      <c r="AI1592" s="88" t="s">
        <v>47</v>
      </c>
      <c r="AJ1592" s="419">
        <f>VLOOKUP(InformeTbHv[[#This Row],[TURNO]],[1]INFORMEHV!AI$2:AK$184,2,0)</f>
        <v>0.25</v>
      </c>
      <c r="AK1592" s="419">
        <f>VLOOKUP(InformeTbHv[[#This Row],[TURNO]],[1]INFORMEHV!AI$2:AK$184,3,0)</f>
        <v>0.58333333333333337</v>
      </c>
      <c r="AL1592" s="205">
        <v>26</v>
      </c>
      <c r="AM1592" s="88">
        <v>308</v>
      </c>
      <c r="AN1592" s="88">
        <v>56</v>
      </c>
      <c r="AO1592" s="88">
        <v>8</v>
      </c>
      <c r="AP1592" s="88">
        <v>61</v>
      </c>
      <c r="AQ1592" s="89">
        <v>14</v>
      </c>
      <c r="AR1592" s="88">
        <v>6.5</v>
      </c>
      <c r="AS1592" s="88"/>
      <c r="AT1592" s="88"/>
      <c r="AU1592" s="88"/>
      <c r="AV1592" s="88">
        <v>0.25</v>
      </c>
      <c r="AW1592" s="88"/>
      <c r="AX1592" s="88">
        <v>0.33</v>
      </c>
      <c r="AY1592" s="88">
        <v>5</v>
      </c>
      <c r="AZ1592" s="92" t="s">
        <v>1072</v>
      </c>
      <c r="BA1592" s="88" t="s">
        <v>48</v>
      </c>
      <c r="BB159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0.58000000000000007</v>
      </c>
      <c r="BC1592" s="89"/>
      <c r="BD1592" s="89"/>
      <c r="BE1592" s="89"/>
      <c r="BF1592" s="89"/>
      <c r="BG1592" s="93"/>
      <c r="BH1592" s="44"/>
      <c r="BI1592" s="45"/>
      <c r="BJ1592" s="45"/>
      <c r="BK1592" s="46"/>
      <c r="BL1592" s="94"/>
    </row>
    <row r="1593" spans="1:64" ht="18" customHeight="1" x14ac:dyDescent="0.3">
      <c r="A1593" s="87">
        <f>IFERROR(InformeTbHv[[#This Row],[T EFECTIVO]]/InformeTbHv[[#This Row],[Horas disponibles]],0)</f>
        <v>0.93279999999999996</v>
      </c>
      <c r="B1593" s="87">
        <f>((InformeTbHv[[#This Row],[T PROGRAMADO]]-InformeTbHv[[#This Row],[HORAS DE OTRAS PARADA]]))/InformeTbHv[[#This Row],[T PROGRAMADO]]</f>
        <v>0.89692307692307693</v>
      </c>
      <c r="C1593" s="216">
        <f>IFERROR(((InformeTbHv[[#This Row],[T PROGRAMADO]]-InformeTbHv[[#This Row],[Ttal P. mec]])/InformeTbHv[[#This Row],[T PROGRAMADO]]),0)</f>
        <v>0.96153846153846156</v>
      </c>
      <c r="D1593" s="88">
        <f>IFERROR(ROUND(InformeTbHv[[#This Row],[TOTAL DE ARBOLES]]/InformeTbHv[[#This Row],[T EFECTIVO]],2),"")</f>
        <v>36.880000000000003</v>
      </c>
      <c r="E1593" s="88">
        <f>(IFERROR(ROUND(InformeTbHv[[#This Row],[M3]]/InformeTbHv[[#This Row],[TOTAL DE ARBOLES]],2),""))</f>
        <v>0.19</v>
      </c>
      <c r="F1593" s="39">
        <f>IFERROR(ROUND(InformeTbHv[[#This Row],[M3]]/InformeTbHv[[#This Row],[T EFECTIVO]],2),"")</f>
        <v>6.86</v>
      </c>
      <c r="G1593" s="89">
        <f>InformeTbHv[[#This Row],[T PROGRAMADO]]-InformeTbHv[[#This Row],[HORAS DE OTRAS PARADA]]</f>
        <v>5.83</v>
      </c>
      <c r="H1593" s="89">
        <f>InformeTbHv[[#This Row],[T PROGRAMADO]]-SUM(InformeTbHv[[#This Row],[T PARADAS MEC]]+InformeTbHv[[#This Row],[ALISTAMIENTO]]+InformeTbHv[[#This Row],[Mantenimiento periódico]])</f>
        <v>6.25</v>
      </c>
      <c r="I1593" s="89">
        <f>InformeTbHv[[#This Row],[T PARADAS MEC]]+InformeTbHv[[#This Row],[ALISTAMIENTO]]+InformeTbHv[[#This Row],[Mantenimiento periódico]]</f>
        <v>0.25</v>
      </c>
      <c r="J1593" s="89">
        <f>SUMIF(InformeTbHv[[#This Row],[MOTIVO 1]],"Mantenimiento periódico",InformeTbHv[[#This Row],[T OTRA PARADA 1]])</f>
        <v>0</v>
      </c>
      <c r="K1593" s="89">
        <f>InformeTbHv[[#This Row],[Mantenimiento periódico]]+InformeTbHv[[#This Row],[ALISTAMIENTO]]</f>
        <v>0.25</v>
      </c>
      <c r="L1593" s="89">
        <f>SUM(InformeTbHv[[#This Row],[T OTRA PARADA 1]:[T OTRA PARADA 5]])</f>
        <v>0</v>
      </c>
      <c r="M1593" s="88" t="s">
        <v>72</v>
      </c>
      <c r="N1593" s="88" t="s">
        <v>1418</v>
      </c>
      <c r="O1593" s="88" t="s">
        <v>75</v>
      </c>
      <c r="P1593" s="88">
        <v>1114481552</v>
      </c>
      <c r="Q1593" s="88" t="s">
        <v>43</v>
      </c>
      <c r="R1593" s="88" t="s">
        <v>74</v>
      </c>
      <c r="S1593" s="90">
        <v>46110</v>
      </c>
      <c r="T1593" s="88" t="s">
        <v>102</v>
      </c>
      <c r="U1593" s="88"/>
      <c r="V1593" s="88"/>
      <c r="W1593" s="88"/>
      <c r="X1593" s="88"/>
      <c r="Y1593" s="88"/>
      <c r="Z1593" s="88"/>
      <c r="AA1593" s="88"/>
      <c r="AB1593" s="88"/>
      <c r="AC1593" s="88" t="s">
        <v>1425</v>
      </c>
      <c r="AD1593" s="88" t="s">
        <v>1470</v>
      </c>
      <c r="AE1593" s="88" t="s">
        <v>1514</v>
      </c>
      <c r="AF1593" s="88">
        <v>18.81028029942162</v>
      </c>
      <c r="AG1593" s="251" t="s">
        <v>205</v>
      </c>
      <c r="AH1593" s="206">
        <v>4</v>
      </c>
      <c r="AI1593" s="88" t="s">
        <v>45</v>
      </c>
      <c r="AJ1593" s="419">
        <f>VLOOKUP(InformeTbHv[[#This Row],[TURNO]],[1]INFORMEHV!AI$2:AK$184,2,0)</f>
        <v>0.58333333333333337</v>
      </c>
      <c r="AK1593" s="419">
        <f>VLOOKUP(InformeTbHv[[#This Row],[TURNO]],[1]INFORMEHV!AI$2:AK$184,3,0)</f>
        <v>0.91666666666666663</v>
      </c>
      <c r="AL1593" s="205">
        <v>26</v>
      </c>
      <c r="AM1593" s="88">
        <v>215</v>
      </c>
      <c r="AN1593" s="88">
        <v>40</v>
      </c>
      <c r="AO1593" s="88">
        <v>7</v>
      </c>
      <c r="AP1593" s="88">
        <v>38</v>
      </c>
      <c r="AQ1593" s="89">
        <v>14</v>
      </c>
      <c r="AR1593" s="88">
        <v>6.5</v>
      </c>
      <c r="AS1593" s="88"/>
      <c r="AT1593" s="88"/>
      <c r="AU1593" s="88"/>
      <c r="AV1593" s="88">
        <v>0.25</v>
      </c>
      <c r="AW1593" s="88">
        <v>0.22</v>
      </c>
      <c r="AX1593" s="88">
        <v>0.2</v>
      </c>
      <c r="AY1593" s="88">
        <v>5</v>
      </c>
      <c r="AZ1593" s="92" t="s">
        <v>1072</v>
      </c>
      <c r="BA1593" s="88" t="s">
        <v>48</v>
      </c>
      <c r="BB159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0.66999999999999993</v>
      </c>
      <c r="BC1593" s="89"/>
      <c r="BD1593" s="89"/>
      <c r="BE1593" s="89"/>
      <c r="BF1593" s="89"/>
      <c r="BG1593" s="93"/>
      <c r="BH1593" s="44"/>
      <c r="BI1593" s="45"/>
      <c r="BJ1593" s="45"/>
      <c r="BK1593" s="46"/>
      <c r="BL1593" s="94"/>
    </row>
    <row r="1594" spans="1:64" ht="18" customHeight="1" x14ac:dyDescent="0.3">
      <c r="A1594" s="87">
        <f>IFERROR(InformeTbHv[[#This Row],[T EFECTIVO]]/InformeTbHv[[#This Row],[Horas disponibles]],0)</f>
        <v>0.84571925249891344</v>
      </c>
      <c r="B1594" s="87">
        <f>((InformeTbHv[[#This Row],[T PROGRAMADO]]-InformeTbHv[[#This Row],[HORAS DE OTRAS PARADA]]))/InformeTbHv[[#This Row],[T PROGRAMADO]]</f>
        <v>0.81083333333333329</v>
      </c>
      <c r="C1594" s="216">
        <f>IFERROR(((InformeTbHv[[#This Row],[T PROGRAMADO]]-InformeTbHv[[#This Row],[Ttal P. mec]])/InformeTbHv[[#This Row],[T PROGRAMADO]]),0)</f>
        <v>0.95874999999999999</v>
      </c>
      <c r="D1594" s="88">
        <f>IFERROR(ROUND(InformeTbHv[[#This Row],[TOTAL DE ARBOLES]]/InformeTbHv[[#This Row],[T EFECTIVO]],2),"")</f>
        <v>55.81</v>
      </c>
      <c r="E1594" s="88">
        <f>(IFERROR(ROUND(InformeTbHv[[#This Row],[M3]]/InformeTbHv[[#This Row],[TOTAL DE ARBOLES]],2),""))</f>
        <v>0.17</v>
      </c>
      <c r="F1594" s="39">
        <f>IFERROR(ROUND(InformeTbHv[[#This Row],[M3]]/InformeTbHv[[#This Row],[T EFECTIVO]],2),"")</f>
        <v>9.25</v>
      </c>
      <c r="G1594" s="89">
        <f>InformeTbHv[[#This Row],[T PROGRAMADO]]-InformeTbHv[[#This Row],[HORAS DE OTRAS PARADA]]</f>
        <v>6.4866666666666664</v>
      </c>
      <c r="H1594" s="89">
        <f>InformeTbHv[[#This Row],[T PROGRAMADO]]-SUM(InformeTbHv[[#This Row],[T PARADAS MEC]]+InformeTbHv[[#This Row],[ALISTAMIENTO]]+InformeTbHv[[#This Row],[Mantenimiento periódico]])</f>
        <v>7.67</v>
      </c>
      <c r="I1594" s="89">
        <f>InformeTbHv[[#This Row],[T PARADAS MEC]]+InformeTbHv[[#This Row],[ALISTAMIENTO]]+InformeTbHv[[#This Row],[Mantenimiento periódico]]</f>
        <v>0.33</v>
      </c>
      <c r="J1594" s="89">
        <f>SUMIF(InformeTbHv[[#This Row],[MOTIVO 1]],"Mantenimiento periódico",InformeTbHv[[#This Row],[T OTRA PARADA 1]])</f>
        <v>0</v>
      </c>
      <c r="K1594" s="89">
        <f>InformeTbHv[[#This Row],[Mantenimiento periódico]]+InformeTbHv[[#This Row],[ALISTAMIENTO]]</f>
        <v>0.33</v>
      </c>
      <c r="L1594" s="89">
        <f>SUM(InformeTbHv[[#This Row],[T OTRA PARADA 1]:[T OTRA PARADA 5]])</f>
        <v>0.93333333333333302</v>
      </c>
      <c r="M1594" s="88" t="s">
        <v>72</v>
      </c>
      <c r="N1594" s="88" t="s">
        <v>1418</v>
      </c>
      <c r="O1594" s="88" t="s">
        <v>87</v>
      </c>
      <c r="P1594" s="88">
        <v>1112300817</v>
      </c>
      <c r="Q1594" s="88" t="s">
        <v>43</v>
      </c>
      <c r="R1594" s="88" t="s">
        <v>74</v>
      </c>
      <c r="S1594" s="90">
        <v>46111</v>
      </c>
      <c r="T1594" s="88" t="s">
        <v>102</v>
      </c>
      <c r="U1594" s="88"/>
      <c r="V1594" s="88"/>
      <c r="W1594" s="88"/>
      <c r="X1594" s="88"/>
      <c r="Y1594" s="88"/>
      <c r="Z1594" s="88"/>
      <c r="AA1594" s="88"/>
      <c r="AB1594" s="88"/>
      <c r="AC1594" s="88" t="s">
        <v>1425</v>
      </c>
      <c r="AD1594" s="88" t="s">
        <v>1470</v>
      </c>
      <c r="AE1594" s="88" t="s">
        <v>1514</v>
      </c>
      <c r="AF1594" s="88">
        <v>18.81028029942162</v>
      </c>
      <c r="AG1594" s="251" t="s">
        <v>205</v>
      </c>
      <c r="AH1594" s="206">
        <v>4</v>
      </c>
      <c r="AI1594" s="88" t="s">
        <v>47</v>
      </c>
      <c r="AJ1594" s="419">
        <f>VLOOKUP(InformeTbHv[[#This Row],[TURNO]],[1]INFORMEHV!AI$2:AK$184,2,0)</f>
        <v>0.25</v>
      </c>
      <c r="AK1594" s="419">
        <f>VLOOKUP(InformeTbHv[[#This Row],[TURNO]],[1]INFORMEHV!AI$2:AK$184,3,0)</f>
        <v>0.58333333333333337</v>
      </c>
      <c r="AL1594" s="205">
        <v>25</v>
      </c>
      <c r="AM1594" s="88">
        <v>362</v>
      </c>
      <c r="AN1594" s="88">
        <v>60</v>
      </c>
      <c r="AO1594" s="88">
        <v>8</v>
      </c>
      <c r="AP1594" s="88">
        <v>71</v>
      </c>
      <c r="AQ1594" s="89">
        <v>14</v>
      </c>
      <c r="AR1594" s="88">
        <v>8</v>
      </c>
      <c r="AS1594" s="88"/>
      <c r="AT1594" s="88"/>
      <c r="AU1594" s="88"/>
      <c r="AV1594" s="88">
        <v>0.33</v>
      </c>
      <c r="AW1594" s="88"/>
      <c r="AX1594" s="88">
        <v>0.25</v>
      </c>
      <c r="AY1594" s="88">
        <v>5</v>
      </c>
      <c r="AZ1594" s="92" t="s">
        <v>1073</v>
      </c>
      <c r="BA1594" s="88" t="s">
        <v>48</v>
      </c>
      <c r="BB159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1.5133333333333332</v>
      </c>
      <c r="BC1594" s="89">
        <v>0.93333333333333302</v>
      </c>
      <c r="BD1594" s="89"/>
      <c r="BE1594" s="89"/>
      <c r="BF1594" s="89"/>
      <c r="BG1594" s="93"/>
      <c r="BH1594" s="44" t="s">
        <v>841</v>
      </c>
      <c r="BI1594" s="45"/>
      <c r="BJ1594" s="45"/>
      <c r="BK1594" s="46"/>
      <c r="BL1594" s="94"/>
    </row>
    <row r="1595" spans="1:64" ht="18" customHeight="1" x14ac:dyDescent="0.3">
      <c r="A1595" s="87">
        <f>IFERROR(InformeTbHv[[#This Row],[T EFECTIVO]]/InformeTbHv[[#This Row],[Horas disponibles]],0)</f>
        <v>0.86760925449871462</v>
      </c>
      <c r="B1595" s="87">
        <f>((InformeTbHv[[#This Row],[T PROGRAMADO]]-InformeTbHv[[#This Row],[HORAS DE OTRAS PARADA]]))/InformeTbHv[[#This Row],[T PROGRAMADO]]</f>
        <v>0.84375</v>
      </c>
      <c r="C1595" s="216">
        <f>IFERROR(((InformeTbHv[[#This Row],[T PROGRAMADO]]-InformeTbHv[[#This Row],[Ttal P. mec]])/InformeTbHv[[#This Row],[T PROGRAMADO]]),0)</f>
        <v>0.97250000000000003</v>
      </c>
      <c r="D1595" s="88">
        <f>IFERROR(ROUND(InformeTbHv[[#This Row],[TOTAL DE ARBOLES]]/InformeTbHv[[#This Row],[T EFECTIVO]],2),"")</f>
        <v>42.22</v>
      </c>
      <c r="E1595" s="88">
        <f>(IFERROR(ROUND(InformeTbHv[[#This Row],[M3]]/InformeTbHv[[#This Row],[TOTAL DE ARBOLES]],2),""))</f>
        <v>0.18</v>
      </c>
      <c r="F1595" s="39">
        <f>IFERROR(ROUND(InformeTbHv[[#This Row],[M3]]/InformeTbHv[[#This Row],[T EFECTIVO]],2),"")</f>
        <v>7.41</v>
      </c>
      <c r="G1595" s="89">
        <f>InformeTbHv[[#This Row],[T PROGRAMADO]]-InformeTbHv[[#This Row],[HORAS DE OTRAS PARADA]]</f>
        <v>6.75</v>
      </c>
      <c r="H1595" s="89">
        <f>InformeTbHv[[#This Row],[T PROGRAMADO]]-SUM(InformeTbHv[[#This Row],[T PARADAS MEC]]+InformeTbHv[[#This Row],[ALISTAMIENTO]]+InformeTbHv[[#This Row],[Mantenimiento periódico]])</f>
        <v>7.78</v>
      </c>
      <c r="I1595" s="89">
        <f>InformeTbHv[[#This Row],[T PARADAS MEC]]+InformeTbHv[[#This Row],[ALISTAMIENTO]]+InformeTbHv[[#This Row],[Mantenimiento periódico]]</f>
        <v>0.22</v>
      </c>
      <c r="J1595" s="89">
        <f>SUMIF(InformeTbHv[[#This Row],[MOTIVO 1]],"Mantenimiento periódico",InformeTbHv[[#This Row],[T OTRA PARADA 1]])</f>
        <v>0</v>
      </c>
      <c r="K1595" s="89">
        <f>InformeTbHv[[#This Row],[Mantenimiento periódico]]+InformeTbHv[[#This Row],[ALISTAMIENTO]]</f>
        <v>0.22</v>
      </c>
      <c r="L1595" s="89">
        <f>SUM(InformeTbHv[[#This Row],[T OTRA PARADA 1]:[T OTRA PARADA 5]])</f>
        <v>0.5</v>
      </c>
      <c r="M1595" s="88" t="s">
        <v>72</v>
      </c>
      <c r="N1595" s="88" t="s">
        <v>1418</v>
      </c>
      <c r="O1595" s="88" t="s">
        <v>75</v>
      </c>
      <c r="P1595" s="88">
        <v>1114481552</v>
      </c>
      <c r="Q1595" s="88" t="s">
        <v>43</v>
      </c>
      <c r="R1595" s="88" t="s">
        <v>74</v>
      </c>
      <c r="S1595" s="90">
        <v>46111</v>
      </c>
      <c r="T1595" s="88" t="s">
        <v>198</v>
      </c>
      <c r="U1595" s="88"/>
      <c r="V1595" s="88"/>
      <c r="W1595" s="88"/>
      <c r="X1595" s="88"/>
      <c r="Y1595" s="88"/>
      <c r="Z1595" s="88"/>
      <c r="AA1595" s="88"/>
      <c r="AB1595" s="88"/>
      <c r="AC1595" s="88" t="s">
        <v>1450</v>
      </c>
      <c r="AD1595" s="88" t="s">
        <v>1495</v>
      </c>
      <c r="AE1595" s="88" t="s">
        <v>1514</v>
      </c>
      <c r="AF1595" s="88">
        <v>16.86453723236896</v>
      </c>
      <c r="AG1595" s="251" t="s">
        <v>205</v>
      </c>
      <c r="AH1595" s="206">
        <v>4</v>
      </c>
      <c r="AI1595" s="88" t="s">
        <v>45</v>
      </c>
      <c r="AJ1595" s="419">
        <f>VLOOKUP(InformeTbHv[[#This Row],[TURNO]],[1]INFORMEHV!AI$2:AK$184,2,0)</f>
        <v>0.58333333333333337</v>
      </c>
      <c r="AK1595" s="419">
        <f>VLOOKUP(InformeTbHv[[#This Row],[TURNO]],[1]INFORMEHV!AI$2:AK$184,3,0)</f>
        <v>0.91666666666666663</v>
      </c>
      <c r="AL1595" s="205">
        <v>27</v>
      </c>
      <c r="AM1595" s="88">
        <v>285</v>
      </c>
      <c r="AN1595" s="88">
        <v>50</v>
      </c>
      <c r="AO1595" s="88">
        <v>7</v>
      </c>
      <c r="AP1595" s="88">
        <v>42</v>
      </c>
      <c r="AQ1595" s="89">
        <v>14</v>
      </c>
      <c r="AR1595" s="88">
        <v>8</v>
      </c>
      <c r="AS1595" s="88"/>
      <c r="AT1595" s="88"/>
      <c r="AU1595" s="88"/>
      <c r="AV1595" s="88">
        <v>0.22</v>
      </c>
      <c r="AW1595" s="88">
        <v>0.2</v>
      </c>
      <c r="AX1595" s="88">
        <v>0.33</v>
      </c>
      <c r="AY1595" s="88">
        <v>6</v>
      </c>
      <c r="AZ1595" s="92" t="s">
        <v>1074</v>
      </c>
      <c r="BA1595" s="88" t="s">
        <v>48</v>
      </c>
      <c r="BB159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1.25</v>
      </c>
      <c r="BC1595" s="89">
        <v>0.5</v>
      </c>
      <c r="BD1595" s="89"/>
      <c r="BE1595" s="89"/>
      <c r="BF1595" s="89"/>
      <c r="BG1595" s="93"/>
      <c r="BH1595" s="14" t="s">
        <v>236</v>
      </c>
      <c r="BI1595" s="45"/>
      <c r="BJ1595" s="45"/>
      <c r="BK1595" s="46"/>
      <c r="BL1595" s="94"/>
    </row>
    <row r="1596" spans="1:64" ht="18" customHeight="1" x14ac:dyDescent="0.3">
      <c r="A1596" s="87">
        <f>IFERROR(InformeTbHv[[#This Row],[T EFECTIVO]]/InformeTbHv[[#This Row],[Horas disponibles]],0)</f>
        <v>0.60172043010752774</v>
      </c>
      <c r="B1596" s="87">
        <f>((InformeTbHv[[#This Row],[T PROGRAMADO]]-InformeTbHv[[#This Row],[HORAS DE OTRAS PARADA]]))/InformeTbHv[[#This Row],[T PROGRAMADO]]</f>
        <v>0.58291666666666753</v>
      </c>
      <c r="C1596" s="216">
        <f>IFERROR(((InformeTbHv[[#This Row],[T PROGRAMADO]]-InformeTbHv[[#This Row],[Ttal P. mec]])/InformeTbHv[[#This Row],[T PROGRAMADO]]),0)</f>
        <v>0.96875</v>
      </c>
      <c r="D1596" s="88">
        <f>IFERROR(ROUND(InformeTbHv[[#This Row],[TOTAL DE ARBOLES]]/InformeTbHv[[#This Row],[T EFECTIVO]],2),"")</f>
        <v>37.74</v>
      </c>
      <c r="E1596" s="88">
        <f>(IFERROR(ROUND(InformeTbHv[[#This Row],[M3]]/InformeTbHv[[#This Row],[TOTAL DE ARBOLES]],2),""))</f>
        <v>0.43</v>
      </c>
      <c r="F1596" s="39">
        <f>IFERROR(ROUND(InformeTbHv[[#This Row],[M3]]/InformeTbHv[[#This Row],[T EFECTIVO]],2),"")</f>
        <v>16.36</v>
      </c>
      <c r="G1596" s="89">
        <f>InformeTbHv[[#This Row],[T PROGRAMADO]]-InformeTbHv[[#This Row],[HORAS DE OTRAS PARADA]]</f>
        <v>4.6633333333333402</v>
      </c>
      <c r="H1596" s="89">
        <f>InformeTbHv[[#This Row],[T PROGRAMADO]]-SUM(InformeTbHv[[#This Row],[T PARADAS MEC]]+InformeTbHv[[#This Row],[ALISTAMIENTO]]+InformeTbHv[[#This Row],[Mantenimiento periódico]])</f>
        <v>7.75</v>
      </c>
      <c r="I1596" s="89">
        <f>InformeTbHv[[#This Row],[T PARADAS MEC]]+InformeTbHv[[#This Row],[ALISTAMIENTO]]+InformeTbHv[[#This Row],[Mantenimiento periódico]]</f>
        <v>0.25</v>
      </c>
      <c r="J1596" s="89">
        <f>SUMIF(InformeTbHv[[#This Row],[MOTIVO 1]],"Mantenimiento periódico",InformeTbHv[[#This Row],[T OTRA PARADA 1]])</f>
        <v>0</v>
      </c>
      <c r="K1596" s="89">
        <f>InformeTbHv[[#This Row],[Mantenimiento periódico]]+InformeTbHv[[#This Row],[ALISTAMIENTO]]</f>
        <v>0.25</v>
      </c>
      <c r="L1596" s="89">
        <f>SUM(InformeTbHv[[#This Row],[T OTRA PARADA 1]:[T OTRA PARADA 5]])</f>
        <v>2.6666666666666599</v>
      </c>
      <c r="M1596" s="88" t="s">
        <v>42</v>
      </c>
      <c r="N1596" s="88" t="s">
        <v>1418</v>
      </c>
      <c r="O1596" s="88" t="s">
        <v>80</v>
      </c>
      <c r="P1596" s="88">
        <v>94270446</v>
      </c>
      <c r="Q1596" s="88" t="s">
        <v>43</v>
      </c>
      <c r="R1596" s="88" t="s">
        <v>44</v>
      </c>
      <c r="S1596" s="90">
        <v>46111</v>
      </c>
      <c r="T1596" s="88" t="s">
        <v>1075</v>
      </c>
      <c r="U1596" s="88"/>
      <c r="V1596" s="88"/>
      <c r="W1596" s="88"/>
      <c r="X1596" s="88"/>
      <c r="Y1596" s="88"/>
      <c r="Z1596" s="88"/>
      <c r="AA1596" s="88"/>
      <c r="AB1596" s="88"/>
      <c r="AC1596" s="88" t="s">
        <v>1437</v>
      </c>
      <c r="AD1596" s="88" t="s">
        <v>1482</v>
      </c>
      <c r="AE1596" s="88" t="s">
        <v>1519</v>
      </c>
      <c r="AF1596" s="88">
        <v>25.440823396499322</v>
      </c>
      <c r="AG1596" s="49" t="s">
        <v>208</v>
      </c>
      <c r="AH1596" s="206">
        <v>1</v>
      </c>
      <c r="AI1596" s="88" t="s">
        <v>47</v>
      </c>
      <c r="AJ1596" s="419">
        <f>VLOOKUP(InformeTbHv[[#This Row],[TURNO]],[1]INFORMEHV!AI$2:AK$184,2,0)</f>
        <v>0.25</v>
      </c>
      <c r="AK1596" s="419">
        <f>VLOOKUP(InformeTbHv[[#This Row],[TURNO]],[1]INFORMEHV!AI$2:AK$184,3,0)</f>
        <v>0.58333333333333337</v>
      </c>
      <c r="AL1596" s="205">
        <v>25</v>
      </c>
      <c r="AM1596" s="88">
        <v>176</v>
      </c>
      <c r="AN1596" s="88">
        <v>76.290000000000006</v>
      </c>
      <c r="AO1596" s="88">
        <v>11.19</v>
      </c>
      <c r="AP1596" s="88"/>
      <c r="AQ1596" s="89">
        <v>21</v>
      </c>
      <c r="AR1596" s="88">
        <v>8</v>
      </c>
      <c r="AS1596" s="88"/>
      <c r="AT1596" s="88"/>
      <c r="AU1596" s="88"/>
      <c r="AV1596" s="88">
        <v>0.25</v>
      </c>
      <c r="AW1596" s="88">
        <v>0.17</v>
      </c>
      <c r="AX1596" s="88">
        <v>0.25</v>
      </c>
      <c r="AY1596" s="88"/>
      <c r="AZ1596" s="92" t="s">
        <v>92</v>
      </c>
      <c r="BA1596" s="88" t="s">
        <v>46</v>
      </c>
      <c r="BB159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3.3366666666666598</v>
      </c>
      <c r="BC1596" s="89">
        <v>2.6666666666666599</v>
      </c>
      <c r="BD1596" s="89"/>
      <c r="BE1596" s="89"/>
      <c r="BF1596" s="89"/>
      <c r="BG1596" s="93"/>
      <c r="BH1596" s="44" t="s">
        <v>858</v>
      </c>
      <c r="BI1596" s="45"/>
      <c r="BJ1596" s="45"/>
      <c r="BK1596" s="46"/>
      <c r="BL1596" s="94"/>
    </row>
    <row r="1597" spans="1:64" ht="18" customHeight="1" x14ac:dyDescent="0.3">
      <c r="A1597" s="87">
        <f>IFERROR(InformeTbHv[[#This Row],[T EFECTIVO]]/InformeTbHv[[#This Row],[Horas disponibles]],0)</f>
        <v>0.73982683982684028</v>
      </c>
      <c r="B1597" s="87">
        <f>((InformeTbHv[[#This Row],[T PROGRAMADO]]-InformeTbHv[[#This Row],[HORAS DE OTRAS PARADA]]))/InformeTbHv[[#This Row],[T PROGRAMADO]]</f>
        <v>0.71208333333333373</v>
      </c>
      <c r="C1597" s="216">
        <f>IFERROR(((InformeTbHv[[#This Row],[T PROGRAMADO]]-InformeTbHv[[#This Row],[Ttal P. mec]])/InformeTbHv[[#This Row],[T PROGRAMADO]]),0)</f>
        <v>0.96250000000000002</v>
      </c>
      <c r="D1597" s="88">
        <f>IFERROR(ROUND(InformeTbHv[[#This Row],[TOTAL DE ARBOLES]]/InformeTbHv[[#This Row],[T EFECTIVO]],2),"")</f>
        <v>17.55</v>
      </c>
      <c r="E1597" s="88">
        <f>(IFERROR(ROUND(InformeTbHv[[#This Row],[M3]]/InformeTbHv[[#This Row],[TOTAL DE ARBOLES]],2),""))</f>
        <v>0.45</v>
      </c>
      <c r="F1597" s="39">
        <f>IFERROR(ROUND(InformeTbHv[[#This Row],[M3]]/InformeTbHv[[#This Row],[T EFECTIVO]],2),"")</f>
        <v>7.9</v>
      </c>
      <c r="G1597" s="89">
        <f>InformeTbHv[[#This Row],[T PROGRAMADO]]-InformeTbHv[[#This Row],[HORAS DE OTRAS PARADA]]</f>
        <v>5.6966666666666699</v>
      </c>
      <c r="H1597" s="89">
        <f>InformeTbHv[[#This Row],[T PROGRAMADO]]-SUM(InformeTbHv[[#This Row],[T PARADAS MEC]]+InformeTbHv[[#This Row],[ALISTAMIENTO]]+InformeTbHv[[#This Row],[Mantenimiento periódico]])</f>
        <v>7.7</v>
      </c>
      <c r="I1597" s="89">
        <f>InformeTbHv[[#This Row],[T PARADAS MEC]]+InformeTbHv[[#This Row],[ALISTAMIENTO]]+InformeTbHv[[#This Row],[Mantenimiento periódico]]</f>
        <v>0.3</v>
      </c>
      <c r="J1597" s="89">
        <f>SUMIF(InformeTbHv[[#This Row],[MOTIVO 1]],"Mantenimiento periódico",InformeTbHv[[#This Row],[T OTRA PARADA 1]])</f>
        <v>0</v>
      </c>
      <c r="K1597" s="89">
        <f>InformeTbHv[[#This Row],[Mantenimiento periódico]]+InformeTbHv[[#This Row],[ALISTAMIENTO]]</f>
        <v>0.3</v>
      </c>
      <c r="L1597" s="89">
        <f>SUM(InformeTbHv[[#This Row],[T OTRA PARADA 1]:[T OTRA PARADA 5]])</f>
        <v>1.8333333333333299</v>
      </c>
      <c r="M1597" s="88" t="s">
        <v>55</v>
      </c>
      <c r="N1597" s="88" t="s">
        <v>1418</v>
      </c>
      <c r="O1597" s="88" t="s">
        <v>94</v>
      </c>
      <c r="P1597" s="88">
        <v>94269293</v>
      </c>
      <c r="Q1597" s="88" t="s">
        <v>43</v>
      </c>
      <c r="R1597" s="88" t="s">
        <v>49</v>
      </c>
      <c r="S1597" s="90">
        <v>46111</v>
      </c>
      <c r="T1597" s="88" t="s">
        <v>62</v>
      </c>
      <c r="U1597" s="88"/>
      <c r="V1597" s="88"/>
      <c r="W1597" s="88"/>
      <c r="X1597" s="88"/>
      <c r="Y1597" s="88"/>
      <c r="Z1597" s="88"/>
      <c r="AA1597" s="88"/>
      <c r="AB1597" s="88"/>
      <c r="AC1597" s="88" t="s">
        <v>1445</v>
      </c>
      <c r="AD1597" s="88" t="s">
        <v>1490</v>
      </c>
      <c r="AE1597" s="88" t="s">
        <v>1518</v>
      </c>
      <c r="AF1597" s="88">
        <v>19.828868083208551</v>
      </c>
      <c r="AG1597" s="49" t="s">
        <v>208</v>
      </c>
      <c r="AH1597" s="206">
        <v>5</v>
      </c>
      <c r="AI1597" s="88" t="s">
        <v>47</v>
      </c>
      <c r="AJ1597" s="419">
        <f>VLOOKUP(InformeTbHv[[#This Row],[TURNO]],[1]INFORMEHV!AI$2:AK$184,2,0)</f>
        <v>0.25</v>
      </c>
      <c r="AK1597" s="419">
        <f>VLOOKUP(InformeTbHv[[#This Row],[TURNO]],[1]INFORMEHV!AI$2:AK$184,3,0)</f>
        <v>0.58333333333333337</v>
      </c>
      <c r="AL1597" s="205">
        <v>35</v>
      </c>
      <c r="AM1597" s="88">
        <v>100</v>
      </c>
      <c r="AN1597" s="88">
        <v>45</v>
      </c>
      <c r="AO1597" s="88">
        <v>6</v>
      </c>
      <c r="AP1597" s="88"/>
      <c r="AQ1597" s="95">
        <v>27.4</v>
      </c>
      <c r="AR1597" s="88">
        <v>8</v>
      </c>
      <c r="AS1597" s="88"/>
      <c r="AT1597" s="88"/>
      <c r="AU1597" s="88"/>
      <c r="AV1597" s="88">
        <v>0.3</v>
      </c>
      <c r="AW1597" s="88"/>
      <c r="AX1597" s="88">
        <v>0.17</v>
      </c>
      <c r="AY1597" s="88"/>
      <c r="AZ1597" s="92" t="s">
        <v>652</v>
      </c>
      <c r="BA1597" s="88" t="s">
        <v>46</v>
      </c>
      <c r="BB159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2.3033333333333301</v>
      </c>
      <c r="BC1597" s="89">
        <v>1.8333333333333299</v>
      </c>
      <c r="BD1597" s="89"/>
      <c r="BE1597" s="89"/>
      <c r="BF1597" s="89"/>
      <c r="BG1597" s="93"/>
      <c r="BH1597" s="44" t="s">
        <v>238</v>
      </c>
      <c r="BI1597" s="45"/>
      <c r="BJ1597" s="45"/>
      <c r="BK1597" s="46"/>
      <c r="BL1597" s="94"/>
    </row>
    <row r="1598" spans="1:64" ht="18" customHeight="1" x14ac:dyDescent="0.3">
      <c r="A1598" s="87">
        <f>IFERROR(InformeTbHv[[#This Row],[T EFECTIVO]]/InformeTbHv[[#This Row],[Horas disponibles]],0)</f>
        <v>0.91624790619765495</v>
      </c>
      <c r="B1598" s="87">
        <f>((InformeTbHv[[#This Row],[T PROGRAMADO]]-InformeTbHv[[#This Row],[HORAS DE OTRAS PARADA]]))/InformeTbHv[[#This Row],[T PROGRAMADO]]</f>
        <v>0.86825396825396828</v>
      </c>
      <c r="C1598" s="216">
        <f>IFERROR(((InformeTbHv[[#This Row],[T PROGRAMADO]]-InformeTbHv[[#This Row],[Ttal P. mec]])/InformeTbHv[[#This Row],[T PROGRAMADO]]),0)</f>
        <v>0.94761904761904758</v>
      </c>
      <c r="D1598" s="88">
        <f>IFERROR(ROUND(InformeTbHv[[#This Row],[TOTAL DE ARBOLES]]/InformeTbHv[[#This Row],[T EFECTIVO]],2),"")</f>
        <v>37.840000000000003</v>
      </c>
      <c r="E1598" s="88">
        <f>(IFERROR(ROUND(InformeTbHv[[#This Row],[M3]]/InformeTbHv[[#This Row],[TOTAL DE ARBOLES]],2),""))</f>
        <v>0.47</v>
      </c>
      <c r="F1598" s="39">
        <f>IFERROR(ROUND(InformeTbHv[[#This Row],[M3]]/InformeTbHv[[#This Row],[T EFECTIVO]],2),"")</f>
        <v>17.62</v>
      </c>
      <c r="G1598" s="89">
        <f>InformeTbHv[[#This Row],[T PROGRAMADO]]-InformeTbHv[[#This Row],[HORAS DE OTRAS PARADA]]</f>
        <v>5.47</v>
      </c>
      <c r="H1598" s="89">
        <f>InformeTbHv[[#This Row],[T PROGRAMADO]]-SUM(InformeTbHv[[#This Row],[T PARADAS MEC]]+InformeTbHv[[#This Row],[ALISTAMIENTO]]+InformeTbHv[[#This Row],[Mantenimiento periódico]])</f>
        <v>5.97</v>
      </c>
      <c r="I1598" s="89">
        <f>InformeTbHv[[#This Row],[T PARADAS MEC]]+InformeTbHv[[#This Row],[ALISTAMIENTO]]+InformeTbHv[[#This Row],[Mantenimiento periódico]]</f>
        <v>0.33</v>
      </c>
      <c r="J1598" s="89">
        <f>SUMIF(InformeTbHv[[#This Row],[MOTIVO 1]],"Mantenimiento periódico",InformeTbHv[[#This Row],[T OTRA PARADA 1]])</f>
        <v>0</v>
      </c>
      <c r="K1598" s="89">
        <f>InformeTbHv[[#This Row],[Mantenimiento periódico]]+InformeTbHv[[#This Row],[ALISTAMIENTO]]</f>
        <v>0.33</v>
      </c>
      <c r="L1598" s="89">
        <f>SUM(InformeTbHv[[#This Row],[T OTRA PARADA 1]:[T OTRA PARADA 5]])</f>
        <v>0</v>
      </c>
      <c r="M1598" s="88" t="s">
        <v>63</v>
      </c>
      <c r="N1598" s="88" t="s">
        <v>1417</v>
      </c>
      <c r="O1598" s="88" t="s">
        <v>64</v>
      </c>
      <c r="P1598" s="88">
        <v>94282613</v>
      </c>
      <c r="Q1598" s="88" t="s">
        <v>65</v>
      </c>
      <c r="R1598" s="88" t="s">
        <v>44</v>
      </c>
      <c r="S1598" s="90">
        <v>46111</v>
      </c>
      <c r="T1598" s="88" t="s">
        <v>960</v>
      </c>
      <c r="U1598" s="88"/>
      <c r="V1598" s="88"/>
      <c r="W1598" s="88"/>
      <c r="X1598" s="88"/>
      <c r="Y1598" s="88"/>
      <c r="Z1598" s="88"/>
      <c r="AA1598" s="88"/>
      <c r="AB1598" s="88"/>
      <c r="AC1598" s="88" t="s">
        <v>1439</v>
      </c>
      <c r="AD1598" s="88" t="s">
        <v>1484</v>
      </c>
      <c r="AE1598" s="88" t="s">
        <v>1512</v>
      </c>
      <c r="AF1598" s="88">
        <v>18.488835725923035</v>
      </c>
      <c r="AG1598" s="49" t="s">
        <v>208</v>
      </c>
      <c r="AH1598" s="206">
        <v>3</v>
      </c>
      <c r="AI1598" s="88" t="s">
        <v>45</v>
      </c>
      <c r="AJ1598" s="419">
        <f>VLOOKUP(InformeTbHv[[#This Row],[TURNO]],[1]INFORMEHV!AI$2:AK$184,2,0)</f>
        <v>0.58333333333333337</v>
      </c>
      <c r="AK1598" s="419">
        <f>VLOOKUP(InformeTbHv[[#This Row],[TURNO]],[1]INFORMEHV!AI$2:AK$184,3,0)</f>
        <v>0.91666666666666663</v>
      </c>
      <c r="AL1598" s="205">
        <v>28</v>
      </c>
      <c r="AM1598" s="88">
        <v>207</v>
      </c>
      <c r="AN1598" s="88">
        <v>96.4</v>
      </c>
      <c r="AO1598" s="88">
        <v>20.63</v>
      </c>
      <c r="AP1598" s="88"/>
      <c r="AQ1598" s="89"/>
      <c r="AR1598" s="88">
        <v>6.3</v>
      </c>
      <c r="AS1598" s="88"/>
      <c r="AT1598" s="88"/>
      <c r="AU1598" s="88"/>
      <c r="AV1598" s="88">
        <v>0.33</v>
      </c>
      <c r="AW1598" s="88">
        <v>0.25</v>
      </c>
      <c r="AX1598" s="88">
        <v>0.25</v>
      </c>
      <c r="AY1598" s="88">
        <v>1</v>
      </c>
      <c r="AZ1598" s="92" t="s">
        <v>1077</v>
      </c>
      <c r="BA1598" s="88" t="s">
        <v>48</v>
      </c>
      <c r="BB159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0.83000000000000007</v>
      </c>
      <c r="BC1598" s="89"/>
      <c r="BD1598" s="89"/>
      <c r="BE1598" s="89"/>
      <c r="BF1598" s="89"/>
      <c r="BG1598" s="93"/>
      <c r="BH1598" s="44"/>
      <c r="BI1598" s="45"/>
      <c r="BJ1598" s="45"/>
      <c r="BK1598" s="46"/>
      <c r="BL1598" s="94"/>
    </row>
    <row r="1599" spans="1:64" ht="18" customHeight="1" x14ac:dyDescent="0.3">
      <c r="A1599" s="87">
        <f>IFERROR(InformeTbHv[[#This Row],[T EFECTIVO]]/InformeTbHv[[#This Row],[Horas disponibles]],0)</f>
        <v>1</v>
      </c>
      <c r="B1599" s="87">
        <f>((InformeTbHv[[#This Row],[T PROGRAMADO]]-InformeTbHv[[#This Row],[HORAS DE OTRAS PARADA]]))/InformeTbHv[[#This Row],[T PROGRAMADO]]</f>
        <v>0.44444444444444442</v>
      </c>
      <c r="C1599" s="216">
        <f>IFERROR(((InformeTbHv[[#This Row],[T PROGRAMADO]]-InformeTbHv[[#This Row],[Ttal P. mec]])/InformeTbHv[[#This Row],[T PROGRAMADO]]),0)</f>
        <v>0.44444444444444442</v>
      </c>
      <c r="D1599" s="88">
        <f>IFERROR(ROUND(InformeTbHv[[#This Row],[TOTAL DE ARBOLES]]/InformeTbHv[[#This Row],[T EFECTIVO]],2),"")</f>
        <v>0</v>
      </c>
      <c r="E1599" s="88" t="str">
        <f>(IFERROR(ROUND(InformeTbHv[[#This Row],[M3]]/InformeTbHv[[#This Row],[TOTAL DE ARBOLES]],2),""))</f>
        <v/>
      </c>
      <c r="F1599" s="39">
        <f>IFERROR(ROUND(InformeTbHv[[#This Row],[M3]]/InformeTbHv[[#This Row],[T EFECTIVO]],2),"")</f>
        <v>0</v>
      </c>
      <c r="G1599" s="89">
        <f>InformeTbHv[[#This Row],[T PROGRAMADO]]-InformeTbHv[[#This Row],[HORAS DE OTRAS PARADA]]</f>
        <v>2.8</v>
      </c>
      <c r="H1599" s="89">
        <f>InformeTbHv[[#This Row],[T PROGRAMADO]]-SUM(InformeTbHv[[#This Row],[T PARADAS MEC]]+InformeTbHv[[#This Row],[ALISTAMIENTO]]+InformeTbHv[[#This Row],[Mantenimiento periódico]])</f>
        <v>2.8</v>
      </c>
      <c r="I1599" s="89">
        <f>InformeTbHv[[#This Row],[T PARADAS MEC]]+InformeTbHv[[#This Row],[ALISTAMIENTO]]+InformeTbHv[[#This Row],[Mantenimiento periódico]]</f>
        <v>3.5</v>
      </c>
      <c r="J1599" s="89">
        <f>SUMIF(InformeTbHv[[#This Row],[MOTIVO 1]],"Mantenimiento periódico",InformeTbHv[[#This Row],[T OTRA PARADA 1]])</f>
        <v>0</v>
      </c>
      <c r="K1599" s="89">
        <f>InformeTbHv[[#This Row],[Mantenimiento periódico]]+InformeTbHv[[#This Row],[ALISTAMIENTO]]</f>
        <v>0</v>
      </c>
      <c r="L1599" s="89">
        <f>SUM(InformeTbHv[[#This Row],[T OTRA PARADA 1]:[T OTRA PARADA 5]])</f>
        <v>0</v>
      </c>
      <c r="M1599" s="88" t="s">
        <v>68</v>
      </c>
      <c r="N1599" s="88" t="s">
        <v>1417</v>
      </c>
      <c r="O1599" s="88" t="s">
        <v>82</v>
      </c>
      <c r="P1599" s="88">
        <v>94266396</v>
      </c>
      <c r="Q1599" s="88" t="s">
        <v>65</v>
      </c>
      <c r="R1599" s="88" t="s">
        <v>44</v>
      </c>
      <c r="S1599" s="90">
        <v>46111</v>
      </c>
      <c r="T1599" s="88" t="s">
        <v>1020</v>
      </c>
      <c r="U1599" s="88"/>
      <c r="V1599" s="88"/>
      <c r="W1599" s="88"/>
      <c r="X1599" s="88"/>
      <c r="Y1599" s="88"/>
      <c r="Z1599" s="88"/>
      <c r="AA1599" s="88"/>
      <c r="AB1599" s="88"/>
      <c r="AC1599" s="88" t="s">
        <v>1448</v>
      </c>
      <c r="AD1599" s="88" t="s">
        <v>1493</v>
      </c>
      <c r="AE1599" s="88" t="s">
        <v>1512</v>
      </c>
      <c r="AF1599" s="88">
        <v>26.509835108450897</v>
      </c>
      <c r="AG1599" s="251" t="s">
        <v>205</v>
      </c>
      <c r="AH1599" s="206">
        <v>2</v>
      </c>
      <c r="AI1599" s="88" t="s">
        <v>47</v>
      </c>
      <c r="AJ1599" s="419">
        <f>VLOOKUP(InformeTbHv[[#This Row],[TURNO]],[1]INFORMEHV!AI$2:AK$184,2,0)</f>
        <v>0.25</v>
      </c>
      <c r="AK1599" s="419">
        <f>VLOOKUP(InformeTbHv[[#This Row],[TURNO]],[1]INFORMEHV!AI$2:AK$184,3,0)</f>
        <v>0.58333333333333337</v>
      </c>
      <c r="AL1599" s="205"/>
      <c r="AM1599" s="88"/>
      <c r="AN1599" s="88"/>
      <c r="AO1599" s="88"/>
      <c r="AP1599" s="88"/>
      <c r="AQ1599" s="89"/>
      <c r="AR1599" s="88">
        <v>6.3</v>
      </c>
      <c r="AS1599" s="88">
        <v>3.5</v>
      </c>
      <c r="AT1599" s="88">
        <v>0</v>
      </c>
      <c r="AU1599" s="88"/>
      <c r="AV1599" s="88"/>
      <c r="AW1599" s="88"/>
      <c r="AX1599" s="88"/>
      <c r="AY1599" s="88"/>
      <c r="AZ1599" s="92" t="s">
        <v>197</v>
      </c>
      <c r="BA1599" s="88" t="s">
        <v>48</v>
      </c>
      <c r="BB159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3.5</v>
      </c>
      <c r="BC1599" s="89"/>
      <c r="BD1599" s="89"/>
      <c r="BE1599" s="89"/>
      <c r="BF1599" s="89"/>
      <c r="BG1599" s="93"/>
      <c r="BH1599" s="44"/>
      <c r="BI1599" s="45"/>
      <c r="BJ1599" s="45"/>
      <c r="BK1599" s="46"/>
      <c r="BL1599" s="94"/>
    </row>
    <row r="1600" spans="1:64" ht="18" customHeight="1" x14ac:dyDescent="0.3">
      <c r="A1600" s="87">
        <f>IFERROR(InformeTbHv[[#This Row],[T EFECTIVO]]/InformeTbHv[[#This Row],[Horas disponibles]],0)</f>
        <v>1</v>
      </c>
      <c r="B1600" s="87">
        <f>((InformeTbHv[[#This Row],[T PROGRAMADO]]-InformeTbHv[[#This Row],[HORAS DE OTRAS PARADA]]))/InformeTbHv[[#This Row],[T PROGRAMADO]]</f>
        <v>0.72539682539682548</v>
      </c>
      <c r="C1600" s="216">
        <f>IFERROR(((InformeTbHv[[#This Row],[T PROGRAMADO]]-InformeTbHv[[#This Row],[Ttal P. mec]])/InformeTbHv[[#This Row],[T PROGRAMADO]]),0)</f>
        <v>0.72539682539682548</v>
      </c>
      <c r="D1600" s="88">
        <f>IFERROR(ROUND(InformeTbHv[[#This Row],[TOTAL DE ARBOLES]]/InformeTbHv[[#This Row],[T EFECTIVO]],2),"")</f>
        <v>27.57</v>
      </c>
      <c r="E1600" s="88">
        <f>(IFERROR(ROUND(InformeTbHv[[#This Row],[M3]]/InformeTbHv[[#This Row],[TOTAL DE ARBOLES]],2),""))</f>
        <v>0.28000000000000003</v>
      </c>
      <c r="F1600" s="39">
        <f>IFERROR(ROUND(InformeTbHv[[#This Row],[M3]]/InformeTbHv[[#This Row],[T EFECTIVO]],2),"")</f>
        <v>7.83</v>
      </c>
      <c r="G1600" s="89">
        <f>InformeTbHv[[#This Row],[T PROGRAMADO]]-InformeTbHv[[#This Row],[HORAS DE OTRAS PARADA]]</f>
        <v>4.57</v>
      </c>
      <c r="H1600" s="89">
        <f>InformeTbHv[[#This Row],[T PROGRAMADO]]-SUM(InformeTbHv[[#This Row],[T PARADAS MEC]]+InformeTbHv[[#This Row],[ALISTAMIENTO]]+InformeTbHv[[#This Row],[Mantenimiento periódico]])</f>
        <v>4.57</v>
      </c>
      <c r="I1600" s="89">
        <f>InformeTbHv[[#This Row],[T PARADAS MEC]]+InformeTbHv[[#This Row],[ALISTAMIENTO]]+InformeTbHv[[#This Row],[Mantenimiento periódico]]</f>
        <v>1.73</v>
      </c>
      <c r="J1600" s="89">
        <f>SUMIF(InformeTbHv[[#This Row],[MOTIVO 1]],"Mantenimiento periódico",InformeTbHv[[#This Row],[T OTRA PARADA 1]])</f>
        <v>0</v>
      </c>
      <c r="K1600" s="89">
        <f>InformeTbHv[[#This Row],[Mantenimiento periódico]]+InformeTbHv[[#This Row],[ALISTAMIENTO]]</f>
        <v>0.73</v>
      </c>
      <c r="L1600" s="89">
        <f>SUM(InformeTbHv[[#This Row],[T OTRA PARADA 1]:[T OTRA PARADA 5]])</f>
        <v>0</v>
      </c>
      <c r="M1600" s="88" t="s">
        <v>68</v>
      </c>
      <c r="N1600" s="88" t="s">
        <v>1417</v>
      </c>
      <c r="O1600" s="88" t="s">
        <v>69</v>
      </c>
      <c r="P1600" s="88">
        <v>1059706760</v>
      </c>
      <c r="Q1600" s="88" t="s">
        <v>65</v>
      </c>
      <c r="R1600" s="88" t="s">
        <v>44</v>
      </c>
      <c r="S1600" s="90">
        <v>46111</v>
      </c>
      <c r="T1600" s="88" t="s">
        <v>1020</v>
      </c>
      <c r="U1600" s="88"/>
      <c r="V1600" s="88"/>
      <c r="W1600" s="88"/>
      <c r="X1600" s="88"/>
      <c r="Y1600" s="88"/>
      <c r="Z1600" s="88"/>
      <c r="AA1600" s="88"/>
      <c r="AB1600" s="88"/>
      <c r="AC1600" s="88" t="s">
        <v>1448</v>
      </c>
      <c r="AD1600" s="88" t="s">
        <v>1493</v>
      </c>
      <c r="AE1600" s="88" t="s">
        <v>1512</v>
      </c>
      <c r="AF1600" s="88">
        <v>26.509835108450897</v>
      </c>
      <c r="AG1600" s="251" t="s">
        <v>205</v>
      </c>
      <c r="AH1600" s="206">
        <v>2</v>
      </c>
      <c r="AI1600" s="88" t="s">
        <v>45</v>
      </c>
      <c r="AJ1600" s="419">
        <f>VLOOKUP(InformeTbHv[[#This Row],[TURNO]],[1]INFORMEHV!AI$2:AK$184,2,0)</f>
        <v>0.58333333333333337</v>
      </c>
      <c r="AK1600" s="419">
        <f>VLOOKUP(InformeTbHv[[#This Row],[TURNO]],[1]INFORMEHV!AI$2:AK$184,3,0)</f>
        <v>0.91666666666666663</v>
      </c>
      <c r="AL1600" s="205">
        <v>25</v>
      </c>
      <c r="AM1600" s="88">
        <v>126</v>
      </c>
      <c r="AN1600" s="88">
        <v>35.79</v>
      </c>
      <c r="AO1600" s="88">
        <v>20.190000000000001</v>
      </c>
      <c r="AP1600" s="88"/>
      <c r="AQ1600" s="89"/>
      <c r="AR1600" s="88">
        <v>6.3</v>
      </c>
      <c r="AS1600" s="88">
        <v>1</v>
      </c>
      <c r="AT1600" s="88"/>
      <c r="AU1600" s="88"/>
      <c r="AV1600" s="88">
        <v>0.73</v>
      </c>
      <c r="AW1600" s="88"/>
      <c r="AX1600" s="88"/>
      <c r="AY1600" s="88">
        <v>1</v>
      </c>
      <c r="AZ1600" s="92" t="s">
        <v>1078</v>
      </c>
      <c r="BA1600" s="88" t="s">
        <v>48</v>
      </c>
      <c r="BB160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1.73</v>
      </c>
      <c r="BC1600" s="89"/>
      <c r="BD1600" s="89"/>
      <c r="BE1600" s="89"/>
      <c r="BF1600" s="89"/>
      <c r="BG1600" s="93"/>
      <c r="BH1600" s="44"/>
      <c r="BI1600" s="45"/>
      <c r="BJ1600" s="45"/>
      <c r="BK1600" s="46"/>
      <c r="BL1600" s="94"/>
    </row>
    <row r="1601" spans="1:66" ht="18" customHeight="1" x14ac:dyDescent="0.3">
      <c r="A1601" s="87">
        <f>IFERROR(InformeTbHv[[#This Row],[T EFECTIVO]]/InformeTbHv[[#This Row],[Horas disponibles]],0)</f>
        <v>0.53324641460234679</v>
      </c>
      <c r="B1601" s="87">
        <f>((InformeTbHv[[#This Row],[T PROGRAMADO]]-InformeTbHv[[#This Row],[HORAS DE OTRAS PARADA]]))/InformeTbHv[[#This Row],[T PROGRAMADO]]</f>
        <v>0.51124999999999998</v>
      </c>
      <c r="C1601" s="216">
        <f>IFERROR(((InformeTbHv[[#This Row],[T PROGRAMADO]]-InformeTbHv[[#This Row],[Ttal P. mec]])/InformeTbHv[[#This Row],[T PROGRAMADO]]),0)</f>
        <v>0.95874999999999999</v>
      </c>
      <c r="D1601" s="88">
        <f>IFERROR(ROUND(InformeTbHv[[#This Row],[TOTAL DE ARBOLES]]/InformeTbHv[[#This Row],[T EFECTIVO]],2),"")</f>
        <v>22.25</v>
      </c>
      <c r="E1601" s="88">
        <f>(IFERROR(ROUND(InformeTbHv[[#This Row],[M3]]/InformeTbHv[[#This Row],[TOTAL DE ARBOLES]],2),""))</f>
        <v>0.12</v>
      </c>
      <c r="F1601" s="39">
        <f>IFERROR(ROUND(InformeTbHv[[#This Row],[M3]]/InformeTbHv[[#This Row],[T EFECTIVO]],2),"")</f>
        <v>2.78</v>
      </c>
      <c r="G1601" s="89">
        <f>InformeTbHv[[#This Row],[T PROGRAMADO]]-InformeTbHv[[#This Row],[HORAS DE OTRAS PARADA]]</f>
        <v>4.09</v>
      </c>
      <c r="H1601" s="89">
        <f>InformeTbHv[[#This Row],[T PROGRAMADO]]-SUM(InformeTbHv[[#This Row],[T PARADAS MEC]]+InformeTbHv[[#This Row],[ALISTAMIENTO]]+InformeTbHv[[#This Row],[Mantenimiento periódico]])</f>
        <v>7.67</v>
      </c>
      <c r="I1601" s="89">
        <f>InformeTbHv[[#This Row],[T PARADAS MEC]]+InformeTbHv[[#This Row],[ALISTAMIENTO]]+InformeTbHv[[#This Row],[Mantenimiento periódico]]</f>
        <v>0.33</v>
      </c>
      <c r="J1601" s="89">
        <f>SUMIF(InformeTbHv[[#This Row],[MOTIVO 1]],"Mantenimiento periódico",InformeTbHv[[#This Row],[T OTRA PARADA 1]])</f>
        <v>0</v>
      </c>
      <c r="K1601" s="89">
        <f>InformeTbHv[[#This Row],[Mantenimiento periódico]]+InformeTbHv[[#This Row],[ALISTAMIENTO]]</f>
        <v>0.33</v>
      </c>
      <c r="L1601" s="89">
        <f>SUM(InformeTbHv[[#This Row],[T OTRA PARADA 1]:[T OTRA PARADA 5]])</f>
        <v>3</v>
      </c>
      <c r="M1601" s="88" t="s">
        <v>134</v>
      </c>
      <c r="N1601" s="88" t="s">
        <v>1417</v>
      </c>
      <c r="O1601" s="88" t="s">
        <v>373</v>
      </c>
      <c r="P1601" s="88">
        <v>1022124225</v>
      </c>
      <c r="Q1601" s="88" t="s">
        <v>65</v>
      </c>
      <c r="R1601" s="88" t="s">
        <v>49</v>
      </c>
      <c r="S1601" s="90">
        <v>46111</v>
      </c>
      <c r="T1601" s="88" t="s">
        <v>941</v>
      </c>
      <c r="U1601" s="88"/>
      <c r="V1601" s="88"/>
      <c r="W1601" s="88"/>
      <c r="X1601" s="88"/>
      <c r="Y1601" s="88"/>
      <c r="Z1601" s="88"/>
      <c r="AA1601" s="88"/>
      <c r="AB1601" s="88"/>
      <c r="AC1601" s="88" t="s">
        <v>1424</v>
      </c>
      <c r="AD1601" s="88" t="s">
        <v>1469</v>
      </c>
      <c r="AE1601" s="88" t="s">
        <v>1513</v>
      </c>
      <c r="AF1601" s="88">
        <v>17.094631593058232</v>
      </c>
      <c r="AG1601" s="252" t="s">
        <v>206</v>
      </c>
      <c r="AH1601" s="206">
        <v>2</v>
      </c>
      <c r="AI1601" s="88" t="s">
        <v>45</v>
      </c>
      <c r="AJ1601" s="419">
        <f>VLOOKUP(InformeTbHv[[#This Row],[TURNO]],[1]INFORMEHV!AI$2:AK$184,2,0)</f>
        <v>0.58333333333333337</v>
      </c>
      <c r="AK1601" s="419">
        <f>VLOOKUP(InformeTbHv[[#This Row],[TURNO]],[1]INFORMEHV!AI$2:AK$184,3,0)</f>
        <v>0.91666666666666663</v>
      </c>
      <c r="AL1601" s="205">
        <v>23</v>
      </c>
      <c r="AM1601" s="88">
        <v>91</v>
      </c>
      <c r="AN1601" s="88">
        <v>11.37</v>
      </c>
      <c r="AO1601" s="88">
        <v>2.65</v>
      </c>
      <c r="AP1601" s="88"/>
      <c r="AQ1601" s="89">
        <v>13</v>
      </c>
      <c r="AR1601" s="88">
        <v>8</v>
      </c>
      <c r="AS1601" s="88"/>
      <c r="AT1601" s="88"/>
      <c r="AU1601" s="88"/>
      <c r="AV1601" s="88">
        <v>0.33</v>
      </c>
      <c r="AW1601" s="88">
        <v>0.33</v>
      </c>
      <c r="AX1601" s="88">
        <v>0.25</v>
      </c>
      <c r="AY1601" s="88">
        <v>4</v>
      </c>
      <c r="AZ1601" s="92"/>
      <c r="BA1601" s="88" t="s">
        <v>48</v>
      </c>
      <c r="BB160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3.91</v>
      </c>
      <c r="BC1601" s="89">
        <v>3</v>
      </c>
      <c r="BD1601" s="89"/>
      <c r="BE1601" s="89"/>
      <c r="BF1601" s="89"/>
      <c r="BG1601" s="93"/>
      <c r="BH1601" s="14" t="s">
        <v>236</v>
      </c>
      <c r="BI1601" s="45"/>
      <c r="BJ1601" s="45"/>
      <c r="BK1601" s="46"/>
      <c r="BL1601" s="94"/>
    </row>
    <row r="1602" spans="1:66" ht="18" customHeight="1" x14ac:dyDescent="0.3">
      <c r="A1602" s="87">
        <f>IFERROR(InformeTbHv[[#This Row],[T EFECTIVO]]/InformeTbHv[[#This Row],[Horas disponibles]],0)</f>
        <v>0.94580645161290322</v>
      </c>
      <c r="B1602" s="87">
        <f>((InformeTbHv[[#This Row],[T PROGRAMADO]]-InformeTbHv[[#This Row],[HORAS DE OTRAS PARADA]]))/InformeTbHv[[#This Row],[T PROGRAMADO]]</f>
        <v>0.91625000000000001</v>
      </c>
      <c r="C1602" s="216">
        <f>IFERROR(((InformeTbHv[[#This Row],[T PROGRAMADO]]-InformeTbHv[[#This Row],[Ttal P. mec]])/InformeTbHv[[#This Row],[T PROGRAMADO]]),0)</f>
        <v>0.96875</v>
      </c>
      <c r="D1602" s="88">
        <f>IFERROR(ROUND(InformeTbHv[[#This Row],[TOTAL DE ARBOLES]]/InformeTbHv[[#This Row],[T EFECTIVO]],2),"")</f>
        <v>72.44</v>
      </c>
      <c r="E1602" s="88">
        <f>(IFERROR(ROUND(InformeTbHv[[#This Row],[M3]]/InformeTbHv[[#This Row],[TOTAL DE ARBOLES]],2),""))</f>
        <v>0.42</v>
      </c>
      <c r="F1602" s="39"/>
      <c r="G1602" s="89">
        <f>InformeTbHv[[#This Row],[T PROGRAMADO]]-InformeTbHv[[#This Row],[HORAS DE OTRAS PARADA]]</f>
        <v>7.33</v>
      </c>
      <c r="H1602" s="89">
        <f>InformeTbHv[[#This Row],[T PROGRAMADO]]-SUM(InformeTbHv[[#This Row],[T PARADAS MEC]]+InformeTbHv[[#This Row],[ALISTAMIENTO]]+InformeTbHv[[#This Row],[Mantenimiento periódico]])</f>
        <v>7.75</v>
      </c>
      <c r="I1602" s="89">
        <f>InformeTbHv[[#This Row],[T PARADAS MEC]]+InformeTbHv[[#This Row],[ALISTAMIENTO]]+InformeTbHv[[#This Row],[Mantenimiento periódico]]</f>
        <v>0.25</v>
      </c>
      <c r="J1602" s="89">
        <f>SUMIF(InformeTbHv[[#This Row],[MOTIVO 1]],"Mantenimiento periódico",InformeTbHv[[#This Row],[T OTRA PARADA 1]])</f>
        <v>0</v>
      </c>
      <c r="K1602" s="89">
        <f>InformeTbHv[[#This Row],[Mantenimiento periódico]]+InformeTbHv[[#This Row],[ALISTAMIENTO]]</f>
        <v>0.25</v>
      </c>
      <c r="L1602" s="89">
        <f>SUM(InformeTbHv[[#This Row],[T OTRA PARADA 1]:[T OTRA PARADA 5]])</f>
        <v>0</v>
      </c>
      <c r="M1602" s="88" t="s">
        <v>42</v>
      </c>
      <c r="N1602" s="88" t="s">
        <v>1418</v>
      </c>
      <c r="O1602" s="88" t="s">
        <v>58</v>
      </c>
      <c r="P1602" s="88">
        <v>6343935</v>
      </c>
      <c r="Q1602" s="88" t="s">
        <v>43</v>
      </c>
      <c r="R1602" s="88" t="s">
        <v>44</v>
      </c>
      <c r="S1602" s="90">
        <v>46111</v>
      </c>
      <c r="T1602" s="88" t="s">
        <v>1075</v>
      </c>
      <c r="U1602" s="88"/>
      <c r="V1602" s="88"/>
      <c r="W1602" s="88"/>
      <c r="X1602" s="88"/>
      <c r="Y1602" s="88"/>
      <c r="Z1602" s="88"/>
      <c r="AA1602" s="88"/>
      <c r="AB1602" s="88"/>
      <c r="AC1602" s="88" t="s">
        <v>1437</v>
      </c>
      <c r="AD1602" s="88" t="s">
        <v>1482</v>
      </c>
      <c r="AE1602" s="88" t="s">
        <v>1519</v>
      </c>
      <c r="AF1602" s="88">
        <v>25.440823396499322</v>
      </c>
      <c r="AG1602" s="49" t="s">
        <v>208</v>
      </c>
      <c r="AH1602" s="206">
        <v>1</v>
      </c>
      <c r="AI1602" s="88" t="s">
        <v>45</v>
      </c>
      <c r="AJ1602" s="419">
        <f>VLOOKUP(InformeTbHv[[#This Row],[TURNO]],[1]INFORMEHV!AI$2:AK$184,2,0)</f>
        <v>0.58333333333333337</v>
      </c>
      <c r="AK1602" s="419">
        <f>VLOOKUP(InformeTbHv[[#This Row],[TURNO]],[1]INFORMEHV!AI$2:AK$184,3,0)</f>
        <v>0.91666666666666663</v>
      </c>
      <c r="AL1602" s="205">
        <v>28</v>
      </c>
      <c r="AM1602" s="88">
        <v>531</v>
      </c>
      <c r="AN1602" s="88">
        <v>223.87</v>
      </c>
      <c r="AO1602" s="88">
        <v>26.62</v>
      </c>
      <c r="AP1602" s="88"/>
      <c r="AQ1602" s="89">
        <v>21</v>
      </c>
      <c r="AR1602" s="88">
        <v>8</v>
      </c>
      <c r="AS1602" s="88"/>
      <c r="AT1602" s="88"/>
      <c r="AU1602" s="88"/>
      <c r="AV1602" s="88">
        <v>0.25</v>
      </c>
      <c r="AW1602" s="88">
        <v>0.17</v>
      </c>
      <c r="AX1602" s="88">
        <v>0.25</v>
      </c>
      <c r="AY1602" s="88">
        <v>4</v>
      </c>
      <c r="AZ1602" s="92" t="s">
        <v>92</v>
      </c>
      <c r="BA1602" s="88" t="s">
        <v>46</v>
      </c>
      <c r="BB160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0.67</v>
      </c>
      <c r="BC1602" s="89"/>
      <c r="BD1602" s="89"/>
      <c r="BE1602" s="89"/>
      <c r="BF1602" s="89"/>
      <c r="BG1602" s="93"/>
      <c r="BH1602" s="44"/>
      <c r="BI1602" s="45"/>
      <c r="BJ1602" s="45"/>
      <c r="BK1602" s="46"/>
      <c r="BL1602" s="94"/>
    </row>
    <row r="1603" spans="1:66" ht="18" customHeight="1" x14ac:dyDescent="0.3">
      <c r="A1603" s="87">
        <f>IFERROR(InformeTbHv[[#This Row],[T EFECTIVO]]/InformeTbHv[[#This Row],[Horas disponibles]],0)</f>
        <v>0.94524119947848761</v>
      </c>
      <c r="B1603" s="87">
        <f>((InformeTbHv[[#This Row],[T PROGRAMADO]]-InformeTbHv[[#This Row],[HORAS DE OTRAS PARADA]]))/InformeTbHv[[#This Row],[T PROGRAMADO]]</f>
        <v>0.90625</v>
      </c>
      <c r="C1603" s="216">
        <f>IFERROR(((InformeTbHv[[#This Row],[T PROGRAMADO]]-InformeTbHv[[#This Row],[Ttal P. mec]])/InformeTbHv[[#This Row],[T PROGRAMADO]]),0)</f>
        <v>0.95874999999999999</v>
      </c>
      <c r="D1603" s="88">
        <f>IFERROR(ROUND(InformeTbHv[[#This Row],[TOTAL DE ARBOLES]]/InformeTbHv[[#This Row],[T EFECTIVO]],2),"")</f>
        <v>31.59</v>
      </c>
      <c r="E1603" s="88">
        <f>(IFERROR(ROUND(InformeTbHv[[#This Row],[M3]]/InformeTbHv[[#This Row],[TOTAL DE ARBOLES]],2),""))</f>
        <v>0.37</v>
      </c>
      <c r="F1603" s="39">
        <f>IFERROR(ROUND(InformeTbHv[[#This Row],[M3]]/InformeTbHv[[#This Row],[T EFECTIVO]],2),"")</f>
        <v>11.81</v>
      </c>
      <c r="G1603" s="89">
        <f>InformeTbHv[[#This Row],[T PROGRAMADO]]-InformeTbHv[[#This Row],[HORAS DE OTRAS PARADA]]</f>
        <v>7.25</v>
      </c>
      <c r="H1603" s="89">
        <f>InformeTbHv[[#This Row],[T PROGRAMADO]]-SUM(InformeTbHv[[#This Row],[T PARADAS MEC]]+InformeTbHv[[#This Row],[ALISTAMIENTO]]+InformeTbHv[[#This Row],[Mantenimiento periódico]])</f>
        <v>7.67</v>
      </c>
      <c r="I1603" s="89">
        <f>InformeTbHv[[#This Row],[T PARADAS MEC]]+InformeTbHv[[#This Row],[ALISTAMIENTO]]+InformeTbHv[[#This Row],[Mantenimiento periódico]]</f>
        <v>0.33</v>
      </c>
      <c r="J1603" s="89">
        <f>SUMIF(InformeTbHv[[#This Row],[MOTIVO 1]],"Mantenimiento periódico",InformeTbHv[[#This Row],[T OTRA PARADA 1]])</f>
        <v>0</v>
      </c>
      <c r="K1603" s="89">
        <f>InformeTbHv[[#This Row],[Mantenimiento periódico]]+InformeTbHv[[#This Row],[ALISTAMIENTO]]</f>
        <v>0.33</v>
      </c>
      <c r="L1603" s="89">
        <f>SUM(InformeTbHv[[#This Row],[T OTRA PARADA 1]:[T OTRA PARADA 5]])</f>
        <v>0</v>
      </c>
      <c r="M1603" s="88" t="s">
        <v>76</v>
      </c>
      <c r="N1603" s="88" t="s">
        <v>1418</v>
      </c>
      <c r="O1603" s="88" t="s">
        <v>77</v>
      </c>
      <c r="P1603" s="88">
        <v>1010092842</v>
      </c>
      <c r="Q1603" s="88" t="s">
        <v>43</v>
      </c>
      <c r="R1603" s="88" t="s">
        <v>49</v>
      </c>
      <c r="S1603" s="90">
        <v>46111</v>
      </c>
      <c r="T1603" s="88" t="s">
        <v>981</v>
      </c>
      <c r="U1603" s="88"/>
      <c r="V1603" s="88"/>
      <c r="W1603" s="88"/>
      <c r="X1603" s="88"/>
      <c r="Y1603" s="88"/>
      <c r="Z1603" s="88"/>
      <c r="AA1603" s="88"/>
      <c r="AB1603" s="88"/>
      <c r="AC1603" s="88" t="s">
        <v>1435</v>
      </c>
      <c r="AD1603" s="88" t="s">
        <v>1480</v>
      </c>
      <c r="AE1603" s="88" t="s">
        <v>1509</v>
      </c>
      <c r="AF1603" s="88">
        <v>21.85343388198622</v>
      </c>
      <c r="AG1603" s="251" t="s">
        <v>205</v>
      </c>
      <c r="AH1603" s="206">
        <v>6</v>
      </c>
      <c r="AI1603" s="88" t="s">
        <v>47</v>
      </c>
      <c r="AJ1603" s="419">
        <f>VLOOKUP(InformeTbHv[[#This Row],[TURNO]],[1]INFORMEHV!AI$2:AK$184,2,0)</f>
        <v>0.25</v>
      </c>
      <c r="AK1603" s="419">
        <f>VLOOKUP(InformeTbHv[[#This Row],[TURNO]],[1]INFORMEHV!AI$2:AK$184,3,0)</f>
        <v>0.58333333333333337</v>
      </c>
      <c r="AL1603" s="205">
        <v>22</v>
      </c>
      <c r="AM1603" s="88">
        <v>229</v>
      </c>
      <c r="AN1603" s="88">
        <v>85.6</v>
      </c>
      <c r="AO1603" s="88">
        <v>12.57</v>
      </c>
      <c r="AP1603" s="88"/>
      <c r="AQ1603" s="89">
        <v>20</v>
      </c>
      <c r="AR1603" s="88">
        <v>8</v>
      </c>
      <c r="AS1603" s="88"/>
      <c r="AT1603" s="88"/>
      <c r="AU1603" s="88"/>
      <c r="AV1603" s="88">
        <v>0.33</v>
      </c>
      <c r="AW1603" s="88">
        <v>0.25</v>
      </c>
      <c r="AX1603" s="88">
        <v>0.17</v>
      </c>
      <c r="AY1603" s="88">
        <v>8</v>
      </c>
      <c r="AZ1603" s="92"/>
      <c r="BA1603" s="88" t="s">
        <v>48</v>
      </c>
      <c r="BB160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0.75000000000000011</v>
      </c>
      <c r="BC1603" s="89"/>
      <c r="BD1603" s="89"/>
      <c r="BE1603" s="89"/>
      <c r="BF1603" s="89"/>
      <c r="BG1603" s="93"/>
      <c r="BH1603" s="44"/>
      <c r="BI1603" s="45"/>
      <c r="BJ1603" s="45"/>
      <c r="BK1603" s="46"/>
      <c r="BL1603" s="94"/>
    </row>
    <row r="1604" spans="1:66" ht="18" customHeight="1" x14ac:dyDescent="0.3">
      <c r="A1604" s="87">
        <f>IFERROR(InformeTbHv[[#This Row],[T EFECTIVO]]/InformeTbHv[[#This Row],[Horas disponibles]],0)</f>
        <v>0.94524119947848761</v>
      </c>
      <c r="B1604" s="87">
        <f>((InformeTbHv[[#This Row],[T PROGRAMADO]]-InformeTbHv[[#This Row],[HORAS DE OTRAS PARADA]]))/InformeTbHv[[#This Row],[T PROGRAMADO]]</f>
        <v>0.90625</v>
      </c>
      <c r="C1604" s="216">
        <f>IFERROR(((InformeTbHv[[#This Row],[T PROGRAMADO]]-InformeTbHv[[#This Row],[Ttal P. mec]])/InformeTbHv[[#This Row],[T PROGRAMADO]]),0)</f>
        <v>0.95874999999999999</v>
      </c>
      <c r="D1604" s="88">
        <f>IFERROR(ROUND(InformeTbHv[[#This Row],[TOTAL DE ARBOLES]]/InformeTbHv[[#This Row],[T EFECTIVO]],2),"")</f>
        <v>48.55</v>
      </c>
      <c r="E1604" s="88">
        <f>(IFERROR(ROUND(InformeTbHv[[#This Row],[M3]]/InformeTbHv[[#This Row],[TOTAL DE ARBOLES]],2),""))</f>
        <v>0.39</v>
      </c>
      <c r="F1604" s="39">
        <f>IFERROR(ROUND(InformeTbHv[[#This Row],[M3]]/InformeTbHv[[#This Row],[T EFECTIVO]],2),"")</f>
        <v>18.989999999999998</v>
      </c>
      <c r="G1604" s="89">
        <f>InformeTbHv[[#This Row],[T PROGRAMADO]]-InformeTbHv[[#This Row],[HORAS DE OTRAS PARADA]]</f>
        <v>7.25</v>
      </c>
      <c r="H1604" s="89">
        <f>InformeTbHv[[#This Row],[T PROGRAMADO]]-SUM(InformeTbHv[[#This Row],[T PARADAS MEC]]+InformeTbHv[[#This Row],[ALISTAMIENTO]]+InformeTbHv[[#This Row],[Mantenimiento periódico]])</f>
        <v>7.67</v>
      </c>
      <c r="I1604" s="89">
        <f>InformeTbHv[[#This Row],[T PARADAS MEC]]+InformeTbHv[[#This Row],[ALISTAMIENTO]]+InformeTbHv[[#This Row],[Mantenimiento periódico]]</f>
        <v>0.33</v>
      </c>
      <c r="J1604" s="89">
        <f>SUMIF(InformeTbHv[[#This Row],[MOTIVO 1]],"Mantenimiento periódico",InformeTbHv[[#This Row],[T OTRA PARADA 1]])</f>
        <v>0</v>
      </c>
      <c r="K1604" s="89">
        <f>InformeTbHv[[#This Row],[Mantenimiento periódico]]+InformeTbHv[[#This Row],[ALISTAMIENTO]]</f>
        <v>0.33</v>
      </c>
      <c r="L1604" s="89">
        <f>SUM(InformeTbHv[[#This Row],[T OTRA PARADA 1]:[T OTRA PARADA 5]])</f>
        <v>0</v>
      </c>
      <c r="M1604" s="88" t="s">
        <v>76</v>
      </c>
      <c r="N1604" s="88" t="s">
        <v>1418</v>
      </c>
      <c r="O1604" s="88" t="s">
        <v>78</v>
      </c>
      <c r="P1604" s="88">
        <v>1006316837</v>
      </c>
      <c r="Q1604" s="88" t="s">
        <v>43</v>
      </c>
      <c r="R1604" s="88" t="s">
        <v>49</v>
      </c>
      <c r="S1604" s="90">
        <v>46111</v>
      </c>
      <c r="T1604" s="88" t="s">
        <v>981</v>
      </c>
      <c r="U1604" s="88"/>
      <c r="V1604" s="88"/>
      <c r="W1604" s="88"/>
      <c r="X1604" s="88"/>
      <c r="Y1604" s="88"/>
      <c r="Z1604" s="88"/>
      <c r="AA1604" s="88"/>
      <c r="AB1604" s="88"/>
      <c r="AC1604" s="88" t="s">
        <v>1435</v>
      </c>
      <c r="AD1604" s="88" t="s">
        <v>1480</v>
      </c>
      <c r="AE1604" s="88" t="s">
        <v>1509</v>
      </c>
      <c r="AF1604" s="88">
        <v>21.85343388198622</v>
      </c>
      <c r="AG1604" s="251" t="s">
        <v>205</v>
      </c>
      <c r="AH1604" s="206">
        <v>6</v>
      </c>
      <c r="AI1604" s="88" t="s">
        <v>45</v>
      </c>
      <c r="AJ1604" s="419">
        <f>VLOOKUP(InformeTbHv[[#This Row],[TURNO]],[1]INFORMEHV!AI$2:AK$184,2,0)</f>
        <v>0.58333333333333337</v>
      </c>
      <c r="AK1604" s="419">
        <f>VLOOKUP(InformeTbHv[[#This Row],[TURNO]],[1]INFORMEHV!AI$2:AK$184,3,0)</f>
        <v>0.91666666666666663</v>
      </c>
      <c r="AL1604" s="205">
        <v>22</v>
      </c>
      <c r="AM1604" s="88">
        <v>352</v>
      </c>
      <c r="AN1604" s="88">
        <v>137.69</v>
      </c>
      <c r="AO1604" s="88">
        <v>19.649999999999999</v>
      </c>
      <c r="AP1604" s="88"/>
      <c r="AQ1604" s="89">
        <v>20</v>
      </c>
      <c r="AR1604" s="88">
        <v>8</v>
      </c>
      <c r="AS1604" s="88"/>
      <c r="AT1604" s="88"/>
      <c r="AU1604" s="88"/>
      <c r="AV1604" s="88">
        <v>0.33</v>
      </c>
      <c r="AW1604" s="88">
        <v>0.25</v>
      </c>
      <c r="AX1604" s="88">
        <v>0.17</v>
      </c>
      <c r="AY1604" s="88">
        <v>8</v>
      </c>
      <c r="AZ1604" s="92"/>
      <c r="BA1604" s="88" t="s">
        <v>48</v>
      </c>
      <c r="BB160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0.75000000000000011</v>
      </c>
      <c r="BC1604" s="89"/>
      <c r="BD1604" s="89"/>
      <c r="BE1604" s="89"/>
      <c r="BF1604" s="89"/>
      <c r="BG1604" s="93"/>
      <c r="BH1604" s="44"/>
      <c r="BI1604" s="45"/>
      <c r="BJ1604" s="45"/>
      <c r="BK1604" s="46"/>
      <c r="BL1604" s="94"/>
    </row>
    <row r="1605" spans="1:66" ht="18" customHeight="1" x14ac:dyDescent="0.3">
      <c r="A1605" s="87">
        <f>IFERROR(InformeTbHv[[#This Row],[T EFECTIVO]]/InformeTbHv[[#This Row],[Horas disponibles]],0)</f>
        <v>0.93548387096774188</v>
      </c>
      <c r="B1605" s="87">
        <f>((InformeTbHv[[#This Row],[T PROGRAMADO]]-InformeTbHv[[#This Row],[HORAS DE OTRAS PARADA]]))/InformeTbHv[[#This Row],[T PROGRAMADO]]</f>
        <v>0.90625</v>
      </c>
      <c r="C1605" s="216">
        <f>IFERROR(((InformeTbHv[[#This Row],[T PROGRAMADO]]-InformeTbHv[[#This Row],[Ttal P. mec]])/InformeTbHv[[#This Row],[T PROGRAMADO]]),0)</f>
        <v>0.96875</v>
      </c>
      <c r="D1605" s="88">
        <f>IFERROR(ROUND(InformeTbHv[[#This Row],[TOTAL DE ARBOLES]]/InformeTbHv[[#This Row],[T EFECTIVO]],2),"")</f>
        <v>68.14</v>
      </c>
      <c r="E1605" s="88">
        <f>(IFERROR(ROUND(InformeTbHv[[#This Row],[M3]]/InformeTbHv[[#This Row],[TOTAL DE ARBOLES]],2),""))</f>
        <v>0.43</v>
      </c>
      <c r="F1605" s="39"/>
      <c r="G1605" s="89">
        <f>InformeTbHv[[#This Row],[T PROGRAMADO]]-InformeTbHv[[#This Row],[HORAS DE OTRAS PARADA]]</f>
        <v>7.25</v>
      </c>
      <c r="H1605" s="89">
        <f>InformeTbHv[[#This Row],[T PROGRAMADO]]-SUM(InformeTbHv[[#This Row],[T PARADAS MEC]]+InformeTbHv[[#This Row],[ALISTAMIENTO]]+InformeTbHv[[#This Row],[Mantenimiento periódico]])</f>
        <v>7.75</v>
      </c>
      <c r="I1605" s="89">
        <f>InformeTbHv[[#This Row],[T PARADAS MEC]]+InformeTbHv[[#This Row],[ALISTAMIENTO]]+InformeTbHv[[#This Row],[Mantenimiento periódico]]</f>
        <v>0.25</v>
      </c>
      <c r="J1605" s="89">
        <f>SUMIF(InformeTbHv[[#This Row],[MOTIVO 1]],"Mantenimiento periódico",InformeTbHv[[#This Row],[T OTRA PARADA 1]])</f>
        <v>0</v>
      </c>
      <c r="K1605" s="89">
        <f>InformeTbHv[[#This Row],[Mantenimiento periódico]]+InformeTbHv[[#This Row],[ALISTAMIENTO]]</f>
        <v>0.25</v>
      </c>
      <c r="L1605" s="89">
        <f>SUM(InformeTbHv[[#This Row],[T OTRA PARADA 1]:[T OTRA PARADA 5]])</f>
        <v>0</v>
      </c>
      <c r="M1605" s="88" t="s">
        <v>42</v>
      </c>
      <c r="N1605" s="88" t="s">
        <v>1418</v>
      </c>
      <c r="O1605" s="88" t="s">
        <v>59</v>
      </c>
      <c r="P1605" s="88">
        <v>94269864</v>
      </c>
      <c r="Q1605" s="88" t="s">
        <v>43</v>
      </c>
      <c r="R1605" s="88" t="s">
        <v>44</v>
      </c>
      <c r="S1605" s="90">
        <v>46112</v>
      </c>
      <c r="T1605" s="88" t="s">
        <v>1075</v>
      </c>
      <c r="U1605" s="88"/>
      <c r="V1605" s="88"/>
      <c r="W1605" s="88"/>
      <c r="X1605" s="88"/>
      <c r="Y1605" s="88"/>
      <c r="Z1605" s="88"/>
      <c r="AA1605" s="88"/>
      <c r="AB1605" s="88"/>
      <c r="AC1605" s="88" t="s">
        <v>1437</v>
      </c>
      <c r="AD1605" s="88" t="s">
        <v>1482</v>
      </c>
      <c r="AE1605" s="88" t="s">
        <v>1519</v>
      </c>
      <c r="AF1605" s="88">
        <v>25.440823396499322</v>
      </c>
      <c r="AG1605" s="49" t="s">
        <v>208</v>
      </c>
      <c r="AH1605" s="206">
        <v>1</v>
      </c>
      <c r="AI1605" s="88" t="s">
        <v>45</v>
      </c>
      <c r="AJ1605" s="419">
        <f>VLOOKUP(InformeTbHv[[#This Row],[TURNO]],[1]INFORMEHV!AI$2:AK$184,2,0)</f>
        <v>0.58333333333333337</v>
      </c>
      <c r="AK1605" s="419">
        <f>VLOOKUP(InformeTbHv[[#This Row],[TURNO]],[1]INFORMEHV!AI$2:AK$184,3,0)</f>
        <v>0.91666666666666663</v>
      </c>
      <c r="AL1605" s="205">
        <v>26</v>
      </c>
      <c r="AM1605" s="88">
        <v>494</v>
      </c>
      <c r="AN1605" s="88">
        <v>213.55</v>
      </c>
      <c r="AO1605" s="88">
        <v>29.49</v>
      </c>
      <c r="AP1605" s="88"/>
      <c r="AQ1605" s="89">
        <v>21</v>
      </c>
      <c r="AR1605" s="88">
        <v>8</v>
      </c>
      <c r="AS1605" s="88"/>
      <c r="AT1605" s="88"/>
      <c r="AU1605" s="88"/>
      <c r="AV1605" s="88">
        <v>0.25</v>
      </c>
      <c r="AW1605" s="88">
        <v>0.17</v>
      </c>
      <c r="AX1605" s="88">
        <v>0.33</v>
      </c>
      <c r="AY1605" s="88"/>
      <c r="AZ1605" s="92" t="s">
        <v>92</v>
      </c>
      <c r="BA1605" s="88" t="s">
        <v>46</v>
      </c>
      <c r="BB160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0.75</v>
      </c>
      <c r="BC1605" s="89"/>
      <c r="BD1605" s="89"/>
      <c r="BE1605" s="89"/>
      <c r="BF1605" s="89"/>
      <c r="BG1605" s="93"/>
      <c r="BH1605" s="44"/>
      <c r="BI1605" s="45"/>
      <c r="BJ1605" s="45"/>
      <c r="BK1605" s="46"/>
      <c r="BL1605" s="94"/>
    </row>
    <row r="1606" spans="1:66" ht="18" customHeight="1" x14ac:dyDescent="0.3">
      <c r="A1606" s="87">
        <f>IFERROR(InformeTbHv[[#This Row],[T EFECTIVO]]/InformeTbHv[[#This Row],[Horas disponibles]],0)</f>
        <v>0.38070404172099087</v>
      </c>
      <c r="B1606" s="87">
        <f>((InformeTbHv[[#This Row],[T PROGRAMADO]]-InformeTbHv[[#This Row],[HORAS DE OTRAS PARADA]]))/InformeTbHv[[#This Row],[T PROGRAMADO]]</f>
        <v>0.36499999999999999</v>
      </c>
      <c r="C1606" s="216">
        <f>IFERROR(((InformeTbHv[[#This Row],[T PROGRAMADO]]-InformeTbHv[[#This Row],[Ttal P. mec]])/InformeTbHv[[#This Row],[T PROGRAMADO]]),0)</f>
        <v>0.95874999999999999</v>
      </c>
      <c r="D1606" s="88">
        <f>IFERROR(ROUND(InformeTbHv[[#This Row],[TOTAL DE ARBOLES]]/InformeTbHv[[#This Row],[T EFECTIVO]],2),"")</f>
        <v>41.78</v>
      </c>
      <c r="E1606" s="88">
        <f>(IFERROR(ROUND(InformeTbHv[[#This Row],[M3]]/InformeTbHv[[#This Row],[TOTAL DE ARBOLES]],2),""))</f>
        <v>0.24</v>
      </c>
      <c r="F1606" s="39">
        <f>IFERROR(ROUND(InformeTbHv[[#This Row],[M3]]/InformeTbHv[[#This Row],[T EFECTIVO]],2),"")</f>
        <v>10.029999999999999</v>
      </c>
      <c r="G1606" s="89">
        <f>InformeTbHv[[#This Row],[T PROGRAMADO]]-InformeTbHv[[#This Row],[HORAS DE OTRAS PARADA]]</f>
        <v>2.92</v>
      </c>
      <c r="H1606" s="89">
        <f>InformeTbHv[[#This Row],[T PROGRAMADO]]-SUM(InformeTbHv[[#This Row],[T PARADAS MEC]]+InformeTbHv[[#This Row],[ALISTAMIENTO]]+InformeTbHv[[#This Row],[Mantenimiento periódico]])</f>
        <v>7.67</v>
      </c>
      <c r="I1606" s="89">
        <f>InformeTbHv[[#This Row],[T PARADAS MEC]]+InformeTbHv[[#This Row],[ALISTAMIENTO]]+InformeTbHv[[#This Row],[Mantenimiento periódico]]</f>
        <v>0.33</v>
      </c>
      <c r="J1606" s="89">
        <f>SUMIF(InformeTbHv[[#This Row],[MOTIVO 1]],"Mantenimiento periódico",InformeTbHv[[#This Row],[T OTRA PARADA 1]])</f>
        <v>0</v>
      </c>
      <c r="K1606" s="89">
        <f>InformeTbHv[[#This Row],[Mantenimiento periódico]]+InformeTbHv[[#This Row],[ALISTAMIENTO]]</f>
        <v>0.33</v>
      </c>
      <c r="L1606" s="89">
        <f>SUM(InformeTbHv[[#This Row],[T OTRA PARADA 1]:[T OTRA PARADA 5]])</f>
        <v>4</v>
      </c>
      <c r="M1606" s="88" t="s">
        <v>134</v>
      </c>
      <c r="N1606" s="88" t="s">
        <v>1417</v>
      </c>
      <c r="O1606" s="88" t="s">
        <v>367</v>
      </c>
      <c r="P1606" s="88">
        <v>18435730</v>
      </c>
      <c r="Q1606" s="88" t="s">
        <v>65</v>
      </c>
      <c r="R1606" s="88" t="s">
        <v>49</v>
      </c>
      <c r="S1606" s="90">
        <v>46112</v>
      </c>
      <c r="T1606" s="88" t="s">
        <v>941</v>
      </c>
      <c r="U1606" s="88"/>
      <c r="V1606" s="88"/>
      <c r="W1606" s="88"/>
      <c r="X1606" s="88"/>
      <c r="Y1606" s="88"/>
      <c r="Z1606" s="88"/>
      <c r="AA1606" s="88"/>
      <c r="AB1606" s="88"/>
      <c r="AC1606" s="88" t="s">
        <v>1424</v>
      </c>
      <c r="AD1606" s="88" t="s">
        <v>1469</v>
      </c>
      <c r="AE1606" s="88" t="s">
        <v>1513</v>
      </c>
      <c r="AF1606" s="88">
        <v>17.094631593058232</v>
      </c>
      <c r="AG1606" s="252" t="s">
        <v>206</v>
      </c>
      <c r="AH1606" s="206">
        <v>2</v>
      </c>
      <c r="AI1606" s="88" t="s">
        <v>47</v>
      </c>
      <c r="AJ1606" s="419">
        <f>VLOOKUP(InformeTbHv[[#This Row],[TURNO]],[1]INFORMEHV!AI$2:AK$184,2,0)</f>
        <v>0.25</v>
      </c>
      <c r="AK1606" s="419">
        <f>VLOOKUP(InformeTbHv[[#This Row],[TURNO]],[1]INFORMEHV!AI$2:AK$184,3,0)</f>
        <v>0.58333333333333337</v>
      </c>
      <c r="AL1606" s="205">
        <v>30</v>
      </c>
      <c r="AM1606" s="88">
        <v>122</v>
      </c>
      <c r="AN1606" s="88">
        <v>29.3</v>
      </c>
      <c r="AO1606" s="88">
        <v>11.2</v>
      </c>
      <c r="AP1606" s="88"/>
      <c r="AQ1606" s="89">
        <v>14</v>
      </c>
      <c r="AR1606" s="88">
        <v>8</v>
      </c>
      <c r="AS1606" s="88"/>
      <c r="AT1606" s="88"/>
      <c r="AU1606" s="88"/>
      <c r="AV1606" s="88">
        <v>0.33</v>
      </c>
      <c r="AW1606" s="88">
        <v>0.25</v>
      </c>
      <c r="AX1606" s="88">
        <v>0.5</v>
      </c>
      <c r="AY1606" s="88">
        <v>2</v>
      </c>
      <c r="AZ1606" s="92"/>
      <c r="BA1606" s="88" t="s">
        <v>48</v>
      </c>
      <c r="BB160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5.08</v>
      </c>
      <c r="BC1606" s="89">
        <v>4</v>
      </c>
      <c r="BD1606" s="89"/>
      <c r="BE1606" s="89"/>
      <c r="BF1606" s="89"/>
      <c r="BG1606" s="93"/>
      <c r="BH1606" s="44" t="s">
        <v>1100</v>
      </c>
      <c r="BI1606" s="45"/>
      <c r="BJ1606" s="45"/>
      <c r="BK1606" s="46"/>
      <c r="BL1606" s="94"/>
    </row>
    <row r="1607" spans="1:66" ht="18" customHeight="1" x14ac:dyDescent="0.3">
      <c r="A1607" s="87">
        <f>IFERROR(InformeTbHv[[#This Row],[T EFECTIVO]]/InformeTbHv[[#This Row],[Horas disponibles]],0)</f>
        <v>0.92438070404172101</v>
      </c>
      <c r="B1607" s="87">
        <f>((InformeTbHv[[#This Row],[T PROGRAMADO]]-InformeTbHv[[#This Row],[HORAS DE OTRAS PARADA]]))/InformeTbHv[[#This Row],[T PROGRAMADO]]</f>
        <v>0.88624999999999998</v>
      </c>
      <c r="C1607" s="216">
        <f>IFERROR(((InformeTbHv[[#This Row],[T PROGRAMADO]]-InformeTbHv[[#This Row],[Ttal P. mec]])/InformeTbHv[[#This Row],[T PROGRAMADO]]),0)</f>
        <v>0.95874999999999999</v>
      </c>
      <c r="D1607" s="88">
        <f>IFERROR(ROUND(InformeTbHv[[#This Row],[TOTAL DE ARBOLES]]/InformeTbHv[[#This Row],[T EFECTIVO]],2),"")</f>
        <v>36.950000000000003</v>
      </c>
      <c r="E1607" s="88">
        <f>(IFERROR(ROUND(InformeTbHv[[#This Row],[M3]]/InformeTbHv[[#This Row],[TOTAL DE ARBOLES]],2),""))</f>
        <v>0.2</v>
      </c>
      <c r="F1607" s="39">
        <f>IFERROR(ROUND(InformeTbHv[[#This Row],[M3]]/InformeTbHv[[#This Row],[T EFECTIVO]],2),"")</f>
        <v>7.41</v>
      </c>
      <c r="G1607" s="89">
        <f>InformeTbHv[[#This Row],[T PROGRAMADO]]-InformeTbHv[[#This Row],[HORAS DE OTRAS PARADA]]</f>
        <v>7.09</v>
      </c>
      <c r="H1607" s="89">
        <f>InformeTbHv[[#This Row],[T PROGRAMADO]]-SUM(InformeTbHv[[#This Row],[T PARADAS MEC]]+InformeTbHv[[#This Row],[ALISTAMIENTO]]+InformeTbHv[[#This Row],[Mantenimiento periódico]])</f>
        <v>7.67</v>
      </c>
      <c r="I1607" s="89">
        <f>InformeTbHv[[#This Row],[T PARADAS MEC]]+InformeTbHv[[#This Row],[ALISTAMIENTO]]+InformeTbHv[[#This Row],[Mantenimiento periódico]]</f>
        <v>0.33</v>
      </c>
      <c r="J1607" s="89">
        <f>SUMIF(InformeTbHv[[#This Row],[MOTIVO 1]],"Mantenimiento periódico",InformeTbHv[[#This Row],[T OTRA PARADA 1]])</f>
        <v>0</v>
      </c>
      <c r="K1607" s="89">
        <f>InformeTbHv[[#This Row],[Mantenimiento periódico]]+InformeTbHv[[#This Row],[ALISTAMIENTO]]</f>
        <v>0.33</v>
      </c>
      <c r="L1607" s="89">
        <f>SUM(InformeTbHv[[#This Row],[T OTRA PARADA 1]:[T OTRA PARADA 5]])</f>
        <v>0</v>
      </c>
      <c r="M1607" s="88" t="s">
        <v>134</v>
      </c>
      <c r="N1607" s="88" t="s">
        <v>1417</v>
      </c>
      <c r="O1607" s="88" t="s">
        <v>373</v>
      </c>
      <c r="P1607" s="88">
        <v>1022124225</v>
      </c>
      <c r="Q1607" s="88" t="s">
        <v>65</v>
      </c>
      <c r="R1607" s="88" t="s">
        <v>49</v>
      </c>
      <c r="S1607" s="90">
        <v>46112</v>
      </c>
      <c r="T1607" s="88" t="s">
        <v>941</v>
      </c>
      <c r="U1607" s="88"/>
      <c r="V1607" s="88"/>
      <c r="W1607" s="88"/>
      <c r="X1607" s="88"/>
      <c r="Y1607" s="88"/>
      <c r="Z1607" s="88"/>
      <c r="AA1607" s="88"/>
      <c r="AB1607" s="88"/>
      <c r="AC1607" s="88" t="s">
        <v>1424</v>
      </c>
      <c r="AD1607" s="88" t="s">
        <v>1469</v>
      </c>
      <c r="AE1607" s="88" t="s">
        <v>1513</v>
      </c>
      <c r="AF1607" s="88">
        <v>17.094631593058232</v>
      </c>
      <c r="AG1607" s="252" t="s">
        <v>206</v>
      </c>
      <c r="AH1607" s="206">
        <v>2</v>
      </c>
      <c r="AI1607" s="88" t="s">
        <v>45</v>
      </c>
      <c r="AJ1607" s="419">
        <f>VLOOKUP(InformeTbHv[[#This Row],[TURNO]],[1]INFORMEHV!AI$2:AK$184,2,0)</f>
        <v>0.58333333333333337</v>
      </c>
      <c r="AK1607" s="419">
        <f>VLOOKUP(InformeTbHv[[#This Row],[TURNO]],[1]INFORMEHV!AI$2:AK$184,3,0)</f>
        <v>0.91666666666666663</v>
      </c>
      <c r="AL1607" s="205">
        <v>18</v>
      </c>
      <c r="AM1607" s="88">
        <v>262</v>
      </c>
      <c r="AN1607" s="88">
        <v>52.51</v>
      </c>
      <c r="AO1607" s="88">
        <v>7.41</v>
      </c>
      <c r="AP1607" s="88">
        <v>37</v>
      </c>
      <c r="AQ1607" s="89">
        <v>20</v>
      </c>
      <c r="AR1607" s="88">
        <v>8</v>
      </c>
      <c r="AS1607" s="88"/>
      <c r="AT1607" s="88"/>
      <c r="AU1607" s="88"/>
      <c r="AV1607" s="88">
        <v>0.33</v>
      </c>
      <c r="AW1607" s="88">
        <v>0.33</v>
      </c>
      <c r="AX1607" s="88">
        <v>0.25</v>
      </c>
      <c r="AY1607" s="88">
        <v>1</v>
      </c>
      <c r="AZ1607" s="92"/>
      <c r="BA1607" s="88" t="s">
        <v>48</v>
      </c>
      <c r="BB160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0.91</v>
      </c>
      <c r="BC1607" s="89"/>
      <c r="BD1607" s="89"/>
      <c r="BE1607" s="89"/>
      <c r="BF1607" s="89"/>
      <c r="BG1607" s="93"/>
      <c r="BH1607" s="44"/>
      <c r="BI1607" s="45"/>
      <c r="BJ1607" s="45"/>
      <c r="BK1607" s="46"/>
      <c r="BL1607" s="94"/>
    </row>
    <row r="1608" spans="1:66" ht="18" customHeight="1" x14ac:dyDescent="0.3">
      <c r="A1608" s="87">
        <f>IFERROR(InformeTbHv[[#This Row],[T EFECTIVO]]/InformeTbHv[[#This Row],[Horas disponibles]],0)</f>
        <v>0.82659713168187743</v>
      </c>
      <c r="B1608" s="87">
        <f>((InformeTbHv[[#This Row],[T PROGRAMADO]]-InformeTbHv[[#This Row],[HORAS DE OTRAS PARADA]]))/InformeTbHv[[#This Row],[T PROGRAMADO]]</f>
        <v>0.79249999999999998</v>
      </c>
      <c r="C1608" s="216">
        <f>IFERROR(((InformeTbHv[[#This Row],[T PROGRAMADO]]-InformeTbHv[[#This Row],[Ttal P. mec]])/InformeTbHv[[#This Row],[T PROGRAMADO]]),0)</f>
        <v>0.95874999999999999</v>
      </c>
      <c r="D1608" s="88">
        <f>IFERROR(ROUND(InformeTbHv[[#This Row],[TOTAL DE ARBOLES]]/InformeTbHv[[#This Row],[T EFECTIVO]],2),"")</f>
        <v>37.54</v>
      </c>
      <c r="E1608" s="88">
        <f>(IFERROR(ROUND(InformeTbHv[[#This Row],[M3]]/InformeTbHv[[#This Row],[TOTAL DE ARBOLES]],2),""))</f>
        <v>0.15</v>
      </c>
      <c r="F1608" s="39">
        <f>IFERROR(ROUND(InformeTbHv[[#This Row],[M3]]/InformeTbHv[[#This Row],[T EFECTIVO]],2),"")</f>
        <v>5.52</v>
      </c>
      <c r="G1608" s="89">
        <f>InformeTbHv[[#This Row],[T PROGRAMADO]]-InformeTbHv[[#This Row],[HORAS DE OTRAS PARADA]]</f>
        <v>6.34</v>
      </c>
      <c r="H1608" s="89">
        <f>InformeTbHv[[#This Row],[T PROGRAMADO]]-SUM(InformeTbHv[[#This Row],[T PARADAS MEC]]+InformeTbHv[[#This Row],[ALISTAMIENTO]]+InformeTbHv[[#This Row],[Mantenimiento periódico]])</f>
        <v>7.67</v>
      </c>
      <c r="I1608" s="89">
        <f>InformeTbHv[[#This Row],[T PARADAS MEC]]+InformeTbHv[[#This Row],[ALISTAMIENTO]]+InformeTbHv[[#This Row],[Mantenimiento periódico]]</f>
        <v>0.33</v>
      </c>
      <c r="J1608" s="89">
        <f>SUMIF(InformeTbHv[[#This Row],[MOTIVO 1]],"Mantenimiento periódico",InformeTbHv[[#This Row],[T OTRA PARADA 1]])</f>
        <v>0</v>
      </c>
      <c r="K1608" s="89">
        <f>InformeTbHv[[#This Row],[Mantenimiento periódico]]+InformeTbHv[[#This Row],[ALISTAMIENTO]]</f>
        <v>0.33</v>
      </c>
      <c r="L1608" s="89">
        <f>SUM(InformeTbHv[[#This Row],[T OTRA PARADA 1]:[T OTRA PARADA 5]])</f>
        <v>1</v>
      </c>
      <c r="M1608" s="88" t="s">
        <v>136</v>
      </c>
      <c r="N1608" s="88" t="s">
        <v>1417</v>
      </c>
      <c r="O1608" s="88" t="s">
        <v>535</v>
      </c>
      <c r="P1608" s="88">
        <v>1113312568</v>
      </c>
      <c r="Q1608" s="88" t="s">
        <v>65</v>
      </c>
      <c r="R1608" s="88" t="s">
        <v>49</v>
      </c>
      <c r="S1608" s="90">
        <v>46112</v>
      </c>
      <c r="T1608" s="88" t="s">
        <v>941</v>
      </c>
      <c r="U1608" s="88"/>
      <c r="V1608" s="88"/>
      <c r="W1608" s="88"/>
      <c r="X1608" s="88"/>
      <c r="Y1608" s="88"/>
      <c r="Z1608" s="88"/>
      <c r="AA1608" s="88"/>
      <c r="AB1608" s="88"/>
      <c r="AC1608" s="88" t="s">
        <v>1424</v>
      </c>
      <c r="AD1608" s="88" t="s">
        <v>1469</v>
      </c>
      <c r="AE1608" s="88" t="s">
        <v>1513</v>
      </c>
      <c r="AF1608" s="88">
        <v>17.094631593058232</v>
      </c>
      <c r="AG1608" s="252" t="s">
        <v>206</v>
      </c>
      <c r="AH1608" s="206">
        <v>2</v>
      </c>
      <c r="AI1608" s="88" t="s">
        <v>45</v>
      </c>
      <c r="AJ1608" s="419">
        <f>VLOOKUP(InformeTbHv[[#This Row],[TURNO]],[1]INFORMEHV!AI$2:AK$184,2,0)</f>
        <v>0.58333333333333337</v>
      </c>
      <c r="AK1608" s="419">
        <f>VLOOKUP(InformeTbHv[[#This Row],[TURNO]],[1]INFORMEHV!AI$2:AK$184,3,0)</f>
        <v>0.91666666666666663</v>
      </c>
      <c r="AL1608" s="205">
        <v>20</v>
      </c>
      <c r="AM1608" s="88">
        <v>238</v>
      </c>
      <c r="AN1608" s="88">
        <v>35</v>
      </c>
      <c r="AO1608" s="88">
        <v>5.39</v>
      </c>
      <c r="AP1608" s="88"/>
      <c r="AQ1608" s="89">
        <v>15</v>
      </c>
      <c r="AR1608" s="88">
        <v>8</v>
      </c>
      <c r="AS1608" s="88"/>
      <c r="AT1608" s="88"/>
      <c r="AU1608" s="88"/>
      <c r="AV1608" s="88">
        <v>0.33</v>
      </c>
      <c r="AW1608" s="88"/>
      <c r="AX1608" s="88">
        <v>0.33</v>
      </c>
      <c r="AY1608" s="88">
        <v>3</v>
      </c>
      <c r="AZ1608" s="92"/>
      <c r="BA1608" s="88" t="s">
        <v>48</v>
      </c>
      <c r="BB160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1.6600000000000001</v>
      </c>
      <c r="BC1608" s="89">
        <v>1</v>
      </c>
      <c r="BD1608" s="89"/>
      <c r="BE1608" s="89"/>
      <c r="BF1608" s="89"/>
      <c r="BG1608" s="93"/>
      <c r="BH1608" s="44" t="s">
        <v>858</v>
      </c>
      <c r="BI1608" s="45"/>
      <c r="BJ1608" s="45"/>
      <c r="BK1608" s="46"/>
      <c r="BL1608" s="94"/>
    </row>
    <row r="1609" spans="1:66" ht="18" customHeight="1" x14ac:dyDescent="0.3">
      <c r="A1609" s="87">
        <f>IFERROR(InformeTbHv[[#This Row],[T EFECTIVO]]/InformeTbHv[[#This Row],[Horas disponibles]],0)</f>
        <v>0.9569752281616688</v>
      </c>
      <c r="B1609" s="87">
        <f>((InformeTbHv[[#This Row],[T PROGRAMADO]]-InformeTbHv[[#This Row],[HORAS DE OTRAS PARADA]]))/InformeTbHv[[#This Row],[T PROGRAMADO]]</f>
        <v>0.91749999999999998</v>
      </c>
      <c r="C1609" s="216">
        <f>IFERROR(((InformeTbHv[[#This Row],[T PROGRAMADO]]-InformeTbHv[[#This Row],[Ttal P. mec]])/InformeTbHv[[#This Row],[T PROGRAMADO]]),0)</f>
        <v>0.95874999999999999</v>
      </c>
      <c r="D1609" s="88">
        <f>IFERROR(ROUND(InformeTbHv[[#This Row],[TOTAL DE ARBOLES]]/InformeTbHv[[#This Row],[T EFECTIVO]],2),"")</f>
        <v>12.67</v>
      </c>
      <c r="E1609" s="88">
        <f>(IFERROR(ROUND(InformeTbHv[[#This Row],[M3]]/InformeTbHv[[#This Row],[TOTAL DE ARBOLES]],2),""))</f>
        <v>0.37</v>
      </c>
      <c r="F1609" s="39">
        <f>IFERROR(ROUND(InformeTbHv[[#This Row],[M3]]/InformeTbHv[[#This Row],[T EFECTIVO]],2),"")</f>
        <v>4.72</v>
      </c>
      <c r="G1609" s="89">
        <f>InformeTbHv[[#This Row],[T PROGRAMADO]]-InformeTbHv[[#This Row],[HORAS DE OTRAS PARADA]]</f>
        <v>7.34</v>
      </c>
      <c r="H1609" s="89">
        <f>InformeTbHv[[#This Row],[T PROGRAMADO]]-SUM(InformeTbHv[[#This Row],[T PARADAS MEC]]+InformeTbHv[[#This Row],[ALISTAMIENTO]]+InformeTbHv[[#This Row],[Mantenimiento periódico]])</f>
        <v>7.67</v>
      </c>
      <c r="I1609" s="89">
        <f>InformeTbHv[[#This Row],[T PARADAS MEC]]+InformeTbHv[[#This Row],[ALISTAMIENTO]]+InformeTbHv[[#This Row],[Mantenimiento periódico]]</f>
        <v>0.33</v>
      </c>
      <c r="J1609" s="89">
        <f>SUMIF(InformeTbHv[[#This Row],[MOTIVO 1]],"Mantenimiento periódico",InformeTbHv[[#This Row],[T OTRA PARADA 1]])</f>
        <v>0</v>
      </c>
      <c r="K1609" s="89">
        <f>InformeTbHv[[#This Row],[Mantenimiento periódico]]+InformeTbHv[[#This Row],[ALISTAMIENTO]]</f>
        <v>0.33</v>
      </c>
      <c r="L1609" s="89">
        <f>SUM(InformeTbHv[[#This Row],[T OTRA PARADA 1]:[T OTRA PARADA 5]])</f>
        <v>0</v>
      </c>
      <c r="M1609" s="88" t="s">
        <v>63</v>
      </c>
      <c r="N1609" s="88" t="s">
        <v>1417</v>
      </c>
      <c r="O1609" s="88" t="s">
        <v>64</v>
      </c>
      <c r="P1609" s="88">
        <v>94282613</v>
      </c>
      <c r="Q1609" s="88" t="s">
        <v>65</v>
      </c>
      <c r="R1609" s="88" t="s">
        <v>44</v>
      </c>
      <c r="S1609" s="90">
        <v>46112</v>
      </c>
      <c r="T1609" s="88" t="s">
        <v>960</v>
      </c>
      <c r="U1609" s="88"/>
      <c r="V1609" s="88"/>
      <c r="W1609" s="88"/>
      <c r="X1609" s="88"/>
      <c r="Y1609" s="88"/>
      <c r="Z1609" s="88"/>
      <c r="AA1609" s="88"/>
      <c r="AB1609" s="88"/>
      <c r="AC1609" s="88" t="s">
        <v>1439</v>
      </c>
      <c r="AD1609" s="88" t="s">
        <v>1484</v>
      </c>
      <c r="AE1609" s="88" t="s">
        <v>1512</v>
      </c>
      <c r="AF1609" s="88">
        <v>18.488835725923035</v>
      </c>
      <c r="AG1609" s="49" t="s">
        <v>208</v>
      </c>
      <c r="AH1609" s="206">
        <v>3</v>
      </c>
      <c r="AI1609" s="88" t="s">
        <v>47</v>
      </c>
      <c r="AJ1609" s="419">
        <f>VLOOKUP(InformeTbHv[[#This Row],[TURNO]],[1]INFORMEHV!AI$2:AK$184,2,0)</f>
        <v>0.25</v>
      </c>
      <c r="AK1609" s="419">
        <f>VLOOKUP(InformeTbHv[[#This Row],[TURNO]],[1]INFORMEHV!AI$2:AK$184,3,0)</f>
        <v>0.58333333333333337</v>
      </c>
      <c r="AL1609" s="205">
        <v>28</v>
      </c>
      <c r="AM1609" s="88">
        <v>93</v>
      </c>
      <c r="AN1609" s="88">
        <v>34.64</v>
      </c>
      <c r="AO1609" s="88">
        <v>7.64</v>
      </c>
      <c r="AP1609" s="88"/>
      <c r="AQ1609" s="89"/>
      <c r="AR1609" s="88">
        <v>8</v>
      </c>
      <c r="AS1609" s="88"/>
      <c r="AT1609" s="88"/>
      <c r="AU1609" s="88"/>
      <c r="AV1609" s="88">
        <v>0.33</v>
      </c>
      <c r="AW1609" s="88">
        <v>0.33</v>
      </c>
      <c r="AX1609" s="88"/>
      <c r="AY1609" s="88"/>
      <c r="AZ1609" s="92" t="s">
        <v>1083</v>
      </c>
      <c r="BA1609" s="88" t="s">
        <v>48</v>
      </c>
      <c r="BB160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0.66</v>
      </c>
      <c r="BC1609" s="89"/>
      <c r="BD1609" s="89"/>
      <c r="BE1609" s="89"/>
      <c r="BF1609" s="89"/>
      <c r="BG1609" s="93"/>
      <c r="BH1609" s="44"/>
      <c r="BI1609" s="45"/>
      <c r="BJ1609" s="45"/>
      <c r="BK1609" s="46"/>
      <c r="BL1609" s="94"/>
    </row>
    <row r="1610" spans="1:66" ht="18" customHeight="1" x14ac:dyDescent="0.3">
      <c r="A1610" s="87">
        <f>IFERROR(InformeTbHv[[#This Row],[T EFECTIVO]]/InformeTbHv[[#This Row],[Horas disponibles]],0)</f>
        <v>1</v>
      </c>
      <c r="B1610" s="87">
        <f>((InformeTbHv[[#This Row],[T PROGRAMADO]]-InformeTbHv[[#This Row],[HORAS DE OTRAS PARADA]]))/InformeTbHv[[#This Row],[T PROGRAMADO]]</f>
        <v>1</v>
      </c>
      <c r="C1610" s="216">
        <f>IFERROR(((InformeTbHv[[#This Row],[T PROGRAMADO]]-InformeTbHv[[#This Row],[Ttal P. mec]])/InformeTbHv[[#This Row],[T PROGRAMADO]]),0)</f>
        <v>1</v>
      </c>
      <c r="D1610" s="88">
        <f>IFERROR(ROUND(InformeTbHv[[#This Row],[TOTAL DE ARBOLES]]/InformeTbHv[[#This Row],[T EFECTIVO]],2),"")</f>
        <v>0</v>
      </c>
      <c r="E1610" s="88" t="str">
        <f>(IFERROR(ROUND(InformeTbHv[[#This Row],[M3]]/InformeTbHv[[#This Row],[TOTAL DE ARBOLES]],2),""))</f>
        <v/>
      </c>
      <c r="F1610" s="39">
        <f>IFERROR(ROUND(InformeTbHv[[#This Row],[M3]]/InformeTbHv[[#This Row],[T EFECTIVO]],2),"")</f>
        <v>0</v>
      </c>
      <c r="G1610" s="89">
        <f>InformeTbHv[[#This Row],[T PROGRAMADO]]-InformeTbHv[[#This Row],[HORAS DE OTRAS PARADA]]</f>
        <v>8</v>
      </c>
      <c r="H1610" s="89">
        <f>InformeTbHv[[#This Row],[T PROGRAMADO]]-SUM(InformeTbHv[[#This Row],[T PARADAS MEC]]+InformeTbHv[[#This Row],[ALISTAMIENTO]]+InformeTbHv[[#This Row],[Mantenimiento periódico]])</f>
        <v>8</v>
      </c>
      <c r="I1610" s="89">
        <f>InformeTbHv[[#This Row],[T PARADAS MEC]]+InformeTbHv[[#This Row],[ALISTAMIENTO]]+InformeTbHv[[#This Row],[Mantenimiento periódico]]</f>
        <v>0</v>
      </c>
      <c r="J1610" s="89">
        <f>SUMIF(InformeTbHv[[#This Row],[MOTIVO 1]],"Mantenimiento periódico",InformeTbHv[[#This Row],[T OTRA PARADA 1]])</f>
        <v>0</v>
      </c>
      <c r="K1610" s="89">
        <f>InformeTbHv[[#This Row],[Mantenimiento periódico]]+InformeTbHv[[#This Row],[ALISTAMIENTO]]</f>
        <v>0</v>
      </c>
      <c r="L1610" s="89">
        <f>SUM(InformeTbHv[[#This Row],[T OTRA PARADA 1]:[T OTRA PARADA 5]])</f>
        <v>0</v>
      </c>
      <c r="M1610" s="88" t="s">
        <v>63</v>
      </c>
      <c r="N1610" s="88" t="s">
        <v>1417</v>
      </c>
      <c r="O1610" s="88" t="s">
        <v>67</v>
      </c>
      <c r="P1610" s="88">
        <v>4516297</v>
      </c>
      <c r="Q1610" s="88" t="s">
        <v>65</v>
      </c>
      <c r="R1610" s="88" t="s">
        <v>44</v>
      </c>
      <c r="S1610" s="90">
        <v>46112</v>
      </c>
      <c r="T1610" s="88" t="s">
        <v>960</v>
      </c>
      <c r="U1610" s="88"/>
      <c r="V1610" s="88"/>
      <c r="W1610" s="88"/>
      <c r="X1610" s="88"/>
      <c r="Y1610" s="88"/>
      <c r="Z1610" s="88"/>
      <c r="AA1610" s="88"/>
      <c r="AB1610" s="88"/>
      <c r="AC1610" s="88" t="s">
        <v>1439</v>
      </c>
      <c r="AD1610" s="88" t="s">
        <v>1484</v>
      </c>
      <c r="AE1610" s="88" t="s">
        <v>1512</v>
      </c>
      <c r="AF1610" s="88">
        <v>18.488835725923035</v>
      </c>
      <c r="AG1610" s="49" t="s">
        <v>208</v>
      </c>
      <c r="AH1610" s="206">
        <v>3</v>
      </c>
      <c r="AI1610" s="88" t="s">
        <v>45</v>
      </c>
      <c r="AJ1610" s="419">
        <f>VLOOKUP(InformeTbHv[[#This Row],[TURNO]],[1]INFORMEHV!AI$2:AK$184,2,0)</f>
        <v>0.58333333333333337</v>
      </c>
      <c r="AK1610" s="419">
        <f>VLOOKUP(InformeTbHv[[#This Row],[TURNO]],[1]INFORMEHV!AI$2:AK$184,3,0)</f>
        <v>0.91666666666666663</v>
      </c>
      <c r="AL1610" s="205">
        <v>15</v>
      </c>
      <c r="AM1610" s="88"/>
      <c r="AN1610" s="88"/>
      <c r="AO1610" s="88"/>
      <c r="AP1610" s="88"/>
      <c r="AQ1610" s="89"/>
      <c r="AR1610" s="88">
        <v>8</v>
      </c>
      <c r="AS1610" s="88"/>
      <c r="AT1610" s="88"/>
      <c r="AU1610" s="88"/>
      <c r="AV1610" s="88"/>
      <c r="AW1610" s="88"/>
      <c r="AX1610" s="88"/>
      <c r="AY1610" s="88"/>
      <c r="AZ1610" s="92" t="s">
        <v>1084</v>
      </c>
      <c r="BA1610" s="88" t="s">
        <v>48</v>
      </c>
      <c r="BB161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v>
      </c>
      <c r="BC1610" s="89"/>
      <c r="BD1610" s="89"/>
      <c r="BE1610" s="89"/>
      <c r="BF1610" s="89"/>
      <c r="BG1610" s="93"/>
      <c r="BH1610" s="44"/>
      <c r="BI1610" s="45"/>
      <c r="BJ1610" s="45"/>
      <c r="BK1610" s="46"/>
      <c r="BL1610" s="94"/>
    </row>
    <row r="1611" spans="1:66" ht="18" customHeight="1" x14ac:dyDescent="0.3">
      <c r="A1611" s="87">
        <f>IFERROR(InformeTbHv[[#This Row],[T EFECTIVO]]/InformeTbHv[[#This Row],[Horas disponibles]],0)</f>
        <v>0.91395045632333771</v>
      </c>
      <c r="B1611" s="87">
        <f>((InformeTbHv[[#This Row],[T PROGRAMADO]]-InformeTbHv[[#This Row],[HORAS DE OTRAS PARADA]]))/InformeTbHv[[#This Row],[T PROGRAMADO]]</f>
        <v>0.87624999999999997</v>
      </c>
      <c r="C1611" s="216">
        <f>IFERROR(((InformeTbHv[[#This Row],[T PROGRAMADO]]-InformeTbHv[[#This Row],[Ttal P. mec]])/InformeTbHv[[#This Row],[T PROGRAMADO]]),0)</f>
        <v>0.95874999999999999</v>
      </c>
      <c r="D1611" s="88">
        <f>IFERROR(ROUND(InformeTbHv[[#This Row],[TOTAL DE ARBOLES]]/InformeTbHv[[#This Row],[T EFECTIVO]],2),"")</f>
        <v>21.97</v>
      </c>
      <c r="E1611" s="88">
        <f>(IFERROR(ROUND(InformeTbHv[[#This Row],[M3]]/InformeTbHv[[#This Row],[TOTAL DE ARBOLES]],2),""))</f>
        <v>0.28000000000000003</v>
      </c>
      <c r="F1611" s="39">
        <f>IFERROR(ROUND(InformeTbHv[[#This Row],[M3]]/InformeTbHv[[#This Row],[T EFECTIVO]],2),"")</f>
        <v>6.18</v>
      </c>
      <c r="G1611" s="89">
        <f>InformeTbHv[[#This Row],[T PROGRAMADO]]-InformeTbHv[[#This Row],[HORAS DE OTRAS PARADA]]</f>
        <v>7.01</v>
      </c>
      <c r="H1611" s="89">
        <f>InformeTbHv[[#This Row],[T PROGRAMADO]]-SUM(InformeTbHv[[#This Row],[T PARADAS MEC]]+InformeTbHv[[#This Row],[ALISTAMIENTO]]+InformeTbHv[[#This Row],[Mantenimiento periódico]])</f>
        <v>7.67</v>
      </c>
      <c r="I1611" s="89">
        <f>InformeTbHv[[#This Row],[T PARADAS MEC]]+InformeTbHv[[#This Row],[ALISTAMIENTO]]+InformeTbHv[[#This Row],[Mantenimiento periódico]]</f>
        <v>0.33</v>
      </c>
      <c r="J1611" s="89">
        <f>SUMIF(InformeTbHv[[#This Row],[MOTIVO 1]],"Mantenimiento periódico",InformeTbHv[[#This Row],[T OTRA PARADA 1]])</f>
        <v>0</v>
      </c>
      <c r="K1611" s="89">
        <f>InformeTbHv[[#This Row],[Mantenimiento periódico]]+InformeTbHv[[#This Row],[ALISTAMIENTO]]</f>
        <v>0.33</v>
      </c>
      <c r="L1611" s="89">
        <f>SUM(InformeTbHv[[#This Row],[T OTRA PARADA 1]:[T OTRA PARADA 5]])</f>
        <v>0</v>
      </c>
      <c r="M1611" s="88" t="s">
        <v>68</v>
      </c>
      <c r="N1611" s="88" t="s">
        <v>1417</v>
      </c>
      <c r="O1611" s="88" t="s">
        <v>69</v>
      </c>
      <c r="P1611" s="88">
        <v>1059706760</v>
      </c>
      <c r="Q1611" s="88" t="s">
        <v>65</v>
      </c>
      <c r="R1611" s="88" t="s">
        <v>44</v>
      </c>
      <c r="S1611" s="90">
        <v>46112</v>
      </c>
      <c r="T1611" s="88" t="s">
        <v>1020</v>
      </c>
      <c r="U1611" s="88"/>
      <c r="V1611" s="88"/>
      <c r="W1611" s="88"/>
      <c r="X1611" s="88"/>
      <c r="Y1611" s="88"/>
      <c r="Z1611" s="88"/>
      <c r="AA1611" s="88"/>
      <c r="AB1611" s="88"/>
      <c r="AC1611" s="88" t="s">
        <v>1448</v>
      </c>
      <c r="AD1611" s="88" t="s">
        <v>1493</v>
      </c>
      <c r="AE1611" s="88" t="s">
        <v>1512</v>
      </c>
      <c r="AF1611" s="88">
        <v>26.509835108450897</v>
      </c>
      <c r="AG1611" s="251" t="s">
        <v>205</v>
      </c>
      <c r="AH1611" s="206">
        <v>2</v>
      </c>
      <c r="AI1611" s="88" t="s">
        <v>47</v>
      </c>
      <c r="AJ1611" s="419">
        <f>VLOOKUP(InformeTbHv[[#This Row],[TURNO]],[1]INFORMEHV!AI$2:AK$184,2,0)</f>
        <v>0.25</v>
      </c>
      <c r="AK1611" s="419">
        <f>VLOOKUP(InformeTbHv[[#This Row],[TURNO]],[1]INFORMEHV!AI$2:AK$184,3,0)</f>
        <v>0.58333333333333337</v>
      </c>
      <c r="AL1611" s="205">
        <v>25</v>
      </c>
      <c r="AM1611" s="88">
        <v>154</v>
      </c>
      <c r="AN1611" s="88">
        <v>43.3</v>
      </c>
      <c r="AO1611" s="88">
        <v>11.68</v>
      </c>
      <c r="AP1611" s="88"/>
      <c r="AQ1611" s="89"/>
      <c r="AR1611" s="88">
        <v>8</v>
      </c>
      <c r="AS1611" s="88"/>
      <c r="AT1611" s="88"/>
      <c r="AU1611" s="88"/>
      <c r="AV1611" s="88">
        <v>0.33</v>
      </c>
      <c r="AW1611" s="88">
        <v>0.33</v>
      </c>
      <c r="AX1611" s="88">
        <v>0.33</v>
      </c>
      <c r="AY1611" s="88">
        <v>1.18</v>
      </c>
      <c r="AZ1611" s="92" t="s">
        <v>1085</v>
      </c>
      <c r="BA1611" s="88" t="s">
        <v>48</v>
      </c>
      <c r="BB161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0.99</v>
      </c>
      <c r="BC1611" s="89"/>
      <c r="BD1611" s="89"/>
      <c r="BE1611" s="89"/>
      <c r="BF1611" s="89"/>
      <c r="BG1611" s="93"/>
      <c r="BH1611" s="44"/>
      <c r="BI1611" s="45"/>
      <c r="BJ1611" s="45"/>
      <c r="BK1611" s="46"/>
      <c r="BL1611" s="94"/>
    </row>
    <row r="1612" spans="1:66" ht="18" customHeight="1" x14ac:dyDescent="0.3">
      <c r="A1612" s="87">
        <f>IFERROR(InformeTbHv[[#This Row],[T EFECTIVO]]/InformeTbHv[[#This Row],[Horas disponibles]],0)</f>
        <v>0.94524119947848761</v>
      </c>
      <c r="B1612" s="87">
        <f>((InformeTbHv[[#This Row],[T PROGRAMADO]]-InformeTbHv[[#This Row],[HORAS DE OTRAS PARADA]]))/InformeTbHv[[#This Row],[T PROGRAMADO]]</f>
        <v>0.90625</v>
      </c>
      <c r="C1612" s="216">
        <f>IFERROR(((InformeTbHv[[#This Row],[T PROGRAMADO]]-InformeTbHv[[#This Row],[Ttal P. mec]])/InformeTbHv[[#This Row],[T PROGRAMADO]]),0)</f>
        <v>0.95874999999999999</v>
      </c>
      <c r="D1612" s="88">
        <f>IFERROR(ROUND(InformeTbHv[[#This Row],[TOTAL DE ARBOLES]]/InformeTbHv[[#This Row],[T EFECTIVO]],2),"")</f>
        <v>25.24</v>
      </c>
      <c r="E1612" s="88">
        <f>(IFERROR(ROUND(InformeTbHv[[#This Row],[M3]]/InformeTbHv[[#This Row],[TOTAL DE ARBOLES]],2),""))</f>
        <v>0.32</v>
      </c>
      <c r="F1612" s="39">
        <f>IFERROR(ROUND(InformeTbHv[[#This Row],[M3]]/InformeTbHv[[#This Row],[T EFECTIVO]],2),"")</f>
        <v>8.15</v>
      </c>
      <c r="G1612" s="89">
        <f>InformeTbHv[[#This Row],[T PROGRAMADO]]-InformeTbHv[[#This Row],[HORAS DE OTRAS PARADA]]</f>
        <v>7.25</v>
      </c>
      <c r="H1612" s="89">
        <f>InformeTbHv[[#This Row],[T PROGRAMADO]]-SUM(InformeTbHv[[#This Row],[T PARADAS MEC]]+InformeTbHv[[#This Row],[ALISTAMIENTO]]+InformeTbHv[[#This Row],[Mantenimiento periódico]])</f>
        <v>7.67</v>
      </c>
      <c r="I1612" s="89">
        <f>InformeTbHv[[#This Row],[T PARADAS MEC]]+InformeTbHv[[#This Row],[ALISTAMIENTO]]+InformeTbHv[[#This Row],[Mantenimiento periódico]]</f>
        <v>0.33</v>
      </c>
      <c r="J1612" s="89">
        <f>SUMIF(InformeTbHv[[#This Row],[MOTIVO 1]],"Mantenimiento periódico",InformeTbHv[[#This Row],[T OTRA PARADA 1]])</f>
        <v>0</v>
      </c>
      <c r="K1612" s="89">
        <f>InformeTbHv[[#This Row],[Mantenimiento periódico]]+InformeTbHv[[#This Row],[ALISTAMIENTO]]</f>
        <v>0.33</v>
      </c>
      <c r="L1612" s="89">
        <f>SUM(InformeTbHv[[#This Row],[T OTRA PARADA 1]:[T OTRA PARADA 5]])</f>
        <v>0</v>
      </c>
      <c r="M1612" s="88" t="s">
        <v>76</v>
      </c>
      <c r="N1612" s="88" t="s">
        <v>1418</v>
      </c>
      <c r="O1612" s="88" t="s">
        <v>77</v>
      </c>
      <c r="P1612" s="88">
        <v>1010092842</v>
      </c>
      <c r="Q1612" s="88" t="s">
        <v>43</v>
      </c>
      <c r="R1612" s="88" t="s">
        <v>49</v>
      </c>
      <c r="S1612" s="90">
        <v>46112</v>
      </c>
      <c r="T1612" s="88" t="s">
        <v>981</v>
      </c>
      <c r="U1612" s="88"/>
      <c r="V1612" s="88"/>
      <c r="W1612" s="88"/>
      <c r="X1612" s="88"/>
      <c r="Y1612" s="88"/>
      <c r="Z1612" s="88"/>
      <c r="AA1612" s="88"/>
      <c r="AB1612" s="88"/>
      <c r="AC1612" s="88" t="s">
        <v>1435</v>
      </c>
      <c r="AD1612" s="88" t="s">
        <v>1480</v>
      </c>
      <c r="AE1612" s="88" t="s">
        <v>1509</v>
      </c>
      <c r="AF1612" s="88">
        <v>21.85343388198622</v>
      </c>
      <c r="AG1612" s="251" t="s">
        <v>205</v>
      </c>
      <c r="AH1612" s="206">
        <v>6</v>
      </c>
      <c r="AI1612" s="88" t="s">
        <v>47</v>
      </c>
      <c r="AJ1612" s="419">
        <f>VLOOKUP(InformeTbHv[[#This Row],[TURNO]],[1]INFORMEHV!AI$2:AK$184,2,0)</f>
        <v>0.25</v>
      </c>
      <c r="AK1612" s="419">
        <f>VLOOKUP(InformeTbHv[[#This Row],[TURNO]],[1]INFORMEHV!AI$2:AK$184,3,0)</f>
        <v>0.58333333333333337</v>
      </c>
      <c r="AL1612" s="205">
        <v>22</v>
      </c>
      <c r="AM1612" s="88">
        <v>183</v>
      </c>
      <c r="AN1612" s="88">
        <v>59.06</v>
      </c>
      <c r="AO1612" s="88">
        <v>8.4499999999999993</v>
      </c>
      <c r="AP1612" s="88"/>
      <c r="AQ1612" s="89">
        <v>20</v>
      </c>
      <c r="AR1612" s="88">
        <v>8</v>
      </c>
      <c r="AS1612" s="88"/>
      <c r="AT1612" s="88"/>
      <c r="AU1612" s="88"/>
      <c r="AV1612" s="88">
        <v>0.33</v>
      </c>
      <c r="AW1612" s="88">
        <v>0.25</v>
      </c>
      <c r="AX1612" s="88">
        <v>0.17</v>
      </c>
      <c r="AY1612" s="88">
        <v>8</v>
      </c>
      <c r="AZ1612" s="92"/>
      <c r="BA1612" s="88" t="s">
        <v>48</v>
      </c>
      <c r="BB161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0.75000000000000011</v>
      </c>
      <c r="BC1612" s="89"/>
      <c r="BD1612" s="89"/>
      <c r="BE1612" s="89"/>
      <c r="BF1612" s="89"/>
      <c r="BG1612" s="93"/>
      <c r="BH1612" s="44"/>
      <c r="BI1612" s="45"/>
      <c r="BJ1612" s="45"/>
      <c r="BK1612" s="46"/>
      <c r="BL1612" s="94"/>
    </row>
    <row r="1613" spans="1:66" ht="18" customHeight="1" x14ac:dyDescent="0.3">
      <c r="A1613" s="87">
        <f>IFERROR(InformeTbHv[[#This Row],[T EFECTIVO]]/InformeTbHv[[#This Row],[Horas disponibles]],0)</f>
        <v>0.97828863346104722</v>
      </c>
      <c r="B1613" s="87">
        <f>((InformeTbHv[[#This Row],[T PROGRAMADO]]-InformeTbHv[[#This Row],[HORAS DE OTRAS PARADA]]))/InformeTbHv[[#This Row],[T PROGRAMADO]]</f>
        <v>0.95750000000000002</v>
      </c>
      <c r="C1613" s="216">
        <f>IFERROR(((InformeTbHv[[#This Row],[T PROGRAMADO]]-InformeTbHv[[#This Row],[Ttal P. mec]])/InformeTbHv[[#This Row],[T PROGRAMADO]]),0)</f>
        <v>0.97875000000000001</v>
      </c>
      <c r="D1613" s="88">
        <f>IFERROR(ROUND(InformeTbHv[[#This Row],[TOTAL DE ARBOLES]]/InformeTbHv[[#This Row],[T EFECTIVO]],2),"")</f>
        <v>26.5</v>
      </c>
      <c r="E1613" s="88">
        <f>(IFERROR(ROUND(InformeTbHv[[#This Row],[M3]]/InformeTbHv[[#This Row],[TOTAL DE ARBOLES]],2),""))</f>
        <v>0.63</v>
      </c>
      <c r="F1613" s="39">
        <f>IFERROR(ROUND(InformeTbHv[[#This Row],[M3]]/InformeTbHv[[#This Row],[T EFECTIVO]],2),"")</f>
        <v>16.579999999999998</v>
      </c>
      <c r="G1613" s="89">
        <f>InformeTbHv[[#This Row],[T PROGRAMADO]]-InformeTbHv[[#This Row],[HORAS DE OTRAS PARADA]]</f>
        <v>7.66</v>
      </c>
      <c r="H1613" s="89">
        <f>InformeTbHv[[#This Row],[T PROGRAMADO]]-SUM(InformeTbHv[[#This Row],[T PARADAS MEC]]+InformeTbHv[[#This Row],[ALISTAMIENTO]]+InformeTbHv[[#This Row],[Mantenimiento periódico]])</f>
        <v>7.83</v>
      </c>
      <c r="I1613" s="89">
        <f>InformeTbHv[[#This Row],[T PARADAS MEC]]+InformeTbHv[[#This Row],[ALISTAMIENTO]]+InformeTbHv[[#This Row],[Mantenimiento periódico]]</f>
        <v>0.17</v>
      </c>
      <c r="J1613" s="89">
        <f>SUMIF(InformeTbHv[[#This Row],[MOTIVO 1]],"Mantenimiento periódico",InformeTbHv[[#This Row],[T OTRA PARADA 1]])</f>
        <v>0</v>
      </c>
      <c r="K1613" s="89">
        <f>InformeTbHv[[#This Row],[Mantenimiento periódico]]+InformeTbHv[[#This Row],[ALISTAMIENTO]]</f>
        <v>0.17</v>
      </c>
      <c r="L1613" s="89">
        <f>SUM(InformeTbHv[[#This Row],[T OTRA PARADA 1]:[T OTRA PARADA 5]])</f>
        <v>0</v>
      </c>
      <c r="M1613" s="88" t="s">
        <v>55</v>
      </c>
      <c r="N1613" s="88" t="s">
        <v>1418</v>
      </c>
      <c r="O1613" s="88" t="s">
        <v>56</v>
      </c>
      <c r="P1613" s="88">
        <v>1114480052</v>
      </c>
      <c r="Q1613" s="88" t="s">
        <v>43</v>
      </c>
      <c r="R1613" s="88" t="s">
        <v>49</v>
      </c>
      <c r="S1613" s="90">
        <v>46111</v>
      </c>
      <c r="T1613" s="88" t="s">
        <v>1088</v>
      </c>
      <c r="U1613" s="88"/>
      <c r="V1613" s="88"/>
      <c r="W1613" s="88"/>
      <c r="X1613" s="88"/>
      <c r="Y1613" s="88"/>
      <c r="Z1613" s="88"/>
      <c r="AA1613" s="88"/>
      <c r="AB1613" s="88"/>
      <c r="AC1613" s="88" t="s">
        <v>1458</v>
      </c>
      <c r="AD1613" s="88" t="s">
        <v>1503</v>
      </c>
      <c r="AE1613" s="88" t="s">
        <v>1518</v>
      </c>
      <c r="AF1613" s="88">
        <v>16.41947171234407</v>
      </c>
      <c r="AG1613" s="49" t="s">
        <v>208</v>
      </c>
      <c r="AH1613" s="206">
        <v>5</v>
      </c>
      <c r="AI1613" s="88" t="s">
        <v>45</v>
      </c>
      <c r="AJ1613" s="419">
        <f>VLOOKUP(InformeTbHv[[#This Row],[TURNO]],[1]INFORMEHV!AI$2:AK$184,2,0)</f>
        <v>0.58333333333333337</v>
      </c>
      <c r="AK1613" s="419">
        <f>VLOOKUP(InformeTbHv[[#This Row],[TURNO]],[1]INFORMEHV!AI$2:AK$184,3,0)</f>
        <v>0.91666666666666663</v>
      </c>
      <c r="AL1613" s="205">
        <v>25</v>
      </c>
      <c r="AM1613" s="88">
        <v>203</v>
      </c>
      <c r="AN1613" s="88">
        <v>127</v>
      </c>
      <c r="AO1613" s="88">
        <v>23.39</v>
      </c>
      <c r="AP1613" s="88"/>
      <c r="AQ1613" s="95">
        <v>30.7</v>
      </c>
      <c r="AR1613" s="88">
        <v>8</v>
      </c>
      <c r="AS1613" s="88"/>
      <c r="AT1613" s="88"/>
      <c r="AU1613" s="88"/>
      <c r="AV1613" s="88">
        <v>0.17</v>
      </c>
      <c r="AW1613" s="88"/>
      <c r="AX1613" s="88">
        <v>0.17</v>
      </c>
      <c r="AY1613" s="88"/>
      <c r="AZ1613" s="92" t="s">
        <v>652</v>
      </c>
      <c r="BA1613" s="88" t="s">
        <v>46</v>
      </c>
      <c r="BB161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0.34</v>
      </c>
      <c r="BC1613" s="89"/>
      <c r="BD1613" s="89"/>
      <c r="BE1613" s="89"/>
      <c r="BF1613" s="89"/>
      <c r="BG1613" s="93"/>
      <c r="BH1613" s="44"/>
      <c r="BI1613" s="45"/>
      <c r="BJ1613" s="45"/>
      <c r="BK1613" s="46"/>
      <c r="BL1613" s="94"/>
      <c r="BN1613">
        <v>10</v>
      </c>
    </row>
    <row r="1614" spans="1:66" ht="18" customHeight="1" x14ac:dyDescent="0.3">
      <c r="A1614" s="87">
        <f>IFERROR(InformeTbHv[[#This Row],[T EFECTIVO]]/InformeTbHv[[#This Row],[Horas disponibles]],0)</f>
        <v>0.76543209876543217</v>
      </c>
      <c r="B1614" s="87">
        <f>((InformeTbHv[[#This Row],[T PROGRAMADO]]-InformeTbHv[[#This Row],[HORAS DE OTRAS PARADA]]))/InformeTbHv[[#This Row],[T PROGRAMADO]]</f>
        <v>0.74916666666666676</v>
      </c>
      <c r="C1614" s="216">
        <f>IFERROR(((InformeTbHv[[#This Row],[T PROGRAMADO]]-InformeTbHv[[#This Row],[Ttal P. mec]])/InformeTbHv[[#This Row],[T PROGRAMADO]]),0)</f>
        <v>0.97875000000000001</v>
      </c>
      <c r="D1614" s="88">
        <f>IFERROR(ROUND(InformeTbHv[[#This Row],[TOTAL DE ARBOLES]]/InformeTbHv[[#This Row],[T EFECTIVO]],2),"")</f>
        <v>16.690000000000001</v>
      </c>
      <c r="E1614" s="88">
        <f>(IFERROR(ROUND(InformeTbHv[[#This Row],[M3]]/InformeTbHv[[#This Row],[TOTAL DE ARBOLES]],2),""))</f>
        <v>0.7</v>
      </c>
      <c r="F1614" s="39">
        <f>IFERROR(ROUND(InformeTbHv[[#This Row],[M3]]/InformeTbHv[[#This Row],[T EFECTIVO]],2),"")</f>
        <v>11.68</v>
      </c>
      <c r="G1614" s="89">
        <f>InformeTbHv[[#This Row],[T PROGRAMADO]]-InformeTbHv[[#This Row],[HORAS DE OTRAS PARADA]]</f>
        <v>5.9933333333333341</v>
      </c>
      <c r="H1614" s="89">
        <f>InformeTbHv[[#This Row],[T PROGRAMADO]]-SUM(InformeTbHv[[#This Row],[T PARADAS MEC]]+InformeTbHv[[#This Row],[ALISTAMIENTO]]+InformeTbHv[[#This Row],[Mantenimiento periódico]])</f>
        <v>7.83</v>
      </c>
      <c r="I1614" s="89">
        <f>InformeTbHv[[#This Row],[T PARADAS MEC]]+InformeTbHv[[#This Row],[ALISTAMIENTO]]+InformeTbHv[[#This Row],[Mantenimiento periódico]]</f>
        <v>0.17</v>
      </c>
      <c r="J1614" s="89">
        <f>SUMIF(InformeTbHv[[#This Row],[MOTIVO 1]],"Mantenimiento periódico",InformeTbHv[[#This Row],[T OTRA PARADA 1]])</f>
        <v>0</v>
      </c>
      <c r="K1614" s="89">
        <f>InformeTbHv[[#This Row],[Mantenimiento periódico]]+InformeTbHv[[#This Row],[ALISTAMIENTO]]</f>
        <v>0.17</v>
      </c>
      <c r="L1614" s="89">
        <f>SUM(InformeTbHv[[#This Row],[T OTRA PARADA 1]:[T OTRA PARADA 5]])</f>
        <v>1.4166666666666661</v>
      </c>
      <c r="M1614" s="88" t="s">
        <v>55</v>
      </c>
      <c r="N1614" s="88" t="s">
        <v>1418</v>
      </c>
      <c r="O1614" s="88" t="s">
        <v>56</v>
      </c>
      <c r="P1614" s="88">
        <v>1114480052</v>
      </c>
      <c r="Q1614" s="88" t="s">
        <v>43</v>
      </c>
      <c r="R1614" s="88" t="s">
        <v>49</v>
      </c>
      <c r="S1614" s="90">
        <v>46112</v>
      </c>
      <c r="T1614" s="88" t="s">
        <v>1088</v>
      </c>
      <c r="U1614" s="88"/>
      <c r="V1614" s="88"/>
      <c r="W1614" s="88"/>
      <c r="X1614" s="88"/>
      <c r="Y1614" s="88"/>
      <c r="Z1614" s="88"/>
      <c r="AA1614" s="88"/>
      <c r="AB1614" s="88"/>
      <c r="AC1614" s="88" t="s">
        <v>1458</v>
      </c>
      <c r="AD1614" s="88" t="s">
        <v>1503</v>
      </c>
      <c r="AE1614" s="88" t="s">
        <v>1518</v>
      </c>
      <c r="AF1614" s="88">
        <v>16.41947171234407</v>
      </c>
      <c r="AG1614" s="49" t="s">
        <v>208</v>
      </c>
      <c r="AH1614" s="206">
        <v>5</v>
      </c>
      <c r="AI1614" s="88" t="s">
        <v>47</v>
      </c>
      <c r="AJ1614" s="419">
        <f>VLOOKUP(InformeTbHv[[#This Row],[TURNO]],[1]INFORMEHV!AI$2:AK$184,2,0)</f>
        <v>0.25</v>
      </c>
      <c r="AK1614" s="419">
        <f>VLOOKUP(InformeTbHv[[#This Row],[TURNO]],[1]INFORMEHV!AI$2:AK$184,3,0)</f>
        <v>0.58333333333333337</v>
      </c>
      <c r="AL1614" s="205">
        <v>20</v>
      </c>
      <c r="AM1614" s="88">
        <v>100</v>
      </c>
      <c r="AN1614" s="88">
        <v>70</v>
      </c>
      <c r="AO1614" s="88">
        <v>6.2</v>
      </c>
      <c r="AP1614" s="88"/>
      <c r="AQ1614" s="95">
        <v>27.9</v>
      </c>
      <c r="AR1614" s="88">
        <v>8</v>
      </c>
      <c r="AS1614" s="88"/>
      <c r="AT1614" s="88"/>
      <c r="AU1614" s="88"/>
      <c r="AV1614" s="88">
        <v>0.17</v>
      </c>
      <c r="AW1614" s="88">
        <v>0.25</v>
      </c>
      <c r="AX1614" s="88">
        <v>0.17</v>
      </c>
      <c r="AY1614" s="88"/>
      <c r="AZ1614" s="92" t="s">
        <v>652</v>
      </c>
      <c r="BA1614" s="88" t="s">
        <v>46</v>
      </c>
      <c r="BB161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2.0066666666666659</v>
      </c>
      <c r="BC1614" s="89">
        <v>0.75</v>
      </c>
      <c r="BD1614" s="89">
        <v>0.66666666666666596</v>
      </c>
      <c r="BE1614" s="89"/>
      <c r="BF1614" s="89"/>
      <c r="BG1614" s="93"/>
      <c r="BH1614" s="44" t="s">
        <v>858</v>
      </c>
      <c r="BI1614" s="45" t="s">
        <v>237</v>
      </c>
      <c r="BJ1614" s="45"/>
      <c r="BK1614" s="46"/>
      <c r="BL1614" s="94"/>
    </row>
    <row r="1615" spans="1:66" ht="18" customHeight="1" x14ac:dyDescent="0.3">
      <c r="A1615" s="87">
        <f>IFERROR(InformeTbHv[[#This Row],[T EFECTIVO]]/InformeTbHv[[#This Row],[Horas disponibles]],0)</f>
        <v>0</v>
      </c>
      <c r="B1615" s="87">
        <f>((InformeTbHv[[#This Row],[T PROGRAMADO]]-InformeTbHv[[#This Row],[HORAS DE OTRAS PARADA]]))/InformeTbHv[[#This Row],[T PROGRAMADO]]</f>
        <v>0</v>
      </c>
      <c r="C1615" s="216">
        <f>IFERROR(((InformeTbHv[[#This Row],[T PROGRAMADO]]-InformeTbHv[[#This Row],[Ttal P. mec]])/InformeTbHv[[#This Row],[T PROGRAMADO]]),0)</f>
        <v>1</v>
      </c>
      <c r="D1615" s="88" t="str">
        <f>IFERROR(ROUND(InformeTbHv[[#This Row],[TOTAL DE ARBOLES]]/InformeTbHv[[#This Row],[T EFECTIVO]],2),"")</f>
        <v/>
      </c>
      <c r="E1615" s="88" t="str">
        <f>(IFERROR(ROUND(InformeTbHv[[#This Row],[M3]]/InformeTbHv[[#This Row],[TOTAL DE ARBOLES]],2),""))</f>
        <v/>
      </c>
      <c r="F1615" s="39" t="str">
        <f>IFERROR(ROUND(InformeTbHv[[#This Row],[M3]]/InformeTbHv[[#This Row],[T EFECTIVO]],2),"")</f>
        <v/>
      </c>
      <c r="G1615" s="89">
        <f>InformeTbHv[[#This Row],[T PROGRAMADO]]-InformeTbHv[[#This Row],[HORAS DE OTRAS PARADA]]</f>
        <v>0</v>
      </c>
      <c r="H1615" s="89">
        <f>InformeTbHv[[#This Row],[T PROGRAMADO]]-SUM(InformeTbHv[[#This Row],[T PARADAS MEC]]+InformeTbHv[[#This Row],[ALISTAMIENTO]]+InformeTbHv[[#This Row],[Mantenimiento periódico]])</f>
        <v>8</v>
      </c>
      <c r="I1615" s="89">
        <f>InformeTbHv[[#This Row],[T PARADAS MEC]]+InformeTbHv[[#This Row],[ALISTAMIENTO]]+InformeTbHv[[#This Row],[Mantenimiento periódico]]</f>
        <v>0</v>
      </c>
      <c r="J1615" s="89">
        <f>SUMIF(InformeTbHv[[#This Row],[MOTIVO 1]],"Mantenimiento periódico",InformeTbHv[[#This Row],[T OTRA PARADA 1]])</f>
        <v>0</v>
      </c>
      <c r="K1615" s="89">
        <f>InformeTbHv[[#This Row],[Mantenimiento periódico]]+InformeTbHv[[#This Row],[ALISTAMIENTO]]</f>
        <v>0</v>
      </c>
      <c r="L1615" s="89">
        <f>SUM(InformeTbHv[[#This Row],[T OTRA PARADA 1]:[T OTRA PARADA 5]])</f>
        <v>8</v>
      </c>
      <c r="M1615" s="88" t="s">
        <v>55</v>
      </c>
      <c r="N1615" s="88" t="s">
        <v>1418</v>
      </c>
      <c r="O1615" s="88" t="s">
        <v>60</v>
      </c>
      <c r="P1615" s="88">
        <v>1061791033</v>
      </c>
      <c r="Q1615" s="88" t="s">
        <v>43</v>
      </c>
      <c r="R1615" s="88" t="s">
        <v>49</v>
      </c>
      <c r="S1615" s="90">
        <v>46112</v>
      </c>
      <c r="T1615" s="88" t="s">
        <v>62</v>
      </c>
      <c r="U1615" s="88"/>
      <c r="V1615" s="88"/>
      <c r="W1615" s="88"/>
      <c r="X1615" s="88"/>
      <c r="Y1615" s="88"/>
      <c r="Z1615" s="88"/>
      <c r="AA1615" s="88"/>
      <c r="AB1615" s="88"/>
      <c r="AC1615" s="88" t="s">
        <v>1445</v>
      </c>
      <c r="AD1615" s="88" t="s">
        <v>1490</v>
      </c>
      <c r="AE1615" s="88" t="s">
        <v>1518</v>
      </c>
      <c r="AF1615" s="88">
        <v>19.828868083208551</v>
      </c>
      <c r="AG1615" s="49" t="s">
        <v>208</v>
      </c>
      <c r="AH1615" s="206">
        <v>5</v>
      </c>
      <c r="AI1615" s="88" t="s">
        <v>45</v>
      </c>
      <c r="AJ1615" s="419">
        <f>VLOOKUP(InformeTbHv[[#This Row],[TURNO]],[1]INFORMEHV!AI$2:AK$184,2,0)</f>
        <v>0.58333333333333337</v>
      </c>
      <c r="AK1615" s="419">
        <f>VLOOKUP(InformeTbHv[[#This Row],[TURNO]],[1]INFORMEHV!AI$2:AK$184,3,0)</f>
        <v>0.91666666666666663</v>
      </c>
      <c r="AL1615" s="205"/>
      <c r="AM1615" s="88"/>
      <c r="AN1615" s="88"/>
      <c r="AO1615" s="88"/>
      <c r="AP1615" s="88"/>
      <c r="AQ1615" s="198"/>
      <c r="AR1615" s="88">
        <v>8</v>
      </c>
      <c r="AS1615" s="88"/>
      <c r="AT1615" s="88"/>
      <c r="AU1615" s="88"/>
      <c r="AV1615" s="88"/>
      <c r="AW1615" s="88"/>
      <c r="AX1615" s="88"/>
      <c r="AY1615" s="88"/>
      <c r="AZ1615" s="92"/>
      <c r="BA1615" s="88"/>
      <c r="BB161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1615" s="89">
        <v>8</v>
      </c>
      <c r="BD1615" s="89"/>
      <c r="BE1615" s="89"/>
      <c r="BF1615" s="89"/>
      <c r="BG1615" s="93"/>
      <c r="BH1615" s="44" t="s">
        <v>237</v>
      </c>
      <c r="BI1615" s="45"/>
      <c r="BJ1615" s="45"/>
      <c r="BK1615" s="46"/>
      <c r="BL1615" s="94"/>
    </row>
    <row r="1616" spans="1:66" ht="18" customHeight="1" x14ac:dyDescent="0.3">
      <c r="A1616" s="76">
        <f>IFERROR(InformeTbHv[[#This Row],[T EFECTIVO]]/InformeTbHv[[#This Row],[Horas disponibles]],0)</f>
        <v>0.70753512132822483</v>
      </c>
      <c r="B1616" s="76">
        <f>((InformeTbHv[[#This Row],[T PROGRAMADO]]-InformeTbHv[[#This Row],[HORAS DE OTRAS PARADA]]))/InformeTbHv[[#This Row],[T PROGRAMADO]]</f>
        <v>0.6925</v>
      </c>
      <c r="C1616" s="217">
        <f>IFERROR(((InformeTbHv[[#This Row],[T PROGRAMADO]]-InformeTbHv[[#This Row],[Ttal P. mec]])/InformeTbHv[[#This Row],[T PROGRAMADO]]),0)</f>
        <v>0.97875000000000001</v>
      </c>
      <c r="D1616" s="49">
        <f>IFERROR(ROUND(InformeTbHv[[#This Row],[TOTAL DE ARBOLES]]/InformeTbHv[[#This Row],[T EFECTIVO]],2),"")</f>
        <v>66.97</v>
      </c>
      <c r="E1616" s="49">
        <f>(IFERROR(ROUND(InformeTbHv[[#This Row],[M3]]/InformeTbHv[[#This Row],[TOTAL DE ARBOLES]],2),""))</f>
        <v>0.27</v>
      </c>
      <c r="F1616" s="39">
        <f>IFERROR(ROUND(InformeTbHv[[#This Row],[M3]]/InformeTbHv[[#This Row],[T EFECTIVO]],2),"")</f>
        <v>18.13</v>
      </c>
      <c r="G1616" s="72">
        <f>InformeTbHv[[#This Row],[T PROGRAMADO]]-InformeTbHv[[#This Row],[HORAS DE OTRAS PARADA]]</f>
        <v>5.54</v>
      </c>
      <c r="H1616" s="72">
        <f>InformeTbHv[[#This Row],[T PROGRAMADO]]-SUM(InformeTbHv[[#This Row],[T PARADAS MEC]]+InformeTbHv[[#This Row],[ALISTAMIENTO]]+InformeTbHv[[#This Row],[Mantenimiento periódico]])</f>
        <v>7.83</v>
      </c>
      <c r="I1616" s="72">
        <f>InformeTbHv[[#This Row],[T PARADAS MEC]]+InformeTbHv[[#This Row],[ALISTAMIENTO]]+InformeTbHv[[#This Row],[Mantenimiento periódico]]</f>
        <v>0.17</v>
      </c>
      <c r="J1616" s="72">
        <f>SUMIF(InformeTbHv[[#This Row],[MOTIVO 1]],"Mantenimiento periódico",InformeTbHv[[#This Row],[T OTRA PARADA 1]])</f>
        <v>0</v>
      </c>
      <c r="K1616" s="72">
        <f>InformeTbHv[[#This Row],[Mantenimiento periódico]]+InformeTbHv[[#This Row],[ALISTAMIENTO]]</f>
        <v>0.17</v>
      </c>
      <c r="L1616" s="72">
        <f>SUM(InformeTbHv[[#This Row],[T OTRA PARADA 1]:[T OTRA PARADA 5]])</f>
        <v>1.67</v>
      </c>
      <c r="M1616" s="49" t="s">
        <v>72</v>
      </c>
      <c r="N1616" s="49" t="s">
        <v>1418</v>
      </c>
      <c r="O1616" s="49" t="s">
        <v>73</v>
      </c>
      <c r="P1616" s="49">
        <v>1116724403</v>
      </c>
      <c r="Q1616" s="49" t="s">
        <v>43</v>
      </c>
      <c r="R1616" s="49" t="s">
        <v>74</v>
      </c>
      <c r="S1616" s="77">
        <v>46113</v>
      </c>
      <c r="T1616" s="49" t="s">
        <v>102</v>
      </c>
      <c r="U1616" s="49"/>
      <c r="V1616" s="49"/>
      <c r="W1616" s="49"/>
      <c r="X1616" s="49"/>
      <c r="Y1616" s="49"/>
      <c r="Z1616" s="49"/>
      <c r="AA1616" s="49"/>
      <c r="AB1616" s="49"/>
      <c r="AC1616" s="49" t="s">
        <v>1425</v>
      </c>
      <c r="AD1616" s="49" t="s">
        <v>1470</v>
      </c>
      <c r="AE1616" s="49" t="s">
        <v>1514</v>
      </c>
      <c r="AF1616" s="49">
        <v>18.81028029942162</v>
      </c>
      <c r="AG1616" s="251" t="s">
        <v>205</v>
      </c>
      <c r="AH1616" s="259">
        <v>4</v>
      </c>
      <c r="AI1616" s="49" t="s">
        <v>45</v>
      </c>
      <c r="AJ1616" s="420">
        <f>VLOOKUP(InformeTbHv[[#This Row],[TURNO]],[1]INFORMEHV!AI$2:AK$184,2,0)</f>
        <v>0.58333333333333337</v>
      </c>
      <c r="AK1616" s="420">
        <f>VLOOKUP(InformeTbHv[[#This Row],[TURNO]],[1]INFORMEHV!AI$2:AK$184,3,0)</f>
        <v>0.91666666666666663</v>
      </c>
      <c r="AL1616" s="125">
        <v>35</v>
      </c>
      <c r="AM1616" s="49">
        <v>371</v>
      </c>
      <c r="AN1616" s="49">
        <v>100.46</v>
      </c>
      <c r="AO1616" s="49">
        <v>17.47</v>
      </c>
      <c r="AP1616" s="49"/>
      <c r="AQ1616" s="72">
        <v>19.5</v>
      </c>
      <c r="AR1616" s="49">
        <v>8</v>
      </c>
      <c r="AS1616" s="49"/>
      <c r="AT1616" s="49"/>
      <c r="AU1616" s="49"/>
      <c r="AV1616" s="49">
        <v>0.17</v>
      </c>
      <c r="AW1616" s="49">
        <v>0.25</v>
      </c>
      <c r="AX1616" s="49">
        <v>0.37</v>
      </c>
      <c r="AY1616" s="49">
        <v>6</v>
      </c>
      <c r="AZ1616" s="71"/>
      <c r="BA1616" s="49" t="s">
        <v>48</v>
      </c>
      <c r="BB161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2.46</v>
      </c>
      <c r="BC1616" s="72">
        <v>1.67</v>
      </c>
      <c r="BD1616" s="72"/>
      <c r="BE1616" s="72"/>
      <c r="BF1616" s="72"/>
      <c r="BG1616" s="74"/>
      <c r="BH1616" s="44" t="s">
        <v>841</v>
      </c>
      <c r="BI1616" s="45"/>
      <c r="BJ1616" s="45"/>
      <c r="BK1616" s="46"/>
      <c r="BL1616" s="45"/>
    </row>
    <row r="1617" spans="1:64" ht="18" customHeight="1" x14ac:dyDescent="0.3">
      <c r="A1617" s="76">
        <f>IFERROR(InformeTbHv[[#This Row],[T EFECTIVO]]/InformeTbHv[[#This Row],[Horas disponibles]],0)</f>
        <v>0.56644295302013414</v>
      </c>
      <c r="B1617" s="76">
        <f>((InformeTbHv[[#This Row],[T PROGRAMADO]]-InformeTbHv[[#This Row],[HORAS DE OTRAS PARADA]]))/InformeTbHv[[#This Row],[T PROGRAMADO]]</f>
        <v>0.52749999999999997</v>
      </c>
      <c r="C1617" s="217">
        <f>IFERROR(((InformeTbHv[[#This Row],[T PROGRAMADO]]-InformeTbHv[[#This Row],[Ttal P. mec]])/InformeTbHv[[#This Row],[T PROGRAMADO]]),0)</f>
        <v>0.93125000000000002</v>
      </c>
      <c r="D1617" s="49">
        <f>IFERROR(ROUND(InformeTbHv[[#This Row],[TOTAL DE ARBOLES]]/InformeTbHv[[#This Row],[T EFECTIVO]],2),"")</f>
        <v>30.57</v>
      </c>
      <c r="E1617" s="49">
        <f>(IFERROR(ROUND(InformeTbHv[[#This Row],[M3]]/InformeTbHv[[#This Row],[TOTAL DE ARBOLES]],2),""))</f>
        <v>0.38</v>
      </c>
      <c r="F1617" s="39">
        <f>IFERROR(ROUND(InformeTbHv[[#This Row],[M3]]/InformeTbHv[[#This Row],[T EFECTIVO]],2),"")</f>
        <v>11.7</v>
      </c>
      <c r="G1617" s="72">
        <f>InformeTbHv[[#This Row],[T PROGRAMADO]]-InformeTbHv[[#This Row],[HORAS DE OTRAS PARADA]]</f>
        <v>4.22</v>
      </c>
      <c r="H1617" s="72">
        <f>InformeTbHv[[#This Row],[T PROGRAMADO]]-SUM(InformeTbHv[[#This Row],[T PARADAS MEC]]+InformeTbHv[[#This Row],[ALISTAMIENTO]]+InformeTbHv[[#This Row],[Mantenimiento periódico]])</f>
        <v>7.45</v>
      </c>
      <c r="I1617" s="72">
        <f>InformeTbHv[[#This Row],[T PARADAS MEC]]+InformeTbHv[[#This Row],[ALISTAMIENTO]]+InformeTbHv[[#This Row],[Mantenimiento periódico]]</f>
        <v>0.55000000000000004</v>
      </c>
      <c r="J1617" s="72">
        <f>SUMIF(InformeTbHv[[#This Row],[MOTIVO 1]],"Mantenimiento periódico",InformeTbHv[[#This Row],[T OTRA PARADA 1]])</f>
        <v>0</v>
      </c>
      <c r="K1617" s="72">
        <f>InformeTbHv[[#This Row],[Mantenimiento periódico]]+InformeTbHv[[#This Row],[ALISTAMIENTO]]</f>
        <v>0.55000000000000004</v>
      </c>
      <c r="L1617" s="72">
        <f>SUM(InformeTbHv[[#This Row],[T OTRA PARADA 1]:[T OTRA PARADA 5]])</f>
        <v>3</v>
      </c>
      <c r="M1617" s="49" t="s">
        <v>72</v>
      </c>
      <c r="N1617" s="49" t="s">
        <v>1418</v>
      </c>
      <c r="O1617" s="49" t="s">
        <v>75</v>
      </c>
      <c r="P1617" s="49">
        <v>1114481552</v>
      </c>
      <c r="Q1617" s="49" t="s">
        <v>43</v>
      </c>
      <c r="R1617" s="49" t="s">
        <v>74</v>
      </c>
      <c r="S1617" s="77">
        <v>46114</v>
      </c>
      <c r="T1617" s="49" t="s">
        <v>102</v>
      </c>
      <c r="U1617" s="49"/>
      <c r="V1617" s="49"/>
      <c r="W1617" s="49"/>
      <c r="X1617" s="49"/>
      <c r="Y1617" s="49"/>
      <c r="Z1617" s="49"/>
      <c r="AA1617" s="49"/>
      <c r="AB1617" s="49"/>
      <c r="AC1617" s="49" t="s">
        <v>1425</v>
      </c>
      <c r="AD1617" s="49" t="s">
        <v>1470</v>
      </c>
      <c r="AE1617" s="49" t="s">
        <v>1514</v>
      </c>
      <c r="AF1617" s="49">
        <v>18.81028029942162</v>
      </c>
      <c r="AG1617" s="251" t="s">
        <v>205</v>
      </c>
      <c r="AH1617" s="259">
        <v>4</v>
      </c>
      <c r="AI1617" s="49" t="s">
        <v>47</v>
      </c>
      <c r="AJ1617" s="420">
        <f>VLOOKUP(InformeTbHv[[#This Row],[TURNO]],[1]INFORMEHV!AI$2:AK$184,2,0)</f>
        <v>0.25</v>
      </c>
      <c r="AK1617" s="420">
        <f>VLOOKUP(InformeTbHv[[#This Row],[TURNO]],[1]INFORMEHV!AI$2:AK$184,3,0)</f>
        <v>0.58333333333333337</v>
      </c>
      <c r="AL1617" s="125">
        <v>35</v>
      </c>
      <c r="AM1617" s="49">
        <v>129</v>
      </c>
      <c r="AN1617" s="49">
        <v>49.39</v>
      </c>
      <c r="AO1617" s="49">
        <v>28.6</v>
      </c>
      <c r="AP1617" s="49"/>
      <c r="AQ1617" s="72">
        <v>24.2</v>
      </c>
      <c r="AR1617" s="49">
        <v>8</v>
      </c>
      <c r="AS1617" s="49"/>
      <c r="AT1617" s="49"/>
      <c r="AU1617" s="49"/>
      <c r="AV1617" s="49">
        <v>0.55000000000000004</v>
      </c>
      <c r="AW1617" s="49"/>
      <c r="AX1617" s="49">
        <v>0.23</v>
      </c>
      <c r="AY1617" s="49">
        <v>4</v>
      </c>
      <c r="AZ1617" s="71"/>
      <c r="BA1617" s="49" t="s">
        <v>48</v>
      </c>
      <c r="BB161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3.7800000000000002</v>
      </c>
      <c r="BC1617" s="72">
        <v>3</v>
      </c>
      <c r="BD1617" s="72"/>
      <c r="BE1617" s="72"/>
      <c r="BF1617" s="72"/>
      <c r="BG1617" s="74"/>
      <c r="BH1617" s="44" t="s">
        <v>841</v>
      </c>
      <c r="BI1617" s="45"/>
      <c r="BJ1617" s="45"/>
      <c r="BK1617" s="46"/>
      <c r="BL1617" s="45"/>
    </row>
    <row r="1618" spans="1:64" ht="18" customHeight="1" x14ac:dyDescent="0.3">
      <c r="A1618" s="76">
        <f>IFERROR(InformeTbHv[[#This Row],[T EFECTIVO]]/InformeTbHv[[#This Row],[Horas disponibles]],0)</f>
        <v>0.375</v>
      </c>
      <c r="B1618" s="76">
        <f>((InformeTbHv[[#This Row],[T PROGRAMADO]]-InformeTbHv[[#This Row],[HORAS DE OTRAS PARADA]]))/InformeTbHv[[#This Row],[T PROGRAMADO]]</f>
        <v>0.375</v>
      </c>
      <c r="C1618" s="217">
        <f>IFERROR(((InformeTbHv[[#This Row],[T PROGRAMADO]]-InformeTbHv[[#This Row],[Ttal P. mec]])/InformeTbHv[[#This Row],[T PROGRAMADO]]),0)</f>
        <v>1</v>
      </c>
      <c r="D1618" s="49">
        <f>IFERROR(ROUND(InformeTbHv[[#This Row],[TOTAL DE ARBOLES]]/InformeTbHv[[#This Row],[T EFECTIVO]],2),"")</f>
        <v>0</v>
      </c>
      <c r="E1618" s="49" t="str">
        <f>(IFERROR(ROUND(InformeTbHv[[#This Row],[M3]]/InformeTbHv[[#This Row],[TOTAL DE ARBOLES]],2),""))</f>
        <v/>
      </c>
      <c r="F1618" s="39">
        <f>IFERROR(ROUND(InformeTbHv[[#This Row],[M3]]/InformeTbHv[[#This Row],[T EFECTIVO]],2),"")</f>
        <v>0</v>
      </c>
      <c r="G1618" s="72">
        <f>InformeTbHv[[#This Row],[T PROGRAMADO]]-InformeTbHv[[#This Row],[HORAS DE OTRAS PARADA]]</f>
        <v>3</v>
      </c>
      <c r="H1618" s="72">
        <f>InformeTbHv[[#This Row],[T PROGRAMADO]]-SUM(InformeTbHv[[#This Row],[T PARADAS MEC]]+InformeTbHv[[#This Row],[ALISTAMIENTO]]+InformeTbHv[[#This Row],[Mantenimiento periódico]])</f>
        <v>8</v>
      </c>
      <c r="I1618" s="72">
        <f>InformeTbHv[[#This Row],[T PARADAS MEC]]+InformeTbHv[[#This Row],[ALISTAMIENTO]]+InformeTbHv[[#This Row],[Mantenimiento periódico]]</f>
        <v>0</v>
      </c>
      <c r="J1618" s="72">
        <f>SUMIF(InformeTbHv[[#This Row],[MOTIVO 1]],"Mantenimiento periódico",InformeTbHv[[#This Row],[T OTRA PARADA 1]])</f>
        <v>0</v>
      </c>
      <c r="K1618" s="72">
        <f>InformeTbHv[[#This Row],[Mantenimiento periódico]]+InformeTbHv[[#This Row],[ALISTAMIENTO]]</f>
        <v>0</v>
      </c>
      <c r="L1618" s="72">
        <f>SUM(InformeTbHv[[#This Row],[T OTRA PARADA 1]:[T OTRA PARADA 5]])</f>
        <v>5</v>
      </c>
      <c r="M1618" s="49" t="s">
        <v>86</v>
      </c>
      <c r="N1618" s="49" t="s">
        <v>1418</v>
      </c>
      <c r="O1618" s="49" t="s">
        <v>95</v>
      </c>
      <c r="P1618" s="49">
        <v>6135776</v>
      </c>
      <c r="Q1618" s="49" t="s">
        <v>398</v>
      </c>
      <c r="R1618" s="49" t="s">
        <v>74</v>
      </c>
      <c r="S1618" s="77">
        <v>46116</v>
      </c>
      <c r="T1618" s="49" t="s">
        <v>399</v>
      </c>
      <c r="U1618" s="49"/>
      <c r="V1618" s="49"/>
      <c r="W1618" s="49"/>
      <c r="X1618" s="49"/>
      <c r="Y1618" s="49"/>
      <c r="Z1618" s="49"/>
      <c r="AA1618" s="49"/>
      <c r="AB1618" s="49"/>
      <c r="AC1618" s="49" t="s">
        <v>1430</v>
      </c>
      <c r="AD1618" s="49" t="s">
        <v>1475</v>
      </c>
      <c r="AE1618" s="49" t="s">
        <v>1517</v>
      </c>
      <c r="AF1618" s="49">
        <v>14.957915875223099</v>
      </c>
      <c r="AG1618" s="251" t="s">
        <v>205</v>
      </c>
      <c r="AH1618" s="259">
        <v>4</v>
      </c>
      <c r="AI1618" s="49" t="s">
        <v>45</v>
      </c>
      <c r="AJ1618" s="420">
        <f>VLOOKUP(InformeTbHv[[#This Row],[TURNO]],[1]INFORMEHV!AI$2:AK$184,2,0)</f>
        <v>0.58333333333333337</v>
      </c>
      <c r="AK1618" s="420">
        <f>VLOOKUP(InformeTbHv[[#This Row],[TURNO]],[1]INFORMEHV!AI$2:AK$184,3,0)</f>
        <v>0.91666666666666663</v>
      </c>
      <c r="AL1618" s="125"/>
      <c r="AM1618" s="49"/>
      <c r="AN1618" s="49"/>
      <c r="AO1618" s="49"/>
      <c r="AP1618" s="49"/>
      <c r="AQ1618" s="72"/>
      <c r="AR1618" s="49">
        <v>8</v>
      </c>
      <c r="AS1618" s="49"/>
      <c r="AT1618" s="49"/>
      <c r="AU1618" s="49"/>
      <c r="AV1618" s="49"/>
      <c r="AW1618" s="49"/>
      <c r="AX1618" s="49"/>
      <c r="AY1618" s="49"/>
      <c r="AZ1618" s="71" t="s">
        <v>353</v>
      </c>
      <c r="BA1618" s="49" t="s">
        <v>46</v>
      </c>
      <c r="BB161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5</v>
      </c>
      <c r="BC1618" s="72">
        <v>2.5</v>
      </c>
      <c r="BD1618" s="72">
        <v>2.5</v>
      </c>
      <c r="BE1618" s="72"/>
      <c r="BF1618" s="72"/>
      <c r="BG1618" s="74"/>
      <c r="BH1618" s="44" t="s">
        <v>534</v>
      </c>
      <c r="BI1618" s="45" t="s">
        <v>354</v>
      </c>
      <c r="BJ1618" s="45"/>
      <c r="BK1618" s="46"/>
      <c r="BL1618" s="45"/>
    </row>
    <row r="1619" spans="1:64" ht="18" customHeight="1" x14ac:dyDescent="0.3">
      <c r="A1619" s="76">
        <f>IFERROR(InformeTbHv[[#This Row],[T EFECTIVO]]/InformeTbHv[[#This Row],[Horas disponibles]],0)</f>
        <v>0</v>
      </c>
      <c r="B1619" s="76">
        <f>((InformeTbHv[[#This Row],[T PROGRAMADO]]-InformeTbHv[[#This Row],[HORAS DE OTRAS PARADA]]))/InformeTbHv[[#This Row],[T PROGRAMADO]]</f>
        <v>0</v>
      </c>
      <c r="C1619" s="217">
        <f>IFERROR(((InformeTbHv[[#This Row],[T PROGRAMADO]]-InformeTbHv[[#This Row],[Ttal P. mec]])/InformeTbHv[[#This Row],[T PROGRAMADO]]),0)</f>
        <v>1</v>
      </c>
      <c r="D1619" s="49" t="str">
        <f>IFERROR(ROUND(InformeTbHv[[#This Row],[TOTAL DE ARBOLES]]/InformeTbHv[[#This Row],[T EFECTIVO]],2),"")</f>
        <v/>
      </c>
      <c r="E1619" s="49" t="str">
        <f>(IFERROR(ROUND(InformeTbHv[[#This Row],[M3]]/InformeTbHv[[#This Row],[TOTAL DE ARBOLES]],2),""))</f>
        <v/>
      </c>
      <c r="F1619" s="39" t="str">
        <f>IFERROR(ROUND(InformeTbHv[[#This Row],[M3]]/InformeTbHv[[#This Row],[T EFECTIVO]],2),"")</f>
        <v/>
      </c>
      <c r="G1619" s="72">
        <f>InformeTbHv[[#This Row],[T PROGRAMADO]]-InformeTbHv[[#This Row],[HORAS DE OTRAS PARADA]]</f>
        <v>0</v>
      </c>
      <c r="H1619" s="72">
        <f>InformeTbHv[[#This Row],[T PROGRAMADO]]-SUM(InformeTbHv[[#This Row],[T PARADAS MEC]]+InformeTbHv[[#This Row],[ALISTAMIENTO]]+InformeTbHv[[#This Row],[Mantenimiento periódico]])</f>
        <v>8</v>
      </c>
      <c r="I1619" s="72">
        <f>InformeTbHv[[#This Row],[T PARADAS MEC]]+InformeTbHv[[#This Row],[ALISTAMIENTO]]+InformeTbHv[[#This Row],[Mantenimiento periódico]]</f>
        <v>0</v>
      </c>
      <c r="J1619" s="72">
        <f>SUMIF(InformeTbHv[[#This Row],[MOTIVO 1]],"Mantenimiento periódico",InformeTbHv[[#This Row],[T OTRA PARADA 1]])</f>
        <v>0</v>
      </c>
      <c r="K1619" s="72">
        <f>InformeTbHv[[#This Row],[Mantenimiento periódico]]+InformeTbHv[[#This Row],[ALISTAMIENTO]]</f>
        <v>0</v>
      </c>
      <c r="L1619" s="72">
        <f>SUM(InformeTbHv[[#This Row],[T OTRA PARADA 1]:[T OTRA PARADA 5]])</f>
        <v>8</v>
      </c>
      <c r="M1619" s="49" t="s">
        <v>55</v>
      </c>
      <c r="N1619" s="49" t="s">
        <v>1418</v>
      </c>
      <c r="O1619" s="49" t="s">
        <v>56</v>
      </c>
      <c r="P1619" s="49">
        <v>1114480052</v>
      </c>
      <c r="Q1619" s="49" t="s">
        <v>43</v>
      </c>
      <c r="R1619" s="49" t="s">
        <v>49</v>
      </c>
      <c r="S1619" s="77">
        <v>46113</v>
      </c>
      <c r="T1619" s="49" t="s">
        <v>518</v>
      </c>
      <c r="U1619" s="49"/>
      <c r="V1619" s="49"/>
      <c r="W1619" s="49"/>
      <c r="X1619" s="49"/>
      <c r="Y1619" s="49"/>
      <c r="Z1619" s="49"/>
      <c r="AA1619" s="49"/>
      <c r="AB1619" s="49"/>
      <c r="AC1619" s="49" t="s">
        <v>1431</v>
      </c>
      <c r="AD1619" s="49" t="s">
        <v>1476</v>
      </c>
      <c r="AE1619" s="49" t="s">
        <v>1518</v>
      </c>
      <c r="AF1619" s="49">
        <v>19.234154182394327</v>
      </c>
      <c r="AG1619" s="49" t="s">
        <v>1318</v>
      </c>
      <c r="AH1619" s="259">
        <v>15</v>
      </c>
      <c r="AI1619" s="49" t="s">
        <v>47</v>
      </c>
      <c r="AJ1619" s="420">
        <f>VLOOKUP(InformeTbHv[[#This Row],[TURNO]],[1]INFORMEHV!AI$2:AK$184,2,0)</f>
        <v>0.25</v>
      </c>
      <c r="AK1619" s="420">
        <f>VLOOKUP(InformeTbHv[[#This Row],[TURNO]],[1]INFORMEHV!AI$2:AK$184,3,0)</f>
        <v>0.58333333333333337</v>
      </c>
      <c r="AL1619" s="125"/>
      <c r="AM1619" s="49"/>
      <c r="AN1619" s="49"/>
      <c r="AO1619" s="49"/>
      <c r="AP1619" s="49"/>
      <c r="AQ1619" s="197"/>
      <c r="AR1619" s="49">
        <v>8</v>
      </c>
      <c r="AS1619" s="49"/>
      <c r="AT1619" s="49"/>
      <c r="AU1619" s="49"/>
      <c r="AV1619" s="49"/>
      <c r="AW1619" s="49"/>
      <c r="AX1619" s="49"/>
      <c r="AY1619" s="49"/>
      <c r="AZ1619" s="71" t="s">
        <v>1094</v>
      </c>
      <c r="BA1619" s="49" t="s">
        <v>46</v>
      </c>
      <c r="BB161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1619" s="72">
        <v>8</v>
      </c>
      <c r="BD1619" s="72"/>
      <c r="BE1619" s="72"/>
      <c r="BF1619" s="72"/>
      <c r="BG1619" s="74"/>
      <c r="BH1619" s="44" t="s">
        <v>534</v>
      </c>
      <c r="BI1619" s="45"/>
      <c r="BJ1619" s="45"/>
      <c r="BK1619" s="46"/>
      <c r="BL1619" s="45"/>
    </row>
    <row r="1620" spans="1:64" ht="18" customHeight="1" x14ac:dyDescent="0.3">
      <c r="A1620" s="76">
        <f>IFERROR(InformeTbHv[[#This Row],[T EFECTIVO]]/InformeTbHv[[#This Row],[Horas disponibles]],0)</f>
        <v>0.8891820580474934</v>
      </c>
      <c r="B1620" s="76">
        <f>((InformeTbHv[[#This Row],[T PROGRAMADO]]-InformeTbHv[[#This Row],[HORAS DE OTRAS PARADA]]))/InformeTbHv[[#This Row],[T PROGRAMADO]]</f>
        <v>0.84250000000000003</v>
      </c>
      <c r="C1620" s="217">
        <f>IFERROR(((InformeTbHv[[#This Row],[T PROGRAMADO]]-InformeTbHv[[#This Row],[Ttal P. mec]])/InformeTbHv[[#This Row],[T PROGRAMADO]]),0)</f>
        <v>0.94750000000000001</v>
      </c>
      <c r="D1620" s="49">
        <f>IFERROR(ROUND(InformeTbHv[[#This Row],[TOTAL DE ARBOLES]]/InformeTbHv[[#This Row],[T EFECTIVO]],2),"")</f>
        <v>44.51</v>
      </c>
      <c r="E1620" s="49">
        <f>(IFERROR(ROUND(InformeTbHv[[#This Row],[M3]]/InformeTbHv[[#This Row],[TOTAL DE ARBOLES]],2),""))</f>
        <v>0.3</v>
      </c>
      <c r="F1620" s="39">
        <f>IFERROR(ROUND(InformeTbHv[[#This Row],[M3]]/InformeTbHv[[#This Row],[T EFECTIVO]],2),"")</f>
        <v>13.35</v>
      </c>
      <c r="G1620" s="72">
        <f>InformeTbHv[[#This Row],[T PROGRAMADO]]-InformeTbHv[[#This Row],[HORAS DE OTRAS PARADA]]</f>
        <v>6.74</v>
      </c>
      <c r="H1620" s="72">
        <f>InformeTbHv[[#This Row],[T PROGRAMADO]]-SUM(InformeTbHv[[#This Row],[T PARADAS MEC]]+InformeTbHv[[#This Row],[ALISTAMIENTO]]+InformeTbHv[[#This Row],[Mantenimiento periódico]])</f>
        <v>7.58</v>
      </c>
      <c r="I1620" s="72">
        <f>InformeTbHv[[#This Row],[T PARADAS MEC]]+InformeTbHv[[#This Row],[ALISTAMIENTO]]+InformeTbHv[[#This Row],[Mantenimiento periódico]]</f>
        <v>0.42</v>
      </c>
      <c r="J1620" s="72">
        <f>SUMIF(InformeTbHv[[#This Row],[MOTIVO 1]],"Mantenimiento periódico",InformeTbHv[[#This Row],[T OTRA PARADA 1]])</f>
        <v>0</v>
      </c>
      <c r="K1620" s="72">
        <f>InformeTbHv[[#This Row],[Mantenimiento periódico]]+InformeTbHv[[#This Row],[ALISTAMIENTO]]</f>
        <v>0.42</v>
      </c>
      <c r="L1620" s="72">
        <f>SUM(InformeTbHv[[#This Row],[T OTRA PARADA 1]:[T OTRA PARADA 5]])</f>
        <v>0</v>
      </c>
      <c r="M1620" s="49" t="s">
        <v>55</v>
      </c>
      <c r="N1620" s="49" t="s">
        <v>1418</v>
      </c>
      <c r="O1620" s="49" t="s">
        <v>60</v>
      </c>
      <c r="P1620" s="49">
        <v>1061791033</v>
      </c>
      <c r="Q1620" s="49" t="s">
        <v>43</v>
      </c>
      <c r="R1620" s="49" t="s">
        <v>49</v>
      </c>
      <c r="S1620" s="77">
        <v>46113</v>
      </c>
      <c r="T1620" s="49" t="s">
        <v>62</v>
      </c>
      <c r="U1620" s="49"/>
      <c r="V1620" s="49"/>
      <c r="W1620" s="49"/>
      <c r="X1620" s="49"/>
      <c r="Y1620" s="49"/>
      <c r="Z1620" s="49"/>
      <c r="AA1620" s="49"/>
      <c r="AB1620" s="49"/>
      <c r="AC1620" s="49" t="s">
        <v>1445</v>
      </c>
      <c r="AD1620" s="49" t="s">
        <v>1490</v>
      </c>
      <c r="AE1620" s="49" t="s">
        <v>1518</v>
      </c>
      <c r="AF1620" s="49">
        <v>19.828868083208551</v>
      </c>
      <c r="AG1620" s="49" t="s">
        <v>1318</v>
      </c>
      <c r="AH1620" s="259">
        <v>15</v>
      </c>
      <c r="AI1620" s="49" t="s">
        <v>45</v>
      </c>
      <c r="AJ1620" s="420">
        <f>VLOOKUP(InformeTbHv[[#This Row],[TURNO]],[1]INFORMEHV!AI$2:AK$184,2,0)</f>
        <v>0.58333333333333337</v>
      </c>
      <c r="AK1620" s="420">
        <f>VLOOKUP(InformeTbHv[[#This Row],[TURNO]],[1]INFORMEHV!AI$2:AK$184,3,0)</f>
        <v>0.91666666666666663</v>
      </c>
      <c r="AL1620" s="125">
        <v>25</v>
      </c>
      <c r="AM1620" s="49">
        <v>300</v>
      </c>
      <c r="AN1620" s="49">
        <v>90</v>
      </c>
      <c r="AO1620" s="49">
        <v>15</v>
      </c>
      <c r="AP1620" s="49">
        <v>41</v>
      </c>
      <c r="AQ1620" s="197">
        <v>26</v>
      </c>
      <c r="AR1620" s="49">
        <v>8</v>
      </c>
      <c r="AS1620" s="49"/>
      <c r="AT1620" s="49"/>
      <c r="AU1620" s="49"/>
      <c r="AV1620" s="49">
        <v>0.42</v>
      </c>
      <c r="AW1620" s="49">
        <v>0.42</v>
      </c>
      <c r="AX1620" s="49">
        <v>0.42</v>
      </c>
      <c r="AY1620" s="49"/>
      <c r="AZ1620" s="71" t="s">
        <v>830</v>
      </c>
      <c r="BA1620" s="49" t="s">
        <v>46</v>
      </c>
      <c r="BB162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1.26</v>
      </c>
      <c r="BC1620" s="72"/>
      <c r="BD1620" s="72"/>
      <c r="BE1620" s="72"/>
      <c r="BF1620" s="72"/>
      <c r="BG1620" s="74"/>
      <c r="BH1620" s="44"/>
      <c r="BI1620" s="45"/>
      <c r="BJ1620" s="45"/>
      <c r="BK1620" s="46"/>
      <c r="BL1620" s="45"/>
    </row>
    <row r="1621" spans="1:64" ht="18" customHeight="1" x14ac:dyDescent="0.3">
      <c r="A1621" s="76">
        <f>IFERROR(InformeTbHv[[#This Row],[T EFECTIVO]]/InformeTbHv[[#This Row],[Horas disponibles]],0)</f>
        <v>0.94524119947848761</v>
      </c>
      <c r="B1621" s="76">
        <f>((InformeTbHv[[#This Row],[T PROGRAMADO]]-InformeTbHv[[#This Row],[HORAS DE OTRAS PARADA]]))/InformeTbHv[[#This Row],[T PROGRAMADO]]</f>
        <v>0.90625</v>
      </c>
      <c r="C1621" s="217">
        <f>IFERROR(((InformeTbHv[[#This Row],[T PROGRAMADO]]-InformeTbHv[[#This Row],[Ttal P. mec]])/InformeTbHv[[#This Row],[T PROGRAMADO]]),0)</f>
        <v>0.95874999999999999</v>
      </c>
      <c r="D1621" s="49">
        <f>IFERROR(ROUND(InformeTbHv[[#This Row],[TOTAL DE ARBOLES]]/InformeTbHv[[#This Row],[T EFECTIVO]],2),"")</f>
        <v>27.59</v>
      </c>
      <c r="E1621" s="49">
        <f>(IFERROR(ROUND(InformeTbHv[[#This Row],[M3]]/InformeTbHv[[#This Row],[TOTAL DE ARBOLES]],2),""))</f>
        <v>0.25</v>
      </c>
      <c r="F1621" s="39">
        <f>IFERROR(ROUND(InformeTbHv[[#This Row],[M3]]/InformeTbHv[[#This Row],[T EFECTIVO]],2),"")</f>
        <v>6.94</v>
      </c>
      <c r="G1621" s="72">
        <f>InformeTbHv[[#This Row],[T PROGRAMADO]]-InformeTbHv[[#This Row],[HORAS DE OTRAS PARADA]]</f>
        <v>7.25</v>
      </c>
      <c r="H1621" s="72">
        <f>InformeTbHv[[#This Row],[T PROGRAMADO]]-SUM(InformeTbHv[[#This Row],[T PARADAS MEC]]+InformeTbHv[[#This Row],[ALISTAMIENTO]]+InformeTbHv[[#This Row],[Mantenimiento periódico]])</f>
        <v>7.67</v>
      </c>
      <c r="I1621" s="72">
        <f>InformeTbHv[[#This Row],[T PARADAS MEC]]+InformeTbHv[[#This Row],[ALISTAMIENTO]]+InformeTbHv[[#This Row],[Mantenimiento periódico]]</f>
        <v>0.33</v>
      </c>
      <c r="J1621" s="72">
        <f>SUMIF(InformeTbHv[[#This Row],[MOTIVO 1]],"Mantenimiento periódico",InformeTbHv[[#This Row],[T OTRA PARADA 1]])</f>
        <v>0</v>
      </c>
      <c r="K1621" s="72">
        <f>InformeTbHv[[#This Row],[Mantenimiento periódico]]+InformeTbHv[[#This Row],[ALISTAMIENTO]]</f>
        <v>0.33</v>
      </c>
      <c r="L1621" s="72">
        <f>SUM(InformeTbHv[[#This Row],[T OTRA PARADA 1]:[T OTRA PARADA 5]])</f>
        <v>0</v>
      </c>
      <c r="M1621" s="49" t="s">
        <v>76</v>
      </c>
      <c r="N1621" s="49" t="s">
        <v>1418</v>
      </c>
      <c r="O1621" s="49" t="s">
        <v>77</v>
      </c>
      <c r="P1621" s="49">
        <v>1010092842</v>
      </c>
      <c r="Q1621" s="49" t="s">
        <v>43</v>
      </c>
      <c r="R1621" s="49" t="s">
        <v>49</v>
      </c>
      <c r="S1621" s="77">
        <v>46113</v>
      </c>
      <c r="T1621" s="49" t="s">
        <v>981</v>
      </c>
      <c r="U1621" s="49"/>
      <c r="V1621" s="49"/>
      <c r="W1621" s="49"/>
      <c r="X1621" s="49"/>
      <c r="Y1621" s="49"/>
      <c r="Z1621" s="49"/>
      <c r="AA1621" s="49"/>
      <c r="AB1621" s="49"/>
      <c r="AC1621" s="49" t="s">
        <v>1435</v>
      </c>
      <c r="AD1621" s="49" t="s">
        <v>1480</v>
      </c>
      <c r="AE1621" s="49" t="s">
        <v>1509</v>
      </c>
      <c r="AF1621" s="49">
        <v>21.85343388198622</v>
      </c>
      <c r="AG1621" s="251" t="s">
        <v>205</v>
      </c>
      <c r="AH1621" s="259">
        <v>6</v>
      </c>
      <c r="AI1621" s="49" t="s">
        <v>47</v>
      </c>
      <c r="AJ1621" s="420">
        <f>VLOOKUP(InformeTbHv[[#This Row],[TURNO]],[1]INFORMEHV!AI$2:AK$184,2,0)</f>
        <v>0.25</v>
      </c>
      <c r="AK1621" s="420">
        <f>VLOOKUP(InformeTbHv[[#This Row],[TURNO]],[1]INFORMEHV!AI$2:AK$184,3,0)</f>
        <v>0.58333333333333337</v>
      </c>
      <c r="AL1621" s="125">
        <v>22</v>
      </c>
      <c r="AM1621" s="49">
        <v>200</v>
      </c>
      <c r="AN1621" s="49">
        <v>50.32</v>
      </c>
      <c r="AO1621" s="49">
        <v>3.62</v>
      </c>
      <c r="AP1621" s="49"/>
      <c r="AQ1621" s="72">
        <v>20</v>
      </c>
      <c r="AR1621" s="49">
        <v>8</v>
      </c>
      <c r="AS1621" s="49"/>
      <c r="AT1621" s="49"/>
      <c r="AU1621" s="49"/>
      <c r="AV1621" s="49">
        <v>0.33</v>
      </c>
      <c r="AW1621" s="49">
        <v>0.25</v>
      </c>
      <c r="AX1621" s="49">
        <v>0.17</v>
      </c>
      <c r="AY1621" s="49">
        <v>6</v>
      </c>
      <c r="AZ1621" s="71"/>
      <c r="BA1621" s="49" t="s">
        <v>48</v>
      </c>
      <c r="BB162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0.75000000000000011</v>
      </c>
      <c r="BC1621" s="72"/>
      <c r="BD1621" s="72"/>
      <c r="BE1621" s="72"/>
      <c r="BF1621" s="72"/>
      <c r="BG1621" s="74"/>
      <c r="BH1621" s="44"/>
      <c r="BI1621" s="45"/>
      <c r="BJ1621" s="45"/>
      <c r="BK1621" s="46"/>
      <c r="BL1621" s="45"/>
    </row>
    <row r="1622" spans="1:64" ht="18" customHeight="1" x14ac:dyDescent="0.3">
      <c r="A1622" s="76">
        <f>IFERROR(InformeTbHv[[#This Row],[T EFECTIVO]]/InformeTbHv[[#This Row],[Horas disponibles]],0)</f>
        <v>0.94524119947848761</v>
      </c>
      <c r="B1622" s="76">
        <f>((InformeTbHv[[#This Row],[T PROGRAMADO]]-InformeTbHv[[#This Row],[HORAS DE OTRAS PARADA]]))/InformeTbHv[[#This Row],[T PROGRAMADO]]</f>
        <v>0.90625</v>
      </c>
      <c r="C1622" s="217">
        <f>IFERROR(((InformeTbHv[[#This Row],[T PROGRAMADO]]-InformeTbHv[[#This Row],[Ttal P. mec]])/InformeTbHv[[#This Row],[T PROGRAMADO]]),0)</f>
        <v>0.95874999999999999</v>
      </c>
      <c r="D1622" s="49">
        <f>IFERROR(ROUND(InformeTbHv[[#This Row],[TOTAL DE ARBOLES]]/InformeTbHv[[#This Row],[T EFECTIVO]],2),"")</f>
        <v>25.1</v>
      </c>
      <c r="E1622" s="49">
        <f>(IFERROR(ROUND(InformeTbHv[[#This Row],[M3]]/InformeTbHv[[#This Row],[TOTAL DE ARBOLES]],2),""))</f>
        <v>0.35</v>
      </c>
      <c r="F1622" s="39">
        <f>IFERROR(ROUND(InformeTbHv[[#This Row],[M3]]/InformeTbHv[[#This Row],[T EFECTIVO]],2),"")</f>
        <v>8.7100000000000009</v>
      </c>
      <c r="G1622" s="72">
        <f>InformeTbHv[[#This Row],[T PROGRAMADO]]-InformeTbHv[[#This Row],[HORAS DE OTRAS PARADA]]</f>
        <v>7.25</v>
      </c>
      <c r="H1622" s="72">
        <f>InformeTbHv[[#This Row],[T PROGRAMADO]]-SUM(InformeTbHv[[#This Row],[T PARADAS MEC]]+InformeTbHv[[#This Row],[ALISTAMIENTO]]+InformeTbHv[[#This Row],[Mantenimiento periódico]])</f>
        <v>7.67</v>
      </c>
      <c r="I1622" s="72">
        <f>InformeTbHv[[#This Row],[T PARADAS MEC]]+InformeTbHv[[#This Row],[ALISTAMIENTO]]+InformeTbHv[[#This Row],[Mantenimiento periódico]]</f>
        <v>0.33</v>
      </c>
      <c r="J1622" s="72">
        <f>SUMIF(InformeTbHv[[#This Row],[MOTIVO 1]],"Mantenimiento periódico",InformeTbHv[[#This Row],[T OTRA PARADA 1]])</f>
        <v>0</v>
      </c>
      <c r="K1622" s="72">
        <f>InformeTbHv[[#This Row],[Mantenimiento periódico]]+InformeTbHv[[#This Row],[ALISTAMIENTO]]</f>
        <v>0.33</v>
      </c>
      <c r="L1622" s="72">
        <f>SUM(InformeTbHv[[#This Row],[T OTRA PARADA 1]:[T OTRA PARADA 5]])</f>
        <v>0</v>
      </c>
      <c r="M1622" s="49" t="s">
        <v>76</v>
      </c>
      <c r="N1622" s="49" t="s">
        <v>1418</v>
      </c>
      <c r="O1622" s="49" t="s">
        <v>78</v>
      </c>
      <c r="P1622" s="49">
        <v>1006316837</v>
      </c>
      <c r="Q1622" s="49" t="s">
        <v>43</v>
      </c>
      <c r="R1622" s="49" t="s">
        <v>49</v>
      </c>
      <c r="S1622" s="77">
        <v>46113</v>
      </c>
      <c r="T1622" s="49" t="s">
        <v>981</v>
      </c>
      <c r="U1622" s="49"/>
      <c r="V1622" s="49"/>
      <c r="W1622" s="49"/>
      <c r="X1622" s="49"/>
      <c r="Y1622" s="49"/>
      <c r="Z1622" s="49"/>
      <c r="AA1622" s="49"/>
      <c r="AB1622" s="49"/>
      <c r="AC1622" s="49" t="s">
        <v>1435</v>
      </c>
      <c r="AD1622" s="49" t="s">
        <v>1480</v>
      </c>
      <c r="AE1622" s="49" t="s">
        <v>1509</v>
      </c>
      <c r="AF1622" s="49">
        <v>21.85343388198622</v>
      </c>
      <c r="AG1622" s="251" t="s">
        <v>205</v>
      </c>
      <c r="AH1622" s="259">
        <v>6</v>
      </c>
      <c r="AI1622" s="49" t="s">
        <v>45</v>
      </c>
      <c r="AJ1622" s="420">
        <f>VLOOKUP(InformeTbHv[[#This Row],[TURNO]],[1]INFORMEHV!AI$2:AK$184,2,0)</f>
        <v>0.58333333333333337</v>
      </c>
      <c r="AK1622" s="420">
        <f>VLOOKUP(InformeTbHv[[#This Row],[TURNO]],[1]INFORMEHV!AI$2:AK$184,3,0)</f>
        <v>0.91666666666666663</v>
      </c>
      <c r="AL1622" s="125">
        <v>22</v>
      </c>
      <c r="AM1622" s="49">
        <v>182</v>
      </c>
      <c r="AN1622" s="49">
        <v>63.17</v>
      </c>
      <c r="AO1622" s="49">
        <v>12.07</v>
      </c>
      <c r="AP1622" s="49"/>
      <c r="AQ1622" s="72">
        <v>20</v>
      </c>
      <c r="AR1622" s="49">
        <v>8</v>
      </c>
      <c r="AS1622" s="49"/>
      <c r="AT1622" s="49"/>
      <c r="AU1622" s="49"/>
      <c r="AV1622" s="49">
        <v>0.33</v>
      </c>
      <c r="AW1622" s="49">
        <v>0.25</v>
      </c>
      <c r="AX1622" s="49">
        <v>0.17</v>
      </c>
      <c r="AY1622" s="49">
        <v>6</v>
      </c>
      <c r="AZ1622" s="71"/>
      <c r="BA1622" s="49" t="s">
        <v>48</v>
      </c>
      <c r="BB162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0.75000000000000011</v>
      </c>
      <c r="BC1622" s="72"/>
      <c r="BD1622" s="72"/>
      <c r="BE1622" s="72"/>
      <c r="BF1622" s="72"/>
      <c r="BG1622" s="74"/>
      <c r="BH1622" s="44"/>
      <c r="BI1622" s="45"/>
      <c r="BJ1622" s="45"/>
      <c r="BK1622" s="46"/>
      <c r="BL1622" s="45"/>
    </row>
    <row r="1623" spans="1:64" ht="18" customHeight="1" x14ac:dyDescent="0.3">
      <c r="A1623" s="76">
        <f>IFERROR(InformeTbHv[[#This Row],[T EFECTIVO]]/InformeTbHv[[#This Row],[Horas disponibles]],0)</f>
        <v>0.87737478411053538</v>
      </c>
      <c r="B1623" s="76">
        <f>((InformeTbHv[[#This Row],[T PROGRAMADO]]-InformeTbHv[[#This Row],[HORAS DE OTRAS PARADA]]))/InformeTbHv[[#This Row],[T PROGRAMADO]]</f>
        <v>0.84666666666666668</v>
      </c>
      <c r="C1623" s="217">
        <f>IFERROR(((InformeTbHv[[#This Row],[T PROGRAMADO]]-InformeTbHv[[#This Row],[Ttal P. mec]])/InformeTbHv[[#This Row],[T PROGRAMADO]]),0)</f>
        <v>0.96499999999999997</v>
      </c>
      <c r="D1623" s="49">
        <f>IFERROR(ROUND(InformeTbHv[[#This Row],[TOTAL DE ARBOLES]]/InformeTbHv[[#This Row],[T EFECTIVO]],2),"")</f>
        <v>49.21</v>
      </c>
      <c r="E1623" s="49">
        <f>(IFERROR(ROUND(InformeTbHv[[#This Row],[M3]]/InformeTbHv[[#This Row],[TOTAL DE ARBOLES]],2),""))</f>
        <v>0.3</v>
      </c>
      <c r="F1623" s="39">
        <f>IFERROR(ROUND(InformeTbHv[[#This Row],[M3]]/InformeTbHv[[#This Row],[T EFECTIVO]],2),"")</f>
        <v>14.76</v>
      </c>
      <c r="G1623" s="72">
        <f>InformeTbHv[[#This Row],[T PROGRAMADO]]-InformeTbHv[[#This Row],[HORAS DE OTRAS PARADA]]</f>
        <v>10.16</v>
      </c>
      <c r="H1623" s="72">
        <f>InformeTbHv[[#This Row],[T PROGRAMADO]]-SUM(InformeTbHv[[#This Row],[T PARADAS MEC]]+InformeTbHv[[#This Row],[ALISTAMIENTO]]+InformeTbHv[[#This Row],[Mantenimiento periódico]])</f>
        <v>11.58</v>
      </c>
      <c r="I1623" s="72">
        <f>InformeTbHv[[#This Row],[T PARADAS MEC]]+InformeTbHv[[#This Row],[ALISTAMIENTO]]+InformeTbHv[[#This Row],[Mantenimiento periódico]]</f>
        <v>0.42</v>
      </c>
      <c r="J1623" s="72">
        <f>SUMIF(InformeTbHv[[#This Row],[MOTIVO 1]],"Mantenimiento periódico",InformeTbHv[[#This Row],[T OTRA PARADA 1]])</f>
        <v>0</v>
      </c>
      <c r="K1623" s="72">
        <f>InformeTbHv[[#This Row],[Mantenimiento periódico]]+InformeTbHv[[#This Row],[ALISTAMIENTO]]</f>
        <v>0.42</v>
      </c>
      <c r="L1623" s="72">
        <f>SUM(InformeTbHv[[#This Row],[T OTRA PARADA 1]:[T OTRA PARADA 5]])</f>
        <v>0</v>
      </c>
      <c r="M1623" s="49" t="s">
        <v>55</v>
      </c>
      <c r="N1623" s="49" t="s">
        <v>1418</v>
      </c>
      <c r="O1623" s="49" t="s">
        <v>60</v>
      </c>
      <c r="P1623" s="49">
        <v>1061791033</v>
      </c>
      <c r="Q1623" s="49" t="s">
        <v>43</v>
      </c>
      <c r="R1623" s="49" t="s">
        <v>49</v>
      </c>
      <c r="S1623" s="77">
        <v>46114</v>
      </c>
      <c r="T1623" s="49" t="s">
        <v>518</v>
      </c>
      <c r="U1623" s="49"/>
      <c r="V1623" s="49"/>
      <c r="W1623" s="49"/>
      <c r="X1623" s="49"/>
      <c r="Y1623" s="49"/>
      <c r="Z1623" s="49"/>
      <c r="AA1623" s="49"/>
      <c r="AB1623" s="49"/>
      <c r="AC1623" s="49" t="s">
        <v>1431</v>
      </c>
      <c r="AD1623" s="49" t="s">
        <v>1476</v>
      </c>
      <c r="AE1623" s="49" t="s">
        <v>1518</v>
      </c>
      <c r="AF1623" s="49">
        <v>19.234154182394327</v>
      </c>
      <c r="AG1623" s="49" t="s">
        <v>1318</v>
      </c>
      <c r="AH1623" s="259">
        <v>5</v>
      </c>
      <c r="AI1623" s="49" t="s">
        <v>47</v>
      </c>
      <c r="AJ1623" s="420">
        <f>VLOOKUP(InformeTbHv[[#This Row],[TURNO]],[1]INFORMEHV!AI$2:AK$184,2,0)</f>
        <v>0.25</v>
      </c>
      <c r="AK1623" s="420">
        <f>VLOOKUP(InformeTbHv[[#This Row],[TURNO]],[1]INFORMEHV!AI$2:AK$184,3,0)</f>
        <v>0.58333333333333337</v>
      </c>
      <c r="AL1623" s="125">
        <v>28</v>
      </c>
      <c r="AM1623" s="49">
        <v>500</v>
      </c>
      <c r="AN1623" s="49">
        <v>150</v>
      </c>
      <c r="AO1623" s="49">
        <v>16</v>
      </c>
      <c r="AP1623" s="49">
        <v>41</v>
      </c>
      <c r="AQ1623" s="197">
        <v>26</v>
      </c>
      <c r="AR1623" s="49">
        <v>12</v>
      </c>
      <c r="AS1623" s="49"/>
      <c r="AT1623" s="49"/>
      <c r="AU1623" s="49"/>
      <c r="AV1623" s="49">
        <v>0.42</v>
      </c>
      <c r="AW1623" s="49">
        <v>0.42</v>
      </c>
      <c r="AX1623" s="49">
        <v>1</v>
      </c>
      <c r="AY1623" s="49"/>
      <c r="AZ1623" s="71" t="s">
        <v>1095</v>
      </c>
      <c r="BA1623" s="49" t="s">
        <v>46</v>
      </c>
      <c r="BB162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1.8399999999999999</v>
      </c>
      <c r="BC1623" s="72"/>
      <c r="BD1623" s="72"/>
      <c r="BE1623" s="72"/>
      <c r="BF1623" s="72"/>
      <c r="BG1623" s="74"/>
      <c r="BH1623" s="44"/>
      <c r="BI1623" s="45"/>
      <c r="BJ1623" s="45"/>
      <c r="BK1623" s="46"/>
      <c r="BL1623" s="45"/>
    </row>
    <row r="1624" spans="1:64" ht="18" customHeight="1" x14ac:dyDescent="0.3">
      <c r="A1624" s="76">
        <f>IFERROR(InformeTbHv[[#This Row],[T EFECTIVO]]/InformeTbHv[[#This Row],[Horas disponibles]],0)</f>
        <v>0.96401028277634959</v>
      </c>
      <c r="B1624" s="76">
        <f>((InformeTbHv[[#This Row],[T PROGRAMADO]]-InformeTbHv[[#This Row],[HORAS DE OTRAS PARADA]]))/InformeTbHv[[#This Row],[T PROGRAMADO]]</f>
        <v>0.9375</v>
      </c>
      <c r="C1624" s="217">
        <f>IFERROR(((InformeTbHv[[#This Row],[T PROGRAMADO]]-InformeTbHv[[#This Row],[Ttal P. mec]])/InformeTbHv[[#This Row],[T PROGRAMADO]]),0)</f>
        <v>0.97250000000000003</v>
      </c>
      <c r="D1624" s="49">
        <f>IFERROR(ROUND(InformeTbHv[[#This Row],[TOTAL DE ARBOLES]]/InformeTbHv[[#This Row],[T EFECTIVO]],2),"")</f>
        <v>41.69</v>
      </c>
      <c r="E1624" s="49">
        <f>(IFERROR(ROUND(InformeTbHv[[#This Row],[M3]]/InformeTbHv[[#This Row],[TOTAL DE ARBOLES]],2),""))</f>
        <v>0.35</v>
      </c>
      <c r="F1624" s="39">
        <f>IFERROR(ROUND(InformeTbHv[[#This Row],[M3]]/InformeTbHv[[#This Row],[T EFECTIVO]],2),"")</f>
        <v>14.63</v>
      </c>
      <c r="G1624" s="72">
        <f>InformeTbHv[[#This Row],[T PROGRAMADO]]-InformeTbHv[[#This Row],[HORAS DE OTRAS PARADA]]</f>
        <v>11.25</v>
      </c>
      <c r="H1624" s="72">
        <f>InformeTbHv[[#This Row],[T PROGRAMADO]]-SUM(InformeTbHv[[#This Row],[T PARADAS MEC]]+InformeTbHv[[#This Row],[ALISTAMIENTO]]+InformeTbHv[[#This Row],[Mantenimiento periódico]])</f>
        <v>11.67</v>
      </c>
      <c r="I1624" s="72">
        <f>InformeTbHv[[#This Row],[T PARADAS MEC]]+InformeTbHv[[#This Row],[ALISTAMIENTO]]+InformeTbHv[[#This Row],[Mantenimiento periódico]]</f>
        <v>0.33</v>
      </c>
      <c r="J1624" s="72">
        <f>SUMIF(InformeTbHv[[#This Row],[MOTIVO 1]],"Mantenimiento periódico",InformeTbHv[[#This Row],[T OTRA PARADA 1]])</f>
        <v>0</v>
      </c>
      <c r="K1624" s="72">
        <f>InformeTbHv[[#This Row],[Mantenimiento periódico]]+InformeTbHv[[#This Row],[ALISTAMIENTO]]</f>
        <v>0.33</v>
      </c>
      <c r="L1624" s="72">
        <f>SUM(InformeTbHv[[#This Row],[T OTRA PARADA 1]:[T OTRA PARADA 5]])</f>
        <v>0</v>
      </c>
      <c r="M1624" s="49" t="s">
        <v>76</v>
      </c>
      <c r="N1624" s="49" t="s">
        <v>1418</v>
      </c>
      <c r="O1624" s="49" t="s">
        <v>77</v>
      </c>
      <c r="P1624" s="49">
        <v>1010092842</v>
      </c>
      <c r="Q1624" s="49" t="s">
        <v>43</v>
      </c>
      <c r="R1624" s="49" t="s">
        <v>49</v>
      </c>
      <c r="S1624" s="77">
        <v>46114</v>
      </c>
      <c r="T1624" s="49" t="s">
        <v>981</v>
      </c>
      <c r="U1624" s="49"/>
      <c r="V1624" s="49"/>
      <c r="W1624" s="49"/>
      <c r="X1624" s="49"/>
      <c r="Y1624" s="49"/>
      <c r="Z1624" s="49"/>
      <c r="AA1624" s="49"/>
      <c r="AB1624" s="49"/>
      <c r="AC1624" s="49" t="s">
        <v>1435</v>
      </c>
      <c r="AD1624" s="49" t="s">
        <v>1480</v>
      </c>
      <c r="AE1624" s="49" t="s">
        <v>1509</v>
      </c>
      <c r="AF1624" s="49">
        <v>21.85343388198622</v>
      </c>
      <c r="AG1624" s="251" t="s">
        <v>205</v>
      </c>
      <c r="AH1624" s="259">
        <v>6</v>
      </c>
      <c r="AI1624" s="49" t="s">
        <v>47</v>
      </c>
      <c r="AJ1624" s="420">
        <f>VLOOKUP(InformeTbHv[[#This Row],[TURNO]],[1]INFORMEHV!AI$2:AK$184,2,0)</f>
        <v>0.25</v>
      </c>
      <c r="AK1624" s="420">
        <f>VLOOKUP(InformeTbHv[[#This Row],[TURNO]],[1]INFORMEHV!AI$2:AK$184,3,0)</f>
        <v>0.58333333333333337</v>
      </c>
      <c r="AL1624" s="125">
        <v>22</v>
      </c>
      <c r="AM1624" s="49">
        <v>469</v>
      </c>
      <c r="AN1624" s="49">
        <v>164.62</v>
      </c>
      <c r="AO1624" s="49">
        <v>12.97</v>
      </c>
      <c r="AP1624" s="49"/>
      <c r="AQ1624" s="72">
        <v>20</v>
      </c>
      <c r="AR1624" s="49">
        <v>12</v>
      </c>
      <c r="AS1624" s="49"/>
      <c r="AT1624" s="49"/>
      <c r="AU1624" s="49"/>
      <c r="AV1624" s="49">
        <v>0.33</v>
      </c>
      <c r="AW1624" s="49">
        <v>0.25</v>
      </c>
      <c r="AX1624" s="49">
        <v>0.17</v>
      </c>
      <c r="AY1624" s="49">
        <v>9</v>
      </c>
      <c r="AZ1624" s="71"/>
      <c r="BA1624" s="49" t="s">
        <v>48</v>
      </c>
      <c r="BB162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0.75000000000000011</v>
      </c>
      <c r="BC1624" s="72"/>
      <c r="BD1624" s="72"/>
      <c r="BE1624" s="72"/>
      <c r="BF1624" s="72"/>
      <c r="BG1624" s="74"/>
      <c r="BH1624" s="44"/>
      <c r="BI1624" s="45"/>
      <c r="BJ1624" s="45"/>
      <c r="BK1624" s="46"/>
      <c r="BL1624" s="45"/>
    </row>
    <row r="1625" spans="1:64" ht="18" customHeight="1" x14ac:dyDescent="0.3">
      <c r="A1625" s="76">
        <f>IFERROR(InformeTbHv[[#This Row],[T EFECTIVO]]/InformeTbHv[[#This Row],[Horas disponibles]],0)</f>
        <v>0.87737478411053538</v>
      </c>
      <c r="B1625" s="76">
        <f>((InformeTbHv[[#This Row],[T PROGRAMADO]]-InformeTbHv[[#This Row],[HORAS DE OTRAS PARADA]]))/InformeTbHv[[#This Row],[T PROGRAMADO]]</f>
        <v>0.84666666666666668</v>
      </c>
      <c r="C1625" s="217">
        <f>IFERROR(((InformeTbHv[[#This Row],[T PROGRAMADO]]-InformeTbHv[[#This Row],[Ttal P. mec]])/InformeTbHv[[#This Row],[T PROGRAMADO]]),0)</f>
        <v>0.96499999999999997</v>
      </c>
      <c r="D1625" s="49">
        <f>IFERROR(ROUND(InformeTbHv[[#This Row],[TOTAL DE ARBOLES]]/InformeTbHv[[#This Row],[T EFECTIVO]],2),"")</f>
        <v>44.98</v>
      </c>
      <c r="E1625" s="49">
        <f>(IFERROR(ROUND(InformeTbHv[[#This Row],[M3]]/InformeTbHv[[#This Row],[TOTAL DE ARBOLES]],2),""))</f>
        <v>0.31</v>
      </c>
      <c r="F1625" s="39">
        <f>IFERROR(ROUND(InformeTbHv[[#This Row],[M3]]/InformeTbHv[[#This Row],[T EFECTIVO]],2),"")</f>
        <v>13.78</v>
      </c>
      <c r="G1625" s="72">
        <f>InformeTbHv[[#This Row],[T PROGRAMADO]]-InformeTbHv[[#This Row],[HORAS DE OTRAS PARADA]]</f>
        <v>10.16</v>
      </c>
      <c r="H1625" s="72">
        <f>InformeTbHv[[#This Row],[T PROGRAMADO]]-SUM(InformeTbHv[[#This Row],[T PARADAS MEC]]+InformeTbHv[[#This Row],[ALISTAMIENTO]]+InformeTbHv[[#This Row],[Mantenimiento periódico]])</f>
        <v>11.58</v>
      </c>
      <c r="I1625" s="72">
        <f>InformeTbHv[[#This Row],[T PARADAS MEC]]+InformeTbHv[[#This Row],[ALISTAMIENTO]]+InformeTbHv[[#This Row],[Mantenimiento periódico]]</f>
        <v>0.42</v>
      </c>
      <c r="J1625" s="72">
        <f>SUMIF(InformeTbHv[[#This Row],[MOTIVO 1]],"Mantenimiento periódico",InformeTbHv[[#This Row],[T OTRA PARADA 1]])</f>
        <v>0</v>
      </c>
      <c r="K1625" s="72">
        <f>InformeTbHv[[#This Row],[Mantenimiento periódico]]+InformeTbHv[[#This Row],[ALISTAMIENTO]]</f>
        <v>0.42</v>
      </c>
      <c r="L1625" s="72">
        <f>SUM(InformeTbHv[[#This Row],[T OTRA PARADA 1]:[T OTRA PARADA 5]])</f>
        <v>0</v>
      </c>
      <c r="M1625" s="49" t="s">
        <v>55</v>
      </c>
      <c r="N1625" s="49" t="s">
        <v>1418</v>
      </c>
      <c r="O1625" s="49" t="s">
        <v>56</v>
      </c>
      <c r="P1625" s="49">
        <v>1114480052</v>
      </c>
      <c r="Q1625" s="49" t="s">
        <v>43</v>
      </c>
      <c r="R1625" s="49" t="s">
        <v>49</v>
      </c>
      <c r="S1625" s="77">
        <v>46115</v>
      </c>
      <c r="T1625" s="49" t="s">
        <v>518</v>
      </c>
      <c r="U1625" s="49"/>
      <c r="V1625" s="49"/>
      <c r="W1625" s="49"/>
      <c r="X1625" s="49"/>
      <c r="Y1625" s="49"/>
      <c r="Z1625" s="49"/>
      <c r="AA1625" s="49"/>
      <c r="AB1625" s="49"/>
      <c r="AC1625" s="49" t="s">
        <v>1431</v>
      </c>
      <c r="AD1625" s="49" t="s">
        <v>1476</v>
      </c>
      <c r="AE1625" s="49" t="s">
        <v>1518</v>
      </c>
      <c r="AF1625" s="49">
        <v>19.234154182394327</v>
      </c>
      <c r="AG1625" s="49" t="s">
        <v>208</v>
      </c>
      <c r="AH1625" s="259">
        <v>15</v>
      </c>
      <c r="AI1625" s="49" t="s">
        <v>47</v>
      </c>
      <c r="AJ1625" s="420">
        <f>VLOOKUP(InformeTbHv[[#This Row],[TURNO]],[1]INFORMEHV!AI$2:AK$184,2,0)</f>
        <v>0.25</v>
      </c>
      <c r="AK1625" s="420">
        <f>VLOOKUP(InformeTbHv[[#This Row],[TURNO]],[1]INFORMEHV!AI$2:AK$184,3,0)</f>
        <v>0.58333333333333337</v>
      </c>
      <c r="AL1625" s="125">
        <v>28</v>
      </c>
      <c r="AM1625" s="49">
        <v>457</v>
      </c>
      <c r="AN1625" s="49">
        <v>140</v>
      </c>
      <c r="AO1625" s="49">
        <v>16</v>
      </c>
      <c r="AP1625" s="49">
        <v>45</v>
      </c>
      <c r="AQ1625" s="197">
        <v>26</v>
      </c>
      <c r="AR1625" s="49">
        <v>12</v>
      </c>
      <c r="AS1625" s="49"/>
      <c r="AT1625" s="49"/>
      <c r="AU1625" s="49"/>
      <c r="AV1625" s="49">
        <v>0.42</v>
      </c>
      <c r="AW1625" s="49">
        <v>0.42</v>
      </c>
      <c r="AX1625" s="49">
        <v>1</v>
      </c>
      <c r="AY1625" s="49"/>
      <c r="AZ1625" s="71" t="s">
        <v>1096</v>
      </c>
      <c r="BA1625" s="49" t="s">
        <v>46</v>
      </c>
      <c r="BB162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1.8399999999999999</v>
      </c>
      <c r="BC1625" s="72"/>
      <c r="BD1625" s="72"/>
      <c r="BE1625" s="72"/>
      <c r="BF1625" s="72"/>
      <c r="BG1625" s="74"/>
      <c r="BH1625" s="44"/>
      <c r="BI1625" s="45"/>
      <c r="BJ1625" s="45"/>
      <c r="BK1625" s="46"/>
      <c r="BL1625" s="45"/>
    </row>
    <row r="1626" spans="1:64" ht="18" customHeight="1" x14ac:dyDescent="0.3">
      <c r="A1626" s="76">
        <f>IFERROR(InformeTbHv[[#This Row],[T EFECTIVO]]/InformeTbHv[[#This Row],[Horas disponibles]],0)</f>
        <v>0.96401028277634959</v>
      </c>
      <c r="B1626" s="76">
        <f>((InformeTbHv[[#This Row],[T PROGRAMADO]]-InformeTbHv[[#This Row],[HORAS DE OTRAS PARADA]]))/InformeTbHv[[#This Row],[T PROGRAMADO]]</f>
        <v>0.9375</v>
      </c>
      <c r="C1626" s="217">
        <f>IFERROR(((InformeTbHv[[#This Row],[T PROGRAMADO]]-InformeTbHv[[#This Row],[Ttal P. mec]])/InformeTbHv[[#This Row],[T PROGRAMADO]]),0)</f>
        <v>0.97250000000000003</v>
      </c>
      <c r="D1626" s="49">
        <f>IFERROR(ROUND(InformeTbHv[[#This Row],[TOTAL DE ARBOLES]]/InformeTbHv[[#This Row],[T EFECTIVO]],2),"")</f>
        <v>48.8</v>
      </c>
      <c r="E1626" s="49">
        <f>(IFERROR(ROUND(InformeTbHv[[#This Row],[M3]]/InformeTbHv[[#This Row],[TOTAL DE ARBOLES]],2),""))</f>
        <v>0.35</v>
      </c>
      <c r="F1626" s="39">
        <f>IFERROR(ROUND(InformeTbHv[[#This Row],[M3]]/InformeTbHv[[#This Row],[T EFECTIVO]],2),"")</f>
        <v>17.29</v>
      </c>
      <c r="G1626" s="72">
        <f>InformeTbHv[[#This Row],[T PROGRAMADO]]-InformeTbHv[[#This Row],[HORAS DE OTRAS PARADA]]</f>
        <v>11.25</v>
      </c>
      <c r="H1626" s="72">
        <f>InformeTbHv[[#This Row],[T PROGRAMADO]]-SUM(InformeTbHv[[#This Row],[T PARADAS MEC]]+InformeTbHv[[#This Row],[ALISTAMIENTO]]+InformeTbHv[[#This Row],[Mantenimiento periódico]])</f>
        <v>11.67</v>
      </c>
      <c r="I1626" s="72">
        <f>InformeTbHv[[#This Row],[T PARADAS MEC]]+InformeTbHv[[#This Row],[ALISTAMIENTO]]+InformeTbHv[[#This Row],[Mantenimiento periódico]]</f>
        <v>0.33</v>
      </c>
      <c r="J1626" s="72">
        <f>SUMIF(InformeTbHv[[#This Row],[MOTIVO 1]],"Mantenimiento periódico",InformeTbHv[[#This Row],[T OTRA PARADA 1]])</f>
        <v>0</v>
      </c>
      <c r="K1626" s="72">
        <f>InformeTbHv[[#This Row],[Mantenimiento periódico]]+InformeTbHv[[#This Row],[ALISTAMIENTO]]</f>
        <v>0.33</v>
      </c>
      <c r="L1626" s="72">
        <f>SUM(InformeTbHv[[#This Row],[T OTRA PARADA 1]:[T OTRA PARADA 5]])</f>
        <v>0</v>
      </c>
      <c r="M1626" s="49" t="s">
        <v>76</v>
      </c>
      <c r="N1626" s="49" t="s">
        <v>1418</v>
      </c>
      <c r="O1626" s="49" t="s">
        <v>83</v>
      </c>
      <c r="P1626" s="49">
        <v>1116724602</v>
      </c>
      <c r="Q1626" s="49" t="s">
        <v>43</v>
      </c>
      <c r="R1626" s="49" t="s">
        <v>49</v>
      </c>
      <c r="S1626" s="77">
        <v>46115</v>
      </c>
      <c r="T1626" s="49" t="s">
        <v>981</v>
      </c>
      <c r="U1626" s="49"/>
      <c r="V1626" s="49"/>
      <c r="W1626" s="49"/>
      <c r="X1626" s="49"/>
      <c r="Y1626" s="49"/>
      <c r="Z1626" s="49"/>
      <c r="AA1626" s="49"/>
      <c r="AB1626" s="49"/>
      <c r="AC1626" s="49" t="s">
        <v>1435</v>
      </c>
      <c r="AD1626" s="49" t="s">
        <v>1480</v>
      </c>
      <c r="AE1626" s="49" t="s">
        <v>1509</v>
      </c>
      <c r="AF1626" s="49">
        <v>21.85343388198622</v>
      </c>
      <c r="AG1626" s="251" t="s">
        <v>205</v>
      </c>
      <c r="AH1626" s="259">
        <v>6</v>
      </c>
      <c r="AI1626" s="49" t="s">
        <v>47</v>
      </c>
      <c r="AJ1626" s="420">
        <f>VLOOKUP(InformeTbHv[[#This Row],[TURNO]],[1]INFORMEHV!AI$2:AK$184,2,0)</f>
        <v>0.25</v>
      </c>
      <c r="AK1626" s="420">
        <f>VLOOKUP(InformeTbHv[[#This Row],[TURNO]],[1]INFORMEHV!AI$2:AK$184,3,0)</f>
        <v>0.58333333333333337</v>
      </c>
      <c r="AL1626" s="125">
        <v>20</v>
      </c>
      <c r="AM1626" s="49">
        <v>549</v>
      </c>
      <c r="AN1626" s="49">
        <v>194.46</v>
      </c>
      <c r="AO1626" s="49">
        <v>16.22</v>
      </c>
      <c r="AP1626" s="49"/>
      <c r="AQ1626" s="72">
        <v>22</v>
      </c>
      <c r="AR1626" s="49">
        <v>12</v>
      </c>
      <c r="AS1626" s="49"/>
      <c r="AT1626" s="49"/>
      <c r="AU1626" s="49"/>
      <c r="AV1626" s="49">
        <v>0.33</v>
      </c>
      <c r="AW1626" s="49">
        <v>0.25</v>
      </c>
      <c r="AX1626" s="49">
        <v>0.17</v>
      </c>
      <c r="AY1626" s="49">
        <v>9</v>
      </c>
      <c r="AZ1626" s="71"/>
      <c r="BA1626" s="49" t="s">
        <v>48</v>
      </c>
      <c r="BB162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0.75000000000000011</v>
      </c>
      <c r="BC1626" s="72"/>
      <c r="BD1626" s="72"/>
      <c r="BE1626" s="72"/>
      <c r="BF1626" s="72"/>
      <c r="BG1626" s="74"/>
      <c r="BH1626" s="44"/>
      <c r="BI1626" s="45"/>
      <c r="BJ1626" s="45"/>
      <c r="BK1626" s="46"/>
      <c r="BL1626" s="45"/>
    </row>
    <row r="1627" spans="1:64" ht="18" customHeight="1" x14ac:dyDescent="0.3">
      <c r="A1627" s="76">
        <f>IFERROR(InformeTbHv[[#This Row],[T EFECTIVO]]/InformeTbHv[[#This Row],[Horas disponibles]],0)</f>
        <v>0.87737478411053538</v>
      </c>
      <c r="B1627" s="76">
        <f>((InformeTbHv[[#This Row],[T PROGRAMADO]]-InformeTbHv[[#This Row],[HORAS DE OTRAS PARADA]]))/InformeTbHv[[#This Row],[T PROGRAMADO]]</f>
        <v>0.84666666666666668</v>
      </c>
      <c r="C1627" s="217">
        <f>IFERROR(((InformeTbHv[[#This Row],[T PROGRAMADO]]-InformeTbHv[[#This Row],[Ttal P. mec]])/InformeTbHv[[#This Row],[T PROGRAMADO]]),0)</f>
        <v>0.96499999999999997</v>
      </c>
      <c r="D1627" s="49">
        <f>IFERROR(ROUND(InformeTbHv[[#This Row],[TOTAL DE ARBOLES]]/InformeTbHv[[#This Row],[T EFECTIVO]],2),"")</f>
        <v>38.39</v>
      </c>
      <c r="E1627" s="49">
        <f>(IFERROR(ROUND(InformeTbHv[[#This Row],[M3]]/InformeTbHv[[#This Row],[TOTAL DE ARBOLES]],2),""))</f>
        <v>0.33</v>
      </c>
      <c r="F1627" s="39">
        <f>IFERROR(ROUND(InformeTbHv[[#This Row],[M3]]/InformeTbHv[[#This Row],[T EFECTIVO]],2),"")</f>
        <v>12.8</v>
      </c>
      <c r="G1627" s="72">
        <f>InformeTbHv[[#This Row],[T PROGRAMADO]]-InformeTbHv[[#This Row],[HORAS DE OTRAS PARADA]]</f>
        <v>10.16</v>
      </c>
      <c r="H1627" s="72">
        <f>InformeTbHv[[#This Row],[T PROGRAMADO]]-SUM(InformeTbHv[[#This Row],[T PARADAS MEC]]+InformeTbHv[[#This Row],[ALISTAMIENTO]]+InformeTbHv[[#This Row],[Mantenimiento periódico]])</f>
        <v>11.58</v>
      </c>
      <c r="I1627" s="72">
        <f>InformeTbHv[[#This Row],[T PARADAS MEC]]+InformeTbHv[[#This Row],[ALISTAMIENTO]]+InformeTbHv[[#This Row],[Mantenimiento periódico]]</f>
        <v>0.42</v>
      </c>
      <c r="J1627" s="72">
        <f>SUMIF(InformeTbHv[[#This Row],[MOTIVO 1]],"Mantenimiento periódico",InformeTbHv[[#This Row],[T OTRA PARADA 1]])</f>
        <v>0</v>
      </c>
      <c r="K1627" s="72">
        <f>InformeTbHv[[#This Row],[Mantenimiento periódico]]+InformeTbHv[[#This Row],[ALISTAMIENTO]]</f>
        <v>0.42</v>
      </c>
      <c r="L1627" s="72">
        <f>SUM(InformeTbHv[[#This Row],[T OTRA PARADA 1]:[T OTRA PARADA 5]])</f>
        <v>0</v>
      </c>
      <c r="M1627" s="49" t="s">
        <v>55</v>
      </c>
      <c r="N1627" s="49" t="s">
        <v>1418</v>
      </c>
      <c r="O1627" s="49" t="s">
        <v>94</v>
      </c>
      <c r="P1627" s="49">
        <v>94269293</v>
      </c>
      <c r="Q1627" s="49" t="s">
        <v>43</v>
      </c>
      <c r="R1627" s="49" t="s">
        <v>49</v>
      </c>
      <c r="S1627" s="77">
        <v>46117</v>
      </c>
      <c r="T1627" s="49" t="s">
        <v>518</v>
      </c>
      <c r="U1627" s="49"/>
      <c r="V1627" s="49"/>
      <c r="W1627" s="49"/>
      <c r="X1627" s="49"/>
      <c r="Y1627" s="49"/>
      <c r="Z1627" s="49"/>
      <c r="AA1627" s="49"/>
      <c r="AB1627" s="49"/>
      <c r="AC1627" s="49" t="s">
        <v>1431</v>
      </c>
      <c r="AD1627" s="49" t="s">
        <v>1476</v>
      </c>
      <c r="AE1627" s="49" t="s">
        <v>1518</v>
      </c>
      <c r="AF1627" s="49">
        <v>19.234154182394327</v>
      </c>
      <c r="AG1627" s="49" t="s">
        <v>208</v>
      </c>
      <c r="AH1627" s="259">
        <v>15</v>
      </c>
      <c r="AI1627" s="49" t="s">
        <v>47</v>
      </c>
      <c r="AJ1627" s="420">
        <f>VLOOKUP(InformeTbHv[[#This Row],[TURNO]],[1]INFORMEHV!AI$2:AK$184,2,0)</f>
        <v>0.25</v>
      </c>
      <c r="AK1627" s="420">
        <f>VLOOKUP(InformeTbHv[[#This Row],[TURNO]],[1]INFORMEHV!AI$2:AK$184,3,0)</f>
        <v>0.58333333333333337</v>
      </c>
      <c r="AL1627" s="125">
        <v>28</v>
      </c>
      <c r="AM1627" s="49">
        <v>390</v>
      </c>
      <c r="AN1627" s="49">
        <v>130</v>
      </c>
      <c r="AO1627" s="49">
        <v>16</v>
      </c>
      <c r="AP1627" s="49">
        <v>41</v>
      </c>
      <c r="AQ1627" s="197">
        <v>26</v>
      </c>
      <c r="AR1627" s="49">
        <v>12</v>
      </c>
      <c r="AS1627" s="49"/>
      <c r="AT1627" s="49"/>
      <c r="AU1627" s="49"/>
      <c r="AV1627" s="49">
        <v>0.42</v>
      </c>
      <c r="AW1627" s="49">
        <v>0.42</v>
      </c>
      <c r="AX1627" s="49">
        <v>1</v>
      </c>
      <c r="AY1627" s="49">
        <v>3</v>
      </c>
      <c r="AZ1627" s="71" t="s">
        <v>1097</v>
      </c>
      <c r="BA1627" s="49" t="s">
        <v>46</v>
      </c>
      <c r="BB162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1.8399999999999999</v>
      </c>
      <c r="BC1627" s="72"/>
      <c r="BD1627" s="72"/>
      <c r="BE1627" s="72"/>
      <c r="BF1627" s="72"/>
      <c r="BG1627" s="74"/>
      <c r="BH1627" s="44"/>
      <c r="BI1627" s="45"/>
      <c r="BJ1627" s="45"/>
      <c r="BK1627" s="46"/>
      <c r="BL1627" s="45"/>
    </row>
    <row r="1628" spans="1:64" ht="18" customHeight="1" x14ac:dyDescent="0.3">
      <c r="A1628" s="76">
        <f>IFERROR(InformeTbHv[[#This Row],[T EFECTIVO]]/InformeTbHv[[#This Row],[Horas disponibles]],0)</f>
        <v>0.93481095176010431</v>
      </c>
      <c r="B1628" s="76">
        <f>((InformeTbHv[[#This Row],[T PROGRAMADO]]-InformeTbHv[[#This Row],[HORAS DE OTRAS PARADA]]))/InformeTbHv[[#This Row],[T PROGRAMADO]]</f>
        <v>0.89624999999999999</v>
      </c>
      <c r="C1628" s="217">
        <f>IFERROR(((InformeTbHv[[#This Row],[T PROGRAMADO]]-InformeTbHv[[#This Row],[Ttal P. mec]])/InformeTbHv[[#This Row],[T PROGRAMADO]]),0)</f>
        <v>0.95874999999999999</v>
      </c>
      <c r="D1628" s="49">
        <f>IFERROR(ROUND(InformeTbHv[[#This Row],[TOTAL DE ARBOLES]]/InformeTbHv[[#This Row],[T EFECTIVO]],2),"")</f>
        <v>59.97</v>
      </c>
      <c r="E1628" s="49">
        <f>(IFERROR(ROUND(InformeTbHv[[#This Row],[M3]]/InformeTbHv[[#This Row],[TOTAL DE ARBOLES]],2),""))</f>
        <v>0.15</v>
      </c>
      <c r="F1628" s="39">
        <f>IFERROR(ROUND(InformeTbHv[[#This Row],[M3]]/InformeTbHv[[#This Row],[T EFECTIVO]],2),"")</f>
        <v>8.84</v>
      </c>
      <c r="G1628" s="72">
        <f>InformeTbHv[[#This Row],[T PROGRAMADO]]-InformeTbHv[[#This Row],[HORAS DE OTRAS PARADA]]</f>
        <v>7.17</v>
      </c>
      <c r="H1628" s="72">
        <f>InformeTbHv[[#This Row],[T PROGRAMADO]]-SUM(InformeTbHv[[#This Row],[T PARADAS MEC]]+InformeTbHv[[#This Row],[ALISTAMIENTO]]+InformeTbHv[[#This Row],[Mantenimiento periódico]])</f>
        <v>7.67</v>
      </c>
      <c r="I1628" s="72">
        <f>InformeTbHv[[#This Row],[T PARADAS MEC]]+InformeTbHv[[#This Row],[ALISTAMIENTO]]+InformeTbHv[[#This Row],[Mantenimiento periódico]]</f>
        <v>0.33</v>
      </c>
      <c r="J1628" s="72">
        <f>SUMIF(InformeTbHv[[#This Row],[MOTIVO 1]],"Mantenimiento periódico",InformeTbHv[[#This Row],[T OTRA PARADA 1]])</f>
        <v>0</v>
      </c>
      <c r="K1628" s="72">
        <f>InformeTbHv[[#This Row],[Mantenimiento periódico]]+InformeTbHv[[#This Row],[ALISTAMIENTO]]</f>
        <v>0.33</v>
      </c>
      <c r="L1628" s="72">
        <f>SUM(InformeTbHv[[#This Row],[T OTRA PARADA 1]:[T OTRA PARADA 5]])</f>
        <v>0</v>
      </c>
      <c r="M1628" s="49" t="s">
        <v>134</v>
      </c>
      <c r="N1628" s="49" t="s">
        <v>1417</v>
      </c>
      <c r="O1628" s="49" t="s">
        <v>367</v>
      </c>
      <c r="P1628" s="49">
        <v>18435730</v>
      </c>
      <c r="Q1628" s="49" t="s">
        <v>65</v>
      </c>
      <c r="R1628" s="49" t="s">
        <v>49</v>
      </c>
      <c r="S1628" s="77">
        <v>46113</v>
      </c>
      <c r="T1628" s="49" t="s">
        <v>941</v>
      </c>
      <c r="U1628" s="49"/>
      <c r="V1628" s="49"/>
      <c r="W1628" s="49"/>
      <c r="X1628" s="49"/>
      <c r="Y1628" s="49"/>
      <c r="Z1628" s="49"/>
      <c r="AA1628" s="49"/>
      <c r="AB1628" s="49"/>
      <c r="AC1628" s="49" t="s">
        <v>1424</v>
      </c>
      <c r="AD1628" s="49" t="s">
        <v>1469</v>
      </c>
      <c r="AE1628" s="49" t="s">
        <v>1513</v>
      </c>
      <c r="AF1628" s="49">
        <v>17.094631593058232</v>
      </c>
      <c r="AG1628" s="252" t="s">
        <v>206</v>
      </c>
      <c r="AH1628" s="259">
        <v>2</v>
      </c>
      <c r="AI1628" s="49" t="s">
        <v>47</v>
      </c>
      <c r="AJ1628" s="420">
        <f>VLOOKUP(InformeTbHv[[#This Row],[TURNO]],[1]INFORMEHV!AI$2:AK$184,2,0)</f>
        <v>0.25</v>
      </c>
      <c r="AK1628" s="420">
        <f>VLOOKUP(InformeTbHv[[#This Row],[TURNO]],[1]INFORMEHV!AI$2:AK$184,3,0)</f>
        <v>0.58333333333333337</v>
      </c>
      <c r="AL1628" s="125">
        <v>33</v>
      </c>
      <c r="AM1628" s="49">
        <v>430</v>
      </c>
      <c r="AN1628" s="49">
        <v>63.4</v>
      </c>
      <c r="AO1628" s="49">
        <v>10.5</v>
      </c>
      <c r="AP1628" s="49"/>
      <c r="AQ1628" s="72">
        <v>14</v>
      </c>
      <c r="AR1628" s="49">
        <v>8</v>
      </c>
      <c r="AS1628" s="49"/>
      <c r="AT1628" s="49"/>
      <c r="AU1628" s="49"/>
      <c r="AV1628" s="49">
        <v>0.33</v>
      </c>
      <c r="AW1628" s="49"/>
      <c r="AX1628" s="49">
        <v>0.5</v>
      </c>
      <c r="AY1628" s="49">
        <v>5</v>
      </c>
      <c r="AZ1628" s="71"/>
      <c r="BA1628" s="49" t="s">
        <v>48</v>
      </c>
      <c r="BB162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0.83000000000000007</v>
      </c>
      <c r="BC1628" s="72"/>
      <c r="BD1628" s="72"/>
      <c r="BE1628" s="72"/>
      <c r="BF1628" s="72"/>
      <c r="BG1628" s="74"/>
      <c r="BH1628" s="44"/>
      <c r="BI1628" s="45"/>
      <c r="BJ1628" s="45"/>
      <c r="BK1628" s="46"/>
      <c r="BL1628" s="45"/>
    </row>
    <row r="1629" spans="1:64" ht="18" customHeight="1" x14ac:dyDescent="0.3">
      <c r="A1629" s="76">
        <f>IFERROR(InformeTbHv[[#This Row],[T EFECTIVO]]/InformeTbHv[[#This Row],[Horas disponibles]],0)</f>
        <v>0.45719252498913565</v>
      </c>
      <c r="B1629" s="76">
        <f>((InformeTbHv[[#This Row],[T PROGRAMADO]]-InformeTbHv[[#This Row],[HORAS DE OTRAS PARADA]]))/InformeTbHv[[#This Row],[T PROGRAMADO]]</f>
        <v>0.4383333333333338</v>
      </c>
      <c r="C1629" s="217">
        <f>IFERROR(((InformeTbHv[[#This Row],[T PROGRAMADO]]-InformeTbHv[[#This Row],[Ttal P. mec]])/InformeTbHv[[#This Row],[T PROGRAMADO]]),0)</f>
        <v>0.95874999999999999</v>
      </c>
      <c r="D1629" s="49">
        <f>IFERROR(ROUND(InformeTbHv[[#This Row],[TOTAL DE ARBOLES]]/InformeTbHv[[#This Row],[T EFECTIVO]],2),"")</f>
        <v>59.32</v>
      </c>
      <c r="E1629" s="49">
        <f>(IFERROR(ROUND(InformeTbHv[[#This Row],[M3]]/InformeTbHv[[#This Row],[TOTAL DE ARBOLES]],2),""))</f>
        <v>0.14000000000000001</v>
      </c>
      <c r="F1629" s="39">
        <f>IFERROR(ROUND(InformeTbHv[[#This Row],[M3]]/InformeTbHv[[#This Row],[T EFECTIVO]],2),"")</f>
        <v>8.56</v>
      </c>
      <c r="G1629" s="72">
        <f>InformeTbHv[[#This Row],[T PROGRAMADO]]-InformeTbHv[[#This Row],[HORAS DE OTRAS PARADA]]</f>
        <v>3.5066666666666704</v>
      </c>
      <c r="H1629" s="72">
        <f>InformeTbHv[[#This Row],[T PROGRAMADO]]-SUM(InformeTbHv[[#This Row],[T PARADAS MEC]]+InformeTbHv[[#This Row],[ALISTAMIENTO]]+InformeTbHv[[#This Row],[Mantenimiento periódico]])</f>
        <v>7.67</v>
      </c>
      <c r="I1629" s="72">
        <f>InformeTbHv[[#This Row],[T PARADAS MEC]]+InformeTbHv[[#This Row],[ALISTAMIENTO]]+InformeTbHv[[#This Row],[Mantenimiento periódico]]</f>
        <v>0.33</v>
      </c>
      <c r="J1629" s="72">
        <f>SUMIF(InformeTbHv[[#This Row],[MOTIVO 1]],"Mantenimiento periódico",InformeTbHv[[#This Row],[T OTRA PARADA 1]])</f>
        <v>0</v>
      </c>
      <c r="K1629" s="72">
        <f>InformeTbHv[[#This Row],[Mantenimiento periódico]]+InformeTbHv[[#This Row],[ALISTAMIENTO]]</f>
        <v>0.33</v>
      </c>
      <c r="L1629" s="72">
        <f>SUM(InformeTbHv[[#This Row],[T OTRA PARADA 1]:[T OTRA PARADA 5]])</f>
        <v>3.8333333333333299</v>
      </c>
      <c r="M1629" s="49" t="s">
        <v>136</v>
      </c>
      <c r="N1629" s="49" t="s">
        <v>1417</v>
      </c>
      <c r="O1629" s="49" t="s">
        <v>535</v>
      </c>
      <c r="P1629" s="49">
        <v>1113312568</v>
      </c>
      <c r="Q1629" s="49" t="s">
        <v>65</v>
      </c>
      <c r="R1629" s="49" t="s">
        <v>49</v>
      </c>
      <c r="S1629" s="77">
        <v>46113</v>
      </c>
      <c r="T1629" s="49" t="s">
        <v>941</v>
      </c>
      <c r="U1629" s="49"/>
      <c r="V1629" s="49"/>
      <c r="W1629" s="49"/>
      <c r="X1629" s="49"/>
      <c r="Y1629" s="49"/>
      <c r="Z1629" s="49"/>
      <c r="AA1629" s="49"/>
      <c r="AB1629" s="49"/>
      <c r="AC1629" s="49" t="s">
        <v>1424</v>
      </c>
      <c r="AD1629" s="49" t="s">
        <v>1469</v>
      </c>
      <c r="AE1629" s="49" t="s">
        <v>1513</v>
      </c>
      <c r="AF1629" s="49">
        <v>17.094631593058232</v>
      </c>
      <c r="AG1629" s="252" t="s">
        <v>206</v>
      </c>
      <c r="AH1629" s="259">
        <v>2</v>
      </c>
      <c r="AI1629" s="49" t="s">
        <v>45</v>
      </c>
      <c r="AJ1629" s="420">
        <f>VLOOKUP(InformeTbHv[[#This Row],[TURNO]],[1]INFORMEHV!AI$2:AK$184,2,0)</f>
        <v>0.58333333333333337</v>
      </c>
      <c r="AK1629" s="420">
        <f>VLOOKUP(InformeTbHv[[#This Row],[TURNO]],[1]INFORMEHV!AI$2:AK$184,3,0)</f>
        <v>0.91666666666666663</v>
      </c>
      <c r="AL1629" s="125">
        <v>20</v>
      </c>
      <c r="AM1629" s="49">
        <v>208</v>
      </c>
      <c r="AN1629" s="49">
        <v>30</v>
      </c>
      <c r="AO1629" s="49">
        <v>5.77</v>
      </c>
      <c r="AP1629" s="49"/>
      <c r="AQ1629" s="72">
        <v>15</v>
      </c>
      <c r="AR1629" s="49">
        <v>8</v>
      </c>
      <c r="AS1629" s="49"/>
      <c r="AT1629" s="49"/>
      <c r="AU1629" s="49"/>
      <c r="AV1629" s="49">
        <v>0.33</v>
      </c>
      <c r="AW1629" s="49"/>
      <c r="AX1629" s="49">
        <v>0.33</v>
      </c>
      <c r="AY1629" s="49">
        <v>4.3</v>
      </c>
      <c r="AZ1629" s="71"/>
      <c r="BA1629" s="49" t="s">
        <v>48</v>
      </c>
      <c r="BB162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4.4933333333333296</v>
      </c>
      <c r="BC1629" s="72">
        <v>3.8333333333333299</v>
      </c>
      <c r="BD1629" s="72"/>
      <c r="BE1629" s="72"/>
      <c r="BF1629" s="72"/>
      <c r="BG1629" s="74"/>
      <c r="BH1629" s="14" t="s">
        <v>236</v>
      </c>
      <c r="BI1629" s="45"/>
      <c r="BJ1629" s="45"/>
      <c r="BK1629" s="46"/>
      <c r="BL1629" s="45"/>
    </row>
    <row r="1630" spans="1:64" ht="18" customHeight="1" x14ac:dyDescent="0.3">
      <c r="A1630" s="76">
        <f>IFERROR(InformeTbHv[[#This Row],[T EFECTIVO]]/InformeTbHv[[#This Row],[Horas disponibles]],0)</f>
        <v>0.57627118644067798</v>
      </c>
      <c r="B1630" s="76">
        <f>((InformeTbHv[[#This Row],[T PROGRAMADO]]-InformeTbHv[[#This Row],[HORAS DE OTRAS PARADA]]))/InformeTbHv[[#This Row],[T PROGRAMADO]]</f>
        <v>0.55249999999999999</v>
      </c>
      <c r="C1630" s="217">
        <f>IFERROR(((InformeTbHv[[#This Row],[T PROGRAMADO]]-InformeTbHv[[#This Row],[Ttal P. mec]])/InformeTbHv[[#This Row],[T PROGRAMADO]]),0)</f>
        <v>0.95874999999999999</v>
      </c>
      <c r="D1630" s="49">
        <f>IFERROR(ROUND(InformeTbHv[[#This Row],[TOTAL DE ARBOLES]]/InformeTbHv[[#This Row],[T EFECTIVO]],2),"")</f>
        <v>38.69</v>
      </c>
      <c r="E1630" s="49">
        <f>(IFERROR(ROUND(InformeTbHv[[#This Row],[M3]]/InformeTbHv[[#This Row],[TOTAL DE ARBOLES]],2),""))</f>
        <v>0.15</v>
      </c>
      <c r="F1630" s="39">
        <f>IFERROR(ROUND(InformeTbHv[[#This Row],[M3]]/InformeTbHv[[#This Row],[T EFECTIVO]],2),"")</f>
        <v>5.62</v>
      </c>
      <c r="G1630" s="72">
        <f>InformeTbHv[[#This Row],[T PROGRAMADO]]-InformeTbHv[[#This Row],[HORAS DE OTRAS PARADA]]</f>
        <v>4.42</v>
      </c>
      <c r="H1630" s="72">
        <f>InformeTbHv[[#This Row],[T PROGRAMADO]]-SUM(InformeTbHv[[#This Row],[T PARADAS MEC]]+InformeTbHv[[#This Row],[ALISTAMIENTO]]+InformeTbHv[[#This Row],[Mantenimiento periódico]])</f>
        <v>7.67</v>
      </c>
      <c r="I1630" s="72">
        <f>InformeTbHv[[#This Row],[T PARADAS MEC]]+InformeTbHv[[#This Row],[ALISTAMIENTO]]+InformeTbHv[[#This Row],[Mantenimiento periódico]]</f>
        <v>0.33</v>
      </c>
      <c r="J1630" s="72">
        <f>SUMIF(InformeTbHv[[#This Row],[MOTIVO 1]],"Mantenimiento periódico",InformeTbHv[[#This Row],[T OTRA PARADA 1]])</f>
        <v>0</v>
      </c>
      <c r="K1630" s="72">
        <f>InformeTbHv[[#This Row],[Mantenimiento periódico]]+InformeTbHv[[#This Row],[ALISTAMIENTO]]</f>
        <v>0.33</v>
      </c>
      <c r="L1630" s="72">
        <f>SUM(InformeTbHv[[#This Row],[T OTRA PARADA 1]:[T OTRA PARADA 5]])</f>
        <v>3</v>
      </c>
      <c r="M1630" s="49" t="s">
        <v>134</v>
      </c>
      <c r="N1630" s="49" t="s">
        <v>1417</v>
      </c>
      <c r="O1630" s="49" t="s">
        <v>373</v>
      </c>
      <c r="P1630" s="49">
        <v>1022124225</v>
      </c>
      <c r="Q1630" s="49" t="s">
        <v>65</v>
      </c>
      <c r="R1630" s="49" t="s">
        <v>49</v>
      </c>
      <c r="S1630" s="77">
        <v>46113</v>
      </c>
      <c r="T1630" s="49" t="s">
        <v>941</v>
      </c>
      <c r="U1630" s="49"/>
      <c r="V1630" s="49"/>
      <c r="W1630" s="49"/>
      <c r="X1630" s="49"/>
      <c r="Y1630" s="49"/>
      <c r="Z1630" s="49"/>
      <c r="AA1630" s="49"/>
      <c r="AB1630" s="49"/>
      <c r="AC1630" s="49" t="s">
        <v>1424</v>
      </c>
      <c r="AD1630" s="49" t="s">
        <v>1469</v>
      </c>
      <c r="AE1630" s="49" t="s">
        <v>1513</v>
      </c>
      <c r="AF1630" s="49">
        <v>17.094631593058232</v>
      </c>
      <c r="AG1630" s="252" t="s">
        <v>206</v>
      </c>
      <c r="AH1630" s="259">
        <v>2</v>
      </c>
      <c r="AI1630" s="49" t="s">
        <v>45</v>
      </c>
      <c r="AJ1630" s="420">
        <f>VLOOKUP(InformeTbHv[[#This Row],[TURNO]],[1]INFORMEHV!AI$2:AK$184,2,0)</f>
        <v>0.58333333333333337</v>
      </c>
      <c r="AK1630" s="420">
        <f>VLOOKUP(InformeTbHv[[#This Row],[TURNO]],[1]INFORMEHV!AI$2:AK$184,3,0)</f>
        <v>0.91666666666666663</v>
      </c>
      <c r="AL1630" s="125">
        <v>30</v>
      </c>
      <c r="AM1630" s="49">
        <v>171</v>
      </c>
      <c r="AN1630" s="49">
        <v>24.82</v>
      </c>
      <c r="AO1630" s="49">
        <v>4.21</v>
      </c>
      <c r="AP1630" s="49">
        <v>29</v>
      </c>
      <c r="AQ1630" s="72">
        <v>18</v>
      </c>
      <c r="AR1630" s="49">
        <v>8</v>
      </c>
      <c r="AS1630" s="49"/>
      <c r="AT1630" s="49"/>
      <c r="AU1630" s="49"/>
      <c r="AV1630" s="49">
        <v>0.33</v>
      </c>
      <c r="AW1630" s="49"/>
      <c r="AX1630" s="49">
        <v>0.25</v>
      </c>
      <c r="AY1630" s="49">
        <v>4</v>
      </c>
      <c r="AZ1630" s="71"/>
      <c r="BA1630" s="49" t="s">
        <v>48</v>
      </c>
      <c r="BB163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3.58</v>
      </c>
      <c r="BC1630" s="72">
        <v>3</v>
      </c>
      <c r="BD1630" s="72"/>
      <c r="BE1630" s="72"/>
      <c r="BF1630" s="72"/>
      <c r="BG1630" s="74"/>
      <c r="BH1630" s="14" t="s">
        <v>236</v>
      </c>
      <c r="BI1630" s="45"/>
      <c r="BJ1630" s="45"/>
      <c r="BK1630" s="46"/>
      <c r="BL1630" s="45"/>
    </row>
    <row r="1631" spans="1:64" ht="18" customHeight="1" x14ac:dyDescent="0.3">
      <c r="A1631" s="76">
        <f>IFERROR(InformeTbHv[[#This Row],[T EFECTIVO]]/InformeTbHv[[#This Row],[Horas disponibles]],0)</f>
        <v>0.46666666666666667</v>
      </c>
      <c r="B1631" s="76">
        <f>((InformeTbHv[[#This Row],[T PROGRAMADO]]-InformeTbHv[[#This Row],[HORAS DE OTRAS PARADA]]))/InformeTbHv[[#This Row],[T PROGRAMADO]]</f>
        <v>0.4375</v>
      </c>
      <c r="C1631" s="217">
        <f>IFERROR(((InformeTbHv[[#This Row],[T PROGRAMADO]]-InformeTbHv[[#This Row],[Ttal P. mec]])/InformeTbHv[[#This Row],[T PROGRAMADO]]),0)</f>
        <v>0.9375</v>
      </c>
      <c r="D1631" s="49">
        <f>IFERROR(ROUND(InformeTbHv[[#This Row],[TOTAL DE ARBOLES]]/InformeTbHv[[#This Row],[T EFECTIVO]],2),"")</f>
        <v>72.569999999999993</v>
      </c>
      <c r="E1631" s="49">
        <f>(IFERROR(ROUND(InformeTbHv[[#This Row],[M3]]/InformeTbHv[[#This Row],[TOTAL DE ARBOLES]],2),""))</f>
        <v>0.06</v>
      </c>
      <c r="F1631" s="39">
        <f>IFERROR(ROUND(InformeTbHv[[#This Row],[M3]]/InformeTbHv[[#This Row],[T EFECTIVO]],2),"")</f>
        <v>4.28</v>
      </c>
      <c r="G1631" s="72">
        <f>InformeTbHv[[#This Row],[T PROGRAMADO]]-InformeTbHv[[#This Row],[HORAS DE OTRAS PARADA]]</f>
        <v>3.5</v>
      </c>
      <c r="H1631" s="72">
        <f>InformeTbHv[[#This Row],[T PROGRAMADO]]-SUM(InformeTbHv[[#This Row],[T PARADAS MEC]]+InformeTbHv[[#This Row],[ALISTAMIENTO]]+InformeTbHv[[#This Row],[Mantenimiento periódico]])</f>
        <v>7.5</v>
      </c>
      <c r="I1631" s="72">
        <f>InformeTbHv[[#This Row],[T PARADAS MEC]]+InformeTbHv[[#This Row],[ALISTAMIENTO]]+InformeTbHv[[#This Row],[Mantenimiento periódico]]</f>
        <v>0.5</v>
      </c>
      <c r="J1631" s="72">
        <f>SUMIF(InformeTbHv[[#This Row],[MOTIVO 1]],"Mantenimiento periódico",InformeTbHv[[#This Row],[T OTRA PARADA 1]])</f>
        <v>0</v>
      </c>
      <c r="K1631" s="72">
        <f>InformeTbHv[[#This Row],[Mantenimiento periódico]]+InformeTbHv[[#This Row],[ALISTAMIENTO]]</f>
        <v>0.5</v>
      </c>
      <c r="L1631" s="72">
        <f>SUM(InformeTbHv[[#This Row],[T OTRA PARADA 1]:[T OTRA PARADA 5]])</f>
        <v>3</v>
      </c>
      <c r="M1631" s="49" t="s">
        <v>136</v>
      </c>
      <c r="N1631" s="49" t="s">
        <v>1417</v>
      </c>
      <c r="O1631" s="49" t="s">
        <v>375</v>
      </c>
      <c r="P1631" s="49">
        <v>1127213532</v>
      </c>
      <c r="Q1631" s="49" t="s">
        <v>65</v>
      </c>
      <c r="R1631" s="49" t="s">
        <v>49</v>
      </c>
      <c r="S1631" s="77">
        <v>46114</v>
      </c>
      <c r="T1631" s="49" t="s">
        <v>941</v>
      </c>
      <c r="U1631" s="49"/>
      <c r="V1631" s="49"/>
      <c r="W1631" s="49"/>
      <c r="X1631" s="49"/>
      <c r="Y1631" s="49"/>
      <c r="Z1631" s="49"/>
      <c r="AA1631" s="49"/>
      <c r="AB1631" s="49"/>
      <c r="AC1631" s="49" t="s">
        <v>1424</v>
      </c>
      <c r="AD1631" s="49" t="s">
        <v>1469</v>
      </c>
      <c r="AE1631" s="49" t="s">
        <v>1513</v>
      </c>
      <c r="AF1631" s="49">
        <v>17.094631593058232</v>
      </c>
      <c r="AG1631" s="252" t="s">
        <v>206</v>
      </c>
      <c r="AH1631" s="259">
        <v>2</v>
      </c>
      <c r="AI1631" s="49" t="s">
        <v>45</v>
      </c>
      <c r="AJ1631" s="420">
        <f>VLOOKUP(InformeTbHv[[#This Row],[TURNO]],[1]INFORMEHV!AI$2:AK$184,2,0)</f>
        <v>0.58333333333333337</v>
      </c>
      <c r="AK1631" s="420">
        <f>VLOOKUP(InformeTbHv[[#This Row],[TURNO]],[1]INFORMEHV!AI$2:AK$184,3,0)</f>
        <v>0.91666666666666663</v>
      </c>
      <c r="AL1631" s="125">
        <v>20</v>
      </c>
      <c r="AM1631" s="49">
        <v>254</v>
      </c>
      <c r="AN1631" s="49">
        <v>14.97</v>
      </c>
      <c r="AO1631" s="49">
        <v>4.1900000000000004</v>
      </c>
      <c r="AP1631" s="49"/>
      <c r="AQ1631" s="72">
        <v>20</v>
      </c>
      <c r="AR1631" s="49">
        <v>8</v>
      </c>
      <c r="AS1631" s="49"/>
      <c r="AT1631" s="49"/>
      <c r="AU1631" s="49"/>
      <c r="AV1631" s="49">
        <v>0.5</v>
      </c>
      <c r="AW1631" s="49">
        <v>0.5</v>
      </c>
      <c r="AX1631" s="49">
        <v>0.5</v>
      </c>
      <c r="AY1631" s="49"/>
      <c r="AZ1631" s="71"/>
      <c r="BA1631" s="49" t="s">
        <v>48</v>
      </c>
      <c r="BB163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4.5</v>
      </c>
      <c r="BC1631" s="72">
        <v>3</v>
      </c>
      <c r="BD1631" s="72"/>
      <c r="BE1631" s="72"/>
      <c r="BF1631" s="72"/>
      <c r="BG1631" s="74"/>
      <c r="BH1631" s="14" t="s">
        <v>236</v>
      </c>
      <c r="BI1631" s="45"/>
      <c r="BJ1631" s="45"/>
      <c r="BK1631" s="46"/>
      <c r="BL1631" s="45"/>
    </row>
    <row r="1632" spans="1:64" ht="18" customHeight="1" x14ac:dyDescent="0.3">
      <c r="A1632" s="76">
        <f>IFERROR(InformeTbHv[[#This Row],[T EFECTIVO]]/InformeTbHv[[#This Row],[Horas disponibles]],0)</f>
        <v>0.92438070404172101</v>
      </c>
      <c r="B1632" s="76">
        <f>((InformeTbHv[[#This Row],[T PROGRAMADO]]-InformeTbHv[[#This Row],[HORAS DE OTRAS PARADA]]))/InformeTbHv[[#This Row],[T PROGRAMADO]]</f>
        <v>0.88624999999999998</v>
      </c>
      <c r="C1632" s="217">
        <f>IFERROR(((InformeTbHv[[#This Row],[T PROGRAMADO]]-InformeTbHv[[#This Row],[Ttal P. mec]])/InformeTbHv[[#This Row],[T PROGRAMADO]]),0)</f>
        <v>0.95874999999999999</v>
      </c>
      <c r="D1632" s="49">
        <f>IFERROR(ROUND(InformeTbHv[[#This Row],[TOTAL DE ARBOLES]]/InformeTbHv[[#This Row],[T EFECTIVO]],2),"")</f>
        <v>37.090000000000003</v>
      </c>
      <c r="E1632" s="49">
        <f>(IFERROR(ROUND(InformeTbHv[[#This Row],[M3]]/InformeTbHv[[#This Row],[TOTAL DE ARBOLES]],2),""))</f>
        <v>0.16</v>
      </c>
      <c r="F1632" s="39">
        <f>IFERROR(ROUND(InformeTbHv[[#This Row],[M3]]/InformeTbHv[[#This Row],[T EFECTIVO]],2),"")</f>
        <v>6</v>
      </c>
      <c r="G1632" s="72">
        <f>InformeTbHv[[#This Row],[T PROGRAMADO]]-InformeTbHv[[#This Row],[HORAS DE OTRAS PARADA]]</f>
        <v>7.09</v>
      </c>
      <c r="H1632" s="72">
        <f>InformeTbHv[[#This Row],[T PROGRAMADO]]-SUM(InformeTbHv[[#This Row],[T PARADAS MEC]]+InformeTbHv[[#This Row],[ALISTAMIENTO]]+InformeTbHv[[#This Row],[Mantenimiento periódico]])</f>
        <v>7.67</v>
      </c>
      <c r="I1632" s="72">
        <f>InformeTbHv[[#This Row],[T PARADAS MEC]]+InformeTbHv[[#This Row],[ALISTAMIENTO]]+InformeTbHv[[#This Row],[Mantenimiento periódico]]</f>
        <v>0.33</v>
      </c>
      <c r="J1632" s="72">
        <f>SUMIF(InformeTbHv[[#This Row],[MOTIVO 1]],"Mantenimiento periódico",InformeTbHv[[#This Row],[T OTRA PARADA 1]])</f>
        <v>0</v>
      </c>
      <c r="K1632" s="72">
        <f>InformeTbHv[[#This Row],[Mantenimiento periódico]]+InformeTbHv[[#This Row],[ALISTAMIENTO]]</f>
        <v>0.33</v>
      </c>
      <c r="L1632" s="72">
        <f>SUM(InformeTbHv[[#This Row],[T OTRA PARADA 1]:[T OTRA PARADA 5]])</f>
        <v>0</v>
      </c>
      <c r="M1632" s="49" t="s">
        <v>134</v>
      </c>
      <c r="N1632" s="49" t="s">
        <v>1417</v>
      </c>
      <c r="O1632" s="49" t="s">
        <v>373</v>
      </c>
      <c r="P1632" s="49">
        <v>1022124225</v>
      </c>
      <c r="Q1632" s="49" t="s">
        <v>65</v>
      </c>
      <c r="R1632" s="49" t="s">
        <v>49</v>
      </c>
      <c r="S1632" s="77">
        <v>46114</v>
      </c>
      <c r="T1632" s="49" t="s">
        <v>941</v>
      </c>
      <c r="U1632" s="49"/>
      <c r="V1632" s="49"/>
      <c r="W1632" s="49"/>
      <c r="X1632" s="49"/>
      <c r="Y1632" s="49"/>
      <c r="Z1632" s="49"/>
      <c r="AA1632" s="49"/>
      <c r="AB1632" s="49"/>
      <c r="AC1632" s="49" t="s">
        <v>1424</v>
      </c>
      <c r="AD1632" s="49" t="s">
        <v>1469</v>
      </c>
      <c r="AE1632" s="49" t="s">
        <v>1513</v>
      </c>
      <c r="AF1632" s="49">
        <v>17.094631593058232</v>
      </c>
      <c r="AG1632" s="252" t="s">
        <v>206</v>
      </c>
      <c r="AH1632" s="259">
        <v>2</v>
      </c>
      <c r="AI1632" s="49" t="s">
        <v>47</v>
      </c>
      <c r="AJ1632" s="420">
        <f>VLOOKUP(InformeTbHv[[#This Row],[TURNO]],[1]INFORMEHV!AI$2:AK$184,2,0)</f>
        <v>0.25</v>
      </c>
      <c r="AK1632" s="420">
        <f>VLOOKUP(InformeTbHv[[#This Row],[TURNO]],[1]INFORMEHV!AI$2:AK$184,3,0)</f>
        <v>0.58333333333333337</v>
      </c>
      <c r="AL1632" s="125">
        <v>30</v>
      </c>
      <c r="AM1632" s="49">
        <v>263</v>
      </c>
      <c r="AN1632" s="49">
        <v>42.53</v>
      </c>
      <c r="AO1632" s="49">
        <v>5.97</v>
      </c>
      <c r="AP1632" s="49">
        <v>37</v>
      </c>
      <c r="AQ1632" s="72">
        <v>18</v>
      </c>
      <c r="AR1632" s="49">
        <v>8</v>
      </c>
      <c r="AS1632" s="49"/>
      <c r="AT1632" s="49"/>
      <c r="AU1632" s="49"/>
      <c r="AV1632" s="49">
        <v>0.33</v>
      </c>
      <c r="AW1632" s="49">
        <v>0.33</v>
      </c>
      <c r="AX1632" s="49">
        <v>0.25</v>
      </c>
      <c r="AY1632" s="49">
        <v>7</v>
      </c>
      <c r="AZ1632" s="71"/>
      <c r="BA1632" s="49" t="s">
        <v>48</v>
      </c>
      <c r="BB163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0.91</v>
      </c>
      <c r="BC1632" s="72"/>
      <c r="BD1632" s="72"/>
      <c r="BE1632" s="72"/>
      <c r="BF1632" s="72"/>
      <c r="BG1632" s="74"/>
      <c r="BH1632" s="44"/>
      <c r="BI1632" s="45"/>
      <c r="BJ1632" s="45"/>
      <c r="BK1632" s="46"/>
      <c r="BL1632" s="45"/>
    </row>
    <row r="1633" spans="1:64" ht="18" customHeight="1" x14ac:dyDescent="0.3">
      <c r="A1633" s="76">
        <f>IFERROR(InformeTbHv[[#This Row],[T EFECTIVO]]/InformeTbHv[[#This Row],[Horas disponibles]],0)</f>
        <v>0.76666666666666672</v>
      </c>
      <c r="B1633" s="76">
        <f>((InformeTbHv[[#This Row],[T PROGRAMADO]]-InformeTbHv[[#This Row],[HORAS DE OTRAS PARADA]]))/InformeTbHv[[#This Row],[T PROGRAMADO]]</f>
        <v>0.71875</v>
      </c>
      <c r="C1633" s="217">
        <f>IFERROR(((InformeTbHv[[#This Row],[T PROGRAMADO]]-InformeTbHv[[#This Row],[Ttal P. mec]])/InformeTbHv[[#This Row],[T PROGRAMADO]]),0)</f>
        <v>0.9375</v>
      </c>
      <c r="D1633" s="49">
        <f>IFERROR(ROUND(InformeTbHv[[#This Row],[TOTAL DE ARBOLES]]/InformeTbHv[[#This Row],[T EFECTIVO]],2),"")</f>
        <v>13.57</v>
      </c>
      <c r="E1633" s="49">
        <f>(IFERROR(ROUND(InformeTbHv[[#This Row],[M3]]/InformeTbHv[[#This Row],[TOTAL DE ARBOLES]],2),""))</f>
        <v>0.18</v>
      </c>
      <c r="F1633" s="39">
        <f>IFERROR(ROUND(InformeTbHv[[#This Row],[M3]]/InformeTbHv[[#This Row],[T EFECTIVO]],2),"")</f>
        <v>2.4300000000000002</v>
      </c>
      <c r="G1633" s="72">
        <f>InformeTbHv[[#This Row],[T PROGRAMADO]]-InformeTbHv[[#This Row],[HORAS DE OTRAS PARADA]]</f>
        <v>5.75</v>
      </c>
      <c r="H1633" s="72">
        <f>InformeTbHv[[#This Row],[T PROGRAMADO]]-SUM(InformeTbHv[[#This Row],[T PARADAS MEC]]+InformeTbHv[[#This Row],[ALISTAMIENTO]]+InformeTbHv[[#This Row],[Mantenimiento periódico]])</f>
        <v>7.5</v>
      </c>
      <c r="I1633" s="72">
        <f>InformeTbHv[[#This Row],[T PARADAS MEC]]+InformeTbHv[[#This Row],[ALISTAMIENTO]]+InformeTbHv[[#This Row],[Mantenimiento periódico]]</f>
        <v>0.5</v>
      </c>
      <c r="J1633" s="72">
        <f>SUMIF(InformeTbHv[[#This Row],[MOTIVO 1]],"Mantenimiento periódico",InformeTbHv[[#This Row],[T OTRA PARADA 1]])</f>
        <v>0</v>
      </c>
      <c r="K1633" s="72">
        <f>InformeTbHv[[#This Row],[Mantenimiento periódico]]+InformeTbHv[[#This Row],[ALISTAMIENTO]]</f>
        <v>0.5</v>
      </c>
      <c r="L1633" s="72">
        <f>SUM(InformeTbHv[[#This Row],[T OTRA PARADA 1]:[T OTRA PARADA 5]])</f>
        <v>1</v>
      </c>
      <c r="M1633" s="49" t="s">
        <v>134</v>
      </c>
      <c r="N1633" s="49" t="s">
        <v>1417</v>
      </c>
      <c r="O1633" s="49" t="s">
        <v>370</v>
      </c>
      <c r="P1633" s="49">
        <v>1022124531</v>
      </c>
      <c r="Q1633" s="49" t="s">
        <v>65</v>
      </c>
      <c r="R1633" s="49" t="s">
        <v>49</v>
      </c>
      <c r="S1633" s="77">
        <v>46114</v>
      </c>
      <c r="T1633" s="49" t="s">
        <v>941</v>
      </c>
      <c r="U1633" s="49"/>
      <c r="V1633" s="49"/>
      <c r="W1633" s="49"/>
      <c r="X1633" s="49"/>
      <c r="Y1633" s="49"/>
      <c r="Z1633" s="49"/>
      <c r="AA1633" s="49"/>
      <c r="AB1633" s="49"/>
      <c r="AC1633" s="49" t="s">
        <v>1424</v>
      </c>
      <c r="AD1633" s="49" t="s">
        <v>1469</v>
      </c>
      <c r="AE1633" s="49" t="s">
        <v>1513</v>
      </c>
      <c r="AF1633" s="49">
        <v>17.094631593058232</v>
      </c>
      <c r="AG1633" s="252" t="s">
        <v>206</v>
      </c>
      <c r="AH1633" s="259">
        <v>2</v>
      </c>
      <c r="AI1633" s="49" t="s">
        <v>45</v>
      </c>
      <c r="AJ1633" s="420">
        <f>VLOOKUP(InformeTbHv[[#This Row],[TURNO]],[1]INFORMEHV!AI$2:AK$184,2,0)</f>
        <v>0.58333333333333337</v>
      </c>
      <c r="AK1633" s="420">
        <f>VLOOKUP(InformeTbHv[[#This Row],[TURNO]],[1]INFORMEHV!AI$2:AK$184,3,0)</f>
        <v>0.91666666666666663</v>
      </c>
      <c r="AL1633" s="125">
        <v>20</v>
      </c>
      <c r="AM1633" s="49">
        <v>78</v>
      </c>
      <c r="AN1633" s="49">
        <v>14</v>
      </c>
      <c r="AO1633" s="49">
        <v>2</v>
      </c>
      <c r="AP1633" s="49">
        <v>16</v>
      </c>
      <c r="AQ1633" s="72">
        <v>13</v>
      </c>
      <c r="AR1633" s="49">
        <v>8</v>
      </c>
      <c r="AS1633" s="49"/>
      <c r="AT1633" s="49"/>
      <c r="AU1633" s="49"/>
      <c r="AV1633" s="49">
        <v>0.5</v>
      </c>
      <c r="AW1633" s="49">
        <v>0.25</v>
      </c>
      <c r="AX1633" s="49">
        <v>0.5</v>
      </c>
      <c r="AY1633" s="49"/>
      <c r="AZ1633" s="71"/>
      <c r="BA1633" s="49" t="s">
        <v>48</v>
      </c>
      <c r="BB163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2.25</v>
      </c>
      <c r="BC1633" s="72">
        <v>1</v>
      </c>
      <c r="BD1633" s="72"/>
      <c r="BE1633" s="72"/>
      <c r="BF1633" s="72"/>
      <c r="BG1633" s="74"/>
      <c r="BH1633" s="44" t="s">
        <v>255</v>
      </c>
      <c r="BI1633" s="45"/>
      <c r="BJ1633" s="45"/>
      <c r="BK1633" s="46"/>
      <c r="BL1633" s="45"/>
    </row>
    <row r="1634" spans="1:64" ht="18" customHeight="1" x14ac:dyDescent="0.3">
      <c r="A1634" s="76">
        <f>IFERROR(InformeTbHv[[#This Row],[T EFECTIVO]]/InformeTbHv[[#This Row],[Horas disponibles]],0)</f>
        <v>0.52281616688396348</v>
      </c>
      <c r="B1634" s="76">
        <f>((InformeTbHv[[#This Row],[T PROGRAMADO]]-InformeTbHv[[#This Row],[HORAS DE OTRAS PARADA]]))/InformeTbHv[[#This Row],[T PROGRAMADO]]</f>
        <v>0.50124999999999997</v>
      </c>
      <c r="C1634" s="217">
        <f>IFERROR(((InformeTbHv[[#This Row],[T PROGRAMADO]]-InformeTbHv[[#This Row],[Ttal P. mec]])/InformeTbHv[[#This Row],[T PROGRAMADO]]),0)</f>
        <v>0.95874999999999999</v>
      </c>
      <c r="D1634" s="49">
        <f>IFERROR(ROUND(InformeTbHv[[#This Row],[TOTAL DE ARBOLES]]/InformeTbHv[[#This Row],[T EFECTIVO]],2),"")</f>
        <v>38.9</v>
      </c>
      <c r="E1634" s="49">
        <f>(IFERROR(ROUND(InformeTbHv[[#This Row],[M3]]/InformeTbHv[[#This Row],[TOTAL DE ARBOLES]],2),""))</f>
        <v>0.1</v>
      </c>
      <c r="F1634" s="39">
        <f>IFERROR(ROUND(InformeTbHv[[#This Row],[M3]]/InformeTbHv[[#This Row],[T EFECTIVO]],2),"")</f>
        <v>3.74</v>
      </c>
      <c r="G1634" s="72">
        <f>InformeTbHv[[#This Row],[T PROGRAMADO]]-InformeTbHv[[#This Row],[HORAS DE OTRAS PARADA]]</f>
        <v>4.01</v>
      </c>
      <c r="H1634" s="72">
        <f>InformeTbHv[[#This Row],[T PROGRAMADO]]-SUM(InformeTbHv[[#This Row],[T PARADAS MEC]]+InformeTbHv[[#This Row],[ALISTAMIENTO]]+InformeTbHv[[#This Row],[Mantenimiento periódico]])</f>
        <v>7.67</v>
      </c>
      <c r="I1634" s="72">
        <f>InformeTbHv[[#This Row],[T PARADAS MEC]]+InformeTbHv[[#This Row],[ALISTAMIENTO]]+InformeTbHv[[#This Row],[Mantenimiento periódico]]</f>
        <v>0.33</v>
      </c>
      <c r="J1634" s="72">
        <f>SUMIF(InformeTbHv[[#This Row],[MOTIVO 1]],"Mantenimiento periódico",InformeTbHv[[#This Row],[T OTRA PARADA 1]])</f>
        <v>0</v>
      </c>
      <c r="K1634" s="72">
        <f>InformeTbHv[[#This Row],[Mantenimiento periódico]]+InformeTbHv[[#This Row],[ALISTAMIENTO]]</f>
        <v>0.33</v>
      </c>
      <c r="L1634" s="72">
        <f>SUM(InformeTbHv[[#This Row],[T OTRA PARADA 1]:[T OTRA PARADA 5]])</f>
        <v>3</v>
      </c>
      <c r="M1634" s="49" t="s">
        <v>136</v>
      </c>
      <c r="N1634" s="49" t="s">
        <v>1417</v>
      </c>
      <c r="O1634" s="49" t="s">
        <v>535</v>
      </c>
      <c r="P1634" s="49">
        <v>1113312568</v>
      </c>
      <c r="Q1634" s="49" t="s">
        <v>65</v>
      </c>
      <c r="R1634" s="49" t="s">
        <v>49</v>
      </c>
      <c r="S1634" s="77">
        <v>46115</v>
      </c>
      <c r="T1634" s="49" t="s">
        <v>941</v>
      </c>
      <c r="U1634" s="49"/>
      <c r="V1634" s="49"/>
      <c r="W1634" s="49"/>
      <c r="X1634" s="49"/>
      <c r="Y1634" s="49"/>
      <c r="Z1634" s="49"/>
      <c r="AA1634" s="49"/>
      <c r="AB1634" s="49"/>
      <c r="AC1634" s="49" t="s">
        <v>1424</v>
      </c>
      <c r="AD1634" s="49" t="s">
        <v>1469</v>
      </c>
      <c r="AE1634" s="49" t="s">
        <v>1513</v>
      </c>
      <c r="AF1634" s="49">
        <v>17.094631593058232</v>
      </c>
      <c r="AG1634" s="252" t="s">
        <v>206</v>
      </c>
      <c r="AH1634" s="259">
        <v>2</v>
      </c>
      <c r="AI1634" s="49" t="s">
        <v>47</v>
      </c>
      <c r="AJ1634" s="420">
        <f>VLOOKUP(InformeTbHv[[#This Row],[TURNO]],[1]INFORMEHV!AI$2:AK$184,2,0)</f>
        <v>0.25</v>
      </c>
      <c r="AK1634" s="420">
        <f>VLOOKUP(InformeTbHv[[#This Row],[TURNO]],[1]INFORMEHV!AI$2:AK$184,3,0)</f>
        <v>0.58333333333333337</v>
      </c>
      <c r="AL1634" s="125">
        <v>30</v>
      </c>
      <c r="AM1634" s="49">
        <v>156</v>
      </c>
      <c r="AN1634" s="49">
        <v>15</v>
      </c>
      <c r="AO1634" s="49">
        <v>2.17</v>
      </c>
      <c r="AP1634" s="49"/>
      <c r="AQ1634" s="72">
        <v>15</v>
      </c>
      <c r="AR1634" s="49">
        <v>8</v>
      </c>
      <c r="AS1634" s="49"/>
      <c r="AT1634" s="49"/>
      <c r="AU1634" s="49"/>
      <c r="AV1634" s="49">
        <v>0.33</v>
      </c>
      <c r="AW1634" s="49">
        <v>0.33</v>
      </c>
      <c r="AX1634" s="49">
        <v>0.33</v>
      </c>
      <c r="AY1634" s="49">
        <v>4</v>
      </c>
      <c r="AZ1634" s="71"/>
      <c r="BA1634" s="49" t="s">
        <v>48</v>
      </c>
      <c r="BB163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3.99</v>
      </c>
      <c r="BC1634" s="72">
        <v>3</v>
      </c>
      <c r="BD1634" s="72"/>
      <c r="BE1634" s="72"/>
      <c r="BF1634" s="72"/>
      <c r="BG1634" s="74"/>
      <c r="BH1634" s="44" t="s">
        <v>1100</v>
      </c>
      <c r="BI1634" s="45"/>
      <c r="BJ1634" s="45"/>
      <c r="BK1634" s="46"/>
      <c r="BL1634" s="45"/>
    </row>
    <row r="1635" spans="1:64" ht="18" customHeight="1" x14ac:dyDescent="0.3">
      <c r="A1635" s="76">
        <f>IFERROR(InformeTbHv[[#This Row],[T EFECTIVO]]/InformeTbHv[[#This Row],[Horas disponibles]],0)</f>
        <v>0.92438070404172101</v>
      </c>
      <c r="B1635" s="76">
        <f>((InformeTbHv[[#This Row],[T PROGRAMADO]]-InformeTbHv[[#This Row],[HORAS DE OTRAS PARADA]]))/InformeTbHv[[#This Row],[T PROGRAMADO]]</f>
        <v>0.88624999999999998</v>
      </c>
      <c r="C1635" s="217">
        <f>IFERROR(((InformeTbHv[[#This Row],[T PROGRAMADO]]-InformeTbHv[[#This Row],[Ttal P. mec]])/InformeTbHv[[#This Row],[T PROGRAMADO]]),0)</f>
        <v>0.95874999999999999</v>
      </c>
      <c r="D1635" s="49">
        <f>IFERROR(ROUND(InformeTbHv[[#This Row],[TOTAL DE ARBOLES]]/InformeTbHv[[#This Row],[T EFECTIVO]],2),"")</f>
        <v>22.71</v>
      </c>
      <c r="E1635" s="49">
        <f>(IFERROR(ROUND(InformeTbHv[[#This Row],[M3]]/InformeTbHv[[#This Row],[TOTAL DE ARBOLES]],2),""))</f>
        <v>0.26</v>
      </c>
      <c r="F1635" s="39">
        <f>IFERROR(ROUND(InformeTbHv[[#This Row],[M3]]/InformeTbHv[[#This Row],[T EFECTIVO]],2),"")</f>
        <v>5.83</v>
      </c>
      <c r="G1635" s="72">
        <f>InformeTbHv[[#This Row],[T PROGRAMADO]]-InformeTbHv[[#This Row],[HORAS DE OTRAS PARADA]]</f>
        <v>7.09</v>
      </c>
      <c r="H1635" s="72">
        <f>InformeTbHv[[#This Row],[T PROGRAMADO]]-SUM(InformeTbHv[[#This Row],[T PARADAS MEC]]+InformeTbHv[[#This Row],[ALISTAMIENTO]]+InformeTbHv[[#This Row],[Mantenimiento periódico]])</f>
        <v>7.67</v>
      </c>
      <c r="I1635" s="72">
        <f>InformeTbHv[[#This Row],[T PARADAS MEC]]+InformeTbHv[[#This Row],[ALISTAMIENTO]]+InformeTbHv[[#This Row],[Mantenimiento periódico]]</f>
        <v>0.33</v>
      </c>
      <c r="J1635" s="72">
        <f>SUMIF(InformeTbHv[[#This Row],[MOTIVO 1]],"Mantenimiento periódico",InformeTbHv[[#This Row],[T OTRA PARADA 1]])</f>
        <v>0</v>
      </c>
      <c r="K1635" s="72">
        <f>InformeTbHv[[#This Row],[Mantenimiento periódico]]+InformeTbHv[[#This Row],[ALISTAMIENTO]]</f>
        <v>0.33</v>
      </c>
      <c r="L1635" s="72">
        <f>SUM(InformeTbHv[[#This Row],[T OTRA PARADA 1]:[T OTRA PARADA 5]])</f>
        <v>0</v>
      </c>
      <c r="M1635" s="49" t="s">
        <v>134</v>
      </c>
      <c r="N1635" s="49" t="s">
        <v>1417</v>
      </c>
      <c r="O1635" s="49" t="s">
        <v>373</v>
      </c>
      <c r="P1635" s="49">
        <v>1022124225</v>
      </c>
      <c r="Q1635" s="49" t="s">
        <v>65</v>
      </c>
      <c r="R1635" s="49" t="s">
        <v>49</v>
      </c>
      <c r="S1635" s="77">
        <v>46115</v>
      </c>
      <c r="T1635" s="49" t="s">
        <v>941</v>
      </c>
      <c r="U1635" s="49"/>
      <c r="V1635" s="49"/>
      <c r="W1635" s="49"/>
      <c r="X1635" s="49"/>
      <c r="Y1635" s="49"/>
      <c r="Z1635" s="49"/>
      <c r="AA1635" s="49"/>
      <c r="AB1635" s="49"/>
      <c r="AC1635" s="49" t="s">
        <v>1424</v>
      </c>
      <c r="AD1635" s="49" t="s">
        <v>1469</v>
      </c>
      <c r="AE1635" s="49" t="s">
        <v>1513</v>
      </c>
      <c r="AF1635" s="49">
        <v>17.094631593058232</v>
      </c>
      <c r="AG1635" s="252" t="s">
        <v>206</v>
      </c>
      <c r="AH1635" s="259">
        <v>2</v>
      </c>
      <c r="AI1635" s="49" t="s">
        <v>47</v>
      </c>
      <c r="AJ1635" s="420">
        <f>VLOOKUP(InformeTbHv[[#This Row],[TURNO]],[1]INFORMEHV!AI$2:AK$184,2,0)</f>
        <v>0.25</v>
      </c>
      <c r="AK1635" s="420">
        <f>VLOOKUP(InformeTbHv[[#This Row],[TURNO]],[1]INFORMEHV!AI$2:AK$184,3,0)</f>
        <v>0.58333333333333337</v>
      </c>
      <c r="AL1635" s="125">
        <v>28</v>
      </c>
      <c r="AM1635" s="49">
        <v>161</v>
      </c>
      <c r="AN1635" s="49">
        <v>41.33</v>
      </c>
      <c r="AO1635" s="49">
        <v>7.74</v>
      </c>
      <c r="AP1635" s="49"/>
      <c r="AQ1635" s="72">
        <v>20</v>
      </c>
      <c r="AR1635" s="49">
        <v>8</v>
      </c>
      <c r="AS1635" s="49"/>
      <c r="AT1635" s="49"/>
      <c r="AU1635" s="49"/>
      <c r="AV1635" s="49">
        <v>0.33</v>
      </c>
      <c r="AW1635" s="49">
        <v>0.33</v>
      </c>
      <c r="AX1635" s="49">
        <v>0.25</v>
      </c>
      <c r="AY1635" s="49"/>
      <c r="AZ1635" s="71"/>
      <c r="BA1635" s="49" t="s">
        <v>48</v>
      </c>
      <c r="BB163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0.91</v>
      </c>
      <c r="BC1635" s="72"/>
      <c r="BD1635" s="72"/>
      <c r="BE1635" s="72"/>
      <c r="BF1635" s="72"/>
      <c r="BG1635" s="74"/>
      <c r="BH1635" s="44"/>
      <c r="BI1635" s="45"/>
      <c r="BJ1635" s="45"/>
      <c r="BK1635" s="46"/>
      <c r="BL1635" s="45"/>
    </row>
    <row r="1636" spans="1:64" ht="18" customHeight="1" x14ac:dyDescent="0.3">
      <c r="A1636" s="76">
        <f>IFERROR(InformeTbHv[[#This Row],[T EFECTIVO]]/InformeTbHv[[#This Row],[Horas disponibles]],0)</f>
        <v>0.66666666666666663</v>
      </c>
      <c r="B1636" s="76">
        <f>((InformeTbHv[[#This Row],[T PROGRAMADO]]-InformeTbHv[[#This Row],[HORAS DE OTRAS PARADA]]))/InformeTbHv[[#This Row],[T PROGRAMADO]]</f>
        <v>0.625</v>
      </c>
      <c r="C1636" s="217">
        <f>IFERROR(((InformeTbHv[[#This Row],[T PROGRAMADO]]-InformeTbHv[[#This Row],[Ttal P. mec]])/InformeTbHv[[#This Row],[T PROGRAMADO]]),0)</f>
        <v>0.9375</v>
      </c>
      <c r="D1636" s="49">
        <f>IFERROR(ROUND(InformeTbHv[[#This Row],[TOTAL DE ARBOLES]]/InformeTbHv[[#This Row],[T EFECTIVO]],2),"")</f>
        <v>25.6</v>
      </c>
      <c r="E1636" s="49">
        <f>(IFERROR(ROUND(InformeTbHv[[#This Row],[M3]]/InformeTbHv[[#This Row],[TOTAL DE ARBOLES]],2),""))</f>
        <v>0.23</v>
      </c>
      <c r="F1636" s="39">
        <f>IFERROR(ROUND(InformeTbHv[[#This Row],[M3]]/InformeTbHv[[#This Row],[T EFECTIVO]],2),"")</f>
        <v>6</v>
      </c>
      <c r="G1636" s="72">
        <f>InformeTbHv[[#This Row],[T PROGRAMADO]]-InformeTbHv[[#This Row],[HORAS DE OTRAS PARADA]]</f>
        <v>5</v>
      </c>
      <c r="H1636" s="72">
        <f>InformeTbHv[[#This Row],[T PROGRAMADO]]-SUM(InformeTbHv[[#This Row],[T PARADAS MEC]]+InformeTbHv[[#This Row],[ALISTAMIENTO]]+InformeTbHv[[#This Row],[Mantenimiento periódico]])</f>
        <v>7.5</v>
      </c>
      <c r="I1636" s="72">
        <f>InformeTbHv[[#This Row],[T PARADAS MEC]]+InformeTbHv[[#This Row],[ALISTAMIENTO]]+InformeTbHv[[#This Row],[Mantenimiento periódico]]</f>
        <v>0.5</v>
      </c>
      <c r="J1636" s="72">
        <f>SUMIF(InformeTbHv[[#This Row],[MOTIVO 1]],"Mantenimiento periódico",InformeTbHv[[#This Row],[T OTRA PARADA 1]])</f>
        <v>0</v>
      </c>
      <c r="K1636" s="72">
        <f>InformeTbHv[[#This Row],[Mantenimiento periódico]]+InformeTbHv[[#This Row],[ALISTAMIENTO]]</f>
        <v>0.5</v>
      </c>
      <c r="L1636" s="72">
        <f>SUM(InformeTbHv[[#This Row],[T OTRA PARADA 1]:[T OTRA PARADA 5]])</f>
        <v>1.75</v>
      </c>
      <c r="M1636" s="49" t="s">
        <v>134</v>
      </c>
      <c r="N1636" s="49" t="s">
        <v>1417</v>
      </c>
      <c r="O1636" s="49" t="s">
        <v>370</v>
      </c>
      <c r="P1636" s="49">
        <v>1022124531</v>
      </c>
      <c r="Q1636" s="49" t="s">
        <v>65</v>
      </c>
      <c r="R1636" s="49" t="s">
        <v>49</v>
      </c>
      <c r="S1636" s="77">
        <v>46115</v>
      </c>
      <c r="T1636" s="49" t="s">
        <v>941</v>
      </c>
      <c r="U1636" s="49"/>
      <c r="V1636" s="49"/>
      <c r="W1636" s="49"/>
      <c r="X1636" s="49"/>
      <c r="Y1636" s="49"/>
      <c r="Z1636" s="49"/>
      <c r="AA1636" s="49"/>
      <c r="AB1636" s="49"/>
      <c r="AC1636" s="49" t="s">
        <v>1424</v>
      </c>
      <c r="AD1636" s="49" t="s">
        <v>1469</v>
      </c>
      <c r="AE1636" s="49" t="s">
        <v>1513</v>
      </c>
      <c r="AF1636" s="49">
        <v>17.094631593058232</v>
      </c>
      <c r="AG1636" s="252" t="s">
        <v>206</v>
      </c>
      <c r="AH1636" s="259">
        <v>3</v>
      </c>
      <c r="AI1636" s="49" t="s">
        <v>45</v>
      </c>
      <c r="AJ1636" s="420">
        <f>VLOOKUP(InformeTbHv[[#This Row],[TURNO]],[1]INFORMEHV!AI$2:AK$184,2,0)</f>
        <v>0.58333333333333337</v>
      </c>
      <c r="AK1636" s="420">
        <f>VLOOKUP(InformeTbHv[[#This Row],[TURNO]],[1]INFORMEHV!AI$2:AK$184,3,0)</f>
        <v>0.91666666666666663</v>
      </c>
      <c r="AL1636" s="125">
        <v>9</v>
      </c>
      <c r="AM1636" s="49">
        <v>128</v>
      </c>
      <c r="AN1636" s="49">
        <v>30</v>
      </c>
      <c r="AO1636" s="49">
        <v>5</v>
      </c>
      <c r="AP1636" s="49">
        <v>25</v>
      </c>
      <c r="AQ1636" s="72">
        <v>15</v>
      </c>
      <c r="AR1636" s="49">
        <v>8</v>
      </c>
      <c r="AS1636" s="49"/>
      <c r="AT1636" s="49"/>
      <c r="AU1636" s="49"/>
      <c r="AV1636" s="49">
        <v>0.5</v>
      </c>
      <c r="AW1636" s="49">
        <v>0.25</v>
      </c>
      <c r="AX1636" s="49">
        <v>0.5</v>
      </c>
      <c r="AY1636" s="49"/>
      <c r="AZ1636" s="71"/>
      <c r="BA1636" s="49" t="s">
        <v>48</v>
      </c>
      <c r="BB163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v>
      </c>
      <c r="BC1636" s="72">
        <v>1.75</v>
      </c>
      <c r="BD1636" s="72"/>
      <c r="BE1636" s="72"/>
      <c r="BF1636" s="72"/>
      <c r="BG1636" s="74"/>
      <c r="BH1636" s="44" t="s">
        <v>571</v>
      </c>
      <c r="BI1636" s="45"/>
      <c r="BJ1636" s="45"/>
      <c r="BK1636" s="46"/>
      <c r="BL1636" s="45"/>
    </row>
    <row r="1637" spans="1:64" ht="18" customHeight="1" x14ac:dyDescent="0.3">
      <c r="A1637" s="76">
        <f>IFERROR(InformeTbHv[[#This Row],[T EFECTIVO]]/InformeTbHv[[#This Row],[Horas disponibles]],0)</f>
        <v>0.6</v>
      </c>
      <c r="B1637" s="76">
        <f>((InformeTbHv[[#This Row],[T PROGRAMADO]]-InformeTbHv[[#This Row],[HORAS DE OTRAS PARADA]]))/InformeTbHv[[#This Row],[T PROGRAMADO]]</f>
        <v>0.5625</v>
      </c>
      <c r="C1637" s="217">
        <f>IFERROR(((InformeTbHv[[#This Row],[T PROGRAMADO]]-InformeTbHv[[#This Row],[Ttal P. mec]])/InformeTbHv[[#This Row],[T PROGRAMADO]]),0)</f>
        <v>0.9375</v>
      </c>
      <c r="D1637" s="49">
        <f>IFERROR(ROUND(InformeTbHv[[#This Row],[TOTAL DE ARBOLES]]/InformeTbHv[[#This Row],[T EFECTIVO]],2),"")</f>
        <v>39.56</v>
      </c>
      <c r="E1637" s="49">
        <f>(IFERROR(ROUND(InformeTbHv[[#This Row],[M3]]/InformeTbHv[[#This Row],[TOTAL DE ARBOLES]],2),""))</f>
        <v>7.0000000000000007E-2</v>
      </c>
      <c r="F1637" s="39">
        <f>IFERROR(ROUND(InformeTbHv[[#This Row],[M3]]/InformeTbHv[[#This Row],[T EFECTIVO]],2),"")</f>
        <v>2.82</v>
      </c>
      <c r="G1637" s="72">
        <f>InformeTbHv[[#This Row],[T PROGRAMADO]]-InformeTbHv[[#This Row],[HORAS DE OTRAS PARADA]]</f>
        <v>4.5</v>
      </c>
      <c r="H1637" s="72">
        <f>InformeTbHv[[#This Row],[T PROGRAMADO]]-SUM(InformeTbHv[[#This Row],[T PARADAS MEC]]+InformeTbHv[[#This Row],[ALISTAMIENTO]]+InformeTbHv[[#This Row],[Mantenimiento periódico]])</f>
        <v>7.5</v>
      </c>
      <c r="I1637" s="72">
        <f>InformeTbHv[[#This Row],[T PARADAS MEC]]+InformeTbHv[[#This Row],[ALISTAMIENTO]]+InformeTbHv[[#This Row],[Mantenimiento periódico]]</f>
        <v>0.5</v>
      </c>
      <c r="J1637" s="72">
        <f>SUMIF(InformeTbHv[[#This Row],[MOTIVO 1]],"Mantenimiento periódico",InformeTbHv[[#This Row],[T OTRA PARADA 1]])</f>
        <v>0</v>
      </c>
      <c r="K1637" s="72">
        <f>InformeTbHv[[#This Row],[Mantenimiento periódico]]+InformeTbHv[[#This Row],[ALISTAMIENTO]]</f>
        <v>0.5</v>
      </c>
      <c r="L1637" s="72">
        <f>SUM(InformeTbHv[[#This Row],[T OTRA PARADA 1]:[T OTRA PARADA 5]])</f>
        <v>2</v>
      </c>
      <c r="M1637" s="49" t="s">
        <v>136</v>
      </c>
      <c r="N1637" s="49" t="s">
        <v>1417</v>
      </c>
      <c r="O1637" s="49" t="s">
        <v>375</v>
      </c>
      <c r="P1637" s="49">
        <v>1127213532</v>
      </c>
      <c r="Q1637" s="49" t="s">
        <v>65</v>
      </c>
      <c r="R1637" s="49" t="s">
        <v>49</v>
      </c>
      <c r="S1637" s="77">
        <v>46115</v>
      </c>
      <c r="T1637" s="49" t="s">
        <v>941</v>
      </c>
      <c r="U1637" s="49"/>
      <c r="V1637" s="49"/>
      <c r="W1637" s="49"/>
      <c r="X1637" s="49"/>
      <c r="Y1637" s="49"/>
      <c r="Z1637" s="49"/>
      <c r="AA1637" s="49"/>
      <c r="AB1637" s="49"/>
      <c r="AC1637" s="49" t="s">
        <v>1424</v>
      </c>
      <c r="AD1637" s="49" t="s">
        <v>1469</v>
      </c>
      <c r="AE1637" s="49" t="s">
        <v>1513</v>
      </c>
      <c r="AF1637" s="49">
        <v>17.094631593058232</v>
      </c>
      <c r="AG1637" s="252" t="s">
        <v>206</v>
      </c>
      <c r="AH1637" s="259">
        <v>2</v>
      </c>
      <c r="AI1637" s="49" t="s">
        <v>45</v>
      </c>
      <c r="AJ1637" s="420">
        <f>VLOOKUP(InformeTbHv[[#This Row],[TURNO]],[1]INFORMEHV!AI$2:AK$184,2,0)</f>
        <v>0.58333333333333337</v>
      </c>
      <c r="AK1637" s="420">
        <f>VLOOKUP(InformeTbHv[[#This Row],[TURNO]],[1]INFORMEHV!AI$2:AK$184,3,0)</f>
        <v>0.91666666666666663</v>
      </c>
      <c r="AL1637" s="125">
        <v>20</v>
      </c>
      <c r="AM1637" s="49">
        <v>178</v>
      </c>
      <c r="AN1637" s="49">
        <v>12.69</v>
      </c>
      <c r="AO1637" s="49">
        <v>3.78</v>
      </c>
      <c r="AP1637" s="49"/>
      <c r="AQ1637" s="72">
        <v>20</v>
      </c>
      <c r="AR1637" s="49">
        <v>8</v>
      </c>
      <c r="AS1637" s="49"/>
      <c r="AT1637" s="49"/>
      <c r="AU1637" s="49"/>
      <c r="AV1637" s="49">
        <v>0.5</v>
      </c>
      <c r="AW1637" s="49">
        <v>0.5</v>
      </c>
      <c r="AX1637" s="49">
        <v>0.5</v>
      </c>
      <c r="AY1637" s="49"/>
      <c r="AZ1637" s="71"/>
      <c r="BA1637" s="49" t="s">
        <v>48</v>
      </c>
      <c r="BB163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3.5</v>
      </c>
      <c r="BC1637" s="72">
        <v>2</v>
      </c>
      <c r="BD1637" s="72"/>
      <c r="BE1637" s="72"/>
      <c r="BF1637" s="72"/>
      <c r="BG1637" s="74"/>
      <c r="BH1637" s="14" t="s">
        <v>236</v>
      </c>
      <c r="BI1637" s="45"/>
      <c r="BJ1637" s="45"/>
      <c r="BK1637" s="46"/>
      <c r="BL1637" s="45"/>
    </row>
    <row r="1638" spans="1:64" ht="18" customHeight="1" x14ac:dyDescent="0.3">
      <c r="A1638" s="76">
        <f>IFERROR(InformeTbHv[[#This Row],[T EFECTIVO]]/InformeTbHv[[#This Row],[Horas disponibles]],0)</f>
        <v>0.96710526315789469</v>
      </c>
      <c r="B1638" s="76">
        <f>((InformeTbHv[[#This Row],[T PROGRAMADO]]-InformeTbHv[[#This Row],[HORAS DE OTRAS PARADA]]))/InformeTbHv[[#This Row],[T PROGRAMADO]]</f>
        <v>0.9046153846153846</v>
      </c>
      <c r="C1638" s="217">
        <f>IFERROR(((InformeTbHv[[#This Row],[T PROGRAMADO]]-InformeTbHv[[#This Row],[Ttal P. mec]])/InformeTbHv[[#This Row],[T PROGRAMADO]]),0)</f>
        <v>0.93538461538461537</v>
      </c>
      <c r="D1638" s="49">
        <f>IFERROR(ROUND(InformeTbHv[[#This Row],[TOTAL DE ARBOLES]]/InformeTbHv[[#This Row],[T EFECTIVO]],2),"")</f>
        <v>45.41</v>
      </c>
      <c r="E1638" s="49">
        <f>(IFERROR(ROUND(InformeTbHv[[#This Row],[M3]]/InformeTbHv[[#This Row],[TOTAL DE ARBOLES]],2),""))</f>
        <v>0.45</v>
      </c>
      <c r="F1638" s="39">
        <f>IFERROR(ROUND(InformeTbHv[[#This Row],[M3]]/InformeTbHv[[#This Row],[T EFECTIVO]],2),"")</f>
        <v>20.239999999999998</v>
      </c>
      <c r="G1638" s="72">
        <f>InformeTbHv[[#This Row],[T PROGRAMADO]]-InformeTbHv[[#This Row],[HORAS DE OTRAS PARADA]]</f>
        <v>5.88</v>
      </c>
      <c r="H1638" s="72">
        <f>InformeTbHv[[#This Row],[T PROGRAMADO]]-SUM(InformeTbHv[[#This Row],[T PARADAS MEC]]+InformeTbHv[[#This Row],[ALISTAMIENTO]]+InformeTbHv[[#This Row],[Mantenimiento periódico]])</f>
        <v>6.08</v>
      </c>
      <c r="I1638" s="72">
        <f>InformeTbHv[[#This Row],[T PARADAS MEC]]+InformeTbHv[[#This Row],[ALISTAMIENTO]]+InformeTbHv[[#This Row],[Mantenimiento periódico]]</f>
        <v>0.42</v>
      </c>
      <c r="J1638" s="72">
        <f>SUMIF(InformeTbHv[[#This Row],[MOTIVO 1]],"Mantenimiento periódico",InformeTbHv[[#This Row],[T OTRA PARADA 1]])</f>
        <v>0</v>
      </c>
      <c r="K1638" s="72">
        <f>InformeTbHv[[#This Row],[Mantenimiento periódico]]+InformeTbHv[[#This Row],[ALISTAMIENTO]]</f>
        <v>0.42</v>
      </c>
      <c r="L1638" s="72">
        <f>SUM(InformeTbHv[[#This Row],[T OTRA PARADA 1]:[T OTRA PARADA 5]])</f>
        <v>0</v>
      </c>
      <c r="M1638" s="49" t="s">
        <v>42</v>
      </c>
      <c r="N1638" s="49" t="s">
        <v>1418</v>
      </c>
      <c r="O1638" s="49" t="s">
        <v>59</v>
      </c>
      <c r="P1638" s="49">
        <v>94269864</v>
      </c>
      <c r="Q1638" s="49" t="s">
        <v>43</v>
      </c>
      <c r="R1638" s="49" t="s">
        <v>44</v>
      </c>
      <c r="S1638" s="77">
        <v>46114</v>
      </c>
      <c r="T1638" s="49" t="s">
        <v>1075</v>
      </c>
      <c r="U1638" s="49"/>
      <c r="V1638" s="49"/>
      <c r="W1638" s="49"/>
      <c r="X1638" s="49"/>
      <c r="Y1638" s="49"/>
      <c r="Z1638" s="49"/>
      <c r="AA1638" s="49"/>
      <c r="AB1638" s="49"/>
      <c r="AC1638" s="49" t="s">
        <v>1437</v>
      </c>
      <c r="AD1638" s="49" t="s">
        <v>1482</v>
      </c>
      <c r="AE1638" s="49" t="s">
        <v>1519</v>
      </c>
      <c r="AF1638" s="49">
        <v>25.440823396499322</v>
      </c>
      <c r="AG1638" s="49" t="s">
        <v>208</v>
      </c>
      <c r="AH1638" s="259">
        <v>1</v>
      </c>
      <c r="AI1638" s="49" t="s">
        <v>45</v>
      </c>
      <c r="AJ1638" s="420">
        <f>VLOOKUP(InformeTbHv[[#This Row],[TURNO]],[1]INFORMEHV!AI$2:AK$184,2,0)</f>
        <v>0.58333333333333337</v>
      </c>
      <c r="AK1638" s="420">
        <f>VLOOKUP(InformeTbHv[[#This Row],[TURNO]],[1]INFORMEHV!AI$2:AK$184,3,0)</f>
        <v>0.91666666666666663</v>
      </c>
      <c r="AL1638" s="125">
        <v>31</v>
      </c>
      <c r="AM1638" s="49">
        <v>267</v>
      </c>
      <c r="AN1638" s="49">
        <v>119</v>
      </c>
      <c r="AO1638" s="49">
        <v>21</v>
      </c>
      <c r="AP1638" s="49">
        <v>54</v>
      </c>
      <c r="AQ1638" s="72">
        <v>0.45</v>
      </c>
      <c r="AR1638" s="49">
        <v>6.5</v>
      </c>
      <c r="AS1638" s="49"/>
      <c r="AT1638" s="49"/>
      <c r="AU1638" s="49"/>
      <c r="AV1638" s="49">
        <v>0.42</v>
      </c>
      <c r="AW1638" s="49">
        <v>0.2</v>
      </c>
      <c r="AX1638" s="49"/>
      <c r="AY1638" s="49">
        <v>5</v>
      </c>
      <c r="AZ1638" s="71"/>
      <c r="BA1638" s="49" t="s">
        <v>46</v>
      </c>
      <c r="BB163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0.62</v>
      </c>
      <c r="BC1638" s="72"/>
      <c r="BD1638" s="72"/>
      <c r="BE1638" s="72"/>
      <c r="BF1638" s="72"/>
      <c r="BG1638" s="74"/>
      <c r="BH1638" s="44"/>
      <c r="BI1638" s="45"/>
      <c r="BJ1638" s="45"/>
      <c r="BK1638" s="46"/>
      <c r="BL1638" s="45"/>
    </row>
    <row r="1639" spans="1:64" ht="18" customHeight="1" x14ac:dyDescent="0.3">
      <c r="A1639" s="76">
        <f>IFERROR(InformeTbHv[[#This Row],[T EFECTIVO]]/InformeTbHv[[#This Row],[Horas disponibles]],0)</f>
        <v>0.96496815286624193</v>
      </c>
      <c r="B1639" s="76">
        <f>((InformeTbHv[[#This Row],[T PROGRAMADO]]-InformeTbHv[[#This Row],[HORAS DE OTRAS PARADA]]))/InformeTbHv[[#This Row],[T PROGRAMADO]]</f>
        <v>0.93230769230769228</v>
      </c>
      <c r="C1639" s="217">
        <f>IFERROR(((InformeTbHv[[#This Row],[T PROGRAMADO]]-InformeTbHv[[#This Row],[Ttal P. mec]])/InformeTbHv[[#This Row],[T PROGRAMADO]]),0)</f>
        <v>0.96615384615384614</v>
      </c>
      <c r="D1639" s="49">
        <f>IFERROR(ROUND(InformeTbHv[[#This Row],[TOTAL DE ARBOLES]]/InformeTbHv[[#This Row],[T EFECTIVO]],2),"")</f>
        <v>75.08</v>
      </c>
      <c r="E1639" s="49">
        <f>(IFERROR(ROUND(InformeTbHv[[#This Row],[M3]]/InformeTbHv[[#This Row],[TOTAL DE ARBOLES]],2),""))</f>
        <v>0.41</v>
      </c>
      <c r="F1639" s="39">
        <f>IFERROR(ROUND(InformeTbHv[[#This Row],[M3]]/InformeTbHv[[#This Row],[T EFECTIVO]],2),"")</f>
        <v>30.53</v>
      </c>
      <c r="G1639" s="72">
        <f>InformeTbHv[[#This Row],[T PROGRAMADO]]-InformeTbHv[[#This Row],[HORAS DE OTRAS PARADA]]</f>
        <v>6.06</v>
      </c>
      <c r="H1639" s="72">
        <f>InformeTbHv[[#This Row],[T PROGRAMADO]]-SUM(InformeTbHv[[#This Row],[T PARADAS MEC]]+InformeTbHv[[#This Row],[ALISTAMIENTO]]+InformeTbHv[[#This Row],[Mantenimiento periódico]])</f>
        <v>6.28</v>
      </c>
      <c r="I1639" s="72">
        <f>InformeTbHv[[#This Row],[T PARADAS MEC]]+InformeTbHv[[#This Row],[ALISTAMIENTO]]+InformeTbHv[[#This Row],[Mantenimiento periódico]]</f>
        <v>0.22</v>
      </c>
      <c r="J1639" s="72">
        <f>SUMIF(InformeTbHv[[#This Row],[MOTIVO 1]],"Mantenimiento periódico",InformeTbHv[[#This Row],[T OTRA PARADA 1]])</f>
        <v>0</v>
      </c>
      <c r="K1639" s="72">
        <f>InformeTbHv[[#This Row],[Mantenimiento periódico]]+InformeTbHv[[#This Row],[ALISTAMIENTO]]</f>
        <v>0.22</v>
      </c>
      <c r="L1639" s="72">
        <f>SUM(InformeTbHv[[#This Row],[T OTRA PARADA 1]:[T OTRA PARADA 5]])</f>
        <v>0</v>
      </c>
      <c r="M1639" s="49" t="s">
        <v>42</v>
      </c>
      <c r="N1639" s="49" t="s">
        <v>1418</v>
      </c>
      <c r="O1639" s="49" t="s">
        <v>58</v>
      </c>
      <c r="P1639" s="49">
        <v>6343935</v>
      </c>
      <c r="Q1639" s="49" t="s">
        <v>43</v>
      </c>
      <c r="R1639" s="49" t="s">
        <v>44</v>
      </c>
      <c r="S1639" s="77">
        <v>46114</v>
      </c>
      <c r="T1639" s="49" t="s">
        <v>1075</v>
      </c>
      <c r="U1639" s="49"/>
      <c r="V1639" s="49"/>
      <c r="W1639" s="49"/>
      <c r="X1639" s="49"/>
      <c r="Y1639" s="49"/>
      <c r="Z1639" s="49"/>
      <c r="AA1639" s="49"/>
      <c r="AB1639" s="49"/>
      <c r="AC1639" s="49" t="s">
        <v>1437</v>
      </c>
      <c r="AD1639" s="49" t="s">
        <v>1482</v>
      </c>
      <c r="AE1639" s="49" t="s">
        <v>1519</v>
      </c>
      <c r="AF1639" s="49">
        <v>25.440823396499322</v>
      </c>
      <c r="AG1639" s="49" t="s">
        <v>208</v>
      </c>
      <c r="AH1639" s="259">
        <v>1</v>
      </c>
      <c r="AI1639" s="49" t="s">
        <v>47</v>
      </c>
      <c r="AJ1639" s="420">
        <f>VLOOKUP(InformeTbHv[[#This Row],[TURNO]],[1]INFORMEHV!AI$2:AK$184,2,0)</f>
        <v>0.25</v>
      </c>
      <c r="AK1639" s="420">
        <f>VLOOKUP(InformeTbHv[[#This Row],[TURNO]],[1]INFORMEHV!AI$2:AK$184,3,0)</f>
        <v>0.58333333333333337</v>
      </c>
      <c r="AL1639" s="125">
        <v>26</v>
      </c>
      <c r="AM1639" s="49">
        <v>455</v>
      </c>
      <c r="AN1639" s="49">
        <v>185</v>
      </c>
      <c r="AO1639" s="49">
        <v>23</v>
      </c>
      <c r="AP1639" s="49">
        <v>73</v>
      </c>
      <c r="AQ1639" s="72">
        <v>0.41</v>
      </c>
      <c r="AR1639" s="49">
        <v>6.5</v>
      </c>
      <c r="AS1639" s="49"/>
      <c r="AT1639" s="49"/>
      <c r="AU1639" s="49"/>
      <c r="AV1639" s="49">
        <v>0.22</v>
      </c>
      <c r="AW1639" s="49"/>
      <c r="AX1639" s="49">
        <v>0.22</v>
      </c>
      <c r="AY1639" s="49">
        <v>4</v>
      </c>
      <c r="AZ1639" s="71"/>
      <c r="BA1639" s="49" t="s">
        <v>46</v>
      </c>
      <c r="BB163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0.44</v>
      </c>
      <c r="BC1639" s="72"/>
      <c r="BD1639" s="72"/>
      <c r="BE1639" s="72"/>
      <c r="BF1639" s="72"/>
      <c r="BG1639" s="74"/>
      <c r="BH1639" s="44"/>
      <c r="BI1639" s="45"/>
      <c r="BJ1639" s="45"/>
      <c r="BK1639" s="46"/>
      <c r="BL1639" s="45"/>
    </row>
    <row r="1640" spans="1:64" ht="18" customHeight="1" x14ac:dyDescent="0.3">
      <c r="A1640" s="76">
        <f>IFERROR(InformeTbHv[[#This Row],[T EFECTIVO]]/InformeTbHv[[#This Row],[Horas disponibles]],0)</f>
        <v>0.96</v>
      </c>
      <c r="B1640" s="76">
        <f>((InformeTbHv[[#This Row],[T PROGRAMADO]]-InformeTbHv[[#This Row],[HORAS DE OTRAS PARADA]]))/InformeTbHv[[#This Row],[T PROGRAMADO]]</f>
        <v>0.92307692307692313</v>
      </c>
      <c r="C1640" s="217">
        <f>IFERROR(((InformeTbHv[[#This Row],[T PROGRAMADO]]-InformeTbHv[[#This Row],[Ttal P. mec]])/InformeTbHv[[#This Row],[T PROGRAMADO]]),0)</f>
        <v>0.96153846153846156</v>
      </c>
      <c r="D1640" s="49">
        <f>IFERROR(ROUND(InformeTbHv[[#This Row],[TOTAL DE ARBOLES]]/InformeTbHv[[#This Row],[T EFECTIVO]],2),"")</f>
        <v>50.33</v>
      </c>
      <c r="E1640" s="49">
        <f>(IFERROR(ROUND(InformeTbHv[[#This Row],[M3]]/InformeTbHv[[#This Row],[TOTAL DE ARBOLES]],2),""))</f>
        <v>0.42</v>
      </c>
      <c r="F1640" s="39">
        <f>IFERROR(ROUND(InformeTbHv[[#This Row],[M3]]/InformeTbHv[[#This Row],[T EFECTIVO]],2),"")</f>
        <v>21.17</v>
      </c>
      <c r="G1640" s="72">
        <f>InformeTbHv[[#This Row],[T PROGRAMADO]]-InformeTbHv[[#This Row],[HORAS DE OTRAS PARADA]]</f>
        <v>6</v>
      </c>
      <c r="H1640" s="72">
        <f>InformeTbHv[[#This Row],[T PROGRAMADO]]-SUM(InformeTbHv[[#This Row],[T PARADAS MEC]]+InformeTbHv[[#This Row],[ALISTAMIENTO]]+InformeTbHv[[#This Row],[Mantenimiento periódico]])</f>
        <v>6.25</v>
      </c>
      <c r="I1640" s="72">
        <f>InformeTbHv[[#This Row],[T PARADAS MEC]]+InformeTbHv[[#This Row],[ALISTAMIENTO]]+InformeTbHv[[#This Row],[Mantenimiento periódico]]</f>
        <v>0.25</v>
      </c>
      <c r="J1640" s="72">
        <f>SUMIF(InformeTbHv[[#This Row],[MOTIVO 1]],"Mantenimiento periódico",InformeTbHv[[#This Row],[T OTRA PARADA 1]])</f>
        <v>0</v>
      </c>
      <c r="K1640" s="72">
        <f>InformeTbHv[[#This Row],[Mantenimiento periódico]]+InformeTbHv[[#This Row],[ALISTAMIENTO]]</f>
        <v>0.25</v>
      </c>
      <c r="L1640" s="72">
        <f>SUM(InformeTbHv[[#This Row],[T OTRA PARADA 1]:[T OTRA PARADA 5]])</f>
        <v>0</v>
      </c>
      <c r="M1640" s="49" t="s">
        <v>42</v>
      </c>
      <c r="N1640" s="49" t="s">
        <v>1418</v>
      </c>
      <c r="O1640" s="49" t="s">
        <v>59</v>
      </c>
      <c r="P1640" s="49">
        <v>94269864</v>
      </c>
      <c r="Q1640" s="49" t="s">
        <v>43</v>
      </c>
      <c r="R1640" s="49" t="s">
        <v>44</v>
      </c>
      <c r="S1640" s="77">
        <v>46115</v>
      </c>
      <c r="T1640" s="49" t="s">
        <v>1075</v>
      </c>
      <c r="U1640" s="49"/>
      <c r="V1640" s="49"/>
      <c r="W1640" s="49"/>
      <c r="X1640" s="49"/>
      <c r="Y1640" s="49"/>
      <c r="Z1640" s="49"/>
      <c r="AA1640" s="49"/>
      <c r="AB1640" s="49"/>
      <c r="AC1640" s="49" t="s">
        <v>1437</v>
      </c>
      <c r="AD1640" s="49" t="s">
        <v>1482</v>
      </c>
      <c r="AE1640" s="49" t="s">
        <v>1519</v>
      </c>
      <c r="AF1640" s="49">
        <v>25.440823396499322</v>
      </c>
      <c r="AG1640" s="49" t="s">
        <v>208</v>
      </c>
      <c r="AH1640" s="259">
        <v>1</v>
      </c>
      <c r="AI1640" s="49" t="s">
        <v>47</v>
      </c>
      <c r="AJ1640" s="420">
        <f>VLOOKUP(InformeTbHv[[#This Row],[TURNO]],[1]INFORMEHV!AI$2:AK$184,2,0)</f>
        <v>0.25</v>
      </c>
      <c r="AK1640" s="420">
        <f>VLOOKUP(InformeTbHv[[#This Row],[TURNO]],[1]INFORMEHV!AI$2:AK$184,3,0)</f>
        <v>0.58333333333333337</v>
      </c>
      <c r="AL1640" s="125">
        <v>30</v>
      </c>
      <c r="AM1640" s="49">
        <v>302</v>
      </c>
      <c r="AN1640" s="49">
        <v>127</v>
      </c>
      <c r="AO1640" s="49">
        <v>17</v>
      </c>
      <c r="AP1640" s="49">
        <v>51</v>
      </c>
      <c r="AQ1640" s="72">
        <v>0.42</v>
      </c>
      <c r="AR1640" s="49">
        <v>6.5</v>
      </c>
      <c r="AS1640" s="49"/>
      <c r="AT1640" s="49"/>
      <c r="AU1640" s="49"/>
      <c r="AV1640" s="49">
        <v>0.25</v>
      </c>
      <c r="AW1640" s="49"/>
      <c r="AX1640" s="49">
        <v>0.25</v>
      </c>
      <c r="AY1640" s="49">
        <v>5</v>
      </c>
      <c r="AZ1640" s="71"/>
      <c r="BA1640" s="49" t="s">
        <v>46</v>
      </c>
      <c r="BB164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0.5</v>
      </c>
      <c r="BC1640" s="72"/>
      <c r="BD1640" s="72"/>
      <c r="BE1640" s="72"/>
      <c r="BF1640" s="72"/>
      <c r="BG1640" s="74"/>
      <c r="BH1640" s="44"/>
      <c r="BI1640" s="45"/>
      <c r="BJ1640" s="45"/>
      <c r="BK1640" s="46"/>
      <c r="BL1640" s="45"/>
    </row>
    <row r="1641" spans="1:64" ht="18" customHeight="1" x14ac:dyDescent="0.3">
      <c r="A1641" s="76">
        <f>IFERROR(InformeTbHv[[#This Row],[T EFECTIVO]]/InformeTbHv[[#This Row],[Horas disponibles]],0)</f>
        <v>0.95256410256410251</v>
      </c>
      <c r="B1641" s="76">
        <f>((InformeTbHv[[#This Row],[T PROGRAMADO]]-InformeTbHv[[#This Row],[HORAS DE OTRAS PARADA]]))/InformeTbHv[[#This Row],[T PROGRAMADO]]</f>
        <v>0.92874999999999996</v>
      </c>
      <c r="C1641" s="217">
        <f>IFERROR(((InformeTbHv[[#This Row],[T PROGRAMADO]]-InformeTbHv[[#This Row],[Ttal P. mec]])/InformeTbHv[[#This Row],[T PROGRAMADO]]),0)</f>
        <v>0.97499999999999998</v>
      </c>
      <c r="D1641" s="49">
        <f>IFERROR(ROUND(InformeTbHv[[#This Row],[TOTAL DE ARBOLES]]/InformeTbHv[[#This Row],[T EFECTIVO]],2),"")</f>
        <v>51.95</v>
      </c>
      <c r="E1641" s="49">
        <f>(IFERROR(ROUND(InformeTbHv[[#This Row],[M3]]/InformeTbHv[[#This Row],[TOTAL DE ARBOLES]],2),""))</f>
        <v>0.44</v>
      </c>
      <c r="F1641" s="39">
        <f>IFERROR(ROUND(InformeTbHv[[#This Row],[M3]]/InformeTbHv[[#This Row],[T EFECTIVO]],2),"")</f>
        <v>22.75</v>
      </c>
      <c r="G1641" s="72">
        <f>InformeTbHv[[#This Row],[T PROGRAMADO]]-InformeTbHv[[#This Row],[HORAS DE OTRAS PARADA]]</f>
        <v>7.43</v>
      </c>
      <c r="H1641" s="72">
        <f>InformeTbHv[[#This Row],[T PROGRAMADO]]-SUM(InformeTbHv[[#This Row],[T PARADAS MEC]]+InformeTbHv[[#This Row],[ALISTAMIENTO]]+InformeTbHv[[#This Row],[Mantenimiento periódico]])</f>
        <v>7.8</v>
      </c>
      <c r="I1641" s="72">
        <f>InformeTbHv[[#This Row],[T PARADAS MEC]]+InformeTbHv[[#This Row],[ALISTAMIENTO]]+InformeTbHv[[#This Row],[Mantenimiento periódico]]</f>
        <v>0.2</v>
      </c>
      <c r="J1641" s="72">
        <f>SUMIF(InformeTbHv[[#This Row],[MOTIVO 1]],"Mantenimiento periódico",InformeTbHv[[#This Row],[T OTRA PARADA 1]])</f>
        <v>0</v>
      </c>
      <c r="K1641" s="72">
        <f>InformeTbHv[[#This Row],[Mantenimiento periódico]]+InformeTbHv[[#This Row],[ALISTAMIENTO]]</f>
        <v>0.2</v>
      </c>
      <c r="L1641" s="72">
        <f>SUM(InformeTbHv[[#This Row],[T OTRA PARADA 1]:[T OTRA PARADA 5]])</f>
        <v>0</v>
      </c>
      <c r="M1641" s="49" t="s">
        <v>42</v>
      </c>
      <c r="N1641" s="49" t="s">
        <v>1418</v>
      </c>
      <c r="O1641" s="49" t="s">
        <v>80</v>
      </c>
      <c r="P1641" s="49">
        <v>94270446</v>
      </c>
      <c r="Q1641" s="49" t="s">
        <v>43</v>
      </c>
      <c r="R1641" s="49" t="s">
        <v>44</v>
      </c>
      <c r="S1641" s="77">
        <v>46116</v>
      </c>
      <c r="T1641" s="49" t="s">
        <v>1075</v>
      </c>
      <c r="U1641" s="49"/>
      <c r="V1641" s="49"/>
      <c r="W1641" s="49"/>
      <c r="X1641" s="49"/>
      <c r="Y1641" s="49"/>
      <c r="Z1641" s="49"/>
      <c r="AA1641" s="49"/>
      <c r="AB1641" s="49"/>
      <c r="AC1641" s="49" t="s">
        <v>1437</v>
      </c>
      <c r="AD1641" s="49" t="s">
        <v>1482</v>
      </c>
      <c r="AE1641" s="49" t="s">
        <v>1519</v>
      </c>
      <c r="AF1641" s="49">
        <v>25.440823396499322</v>
      </c>
      <c r="AG1641" s="49" t="s">
        <v>208</v>
      </c>
      <c r="AH1641" s="259">
        <v>1</v>
      </c>
      <c r="AI1641" s="49" t="s">
        <v>47</v>
      </c>
      <c r="AJ1641" s="420">
        <f>VLOOKUP(InformeTbHv[[#This Row],[TURNO]],[1]INFORMEHV!AI$2:AK$184,2,0)</f>
        <v>0.25</v>
      </c>
      <c r="AK1641" s="420">
        <f>VLOOKUP(InformeTbHv[[#This Row],[TURNO]],[1]INFORMEHV!AI$2:AK$184,3,0)</f>
        <v>0.58333333333333337</v>
      </c>
      <c r="AL1641" s="125">
        <v>32</v>
      </c>
      <c r="AM1641" s="49">
        <v>386</v>
      </c>
      <c r="AN1641" s="49">
        <v>169</v>
      </c>
      <c r="AO1641" s="49">
        <v>20</v>
      </c>
      <c r="AP1641" s="49">
        <v>53</v>
      </c>
      <c r="AQ1641" s="72">
        <v>0.44</v>
      </c>
      <c r="AR1641" s="49">
        <v>8</v>
      </c>
      <c r="AS1641" s="49"/>
      <c r="AT1641" s="49"/>
      <c r="AU1641" s="49"/>
      <c r="AV1641" s="49">
        <v>0.2</v>
      </c>
      <c r="AW1641" s="49">
        <v>0.17</v>
      </c>
      <c r="AX1641" s="49">
        <v>0.2</v>
      </c>
      <c r="AY1641" s="49">
        <v>4</v>
      </c>
      <c r="AZ1641" s="71" t="s">
        <v>1105</v>
      </c>
      <c r="BA1641" s="49" t="s">
        <v>46</v>
      </c>
      <c r="BB164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0.57000000000000006</v>
      </c>
      <c r="BC1641" s="72"/>
      <c r="BD1641" s="72"/>
      <c r="BE1641" s="72"/>
      <c r="BF1641" s="72"/>
      <c r="BG1641" s="74"/>
      <c r="BH1641" s="44"/>
      <c r="BI1641" s="45"/>
      <c r="BJ1641" s="45"/>
      <c r="BK1641" s="46"/>
      <c r="BL1641" s="45"/>
    </row>
    <row r="1642" spans="1:64" ht="18" customHeight="1" x14ac:dyDescent="0.3">
      <c r="A1642" s="76">
        <f>IFERROR(InformeTbHv[[#This Row],[T EFECTIVO]]/InformeTbHv[[#This Row],[Horas disponibles]],0)</f>
        <v>0.93007915567282318</v>
      </c>
      <c r="B1642" s="76">
        <f>((InformeTbHv[[#This Row],[T PROGRAMADO]]-InformeTbHv[[#This Row],[HORAS DE OTRAS PARADA]]))/InformeTbHv[[#This Row],[T PROGRAMADO]]</f>
        <v>0.88124999999999998</v>
      </c>
      <c r="C1642" s="217">
        <f>IFERROR(((InformeTbHv[[#This Row],[T PROGRAMADO]]-InformeTbHv[[#This Row],[Ttal P. mec]])/InformeTbHv[[#This Row],[T PROGRAMADO]]),0)</f>
        <v>0.94750000000000001</v>
      </c>
      <c r="D1642" s="49">
        <f>IFERROR(ROUND(InformeTbHv[[#This Row],[TOTAL DE ARBOLES]]/InformeTbHv[[#This Row],[T EFECTIVO]],2),"")</f>
        <v>65.819999999999993</v>
      </c>
      <c r="E1642" s="49">
        <f>(IFERROR(ROUND(InformeTbHv[[#This Row],[M3]]/InformeTbHv[[#This Row],[TOTAL DE ARBOLES]],2),""))</f>
        <v>0.4</v>
      </c>
      <c r="F1642" s="39">
        <f>IFERROR(ROUND(InformeTbHv[[#This Row],[M3]]/InformeTbHv[[#This Row],[T EFECTIVO]],2),"")</f>
        <v>26.1</v>
      </c>
      <c r="G1642" s="72">
        <f>InformeTbHv[[#This Row],[T PROGRAMADO]]-InformeTbHv[[#This Row],[HORAS DE OTRAS PARADA]]</f>
        <v>7.05</v>
      </c>
      <c r="H1642" s="72">
        <f>InformeTbHv[[#This Row],[T PROGRAMADO]]-SUM(InformeTbHv[[#This Row],[T PARADAS MEC]]+InformeTbHv[[#This Row],[ALISTAMIENTO]]+InformeTbHv[[#This Row],[Mantenimiento periódico]])</f>
        <v>7.58</v>
      </c>
      <c r="I1642" s="72">
        <f>InformeTbHv[[#This Row],[T PARADAS MEC]]+InformeTbHv[[#This Row],[ALISTAMIENTO]]+InformeTbHv[[#This Row],[Mantenimiento periódico]]</f>
        <v>0.42</v>
      </c>
      <c r="J1642" s="72">
        <f>SUMIF(InformeTbHv[[#This Row],[MOTIVO 1]],"Mantenimiento periódico",InformeTbHv[[#This Row],[T OTRA PARADA 1]])</f>
        <v>0</v>
      </c>
      <c r="K1642" s="72">
        <f>InformeTbHv[[#This Row],[Mantenimiento periódico]]+InformeTbHv[[#This Row],[ALISTAMIENTO]]</f>
        <v>0.42</v>
      </c>
      <c r="L1642" s="72">
        <f>SUM(InformeTbHv[[#This Row],[T OTRA PARADA 1]:[T OTRA PARADA 5]])</f>
        <v>0</v>
      </c>
      <c r="M1642" s="49" t="s">
        <v>42</v>
      </c>
      <c r="N1642" s="49" t="s">
        <v>1418</v>
      </c>
      <c r="O1642" s="49" t="s">
        <v>59</v>
      </c>
      <c r="P1642" s="49">
        <v>94269864</v>
      </c>
      <c r="Q1642" s="49" t="s">
        <v>43</v>
      </c>
      <c r="R1642" s="49" t="s">
        <v>44</v>
      </c>
      <c r="S1642" s="77">
        <v>46116</v>
      </c>
      <c r="T1642" s="49" t="s">
        <v>1075</v>
      </c>
      <c r="U1642" s="49"/>
      <c r="V1642" s="49"/>
      <c r="W1642" s="49"/>
      <c r="X1642" s="49"/>
      <c r="Y1642" s="49"/>
      <c r="Z1642" s="49"/>
      <c r="AA1642" s="49"/>
      <c r="AB1642" s="49"/>
      <c r="AC1642" s="49" t="s">
        <v>1437</v>
      </c>
      <c r="AD1642" s="49" t="s">
        <v>1482</v>
      </c>
      <c r="AE1642" s="49" t="s">
        <v>1519</v>
      </c>
      <c r="AF1642" s="49">
        <v>25.440823396499322</v>
      </c>
      <c r="AG1642" s="49" t="s">
        <v>208</v>
      </c>
      <c r="AH1642" s="259">
        <v>1</v>
      </c>
      <c r="AI1642" s="49" t="s">
        <v>45</v>
      </c>
      <c r="AJ1642" s="420">
        <f>VLOOKUP(InformeTbHv[[#This Row],[TURNO]],[1]INFORMEHV!AI$2:AK$184,2,0)</f>
        <v>0.58333333333333337</v>
      </c>
      <c r="AK1642" s="420">
        <f>VLOOKUP(InformeTbHv[[#This Row],[TURNO]],[1]INFORMEHV!AI$2:AK$184,3,0)</f>
        <v>0.91666666666666663</v>
      </c>
      <c r="AL1642" s="125">
        <v>32</v>
      </c>
      <c r="AM1642" s="49">
        <v>464</v>
      </c>
      <c r="AN1642" s="49">
        <v>184</v>
      </c>
      <c r="AO1642" s="49">
        <v>24</v>
      </c>
      <c r="AP1642" s="49">
        <v>70</v>
      </c>
      <c r="AQ1642" s="72">
        <v>0.4</v>
      </c>
      <c r="AR1642" s="49">
        <v>8</v>
      </c>
      <c r="AS1642" s="49"/>
      <c r="AT1642" s="49"/>
      <c r="AU1642" s="49"/>
      <c r="AV1642" s="49">
        <v>0.42</v>
      </c>
      <c r="AW1642" s="49">
        <v>0.2</v>
      </c>
      <c r="AX1642" s="49">
        <v>0.33</v>
      </c>
      <c r="AY1642" s="49">
        <v>3</v>
      </c>
      <c r="AZ1642" s="71" t="s">
        <v>1106</v>
      </c>
      <c r="BA1642" s="49" t="s">
        <v>46</v>
      </c>
      <c r="BB164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0.95</v>
      </c>
      <c r="BC1642" s="72"/>
      <c r="BD1642" s="72"/>
      <c r="BE1642" s="72"/>
      <c r="BF1642" s="72"/>
      <c r="BG1642" s="74"/>
      <c r="BH1642" s="44"/>
      <c r="BI1642" s="45"/>
      <c r="BJ1642" s="45"/>
      <c r="BK1642" s="46"/>
      <c r="BL1642" s="45"/>
    </row>
    <row r="1643" spans="1:64" ht="18" customHeight="1" x14ac:dyDescent="0.3">
      <c r="A1643" s="76">
        <f>IFERROR(InformeTbHv[[#This Row],[T EFECTIVO]]/InformeTbHv[[#This Row],[Horas disponibles]],0)</f>
        <v>0.53128991060025543</v>
      </c>
      <c r="B1643" s="76">
        <f>((InformeTbHv[[#This Row],[T PROGRAMADO]]-InformeTbHv[[#This Row],[HORAS DE OTRAS PARADA]]))/InformeTbHv[[#This Row],[T PROGRAMADO]]</f>
        <v>0.52</v>
      </c>
      <c r="C1643" s="217">
        <f>IFERROR(((InformeTbHv[[#This Row],[T PROGRAMADO]]-InformeTbHv[[#This Row],[Ttal P. mec]])/InformeTbHv[[#This Row],[T PROGRAMADO]]),0)</f>
        <v>0.97875000000000001</v>
      </c>
      <c r="D1643" s="49">
        <f>IFERROR(ROUND(InformeTbHv[[#This Row],[TOTAL DE ARBOLES]]/InformeTbHv[[#This Row],[T EFECTIVO]],2),"")</f>
        <v>25.24</v>
      </c>
      <c r="E1643" s="49">
        <f>(IFERROR(ROUND(InformeTbHv[[#This Row],[M3]]/InformeTbHv[[#This Row],[TOTAL DE ARBOLES]],2),""))</f>
        <v>0.55000000000000004</v>
      </c>
      <c r="F1643" s="39">
        <f>IFERROR(ROUND(InformeTbHv[[#This Row],[M3]]/InformeTbHv[[#This Row],[T EFECTIVO]],2),"")</f>
        <v>13.76</v>
      </c>
      <c r="G1643" s="72">
        <f>InformeTbHv[[#This Row],[T PROGRAMADO]]-InformeTbHv[[#This Row],[HORAS DE OTRAS PARADA]]</f>
        <v>4.16</v>
      </c>
      <c r="H1643" s="72">
        <f>InformeTbHv[[#This Row],[T PROGRAMADO]]-SUM(InformeTbHv[[#This Row],[T PARADAS MEC]]+InformeTbHv[[#This Row],[ALISTAMIENTO]]+InformeTbHv[[#This Row],[Mantenimiento periódico]])</f>
        <v>7.83</v>
      </c>
      <c r="I1643" s="72">
        <f>InformeTbHv[[#This Row],[T PARADAS MEC]]+InformeTbHv[[#This Row],[ALISTAMIENTO]]+InformeTbHv[[#This Row],[Mantenimiento periódico]]</f>
        <v>0.17</v>
      </c>
      <c r="J1643" s="72">
        <f>SUMIF(InformeTbHv[[#This Row],[MOTIVO 1]],"Mantenimiento periódico",InformeTbHv[[#This Row],[T OTRA PARADA 1]])</f>
        <v>0</v>
      </c>
      <c r="K1643" s="72">
        <f>InformeTbHv[[#This Row],[Mantenimiento periódico]]+InformeTbHv[[#This Row],[ALISTAMIENTO]]</f>
        <v>0.17</v>
      </c>
      <c r="L1643" s="72">
        <f>SUM(InformeTbHv[[#This Row],[T OTRA PARADA 1]:[T OTRA PARADA 5]])</f>
        <v>3</v>
      </c>
      <c r="M1643" s="49" t="s">
        <v>79</v>
      </c>
      <c r="N1643" s="49" t="s">
        <v>1417</v>
      </c>
      <c r="O1643" s="49" t="s">
        <v>64</v>
      </c>
      <c r="P1643" s="49">
        <v>94282613</v>
      </c>
      <c r="Q1643" s="49" t="s">
        <v>65</v>
      </c>
      <c r="R1643" s="49" t="s">
        <v>44</v>
      </c>
      <c r="S1643" s="77">
        <v>46113</v>
      </c>
      <c r="T1643" s="49" t="s">
        <v>164</v>
      </c>
      <c r="U1643" s="49"/>
      <c r="V1643" s="49"/>
      <c r="W1643" s="49"/>
      <c r="X1643" s="49"/>
      <c r="Y1643" s="49"/>
      <c r="Z1643" s="49"/>
      <c r="AA1643" s="49"/>
      <c r="AB1643" s="49"/>
      <c r="AC1643" s="49" t="s">
        <v>1426</v>
      </c>
      <c r="AD1643" s="49" t="s">
        <v>1471</v>
      </c>
      <c r="AE1643" s="49" t="s">
        <v>1512</v>
      </c>
      <c r="AF1643" s="49">
        <v>26.520279887958782</v>
      </c>
      <c r="AG1643" s="49" t="s">
        <v>208</v>
      </c>
      <c r="AH1643" s="259">
        <v>7</v>
      </c>
      <c r="AI1643" s="49" t="s">
        <v>47</v>
      </c>
      <c r="AJ1643" s="420">
        <f>VLOOKUP(InformeTbHv[[#This Row],[TURNO]],[1]INFORMEHV!AI$2:AK$184,2,0)</f>
        <v>0.25</v>
      </c>
      <c r="AK1643" s="420">
        <f>VLOOKUP(InformeTbHv[[#This Row],[TURNO]],[1]INFORMEHV!AI$2:AK$184,3,0)</f>
        <v>0.58333333333333337</v>
      </c>
      <c r="AL1643" s="125"/>
      <c r="AM1643" s="49">
        <v>105</v>
      </c>
      <c r="AN1643" s="49">
        <v>57.25</v>
      </c>
      <c r="AO1643" s="49">
        <v>15.87</v>
      </c>
      <c r="AP1643" s="49">
        <v>30</v>
      </c>
      <c r="AQ1643" s="72"/>
      <c r="AR1643" s="49">
        <v>8</v>
      </c>
      <c r="AS1643" s="49"/>
      <c r="AT1643" s="49"/>
      <c r="AU1643" s="49"/>
      <c r="AV1643" s="49">
        <v>0.17</v>
      </c>
      <c r="AW1643" s="49">
        <v>0.5</v>
      </c>
      <c r="AX1643" s="49">
        <v>0.17</v>
      </c>
      <c r="AY1643" s="49"/>
      <c r="AZ1643" s="71"/>
      <c r="BA1643" s="49" t="s">
        <v>48</v>
      </c>
      <c r="BB164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3.84</v>
      </c>
      <c r="BC1643" s="72">
        <v>3</v>
      </c>
      <c r="BD1643" s="72"/>
      <c r="BE1643" s="72"/>
      <c r="BF1643" s="72"/>
      <c r="BG1643" s="74"/>
      <c r="BH1643" s="44" t="s">
        <v>841</v>
      </c>
      <c r="BI1643" s="45"/>
      <c r="BJ1643" s="45"/>
      <c r="BK1643" s="46"/>
      <c r="BL1643" s="45"/>
    </row>
    <row r="1644" spans="1:64" ht="18" customHeight="1" x14ac:dyDescent="0.3">
      <c r="A1644" s="76">
        <f>IFERROR(InformeTbHv[[#This Row],[T EFECTIVO]]/InformeTbHv[[#This Row],[Horas disponibles]],0)</f>
        <v>0.72286079182630913</v>
      </c>
      <c r="B1644" s="76">
        <f>((InformeTbHv[[#This Row],[T PROGRAMADO]]-InformeTbHv[[#This Row],[HORAS DE OTRAS PARADA]]))/InformeTbHv[[#This Row],[T PROGRAMADO]]</f>
        <v>0.70750000000000002</v>
      </c>
      <c r="C1644" s="217">
        <f>IFERROR(((InformeTbHv[[#This Row],[T PROGRAMADO]]-InformeTbHv[[#This Row],[Ttal P. mec]])/InformeTbHv[[#This Row],[T PROGRAMADO]]),0)</f>
        <v>0.97875000000000001</v>
      </c>
      <c r="D1644" s="49">
        <f>IFERROR(ROUND(InformeTbHv[[#This Row],[TOTAL DE ARBOLES]]/InformeTbHv[[#This Row],[T EFECTIVO]],2),"")</f>
        <v>44.17</v>
      </c>
      <c r="E1644" s="49">
        <f>(IFERROR(ROUND(InformeTbHv[[#This Row],[M3]]/InformeTbHv[[#This Row],[TOTAL DE ARBOLES]],2),""))</f>
        <v>0.53</v>
      </c>
      <c r="F1644" s="39">
        <f>IFERROR(ROUND(InformeTbHv[[#This Row],[M3]]/InformeTbHv[[#This Row],[T EFECTIVO]],2),"")</f>
        <v>23.55</v>
      </c>
      <c r="G1644" s="72">
        <f>InformeTbHv[[#This Row],[T PROGRAMADO]]-InformeTbHv[[#This Row],[HORAS DE OTRAS PARADA]]</f>
        <v>5.66</v>
      </c>
      <c r="H1644" s="72">
        <f>InformeTbHv[[#This Row],[T PROGRAMADO]]-SUM(InformeTbHv[[#This Row],[T PARADAS MEC]]+InformeTbHv[[#This Row],[ALISTAMIENTO]]+InformeTbHv[[#This Row],[Mantenimiento periódico]])</f>
        <v>7.83</v>
      </c>
      <c r="I1644" s="72">
        <f>InformeTbHv[[#This Row],[T PARADAS MEC]]+InformeTbHv[[#This Row],[ALISTAMIENTO]]+InformeTbHv[[#This Row],[Mantenimiento periódico]]</f>
        <v>0.17</v>
      </c>
      <c r="J1644" s="72">
        <f>SUMIF(InformeTbHv[[#This Row],[MOTIVO 1]],"Mantenimiento periódico",InformeTbHv[[#This Row],[T OTRA PARADA 1]])</f>
        <v>0</v>
      </c>
      <c r="K1644" s="72">
        <f>InformeTbHv[[#This Row],[Mantenimiento periódico]]+InformeTbHv[[#This Row],[ALISTAMIENTO]]</f>
        <v>0.17</v>
      </c>
      <c r="L1644" s="72">
        <f>SUM(InformeTbHv[[#This Row],[T OTRA PARADA 1]:[T OTRA PARADA 5]])</f>
        <v>2</v>
      </c>
      <c r="M1644" s="49" t="s">
        <v>79</v>
      </c>
      <c r="N1644" s="49" t="s">
        <v>1417</v>
      </c>
      <c r="O1644" s="49" t="s">
        <v>381</v>
      </c>
      <c r="P1644" s="49">
        <v>1007605468</v>
      </c>
      <c r="Q1644" s="49" t="s">
        <v>65</v>
      </c>
      <c r="R1644" s="49" t="s">
        <v>44</v>
      </c>
      <c r="S1644" s="77">
        <v>46113</v>
      </c>
      <c r="T1644" s="49" t="s">
        <v>164</v>
      </c>
      <c r="U1644" s="49"/>
      <c r="V1644" s="49"/>
      <c r="W1644" s="49"/>
      <c r="X1644" s="49"/>
      <c r="Y1644" s="49"/>
      <c r="Z1644" s="49"/>
      <c r="AA1644" s="49"/>
      <c r="AB1644" s="49"/>
      <c r="AC1644" s="49" t="s">
        <v>1426</v>
      </c>
      <c r="AD1644" s="49" t="s">
        <v>1471</v>
      </c>
      <c r="AE1644" s="49" t="s">
        <v>1512</v>
      </c>
      <c r="AF1644" s="49">
        <v>26.520279887958782</v>
      </c>
      <c r="AG1644" s="49" t="s">
        <v>208</v>
      </c>
      <c r="AH1644" s="259">
        <v>7</v>
      </c>
      <c r="AI1644" s="49" t="s">
        <v>45</v>
      </c>
      <c r="AJ1644" s="420">
        <f>VLOOKUP(InformeTbHv[[#This Row],[TURNO]],[1]INFORMEHV!AI$2:AK$184,2,0)</f>
        <v>0.58333333333333337</v>
      </c>
      <c r="AK1644" s="420">
        <f>VLOOKUP(InformeTbHv[[#This Row],[TURNO]],[1]INFORMEHV!AI$2:AK$184,3,0)</f>
        <v>0.91666666666666663</v>
      </c>
      <c r="AL1644" s="125"/>
      <c r="AM1644" s="49">
        <v>250</v>
      </c>
      <c r="AN1644" s="49">
        <v>133.28</v>
      </c>
      <c r="AO1644" s="49">
        <v>22.12</v>
      </c>
      <c r="AP1644" s="49">
        <v>41</v>
      </c>
      <c r="AQ1644" s="72"/>
      <c r="AR1644" s="49">
        <v>8</v>
      </c>
      <c r="AS1644" s="49"/>
      <c r="AT1644" s="49"/>
      <c r="AU1644" s="49"/>
      <c r="AV1644" s="49">
        <v>0.17</v>
      </c>
      <c r="AW1644" s="49"/>
      <c r="AX1644" s="49">
        <v>0.17</v>
      </c>
      <c r="AY1644" s="49"/>
      <c r="AZ1644" s="71"/>
      <c r="BA1644" s="49" t="s">
        <v>48</v>
      </c>
      <c r="BB164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2.34</v>
      </c>
      <c r="BC1644" s="72">
        <v>2</v>
      </c>
      <c r="BD1644" s="72"/>
      <c r="BE1644" s="72"/>
      <c r="BF1644" s="72"/>
      <c r="BG1644" s="74"/>
      <c r="BH1644" s="14" t="s">
        <v>236</v>
      </c>
      <c r="BI1644" s="45"/>
      <c r="BJ1644" s="45"/>
      <c r="BK1644" s="46"/>
      <c r="BL1644" s="45"/>
    </row>
    <row r="1645" spans="1:64" ht="18" customHeight="1" x14ac:dyDescent="0.3">
      <c r="A1645" s="76">
        <f>IFERROR(InformeTbHv[[#This Row],[T EFECTIVO]]/InformeTbHv[[#This Row],[Horas disponibles]],0)</f>
        <v>0.72286079182630913</v>
      </c>
      <c r="B1645" s="76">
        <f>((InformeTbHv[[#This Row],[T PROGRAMADO]]-InformeTbHv[[#This Row],[HORAS DE OTRAS PARADA]]))/InformeTbHv[[#This Row],[T PROGRAMADO]]</f>
        <v>0.70750000000000002</v>
      </c>
      <c r="C1645" s="217">
        <f>IFERROR(((InformeTbHv[[#This Row],[T PROGRAMADO]]-InformeTbHv[[#This Row],[Ttal P. mec]])/InformeTbHv[[#This Row],[T PROGRAMADO]]),0)</f>
        <v>0.97875000000000001</v>
      </c>
      <c r="D1645" s="49">
        <f>IFERROR(ROUND(InformeTbHv[[#This Row],[TOTAL DE ARBOLES]]/InformeTbHv[[#This Row],[T EFECTIVO]],2),"")</f>
        <v>43.11</v>
      </c>
      <c r="E1645" s="49">
        <f>(IFERROR(ROUND(InformeTbHv[[#This Row],[M3]]/InformeTbHv[[#This Row],[TOTAL DE ARBOLES]],2),""))</f>
        <v>0.21</v>
      </c>
      <c r="F1645" s="39">
        <f>IFERROR(ROUND(InformeTbHv[[#This Row],[M3]]/InformeTbHv[[#This Row],[T EFECTIVO]],2),"")</f>
        <v>9.11</v>
      </c>
      <c r="G1645" s="72">
        <f>InformeTbHv[[#This Row],[T PROGRAMADO]]-InformeTbHv[[#This Row],[HORAS DE OTRAS PARADA]]</f>
        <v>5.66</v>
      </c>
      <c r="H1645" s="72">
        <f>InformeTbHv[[#This Row],[T PROGRAMADO]]-SUM(InformeTbHv[[#This Row],[T PARADAS MEC]]+InformeTbHv[[#This Row],[ALISTAMIENTO]]+InformeTbHv[[#This Row],[Mantenimiento periódico]])</f>
        <v>7.83</v>
      </c>
      <c r="I1645" s="72">
        <f>InformeTbHv[[#This Row],[T PARADAS MEC]]+InformeTbHv[[#This Row],[ALISTAMIENTO]]+InformeTbHv[[#This Row],[Mantenimiento periódico]]</f>
        <v>0.17</v>
      </c>
      <c r="J1645" s="72">
        <f>SUMIF(InformeTbHv[[#This Row],[MOTIVO 1]],"Mantenimiento periódico",InformeTbHv[[#This Row],[T OTRA PARADA 1]])</f>
        <v>0</v>
      </c>
      <c r="K1645" s="72">
        <f>InformeTbHv[[#This Row],[Mantenimiento periódico]]+InformeTbHv[[#This Row],[ALISTAMIENTO]]</f>
        <v>0.17</v>
      </c>
      <c r="L1645" s="72">
        <f>SUM(InformeTbHv[[#This Row],[T OTRA PARADA 1]:[T OTRA PARADA 5]])</f>
        <v>2</v>
      </c>
      <c r="M1645" s="49" t="s">
        <v>68</v>
      </c>
      <c r="N1645" s="49" t="s">
        <v>1417</v>
      </c>
      <c r="O1645" s="49" t="s">
        <v>69</v>
      </c>
      <c r="P1645" s="49">
        <v>1059706760</v>
      </c>
      <c r="Q1645" s="49" t="s">
        <v>65</v>
      </c>
      <c r="R1645" s="49" t="s">
        <v>44</v>
      </c>
      <c r="S1645" s="77">
        <v>46113</v>
      </c>
      <c r="T1645" s="49" t="s">
        <v>164</v>
      </c>
      <c r="U1645" s="49"/>
      <c r="V1645" s="49"/>
      <c r="W1645" s="49"/>
      <c r="X1645" s="49"/>
      <c r="Y1645" s="49"/>
      <c r="Z1645" s="49"/>
      <c r="AA1645" s="49"/>
      <c r="AB1645" s="49"/>
      <c r="AC1645" s="49" t="s">
        <v>1426</v>
      </c>
      <c r="AD1645" s="49" t="s">
        <v>1471</v>
      </c>
      <c r="AE1645" s="49" t="s">
        <v>1512</v>
      </c>
      <c r="AF1645" s="49">
        <v>26.520279887958782</v>
      </c>
      <c r="AG1645" s="49" t="s">
        <v>208</v>
      </c>
      <c r="AH1645" s="259">
        <v>7</v>
      </c>
      <c r="AI1645" s="49" t="s">
        <v>47</v>
      </c>
      <c r="AJ1645" s="420">
        <f>VLOOKUP(InformeTbHv[[#This Row],[TURNO]],[1]INFORMEHV!AI$2:AK$184,2,0)</f>
        <v>0.25</v>
      </c>
      <c r="AK1645" s="420">
        <f>VLOOKUP(InformeTbHv[[#This Row],[TURNO]],[1]INFORMEHV!AI$2:AK$184,3,0)</f>
        <v>0.58333333333333337</v>
      </c>
      <c r="AL1645" s="125"/>
      <c r="AM1645" s="49">
        <v>244</v>
      </c>
      <c r="AN1645" s="49">
        <v>51.57</v>
      </c>
      <c r="AO1645" s="49">
        <v>12.23</v>
      </c>
      <c r="AP1645" s="49">
        <v>49</v>
      </c>
      <c r="AQ1645" s="72"/>
      <c r="AR1645" s="49">
        <v>8</v>
      </c>
      <c r="AS1645" s="49"/>
      <c r="AT1645" s="49"/>
      <c r="AU1645" s="49"/>
      <c r="AV1645" s="49">
        <v>0.17</v>
      </c>
      <c r="AW1645" s="49"/>
      <c r="AX1645" s="49">
        <v>0.17</v>
      </c>
      <c r="AY1645" s="49"/>
      <c r="AZ1645" s="71"/>
      <c r="BA1645" s="49" t="s">
        <v>48</v>
      </c>
      <c r="BB164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2.34</v>
      </c>
      <c r="BC1645" s="72">
        <v>2</v>
      </c>
      <c r="BD1645" s="72"/>
      <c r="BE1645" s="72"/>
      <c r="BF1645" s="72"/>
      <c r="BG1645" s="74"/>
      <c r="BH1645" s="44" t="s">
        <v>534</v>
      </c>
      <c r="BI1645" s="45"/>
      <c r="BJ1645" s="45"/>
      <c r="BK1645" s="46"/>
      <c r="BL1645" s="45"/>
    </row>
    <row r="1646" spans="1:64" ht="18" customHeight="1" x14ac:dyDescent="0.3">
      <c r="A1646" s="76">
        <f>IFERROR(InformeTbHv[[#This Row],[T EFECTIVO]]/InformeTbHv[[#This Row],[Horas disponibles]],0)</f>
        <v>0.125</v>
      </c>
      <c r="B1646" s="76">
        <f>((InformeTbHv[[#This Row],[T PROGRAMADO]]-InformeTbHv[[#This Row],[HORAS DE OTRAS PARADA]]))/InformeTbHv[[#This Row],[T PROGRAMADO]]</f>
        <v>0.125</v>
      </c>
      <c r="C1646" s="217">
        <f>IFERROR(((InformeTbHv[[#This Row],[T PROGRAMADO]]-InformeTbHv[[#This Row],[Ttal P. mec]])/InformeTbHv[[#This Row],[T PROGRAMADO]]),0)</f>
        <v>1</v>
      </c>
      <c r="D1646" s="49">
        <f>IFERROR(ROUND(InformeTbHv[[#This Row],[TOTAL DE ARBOLES]]/InformeTbHv[[#This Row],[T EFECTIVO]],2),"")</f>
        <v>0</v>
      </c>
      <c r="E1646" s="49" t="str">
        <f>(IFERROR(ROUND(InformeTbHv[[#This Row],[M3]]/InformeTbHv[[#This Row],[TOTAL DE ARBOLES]],2),""))</f>
        <v/>
      </c>
      <c r="F1646" s="39">
        <f>IFERROR(ROUND(InformeTbHv[[#This Row],[M3]]/InformeTbHv[[#This Row],[T EFECTIVO]],2),"")</f>
        <v>0</v>
      </c>
      <c r="G1646" s="72">
        <f>InformeTbHv[[#This Row],[T PROGRAMADO]]-InformeTbHv[[#This Row],[HORAS DE OTRAS PARADA]]</f>
        <v>1</v>
      </c>
      <c r="H1646" s="72">
        <f>InformeTbHv[[#This Row],[T PROGRAMADO]]-SUM(InformeTbHv[[#This Row],[T PARADAS MEC]]+InformeTbHv[[#This Row],[ALISTAMIENTO]]+InformeTbHv[[#This Row],[Mantenimiento periódico]])</f>
        <v>8</v>
      </c>
      <c r="I1646" s="72">
        <f>InformeTbHv[[#This Row],[T PARADAS MEC]]+InformeTbHv[[#This Row],[ALISTAMIENTO]]+InformeTbHv[[#This Row],[Mantenimiento periódico]]</f>
        <v>0</v>
      </c>
      <c r="J1646" s="72">
        <f>SUMIF(InformeTbHv[[#This Row],[MOTIVO 1]],"Mantenimiento periódico",InformeTbHv[[#This Row],[T OTRA PARADA 1]])</f>
        <v>0</v>
      </c>
      <c r="K1646" s="72">
        <f>InformeTbHv[[#This Row],[Mantenimiento periódico]]+InformeTbHv[[#This Row],[ALISTAMIENTO]]</f>
        <v>0</v>
      </c>
      <c r="L1646" s="72">
        <f>SUM(InformeTbHv[[#This Row],[T OTRA PARADA 1]:[T OTRA PARADA 5]])</f>
        <v>7</v>
      </c>
      <c r="M1646" s="49" t="s">
        <v>68</v>
      </c>
      <c r="N1646" s="49" t="s">
        <v>1417</v>
      </c>
      <c r="O1646" s="49" t="s">
        <v>85</v>
      </c>
      <c r="P1646" s="49">
        <v>15961194</v>
      </c>
      <c r="Q1646" s="49" t="s">
        <v>65</v>
      </c>
      <c r="R1646" s="49" t="s">
        <v>44</v>
      </c>
      <c r="S1646" s="77">
        <v>46113</v>
      </c>
      <c r="T1646" s="49" t="s">
        <v>1020</v>
      </c>
      <c r="U1646" s="49"/>
      <c r="V1646" s="49"/>
      <c r="W1646" s="49"/>
      <c r="X1646" s="49"/>
      <c r="Y1646" s="49"/>
      <c r="Z1646" s="49"/>
      <c r="AA1646" s="49"/>
      <c r="AB1646" s="49"/>
      <c r="AC1646" s="49" t="s">
        <v>1448</v>
      </c>
      <c r="AD1646" s="49" t="s">
        <v>1493</v>
      </c>
      <c r="AE1646" s="49" t="s">
        <v>1512</v>
      </c>
      <c r="AF1646" s="49">
        <v>26.509835108450897</v>
      </c>
      <c r="AG1646" s="251" t="s">
        <v>205</v>
      </c>
      <c r="AH1646" s="259">
        <v>2</v>
      </c>
      <c r="AI1646" s="49" t="s">
        <v>45</v>
      </c>
      <c r="AJ1646" s="420">
        <f>VLOOKUP(InformeTbHv[[#This Row],[TURNO]],[1]INFORMEHV!AI$2:AK$184,2,0)</f>
        <v>0.58333333333333337</v>
      </c>
      <c r="AK1646" s="420">
        <f>VLOOKUP(InformeTbHv[[#This Row],[TURNO]],[1]INFORMEHV!AI$2:AK$184,3,0)</f>
        <v>0.91666666666666663</v>
      </c>
      <c r="AL1646" s="125"/>
      <c r="AM1646" s="49"/>
      <c r="AN1646" s="49"/>
      <c r="AO1646" s="49"/>
      <c r="AP1646" s="49"/>
      <c r="AQ1646" s="72"/>
      <c r="AR1646" s="49">
        <v>8</v>
      </c>
      <c r="AS1646" s="49"/>
      <c r="AT1646" s="49"/>
      <c r="AU1646" s="49"/>
      <c r="AV1646" s="49"/>
      <c r="AW1646" s="49"/>
      <c r="AX1646" s="49"/>
      <c r="AY1646" s="49"/>
      <c r="AZ1646" s="71"/>
      <c r="BA1646" s="49" t="s">
        <v>48</v>
      </c>
      <c r="BB164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7</v>
      </c>
      <c r="BC1646" s="72">
        <v>5</v>
      </c>
      <c r="BD1646" s="72">
        <v>2</v>
      </c>
      <c r="BE1646" s="72"/>
      <c r="BF1646" s="72"/>
      <c r="BG1646" s="74"/>
      <c r="BH1646" s="44" t="s">
        <v>255</v>
      </c>
      <c r="BI1646" s="45" t="s">
        <v>236</v>
      </c>
      <c r="BJ1646" s="45"/>
      <c r="BK1646" s="46"/>
      <c r="BL1646" s="45"/>
    </row>
    <row r="1647" spans="1:64" ht="18" customHeight="1" x14ac:dyDescent="0.3">
      <c r="A1647" s="76">
        <f>IFERROR(InformeTbHv[[#This Row],[T EFECTIVO]]/InformeTbHv[[#This Row],[Horas disponibles]],0)</f>
        <v>0</v>
      </c>
      <c r="B1647" s="76">
        <f>((InformeTbHv[[#This Row],[T PROGRAMADO]]-InformeTbHv[[#This Row],[HORAS DE OTRAS PARADA]]))/InformeTbHv[[#This Row],[T PROGRAMADO]]</f>
        <v>0</v>
      </c>
      <c r="C1647" s="217">
        <f>IFERROR(((InformeTbHv[[#This Row],[T PROGRAMADO]]-InformeTbHv[[#This Row],[Ttal P. mec]])/InformeTbHv[[#This Row],[T PROGRAMADO]]),0)</f>
        <v>1</v>
      </c>
      <c r="D1647" s="49" t="str">
        <f>IFERROR(ROUND(InformeTbHv[[#This Row],[TOTAL DE ARBOLES]]/InformeTbHv[[#This Row],[T EFECTIVO]],2),"")</f>
        <v/>
      </c>
      <c r="E1647" s="49" t="str">
        <f>(IFERROR(ROUND(InformeTbHv[[#This Row],[M3]]/InformeTbHv[[#This Row],[TOTAL DE ARBOLES]],2),""))</f>
        <v/>
      </c>
      <c r="F1647" s="39" t="str">
        <f>IFERROR(ROUND(InformeTbHv[[#This Row],[M3]]/InformeTbHv[[#This Row],[T EFECTIVO]],2),"")</f>
        <v/>
      </c>
      <c r="G1647" s="72">
        <f>InformeTbHv[[#This Row],[T PROGRAMADO]]-InformeTbHv[[#This Row],[HORAS DE OTRAS PARADA]]</f>
        <v>0</v>
      </c>
      <c r="H1647" s="72">
        <f>InformeTbHv[[#This Row],[T PROGRAMADO]]-SUM(InformeTbHv[[#This Row],[T PARADAS MEC]]+InformeTbHv[[#This Row],[ALISTAMIENTO]]+InformeTbHv[[#This Row],[Mantenimiento periódico]])</f>
        <v>8</v>
      </c>
      <c r="I1647" s="72">
        <f>InformeTbHv[[#This Row],[T PARADAS MEC]]+InformeTbHv[[#This Row],[ALISTAMIENTO]]+InformeTbHv[[#This Row],[Mantenimiento periódico]]</f>
        <v>0</v>
      </c>
      <c r="J1647" s="72">
        <f>SUMIF(InformeTbHv[[#This Row],[MOTIVO 1]],"Mantenimiento periódico",InformeTbHv[[#This Row],[T OTRA PARADA 1]])</f>
        <v>0</v>
      </c>
      <c r="K1647" s="72">
        <f>InformeTbHv[[#This Row],[Mantenimiento periódico]]+InformeTbHv[[#This Row],[ALISTAMIENTO]]</f>
        <v>0</v>
      </c>
      <c r="L1647" s="72">
        <f>SUM(InformeTbHv[[#This Row],[T OTRA PARADA 1]:[T OTRA PARADA 5]])</f>
        <v>8</v>
      </c>
      <c r="M1647" s="49" t="s">
        <v>63</v>
      </c>
      <c r="N1647" s="49" t="s">
        <v>1417</v>
      </c>
      <c r="O1647" s="49" t="s">
        <v>64</v>
      </c>
      <c r="P1647" s="49">
        <v>94282613</v>
      </c>
      <c r="Q1647" s="49" t="s">
        <v>65</v>
      </c>
      <c r="R1647" s="49" t="s">
        <v>44</v>
      </c>
      <c r="S1647" s="77">
        <v>46113</v>
      </c>
      <c r="T1647" s="49" t="s">
        <v>164</v>
      </c>
      <c r="U1647" s="49"/>
      <c r="V1647" s="49"/>
      <c r="W1647" s="49"/>
      <c r="X1647" s="49"/>
      <c r="Y1647" s="49"/>
      <c r="Z1647" s="49"/>
      <c r="AA1647" s="49"/>
      <c r="AB1647" s="49"/>
      <c r="AC1647" s="49" t="s">
        <v>1426</v>
      </c>
      <c r="AD1647" s="49" t="s">
        <v>1471</v>
      </c>
      <c r="AE1647" s="49" t="s">
        <v>1512</v>
      </c>
      <c r="AF1647" s="49">
        <v>26.520279887958782</v>
      </c>
      <c r="AG1647" s="49" t="s">
        <v>208</v>
      </c>
      <c r="AH1647" s="259">
        <v>7</v>
      </c>
      <c r="AI1647" s="49" t="s">
        <v>47</v>
      </c>
      <c r="AJ1647" s="420">
        <f>VLOOKUP(InformeTbHv[[#This Row],[TURNO]],[1]INFORMEHV!AI$2:AK$184,2,0)</f>
        <v>0.25</v>
      </c>
      <c r="AK1647" s="420">
        <f>VLOOKUP(InformeTbHv[[#This Row],[TURNO]],[1]INFORMEHV!AI$2:AK$184,3,0)</f>
        <v>0.58333333333333337</v>
      </c>
      <c r="AL1647" s="125"/>
      <c r="AM1647" s="49"/>
      <c r="AN1647" s="49"/>
      <c r="AO1647" s="49"/>
      <c r="AP1647" s="49"/>
      <c r="AQ1647" s="72"/>
      <c r="AR1647" s="49">
        <v>8</v>
      </c>
      <c r="AS1647" s="49"/>
      <c r="AT1647" s="49"/>
      <c r="AU1647" s="49"/>
      <c r="AV1647" s="49"/>
      <c r="AW1647" s="49"/>
      <c r="AX1647" s="49"/>
      <c r="AY1647" s="49"/>
      <c r="AZ1647" s="71" t="s">
        <v>1107</v>
      </c>
      <c r="BA1647" s="49" t="s">
        <v>46</v>
      </c>
      <c r="BB164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1647" s="72">
        <v>8</v>
      </c>
      <c r="BD1647" s="72"/>
      <c r="BE1647" s="72"/>
      <c r="BF1647" s="72"/>
      <c r="BG1647" s="74"/>
      <c r="BH1647" s="44" t="s">
        <v>239</v>
      </c>
      <c r="BI1647" s="45"/>
      <c r="BJ1647" s="45"/>
      <c r="BK1647" s="46"/>
      <c r="BL1647" s="45"/>
    </row>
    <row r="1648" spans="1:64" ht="18" customHeight="1" x14ac:dyDescent="0.3">
      <c r="A1648" s="76">
        <f>IFERROR(InformeTbHv[[#This Row],[T EFECTIVO]]/InformeTbHv[[#This Row],[Horas disponibles]],0)</f>
        <v>0</v>
      </c>
      <c r="B1648" s="76">
        <f>((InformeTbHv[[#This Row],[T PROGRAMADO]]-InformeTbHv[[#This Row],[HORAS DE OTRAS PARADA]]))/InformeTbHv[[#This Row],[T PROGRAMADO]]</f>
        <v>0</v>
      </c>
      <c r="C1648" s="217">
        <f>IFERROR(((InformeTbHv[[#This Row],[T PROGRAMADO]]-InformeTbHv[[#This Row],[Ttal P. mec]])/InformeTbHv[[#This Row],[T PROGRAMADO]]),0)</f>
        <v>1</v>
      </c>
      <c r="D1648" s="49" t="str">
        <f>IFERROR(ROUND(InformeTbHv[[#This Row],[TOTAL DE ARBOLES]]/InformeTbHv[[#This Row],[T EFECTIVO]],2),"")</f>
        <v/>
      </c>
      <c r="E1648" s="49" t="str">
        <f>(IFERROR(ROUND(InformeTbHv[[#This Row],[M3]]/InformeTbHv[[#This Row],[TOTAL DE ARBOLES]],2),""))</f>
        <v/>
      </c>
      <c r="F1648" s="39" t="str">
        <f>IFERROR(ROUND(InformeTbHv[[#This Row],[M3]]/InformeTbHv[[#This Row],[T EFECTIVO]],2),"")</f>
        <v/>
      </c>
      <c r="G1648" s="72">
        <f>InformeTbHv[[#This Row],[T PROGRAMADO]]-InformeTbHv[[#This Row],[HORAS DE OTRAS PARADA]]</f>
        <v>0</v>
      </c>
      <c r="H1648" s="72">
        <f>InformeTbHv[[#This Row],[T PROGRAMADO]]-SUM(InformeTbHv[[#This Row],[T PARADAS MEC]]+InformeTbHv[[#This Row],[ALISTAMIENTO]]+InformeTbHv[[#This Row],[Mantenimiento periódico]])</f>
        <v>8</v>
      </c>
      <c r="I1648" s="72">
        <f>InformeTbHv[[#This Row],[T PARADAS MEC]]+InformeTbHv[[#This Row],[ALISTAMIENTO]]+InformeTbHv[[#This Row],[Mantenimiento periódico]]</f>
        <v>0</v>
      </c>
      <c r="J1648" s="72">
        <f>SUMIF(InformeTbHv[[#This Row],[MOTIVO 1]],"Mantenimiento periódico",InformeTbHv[[#This Row],[T OTRA PARADA 1]])</f>
        <v>0</v>
      </c>
      <c r="K1648" s="72">
        <f>InformeTbHv[[#This Row],[Mantenimiento periódico]]+InformeTbHv[[#This Row],[ALISTAMIENTO]]</f>
        <v>0</v>
      </c>
      <c r="L1648" s="72">
        <f>SUM(InformeTbHv[[#This Row],[T OTRA PARADA 1]:[T OTRA PARADA 5]])</f>
        <v>8</v>
      </c>
      <c r="M1648" s="49" t="s">
        <v>63</v>
      </c>
      <c r="N1648" s="49" t="s">
        <v>1417</v>
      </c>
      <c r="O1648" s="49" t="s">
        <v>67</v>
      </c>
      <c r="P1648" s="49">
        <v>4516297</v>
      </c>
      <c r="Q1648" s="49" t="s">
        <v>65</v>
      </c>
      <c r="R1648" s="49" t="s">
        <v>44</v>
      </c>
      <c r="S1648" s="77">
        <v>46113</v>
      </c>
      <c r="T1648" s="49" t="s">
        <v>960</v>
      </c>
      <c r="U1648" s="49"/>
      <c r="V1648" s="49"/>
      <c r="W1648" s="49"/>
      <c r="X1648" s="49"/>
      <c r="Y1648" s="49"/>
      <c r="Z1648" s="49"/>
      <c r="AA1648" s="49"/>
      <c r="AB1648" s="49"/>
      <c r="AC1648" s="49" t="s">
        <v>1439</v>
      </c>
      <c r="AD1648" s="49" t="s">
        <v>1484</v>
      </c>
      <c r="AE1648" s="49" t="s">
        <v>1512</v>
      </c>
      <c r="AF1648" s="49">
        <v>18.488835725923035</v>
      </c>
      <c r="AG1648" s="49" t="s">
        <v>208</v>
      </c>
      <c r="AH1648" s="259">
        <v>7</v>
      </c>
      <c r="AI1648" s="49" t="s">
        <v>45</v>
      </c>
      <c r="AJ1648" s="420">
        <f>VLOOKUP(InformeTbHv[[#This Row],[TURNO]],[1]INFORMEHV!AI$2:AK$184,2,0)</f>
        <v>0.58333333333333337</v>
      </c>
      <c r="AK1648" s="420">
        <f>VLOOKUP(InformeTbHv[[#This Row],[TURNO]],[1]INFORMEHV!AI$2:AK$184,3,0)</f>
        <v>0.91666666666666663</v>
      </c>
      <c r="AL1648" s="125"/>
      <c r="AM1648" s="49"/>
      <c r="AN1648" s="49"/>
      <c r="AO1648" s="49"/>
      <c r="AP1648" s="49"/>
      <c r="AQ1648" s="72"/>
      <c r="AR1648" s="49">
        <v>8</v>
      </c>
      <c r="AS1648" s="49"/>
      <c r="AT1648" s="49"/>
      <c r="AU1648" s="49"/>
      <c r="AV1648" s="49"/>
      <c r="AW1648" s="49"/>
      <c r="AX1648" s="49"/>
      <c r="AY1648" s="49"/>
      <c r="AZ1648" s="71" t="s">
        <v>1108</v>
      </c>
      <c r="BA1648" s="49" t="s">
        <v>48</v>
      </c>
      <c r="BB164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1648" s="72">
        <v>8</v>
      </c>
      <c r="BD1648" s="72"/>
      <c r="BE1648" s="72"/>
      <c r="BF1648" s="72"/>
      <c r="BG1648" s="74"/>
      <c r="BH1648" s="14" t="s">
        <v>236</v>
      </c>
      <c r="BI1648" s="45"/>
      <c r="BJ1648" s="45"/>
      <c r="BK1648" s="46"/>
      <c r="BL1648" s="45"/>
    </row>
    <row r="1649" spans="1:64" ht="18" customHeight="1" x14ac:dyDescent="0.3">
      <c r="A1649" s="76">
        <f>IFERROR(InformeTbHv[[#This Row],[T EFECTIVO]]/InformeTbHv[[#This Row],[Horas disponibles]],0)</f>
        <v>0</v>
      </c>
      <c r="B1649" s="76">
        <f>((InformeTbHv[[#This Row],[T PROGRAMADO]]-InformeTbHv[[#This Row],[HORAS DE OTRAS PARADA]]))/InformeTbHv[[#This Row],[T PROGRAMADO]]</f>
        <v>0</v>
      </c>
      <c r="C1649" s="217">
        <f>IFERROR(((InformeTbHv[[#This Row],[T PROGRAMADO]]-InformeTbHv[[#This Row],[Ttal P. mec]])/InformeTbHv[[#This Row],[T PROGRAMADO]]),0)</f>
        <v>1</v>
      </c>
      <c r="D1649" s="49" t="str">
        <f>IFERROR(ROUND(InformeTbHv[[#This Row],[TOTAL DE ARBOLES]]/InformeTbHv[[#This Row],[T EFECTIVO]],2),"")</f>
        <v/>
      </c>
      <c r="E1649" s="49" t="str">
        <f>(IFERROR(ROUND(InformeTbHv[[#This Row],[M3]]/InformeTbHv[[#This Row],[TOTAL DE ARBOLES]],2),""))</f>
        <v/>
      </c>
      <c r="F1649" s="39" t="str">
        <f>IFERROR(ROUND(InformeTbHv[[#This Row],[M3]]/InformeTbHv[[#This Row],[T EFECTIVO]],2),"")</f>
        <v/>
      </c>
      <c r="G1649" s="72">
        <f>InformeTbHv[[#This Row],[T PROGRAMADO]]-InformeTbHv[[#This Row],[HORAS DE OTRAS PARADA]]</f>
        <v>0</v>
      </c>
      <c r="H1649" s="72">
        <f>InformeTbHv[[#This Row],[T PROGRAMADO]]-SUM(InformeTbHv[[#This Row],[T PARADAS MEC]]+InformeTbHv[[#This Row],[ALISTAMIENTO]]+InformeTbHv[[#This Row],[Mantenimiento periódico]])</f>
        <v>6.5</v>
      </c>
      <c r="I1649" s="72">
        <f>InformeTbHv[[#This Row],[T PARADAS MEC]]+InformeTbHv[[#This Row],[ALISTAMIENTO]]+InformeTbHv[[#This Row],[Mantenimiento periódico]]</f>
        <v>0</v>
      </c>
      <c r="J1649" s="72">
        <f>SUMIF(InformeTbHv[[#This Row],[MOTIVO 1]],"Mantenimiento periódico",InformeTbHv[[#This Row],[T OTRA PARADA 1]])</f>
        <v>0</v>
      </c>
      <c r="K1649" s="72">
        <f>InformeTbHv[[#This Row],[Mantenimiento periódico]]+InformeTbHv[[#This Row],[ALISTAMIENTO]]</f>
        <v>0</v>
      </c>
      <c r="L1649" s="72">
        <f>SUM(InformeTbHv[[#This Row],[T OTRA PARADA 1]:[T OTRA PARADA 5]])</f>
        <v>6.5</v>
      </c>
      <c r="M1649" s="49" t="s">
        <v>68</v>
      </c>
      <c r="N1649" s="49" t="s">
        <v>1417</v>
      </c>
      <c r="O1649" s="49" t="s">
        <v>69</v>
      </c>
      <c r="P1649" s="49">
        <v>1059706760</v>
      </c>
      <c r="Q1649" s="49" t="s">
        <v>65</v>
      </c>
      <c r="R1649" s="49" t="s">
        <v>44</v>
      </c>
      <c r="S1649" s="77">
        <v>46114</v>
      </c>
      <c r="T1649" s="49" t="s">
        <v>164</v>
      </c>
      <c r="U1649" s="49"/>
      <c r="V1649" s="49"/>
      <c r="W1649" s="49"/>
      <c r="X1649" s="49"/>
      <c r="Y1649" s="49"/>
      <c r="Z1649" s="49"/>
      <c r="AA1649" s="49"/>
      <c r="AB1649" s="49"/>
      <c r="AC1649" s="49" t="s">
        <v>1426</v>
      </c>
      <c r="AD1649" s="49" t="s">
        <v>1471</v>
      </c>
      <c r="AE1649" s="49" t="s">
        <v>1512</v>
      </c>
      <c r="AF1649" s="49">
        <v>26.520279887958782</v>
      </c>
      <c r="AG1649" s="49" t="s">
        <v>1319</v>
      </c>
      <c r="AH1649" s="259">
        <v>7</v>
      </c>
      <c r="AI1649" s="125" t="s">
        <v>47</v>
      </c>
      <c r="AJ1649" s="418">
        <f>VLOOKUP(InformeTbHv[[#This Row],[TURNO]],[1]INFORMEHV!AI$2:AK$184,2,0)</f>
        <v>0.25</v>
      </c>
      <c r="AK1649" s="418">
        <f>VLOOKUP(InformeTbHv[[#This Row],[TURNO]],[1]INFORMEHV!AI$2:AK$184,3,0)</f>
        <v>0.58333333333333337</v>
      </c>
      <c r="AL1649" s="125"/>
      <c r="AM1649" s="49"/>
      <c r="AN1649" s="49"/>
      <c r="AO1649" s="49"/>
      <c r="AP1649" s="49"/>
      <c r="AQ1649" s="72"/>
      <c r="AR1649" s="49">
        <v>6.5</v>
      </c>
      <c r="AS1649" s="49"/>
      <c r="AT1649" s="49"/>
      <c r="AU1649" s="49"/>
      <c r="AV1649" s="49"/>
      <c r="AW1649" s="49"/>
      <c r="AX1649" s="49"/>
      <c r="AY1649" s="49"/>
      <c r="AZ1649" s="71" t="s">
        <v>1111</v>
      </c>
      <c r="BA1649" s="49" t="s">
        <v>48</v>
      </c>
      <c r="BB164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6.5</v>
      </c>
      <c r="BC1649" s="72">
        <v>6.5</v>
      </c>
      <c r="BD1649" s="72"/>
      <c r="BE1649" s="72"/>
      <c r="BF1649" s="72"/>
      <c r="BG1649" s="74"/>
      <c r="BH1649" s="44" t="s">
        <v>1112</v>
      </c>
      <c r="BI1649" s="45"/>
      <c r="BJ1649" s="45"/>
      <c r="BK1649" s="46"/>
      <c r="BL1649" s="45"/>
    </row>
    <row r="1650" spans="1:64" ht="18" customHeight="1" x14ac:dyDescent="0.3">
      <c r="A1650" s="76">
        <f>IFERROR(InformeTbHv[[#This Row],[T EFECTIVO]]/InformeTbHv[[#This Row],[Horas disponibles]],0)</f>
        <v>0</v>
      </c>
      <c r="B1650" s="76">
        <f>((InformeTbHv[[#This Row],[T PROGRAMADO]]-InformeTbHv[[#This Row],[HORAS DE OTRAS PARADA]]))/InformeTbHv[[#This Row],[T PROGRAMADO]]</f>
        <v>0</v>
      </c>
      <c r="C1650" s="217">
        <f>IFERROR(((InformeTbHv[[#This Row],[T PROGRAMADO]]-InformeTbHv[[#This Row],[Ttal P. mec]])/InformeTbHv[[#This Row],[T PROGRAMADO]]),0)</f>
        <v>1</v>
      </c>
      <c r="D1650" s="49" t="str">
        <f>IFERROR(ROUND(InformeTbHv[[#This Row],[TOTAL DE ARBOLES]]/InformeTbHv[[#This Row],[T EFECTIVO]],2),"")</f>
        <v/>
      </c>
      <c r="E1650" s="49" t="str">
        <f>(IFERROR(ROUND(InformeTbHv[[#This Row],[M3]]/InformeTbHv[[#This Row],[TOTAL DE ARBOLES]],2),""))</f>
        <v/>
      </c>
      <c r="F1650" s="39" t="str">
        <f>IFERROR(ROUND(InformeTbHv[[#This Row],[M3]]/InformeTbHv[[#This Row],[T EFECTIVO]],2),"")</f>
        <v/>
      </c>
      <c r="G1650" s="72">
        <f>InformeTbHv[[#This Row],[T PROGRAMADO]]-InformeTbHv[[#This Row],[HORAS DE OTRAS PARADA]]</f>
        <v>0</v>
      </c>
      <c r="H1650" s="72">
        <f>InformeTbHv[[#This Row],[T PROGRAMADO]]-SUM(InformeTbHv[[#This Row],[T PARADAS MEC]]+InformeTbHv[[#This Row],[ALISTAMIENTO]]+InformeTbHv[[#This Row],[Mantenimiento periódico]])</f>
        <v>6.5</v>
      </c>
      <c r="I1650" s="72">
        <f>InformeTbHv[[#This Row],[T PARADAS MEC]]+InformeTbHv[[#This Row],[ALISTAMIENTO]]+InformeTbHv[[#This Row],[Mantenimiento periódico]]</f>
        <v>0</v>
      </c>
      <c r="J1650" s="72">
        <f>SUMIF(InformeTbHv[[#This Row],[MOTIVO 1]],"Mantenimiento periódico",InformeTbHv[[#This Row],[T OTRA PARADA 1]])</f>
        <v>0</v>
      </c>
      <c r="K1650" s="72">
        <f>InformeTbHv[[#This Row],[Mantenimiento periódico]]+InformeTbHv[[#This Row],[ALISTAMIENTO]]</f>
        <v>0</v>
      </c>
      <c r="L1650" s="72">
        <f>SUM(InformeTbHv[[#This Row],[T OTRA PARADA 1]:[T OTRA PARADA 5]])</f>
        <v>6.5</v>
      </c>
      <c r="M1650" s="49" t="s">
        <v>68</v>
      </c>
      <c r="N1650" s="49" t="s">
        <v>1417</v>
      </c>
      <c r="O1650" s="49" t="s">
        <v>85</v>
      </c>
      <c r="P1650" s="49">
        <v>15961194</v>
      </c>
      <c r="Q1650" s="49" t="s">
        <v>65</v>
      </c>
      <c r="R1650" s="49" t="s">
        <v>44</v>
      </c>
      <c r="S1650" s="77">
        <v>46114</v>
      </c>
      <c r="T1650" s="49" t="s">
        <v>164</v>
      </c>
      <c r="U1650" s="49"/>
      <c r="V1650" s="49"/>
      <c r="W1650" s="49"/>
      <c r="X1650" s="49"/>
      <c r="Y1650" s="49"/>
      <c r="Z1650" s="49"/>
      <c r="AA1650" s="49"/>
      <c r="AB1650" s="49"/>
      <c r="AC1650" s="49" t="s">
        <v>1426</v>
      </c>
      <c r="AD1650" s="49" t="s">
        <v>1471</v>
      </c>
      <c r="AE1650" s="49" t="s">
        <v>1512</v>
      </c>
      <c r="AF1650" s="49">
        <v>26.520279887958782</v>
      </c>
      <c r="AG1650" s="49" t="s">
        <v>1319</v>
      </c>
      <c r="AH1650" s="259">
        <v>7</v>
      </c>
      <c r="AI1650" s="125" t="s">
        <v>45</v>
      </c>
      <c r="AJ1650" s="418">
        <f>VLOOKUP(InformeTbHv[[#This Row],[TURNO]],[1]INFORMEHV!AI$2:AK$184,2,0)</f>
        <v>0.58333333333333337</v>
      </c>
      <c r="AK1650" s="418">
        <f>VLOOKUP(InformeTbHv[[#This Row],[TURNO]],[1]INFORMEHV!AI$2:AK$184,3,0)</f>
        <v>0.91666666666666663</v>
      </c>
      <c r="AL1650" s="125"/>
      <c r="AM1650" s="49"/>
      <c r="AN1650" s="49"/>
      <c r="AO1650" s="49"/>
      <c r="AP1650" s="49"/>
      <c r="AQ1650" s="72"/>
      <c r="AR1650" s="49">
        <v>6.5</v>
      </c>
      <c r="AS1650" s="49"/>
      <c r="AT1650" s="49"/>
      <c r="AU1650" s="49"/>
      <c r="AV1650" s="49"/>
      <c r="AW1650" s="49"/>
      <c r="AX1650" s="49"/>
      <c r="AY1650" s="49"/>
      <c r="AZ1650" s="71" t="s">
        <v>1113</v>
      </c>
      <c r="BA1650" s="49"/>
      <c r="BB165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6.5</v>
      </c>
      <c r="BC1650" s="72">
        <v>6.5</v>
      </c>
      <c r="BD1650" s="72"/>
      <c r="BE1650" s="72"/>
      <c r="BF1650" s="72"/>
      <c r="BG1650" s="74"/>
      <c r="BH1650" s="44" t="s">
        <v>1112</v>
      </c>
      <c r="BI1650" s="45"/>
      <c r="BJ1650" s="45"/>
      <c r="BK1650" s="46"/>
      <c r="BL1650" s="45"/>
    </row>
    <row r="1651" spans="1:64" ht="18" customHeight="1" x14ac:dyDescent="0.3">
      <c r="A1651" s="76">
        <f>IFERROR(InformeTbHv[[#This Row],[T EFECTIVO]]/InformeTbHv[[#This Row],[Horas disponibles]],0)</f>
        <v>0.97314375987361768</v>
      </c>
      <c r="B1651" s="76">
        <f>((InformeTbHv[[#This Row],[T PROGRAMADO]]-InformeTbHv[[#This Row],[HORAS DE OTRAS PARADA]]))/InformeTbHv[[#This Row],[T PROGRAMADO]]</f>
        <v>0.94769230769230772</v>
      </c>
      <c r="C1651" s="217">
        <f>IFERROR(((InformeTbHv[[#This Row],[T PROGRAMADO]]-InformeTbHv[[#This Row],[Ttal P. mec]])/InformeTbHv[[#This Row],[T PROGRAMADO]]),0)</f>
        <v>0.97384615384615381</v>
      </c>
      <c r="D1651" s="49">
        <f>IFERROR(ROUND(InformeTbHv[[#This Row],[TOTAL DE ARBOLES]]/InformeTbHv[[#This Row],[T EFECTIVO]],2),"")</f>
        <v>47.24</v>
      </c>
      <c r="E1651" s="49">
        <f>(IFERROR(ROUND(InformeTbHv[[#This Row],[M3]]/InformeTbHv[[#This Row],[TOTAL DE ARBOLES]],2),""))</f>
        <v>0.49</v>
      </c>
      <c r="F1651" s="39">
        <f>IFERROR(ROUND(InformeTbHv[[#This Row],[M3]]/InformeTbHv[[#This Row],[T EFECTIVO]],2),"")</f>
        <v>22.92</v>
      </c>
      <c r="G1651" s="72">
        <f>InformeTbHv[[#This Row],[T PROGRAMADO]]-InformeTbHv[[#This Row],[HORAS DE OTRAS PARADA]]</f>
        <v>6.16</v>
      </c>
      <c r="H1651" s="72">
        <f>InformeTbHv[[#This Row],[T PROGRAMADO]]-SUM(InformeTbHv[[#This Row],[T PARADAS MEC]]+InformeTbHv[[#This Row],[ALISTAMIENTO]]+InformeTbHv[[#This Row],[Mantenimiento periódico]])</f>
        <v>6.33</v>
      </c>
      <c r="I1651" s="72">
        <f>InformeTbHv[[#This Row],[T PARADAS MEC]]+InformeTbHv[[#This Row],[ALISTAMIENTO]]+InformeTbHv[[#This Row],[Mantenimiento periódico]]</f>
        <v>0.17</v>
      </c>
      <c r="J1651" s="72">
        <f>SUMIF(InformeTbHv[[#This Row],[MOTIVO 1]],"Mantenimiento periódico",InformeTbHv[[#This Row],[T OTRA PARADA 1]])</f>
        <v>0</v>
      </c>
      <c r="K1651" s="72">
        <f>InformeTbHv[[#This Row],[Mantenimiento periódico]]+InformeTbHv[[#This Row],[ALISTAMIENTO]]</f>
        <v>0.17</v>
      </c>
      <c r="L1651" s="72">
        <f>SUM(InformeTbHv[[#This Row],[T OTRA PARADA 1]:[T OTRA PARADA 5]])</f>
        <v>0</v>
      </c>
      <c r="M1651" s="49" t="s">
        <v>79</v>
      </c>
      <c r="N1651" s="49" t="s">
        <v>1417</v>
      </c>
      <c r="O1651" s="49" t="s">
        <v>381</v>
      </c>
      <c r="P1651" s="49">
        <v>1007605468</v>
      </c>
      <c r="Q1651" s="49" t="s">
        <v>65</v>
      </c>
      <c r="R1651" s="49" t="s">
        <v>44</v>
      </c>
      <c r="S1651" s="77">
        <v>46114</v>
      </c>
      <c r="T1651" s="49" t="s">
        <v>164</v>
      </c>
      <c r="U1651" s="49"/>
      <c r="V1651" s="49"/>
      <c r="W1651" s="49"/>
      <c r="X1651" s="49"/>
      <c r="Y1651" s="49"/>
      <c r="Z1651" s="49"/>
      <c r="AA1651" s="49"/>
      <c r="AB1651" s="49"/>
      <c r="AC1651" s="49" t="s">
        <v>1426</v>
      </c>
      <c r="AD1651" s="49" t="s">
        <v>1471</v>
      </c>
      <c r="AE1651" s="49" t="s">
        <v>1512</v>
      </c>
      <c r="AF1651" s="49">
        <v>26.520279887958782</v>
      </c>
      <c r="AG1651" s="49" t="s">
        <v>1319</v>
      </c>
      <c r="AH1651" s="259">
        <v>8</v>
      </c>
      <c r="AI1651" s="125" t="s">
        <v>45</v>
      </c>
      <c r="AJ1651" s="418">
        <f>VLOOKUP(InformeTbHv[[#This Row],[TURNO]],[1]INFORMEHV!AI$2:AK$184,2,0)</f>
        <v>0.58333333333333337</v>
      </c>
      <c r="AK1651" s="418">
        <f>VLOOKUP(InformeTbHv[[#This Row],[TURNO]],[1]INFORMEHV!AI$2:AK$184,3,0)</f>
        <v>0.91666666666666663</v>
      </c>
      <c r="AL1651" s="125"/>
      <c r="AM1651" s="49">
        <v>291</v>
      </c>
      <c r="AN1651" s="49">
        <v>141.16</v>
      </c>
      <c r="AO1651" s="49">
        <v>27.23</v>
      </c>
      <c r="AP1651" s="49"/>
      <c r="AQ1651" s="72"/>
      <c r="AR1651" s="49">
        <v>6.5</v>
      </c>
      <c r="AS1651" s="49"/>
      <c r="AT1651" s="49"/>
      <c r="AU1651" s="49"/>
      <c r="AV1651" s="49">
        <v>0.17</v>
      </c>
      <c r="AW1651" s="49">
        <v>0.17</v>
      </c>
      <c r="AX1651" s="49"/>
      <c r="AY1651" s="49"/>
      <c r="AZ1651" s="71"/>
      <c r="BA1651" s="49" t="s">
        <v>48</v>
      </c>
      <c r="BB165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0.34</v>
      </c>
      <c r="BC1651" s="72"/>
      <c r="BD1651" s="72"/>
      <c r="BE1651" s="72"/>
      <c r="BF1651" s="72"/>
      <c r="BG1651" s="74"/>
      <c r="BH1651" s="44"/>
      <c r="BI1651" s="45"/>
      <c r="BJ1651" s="45"/>
      <c r="BK1651" s="46"/>
      <c r="BL1651" s="45"/>
    </row>
    <row r="1652" spans="1:64" ht="18" customHeight="1" x14ac:dyDescent="0.3">
      <c r="A1652" s="76">
        <f>IFERROR(InformeTbHv[[#This Row],[T EFECTIVO]]/InformeTbHv[[#This Row],[Horas disponibles]],0)</f>
        <v>0.5781990521327014</v>
      </c>
      <c r="B1652" s="76">
        <f>((InformeTbHv[[#This Row],[T PROGRAMADO]]-InformeTbHv[[#This Row],[HORAS DE OTRAS PARADA]]))/InformeTbHv[[#This Row],[T PROGRAMADO]]</f>
        <v>0.56307692307692314</v>
      </c>
      <c r="C1652" s="217">
        <f>IFERROR(((InformeTbHv[[#This Row],[T PROGRAMADO]]-InformeTbHv[[#This Row],[Ttal P. mec]])/InformeTbHv[[#This Row],[T PROGRAMADO]]),0)</f>
        <v>0.97384615384615381</v>
      </c>
      <c r="D1652" s="49">
        <f>IFERROR(ROUND(InformeTbHv[[#This Row],[TOTAL DE ARBOLES]]/InformeTbHv[[#This Row],[T EFECTIVO]],2),"")</f>
        <v>46.45</v>
      </c>
      <c r="E1652" s="49">
        <f>(IFERROR(ROUND(InformeTbHv[[#This Row],[M3]]/InformeTbHv[[#This Row],[TOTAL DE ARBOLES]],2),""))</f>
        <v>0.43</v>
      </c>
      <c r="F1652" s="39">
        <f>IFERROR(ROUND(InformeTbHv[[#This Row],[M3]]/InformeTbHv[[#This Row],[T EFECTIVO]],2),"")</f>
        <v>20.059999999999999</v>
      </c>
      <c r="G1652" s="72">
        <f>InformeTbHv[[#This Row],[T PROGRAMADO]]-InformeTbHv[[#This Row],[HORAS DE OTRAS PARADA]]</f>
        <v>3.66</v>
      </c>
      <c r="H1652" s="72">
        <f>InformeTbHv[[#This Row],[T PROGRAMADO]]-SUM(InformeTbHv[[#This Row],[T PARADAS MEC]]+InformeTbHv[[#This Row],[ALISTAMIENTO]]+InformeTbHv[[#This Row],[Mantenimiento periódico]])</f>
        <v>6.33</v>
      </c>
      <c r="I1652" s="72">
        <f>InformeTbHv[[#This Row],[T PARADAS MEC]]+InformeTbHv[[#This Row],[ALISTAMIENTO]]+InformeTbHv[[#This Row],[Mantenimiento periódico]]</f>
        <v>0.17</v>
      </c>
      <c r="J1652" s="72">
        <f>SUMIF(InformeTbHv[[#This Row],[MOTIVO 1]],"Mantenimiento periódico",InformeTbHv[[#This Row],[T OTRA PARADA 1]])</f>
        <v>0</v>
      </c>
      <c r="K1652" s="72">
        <f>InformeTbHv[[#This Row],[Mantenimiento periódico]]+InformeTbHv[[#This Row],[ALISTAMIENTO]]</f>
        <v>0.17</v>
      </c>
      <c r="L1652" s="72">
        <f>SUM(InformeTbHv[[#This Row],[T OTRA PARADA 1]:[T OTRA PARADA 5]])</f>
        <v>2.5</v>
      </c>
      <c r="M1652" s="49" t="s">
        <v>68</v>
      </c>
      <c r="N1652" s="49" t="s">
        <v>1417</v>
      </c>
      <c r="O1652" s="49" t="s">
        <v>85</v>
      </c>
      <c r="P1652" s="49">
        <v>15961194</v>
      </c>
      <c r="Q1652" s="49" t="s">
        <v>65</v>
      </c>
      <c r="R1652" s="49" t="s">
        <v>44</v>
      </c>
      <c r="S1652" s="77">
        <v>46115</v>
      </c>
      <c r="T1652" s="49" t="s">
        <v>164</v>
      </c>
      <c r="U1652" s="49"/>
      <c r="V1652" s="49"/>
      <c r="W1652" s="49"/>
      <c r="X1652" s="49"/>
      <c r="Y1652" s="49"/>
      <c r="Z1652" s="49"/>
      <c r="AA1652" s="49"/>
      <c r="AB1652" s="49"/>
      <c r="AC1652" s="49" t="s">
        <v>1426</v>
      </c>
      <c r="AD1652" s="49" t="s">
        <v>1471</v>
      </c>
      <c r="AE1652" s="49" t="s">
        <v>1512</v>
      </c>
      <c r="AF1652" s="49">
        <v>26.520279887958782</v>
      </c>
      <c r="AG1652" s="49" t="s">
        <v>1319</v>
      </c>
      <c r="AH1652" s="259">
        <v>8</v>
      </c>
      <c r="AI1652" s="125" t="s">
        <v>47</v>
      </c>
      <c r="AJ1652" s="418">
        <f>VLOOKUP(InformeTbHv[[#This Row],[TURNO]],[1]INFORMEHV!AI$2:AK$184,2,0)</f>
        <v>0.25</v>
      </c>
      <c r="AK1652" s="418">
        <f>VLOOKUP(InformeTbHv[[#This Row],[TURNO]],[1]INFORMEHV!AI$2:AK$184,3,0)</f>
        <v>0.58333333333333337</v>
      </c>
      <c r="AL1652" s="125"/>
      <c r="AM1652" s="49">
        <v>170</v>
      </c>
      <c r="AN1652" s="49">
        <v>73.41</v>
      </c>
      <c r="AO1652" s="49">
        <v>28.85</v>
      </c>
      <c r="AP1652" s="49"/>
      <c r="AQ1652" s="72"/>
      <c r="AR1652" s="49">
        <v>6.5</v>
      </c>
      <c r="AS1652" s="49"/>
      <c r="AT1652" s="49"/>
      <c r="AU1652" s="49"/>
      <c r="AV1652" s="49">
        <v>0.17</v>
      </c>
      <c r="AW1652" s="49"/>
      <c r="AX1652" s="49">
        <v>0.17</v>
      </c>
      <c r="AY1652" s="49"/>
      <c r="AZ1652" s="71"/>
      <c r="BA1652" s="49" t="s">
        <v>48</v>
      </c>
      <c r="BB165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2.84</v>
      </c>
      <c r="BC1652" s="72">
        <v>2.5</v>
      </c>
      <c r="BD1652" s="72"/>
      <c r="BE1652" s="72"/>
      <c r="BF1652" s="72"/>
      <c r="BG1652" s="74"/>
      <c r="BH1652" s="44" t="s">
        <v>237</v>
      </c>
      <c r="BI1652" s="45"/>
      <c r="BJ1652" s="45"/>
      <c r="BK1652" s="46"/>
      <c r="BL1652" s="45"/>
    </row>
    <row r="1653" spans="1:64" ht="18" customHeight="1" x14ac:dyDescent="0.3">
      <c r="A1653" s="76">
        <f>IFERROR(InformeTbHv[[#This Row],[T EFECTIVO]]/InformeTbHv[[#This Row],[Horas disponibles]],0)</f>
        <v>0.91554054054054057</v>
      </c>
      <c r="B1653" s="76">
        <f>((InformeTbHv[[#This Row],[T PROGRAMADO]]-InformeTbHv[[#This Row],[HORAS DE OTRAS PARADA]]))/InformeTbHv[[#This Row],[T PROGRAMADO]]</f>
        <v>0.83384615384615379</v>
      </c>
      <c r="C1653" s="217">
        <f>IFERROR(((InformeTbHv[[#This Row],[T PROGRAMADO]]-InformeTbHv[[#This Row],[Ttal P. mec]])/InformeTbHv[[#This Row],[T PROGRAMADO]]),0)</f>
        <v>0.91076923076923078</v>
      </c>
      <c r="D1653" s="49">
        <f>IFERROR(ROUND(InformeTbHv[[#This Row],[TOTAL DE ARBOLES]]/InformeTbHv[[#This Row],[T EFECTIVO]],2),"")</f>
        <v>35.06</v>
      </c>
      <c r="E1653" s="49">
        <f>(IFERROR(ROUND(InformeTbHv[[#This Row],[M3]]/InformeTbHv[[#This Row],[TOTAL DE ARBOLES]],2),""))</f>
        <v>0.53</v>
      </c>
      <c r="F1653" s="39">
        <f>IFERROR(ROUND(InformeTbHv[[#This Row],[M3]]/InformeTbHv[[#This Row],[T EFECTIVO]],2),"")</f>
        <v>18.52</v>
      </c>
      <c r="G1653" s="72">
        <f>InformeTbHv[[#This Row],[T PROGRAMADO]]-InformeTbHv[[#This Row],[HORAS DE OTRAS PARADA]]</f>
        <v>5.42</v>
      </c>
      <c r="H1653" s="72">
        <f>InformeTbHv[[#This Row],[T PROGRAMADO]]-SUM(InformeTbHv[[#This Row],[T PARADAS MEC]]+InformeTbHv[[#This Row],[ALISTAMIENTO]]+InformeTbHv[[#This Row],[Mantenimiento periódico]])</f>
        <v>5.92</v>
      </c>
      <c r="I1653" s="72">
        <f>InformeTbHv[[#This Row],[T PARADAS MEC]]+InformeTbHv[[#This Row],[ALISTAMIENTO]]+InformeTbHv[[#This Row],[Mantenimiento periódico]]</f>
        <v>0.57999999999999996</v>
      </c>
      <c r="J1653" s="72">
        <f>SUMIF(InformeTbHv[[#This Row],[MOTIVO 1]],"Mantenimiento periódico",InformeTbHv[[#This Row],[T OTRA PARADA 1]])</f>
        <v>0</v>
      </c>
      <c r="K1653" s="72">
        <f>InformeTbHv[[#This Row],[Mantenimiento periódico]]+InformeTbHv[[#This Row],[ALISTAMIENTO]]</f>
        <v>0.57999999999999996</v>
      </c>
      <c r="L1653" s="72">
        <f>SUM(InformeTbHv[[#This Row],[T OTRA PARADA 1]:[T OTRA PARADA 5]])</f>
        <v>0</v>
      </c>
      <c r="M1653" s="49" t="s">
        <v>68</v>
      </c>
      <c r="N1653" s="49" t="s">
        <v>1417</v>
      </c>
      <c r="O1653" s="49" t="s">
        <v>82</v>
      </c>
      <c r="P1653" s="49">
        <v>94266396</v>
      </c>
      <c r="Q1653" s="49" t="s">
        <v>65</v>
      </c>
      <c r="R1653" s="49" t="s">
        <v>44</v>
      </c>
      <c r="S1653" s="77">
        <v>46115</v>
      </c>
      <c r="T1653" s="49" t="s">
        <v>164</v>
      </c>
      <c r="U1653" s="49"/>
      <c r="V1653" s="49"/>
      <c r="W1653" s="49"/>
      <c r="X1653" s="49"/>
      <c r="Y1653" s="49"/>
      <c r="Z1653" s="49"/>
      <c r="AA1653" s="49"/>
      <c r="AB1653" s="49"/>
      <c r="AC1653" s="49" t="s">
        <v>1426</v>
      </c>
      <c r="AD1653" s="49" t="s">
        <v>1471</v>
      </c>
      <c r="AE1653" s="49" t="s">
        <v>1512</v>
      </c>
      <c r="AF1653" s="49">
        <v>26.520279887958782</v>
      </c>
      <c r="AG1653" s="49" t="s">
        <v>1319</v>
      </c>
      <c r="AH1653" s="259">
        <v>8</v>
      </c>
      <c r="AI1653" s="125" t="s">
        <v>45</v>
      </c>
      <c r="AJ1653" s="418">
        <f>VLOOKUP(InformeTbHv[[#This Row],[TURNO]],[1]INFORMEHV!AI$2:AK$184,2,0)</f>
        <v>0.58333333333333337</v>
      </c>
      <c r="AK1653" s="418">
        <f>VLOOKUP(InformeTbHv[[#This Row],[TURNO]],[1]INFORMEHV!AI$2:AK$184,3,0)</f>
        <v>0.91666666666666663</v>
      </c>
      <c r="AL1653" s="125"/>
      <c r="AM1653" s="49">
        <v>190</v>
      </c>
      <c r="AN1653" s="49">
        <v>100.39</v>
      </c>
      <c r="AO1653" s="49">
        <v>31.73</v>
      </c>
      <c r="AP1653" s="49">
        <v>60</v>
      </c>
      <c r="AQ1653" s="72"/>
      <c r="AR1653" s="49">
        <v>6.5</v>
      </c>
      <c r="AS1653" s="49"/>
      <c r="AT1653" s="49"/>
      <c r="AU1653" s="49"/>
      <c r="AV1653" s="49">
        <v>0.57999999999999996</v>
      </c>
      <c r="AW1653" s="49">
        <v>0.17</v>
      </c>
      <c r="AX1653" s="49">
        <v>0.33</v>
      </c>
      <c r="AY1653" s="49"/>
      <c r="AZ1653" s="71"/>
      <c r="BA1653" s="49" t="s">
        <v>48</v>
      </c>
      <c r="BB165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1.08</v>
      </c>
      <c r="BC1653" s="72"/>
      <c r="BD1653" s="72"/>
      <c r="BE1653" s="72"/>
      <c r="BF1653" s="72"/>
      <c r="BG1653" s="74"/>
      <c r="BH1653" s="44"/>
      <c r="BI1653" s="45"/>
      <c r="BJ1653" s="45"/>
      <c r="BK1653" s="46"/>
      <c r="BL1653" s="45"/>
    </row>
    <row r="1654" spans="1:64" ht="18" customHeight="1" x14ac:dyDescent="0.3">
      <c r="A1654" s="76">
        <f>IFERROR(InformeTbHv[[#This Row],[T EFECTIVO]]/InformeTbHv[[#This Row],[Horas disponibles]],0)</f>
        <v>2.1929824561406938E-3</v>
      </c>
      <c r="B1654" s="76">
        <f>((InformeTbHv[[#This Row],[T PROGRAMADO]]-InformeTbHv[[#This Row],[HORAS DE OTRAS PARADA]]))/InformeTbHv[[#This Row],[T PROGRAMADO]]</f>
        <v>2.083333333333659E-3</v>
      </c>
      <c r="C1654" s="217">
        <f>IFERROR(((InformeTbHv[[#This Row],[T PROGRAMADO]]-InformeTbHv[[#This Row],[Ttal P. mec]])/InformeTbHv[[#This Row],[T PROGRAMADO]]),0)</f>
        <v>0.95</v>
      </c>
      <c r="D1654" s="49">
        <f>IFERROR(ROUND(InformeTbHv[[#This Row],[TOTAL DE ARBOLES]]/InformeTbHv[[#This Row],[T EFECTIVO]],2),"")</f>
        <v>0</v>
      </c>
      <c r="E1654" s="49" t="str">
        <f>(IFERROR(ROUND(InformeTbHv[[#This Row],[M3]]/InformeTbHv[[#This Row],[TOTAL DE ARBOLES]],2),""))</f>
        <v/>
      </c>
      <c r="F1654" s="39">
        <f>IFERROR(ROUND(InformeTbHv[[#This Row],[M3]]/InformeTbHv[[#This Row],[T EFECTIVO]],2),"")</f>
        <v>0</v>
      </c>
      <c r="G1654" s="72">
        <f>InformeTbHv[[#This Row],[T PROGRAMADO]]-InformeTbHv[[#This Row],[HORAS DE OTRAS PARADA]]</f>
        <v>1.6666666666669272E-2</v>
      </c>
      <c r="H1654" s="72">
        <f>InformeTbHv[[#This Row],[T PROGRAMADO]]-SUM(InformeTbHv[[#This Row],[T PARADAS MEC]]+InformeTbHv[[#This Row],[ALISTAMIENTO]]+InformeTbHv[[#This Row],[Mantenimiento periódico]])</f>
        <v>7.6</v>
      </c>
      <c r="I1654" s="72">
        <f>InformeTbHv[[#This Row],[T PARADAS MEC]]+InformeTbHv[[#This Row],[ALISTAMIENTO]]+InformeTbHv[[#This Row],[Mantenimiento periódico]]</f>
        <v>0.4</v>
      </c>
      <c r="J1654" s="72">
        <f>SUMIF(InformeTbHv[[#This Row],[MOTIVO 1]],"Mantenimiento periódico",InformeTbHv[[#This Row],[T OTRA PARADA 1]])</f>
        <v>0</v>
      </c>
      <c r="K1654" s="72">
        <f>InformeTbHv[[#This Row],[Mantenimiento periódico]]+InformeTbHv[[#This Row],[ALISTAMIENTO]]</f>
        <v>0.4</v>
      </c>
      <c r="L1654" s="72">
        <f>SUM(InformeTbHv[[#This Row],[T OTRA PARADA 1]:[T OTRA PARADA 5]])</f>
        <v>7.3333333333333304</v>
      </c>
      <c r="M1654" s="49" t="s">
        <v>72</v>
      </c>
      <c r="N1654" s="49" t="s">
        <v>1418</v>
      </c>
      <c r="O1654" s="49" t="s">
        <v>73</v>
      </c>
      <c r="P1654" s="49">
        <v>1116724403</v>
      </c>
      <c r="Q1654" s="49" t="s">
        <v>43</v>
      </c>
      <c r="R1654" s="49" t="s">
        <v>74</v>
      </c>
      <c r="S1654" s="77">
        <v>46118</v>
      </c>
      <c r="T1654" s="49" t="s">
        <v>102</v>
      </c>
      <c r="U1654" s="49"/>
      <c r="V1654" s="49"/>
      <c r="W1654" s="49"/>
      <c r="X1654" s="49"/>
      <c r="Y1654" s="49"/>
      <c r="Z1654" s="49"/>
      <c r="AA1654" s="49"/>
      <c r="AB1654" s="49"/>
      <c r="AC1654" s="49" t="s">
        <v>1425</v>
      </c>
      <c r="AD1654" s="49" t="s">
        <v>1470</v>
      </c>
      <c r="AE1654" s="49" t="s">
        <v>1514</v>
      </c>
      <c r="AF1654" s="49">
        <v>18.81028029942162</v>
      </c>
      <c r="AG1654" s="251" t="s">
        <v>205</v>
      </c>
      <c r="AH1654" s="259">
        <v>4</v>
      </c>
      <c r="AI1654" s="49" t="s">
        <v>47</v>
      </c>
      <c r="AJ1654" s="420">
        <f>VLOOKUP(InformeTbHv[[#This Row],[TURNO]],[1]INFORMEHV!AI$2:AK$184,2,0)</f>
        <v>0.25</v>
      </c>
      <c r="AK1654" s="420">
        <f>VLOOKUP(InformeTbHv[[#This Row],[TURNO]],[1]INFORMEHV!AI$2:AK$184,3,0)</f>
        <v>0.58333333333333337</v>
      </c>
      <c r="AL1654" s="125"/>
      <c r="AM1654" s="49"/>
      <c r="AN1654" s="49"/>
      <c r="AO1654" s="49"/>
      <c r="AP1654" s="49"/>
      <c r="AQ1654" s="72"/>
      <c r="AR1654" s="49">
        <v>8</v>
      </c>
      <c r="AS1654" s="49"/>
      <c r="AT1654" s="49"/>
      <c r="AU1654" s="49"/>
      <c r="AV1654" s="49">
        <v>0.4</v>
      </c>
      <c r="AW1654" s="49"/>
      <c r="AX1654" s="49">
        <v>0.25</v>
      </c>
      <c r="AY1654" s="49"/>
      <c r="AZ1654" s="71" t="s">
        <v>1117</v>
      </c>
      <c r="BA1654" s="49" t="s">
        <v>48</v>
      </c>
      <c r="BB165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7.9833333333333307</v>
      </c>
      <c r="BC1654" s="72">
        <v>6.3333333333333304</v>
      </c>
      <c r="BD1654" s="72">
        <v>1</v>
      </c>
      <c r="BE1654" s="72"/>
      <c r="BF1654" s="72"/>
      <c r="BG1654" s="74"/>
      <c r="BH1654" s="44" t="s">
        <v>858</v>
      </c>
      <c r="BI1654" s="45" t="s">
        <v>1118</v>
      </c>
      <c r="BJ1654" s="45"/>
      <c r="BK1654" s="46"/>
      <c r="BL1654" s="45"/>
    </row>
    <row r="1655" spans="1:64" ht="18" customHeight="1" x14ac:dyDescent="0.3">
      <c r="A1655" s="76">
        <f>IFERROR(InformeTbHv[[#This Row],[T EFECTIVO]]/InformeTbHv[[#This Row],[Horas disponibles]],0)</f>
        <v>0.91160949868073882</v>
      </c>
      <c r="B1655" s="76">
        <f>((InformeTbHv[[#This Row],[T PROGRAMADO]]-InformeTbHv[[#This Row],[HORAS DE OTRAS PARADA]]))/InformeTbHv[[#This Row],[T PROGRAMADO]]</f>
        <v>0.86375000000000002</v>
      </c>
      <c r="C1655" s="217">
        <f>IFERROR(((InformeTbHv[[#This Row],[T PROGRAMADO]]-InformeTbHv[[#This Row],[Ttal P. mec]])/InformeTbHv[[#This Row],[T PROGRAMADO]]),0)</f>
        <v>0.94750000000000001</v>
      </c>
      <c r="D1655" s="49">
        <f>IFERROR(ROUND(InformeTbHv[[#This Row],[TOTAL DE ARBOLES]]/InformeTbHv[[#This Row],[T EFECTIVO]],2),"")</f>
        <v>52.1</v>
      </c>
      <c r="E1655" s="49">
        <f>(IFERROR(ROUND(InformeTbHv[[#This Row],[M3]]/InformeTbHv[[#This Row],[TOTAL DE ARBOLES]],2),""))</f>
        <v>0.22</v>
      </c>
      <c r="F1655" s="39">
        <f>IFERROR(ROUND(InformeTbHv[[#This Row],[M3]]/InformeTbHv[[#This Row],[T EFECTIVO]],2),"")</f>
        <v>11.58</v>
      </c>
      <c r="G1655" s="72">
        <f>InformeTbHv[[#This Row],[T PROGRAMADO]]-InformeTbHv[[#This Row],[HORAS DE OTRAS PARADA]]</f>
        <v>6.91</v>
      </c>
      <c r="H1655" s="72">
        <f>InformeTbHv[[#This Row],[T PROGRAMADO]]-SUM(InformeTbHv[[#This Row],[T PARADAS MEC]]+InformeTbHv[[#This Row],[ALISTAMIENTO]]+InformeTbHv[[#This Row],[Mantenimiento periódico]])</f>
        <v>7.58</v>
      </c>
      <c r="I1655" s="72">
        <f>InformeTbHv[[#This Row],[T PARADAS MEC]]+InformeTbHv[[#This Row],[ALISTAMIENTO]]+InformeTbHv[[#This Row],[Mantenimiento periódico]]</f>
        <v>0.42</v>
      </c>
      <c r="J1655" s="72">
        <f>SUMIF(InformeTbHv[[#This Row],[MOTIVO 1]],"Mantenimiento periódico",InformeTbHv[[#This Row],[T OTRA PARADA 1]])</f>
        <v>0</v>
      </c>
      <c r="K1655" s="72">
        <f>InformeTbHv[[#This Row],[Mantenimiento periódico]]+InformeTbHv[[#This Row],[ALISTAMIENTO]]</f>
        <v>0.42</v>
      </c>
      <c r="L1655" s="72">
        <f>SUM(InformeTbHv[[#This Row],[T OTRA PARADA 1]:[T OTRA PARADA 5]])</f>
        <v>0</v>
      </c>
      <c r="M1655" s="49" t="s">
        <v>55</v>
      </c>
      <c r="N1655" s="49" t="s">
        <v>1418</v>
      </c>
      <c r="O1655" s="49" t="s">
        <v>60</v>
      </c>
      <c r="P1655" s="49">
        <v>1061791033</v>
      </c>
      <c r="Q1655" s="49" t="s">
        <v>43</v>
      </c>
      <c r="R1655" s="49" t="s">
        <v>49</v>
      </c>
      <c r="S1655" s="77">
        <v>46118</v>
      </c>
      <c r="T1655" s="49" t="s">
        <v>518</v>
      </c>
      <c r="U1655" s="49"/>
      <c r="V1655" s="49"/>
      <c r="W1655" s="49"/>
      <c r="X1655" s="49"/>
      <c r="Y1655" s="49"/>
      <c r="Z1655" s="49"/>
      <c r="AA1655" s="49"/>
      <c r="AB1655" s="49"/>
      <c r="AC1655" s="49" t="s">
        <v>1431</v>
      </c>
      <c r="AD1655" s="49" t="s">
        <v>1476</v>
      </c>
      <c r="AE1655" s="49" t="s">
        <v>1518</v>
      </c>
      <c r="AF1655" s="49">
        <v>19.234154182394327</v>
      </c>
      <c r="AG1655" s="49" t="s">
        <v>1318</v>
      </c>
      <c r="AH1655" s="259">
        <v>15</v>
      </c>
      <c r="AI1655" s="49" t="s">
        <v>47</v>
      </c>
      <c r="AJ1655" s="420">
        <f>VLOOKUP(InformeTbHv[[#This Row],[TURNO]],[1]INFORMEHV!AI$2:AK$184,2,0)</f>
        <v>0.25</v>
      </c>
      <c r="AK1655" s="420">
        <f>VLOOKUP(InformeTbHv[[#This Row],[TURNO]],[1]INFORMEHV!AI$2:AK$184,3,0)</f>
        <v>0.58333333333333337</v>
      </c>
      <c r="AL1655" s="125">
        <v>28</v>
      </c>
      <c r="AM1655" s="49">
        <v>360</v>
      </c>
      <c r="AN1655" s="49">
        <v>80</v>
      </c>
      <c r="AO1655" s="49">
        <v>80</v>
      </c>
      <c r="AP1655" s="49">
        <v>38</v>
      </c>
      <c r="AQ1655" s="197">
        <v>27</v>
      </c>
      <c r="AR1655" s="49">
        <v>8</v>
      </c>
      <c r="AS1655" s="49"/>
      <c r="AT1655" s="49"/>
      <c r="AU1655" s="49"/>
      <c r="AV1655" s="49">
        <v>0.42</v>
      </c>
      <c r="AW1655" s="49">
        <v>0.42</v>
      </c>
      <c r="AX1655" s="49">
        <v>0.25</v>
      </c>
      <c r="AY1655" s="49"/>
      <c r="AZ1655" s="71" t="s">
        <v>1119</v>
      </c>
      <c r="BA1655" s="49" t="s">
        <v>46</v>
      </c>
      <c r="BB165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1.0899999999999999</v>
      </c>
      <c r="BC1655" s="72"/>
      <c r="BD1655" s="72"/>
      <c r="BE1655" s="72"/>
      <c r="BF1655" s="72"/>
      <c r="BG1655" s="74"/>
      <c r="BH1655" s="44"/>
      <c r="BI1655" s="45"/>
      <c r="BJ1655" s="45"/>
      <c r="BK1655" s="46"/>
      <c r="BL1655" s="45"/>
    </row>
    <row r="1656" spans="1:64" ht="18" customHeight="1" x14ac:dyDescent="0.3">
      <c r="A1656" s="76">
        <f>IFERROR(InformeTbHv[[#This Row],[T EFECTIVO]]/InformeTbHv[[#This Row],[Horas disponibles]],0)</f>
        <v>0.91160949868073882</v>
      </c>
      <c r="B1656" s="76">
        <f>((InformeTbHv[[#This Row],[T PROGRAMADO]]-InformeTbHv[[#This Row],[HORAS DE OTRAS PARADA]]))/InformeTbHv[[#This Row],[T PROGRAMADO]]</f>
        <v>0.86375000000000002</v>
      </c>
      <c r="C1656" s="217">
        <f>IFERROR(((InformeTbHv[[#This Row],[T PROGRAMADO]]-InformeTbHv[[#This Row],[Ttal P. mec]])/InformeTbHv[[#This Row],[T PROGRAMADO]]),0)</f>
        <v>0.94750000000000001</v>
      </c>
      <c r="D1656" s="49">
        <f>IFERROR(ROUND(InformeTbHv[[#This Row],[TOTAL DE ARBOLES]]/InformeTbHv[[#This Row],[T EFECTIVO]],2),"")</f>
        <v>47.76</v>
      </c>
      <c r="E1656" s="49">
        <f>(IFERROR(ROUND(InformeTbHv[[#This Row],[M3]]/InformeTbHv[[#This Row],[TOTAL DE ARBOLES]],2),""))</f>
        <v>0.95</v>
      </c>
      <c r="F1656" s="39">
        <f>IFERROR(ROUND(InformeTbHv[[#This Row],[M3]]/InformeTbHv[[#This Row],[T EFECTIVO]],2),"")</f>
        <v>45.3</v>
      </c>
      <c r="G1656" s="72">
        <f>InformeTbHv[[#This Row],[T PROGRAMADO]]-InformeTbHv[[#This Row],[HORAS DE OTRAS PARADA]]</f>
        <v>6.91</v>
      </c>
      <c r="H1656" s="72">
        <f>InformeTbHv[[#This Row],[T PROGRAMADO]]-SUM(InformeTbHv[[#This Row],[T PARADAS MEC]]+InformeTbHv[[#This Row],[ALISTAMIENTO]]+InformeTbHv[[#This Row],[Mantenimiento periódico]])</f>
        <v>7.58</v>
      </c>
      <c r="I1656" s="72">
        <f>InformeTbHv[[#This Row],[T PARADAS MEC]]+InformeTbHv[[#This Row],[ALISTAMIENTO]]+InformeTbHv[[#This Row],[Mantenimiento periódico]]</f>
        <v>0.42</v>
      </c>
      <c r="J1656" s="72">
        <f>SUMIF(InformeTbHv[[#This Row],[MOTIVO 1]],"Mantenimiento periódico",InformeTbHv[[#This Row],[T OTRA PARADA 1]])</f>
        <v>0</v>
      </c>
      <c r="K1656" s="72">
        <f>InformeTbHv[[#This Row],[Mantenimiento periódico]]+InformeTbHv[[#This Row],[ALISTAMIENTO]]</f>
        <v>0.42</v>
      </c>
      <c r="L1656" s="72">
        <f>SUM(InformeTbHv[[#This Row],[T OTRA PARADA 1]:[T OTRA PARADA 5]])</f>
        <v>0</v>
      </c>
      <c r="M1656" s="49" t="s">
        <v>55</v>
      </c>
      <c r="N1656" s="49" t="s">
        <v>1418</v>
      </c>
      <c r="O1656" s="49" t="s">
        <v>94</v>
      </c>
      <c r="P1656" s="49">
        <v>94269293</v>
      </c>
      <c r="Q1656" s="49" t="s">
        <v>43</v>
      </c>
      <c r="R1656" s="49" t="s">
        <v>49</v>
      </c>
      <c r="S1656" s="77">
        <v>46118</v>
      </c>
      <c r="T1656" s="49" t="s">
        <v>62</v>
      </c>
      <c r="U1656" s="49"/>
      <c r="V1656" s="49"/>
      <c r="W1656" s="49"/>
      <c r="X1656" s="49"/>
      <c r="Y1656" s="49"/>
      <c r="Z1656" s="49"/>
      <c r="AA1656" s="49"/>
      <c r="AB1656" s="49"/>
      <c r="AC1656" s="49" t="s">
        <v>1445</v>
      </c>
      <c r="AD1656" s="49" t="s">
        <v>1490</v>
      </c>
      <c r="AE1656" s="49" t="s">
        <v>1518</v>
      </c>
      <c r="AF1656" s="49">
        <v>19.828868083208551</v>
      </c>
      <c r="AG1656" s="49" t="s">
        <v>1318</v>
      </c>
      <c r="AH1656" s="259">
        <v>15</v>
      </c>
      <c r="AI1656" s="49" t="s">
        <v>45</v>
      </c>
      <c r="AJ1656" s="420">
        <f>VLOOKUP(InformeTbHv[[#This Row],[TURNO]],[1]INFORMEHV!AI$2:AK$184,2,0)</f>
        <v>0.58333333333333337</v>
      </c>
      <c r="AK1656" s="420">
        <f>VLOOKUP(InformeTbHv[[#This Row],[TURNO]],[1]INFORMEHV!AI$2:AK$184,3,0)</f>
        <v>0.91666666666666663</v>
      </c>
      <c r="AL1656" s="125">
        <v>29</v>
      </c>
      <c r="AM1656" s="49">
        <v>330</v>
      </c>
      <c r="AN1656" s="49">
        <v>313</v>
      </c>
      <c r="AO1656" s="49">
        <v>14</v>
      </c>
      <c r="AP1656" s="49">
        <v>38</v>
      </c>
      <c r="AQ1656" s="197">
        <v>24</v>
      </c>
      <c r="AR1656" s="49">
        <v>8</v>
      </c>
      <c r="AS1656" s="49"/>
      <c r="AT1656" s="49"/>
      <c r="AU1656" s="49"/>
      <c r="AV1656" s="49">
        <v>0.42</v>
      </c>
      <c r="AW1656" s="49">
        <v>0.42</v>
      </c>
      <c r="AX1656" s="49">
        <v>0.25</v>
      </c>
      <c r="AY1656" s="49">
        <v>2</v>
      </c>
      <c r="AZ1656" s="71" t="s">
        <v>1120</v>
      </c>
      <c r="BA1656" s="49" t="s">
        <v>46</v>
      </c>
      <c r="BB165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1.0899999999999999</v>
      </c>
      <c r="BC1656" s="72"/>
      <c r="BD1656" s="72"/>
      <c r="BE1656" s="72"/>
      <c r="BF1656" s="72"/>
      <c r="BG1656" s="74"/>
      <c r="BH1656" s="44"/>
      <c r="BI1656" s="45"/>
      <c r="BJ1656" s="45"/>
      <c r="BK1656" s="46"/>
      <c r="BL1656" s="45"/>
    </row>
    <row r="1657" spans="1:64" ht="18" customHeight="1" x14ac:dyDescent="0.3">
      <c r="A1657" s="76">
        <f>IFERROR(InformeTbHv[[#This Row],[T EFECTIVO]]/InformeTbHv[[#This Row],[Horas disponibles]],0)</f>
        <v>0.94524119947848761</v>
      </c>
      <c r="B1657" s="76">
        <f>((InformeTbHv[[#This Row],[T PROGRAMADO]]-InformeTbHv[[#This Row],[HORAS DE OTRAS PARADA]]))/InformeTbHv[[#This Row],[T PROGRAMADO]]</f>
        <v>0.90625</v>
      </c>
      <c r="C1657" s="217">
        <f>IFERROR(((InformeTbHv[[#This Row],[T PROGRAMADO]]-InformeTbHv[[#This Row],[Ttal P. mec]])/InformeTbHv[[#This Row],[T PROGRAMADO]]),0)</f>
        <v>0.95874999999999999</v>
      </c>
      <c r="D1657" s="49">
        <f>IFERROR(ROUND(InformeTbHv[[#This Row],[TOTAL DE ARBOLES]]/InformeTbHv[[#This Row],[T EFECTIVO]],2),"")</f>
        <v>69.239999999999995</v>
      </c>
      <c r="E1657" s="49">
        <f>(IFERROR(ROUND(InformeTbHv[[#This Row],[M3]]/InformeTbHv[[#This Row],[TOTAL DE ARBOLES]],2),""))</f>
        <v>0.35</v>
      </c>
      <c r="F1657" s="39">
        <f>IFERROR(ROUND(InformeTbHv[[#This Row],[M3]]/InformeTbHv[[#This Row],[T EFECTIVO]],2),"")</f>
        <v>24.18</v>
      </c>
      <c r="G1657" s="72">
        <f>InformeTbHv[[#This Row],[T PROGRAMADO]]-InformeTbHv[[#This Row],[HORAS DE OTRAS PARADA]]</f>
        <v>7.25</v>
      </c>
      <c r="H1657" s="72">
        <f>InformeTbHv[[#This Row],[T PROGRAMADO]]-SUM(InformeTbHv[[#This Row],[T PARADAS MEC]]+InformeTbHv[[#This Row],[ALISTAMIENTO]]+InformeTbHv[[#This Row],[Mantenimiento periódico]])</f>
        <v>7.67</v>
      </c>
      <c r="I1657" s="72">
        <f>InformeTbHv[[#This Row],[T PARADAS MEC]]+InformeTbHv[[#This Row],[ALISTAMIENTO]]+InformeTbHv[[#This Row],[Mantenimiento periódico]]</f>
        <v>0.33</v>
      </c>
      <c r="J1657" s="72">
        <f>SUMIF(InformeTbHv[[#This Row],[MOTIVO 1]],"Mantenimiento periódico",InformeTbHv[[#This Row],[T OTRA PARADA 1]])</f>
        <v>0</v>
      </c>
      <c r="K1657" s="72">
        <f>InformeTbHv[[#This Row],[Mantenimiento periódico]]+InformeTbHv[[#This Row],[ALISTAMIENTO]]</f>
        <v>0.33</v>
      </c>
      <c r="L1657" s="72">
        <f>SUM(InformeTbHv[[#This Row],[T OTRA PARADA 1]:[T OTRA PARADA 5]])</f>
        <v>0</v>
      </c>
      <c r="M1657" s="49" t="s">
        <v>76</v>
      </c>
      <c r="N1657" s="49" t="s">
        <v>1418</v>
      </c>
      <c r="O1657" s="49" t="s">
        <v>83</v>
      </c>
      <c r="P1657" s="49">
        <v>1116724602</v>
      </c>
      <c r="Q1657" s="49" t="s">
        <v>43</v>
      </c>
      <c r="R1657" s="49" t="s">
        <v>49</v>
      </c>
      <c r="S1657" s="77">
        <v>46119</v>
      </c>
      <c r="T1657" s="49" t="s">
        <v>981</v>
      </c>
      <c r="U1657" s="49"/>
      <c r="V1657" s="49"/>
      <c r="W1657" s="49"/>
      <c r="X1657" s="49"/>
      <c r="Y1657" s="49"/>
      <c r="Z1657" s="49"/>
      <c r="AA1657" s="49"/>
      <c r="AB1657" s="49"/>
      <c r="AC1657" s="49" t="s">
        <v>1435</v>
      </c>
      <c r="AD1657" s="49" t="s">
        <v>1480</v>
      </c>
      <c r="AE1657" s="49" t="s">
        <v>1509</v>
      </c>
      <c r="AF1657" s="49">
        <v>21.85343388198622</v>
      </c>
      <c r="AG1657" s="251" t="s">
        <v>205</v>
      </c>
      <c r="AH1657" s="259">
        <v>8</v>
      </c>
      <c r="AI1657" s="49" t="s">
        <v>45</v>
      </c>
      <c r="AJ1657" s="420">
        <f>VLOOKUP(InformeTbHv[[#This Row],[TURNO]],[1]INFORMEHV!AI$2:AK$184,2,0)</f>
        <v>0.58333333333333337</v>
      </c>
      <c r="AK1657" s="420">
        <f>VLOOKUP(InformeTbHv[[#This Row],[TURNO]],[1]INFORMEHV!AI$2:AK$184,3,0)</f>
        <v>0.91666666666666663</v>
      </c>
      <c r="AL1657" s="125">
        <v>22</v>
      </c>
      <c r="AM1657" s="49">
        <v>502</v>
      </c>
      <c r="AN1657" s="49">
        <v>175.27</v>
      </c>
      <c r="AO1657" s="49">
        <v>22.49</v>
      </c>
      <c r="AP1657" s="49"/>
      <c r="AQ1657" s="72">
        <v>20</v>
      </c>
      <c r="AR1657" s="49">
        <v>8</v>
      </c>
      <c r="AS1657" s="49"/>
      <c r="AT1657" s="49"/>
      <c r="AU1657" s="49"/>
      <c r="AV1657" s="49">
        <v>0.33</v>
      </c>
      <c r="AW1657" s="49">
        <v>0.25</v>
      </c>
      <c r="AX1657" s="49">
        <v>0.17</v>
      </c>
      <c r="AY1657" s="49"/>
      <c r="AZ1657" s="71"/>
      <c r="BA1657" s="49" t="s">
        <v>46</v>
      </c>
      <c r="BB165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0.75000000000000011</v>
      </c>
      <c r="BC1657" s="72"/>
      <c r="BD1657" s="72"/>
      <c r="BE1657" s="72"/>
      <c r="BF1657" s="72"/>
      <c r="BG1657" s="74"/>
      <c r="BH1657" s="44"/>
      <c r="BI1657" s="45"/>
      <c r="BJ1657" s="45"/>
      <c r="BK1657" s="46"/>
      <c r="BL1657" s="45"/>
    </row>
    <row r="1658" spans="1:64" ht="18" customHeight="1" x14ac:dyDescent="0.3">
      <c r="A1658" s="76">
        <f>IFERROR(InformeTbHv[[#This Row],[T EFECTIVO]]/InformeTbHv[[#This Row],[Horas disponibles]],0)</f>
        <v>0.96774193548387089</v>
      </c>
      <c r="B1658" s="76">
        <f>((InformeTbHv[[#This Row],[T PROGRAMADO]]-InformeTbHv[[#This Row],[HORAS DE OTRAS PARADA]]))/InformeTbHv[[#This Row],[T PROGRAMADO]]</f>
        <v>0.92307692307692313</v>
      </c>
      <c r="C1658" s="217">
        <f>IFERROR(((InformeTbHv[[#This Row],[T PROGRAMADO]]-InformeTbHv[[#This Row],[Ttal P. mec]])/InformeTbHv[[#This Row],[T PROGRAMADO]]),0)</f>
        <v>0.9538461538461539</v>
      </c>
      <c r="D1658" s="49">
        <f>IFERROR(ROUND(InformeTbHv[[#This Row],[TOTAL DE ARBOLES]]/InformeTbHv[[#This Row],[T EFECTIVO]],2),"")</f>
        <v>38.67</v>
      </c>
      <c r="E1658" s="49">
        <f>(IFERROR(ROUND(InformeTbHv[[#This Row],[M3]]/InformeTbHv[[#This Row],[TOTAL DE ARBOLES]],2),""))</f>
        <v>0.45</v>
      </c>
      <c r="F1658" s="39">
        <f>IFERROR(ROUND(InformeTbHv[[#This Row],[M3]]/InformeTbHv[[#This Row],[T EFECTIVO]],2),"")</f>
        <v>17.5</v>
      </c>
      <c r="G1658" s="72">
        <f>InformeTbHv[[#This Row],[T PROGRAMADO]]-InformeTbHv[[#This Row],[HORAS DE OTRAS PARADA]]</f>
        <v>6</v>
      </c>
      <c r="H1658" s="72">
        <f>InformeTbHv[[#This Row],[T PROGRAMADO]]-SUM(InformeTbHv[[#This Row],[T PARADAS MEC]]+InformeTbHv[[#This Row],[ALISTAMIENTO]]+InformeTbHv[[#This Row],[Mantenimiento periódico]])</f>
        <v>6.2</v>
      </c>
      <c r="I1658" s="72">
        <f>InformeTbHv[[#This Row],[T PARADAS MEC]]+InformeTbHv[[#This Row],[ALISTAMIENTO]]+InformeTbHv[[#This Row],[Mantenimiento periódico]]</f>
        <v>0.3</v>
      </c>
      <c r="J1658" s="72">
        <f>SUMIF(InformeTbHv[[#This Row],[MOTIVO 1]],"Mantenimiento periódico",InformeTbHv[[#This Row],[T OTRA PARADA 1]])</f>
        <v>0</v>
      </c>
      <c r="K1658" s="72">
        <f>InformeTbHv[[#This Row],[Mantenimiento periódico]]+InformeTbHv[[#This Row],[ALISTAMIENTO]]</f>
        <v>0.3</v>
      </c>
      <c r="L1658" s="72">
        <f>SUM(InformeTbHv[[#This Row],[T OTRA PARADA 1]:[T OTRA PARADA 5]])</f>
        <v>0</v>
      </c>
      <c r="M1658" s="49" t="s">
        <v>42</v>
      </c>
      <c r="N1658" s="49" t="s">
        <v>1418</v>
      </c>
      <c r="O1658" s="49" t="s">
        <v>80</v>
      </c>
      <c r="P1658" s="49">
        <v>94270446</v>
      </c>
      <c r="Q1658" s="49" t="s">
        <v>43</v>
      </c>
      <c r="R1658" s="49" t="s">
        <v>44</v>
      </c>
      <c r="S1658" s="77">
        <v>46117</v>
      </c>
      <c r="T1658" s="49" t="s">
        <v>1075</v>
      </c>
      <c r="U1658" s="49"/>
      <c r="V1658" s="49"/>
      <c r="W1658" s="49"/>
      <c r="X1658" s="49"/>
      <c r="Y1658" s="49"/>
      <c r="Z1658" s="49"/>
      <c r="AA1658" s="49"/>
      <c r="AB1658" s="49"/>
      <c r="AC1658" s="49" t="s">
        <v>1437</v>
      </c>
      <c r="AD1658" s="49" t="s">
        <v>1482</v>
      </c>
      <c r="AE1658" s="49" t="s">
        <v>1519</v>
      </c>
      <c r="AF1658" s="49">
        <v>25.440823396499322</v>
      </c>
      <c r="AG1658" s="49" t="s">
        <v>208</v>
      </c>
      <c r="AH1658" s="259">
        <v>1</v>
      </c>
      <c r="AI1658" s="49" t="s">
        <v>45</v>
      </c>
      <c r="AJ1658" s="420">
        <f>VLOOKUP(InformeTbHv[[#This Row],[TURNO]],[1]INFORMEHV!AI$2:AK$184,2,0)</f>
        <v>0.58333333333333337</v>
      </c>
      <c r="AK1658" s="420">
        <f>VLOOKUP(InformeTbHv[[#This Row],[TURNO]],[1]INFORMEHV!AI$2:AK$184,3,0)</f>
        <v>0.91666666666666663</v>
      </c>
      <c r="AL1658" s="125">
        <v>26</v>
      </c>
      <c r="AM1658" s="49">
        <v>232</v>
      </c>
      <c r="AN1658" s="49">
        <v>105</v>
      </c>
      <c r="AO1658" s="49">
        <v>25</v>
      </c>
      <c r="AP1658" s="49">
        <v>59</v>
      </c>
      <c r="AQ1658" s="72">
        <v>0.45</v>
      </c>
      <c r="AR1658" s="49">
        <v>6.5</v>
      </c>
      <c r="AS1658" s="49"/>
      <c r="AT1658" s="49"/>
      <c r="AU1658" s="49"/>
      <c r="AV1658" s="49">
        <v>0.3</v>
      </c>
      <c r="AW1658" s="49">
        <v>0.2</v>
      </c>
      <c r="AX1658" s="49"/>
      <c r="AY1658" s="49"/>
      <c r="AZ1658" s="71" t="s">
        <v>1122</v>
      </c>
      <c r="BA1658" s="49" t="s">
        <v>46</v>
      </c>
      <c r="BB165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0.5</v>
      </c>
      <c r="BC1658" s="72"/>
      <c r="BD1658" s="72"/>
      <c r="BE1658" s="72"/>
      <c r="BF1658" s="72"/>
      <c r="BG1658" s="74"/>
      <c r="BH1658" s="44"/>
      <c r="BI1658" s="45"/>
      <c r="BJ1658" s="45"/>
      <c r="BK1658" s="46"/>
      <c r="BL1658" s="45"/>
    </row>
    <row r="1659" spans="1:64" ht="18" customHeight="1" x14ac:dyDescent="0.3">
      <c r="A1659" s="76">
        <f>IFERROR(InformeTbHv[[#This Row],[T EFECTIVO]]/InformeTbHv[[#This Row],[Horas disponibles]],0)</f>
        <v>0.94285714285714284</v>
      </c>
      <c r="B1659" s="76">
        <f>((InformeTbHv[[#This Row],[T PROGRAMADO]]-InformeTbHv[[#This Row],[HORAS DE OTRAS PARADA]]))/InformeTbHv[[#This Row],[T PROGRAMADO]]</f>
        <v>0.82499999999999996</v>
      </c>
      <c r="C1659" s="217">
        <f>IFERROR(((InformeTbHv[[#This Row],[T PROGRAMADO]]-InformeTbHv[[#This Row],[Ttal P. mec]])/InformeTbHv[[#This Row],[T PROGRAMADO]]),0)</f>
        <v>0.875</v>
      </c>
      <c r="D1659" s="49">
        <f>IFERROR(ROUND(InformeTbHv[[#This Row],[TOTAL DE ARBOLES]]/InformeTbHv[[#This Row],[T EFECTIVO]],2),"")</f>
        <v>78.33</v>
      </c>
      <c r="E1659" s="49">
        <f>(IFERROR(ROUND(InformeTbHv[[#This Row],[M3]]/InformeTbHv[[#This Row],[TOTAL DE ARBOLES]],2),""))</f>
        <v>0.39</v>
      </c>
      <c r="F1659" s="39">
        <f>IFERROR(ROUND(InformeTbHv[[#This Row],[M3]]/InformeTbHv[[#This Row],[T EFECTIVO]],2),"")</f>
        <v>30.61</v>
      </c>
      <c r="G1659" s="72">
        <f>InformeTbHv[[#This Row],[T PROGRAMADO]]-InformeTbHv[[#This Row],[HORAS DE OTRAS PARADA]]</f>
        <v>6.6</v>
      </c>
      <c r="H1659" s="72">
        <f>InformeTbHv[[#This Row],[T PROGRAMADO]]-SUM(InformeTbHv[[#This Row],[T PARADAS MEC]]+InformeTbHv[[#This Row],[ALISTAMIENTO]]+InformeTbHv[[#This Row],[Mantenimiento periódico]])</f>
        <v>7</v>
      </c>
      <c r="I1659" s="72">
        <f>InformeTbHv[[#This Row],[T PARADAS MEC]]+InformeTbHv[[#This Row],[ALISTAMIENTO]]+InformeTbHv[[#This Row],[Mantenimiento periódico]]</f>
        <v>1</v>
      </c>
      <c r="J1659" s="72">
        <f>SUMIF(InformeTbHv[[#This Row],[MOTIVO 1]],"Mantenimiento periódico",InformeTbHv[[#This Row],[T OTRA PARADA 1]])</f>
        <v>0</v>
      </c>
      <c r="K1659" s="72">
        <f>InformeTbHv[[#This Row],[Mantenimiento periódico]]+InformeTbHv[[#This Row],[ALISTAMIENTO]]</f>
        <v>1</v>
      </c>
      <c r="L1659" s="72">
        <f>SUM(InformeTbHv[[#This Row],[T OTRA PARADA 1]:[T OTRA PARADA 5]])</f>
        <v>0</v>
      </c>
      <c r="M1659" s="49" t="s">
        <v>42</v>
      </c>
      <c r="N1659" s="49" t="s">
        <v>1418</v>
      </c>
      <c r="O1659" s="49" t="s">
        <v>58</v>
      </c>
      <c r="P1659" s="49">
        <v>6343935</v>
      </c>
      <c r="Q1659" s="49" t="s">
        <v>43</v>
      </c>
      <c r="R1659" s="49" t="s">
        <v>44</v>
      </c>
      <c r="S1659" s="77">
        <v>46118</v>
      </c>
      <c r="T1659" s="49" t="s">
        <v>1075</v>
      </c>
      <c r="U1659" s="49"/>
      <c r="V1659" s="49"/>
      <c r="W1659" s="49"/>
      <c r="X1659" s="49"/>
      <c r="Y1659" s="49"/>
      <c r="Z1659" s="49"/>
      <c r="AA1659" s="49"/>
      <c r="AB1659" s="49"/>
      <c r="AC1659" s="49" t="s">
        <v>1437</v>
      </c>
      <c r="AD1659" s="49" t="s">
        <v>1482</v>
      </c>
      <c r="AE1659" s="49" t="s">
        <v>1519</v>
      </c>
      <c r="AF1659" s="49">
        <v>25.440823396499322</v>
      </c>
      <c r="AG1659" s="49" t="s">
        <v>208</v>
      </c>
      <c r="AH1659" s="259">
        <v>1</v>
      </c>
      <c r="AI1659" s="49" t="s">
        <v>45</v>
      </c>
      <c r="AJ1659" s="420">
        <f>VLOOKUP(InformeTbHv[[#This Row],[TURNO]],[1]INFORMEHV!AI$2:AK$184,2,0)</f>
        <v>0.58333333333333337</v>
      </c>
      <c r="AK1659" s="420">
        <f>VLOOKUP(InformeTbHv[[#This Row],[TURNO]],[1]INFORMEHV!AI$2:AK$184,3,0)</f>
        <v>0.91666666666666663</v>
      </c>
      <c r="AL1659" s="125">
        <v>24</v>
      </c>
      <c r="AM1659" s="49">
        <v>517</v>
      </c>
      <c r="AN1659" s="49">
        <v>202</v>
      </c>
      <c r="AO1659" s="49">
        <v>25</v>
      </c>
      <c r="AP1659" s="49">
        <v>78</v>
      </c>
      <c r="AQ1659" s="72">
        <v>0.39</v>
      </c>
      <c r="AR1659" s="49">
        <v>8</v>
      </c>
      <c r="AS1659" s="49"/>
      <c r="AT1659" s="49"/>
      <c r="AU1659" s="49"/>
      <c r="AV1659" s="49">
        <v>1</v>
      </c>
      <c r="AW1659" s="49">
        <v>0.2</v>
      </c>
      <c r="AX1659" s="49">
        <v>0.2</v>
      </c>
      <c r="AY1659" s="49"/>
      <c r="AZ1659" s="71" t="s">
        <v>1124</v>
      </c>
      <c r="BA1659" s="49" t="s">
        <v>46</v>
      </c>
      <c r="BB165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1.4</v>
      </c>
      <c r="BC1659" s="72"/>
      <c r="BD1659" s="72"/>
      <c r="BE1659" s="72"/>
      <c r="BF1659" s="72"/>
      <c r="BG1659" s="74"/>
      <c r="BH1659" s="44"/>
      <c r="BI1659" s="45"/>
      <c r="BJ1659" s="45"/>
      <c r="BK1659" s="46"/>
      <c r="BL1659" s="45"/>
    </row>
    <row r="1660" spans="1:64" ht="18" customHeight="1" x14ac:dyDescent="0.3">
      <c r="A1660" s="76">
        <f>IFERROR(InformeTbHv[[#This Row],[T EFECTIVO]]/InformeTbHv[[#This Row],[Horas disponibles]],0)</f>
        <v>0.82692307692307698</v>
      </c>
      <c r="B1660" s="76">
        <f>((InformeTbHv[[#This Row],[T PROGRAMADO]]-InformeTbHv[[#This Row],[HORAS DE OTRAS PARADA]]))/InformeTbHv[[#This Row],[T PROGRAMADO]]</f>
        <v>0.80625000000000002</v>
      </c>
      <c r="C1660" s="217">
        <f>IFERROR(((InformeTbHv[[#This Row],[T PROGRAMADO]]-InformeTbHv[[#This Row],[Ttal P. mec]])/InformeTbHv[[#This Row],[T PROGRAMADO]]),0)</f>
        <v>0.97499999999999998</v>
      </c>
      <c r="D1660" s="49">
        <f>IFERROR(ROUND(InformeTbHv[[#This Row],[TOTAL DE ARBOLES]]/InformeTbHv[[#This Row],[T EFECTIVO]],2),"")</f>
        <v>53.8</v>
      </c>
      <c r="E1660" s="49">
        <f>(IFERROR(ROUND(InformeTbHv[[#This Row],[M3]]/InformeTbHv[[#This Row],[TOTAL DE ARBOLES]],2),""))</f>
        <v>0.37</v>
      </c>
      <c r="F1660" s="39">
        <f>IFERROR(ROUND(InformeTbHv[[#This Row],[M3]]/InformeTbHv[[#This Row],[T EFECTIVO]],2),"")</f>
        <v>19.78</v>
      </c>
      <c r="G1660" s="72">
        <f>InformeTbHv[[#This Row],[T PROGRAMADO]]-InformeTbHv[[#This Row],[HORAS DE OTRAS PARADA]]</f>
        <v>6.45</v>
      </c>
      <c r="H1660" s="72">
        <f>InformeTbHv[[#This Row],[T PROGRAMADO]]-SUM(InformeTbHv[[#This Row],[T PARADAS MEC]]+InformeTbHv[[#This Row],[ALISTAMIENTO]]+InformeTbHv[[#This Row],[Mantenimiento periódico]])</f>
        <v>7.8</v>
      </c>
      <c r="I1660" s="72">
        <f>InformeTbHv[[#This Row],[T PARADAS MEC]]+InformeTbHv[[#This Row],[ALISTAMIENTO]]+InformeTbHv[[#This Row],[Mantenimiento periódico]]</f>
        <v>0.2</v>
      </c>
      <c r="J1660" s="72">
        <f>SUMIF(InformeTbHv[[#This Row],[MOTIVO 1]],"Mantenimiento periódico",InformeTbHv[[#This Row],[T OTRA PARADA 1]])</f>
        <v>0</v>
      </c>
      <c r="K1660" s="72">
        <f>InformeTbHv[[#This Row],[Mantenimiento periódico]]+InformeTbHv[[#This Row],[ALISTAMIENTO]]</f>
        <v>0.2</v>
      </c>
      <c r="L1660" s="72">
        <f>SUM(InformeTbHv[[#This Row],[T OTRA PARADA 1]:[T OTRA PARADA 5]])</f>
        <v>1.1000000000000001</v>
      </c>
      <c r="M1660" s="49" t="s">
        <v>42</v>
      </c>
      <c r="N1660" s="49" t="s">
        <v>1418</v>
      </c>
      <c r="O1660" s="49" t="s">
        <v>58</v>
      </c>
      <c r="P1660" s="49">
        <v>6343935</v>
      </c>
      <c r="Q1660" s="49" t="s">
        <v>43</v>
      </c>
      <c r="R1660" s="49" t="s">
        <v>44</v>
      </c>
      <c r="S1660" s="77">
        <v>46119</v>
      </c>
      <c r="T1660" s="49" t="s">
        <v>1075</v>
      </c>
      <c r="U1660" s="49"/>
      <c r="V1660" s="49"/>
      <c r="W1660" s="49"/>
      <c r="X1660" s="49"/>
      <c r="Y1660" s="49"/>
      <c r="Z1660" s="49"/>
      <c r="AA1660" s="49"/>
      <c r="AB1660" s="49"/>
      <c r="AC1660" s="49" t="s">
        <v>1437</v>
      </c>
      <c r="AD1660" s="49" t="s">
        <v>1482</v>
      </c>
      <c r="AE1660" s="49" t="s">
        <v>1519</v>
      </c>
      <c r="AF1660" s="49">
        <v>25.440823396499322</v>
      </c>
      <c r="AG1660" s="49" t="s">
        <v>208</v>
      </c>
      <c r="AH1660" s="259">
        <v>1</v>
      </c>
      <c r="AI1660" s="49" t="s">
        <v>47</v>
      </c>
      <c r="AJ1660" s="420">
        <f>VLOOKUP(InformeTbHv[[#This Row],[TURNO]],[1]INFORMEHV!AI$2:AK$184,2,0)</f>
        <v>0.25</v>
      </c>
      <c r="AK1660" s="420">
        <f>VLOOKUP(InformeTbHv[[#This Row],[TURNO]],[1]INFORMEHV!AI$2:AK$184,3,0)</f>
        <v>0.58333333333333337</v>
      </c>
      <c r="AL1660" s="125">
        <v>28</v>
      </c>
      <c r="AM1660" s="49">
        <v>347</v>
      </c>
      <c r="AN1660" s="49">
        <v>127.58</v>
      </c>
      <c r="AO1660" s="49">
        <v>16.510000000000002</v>
      </c>
      <c r="AP1660" s="49"/>
      <c r="AQ1660" s="72">
        <v>21</v>
      </c>
      <c r="AR1660" s="49">
        <v>8</v>
      </c>
      <c r="AS1660" s="49"/>
      <c r="AT1660" s="49"/>
      <c r="AU1660" s="49"/>
      <c r="AV1660" s="49">
        <v>0.2</v>
      </c>
      <c r="AW1660" s="49"/>
      <c r="AX1660" s="49">
        <v>0.25</v>
      </c>
      <c r="AY1660" s="49"/>
      <c r="AZ1660" s="71" t="s">
        <v>92</v>
      </c>
      <c r="BA1660" s="49" t="s">
        <v>46</v>
      </c>
      <c r="BB166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1.55</v>
      </c>
      <c r="BC1660" s="72">
        <v>1.1000000000000001</v>
      </c>
      <c r="BD1660" s="72"/>
      <c r="BE1660" s="72"/>
      <c r="BF1660" s="72"/>
      <c r="BG1660" s="74"/>
      <c r="BH1660" s="44" t="s">
        <v>1125</v>
      </c>
      <c r="BI1660" s="45"/>
      <c r="BJ1660" s="45"/>
      <c r="BK1660" s="46"/>
      <c r="BL1660" s="45"/>
    </row>
    <row r="1661" spans="1:64" ht="18" customHeight="1" x14ac:dyDescent="0.3">
      <c r="A1661" s="76">
        <f>IFERROR(InformeTbHv[[#This Row],[T EFECTIVO]]/InformeTbHv[[#This Row],[Horas disponibles]],0)</f>
        <v>0.97828863346104722</v>
      </c>
      <c r="B1661" s="76">
        <f>((InformeTbHv[[#This Row],[T PROGRAMADO]]-InformeTbHv[[#This Row],[HORAS DE OTRAS PARADA]]))/InformeTbHv[[#This Row],[T PROGRAMADO]]</f>
        <v>0.95750000000000002</v>
      </c>
      <c r="C1661" s="217">
        <f>IFERROR(((InformeTbHv[[#This Row],[T PROGRAMADO]]-InformeTbHv[[#This Row],[Ttal P. mec]])/InformeTbHv[[#This Row],[T PROGRAMADO]]),0)</f>
        <v>0.97875000000000001</v>
      </c>
      <c r="D1661" s="49">
        <f>IFERROR(ROUND(InformeTbHv[[#This Row],[TOTAL DE ARBOLES]]/InformeTbHv[[#This Row],[T EFECTIVO]],2),"")</f>
        <v>54.31</v>
      </c>
      <c r="E1661" s="49">
        <f>(IFERROR(ROUND(InformeTbHv[[#This Row],[M3]]/InformeTbHv[[#This Row],[TOTAL DE ARBOLES]],2),""))</f>
        <v>0.43</v>
      </c>
      <c r="F1661" s="39">
        <f>IFERROR(ROUND(InformeTbHv[[#This Row],[M3]]/InformeTbHv[[#This Row],[T EFECTIVO]],2),"")</f>
        <v>23.5</v>
      </c>
      <c r="G1661" s="72">
        <f>InformeTbHv[[#This Row],[T PROGRAMADO]]-InformeTbHv[[#This Row],[HORAS DE OTRAS PARADA]]</f>
        <v>7.66</v>
      </c>
      <c r="H1661" s="72">
        <f>InformeTbHv[[#This Row],[T PROGRAMADO]]-SUM(InformeTbHv[[#This Row],[T PARADAS MEC]]+InformeTbHv[[#This Row],[ALISTAMIENTO]]+InformeTbHv[[#This Row],[Mantenimiento periódico]])</f>
        <v>7.83</v>
      </c>
      <c r="I1661" s="72">
        <f>InformeTbHv[[#This Row],[T PARADAS MEC]]+InformeTbHv[[#This Row],[ALISTAMIENTO]]+InformeTbHv[[#This Row],[Mantenimiento periódico]]</f>
        <v>0.17</v>
      </c>
      <c r="J1661" s="72">
        <f>SUMIF(InformeTbHv[[#This Row],[MOTIVO 1]],"Mantenimiento periódico",InformeTbHv[[#This Row],[T OTRA PARADA 1]])</f>
        <v>0</v>
      </c>
      <c r="K1661" s="72">
        <f>InformeTbHv[[#This Row],[Mantenimiento periódico]]+InformeTbHv[[#This Row],[ALISTAMIENTO]]</f>
        <v>0.17</v>
      </c>
      <c r="L1661" s="72">
        <f>SUM(InformeTbHv[[#This Row],[T OTRA PARADA 1]:[T OTRA PARADA 5]])</f>
        <v>0</v>
      </c>
      <c r="M1661" s="49" t="s">
        <v>79</v>
      </c>
      <c r="N1661" s="49" t="s">
        <v>1417</v>
      </c>
      <c r="O1661" s="49" t="s">
        <v>381</v>
      </c>
      <c r="P1661" s="49">
        <v>1007605468</v>
      </c>
      <c r="Q1661" s="49" t="s">
        <v>65</v>
      </c>
      <c r="R1661" s="49" t="s">
        <v>44</v>
      </c>
      <c r="S1661" s="77">
        <v>46116</v>
      </c>
      <c r="T1661" s="49" t="s">
        <v>164</v>
      </c>
      <c r="U1661" s="49"/>
      <c r="V1661" s="49"/>
      <c r="W1661" s="49"/>
      <c r="X1661" s="49"/>
      <c r="Y1661" s="49"/>
      <c r="Z1661" s="49"/>
      <c r="AA1661" s="49"/>
      <c r="AB1661" s="49"/>
      <c r="AC1661" s="49" t="s">
        <v>1426</v>
      </c>
      <c r="AD1661" s="49" t="s">
        <v>1471</v>
      </c>
      <c r="AE1661" s="49" t="s">
        <v>1512</v>
      </c>
      <c r="AF1661" s="49">
        <v>26.520279887958782</v>
      </c>
      <c r="AG1661" s="49" t="s">
        <v>1319</v>
      </c>
      <c r="AH1661" s="259">
        <v>8</v>
      </c>
      <c r="AI1661" s="125" t="s">
        <v>47</v>
      </c>
      <c r="AJ1661" s="418">
        <f>VLOOKUP(InformeTbHv[[#This Row],[TURNO]],[1]INFORMEHV!AI$2:AK$184,2,0)</f>
        <v>0.25</v>
      </c>
      <c r="AK1661" s="418">
        <f>VLOOKUP(InformeTbHv[[#This Row],[TURNO]],[1]INFORMEHV!AI$2:AK$184,3,0)</f>
        <v>0.58333333333333337</v>
      </c>
      <c r="AL1661" s="125"/>
      <c r="AM1661" s="49">
        <v>416</v>
      </c>
      <c r="AN1661" s="49">
        <v>180</v>
      </c>
      <c r="AO1661" s="49">
        <v>29.44</v>
      </c>
      <c r="AP1661" s="49">
        <v>68</v>
      </c>
      <c r="AQ1661" s="72"/>
      <c r="AR1661" s="49">
        <v>8</v>
      </c>
      <c r="AS1661" s="49"/>
      <c r="AT1661" s="49"/>
      <c r="AU1661" s="49"/>
      <c r="AV1661" s="49">
        <v>0.17</v>
      </c>
      <c r="AW1661" s="49"/>
      <c r="AX1661" s="49">
        <v>0.17</v>
      </c>
      <c r="AY1661" s="49"/>
      <c r="AZ1661" s="71"/>
      <c r="BA1661" s="49" t="s">
        <v>48</v>
      </c>
      <c r="BB166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0.34</v>
      </c>
      <c r="BC1661" s="72"/>
      <c r="BD1661" s="72"/>
      <c r="BE1661" s="72"/>
      <c r="BF1661" s="72"/>
      <c r="BG1661" s="74"/>
      <c r="BH1661" s="44"/>
      <c r="BI1661" s="45"/>
      <c r="BJ1661" s="45"/>
      <c r="BK1661" s="46"/>
      <c r="BL1661" s="45"/>
    </row>
    <row r="1662" spans="1:64" ht="18" customHeight="1" x14ac:dyDescent="0.3">
      <c r="A1662" s="76">
        <f>IFERROR(InformeTbHv[[#This Row],[T EFECTIVO]]/InformeTbHv[[#This Row],[Horas disponibles]],0)</f>
        <v>0.93614303959131551</v>
      </c>
      <c r="B1662" s="76">
        <f>((InformeTbHv[[#This Row],[T PROGRAMADO]]-InformeTbHv[[#This Row],[HORAS DE OTRAS PARADA]]))/InformeTbHv[[#This Row],[T PROGRAMADO]]</f>
        <v>0.91625000000000001</v>
      </c>
      <c r="C1662" s="217">
        <f>IFERROR(((InformeTbHv[[#This Row],[T PROGRAMADO]]-InformeTbHv[[#This Row],[Ttal P. mec]])/InformeTbHv[[#This Row],[T PROGRAMADO]]),0)</f>
        <v>0.97875000000000001</v>
      </c>
      <c r="D1662" s="49">
        <f>IFERROR(ROUND(InformeTbHv[[#This Row],[TOTAL DE ARBOLES]]/InformeTbHv[[#This Row],[T EFECTIVO]],2),"")</f>
        <v>34.520000000000003</v>
      </c>
      <c r="E1662" s="49">
        <f>(IFERROR(ROUND(InformeTbHv[[#This Row],[M3]]/InformeTbHv[[#This Row],[TOTAL DE ARBOLES]],2),""))</f>
        <v>0.63</v>
      </c>
      <c r="F1662" s="39">
        <f>IFERROR(ROUND(InformeTbHv[[#This Row],[M3]]/InformeTbHv[[#This Row],[T EFECTIVO]],2),"")</f>
        <v>21.61</v>
      </c>
      <c r="G1662" s="72">
        <f>InformeTbHv[[#This Row],[T PROGRAMADO]]-InformeTbHv[[#This Row],[HORAS DE OTRAS PARADA]]</f>
        <v>7.33</v>
      </c>
      <c r="H1662" s="72">
        <f>InformeTbHv[[#This Row],[T PROGRAMADO]]-SUM(InformeTbHv[[#This Row],[T PARADAS MEC]]+InformeTbHv[[#This Row],[ALISTAMIENTO]]+InformeTbHv[[#This Row],[Mantenimiento periódico]])</f>
        <v>7.83</v>
      </c>
      <c r="I1662" s="72">
        <f>InformeTbHv[[#This Row],[T PARADAS MEC]]+InformeTbHv[[#This Row],[ALISTAMIENTO]]+InformeTbHv[[#This Row],[Mantenimiento periódico]]</f>
        <v>0.17</v>
      </c>
      <c r="J1662" s="72">
        <f>SUMIF(InformeTbHv[[#This Row],[MOTIVO 1]],"Mantenimiento periódico",InformeTbHv[[#This Row],[T OTRA PARADA 1]])</f>
        <v>0</v>
      </c>
      <c r="K1662" s="72">
        <f>InformeTbHv[[#This Row],[Mantenimiento periódico]]+InformeTbHv[[#This Row],[ALISTAMIENTO]]</f>
        <v>0.17</v>
      </c>
      <c r="L1662" s="72">
        <f>SUM(InformeTbHv[[#This Row],[T OTRA PARADA 1]:[T OTRA PARADA 5]])</f>
        <v>0</v>
      </c>
      <c r="M1662" s="49" t="s">
        <v>79</v>
      </c>
      <c r="N1662" s="49" t="s">
        <v>1417</v>
      </c>
      <c r="O1662" s="49" t="s">
        <v>84</v>
      </c>
      <c r="P1662" s="49">
        <v>1085247991</v>
      </c>
      <c r="Q1662" s="49" t="s">
        <v>65</v>
      </c>
      <c r="R1662" s="49" t="s">
        <v>44</v>
      </c>
      <c r="S1662" s="77">
        <v>46116</v>
      </c>
      <c r="T1662" s="49" t="s">
        <v>164</v>
      </c>
      <c r="U1662" s="49"/>
      <c r="V1662" s="49"/>
      <c r="W1662" s="49"/>
      <c r="X1662" s="49"/>
      <c r="Y1662" s="49"/>
      <c r="Z1662" s="49"/>
      <c r="AA1662" s="49"/>
      <c r="AB1662" s="49"/>
      <c r="AC1662" s="49" t="s">
        <v>1426</v>
      </c>
      <c r="AD1662" s="49" t="s">
        <v>1471</v>
      </c>
      <c r="AE1662" s="49" t="s">
        <v>1512</v>
      </c>
      <c r="AF1662" s="49">
        <v>26.520279887958782</v>
      </c>
      <c r="AG1662" s="49" t="s">
        <v>1319</v>
      </c>
      <c r="AH1662" s="259">
        <v>8</v>
      </c>
      <c r="AI1662" s="125" t="s">
        <v>47</v>
      </c>
      <c r="AJ1662" s="418">
        <f>VLOOKUP(InformeTbHv[[#This Row],[TURNO]],[1]INFORMEHV!AI$2:AK$184,2,0)</f>
        <v>0.25</v>
      </c>
      <c r="AK1662" s="418">
        <f>VLOOKUP(InformeTbHv[[#This Row],[TURNO]],[1]INFORMEHV!AI$2:AK$184,3,0)</f>
        <v>0.58333333333333337</v>
      </c>
      <c r="AL1662" s="125"/>
      <c r="AM1662" s="49">
        <v>253</v>
      </c>
      <c r="AN1662" s="49">
        <v>158.41</v>
      </c>
      <c r="AO1662" s="49">
        <v>27.07</v>
      </c>
      <c r="AP1662" s="49">
        <v>43</v>
      </c>
      <c r="AQ1662" s="72"/>
      <c r="AR1662" s="49">
        <v>8</v>
      </c>
      <c r="AS1662" s="49"/>
      <c r="AT1662" s="49"/>
      <c r="AU1662" s="49"/>
      <c r="AV1662" s="49">
        <v>0.17</v>
      </c>
      <c r="AW1662" s="49">
        <v>0.33</v>
      </c>
      <c r="AX1662" s="49">
        <v>0.17</v>
      </c>
      <c r="AY1662" s="49">
        <v>2</v>
      </c>
      <c r="AZ1662" s="71"/>
      <c r="BA1662" s="49"/>
      <c r="BB166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0.67</v>
      </c>
      <c r="BC1662" s="72"/>
      <c r="BD1662" s="72"/>
      <c r="BE1662" s="72"/>
      <c r="BF1662" s="72"/>
      <c r="BG1662" s="74"/>
      <c r="BH1662" s="44"/>
      <c r="BI1662" s="45"/>
      <c r="BJ1662" s="45"/>
      <c r="BK1662" s="46"/>
      <c r="BL1662" s="45"/>
    </row>
    <row r="1663" spans="1:64" ht="18" customHeight="1" x14ac:dyDescent="0.3">
      <c r="A1663" s="76">
        <f>IFERROR(InformeTbHv[[#This Row],[T EFECTIVO]]/InformeTbHv[[#This Row],[Horas disponibles]],0)</f>
        <v>0.97828863346104722</v>
      </c>
      <c r="B1663" s="76">
        <f>((InformeTbHv[[#This Row],[T PROGRAMADO]]-InformeTbHv[[#This Row],[HORAS DE OTRAS PARADA]]))/InformeTbHv[[#This Row],[T PROGRAMADO]]</f>
        <v>0.95750000000000002</v>
      </c>
      <c r="C1663" s="217">
        <f>IFERROR(((InformeTbHv[[#This Row],[T PROGRAMADO]]-InformeTbHv[[#This Row],[Ttal P. mec]])/InformeTbHv[[#This Row],[T PROGRAMADO]]),0)</f>
        <v>0.97875000000000001</v>
      </c>
      <c r="D1663" s="49">
        <f>IFERROR(ROUND(InformeTbHv[[#This Row],[TOTAL DE ARBOLES]]/InformeTbHv[[#This Row],[T EFECTIVO]],2),"")</f>
        <v>53.26</v>
      </c>
      <c r="E1663" s="49">
        <f>(IFERROR(ROUND(InformeTbHv[[#This Row],[M3]]/InformeTbHv[[#This Row],[TOTAL DE ARBOLES]],2),""))</f>
        <v>0.46</v>
      </c>
      <c r="F1663" s="39">
        <f>IFERROR(ROUND(InformeTbHv[[#This Row],[M3]]/InformeTbHv[[#This Row],[T EFECTIVO]],2),"")</f>
        <v>24.49</v>
      </c>
      <c r="G1663" s="72">
        <f>InformeTbHv[[#This Row],[T PROGRAMADO]]-InformeTbHv[[#This Row],[HORAS DE OTRAS PARADA]]</f>
        <v>7.66</v>
      </c>
      <c r="H1663" s="72">
        <f>InformeTbHv[[#This Row],[T PROGRAMADO]]-SUM(InformeTbHv[[#This Row],[T PARADAS MEC]]+InformeTbHv[[#This Row],[ALISTAMIENTO]]+InformeTbHv[[#This Row],[Mantenimiento periódico]])</f>
        <v>7.83</v>
      </c>
      <c r="I1663" s="72">
        <f>InformeTbHv[[#This Row],[T PARADAS MEC]]+InformeTbHv[[#This Row],[ALISTAMIENTO]]+InformeTbHv[[#This Row],[Mantenimiento periódico]]</f>
        <v>0.17</v>
      </c>
      <c r="J1663" s="72">
        <f>SUMIF(InformeTbHv[[#This Row],[MOTIVO 1]],"Mantenimiento periódico",InformeTbHv[[#This Row],[T OTRA PARADA 1]])</f>
        <v>0</v>
      </c>
      <c r="K1663" s="72">
        <f>InformeTbHv[[#This Row],[Mantenimiento periódico]]+InformeTbHv[[#This Row],[ALISTAMIENTO]]</f>
        <v>0.17</v>
      </c>
      <c r="L1663" s="72">
        <f>SUM(InformeTbHv[[#This Row],[T OTRA PARADA 1]:[T OTRA PARADA 5]])</f>
        <v>0</v>
      </c>
      <c r="M1663" s="49" t="s">
        <v>68</v>
      </c>
      <c r="N1663" s="49" t="s">
        <v>1417</v>
      </c>
      <c r="O1663" s="49" t="s">
        <v>85</v>
      </c>
      <c r="P1663" s="49">
        <v>15961194</v>
      </c>
      <c r="Q1663" s="49" t="s">
        <v>65</v>
      </c>
      <c r="R1663" s="49" t="s">
        <v>44</v>
      </c>
      <c r="S1663" s="77">
        <v>46116</v>
      </c>
      <c r="T1663" s="49" t="s">
        <v>164</v>
      </c>
      <c r="U1663" s="49"/>
      <c r="V1663" s="49"/>
      <c r="W1663" s="49"/>
      <c r="X1663" s="49"/>
      <c r="Y1663" s="49"/>
      <c r="Z1663" s="49"/>
      <c r="AA1663" s="49"/>
      <c r="AB1663" s="49"/>
      <c r="AC1663" s="49" t="s">
        <v>1426</v>
      </c>
      <c r="AD1663" s="49" t="s">
        <v>1471</v>
      </c>
      <c r="AE1663" s="49" t="s">
        <v>1512</v>
      </c>
      <c r="AF1663" s="49">
        <v>26.520279887958782</v>
      </c>
      <c r="AG1663" s="49" t="s">
        <v>1319</v>
      </c>
      <c r="AH1663" s="259">
        <v>8</v>
      </c>
      <c r="AI1663" s="125" t="s">
        <v>47</v>
      </c>
      <c r="AJ1663" s="418">
        <f>VLOOKUP(InformeTbHv[[#This Row],[TURNO]],[1]INFORMEHV!AI$2:AK$184,2,0)</f>
        <v>0.25</v>
      </c>
      <c r="AK1663" s="418">
        <f>VLOOKUP(InformeTbHv[[#This Row],[TURNO]],[1]INFORMEHV!AI$2:AK$184,3,0)</f>
        <v>0.58333333333333337</v>
      </c>
      <c r="AL1663" s="125"/>
      <c r="AM1663" s="49">
        <v>408</v>
      </c>
      <c r="AN1663" s="49">
        <v>187.63</v>
      </c>
      <c r="AO1663" s="49">
        <v>30.92</v>
      </c>
      <c r="AP1663" s="49">
        <v>67</v>
      </c>
      <c r="AQ1663" s="72"/>
      <c r="AR1663" s="49">
        <v>8</v>
      </c>
      <c r="AS1663" s="49"/>
      <c r="AT1663" s="49"/>
      <c r="AU1663" s="49"/>
      <c r="AV1663" s="49">
        <v>0.17</v>
      </c>
      <c r="AW1663" s="49"/>
      <c r="AX1663" s="49">
        <v>0.17</v>
      </c>
      <c r="AY1663" s="49"/>
      <c r="AZ1663" s="71"/>
      <c r="BA1663" s="49" t="s">
        <v>48</v>
      </c>
      <c r="BB166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0.34</v>
      </c>
      <c r="BC1663" s="72"/>
      <c r="BD1663" s="72"/>
      <c r="BE1663" s="72"/>
      <c r="BF1663" s="72"/>
      <c r="BG1663" s="74"/>
      <c r="BH1663" s="44"/>
      <c r="BI1663" s="45"/>
      <c r="BJ1663" s="45"/>
      <c r="BK1663" s="46"/>
      <c r="BL1663" s="45"/>
    </row>
    <row r="1664" spans="1:64" ht="18" customHeight="1" x14ac:dyDescent="0.3">
      <c r="A1664" s="76">
        <f>IFERROR(InformeTbHv[[#This Row],[T EFECTIVO]]/InformeTbHv[[#This Row],[Horas disponibles]],0)</f>
        <v>0.94722955145118726</v>
      </c>
      <c r="B1664" s="76">
        <f>((InformeTbHv[[#This Row],[T PROGRAMADO]]-InformeTbHv[[#This Row],[HORAS DE OTRAS PARADA]]))/InformeTbHv[[#This Row],[T PROGRAMADO]]</f>
        <v>0.89749999999999996</v>
      </c>
      <c r="C1664" s="217">
        <f>IFERROR(((InformeTbHv[[#This Row],[T PROGRAMADO]]-InformeTbHv[[#This Row],[Ttal P. mec]])/InformeTbHv[[#This Row],[T PROGRAMADO]]),0)</f>
        <v>0.94750000000000001</v>
      </c>
      <c r="D1664" s="49">
        <f>IFERROR(ROUND(InformeTbHv[[#This Row],[TOTAL DE ARBOLES]]/InformeTbHv[[#This Row],[T EFECTIVO]],2),"")</f>
        <v>46.94</v>
      </c>
      <c r="E1664" s="49">
        <f>(IFERROR(ROUND(InformeTbHv[[#This Row],[M3]]/InformeTbHv[[#This Row],[TOTAL DE ARBOLES]],2),""))</f>
        <v>0.46</v>
      </c>
      <c r="F1664" s="39">
        <f>IFERROR(ROUND(InformeTbHv[[#This Row],[M3]]/InformeTbHv[[#This Row],[T EFECTIVO]],2),"")</f>
        <v>21.45</v>
      </c>
      <c r="G1664" s="72">
        <f>InformeTbHv[[#This Row],[T PROGRAMADO]]-InformeTbHv[[#This Row],[HORAS DE OTRAS PARADA]]</f>
        <v>7.18</v>
      </c>
      <c r="H1664" s="72">
        <f>InformeTbHv[[#This Row],[T PROGRAMADO]]-SUM(InformeTbHv[[#This Row],[T PARADAS MEC]]+InformeTbHv[[#This Row],[ALISTAMIENTO]]+InformeTbHv[[#This Row],[Mantenimiento periódico]])</f>
        <v>7.58</v>
      </c>
      <c r="I1664" s="72">
        <f>InformeTbHv[[#This Row],[T PARADAS MEC]]+InformeTbHv[[#This Row],[ALISTAMIENTO]]+InformeTbHv[[#This Row],[Mantenimiento periódico]]</f>
        <v>0.42</v>
      </c>
      <c r="J1664" s="72">
        <f>SUMIF(InformeTbHv[[#This Row],[MOTIVO 1]],"Mantenimiento periódico",InformeTbHv[[#This Row],[T OTRA PARADA 1]])</f>
        <v>0</v>
      </c>
      <c r="K1664" s="72">
        <f>InformeTbHv[[#This Row],[Mantenimiento periódico]]+InformeTbHv[[#This Row],[ALISTAMIENTO]]</f>
        <v>0.42</v>
      </c>
      <c r="L1664" s="72">
        <f>SUM(InformeTbHv[[#This Row],[T OTRA PARADA 1]:[T OTRA PARADA 5]])</f>
        <v>0</v>
      </c>
      <c r="M1664" s="49" t="s">
        <v>55</v>
      </c>
      <c r="N1664" s="49" t="s">
        <v>1418</v>
      </c>
      <c r="O1664" s="49" t="s">
        <v>60</v>
      </c>
      <c r="P1664" s="49">
        <v>1061791033</v>
      </c>
      <c r="Q1664" s="49" t="s">
        <v>43</v>
      </c>
      <c r="R1664" s="49" t="s">
        <v>49</v>
      </c>
      <c r="S1664" s="77">
        <v>46119</v>
      </c>
      <c r="T1664" s="49" t="s">
        <v>518</v>
      </c>
      <c r="U1664" s="49"/>
      <c r="V1664" s="49"/>
      <c r="W1664" s="49"/>
      <c r="X1664" s="49"/>
      <c r="Y1664" s="49"/>
      <c r="Z1664" s="49"/>
      <c r="AA1664" s="49"/>
      <c r="AB1664" s="49"/>
      <c r="AC1664" s="49" t="s">
        <v>1431</v>
      </c>
      <c r="AD1664" s="49" t="s">
        <v>1476</v>
      </c>
      <c r="AE1664" s="49" t="s">
        <v>1518</v>
      </c>
      <c r="AF1664" s="49">
        <v>19.234154182394327</v>
      </c>
      <c r="AG1664" s="49" t="s">
        <v>208</v>
      </c>
      <c r="AH1664" s="259">
        <v>15</v>
      </c>
      <c r="AI1664" s="49" t="s">
        <v>47</v>
      </c>
      <c r="AJ1664" s="420">
        <f>VLOOKUP(InformeTbHv[[#This Row],[TURNO]],[1]INFORMEHV!AI$2:AK$184,2,0)</f>
        <v>0.25</v>
      </c>
      <c r="AK1664" s="420">
        <f>VLOOKUP(InformeTbHv[[#This Row],[TURNO]],[1]INFORMEHV!AI$2:AK$184,3,0)</f>
        <v>0.58333333333333337</v>
      </c>
      <c r="AL1664" s="125">
        <v>30</v>
      </c>
      <c r="AM1664" s="49">
        <v>337</v>
      </c>
      <c r="AN1664" s="49">
        <v>154</v>
      </c>
      <c r="AO1664" s="49">
        <v>16.059999999999999</v>
      </c>
      <c r="AP1664" s="49"/>
      <c r="AQ1664" s="12">
        <v>27.3</v>
      </c>
      <c r="AR1664" s="49">
        <v>8</v>
      </c>
      <c r="AS1664" s="49"/>
      <c r="AT1664" s="49"/>
      <c r="AU1664" s="49"/>
      <c r="AV1664" s="49">
        <v>0.42</v>
      </c>
      <c r="AW1664" s="49">
        <v>0.23</v>
      </c>
      <c r="AX1664" s="49">
        <v>0.17</v>
      </c>
      <c r="AY1664" s="49">
        <v>6.3</v>
      </c>
      <c r="AZ1664" s="71" t="s">
        <v>652</v>
      </c>
      <c r="BA1664" s="49" t="s">
        <v>46</v>
      </c>
      <c r="BB166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0.82000000000000006</v>
      </c>
      <c r="BC1664" s="72"/>
      <c r="BD1664" s="72"/>
      <c r="BE1664" s="72"/>
      <c r="BF1664" s="72"/>
      <c r="BG1664" s="74"/>
      <c r="BH1664" s="44"/>
      <c r="BI1664" s="45"/>
      <c r="BJ1664" s="45"/>
      <c r="BK1664" s="46"/>
      <c r="BL1664" s="45"/>
    </row>
    <row r="1665" spans="1:64" ht="18" customHeight="1" x14ac:dyDescent="0.3">
      <c r="A1665" s="76">
        <f>IFERROR(InformeTbHv[[#This Row],[T EFECTIVO]]/InformeTbHv[[#This Row],[Horas disponibles]],0)</f>
        <v>0.95000000000000007</v>
      </c>
      <c r="B1665" s="76">
        <f>((InformeTbHv[[#This Row],[T PROGRAMADO]]-InformeTbHv[[#This Row],[HORAS DE OTRAS PARADA]]))/InformeTbHv[[#This Row],[T PROGRAMADO]]</f>
        <v>0.92625000000000002</v>
      </c>
      <c r="C1665" s="217">
        <f>IFERROR(((InformeTbHv[[#This Row],[T PROGRAMADO]]-InformeTbHv[[#This Row],[Ttal P. mec]])/InformeTbHv[[#This Row],[T PROGRAMADO]]),0)</f>
        <v>0.97499999999999998</v>
      </c>
      <c r="D1665" s="49">
        <f>IFERROR(ROUND(InformeTbHv[[#This Row],[TOTAL DE ARBOLES]]/InformeTbHv[[#This Row],[T EFECTIVO]],2),"")</f>
        <v>45.88</v>
      </c>
      <c r="E1665" s="49">
        <f>(IFERROR(ROUND(InformeTbHv[[#This Row],[M3]]/InformeTbHv[[#This Row],[TOTAL DE ARBOLES]],2),""))</f>
        <v>0.56999999999999995</v>
      </c>
      <c r="F1665" s="39">
        <f>IFERROR(ROUND(InformeTbHv[[#This Row],[M3]]/InformeTbHv[[#This Row],[T EFECTIVO]],2),"")</f>
        <v>26.07</v>
      </c>
      <c r="G1665" s="72">
        <f>InformeTbHv[[#This Row],[T PROGRAMADO]]-InformeTbHv[[#This Row],[HORAS DE OTRAS PARADA]]</f>
        <v>7.41</v>
      </c>
      <c r="H1665" s="72">
        <f>InformeTbHv[[#This Row],[T PROGRAMADO]]-SUM(InformeTbHv[[#This Row],[T PARADAS MEC]]+InformeTbHv[[#This Row],[ALISTAMIENTO]]+InformeTbHv[[#This Row],[Mantenimiento periódico]])</f>
        <v>7.8</v>
      </c>
      <c r="I1665" s="72">
        <f>InformeTbHv[[#This Row],[T PARADAS MEC]]+InformeTbHv[[#This Row],[ALISTAMIENTO]]+InformeTbHv[[#This Row],[Mantenimiento periódico]]</f>
        <v>0.2</v>
      </c>
      <c r="J1665" s="72">
        <f>SUMIF(InformeTbHv[[#This Row],[MOTIVO 1]],"Mantenimiento periódico",InformeTbHv[[#This Row],[T OTRA PARADA 1]])</f>
        <v>0</v>
      </c>
      <c r="K1665" s="72">
        <f>InformeTbHv[[#This Row],[Mantenimiento periódico]]+InformeTbHv[[#This Row],[ALISTAMIENTO]]</f>
        <v>0.2</v>
      </c>
      <c r="L1665" s="72">
        <f>SUM(InformeTbHv[[#This Row],[T OTRA PARADA 1]:[T OTRA PARADA 5]])</f>
        <v>0</v>
      </c>
      <c r="M1665" s="49" t="s">
        <v>55</v>
      </c>
      <c r="N1665" s="49" t="s">
        <v>1418</v>
      </c>
      <c r="O1665" s="49" t="s">
        <v>94</v>
      </c>
      <c r="P1665" s="49">
        <v>94269293</v>
      </c>
      <c r="Q1665" s="49" t="s">
        <v>43</v>
      </c>
      <c r="R1665" s="49" t="s">
        <v>49</v>
      </c>
      <c r="S1665" s="77">
        <v>46119</v>
      </c>
      <c r="T1665" s="49" t="s">
        <v>518</v>
      </c>
      <c r="U1665" s="49"/>
      <c r="V1665" s="49"/>
      <c r="W1665" s="49"/>
      <c r="X1665" s="49"/>
      <c r="Y1665" s="49"/>
      <c r="Z1665" s="49"/>
      <c r="AA1665" s="49"/>
      <c r="AB1665" s="49"/>
      <c r="AC1665" s="49" t="s">
        <v>1431</v>
      </c>
      <c r="AD1665" s="49" t="s">
        <v>1476</v>
      </c>
      <c r="AE1665" s="49" t="s">
        <v>1518</v>
      </c>
      <c r="AF1665" s="49">
        <v>19.234154182394327</v>
      </c>
      <c r="AG1665" s="49" t="s">
        <v>208</v>
      </c>
      <c r="AH1665" s="259">
        <v>15</v>
      </c>
      <c r="AI1665" s="49" t="s">
        <v>45</v>
      </c>
      <c r="AJ1665" s="420">
        <f>VLOOKUP(InformeTbHv[[#This Row],[TURNO]],[1]INFORMEHV!AI$2:AK$184,2,0)</f>
        <v>0.58333333333333337</v>
      </c>
      <c r="AK1665" s="420">
        <f>VLOOKUP(InformeTbHv[[#This Row],[TURNO]],[1]INFORMEHV!AI$2:AK$184,3,0)</f>
        <v>0.91666666666666663</v>
      </c>
      <c r="AL1665" s="125">
        <v>32</v>
      </c>
      <c r="AM1665" s="49">
        <v>340</v>
      </c>
      <c r="AN1665" s="49">
        <v>193.18</v>
      </c>
      <c r="AO1665" s="49">
        <v>18.57</v>
      </c>
      <c r="AP1665" s="49"/>
      <c r="AQ1665" s="12">
        <v>27.9</v>
      </c>
      <c r="AR1665" s="49">
        <v>8</v>
      </c>
      <c r="AS1665" s="49"/>
      <c r="AT1665" s="49"/>
      <c r="AU1665" s="49"/>
      <c r="AV1665" s="49">
        <v>0.2</v>
      </c>
      <c r="AW1665" s="49">
        <v>0.22</v>
      </c>
      <c r="AX1665" s="49">
        <v>0.17</v>
      </c>
      <c r="AY1665" s="49">
        <v>5.2</v>
      </c>
      <c r="AZ1665" s="71" t="s">
        <v>652</v>
      </c>
      <c r="BA1665" s="49" t="s">
        <v>46</v>
      </c>
      <c r="BB166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0.59000000000000008</v>
      </c>
      <c r="BC1665" s="72"/>
      <c r="BD1665" s="72"/>
      <c r="BE1665" s="72"/>
      <c r="BF1665" s="72"/>
      <c r="BG1665" s="74"/>
      <c r="BH1665" s="44"/>
      <c r="BI1665" s="45"/>
      <c r="BJ1665" s="45"/>
      <c r="BK1665" s="46"/>
      <c r="BL1665" s="45"/>
    </row>
    <row r="1666" spans="1:64" ht="18" customHeight="1" x14ac:dyDescent="0.3">
      <c r="A1666" s="76">
        <f>IFERROR(InformeTbHv[[#This Row],[T EFECTIVO]]/InformeTbHv[[#This Row],[Horas disponibles]],0)</f>
        <v>0.97828863346104722</v>
      </c>
      <c r="B1666" s="76">
        <f>((InformeTbHv[[#This Row],[T PROGRAMADO]]-InformeTbHv[[#This Row],[HORAS DE OTRAS PARADA]]))/InformeTbHv[[#This Row],[T PROGRAMADO]]</f>
        <v>0.95750000000000002</v>
      </c>
      <c r="C1666" s="217">
        <f>IFERROR(((InformeTbHv[[#This Row],[T PROGRAMADO]]-InformeTbHv[[#This Row],[Ttal P. mec]])/InformeTbHv[[#This Row],[T PROGRAMADO]]),0)</f>
        <v>0.97875000000000001</v>
      </c>
      <c r="D1666" s="49">
        <f>IFERROR(ROUND(InformeTbHv[[#This Row],[TOTAL DE ARBOLES]]/InformeTbHv[[#This Row],[T EFECTIVO]],2),"")</f>
        <v>37.99</v>
      </c>
      <c r="E1666" s="49">
        <f>(IFERROR(ROUND(InformeTbHv[[#This Row],[M3]]/InformeTbHv[[#This Row],[TOTAL DE ARBOLES]],2),""))</f>
        <v>0.51</v>
      </c>
      <c r="F1666" s="39">
        <f>IFERROR(ROUND(InformeTbHv[[#This Row],[M3]]/InformeTbHv[[#This Row],[T EFECTIVO]],2),"")</f>
        <v>19.37</v>
      </c>
      <c r="G1666" s="72">
        <f>InformeTbHv[[#This Row],[T PROGRAMADO]]-InformeTbHv[[#This Row],[HORAS DE OTRAS PARADA]]</f>
        <v>7.66</v>
      </c>
      <c r="H1666" s="72">
        <f>InformeTbHv[[#This Row],[T PROGRAMADO]]-SUM(InformeTbHv[[#This Row],[T PARADAS MEC]]+InformeTbHv[[#This Row],[ALISTAMIENTO]]+InformeTbHv[[#This Row],[Mantenimiento periódico]])</f>
        <v>7.83</v>
      </c>
      <c r="I1666" s="72">
        <f>InformeTbHv[[#This Row],[T PARADAS MEC]]+InformeTbHv[[#This Row],[ALISTAMIENTO]]+InformeTbHv[[#This Row],[Mantenimiento periódico]]</f>
        <v>0.17</v>
      </c>
      <c r="J1666" s="72">
        <f>SUMIF(InformeTbHv[[#This Row],[MOTIVO 1]],"Mantenimiento periódico",InformeTbHv[[#This Row],[T OTRA PARADA 1]])</f>
        <v>0</v>
      </c>
      <c r="K1666" s="72">
        <f>InformeTbHv[[#This Row],[Mantenimiento periódico]]+InformeTbHv[[#This Row],[ALISTAMIENTO]]</f>
        <v>0.17</v>
      </c>
      <c r="L1666" s="72">
        <f>SUM(InformeTbHv[[#This Row],[T OTRA PARADA 1]:[T OTRA PARADA 5]])</f>
        <v>0</v>
      </c>
      <c r="M1666" s="49" t="s">
        <v>55</v>
      </c>
      <c r="N1666" s="49" t="s">
        <v>1418</v>
      </c>
      <c r="O1666" s="49" t="s">
        <v>60</v>
      </c>
      <c r="P1666" s="49">
        <v>1061791033</v>
      </c>
      <c r="Q1666" s="49" t="s">
        <v>43</v>
      </c>
      <c r="R1666" s="49" t="s">
        <v>49</v>
      </c>
      <c r="S1666" s="77">
        <v>46119</v>
      </c>
      <c r="T1666" s="49" t="s">
        <v>518</v>
      </c>
      <c r="U1666" s="49"/>
      <c r="V1666" s="49"/>
      <c r="W1666" s="49"/>
      <c r="X1666" s="49"/>
      <c r="Y1666" s="49"/>
      <c r="Z1666" s="49"/>
      <c r="AA1666" s="49"/>
      <c r="AB1666" s="49"/>
      <c r="AC1666" s="49" t="s">
        <v>1431</v>
      </c>
      <c r="AD1666" s="49" t="s">
        <v>1476</v>
      </c>
      <c r="AE1666" s="49" t="s">
        <v>1518</v>
      </c>
      <c r="AF1666" s="49">
        <v>19.234154182394327</v>
      </c>
      <c r="AG1666" s="49" t="s">
        <v>208</v>
      </c>
      <c r="AH1666" s="259">
        <v>15</v>
      </c>
      <c r="AI1666" s="49" t="s">
        <v>61</v>
      </c>
      <c r="AJ1666" s="420">
        <f>VLOOKUP(InformeTbHv[[#This Row],[TURNO]],[1]INFORMEHV!AI$2:AK$184,2,0)</f>
        <v>0.91666666666666663</v>
      </c>
      <c r="AK1666" s="420">
        <f>VLOOKUP(InformeTbHv[[#This Row],[TURNO]],[1]INFORMEHV!AI$2:AK$184,3,0)</f>
        <v>0.25</v>
      </c>
      <c r="AL1666" s="125">
        <v>30</v>
      </c>
      <c r="AM1666" s="49">
        <v>291</v>
      </c>
      <c r="AN1666" s="49">
        <v>148.38</v>
      </c>
      <c r="AO1666" s="49">
        <v>13.76</v>
      </c>
      <c r="AP1666" s="49"/>
      <c r="AQ1666" s="12">
        <v>28.1</v>
      </c>
      <c r="AR1666" s="49">
        <v>8</v>
      </c>
      <c r="AS1666" s="49"/>
      <c r="AT1666" s="49"/>
      <c r="AU1666" s="49"/>
      <c r="AV1666" s="49">
        <v>0.17</v>
      </c>
      <c r="AW1666" s="49"/>
      <c r="AX1666" s="49">
        <v>0.17</v>
      </c>
      <c r="AY1666" s="49">
        <v>5.2</v>
      </c>
      <c r="AZ1666" s="71" t="s">
        <v>1126</v>
      </c>
      <c r="BA1666" s="49" t="s">
        <v>46</v>
      </c>
      <c r="BB166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0.34</v>
      </c>
      <c r="BC1666" s="72"/>
      <c r="BD1666" s="72"/>
      <c r="BE1666" s="72"/>
      <c r="BF1666" s="72"/>
      <c r="BG1666" s="74"/>
      <c r="BH1666" s="44"/>
      <c r="BI1666" s="45"/>
      <c r="BJ1666" s="45"/>
      <c r="BK1666" s="46"/>
      <c r="BL1666" s="45"/>
    </row>
    <row r="1667" spans="1:64" ht="18" customHeight="1" x14ac:dyDescent="0.3">
      <c r="A1667" s="76">
        <f>IFERROR(InformeTbHv[[#This Row],[T EFECTIVO]]/InformeTbHv[[#This Row],[Horas disponibles]],0)</f>
        <v>0.94524119947848761</v>
      </c>
      <c r="B1667" s="76">
        <f>((InformeTbHv[[#This Row],[T PROGRAMADO]]-InformeTbHv[[#This Row],[HORAS DE OTRAS PARADA]]))/InformeTbHv[[#This Row],[T PROGRAMADO]]</f>
        <v>0.90625</v>
      </c>
      <c r="C1667" s="217">
        <f>IFERROR(((InformeTbHv[[#This Row],[T PROGRAMADO]]-InformeTbHv[[#This Row],[Ttal P. mec]])/InformeTbHv[[#This Row],[T PROGRAMADO]]),0)</f>
        <v>0.95874999999999999</v>
      </c>
      <c r="D1667" s="49">
        <f>IFERROR(ROUND(InformeTbHv[[#This Row],[TOTAL DE ARBOLES]]/InformeTbHv[[#This Row],[T EFECTIVO]],2),"")</f>
        <v>62.76</v>
      </c>
      <c r="E1667" s="49">
        <f>(IFERROR(ROUND(InformeTbHv[[#This Row],[M3]]/InformeTbHv[[#This Row],[TOTAL DE ARBOLES]],2),""))</f>
        <v>0.35</v>
      </c>
      <c r="F1667" s="39">
        <f>IFERROR(ROUND(InformeTbHv[[#This Row],[M3]]/InformeTbHv[[#This Row],[T EFECTIVO]],2),"")</f>
        <v>22.26</v>
      </c>
      <c r="G1667" s="72">
        <f>InformeTbHv[[#This Row],[T PROGRAMADO]]-InformeTbHv[[#This Row],[HORAS DE OTRAS PARADA]]</f>
        <v>7.25</v>
      </c>
      <c r="H1667" s="72">
        <f>InformeTbHv[[#This Row],[T PROGRAMADO]]-SUM(InformeTbHv[[#This Row],[T PARADAS MEC]]+InformeTbHv[[#This Row],[ALISTAMIENTO]]+InformeTbHv[[#This Row],[Mantenimiento periódico]])</f>
        <v>7.67</v>
      </c>
      <c r="I1667" s="72">
        <f>InformeTbHv[[#This Row],[T PARADAS MEC]]+InformeTbHv[[#This Row],[ALISTAMIENTO]]+InformeTbHv[[#This Row],[Mantenimiento periódico]]</f>
        <v>0.33</v>
      </c>
      <c r="J1667" s="72">
        <f>SUMIF(InformeTbHv[[#This Row],[MOTIVO 1]],"Mantenimiento periódico",InformeTbHv[[#This Row],[T OTRA PARADA 1]])</f>
        <v>0</v>
      </c>
      <c r="K1667" s="72">
        <f>InformeTbHv[[#This Row],[Mantenimiento periódico]]+InformeTbHv[[#This Row],[ALISTAMIENTO]]</f>
        <v>0.33</v>
      </c>
      <c r="L1667" s="72">
        <f>SUM(InformeTbHv[[#This Row],[T OTRA PARADA 1]:[T OTRA PARADA 5]])</f>
        <v>0</v>
      </c>
      <c r="M1667" s="49" t="s">
        <v>76</v>
      </c>
      <c r="N1667" s="49" t="s">
        <v>1418</v>
      </c>
      <c r="O1667" s="49" t="s">
        <v>83</v>
      </c>
      <c r="P1667" s="49">
        <v>1116724602</v>
      </c>
      <c r="Q1667" s="49" t="s">
        <v>43</v>
      </c>
      <c r="R1667" s="49" t="s">
        <v>49</v>
      </c>
      <c r="S1667" s="77">
        <v>46120</v>
      </c>
      <c r="T1667" s="49" t="s">
        <v>981</v>
      </c>
      <c r="U1667" s="49"/>
      <c r="V1667" s="49"/>
      <c r="W1667" s="49"/>
      <c r="X1667" s="49"/>
      <c r="Y1667" s="49"/>
      <c r="Z1667" s="49"/>
      <c r="AA1667" s="49"/>
      <c r="AB1667" s="49"/>
      <c r="AC1667" s="49" t="s">
        <v>1435</v>
      </c>
      <c r="AD1667" s="49" t="s">
        <v>1480</v>
      </c>
      <c r="AE1667" s="49" t="s">
        <v>1509</v>
      </c>
      <c r="AF1667" s="49">
        <v>21.85343388198622</v>
      </c>
      <c r="AG1667" s="251" t="s">
        <v>205</v>
      </c>
      <c r="AH1667" s="259">
        <v>8</v>
      </c>
      <c r="AI1667" s="49" t="s">
        <v>47</v>
      </c>
      <c r="AJ1667" s="420">
        <f>VLOOKUP(InformeTbHv[[#This Row],[TURNO]],[1]INFORMEHV!AI$2:AK$184,2,0)</f>
        <v>0.25</v>
      </c>
      <c r="AK1667" s="420">
        <f>VLOOKUP(InformeTbHv[[#This Row],[TURNO]],[1]INFORMEHV!AI$2:AK$184,3,0)</f>
        <v>0.58333333333333337</v>
      </c>
      <c r="AL1667" s="125">
        <v>22</v>
      </c>
      <c r="AM1667" s="49">
        <v>455</v>
      </c>
      <c r="AN1667" s="49">
        <v>161.35</v>
      </c>
      <c r="AO1667" s="49">
        <v>50.81</v>
      </c>
      <c r="AP1667" s="49"/>
      <c r="AQ1667" s="72">
        <v>20</v>
      </c>
      <c r="AR1667" s="49">
        <v>8</v>
      </c>
      <c r="AS1667" s="49"/>
      <c r="AT1667" s="49"/>
      <c r="AU1667" s="49"/>
      <c r="AV1667" s="49">
        <v>0.33</v>
      </c>
      <c r="AW1667" s="49">
        <v>0.25</v>
      </c>
      <c r="AX1667" s="49">
        <v>0.17</v>
      </c>
      <c r="AY1667" s="49"/>
      <c r="AZ1667" s="71"/>
      <c r="BA1667" s="49" t="s">
        <v>46</v>
      </c>
      <c r="BB166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0.75000000000000011</v>
      </c>
      <c r="BC1667" s="72"/>
      <c r="BD1667" s="72"/>
      <c r="BE1667" s="72"/>
      <c r="BF1667" s="72"/>
      <c r="BG1667" s="74"/>
      <c r="BH1667" s="44"/>
      <c r="BI1667" s="45"/>
      <c r="BJ1667" s="45"/>
      <c r="BK1667" s="46"/>
      <c r="BL1667" s="45"/>
    </row>
    <row r="1668" spans="1:64" ht="18" customHeight="1" x14ac:dyDescent="0.3">
      <c r="A1668" s="76">
        <f>IFERROR(InformeTbHv[[#This Row],[T EFECTIVO]]/InformeTbHv[[#This Row],[Horas disponibles]],0)</f>
        <v>0.94524119947848761</v>
      </c>
      <c r="B1668" s="76">
        <f>((InformeTbHv[[#This Row],[T PROGRAMADO]]-InformeTbHv[[#This Row],[HORAS DE OTRAS PARADA]]))/InformeTbHv[[#This Row],[T PROGRAMADO]]</f>
        <v>0.90625</v>
      </c>
      <c r="C1668" s="217">
        <f>IFERROR(((InformeTbHv[[#This Row],[T PROGRAMADO]]-InformeTbHv[[#This Row],[Ttal P. mec]])/InformeTbHv[[#This Row],[T PROGRAMADO]]),0)</f>
        <v>0.95874999999999999</v>
      </c>
      <c r="D1668" s="49">
        <f>IFERROR(ROUND(InformeTbHv[[#This Row],[TOTAL DE ARBOLES]]/InformeTbHv[[#This Row],[T EFECTIVO]],2),"")</f>
        <v>28.14</v>
      </c>
      <c r="E1668" s="49">
        <f>(IFERROR(ROUND(InformeTbHv[[#This Row],[M3]]/InformeTbHv[[#This Row],[TOTAL DE ARBOLES]],2),""))</f>
        <v>0.35</v>
      </c>
      <c r="F1668" s="39">
        <f>IFERROR(ROUND(InformeTbHv[[#This Row],[M3]]/InformeTbHv[[#This Row],[T EFECTIVO]],2),"")</f>
        <v>9.9499999999999993</v>
      </c>
      <c r="G1668" s="72">
        <f>InformeTbHv[[#This Row],[T PROGRAMADO]]-InformeTbHv[[#This Row],[HORAS DE OTRAS PARADA]]</f>
        <v>7.25</v>
      </c>
      <c r="H1668" s="72">
        <f>InformeTbHv[[#This Row],[T PROGRAMADO]]-SUM(InformeTbHv[[#This Row],[T PARADAS MEC]]+InformeTbHv[[#This Row],[ALISTAMIENTO]]+InformeTbHv[[#This Row],[Mantenimiento periódico]])</f>
        <v>7.67</v>
      </c>
      <c r="I1668" s="72">
        <f>InformeTbHv[[#This Row],[T PARADAS MEC]]+InformeTbHv[[#This Row],[ALISTAMIENTO]]+InformeTbHv[[#This Row],[Mantenimiento periódico]]</f>
        <v>0.33</v>
      </c>
      <c r="J1668" s="72">
        <f>SUMIF(InformeTbHv[[#This Row],[MOTIVO 1]],"Mantenimiento periódico",InformeTbHv[[#This Row],[T OTRA PARADA 1]])</f>
        <v>0</v>
      </c>
      <c r="K1668" s="72">
        <f>InformeTbHv[[#This Row],[Mantenimiento periódico]]+InformeTbHv[[#This Row],[ALISTAMIENTO]]</f>
        <v>0.33</v>
      </c>
      <c r="L1668" s="72">
        <f>SUM(InformeTbHv[[#This Row],[T OTRA PARADA 1]:[T OTRA PARADA 5]])</f>
        <v>0</v>
      </c>
      <c r="M1668" s="49" t="s">
        <v>76</v>
      </c>
      <c r="N1668" s="49" t="s">
        <v>1418</v>
      </c>
      <c r="O1668" s="49" t="s">
        <v>77</v>
      </c>
      <c r="P1668" s="49">
        <v>1010092842</v>
      </c>
      <c r="Q1668" s="49" t="s">
        <v>43</v>
      </c>
      <c r="R1668" s="49" t="s">
        <v>49</v>
      </c>
      <c r="S1668" s="77">
        <v>46120</v>
      </c>
      <c r="T1668" s="49" t="s">
        <v>981</v>
      </c>
      <c r="U1668" s="49"/>
      <c r="V1668" s="49"/>
      <c r="W1668" s="49"/>
      <c r="X1668" s="49"/>
      <c r="Y1668" s="49"/>
      <c r="Z1668" s="49"/>
      <c r="AA1668" s="49"/>
      <c r="AB1668" s="49"/>
      <c r="AC1668" s="49" t="s">
        <v>1435</v>
      </c>
      <c r="AD1668" s="49" t="s">
        <v>1480</v>
      </c>
      <c r="AE1668" s="49" t="s">
        <v>1509</v>
      </c>
      <c r="AF1668" s="49">
        <v>21.85343388198622</v>
      </c>
      <c r="AG1668" s="251" t="s">
        <v>205</v>
      </c>
      <c r="AH1668" s="259">
        <v>8</v>
      </c>
      <c r="AI1668" s="49" t="s">
        <v>45</v>
      </c>
      <c r="AJ1668" s="420">
        <f>VLOOKUP(InformeTbHv[[#This Row],[TURNO]],[1]INFORMEHV!AI$2:AK$184,2,0)</f>
        <v>0.58333333333333337</v>
      </c>
      <c r="AK1668" s="420">
        <f>VLOOKUP(InformeTbHv[[#This Row],[TURNO]],[1]INFORMEHV!AI$2:AK$184,3,0)</f>
        <v>0.91666666666666663</v>
      </c>
      <c r="AL1668" s="125">
        <v>22</v>
      </c>
      <c r="AM1668" s="49">
        <v>204</v>
      </c>
      <c r="AN1668" s="49">
        <v>72.11</v>
      </c>
      <c r="AO1668" s="49">
        <v>13.93</v>
      </c>
      <c r="AP1668" s="49"/>
      <c r="AQ1668" s="72">
        <v>20</v>
      </c>
      <c r="AR1668" s="49">
        <v>8</v>
      </c>
      <c r="AS1668" s="49"/>
      <c r="AT1668" s="49"/>
      <c r="AU1668" s="49"/>
      <c r="AV1668" s="49">
        <v>0.33</v>
      </c>
      <c r="AW1668" s="49">
        <v>0.25</v>
      </c>
      <c r="AX1668" s="49">
        <v>0.17</v>
      </c>
      <c r="AY1668" s="49">
        <v>1</v>
      </c>
      <c r="AZ1668" s="71"/>
      <c r="BA1668" s="49" t="s">
        <v>46</v>
      </c>
      <c r="BB166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0.75000000000000011</v>
      </c>
      <c r="BC1668" s="72"/>
      <c r="BD1668" s="72"/>
      <c r="BE1668" s="72"/>
      <c r="BF1668" s="72"/>
      <c r="BG1668" s="74"/>
      <c r="BH1668" s="44"/>
      <c r="BI1668" s="45"/>
      <c r="BJ1668" s="45"/>
      <c r="BK1668" s="46"/>
      <c r="BL1668" s="45"/>
    </row>
    <row r="1669" spans="1:64" ht="18" customHeight="1" x14ac:dyDescent="0.3">
      <c r="A1669" s="76">
        <f>IFERROR(InformeTbHv[[#This Row],[T EFECTIVO]]/InformeTbHv[[#This Row],[Horas disponibles]],0)</f>
        <v>0.95657726692209455</v>
      </c>
      <c r="B1669" s="76">
        <f>((InformeTbHv[[#This Row],[T PROGRAMADO]]-InformeTbHv[[#This Row],[HORAS DE OTRAS PARADA]]))/InformeTbHv[[#This Row],[T PROGRAMADO]]</f>
        <v>0.93625000000000003</v>
      </c>
      <c r="C1669" s="217">
        <f>IFERROR(((InformeTbHv[[#This Row],[T PROGRAMADO]]-InformeTbHv[[#This Row],[Ttal P. mec]])/InformeTbHv[[#This Row],[T PROGRAMADO]]),0)</f>
        <v>0.97875000000000001</v>
      </c>
      <c r="D1669" s="49">
        <f>IFERROR(ROUND(InformeTbHv[[#This Row],[TOTAL DE ARBOLES]]/InformeTbHv[[#This Row],[T EFECTIVO]],2),"")</f>
        <v>43.12</v>
      </c>
      <c r="E1669" s="49">
        <f>(IFERROR(ROUND(InformeTbHv[[#This Row],[M3]]/InformeTbHv[[#This Row],[TOTAL DE ARBOLES]],2),""))</f>
        <v>0.41</v>
      </c>
      <c r="F1669" s="39">
        <f>IFERROR(ROUND(InformeTbHv[[#This Row],[M3]]/InformeTbHv[[#This Row],[T EFECTIVO]],2),"")</f>
        <v>17.600000000000001</v>
      </c>
      <c r="G1669" s="72">
        <f>InformeTbHv[[#This Row],[T PROGRAMADO]]-InformeTbHv[[#This Row],[HORAS DE OTRAS PARADA]]</f>
        <v>7.49</v>
      </c>
      <c r="H1669" s="72">
        <f>InformeTbHv[[#This Row],[T PROGRAMADO]]-SUM(InformeTbHv[[#This Row],[T PARADAS MEC]]+InformeTbHv[[#This Row],[ALISTAMIENTO]]+InformeTbHv[[#This Row],[Mantenimiento periódico]])</f>
        <v>7.83</v>
      </c>
      <c r="I1669" s="72">
        <f>InformeTbHv[[#This Row],[T PARADAS MEC]]+InformeTbHv[[#This Row],[ALISTAMIENTO]]+InformeTbHv[[#This Row],[Mantenimiento periódico]]</f>
        <v>0.17</v>
      </c>
      <c r="J1669" s="72">
        <f>SUMIF(InformeTbHv[[#This Row],[MOTIVO 1]],"Mantenimiento periódico",InformeTbHv[[#This Row],[T OTRA PARADA 1]])</f>
        <v>0</v>
      </c>
      <c r="K1669" s="72">
        <f>InformeTbHv[[#This Row],[Mantenimiento periódico]]+InformeTbHv[[#This Row],[ALISTAMIENTO]]</f>
        <v>0.17</v>
      </c>
      <c r="L1669" s="72">
        <f>SUM(InformeTbHv[[#This Row],[T OTRA PARADA 1]:[T OTRA PARADA 5]])</f>
        <v>0</v>
      </c>
      <c r="M1669" s="49" t="s">
        <v>55</v>
      </c>
      <c r="N1669" s="49" t="s">
        <v>1418</v>
      </c>
      <c r="O1669" s="49" t="s">
        <v>94</v>
      </c>
      <c r="P1669" s="49">
        <v>94269293</v>
      </c>
      <c r="Q1669" s="49" t="s">
        <v>43</v>
      </c>
      <c r="R1669" s="49" t="s">
        <v>49</v>
      </c>
      <c r="S1669" s="77">
        <v>46120</v>
      </c>
      <c r="T1669" s="49" t="s">
        <v>518</v>
      </c>
      <c r="U1669" s="49"/>
      <c r="V1669" s="49"/>
      <c r="W1669" s="49"/>
      <c r="X1669" s="49"/>
      <c r="Y1669" s="49"/>
      <c r="Z1669" s="49"/>
      <c r="AA1669" s="49"/>
      <c r="AB1669" s="49"/>
      <c r="AC1669" s="49" t="s">
        <v>1431</v>
      </c>
      <c r="AD1669" s="49" t="s">
        <v>1476</v>
      </c>
      <c r="AE1669" s="49" t="s">
        <v>1518</v>
      </c>
      <c r="AF1669" s="49">
        <v>19.234154182394327</v>
      </c>
      <c r="AG1669" s="49" t="s">
        <v>208</v>
      </c>
      <c r="AH1669" s="259">
        <v>15</v>
      </c>
      <c r="AI1669" s="49" t="s">
        <v>45</v>
      </c>
      <c r="AJ1669" s="420">
        <f>VLOOKUP(InformeTbHv[[#This Row],[TURNO]],[1]INFORMEHV!AI$2:AK$184,2,0)</f>
        <v>0.58333333333333337</v>
      </c>
      <c r="AK1669" s="420">
        <f>VLOOKUP(InformeTbHv[[#This Row],[TURNO]],[1]INFORMEHV!AI$2:AK$184,3,0)</f>
        <v>0.91666666666666663</v>
      </c>
      <c r="AL1669" s="125">
        <v>29</v>
      </c>
      <c r="AM1669" s="49">
        <v>323</v>
      </c>
      <c r="AN1669" s="49">
        <v>131.80000000000001</v>
      </c>
      <c r="AO1669" s="49">
        <v>21.28</v>
      </c>
      <c r="AP1669" s="49"/>
      <c r="AQ1669" s="12">
        <v>27.2</v>
      </c>
      <c r="AR1669" s="49">
        <v>8</v>
      </c>
      <c r="AS1669" s="49"/>
      <c r="AT1669" s="49"/>
      <c r="AU1669" s="49"/>
      <c r="AV1669" s="49">
        <v>0.17</v>
      </c>
      <c r="AW1669" s="49">
        <v>0.17</v>
      </c>
      <c r="AX1669" s="49">
        <v>0.17</v>
      </c>
      <c r="AY1669" s="49"/>
      <c r="AZ1669" s="71" t="s">
        <v>652</v>
      </c>
      <c r="BA1669" s="49" t="s">
        <v>46</v>
      </c>
      <c r="BB166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0.51</v>
      </c>
      <c r="BC1669" s="72"/>
      <c r="BD1669" s="72"/>
      <c r="BE1669" s="72"/>
      <c r="BF1669" s="72"/>
      <c r="BG1669" s="74"/>
      <c r="BH1669" s="44"/>
      <c r="BI1669" s="45"/>
      <c r="BJ1669" s="45"/>
      <c r="BK1669" s="46"/>
      <c r="BL1669" s="45"/>
    </row>
    <row r="1670" spans="1:64" ht="18" customHeight="1" x14ac:dyDescent="0.3">
      <c r="A1670" s="76">
        <f>IFERROR(InformeTbHv[[#This Row],[T EFECTIVO]]/InformeTbHv[[#This Row],[Horas disponibles]],0)</f>
        <v>0.94891443167305234</v>
      </c>
      <c r="B1670" s="76">
        <f>((InformeTbHv[[#This Row],[T PROGRAMADO]]-InformeTbHv[[#This Row],[HORAS DE OTRAS PARADA]]))/InformeTbHv[[#This Row],[T PROGRAMADO]]</f>
        <v>0.92874999999999996</v>
      </c>
      <c r="C1670" s="217">
        <f>IFERROR(((InformeTbHv[[#This Row],[T PROGRAMADO]]-InformeTbHv[[#This Row],[Ttal P. mec]])/InformeTbHv[[#This Row],[T PROGRAMADO]]),0)</f>
        <v>0.97875000000000001</v>
      </c>
      <c r="D1670" s="49">
        <f>IFERROR(ROUND(InformeTbHv[[#This Row],[TOTAL DE ARBOLES]]/InformeTbHv[[#This Row],[T EFECTIVO]],2),"")</f>
        <v>37.69</v>
      </c>
      <c r="E1670" s="49">
        <f>(IFERROR(ROUND(InformeTbHv[[#This Row],[M3]]/InformeTbHv[[#This Row],[TOTAL DE ARBOLES]],2),""))</f>
        <v>0.4</v>
      </c>
      <c r="F1670" s="39">
        <f>IFERROR(ROUND(InformeTbHv[[#This Row],[M3]]/InformeTbHv[[#This Row],[T EFECTIVO]],2),"")</f>
        <v>15.09</v>
      </c>
      <c r="G1670" s="72">
        <f>InformeTbHv[[#This Row],[T PROGRAMADO]]-InformeTbHv[[#This Row],[HORAS DE OTRAS PARADA]]</f>
        <v>7.43</v>
      </c>
      <c r="H1670" s="72">
        <f>InformeTbHv[[#This Row],[T PROGRAMADO]]-SUM(InformeTbHv[[#This Row],[T PARADAS MEC]]+InformeTbHv[[#This Row],[ALISTAMIENTO]]+InformeTbHv[[#This Row],[Mantenimiento periódico]])</f>
        <v>7.83</v>
      </c>
      <c r="I1670" s="72">
        <f>InformeTbHv[[#This Row],[T PARADAS MEC]]+InformeTbHv[[#This Row],[ALISTAMIENTO]]+InformeTbHv[[#This Row],[Mantenimiento periódico]]</f>
        <v>0.17</v>
      </c>
      <c r="J1670" s="72">
        <f>SUMIF(InformeTbHv[[#This Row],[MOTIVO 1]],"Mantenimiento periódico",InformeTbHv[[#This Row],[T OTRA PARADA 1]])</f>
        <v>0</v>
      </c>
      <c r="K1670" s="72">
        <f>InformeTbHv[[#This Row],[Mantenimiento periódico]]+InformeTbHv[[#This Row],[ALISTAMIENTO]]</f>
        <v>0.17</v>
      </c>
      <c r="L1670" s="72">
        <f>SUM(InformeTbHv[[#This Row],[T OTRA PARADA 1]:[T OTRA PARADA 5]])</f>
        <v>0</v>
      </c>
      <c r="M1670" s="49" t="s">
        <v>55</v>
      </c>
      <c r="N1670" s="49" t="s">
        <v>1418</v>
      </c>
      <c r="O1670" s="49" t="s">
        <v>56</v>
      </c>
      <c r="P1670" s="49">
        <v>1114480052</v>
      </c>
      <c r="Q1670" s="49" t="s">
        <v>43</v>
      </c>
      <c r="R1670" s="49" t="s">
        <v>49</v>
      </c>
      <c r="S1670" s="77">
        <v>46120</v>
      </c>
      <c r="T1670" s="49" t="s">
        <v>518</v>
      </c>
      <c r="U1670" s="49"/>
      <c r="V1670" s="49"/>
      <c r="W1670" s="49"/>
      <c r="X1670" s="49"/>
      <c r="Y1670" s="49"/>
      <c r="Z1670" s="49"/>
      <c r="AA1670" s="49"/>
      <c r="AB1670" s="49"/>
      <c r="AC1670" s="49" t="s">
        <v>1431</v>
      </c>
      <c r="AD1670" s="49" t="s">
        <v>1476</v>
      </c>
      <c r="AE1670" s="49" t="s">
        <v>1518</v>
      </c>
      <c r="AF1670" s="49">
        <v>19.234154182394327</v>
      </c>
      <c r="AG1670" s="49" t="s">
        <v>208</v>
      </c>
      <c r="AH1670" s="259">
        <v>15</v>
      </c>
      <c r="AI1670" s="49" t="s">
        <v>61</v>
      </c>
      <c r="AJ1670" s="420">
        <f>VLOOKUP(InformeTbHv[[#This Row],[TURNO]],[1]INFORMEHV!AI$2:AK$184,2,0)</f>
        <v>0.91666666666666663</v>
      </c>
      <c r="AK1670" s="420">
        <f>VLOOKUP(InformeTbHv[[#This Row],[TURNO]],[1]INFORMEHV!AI$2:AK$184,3,0)</f>
        <v>0.25</v>
      </c>
      <c r="AL1670" s="125">
        <v>29</v>
      </c>
      <c r="AM1670" s="49">
        <v>280</v>
      </c>
      <c r="AN1670" s="49">
        <v>112.13</v>
      </c>
      <c r="AO1670" s="49">
        <v>14.31</v>
      </c>
      <c r="AP1670" s="49"/>
      <c r="AQ1670" s="12">
        <v>28.3</v>
      </c>
      <c r="AR1670" s="49">
        <v>8</v>
      </c>
      <c r="AS1670" s="49"/>
      <c r="AT1670" s="49"/>
      <c r="AU1670" s="49"/>
      <c r="AV1670" s="49">
        <v>0.17</v>
      </c>
      <c r="AW1670" s="49">
        <v>0.23</v>
      </c>
      <c r="AX1670" s="49">
        <v>0.17</v>
      </c>
      <c r="AY1670" s="49"/>
      <c r="AZ1670" s="71" t="s">
        <v>652</v>
      </c>
      <c r="BA1670" s="49" t="s">
        <v>46</v>
      </c>
      <c r="BB167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0.57000000000000006</v>
      </c>
      <c r="BC1670" s="72"/>
      <c r="BD1670" s="72"/>
      <c r="BE1670" s="72"/>
      <c r="BF1670" s="72"/>
      <c r="BG1670" s="74"/>
      <c r="BH1670" s="44"/>
      <c r="BI1670" s="45"/>
      <c r="BJ1670" s="45"/>
      <c r="BK1670" s="46"/>
      <c r="BL1670" s="45"/>
    </row>
    <row r="1671" spans="1:64" ht="18" customHeight="1" x14ac:dyDescent="0.3">
      <c r="A1671" s="76">
        <f>IFERROR(InformeTbHv[[#This Row],[T EFECTIVO]]/InformeTbHv[[#This Row],[Horas disponibles]],0)</f>
        <v>0.967741935483871</v>
      </c>
      <c r="B1671" s="76">
        <f>((InformeTbHv[[#This Row],[T PROGRAMADO]]-InformeTbHv[[#This Row],[HORAS DE OTRAS PARADA]]))/InformeTbHv[[#This Row],[T PROGRAMADO]]</f>
        <v>0.9375</v>
      </c>
      <c r="C1671" s="217">
        <f>IFERROR(((InformeTbHv[[#This Row],[T PROGRAMADO]]-InformeTbHv[[#This Row],[Ttal P. mec]])/InformeTbHv[[#This Row],[T PROGRAMADO]]),0)</f>
        <v>0.96875</v>
      </c>
      <c r="D1671" s="49">
        <f>IFERROR(ROUND(InformeTbHv[[#This Row],[TOTAL DE ARBOLES]]/InformeTbHv[[#This Row],[T EFECTIVO]],2),"")</f>
        <v>44.4</v>
      </c>
      <c r="E1671" s="49">
        <f>(IFERROR(ROUND(InformeTbHv[[#This Row],[M3]]/InformeTbHv[[#This Row],[TOTAL DE ARBOLES]],2),""))</f>
        <v>0.36</v>
      </c>
      <c r="F1671" s="39">
        <f>IFERROR(ROUND(InformeTbHv[[#This Row],[M3]]/InformeTbHv[[#This Row],[T EFECTIVO]],2),"")</f>
        <v>15.98</v>
      </c>
      <c r="G1671" s="72">
        <f>InformeTbHv[[#This Row],[T PROGRAMADO]]-InformeTbHv[[#This Row],[HORAS DE OTRAS PARADA]]</f>
        <v>7.5</v>
      </c>
      <c r="H1671" s="72">
        <f>InformeTbHv[[#This Row],[T PROGRAMADO]]-SUM(InformeTbHv[[#This Row],[T PARADAS MEC]]+InformeTbHv[[#This Row],[ALISTAMIENTO]]+InformeTbHv[[#This Row],[Mantenimiento periódico]])</f>
        <v>7.75</v>
      </c>
      <c r="I1671" s="72">
        <f>InformeTbHv[[#This Row],[T PARADAS MEC]]+InformeTbHv[[#This Row],[ALISTAMIENTO]]+InformeTbHv[[#This Row],[Mantenimiento periódico]]</f>
        <v>0.25</v>
      </c>
      <c r="J1671" s="72">
        <f>SUMIF(InformeTbHv[[#This Row],[MOTIVO 1]],"Mantenimiento periódico",InformeTbHv[[#This Row],[T OTRA PARADA 1]])</f>
        <v>0</v>
      </c>
      <c r="K1671" s="72">
        <f>InformeTbHv[[#This Row],[Mantenimiento periódico]]+InformeTbHv[[#This Row],[ALISTAMIENTO]]</f>
        <v>0.25</v>
      </c>
      <c r="L1671" s="72">
        <f>SUM(InformeTbHv[[#This Row],[T OTRA PARADA 1]:[T OTRA PARADA 5]])</f>
        <v>0</v>
      </c>
      <c r="M1671" s="49" t="s">
        <v>42</v>
      </c>
      <c r="N1671" s="49" t="s">
        <v>1418</v>
      </c>
      <c r="O1671" s="49" t="s">
        <v>80</v>
      </c>
      <c r="P1671" s="49">
        <v>94270446</v>
      </c>
      <c r="Q1671" s="49" t="s">
        <v>43</v>
      </c>
      <c r="R1671" s="49" t="s">
        <v>44</v>
      </c>
      <c r="S1671" s="77">
        <v>46120</v>
      </c>
      <c r="T1671" s="49" t="s">
        <v>1075</v>
      </c>
      <c r="U1671" s="49"/>
      <c r="V1671" s="49"/>
      <c r="W1671" s="49"/>
      <c r="X1671" s="49"/>
      <c r="Y1671" s="49"/>
      <c r="Z1671" s="49"/>
      <c r="AA1671" s="49"/>
      <c r="AB1671" s="49"/>
      <c r="AC1671" s="49" t="s">
        <v>1437</v>
      </c>
      <c r="AD1671" s="49" t="s">
        <v>1482</v>
      </c>
      <c r="AE1671" s="49" t="s">
        <v>1519</v>
      </c>
      <c r="AF1671" s="49">
        <v>25.440823396499322</v>
      </c>
      <c r="AG1671" s="49" t="s">
        <v>208</v>
      </c>
      <c r="AH1671" s="259">
        <v>1</v>
      </c>
      <c r="AI1671" s="49" t="s">
        <v>47</v>
      </c>
      <c r="AJ1671" s="420">
        <f>VLOOKUP(InformeTbHv[[#This Row],[TURNO]],[1]INFORMEHV!AI$2:AK$184,2,0)</f>
        <v>0.25</v>
      </c>
      <c r="AK1671" s="420">
        <f>VLOOKUP(InformeTbHv[[#This Row],[TURNO]],[1]INFORMEHV!AI$2:AK$184,3,0)</f>
        <v>0.58333333333333337</v>
      </c>
      <c r="AL1671" s="125">
        <v>25</v>
      </c>
      <c r="AM1671" s="49">
        <v>333</v>
      </c>
      <c r="AN1671" s="49">
        <v>119.88</v>
      </c>
      <c r="AO1671" s="49">
        <v>14.78</v>
      </c>
      <c r="AP1671" s="49"/>
      <c r="AQ1671" s="72">
        <v>21</v>
      </c>
      <c r="AR1671" s="49">
        <v>8</v>
      </c>
      <c r="AS1671" s="49"/>
      <c r="AT1671" s="49"/>
      <c r="AU1671" s="49"/>
      <c r="AV1671" s="49">
        <v>0.25</v>
      </c>
      <c r="AW1671" s="49"/>
      <c r="AX1671" s="49">
        <v>0.25</v>
      </c>
      <c r="AY1671" s="49"/>
      <c r="AZ1671" s="71" t="s">
        <v>1127</v>
      </c>
      <c r="BA1671" s="49" t="s">
        <v>46</v>
      </c>
      <c r="BB167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0.5</v>
      </c>
      <c r="BC1671" s="72"/>
      <c r="BD1671" s="72"/>
      <c r="BE1671" s="72"/>
      <c r="BF1671" s="72"/>
      <c r="BG1671" s="74"/>
      <c r="BH1671" s="44"/>
      <c r="BI1671" s="45"/>
      <c r="BJ1671" s="45"/>
      <c r="BK1671" s="46"/>
      <c r="BL1671" s="45"/>
    </row>
    <row r="1672" spans="1:64" ht="18" customHeight="1" x14ac:dyDescent="0.3">
      <c r="A1672" s="76">
        <f>IFERROR(InformeTbHv[[#This Row],[T EFECTIVO]]/InformeTbHv[[#This Row],[Horas disponibles]],0)</f>
        <v>0.95118733509234832</v>
      </c>
      <c r="B1672" s="76">
        <f>((InformeTbHv[[#This Row],[T PROGRAMADO]]-InformeTbHv[[#This Row],[HORAS DE OTRAS PARADA]]))/InformeTbHv[[#This Row],[T PROGRAMADO]]</f>
        <v>0.90125</v>
      </c>
      <c r="C1672" s="217">
        <f>IFERROR(((InformeTbHv[[#This Row],[T PROGRAMADO]]-InformeTbHv[[#This Row],[Ttal P. mec]])/InformeTbHv[[#This Row],[T PROGRAMADO]]),0)</f>
        <v>0.94750000000000001</v>
      </c>
      <c r="D1672" s="49">
        <f>IFERROR(ROUND(InformeTbHv[[#This Row],[TOTAL DE ARBOLES]]/InformeTbHv[[#This Row],[T EFECTIVO]],2),"")</f>
        <v>39.53</v>
      </c>
      <c r="E1672" s="49">
        <f>(IFERROR(ROUND(InformeTbHv[[#This Row],[M3]]/InformeTbHv[[#This Row],[TOTAL DE ARBOLES]],2),""))</f>
        <v>0.52</v>
      </c>
      <c r="F1672" s="39">
        <f>IFERROR(ROUND(InformeTbHv[[#This Row],[M3]]/InformeTbHv[[#This Row],[T EFECTIVO]],2),"")</f>
        <v>20.64</v>
      </c>
      <c r="G1672" s="72">
        <f>InformeTbHv[[#This Row],[T PROGRAMADO]]-InformeTbHv[[#This Row],[HORAS DE OTRAS PARADA]]</f>
        <v>7.21</v>
      </c>
      <c r="H1672" s="72">
        <f>InformeTbHv[[#This Row],[T PROGRAMADO]]-SUM(InformeTbHv[[#This Row],[T PARADAS MEC]]+InformeTbHv[[#This Row],[ALISTAMIENTO]]+InformeTbHv[[#This Row],[Mantenimiento periódico]])</f>
        <v>7.58</v>
      </c>
      <c r="I1672" s="72">
        <f>InformeTbHv[[#This Row],[T PARADAS MEC]]+InformeTbHv[[#This Row],[ALISTAMIENTO]]+InformeTbHv[[#This Row],[Mantenimiento periódico]]</f>
        <v>0.42</v>
      </c>
      <c r="J1672" s="72">
        <f>SUMIF(InformeTbHv[[#This Row],[MOTIVO 1]],"Mantenimiento periódico",InformeTbHv[[#This Row],[T OTRA PARADA 1]])</f>
        <v>0</v>
      </c>
      <c r="K1672" s="72">
        <f>InformeTbHv[[#This Row],[Mantenimiento periódico]]+InformeTbHv[[#This Row],[ALISTAMIENTO]]</f>
        <v>0.42</v>
      </c>
      <c r="L1672" s="72">
        <f>SUM(InformeTbHv[[#This Row],[T OTRA PARADA 1]:[T OTRA PARADA 5]])</f>
        <v>0</v>
      </c>
      <c r="M1672" s="49" t="s">
        <v>55</v>
      </c>
      <c r="N1672" s="49" t="s">
        <v>1418</v>
      </c>
      <c r="O1672" s="49" t="s">
        <v>60</v>
      </c>
      <c r="P1672" s="49">
        <v>1061791033</v>
      </c>
      <c r="Q1672" s="49" t="s">
        <v>43</v>
      </c>
      <c r="R1672" s="49" t="s">
        <v>49</v>
      </c>
      <c r="S1672" s="77">
        <v>46120</v>
      </c>
      <c r="T1672" s="49" t="s">
        <v>518</v>
      </c>
      <c r="U1672" s="49"/>
      <c r="V1672" s="49"/>
      <c r="W1672" s="49"/>
      <c r="X1672" s="49"/>
      <c r="Y1672" s="49"/>
      <c r="Z1672" s="49"/>
      <c r="AA1672" s="49"/>
      <c r="AB1672" s="49"/>
      <c r="AC1672" s="49" t="s">
        <v>1431</v>
      </c>
      <c r="AD1672" s="49" t="s">
        <v>1476</v>
      </c>
      <c r="AE1672" s="49" t="s">
        <v>1518</v>
      </c>
      <c r="AF1672" s="49">
        <v>19.234154182394327</v>
      </c>
      <c r="AG1672" s="49" t="s">
        <v>208</v>
      </c>
      <c r="AH1672" s="259">
        <v>15</v>
      </c>
      <c r="AI1672" s="49" t="s">
        <v>47</v>
      </c>
      <c r="AJ1672" s="420">
        <f>VLOOKUP(InformeTbHv[[#This Row],[TURNO]],[1]INFORMEHV!AI$2:AK$184,2,0)</f>
        <v>0.25</v>
      </c>
      <c r="AK1672" s="420">
        <f>VLOOKUP(InformeTbHv[[#This Row],[TURNO]],[1]INFORMEHV!AI$2:AK$184,3,0)</f>
        <v>0.58333333333333337</v>
      </c>
      <c r="AL1672" s="125">
        <v>32</v>
      </c>
      <c r="AM1672" s="49">
        <v>285</v>
      </c>
      <c r="AN1672" s="49">
        <v>148.82</v>
      </c>
      <c r="AO1672" s="49">
        <v>19.82</v>
      </c>
      <c r="AP1672" s="49"/>
      <c r="AQ1672" s="12">
        <v>27.1</v>
      </c>
      <c r="AR1672" s="49">
        <v>8</v>
      </c>
      <c r="AS1672" s="49"/>
      <c r="AT1672" s="49"/>
      <c r="AU1672" s="49"/>
      <c r="AV1672" s="49">
        <v>0.42</v>
      </c>
      <c r="AW1672" s="49">
        <v>0.2</v>
      </c>
      <c r="AX1672" s="49">
        <v>0.17</v>
      </c>
      <c r="AY1672" s="49">
        <v>5.0999999999999996</v>
      </c>
      <c r="AZ1672" s="71" t="s">
        <v>652</v>
      </c>
      <c r="BA1672" s="49" t="s">
        <v>46</v>
      </c>
      <c r="BB167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0.79</v>
      </c>
      <c r="BC1672" s="72"/>
      <c r="BD1672" s="72"/>
      <c r="BE1672" s="72"/>
      <c r="BF1672" s="72"/>
      <c r="BG1672" s="74"/>
      <c r="BH1672" s="44"/>
      <c r="BI1672" s="45"/>
      <c r="BJ1672" s="45"/>
      <c r="BK1672" s="46"/>
      <c r="BL1672" s="45"/>
    </row>
    <row r="1673" spans="1:64" ht="18" customHeight="1" x14ac:dyDescent="0.3">
      <c r="A1673" s="76">
        <f>IFERROR(InformeTbHv[[#This Row],[T EFECTIVO]]/InformeTbHv[[#This Row],[Horas disponibles]],0)</f>
        <v>0.94524119947848761</v>
      </c>
      <c r="B1673" s="76">
        <f>((InformeTbHv[[#This Row],[T PROGRAMADO]]-InformeTbHv[[#This Row],[HORAS DE OTRAS PARADA]]))/InformeTbHv[[#This Row],[T PROGRAMADO]]</f>
        <v>0.90625</v>
      </c>
      <c r="C1673" s="217">
        <f>IFERROR(((InformeTbHv[[#This Row],[T PROGRAMADO]]-InformeTbHv[[#This Row],[Ttal P. mec]])/InformeTbHv[[#This Row],[T PROGRAMADO]]),0)</f>
        <v>0.95874999999999999</v>
      </c>
      <c r="D1673" s="49">
        <f>IFERROR(ROUND(InformeTbHv[[#This Row],[TOTAL DE ARBOLES]]/InformeTbHv[[#This Row],[T EFECTIVO]],2),"")</f>
        <v>58.34</v>
      </c>
      <c r="E1673" s="49">
        <f>(IFERROR(ROUND(InformeTbHv[[#This Row],[M3]]/InformeTbHv[[#This Row],[TOTAL DE ARBOLES]],2),""))</f>
        <v>0.33</v>
      </c>
      <c r="F1673" s="39">
        <f>IFERROR(ROUND(InformeTbHv[[#This Row],[M3]]/InformeTbHv[[#This Row],[T EFECTIVO]],2),"")</f>
        <v>19.45</v>
      </c>
      <c r="G1673" s="72">
        <f>InformeTbHv[[#This Row],[T PROGRAMADO]]-InformeTbHv[[#This Row],[HORAS DE OTRAS PARADA]]</f>
        <v>7.25</v>
      </c>
      <c r="H1673" s="72">
        <f>InformeTbHv[[#This Row],[T PROGRAMADO]]-SUM(InformeTbHv[[#This Row],[T PARADAS MEC]]+InformeTbHv[[#This Row],[ALISTAMIENTO]]+InformeTbHv[[#This Row],[Mantenimiento periódico]])</f>
        <v>7.67</v>
      </c>
      <c r="I1673" s="72">
        <f>InformeTbHv[[#This Row],[T PARADAS MEC]]+InformeTbHv[[#This Row],[ALISTAMIENTO]]+InformeTbHv[[#This Row],[Mantenimiento periódico]]</f>
        <v>0.33</v>
      </c>
      <c r="J1673" s="72">
        <f>SUMIF(InformeTbHv[[#This Row],[MOTIVO 1]],"Mantenimiento periódico",InformeTbHv[[#This Row],[T OTRA PARADA 1]])</f>
        <v>0</v>
      </c>
      <c r="K1673" s="72">
        <f>InformeTbHv[[#This Row],[Mantenimiento periódico]]+InformeTbHv[[#This Row],[ALISTAMIENTO]]</f>
        <v>0.33</v>
      </c>
      <c r="L1673" s="72">
        <f>SUM(InformeTbHv[[#This Row],[T OTRA PARADA 1]:[T OTRA PARADA 5]])</f>
        <v>0</v>
      </c>
      <c r="M1673" s="49" t="s">
        <v>42</v>
      </c>
      <c r="N1673" s="49" t="s">
        <v>1418</v>
      </c>
      <c r="O1673" s="49" t="s">
        <v>58</v>
      </c>
      <c r="P1673" s="49">
        <v>6343935</v>
      </c>
      <c r="Q1673" s="49" t="s">
        <v>43</v>
      </c>
      <c r="R1673" s="49" t="s">
        <v>44</v>
      </c>
      <c r="S1673" s="77">
        <v>46120</v>
      </c>
      <c r="T1673" s="49" t="s">
        <v>1075</v>
      </c>
      <c r="U1673" s="49"/>
      <c r="V1673" s="49"/>
      <c r="W1673" s="49"/>
      <c r="X1673" s="49"/>
      <c r="Y1673" s="49"/>
      <c r="Z1673" s="49"/>
      <c r="AA1673" s="49"/>
      <c r="AB1673" s="49"/>
      <c r="AC1673" s="49" t="s">
        <v>1437</v>
      </c>
      <c r="AD1673" s="49" t="s">
        <v>1482</v>
      </c>
      <c r="AE1673" s="49" t="s">
        <v>1519</v>
      </c>
      <c r="AF1673" s="49">
        <v>25.440823396499322</v>
      </c>
      <c r="AG1673" s="49" t="s">
        <v>208</v>
      </c>
      <c r="AH1673" s="259">
        <v>1</v>
      </c>
      <c r="AI1673" s="49" t="s">
        <v>45</v>
      </c>
      <c r="AJ1673" s="420">
        <f>VLOOKUP(InformeTbHv[[#This Row],[TURNO]],[1]INFORMEHV!AI$2:AK$184,2,0)</f>
        <v>0.58333333333333337</v>
      </c>
      <c r="AK1673" s="420">
        <f>VLOOKUP(InformeTbHv[[#This Row],[TURNO]],[1]INFORMEHV!AI$2:AK$184,3,0)</f>
        <v>0.91666666666666663</v>
      </c>
      <c r="AL1673" s="125">
        <v>28</v>
      </c>
      <c r="AM1673" s="49">
        <v>423</v>
      </c>
      <c r="AN1673" s="49">
        <v>141.01</v>
      </c>
      <c r="AO1673" s="49">
        <v>14.57</v>
      </c>
      <c r="AP1673" s="49"/>
      <c r="AQ1673" s="72">
        <v>21</v>
      </c>
      <c r="AR1673" s="49">
        <v>8</v>
      </c>
      <c r="AS1673" s="49"/>
      <c r="AT1673" s="49"/>
      <c r="AU1673" s="49"/>
      <c r="AV1673" s="49">
        <v>0.33</v>
      </c>
      <c r="AW1673" s="49">
        <v>0.17</v>
      </c>
      <c r="AX1673" s="49">
        <v>0.25</v>
      </c>
      <c r="AY1673" s="49">
        <v>1</v>
      </c>
      <c r="AZ1673" s="71" t="s">
        <v>92</v>
      </c>
      <c r="BA1673" s="49" t="s">
        <v>46</v>
      </c>
      <c r="BB167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0.75</v>
      </c>
      <c r="BC1673" s="72"/>
      <c r="BD1673" s="72"/>
      <c r="BE1673" s="72"/>
      <c r="BF1673" s="72"/>
      <c r="BG1673" s="74"/>
      <c r="BH1673" s="44"/>
      <c r="BI1673" s="45"/>
      <c r="BJ1673" s="45"/>
      <c r="BK1673" s="46"/>
      <c r="BL1673" s="45"/>
    </row>
    <row r="1674" spans="1:64" ht="18" customHeight="1" x14ac:dyDescent="0.3">
      <c r="A1674" s="76">
        <f>IFERROR(InformeTbHv[[#This Row],[T EFECTIVO]]/InformeTbHv[[#This Row],[Horas disponibles]],0)</f>
        <v>0.80374627501064289</v>
      </c>
      <c r="B1674" s="76">
        <f>((InformeTbHv[[#This Row],[T PROGRAMADO]]-InformeTbHv[[#This Row],[HORAS DE OTRAS PARADA]]))/InformeTbHv[[#This Row],[T PROGRAMADO]]</f>
        <v>0.78666666666666674</v>
      </c>
      <c r="C1674" s="217">
        <f>IFERROR(((InformeTbHv[[#This Row],[T PROGRAMADO]]-InformeTbHv[[#This Row],[Ttal P. mec]])/InformeTbHv[[#This Row],[T PROGRAMADO]]),0)</f>
        <v>0.97875000000000001</v>
      </c>
      <c r="D1674" s="49">
        <f>IFERROR(ROUND(InformeTbHv[[#This Row],[TOTAL DE ARBOLES]]/InformeTbHv[[#This Row],[T EFECTIVO]],2),"")</f>
        <v>16.84</v>
      </c>
      <c r="E1674" s="49">
        <f>(IFERROR(ROUND(InformeTbHv[[#This Row],[M3]]/InformeTbHv[[#This Row],[TOTAL DE ARBOLES]],2),""))</f>
        <v>0.49</v>
      </c>
      <c r="F1674" s="39">
        <f>IFERROR(ROUND(InformeTbHv[[#This Row],[M3]]/InformeTbHv[[#This Row],[T EFECTIVO]],2),"")</f>
        <v>8.23</v>
      </c>
      <c r="G1674" s="72">
        <f>InformeTbHv[[#This Row],[T PROGRAMADO]]-InformeTbHv[[#This Row],[HORAS DE OTRAS PARADA]]</f>
        <v>6.2933333333333339</v>
      </c>
      <c r="H1674" s="72">
        <f>InformeTbHv[[#This Row],[T PROGRAMADO]]-SUM(InformeTbHv[[#This Row],[T PARADAS MEC]]+InformeTbHv[[#This Row],[ALISTAMIENTO]]+InformeTbHv[[#This Row],[Mantenimiento periódico]])</f>
        <v>7.83</v>
      </c>
      <c r="I1674" s="72">
        <f>InformeTbHv[[#This Row],[T PARADAS MEC]]+InformeTbHv[[#This Row],[ALISTAMIENTO]]+InformeTbHv[[#This Row],[Mantenimiento periódico]]</f>
        <v>0.17</v>
      </c>
      <c r="J1674" s="72">
        <f>SUMIF(InformeTbHv[[#This Row],[MOTIVO 1]],"Mantenimiento periódico",InformeTbHv[[#This Row],[T OTRA PARADA 1]])</f>
        <v>0</v>
      </c>
      <c r="K1674" s="72">
        <f>InformeTbHv[[#This Row],[Mantenimiento periódico]]+InformeTbHv[[#This Row],[ALISTAMIENTO]]</f>
        <v>0.17</v>
      </c>
      <c r="L1674" s="72">
        <f>SUM(InformeTbHv[[#This Row],[T OTRA PARADA 1]:[T OTRA PARADA 5]])</f>
        <v>1.1666666666666661</v>
      </c>
      <c r="M1674" s="49" t="s">
        <v>55</v>
      </c>
      <c r="N1674" s="49" t="s">
        <v>1418</v>
      </c>
      <c r="O1674" s="49" t="s">
        <v>60</v>
      </c>
      <c r="P1674" s="49">
        <v>1061791033</v>
      </c>
      <c r="Q1674" s="49" t="s">
        <v>43</v>
      </c>
      <c r="R1674" s="49" t="s">
        <v>49</v>
      </c>
      <c r="S1674" s="77">
        <v>46121</v>
      </c>
      <c r="T1674" s="49" t="s">
        <v>518</v>
      </c>
      <c r="U1674" s="49"/>
      <c r="V1674" s="49"/>
      <c r="W1674" s="49"/>
      <c r="X1674" s="49"/>
      <c r="Y1674" s="49"/>
      <c r="Z1674" s="49"/>
      <c r="AA1674" s="49"/>
      <c r="AB1674" s="49"/>
      <c r="AC1674" s="49" t="s">
        <v>1431</v>
      </c>
      <c r="AD1674" s="49" t="s">
        <v>1476</v>
      </c>
      <c r="AE1674" s="49" t="s">
        <v>1518</v>
      </c>
      <c r="AF1674" s="49">
        <v>19.234154182394327</v>
      </c>
      <c r="AG1674" s="49" t="s">
        <v>208</v>
      </c>
      <c r="AH1674" s="259">
        <v>15</v>
      </c>
      <c r="AI1674" s="49" t="s">
        <v>47</v>
      </c>
      <c r="AJ1674" s="420">
        <f>VLOOKUP(InformeTbHv[[#This Row],[TURNO]],[1]INFORMEHV!AI$2:AK$184,2,0)</f>
        <v>0.25</v>
      </c>
      <c r="AK1674" s="420">
        <f>VLOOKUP(InformeTbHv[[#This Row],[TURNO]],[1]INFORMEHV!AI$2:AK$184,3,0)</f>
        <v>0.58333333333333337</v>
      </c>
      <c r="AL1674" s="125">
        <v>30</v>
      </c>
      <c r="AM1674" s="49">
        <v>106</v>
      </c>
      <c r="AN1674" s="49">
        <v>51.77</v>
      </c>
      <c r="AO1674" s="49">
        <v>15.46</v>
      </c>
      <c r="AP1674" s="49"/>
      <c r="AQ1674" s="12">
        <v>28.8</v>
      </c>
      <c r="AR1674" s="49">
        <v>8</v>
      </c>
      <c r="AS1674" s="49"/>
      <c r="AT1674" s="49"/>
      <c r="AU1674" s="49"/>
      <c r="AV1674" s="49">
        <v>0.17</v>
      </c>
      <c r="AW1674" s="49">
        <v>0.2</v>
      </c>
      <c r="AX1674" s="49">
        <v>0.17</v>
      </c>
      <c r="AY1674" s="49"/>
      <c r="AZ1674" s="71" t="s">
        <v>652</v>
      </c>
      <c r="BA1674" s="49" t="s">
        <v>46</v>
      </c>
      <c r="BB167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1.7066666666666661</v>
      </c>
      <c r="BC1674" s="72">
        <v>0.5</v>
      </c>
      <c r="BD1674" s="72">
        <v>0.66666666666666596</v>
      </c>
      <c r="BE1674" s="72"/>
      <c r="BF1674" s="72"/>
      <c r="BG1674" s="74"/>
      <c r="BH1674" s="44" t="s">
        <v>1326</v>
      </c>
      <c r="BI1674" s="45" t="s">
        <v>254</v>
      </c>
      <c r="BJ1674" s="45"/>
      <c r="BK1674" s="46"/>
      <c r="BL1674" s="45"/>
    </row>
    <row r="1675" spans="1:64" ht="18" customHeight="1" x14ac:dyDescent="0.3">
      <c r="A1675" s="76">
        <f>IFERROR(InformeTbHv[[#This Row],[T EFECTIVO]]/InformeTbHv[[#This Row],[Horas disponibles]],0)</f>
        <v>0.94891443167305234</v>
      </c>
      <c r="B1675" s="76">
        <f>((InformeTbHv[[#This Row],[T PROGRAMADO]]-InformeTbHv[[#This Row],[HORAS DE OTRAS PARADA]]))/InformeTbHv[[#This Row],[T PROGRAMADO]]</f>
        <v>0.92874999999999996</v>
      </c>
      <c r="C1675" s="217">
        <f>IFERROR(((InformeTbHv[[#This Row],[T PROGRAMADO]]-InformeTbHv[[#This Row],[Ttal P. mec]])/InformeTbHv[[#This Row],[T PROGRAMADO]]),0)</f>
        <v>0.97875000000000001</v>
      </c>
      <c r="D1675" s="49">
        <f>IFERROR(ROUND(InformeTbHv[[#This Row],[TOTAL DE ARBOLES]]/InformeTbHv[[#This Row],[T EFECTIVO]],2),"")</f>
        <v>34.450000000000003</v>
      </c>
      <c r="E1675" s="49">
        <f>(IFERROR(ROUND(InformeTbHv[[#This Row],[M3]]/InformeTbHv[[#This Row],[TOTAL DE ARBOLES]],2),""))</f>
        <v>0.44</v>
      </c>
      <c r="F1675" s="39">
        <f>IFERROR(ROUND(InformeTbHv[[#This Row],[M3]]/InformeTbHv[[#This Row],[T EFECTIVO]],2),"")</f>
        <v>15.29</v>
      </c>
      <c r="G1675" s="72">
        <f>InformeTbHv[[#This Row],[T PROGRAMADO]]-InformeTbHv[[#This Row],[HORAS DE OTRAS PARADA]]</f>
        <v>7.43</v>
      </c>
      <c r="H1675" s="72">
        <f>InformeTbHv[[#This Row],[T PROGRAMADO]]-SUM(InformeTbHv[[#This Row],[T PARADAS MEC]]+InformeTbHv[[#This Row],[ALISTAMIENTO]]+InformeTbHv[[#This Row],[Mantenimiento periódico]])</f>
        <v>7.83</v>
      </c>
      <c r="I1675" s="72">
        <f>InformeTbHv[[#This Row],[T PARADAS MEC]]+InformeTbHv[[#This Row],[ALISTAMIENTO]]+InformeTbHv[[#This Row],[Mantenimiento periódico]]</f>
        <v>0.17</v>
      </c>
      <c r="J1675" s="72">
        <f>SUMIF(InformeTbHv[[#This Row],[MOTIVO 1]],"Mantenimiento periódico",InformeTbHv[[#This Row],[T OTRA PARADA 1]])</f>
        <v>0</v>
      </c>
      <c r="K1675" s="72">
        <f>InformeTbHv[[#This Row],[Mantenimiento periódico]]+InformeTbHv[[#This Row],[ALISTAMIENTO]]</f>
        <v>0.17</v>
      </c>
      <c r="L1675" s="72">
        <f>SUM(InformeTbHv[[#This Row],[T OTRA PARADA 1]:[T OTRA PARADA 5]])</f>
        <v>0</v>
      </c>
      <c r="M1675" s="49" t="s">
        <v>55</v>
      </c>
      <c r="N1675" s="49" t="s">
        <v>1418</v>
      </c>
      <c r="O1675" s="49" t="s">
        <v>94</v>
      </c>
      <c r="P1675" s="49">
        <v>94269293</v>
      </c>
      <c r="Q1675" s="49" t="s">
        <v>43</v>
      </c>
      <c r="R1675" s="49" t="s">
        <v>49</v>
      </c>
      <c r="S1675" s="77">
        <v>46121</v>
      </c>
      <c r="T1675" s="49" t="s">
        <v>518</v>
      </c>
      <c r="U1675" s="49"/>
      <c r="V1675" s="49"/>
      <c r="W1675" s="49"/>
      <c r="X1675" s="49"/>
      <c r="Y1675" s="49"/>
      <c r="Z1675" s="49"/>
      <c r="AA1675" s="49"/>
      <c r="AB1675" s="49"/>
      <c r="AC1675" s="49" t="s">
        <v>1431</v>
      </c>
      <c r="AD1675" s="49" t="s">
        <v>1476</v>
      </c>
      <c r="AE1675" s="49" t="s">
        <v>1518</v>
      </c>
      <c r="AF1675" s="49">
        <v>19.234154182394327</v>
      </c>
      <c r="AG1675" s="49" t="s">
        <v>1318</v>
      </c>
      <c r="AH1675" s="259">
        <v>15</v>
      </c>
      <c r="AI1675" s="49" t="s">
        <v>45</v>
      </c>
      <c r="AJ1675" s="420">
        <f>VLOOKUP(InformeTbHv[[#This Row],[TURNO]],[1]INFORMEHV!AI$2:AK$184,2,0)</f>
        <v>0.58333333333333337</v>
      </c>
      <c r="AK1675" s="420">
        <f>VLOOKUP(InformeTbHv[[#This Row],[TURNO]],[1]INFORMEHV!AI$2:AK$184,3,0)</f>
        <v>0.91666666666666663</v>
      </c>
      <c r="AL1675" s="125">
        <v>32</v>
      </c>
      <c r="AM1675" s="49">
        <v>256</v>
      </c>
      <c r="AN1675" s="49">
        <v>113.61</v>
      </c>
      <c r="AO1675" s="49">
        <v>18.12</v>
      </c>
      <c r="AP1675" s="49"/>
      <c r="AQ1675" s="12">
        <v>28.7</v>
      </c>
      <c r="AR1675" s="49">
        <v>8</v>
      </c>
      <c r="AS1675" s="49"/>
      <c r="AT1675" s="49"/>
      <c r="AU1675" s="49"/>
      <c r="AV1675" s="49">
        <v>0.17</v>
      </c>
      <c r="AW1675" s="49">
        <v>0.23</v>
      </c>
      <c r="AX1675" s="49">
        <v>0.17</v>
      </c>
      <c r="AY1675" s="49"/>
      <c r="AZ1675" s="71" t="s">
        <v>652</v>
      </c>
      <c r="BA1675" s="49" t="s">
        <v>46</v>
      </c>
      <c r="BB167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0.57000000000000006</v>
      </c>
      <c r="BC1675" s="72"/>
      <c r="BD1675" s="72"/>
      <c r="BE1675" s="72"/>
      <c r="BF1675" s="72"/>
      <c r="BG1675" s="74"/>
      <c r="BH1675" s="44"/>
      <c r="BI1675" s="45"/>
      <c r="BJ1675" s="45"/>
      <c r="BK1675" s="46"/>
      <c r="BL1675" s="45"/>
    </row>
    <row r="1676" spans="1:64" ht="18" customHeight="1" x14ac:dyDescent="0.3">
      <c r="A1676" s="76">
        <f>IFERROR(InformeTbHv[[#This Row],[T EFECTIVO]]/InformeTbHv[[#This Row],[Horas disponibles]],0)</f>
        <v>0.94891443167305234</v>
      </c>
      <c r="B1676" s="76">
        <f>((InformeTbHv[[#This Row],[T PROGRAMADO]]-InformeTbHv[[#This Row],[HORAS DE OTRAS PARADA]]))/InformeTbHv[[#This Row],[T PROGRAMADO]]</f>
        <v>0.92874999999999996</v>
      </c>
      <c r="C1676" s="217">
        <f>IFERROR(((InformeTbHv[[#This Row],[T PROGRAMADO]]-InformeTbHv[[#This Row],[Ttal P. mec]])/InformeTbHv[[#This Row],[T PROGRAMADO]]),0)</f>
        <v>0.97875000000000001</v>
      </c>
      <c r="D1676" s="49">
        <f>IFERROR(ROUND(InformeTbHv[[#This Row],[TOTAL DE ARBOLES]]/InformeTbHv[[#This Row],[T EFECTIVO]],2),"")</f>
        <v>43.2</v>
      </c>
      <c r="E1676" s="49">
        <f>(IFERROR(ROUND(InformeTbHv[[#This Row],[M3]]/InformeTbHv[[#This Row],[TOTAL DE ARBOLES]],2),""))</f>
        <v>0.33</v>
      </c>
      <c r="F1676" s="39">
        <f>IFERROR(ROUND(InformeTbHv[[#This Row],[M3]]/InformeTbHv[[#This Row],[T EFECTIVO]],2),"")</f>
        <v>14.12</v>
      </c>
      <c r="G1676" s="72">
        <f>InformeTbHv[[#This Row],[T PROGRAMADO]]-InformeTbHv[[#This Row],[HORAS DE OTRAS PARADA]]</f>
        <v>7.43</v>
      </c>
      <c r="H1676" s="72">
        <f>InformeTbHv[[#This Row],[T PROGRAMADO]]-SUM(InformeTbHv[[#This Row],[T PARADAS MEC]]+InformeTbHv[[#This Row],[ALISTAMIENTO]]+InformeTbHv[[#This Row],[Mantenimiento periódico]])</f>
        <v>7.83</v>
      </c>
      <c r="I1676" s="72">
        <f>InformeTbHv[[#This Row],[T PARADAS MEC]]+InformeTbHv[[#This Row],[ALISTAMIENTO]]+InformeTbHv[[#This Row],[Mantenimiento periódico]]</f>
        <v>0.17</v>
      </c>
      <c r="J1676" s="72">
        <f>SUMIF(InformeTbHv[[#This Row],[MOTIVO 1]],"Mantenimiento periódico",InformeTbHv[[#This Row],[T OTRA PARADA 1]])</f>
        <v>0</v>
      </c>
      <c r="K1676" s="72">
        <f>InformeTbHv[[#This Row],[Mantenimiento periódico]]+InformeTbHv[[#This Row],[ALISTAMIENTO]]</f>
        <v>0.17</v>
      </c>
      <c r="L1676" s="72">
        <f>SUM(InformeTbHv[[#This Row],[T OTRA PARADA 1]:[T OTRA PARADA 5]])</f>
        <v>0</v>
      </c>
      <c r="M1676" s="49" t="s">
        <v>55</v>
      </c>
      <c r="N1676" s="49" t="s">
        <v>1418</v>
      </c>
      <c r="O1676" s="49" t="s">
        <v>56</v>
      </c>
      <c r="P1676" s="49">
        <v>1114480052</v>
      </c>
      <c r="Q1676" s="49" t="s">
        <v>43</v>
      </c>
      <c r="R1676" s="49" t="s">
        <v>49</v>
      </c>
      <c r="S1676" s="77">
        <v>46121</v>
      </c>
      <c r="T1676" s="49" t="s">
        <v>518</v>
      </c>
      <c r="U1676" s="49"/>
      <c r="V1676" s="49"/>
      <c r="W1676" s="49"/>
      <c r="X1676" s="49"/>
      <c r="Y1676" s="49"/>
      <c r="Z1676" s="49"/>
      <c r="AA1676" s="49"/>
      <c r="AB1676" s="49"/>
      <c r="AC1676" s="49" t="s">
        <v>1431</v>
      </c>
      <c r="AD1676" s="49" t="s">
        <v>1476</v>
      </c>
      <c r="AE1676" s="49" t="s">
        <v>1518</v>
      </c>
      <c r="AF1676" s="49">
        <v>19.234154182394327</v>
      </c>
      <c r="AG1676" s="49" t="s">
        <v>1318</v>
      </c>
      <c r="AH1676" s="259">
        <v>15</v>
      </c>
      <c r="AI1676" s="49" t="s">
        <v>61</v>
      </c>
      <c r="AJ1676" s="420">
        <f>VLOOKUP(InformeTbHv[[#This Row],[TURNO]],[1]INFORMEHV!AI$2:AK$184,2,0)</f>
        <v>0.91666666666666663</v>
      </c>
      <c r="AK1676" s="420">
        <f>VLOOKUP(InformeTbHv[[#This Row],[TURNO]],[1]INFORMEHV!AI$2:AK$184,3,0)</f>
        <v>0.25</v>
      </c>
      <c r="AL1676" s="125">
        <v>30</v>
      </c>
      <c r="AM1676" s="49">
        <v>321</v>
      </c>
      <c r="AN1676" s="49">
        <v>104.93</v>
      </c>
      <c r="AO1676" s="49">
        <v>13.68</v>
      </c>
      <c r="AP1676" s="49"/>
      <c r="AQ1676" s="12">
        <v>24.3</v>
      </c>
      <c r="AR1676" s="49">
        <v>8</v>
      </c>
      <c r="AS1676" s="49"/>
      <c r="AT1676" s="49"/>
      <c r="AU1676" s="49"/>
      <c r="AV1676" s="49">
        <v>0.17</v>
      </c>
      <c r="AW1676" s="49">
        <v>0.23</v>
      </c>
      <c r="AX1676" s="49">
        <v>0.17</v>
      </c>
      <c r="AY1676" s="49">
        <v>4.3</v>
      </c>
      <c r="AZ1676" s="71" t="s">
        <v>1128</v>
      </c>
      <c r="BA1676" s="49" t="s">
        <v>46</v>
      </c>
      <c r="BB167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0.57000000000000006</v>
      </c>
      <c r="BC1676" s="72"/>
      <c r="BD1676" s="72"/>
      <c r="BE1676" s="72"/>
      <c r="BF1676" s="72"/>
      <c r="BG1676" s="74"/>
      <c r="BH1676" s="44"/>
      <c r="BI1676" s="45"/>
      <c r="BJ1676" s="45"/>
      <c r="BK1676" s="46"/>
      <c r="BL1676" s="45"/>
    </row>
    <row r="1677" spans="1:64" ht="18" customHeight="1" x14ac:dyDescent="0.3">
      <c r="A1677" s="76">
        <f>IFERROR(InformeTbHv[[#This Row],[T EFECTIVO]]/InformeTbHv[[#This Row],[Horas disponibles]],0)</f>
        <v>0.94524119947848761</v>
      </c>
      <c r="B1677" s="76">
        <f>((InformeTbHv[[#This Row],[T PROGRAMADO]]-InformeTbHv[[#This Row],[HORAS DE OTRAS PARADA]]))/InformeTbHv[[#This Row],[T PROGRAMADO]]</f>
        <v>0.90625</v>
      </c>
      <c r="C1677" s="217">
        <f>IFERROR(((InformeTbHv[[#This Row],[T PROGRAMADO]]-InformeTbHv[[#This Row],[Ttal P. mec]])/InformeTbHv[[#This Row],[T PROGRAMADO]]),0)</f>
        <v>0.95874999999999999</v>
      </c>
      <c r="D1677" s="49">
        <f>IFERROR(ROUND(InformeTbHv[[#This Row],[TOTAL DE ARBOLES]]/InformeTbHv[[#This Row],[T EFECTIVO]],2),"")</f>
        <v>38.76</v>
      </c>
      <c r="E1677" s="49">
        <f>(IFERROR(ROUND(InformeTbHv[[#This Row],[M3]]/InformeTbHv[[#This Row],[TOTAL DE ARBOLES]],2),""))</f>
        <v>0.31</v>
      </c>
      <c r="F1677" s="39">
        <f>IFERROR(ROUND(InformeTbHv[[#This Row],[M3]]/InformeTbHv[[#This Row],[T EFECTIVO]],2),"")</f>
        <v>12.09</v>
      </c>
      <c r="G1677" s="72">
        <f>InformeTbHv[[#This Row],[T PROGRAMADO]]-InformeTbHv[[#This Row],[HORAS DE OTRAS PARADA]]</f>
        <v>7.25</v>
      </c>
      <c r="H1677" s="72">
        <f>InformeTbHv[[#This Row],[T PROGRAMADO]]-SUM(InformeTbHv[[#This Row],[T PARADAS MEC]]+InformeTbHv[[#This Row],[ALISTAMIENTO]]+InformeTbHv[[#This Row],[Mantenimiento periódico]])</f>
        <v>7.67</v>
      </c>
      <c r="I1677" s="72">
        <f>InformeTbHv[[#This Row],[T PARADAS MEC]]+InformeTbHv[[#This Row],[ALISTAMIENTO]]+InformeTbHv[[#This Row],[Mantenimiento periódico]]</f>
        <v>0.33</v>
      </c>
      <c r="J1677" s="72">
        <f>SUMIF(InformeTbHv[[#This Row],[MOTIVO 1]],"Mantenimiento periódico",InformeTbHv[[#This Row],[T OTRA PARADA 1]])</f>
        <v>0</v>
      </c>
      <c r="K1677" s="72">
        <f>InformeTbHv[[#This Row],[Mantenimiento periódico]]+InformeTbHv[[#This Row],[ALISTAMIENTO]]</f>
        <v>0.33</v>
      </c>
      <c r="L1677" s="72">
        <f>SUM(InformeTbHv[[#This Row],[T OTRA PARADA 1]:[T OTRA PARADA 5]])</f>
        <v>0</v>
      </c>
      <c r="M1677" s="49" t="s">
        <v>76</v>
      </c>
      <c r="N1677" s="49" t="s">
        <v>1418</v>
      </c>
      <c r="O1677" s="49" t="s">
        <v>83</v>
      </c>
      <c r="P1677" s="49">
        <v>1116724602</v>
      </c>
      <c r="Q1677" s="49" t="s">
        <v>43</v>
      </c>
      <c r="R1677" s="49" t="s">
        <v>49</v>
      </c>
      <c r="S1677" s="77">
        <v>46121</v>
      </c>
      <c r="T1677" s="49" t="s">
        <v>981</v>
      </c>
      <c r="U1677" s="49"/>
      <c r="V1677" s="49"/>
      <c r="W1677" s="49"/>
      <c r="X1677" s="49"/>
      <c r="Y1677" s="49"/>
      <c r="Z1677" s="49"/>
      <c r="AA1677" s="49"/>
      <c r="AB1677" s="49"/>
      <c r="AC1677" s="49" t="s">
        <v>1435</v>
      </c>
      <c r="AD1677" s="49" t="s">
        <v>1480</v>
      </c>
      <c r="AE1677" s="49" t="s">
        <v>1509</v>
      </c>
      <c r="AF1677" s="49">
        <v>21.85343388198622</v>
      </c>
      <c r="AG1677" s="251" t="s">
        <v>205</v>
      </c>
      <c r="AH1677" s="259">
        <v>8</v>
      </c>
      <c r="AI1677" s="49" t="s">
        <v>47</v>
      </c>
      <c r="AJ1677" s="420">
        <f>VLOOKUP(InformeTbHv[[#This Row],[TURNO]],[1]INFORMEHV!AI$2:AK$184,2,0)</f>
        <v>0.25</v>
      </c>
      <c r="AK1677" s="420">
        <f>VLOOKUP(InformeTbHv[[#This Row],[TURNO]],[1]INFORMEHV!AI$2:AK$184,3,0)</f>
        <v>0.58333333333333337</v>
      </c>
      <c r="AL1677" s="125">
        <v>22</v>
      </c>
      <c r="AM1677" s="49">
        <v>281</v>
      </c>
      <c r="AN1677" s="49">
        <v>87.66</v>
      </c>
      <c r="AO1677" s="49">
        <v>11.39</v>
      </c>
      <c r="AP1677" s="49"/>
      <c r="AQ1677" s="72">
        <v>20</v>
      </c>
      <c r="AR1677" s="49">
        <v>8</v>
      </c>
      <c r="AS1677" s="49"/>
      <c r="AT1677" s="49"/>
      <c r="AU1677" s="49"/>
      <c r="AV1677" s="49">
        <v>0.33</v>
      </c>
      <c r="AW1677" s="49">
        <v>0.25</v>
      </c>
      <c r="AX1677" s="49">
        <v>0.17</v>
      </c>
      <c r="AY1677" s="49"/>
      <c r="AZ1677" s="71"/>
      <c r="BA1677" s="49" t="s">
        <v>46</v>
      </c>
      <c r="BB167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0.75000000000000011</v>
      </c>
      <c r="BC1677" s="72"/>
      <c r="BD1677" s="72"/>
      <c r="BE1677" s="72"/>
      <c r="BF1677" s="72"/>
      <c r="BG1677" s="74"/>
      <c r="BH1677" s="44"/>
      <c r="BI1677" s="45"/>
      <c r="BJ1677" s="45"/>
      <c r="BK1677" s="46"/>
      <c r="BL1677" s="45"/>
    </row>
    <row r="1678" spans="1:64" ht="18" customHeight="1" x14ac:dyDescent="0.3">
      <c r="A1678" s="76">
        <f>IFERROR(InformeTbHv[[#This Row],[T EFECTIVO]]/InformeTbHv[[#This Row],[Horas disponibles]],0)</f>
        <v>0.94524119947848761</v>
      </c>
      <c r="B1678" s="76">
        <f>((InformeTbHv[[#This Row],[T PROGRAMADO]]-InformeTbHv[[#This Row],[HORAS DE OTRAS PARADA]]))/InformeTbHv[[#This Row],[T PROGRAMADO]]</f>
        <v>0.90625</v>
      </c>
      <c r="C1678" s="217">
        <f>IFERROR(((InformeTbHv[[#This Row],[T PROGRAMADO]]-InformeTbHv[[#This Row],[Ttal P. mec]])/InformeTbHv[[#This Row],[T PROGRAMADO]]),0)</f>
        <v>0.95874999999999999</v>
      </c>
      <c r="D1678" s="49">
        <f>IFERROR(ROUND(InformeTbHv[[#This Row],[TOTAL DE ARBOLES]]/InformeTbHv[[#This Row],[T EFECTIVO]],2),"")</f>
        <v>48.41</v>
      </c>
      <c r="E1678" s="49">
        <f>(IFERROR(ROUND(InformeTbHv[[#This Row],[M3]]/InformeTbHv[[#This Row],[TOTAL DE ARBOLES]],2),""))</f>
        <v>0.31</v>
      </c>
      <c r="F1678" s="39">
        <f>IFERROR(ROUND(InformeTbHv[[#This Row],[M3]]/InformeTbHv[[#This Row],[T EFECTIVO]],2),"")</f>
        <v>15.21</v>
      </c>
      <c r="G1678" s="72">
        <f>InformeTbHv[[#This Row],[T PROGRAMADO]]-InformeTbHv[[#This Row],[HORAS DE OTRAS PARADA]]</f>
        <v>7.25</v>
      </c>
      <c r="H1678" s="72">
        <f>InformeTbHv[[#This Row],[T PROGRAMADO]]-SUM(InformeTbHv[[#This Row],[T PARADAS MEC]]+InformeTbHv[[#This Row],[ALISTAMIENTO]]+InformeTbHv[[#This Row],[Mantenimiento periódico]])</f>
        <v>7.67</v>
      </c>
      <c r="I1678" s="72">
        <f>InformeTbHv[[#This Row],[T PARADAS MEC]]+InformeTbHv[[#This Row],[ALISTAMIENTO]]+InformeTbHv[[#This Row],[Mantenimiento periódico]]</f>
        <v>0.33</v>
      </c>
      <c r="J1678" s="72">
        <f>SUMIF(InformeTbHv[[#This Row],[MOTIVO 1]],"Mantenimiento periódico",InformeTbHv[[#This Row],[T OTRA PARADA 1]])</f>
        <v>0</v>
      </c>
      <c r="K1678" s="72">
        <f>InformeTbHv[[#This Row],[Mantenimiento periódico]]+InformeTbHv[[#This Row],[ALISTAMIENTO]]</f>
        <v>0.33</v>
      </c>
      <c r="L1678" s="72">
        <f>SUM(InformeTbHv[[#This Row],[T OTRA PARADA 1]:[T OTRA PARADA 5]])</f>
        <v>0</v>
      </c>
      <c r="M1678" s="49" t="s">
        <v>42</v>
      </c>
      <c r="N1678" s="49" t="s">
        <v>1418</v>
      </c>
      <c r="O1678" s="49" t="s">
        <v>58</v>
      </c>
      <c r="P1678" s="49">
        <v>6343935</v>
      </c>
      <c r="Q1678" s="49" t="s">
        <v>43</v>
      </c>
      <c r="R1678" s="49" t="s">
        <v>44</v>
      </c>
      <c r="S1678" s="77">
        <v>46121</v>
      </c>
      <c r="T1678" s="49" t="s">
        <v>1075</v>
      </c>
      <c r="U1678" s="49"/>
      <c r="V1678" s="49"/>
      <c r="W1678" s="49"/>
      <c r="X1678" s="49"/>
      <c r="Y1678" s="49"/>
      <c r="Z1678" s="49"/>
      <c r="AA1678" s="49"/>
      <c r="AB1678" s="49"/>
      <c r="AC1678" s="49" t="s">
        <v>1437</v>
      </c>
      <c r="AD1678" s="49" t="s">
        <v>1482</v>
      </c>
      <c r="AE1678" s="49" t="s">
        <v>1519</v>
      </c>
      <c r="AF1678" s="49">
        <v>25.440823396499322</v>
      </c>
      <c r="AG1678" s="49" t="s">
        <v>208</v>
      </c>
      <c r="AH1678" s="259">
        <v>2</v>
      </c>
      <c r="AI1678" s="49" t="s">
        <v>47</v>
      </c>
      <c r="AJ1678" s="420">
        <f>VLOOKUP(InformeTbHv[[#This Row],[TURNO]],[1]INFORMEHV!AI$2:AK$184,2,0)</f>
        <v>0.25</v>
      </c>
      <c r="AK1678" s="420">
        <f>VLOOKUP(InformeTbHv[[#This Row],[TURNO]],[1]INFORMEHV!AI$2:AK$184,3,0)</f>
        <v>0.58333333333333337</v>
      </c>
      <c r="AL1678" s="125">
        <v>28</v>
      </c>
      <c r="AM1678" s="49">
        <v>351</v>
      </c>
      <c r="AN1678" s="49">
        <v>110.26</v>
      </c>
      <c r="AO1678" s="49">
        <v>11.56</v>
      </c>
      <c r="AP1678" s="49"/>
      <c r="AQ1678" s="72">
        <v>21</v>
      </c>
      <c r="AR1678" s="49">
        <v>8</v>
      </c>
      <c r="AS1678" s="49"/>
      <c r="AT1678" s="49"/>
      <c r="AU1678" s="49"/>
      <c r="AV1678" s="49">
        <v>0.33</v>
      </c>
      <c r="AW1678" s="49">
        <v>0.17</v>
      </c>
      <c r="AX1678" s="49">
        <v>0.25</v>
      </c>
      <c r="AY1678" s="49"/>
      <c r="AZ1678" s="71" t="s">
        <v>92</v>
      </c>
      <c r="BA1678" s="49" t="s">
        <v>46</v>
      </c>
      <c r="BB167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0.75</v>
      </c>
      <c r="BC1678" s="72"/>
      <c r="BD1678" s="72"/>
      <c r="BE1678" s="72"/>
      <c r="BF1678" s="72"/>
      <c r="BG1678" s="74"/>
      <c r="BH1678" s="44"/>
      <c r="BI1678" s="45"/>
      <c r="BJ1678" s="45"/>
      <c r="BK1678" s="46"/>
      <c r="BL1678" s="45"/>
    </row>
    <row r="1679" spans="1:64" ht="18" customHeight="1" x14ac:dyDescent="0.3">
      <c r="A1679" s="76">
        <f>IFERROR(InformeTbHv[[#This Row],[T EFECTIVO]]/InformeTbHv[[#This Row],[Horas disponibles]],0)</f>
        <v>0.84946236559139787</v>
      </c>
      <c r="B1679" s="76">
        <f>((InformeTbHv[[#This Row],[T PROGRAMADO]]-InformeTbHv[[#This Row],[HORAS DE OTRAS PARADA]]))/InformeTbHv[[#This Row],[T PROGRAMADO]]</f>
        <v>0.82291666666666674</v>
      </c>
      <c r="C1679" s="217">
        <f>IFERROR(((InformeTbHv[[#This Row],[T PROGRAMADO]]-InformeTbHv[[#This Row],[Ttal P. mec]])/InformeTbHv[[#This Row],[T PROGRAMADO]]),0)</f>
        <v>0.96875</v>
      </c>
      <c r="D1679" s="49">
        <f>IFERROR(ROUND(InformeTbHv[[#This Row],[TOTAL DE ARBOLES]]/InformeTbHv[[#This Row],[T EFECTIVO]],2),"")</f>
        <v>37.67</v>
      </c>
      <c r="E1679" s="49">
        <f>(IFERROR(ROUND(InformeTbHv[[#This Row],[M3]]/InformeTbHv[[#This Row],[TOTAL DE ARBOLES]],2),""))</f>
        <v>0.33</v>
      </c>
      <c r="F1679" s="39">
        <f>IFERROR(ROUND(InformeTbHv[[#This Row],[M3]]/InformeTbHv[[#This Row],[T EFECTIVO]],2),"")</f>
        <v>12.48</v>
      </c>
      <c r="G1679" s="72">
        <f>InformeTbHv[[#This Row],[T PROGRAMADO]]-InformeTbHv[[#This Row],[HORAS DE OTRAS PARADA]]</f>
        <v>6.5833333333333339</v>
      </c>
      <c r="H1679" s="72">
        <f>InformeTbHv[[#This Row],[T PROGRAMADO]]-SUM(InformeTbHv[[#This Row],[T PARADAS MEC]]+InformeTbHv[[#This Row],[ALISTAMIENTO]]+InformeTbHv[[#This Row],[Mantenimiento periódico]])</f>
        <v>7.75</v>
      </c>
      <c r="I1679" s="72">
        <f>InformeTbHv[[#This Row],[T PARADAS MEC]]+InformeTbHv[[#This Row],[ALISTAMIENTO]]+InformeTbHv[[#This Row],[Mantenimiento periódico]]</f>
        <v>0.25</v>
      </c>
      <c r="J1679" s="72">
        <f>SUMIF(InformeTbHv[[#This Row],[MOTIVO 1]],"Mantenimiento periódico",InformeTbHv[[#This Row],[T OTRA PARADA 1]])</f>
        <v>0</v>
      </c>
      <c r="K1679" s="72">
        <f>InformeTbHv[[#This Row],[Mantenimiento periódico]]+InformeTbHv[[#This Row],[ALISTAMIENTO]]</f>
        <v>0.25</v>
      </c>
      <c r="L1679" s="72">
        <f>SUM(InformeTbHv[[#This Row],[T OTRA PARADA 1]:[T OTRA PARADA 5]])</f>
        <v>0.66666666666666596</v>
      </c>
      <c r="M1679" s="49" t="s">
        <v>42</v>
      </c>
      <c r="N1679" s="49" t="s">
        <v>1418</v>
      </c>
      <c r="O1679" s="49" t="s">
        <v>59</v>
      </c>
      <c r="P1679" s="49">
        <v>94269864</v>
      </c>
      <c r="Q1679" s="49" t="s">
        <v>43</v>
      </c>
      <c r="R1679" s="49" t="s">
        <v>44</v>
      </c>
      <c r="S1679" s="77">
        <v>46122</v>
      </c>
      <c r="T1679" s="49" t="s">
        <v>1075</v>
      </c>
      <c r="U1679" s="49"/>
      <c r="V1679" s="49"/>
      <c r="W1679" s="49"/>
      <c r="X1679" s="49"/>
      <c r="Y1679" s="49"/>
      <c r="Z1679" s="49"/>
      <c r="AA1679" s="49"/>
      <c r="AB1679" s="49"/>
      <c r="AC1679" s="49" t="s">
        <v>1437</v>
      </c>
      <c r="AD1679" s="49" t="s">
        <v>1482</v>
      </c>
      <c r="AE1679" s="49" t="s">
        <v>1519</v>
      </c>
      <c r="AF1679" s="49">
        <v>25.440823396499322</v>
      </c>
      <c r="AG1679" s="49" t="s">
        <v>208</v>
      </c>
      <c r="AH1679" s="259">
        <v>1</v>
      </c>
      <c r="AI1679" s="49" t="s">
        <v>47</v>
      </c>
      <c r="AJ1679" s="420">
        <f>VLOOKUP(InformeTbHv[[#This Row],[TURNO]],[1]INFORMEHV!AI$2:AK$184,2,0)</f>
        <v>0.25</v>
      </c>
      <c r="AK1679" s="420">
        <f>VLOOKUP(InformeTbHv[[#This Row],[TURNO]],[1]INFORMEHV!AI$2:AK$184,3,0)</f>
        <v>0.58333333333333337</v>
      </c>
      <c r="AL1679" s="125">
        <v>26</v>
      </c>
      <c r="AM1679" s="49">
        <v>248</v>
      </c>
      <c r="AN1679" s="49">
        <v>82.18</v>
      </c>
      <c r="AO1679" s="49">
        <v>10.35</v>
      </c>
      <c r="AP1679" s="49"/>
      <c r="AQ1679" s="72">
        <v>21</v>
      </c>
      <c r="AR1679" s="49">
        <v>8</v>
      </c>
      <c r="AS1679" s="49"/>
      <c r="AT1679" s="49"/>
      <c r="AU1679" s="49"/>
      <c r="AV1679" s="49">
        <v>0.25</v>
      </c>
      <c r="AW1679" s="49">
        <v>0.17</v>
      </c>
      <c r="AX1679" s="49">
        <v>0.33</v>
      </c>
      <c r="AY1679" s="49"/>
      <c r="AZ1679" s="71" t="s">
        <v>92</v>
      </c>
      <c r="BA1679" s="49" t="s">
        <v>46</v>
      </c>
      <c r="BB167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1.4166666666666661</v>
      </c>
      <c r="BC1679" s="72">
        <v>0.66666666666666596</v>
      </c>
      <c r="BD1679" s="72"/>
      <c r="BE1679" s="72"/>
      <c r="BF1679" s="72"/>
      <c r="BG1679" s="74"/>
      <c r="BH1679" s="44" t="s">
        <v>1100</v>
      </c>
      <c r="BI1679" s="45"/>
      <c r="BJ1679" s="45"/>
      <c r="BK1679" s="46"/>
      <c r="BL1679" s="45"/>
    </row>
    <row r="1680" spans="1:64" ht="18" customHeight="1" x14ac:dyDescent="0.3">
      <c r="A1680" s="76">
        <f>IFERROR(InformeTbHv[[#This Row],[T EFECTIVO]]/InformeTbHv[[#This Row],[Horas disponibles]],0)</f>
        <v>0.95019157088122597</v>
      </c>
      <c r="B1680" s="76">
        <f>((InformeTbHv[[#This Row],[T PROGRAMADO]]-InformeTbHv[[#This Row],[HORAS DE OTRAS PARADA]]))/InformeTbHv[[#This Row],[T PROGRAMADO]]</f>
        <v>0.92999999999999994</v>
      </c>
      <c r="C1680" s="217">
        <f>IFERROR(((InformeTbHv[[#This Row],[T PROGRAMADO]]-InformeTbHv[[#This Row],[Ttal P. mec]])/InformeTbHv[[#This Row],[T PROGRAMADO]]),0)</f>
        <v>0.97875000000000001</v>
      </c>
      <c r="D1680" s="49">
        <f>IFERROR(ROUND(InformeTbHv[[#This Row],[TOTAL DE ARBOLES]]/InformeTbHv[[#This Row],[T EFECTIVO]],2),"")</f>
        <v>29.7</v>
      </c>
      <c r="E1680" s="49">
        <f>(IFERROR(ROUND(InformeTbHv[[#This Row],[M3]]/InformeTbHv[[#This Row],[TOTAL DE ARBOLES]],2),""))</f>
        <v>0.4</v>
      </c>
      <c r="F1680" s="39">
        <f>IFERROR(ROUND(InformeTbHv[[#This Row],[M3]]/InformeTbHv[[#This Row],[T EFECTIVO]],2),"")</f>
        <v>11.77</v>
      </c>
      <c r="G1680" s="72">
        <f>InformeTbHv[[#This Row],[T PROGRAMADO]]-InformeTbHv[[#This Row],[HORAS DE OTRAS PARADA]]</f>
        <v>7.4399999999999995</v>
      </c>
      <c r="H1680" s="72">
        <f>InformeTbHv[[#This Row],[T PROGRAMADO]]-SUM(InformeTbHv[[#This Row],[T PARADAS MEC]]+InformeTbHv[[#This Row],[ALISTAMIENTO]]+InformeTbHv[[#This Row],[Mantenimiento periódico]])</f>
        <v>7.83</v>
      </c>
      <c r="I1680" s="72">
        <f>InformeTbHv[[#This Row],[T PARADAS MEC]]+InformeTbHv[[#This Row],[ALISTAMIENTO]]+InformeTbHv[[#This Row],[Mantenimiento periódico]]</f>
        <v>0.17</v>
      </c>
      <c r="J1680" s="72">
        <f>SUMIF(InformeTbHv[[#This Row],[MOTIVO 1]],"Mantenimiento periódico",InformeTbHv[[#This Row],[T OTRA PARADA 1]])</f>
        <v>0</v>
      </c>
      <c r="K1680" s="72">
        <f>InformeTbHv[[#This Row],[Mantenimiento periódico]]+InformeTbHv[[#This Row],[ALISTAMIENTO]]</f>
        <v>0.17</v>
      </c>
      <c r="L1680" s="72">
        <f>SUM(InformeTbHv[[#This Row],[T OTRA PARADA 1]:[T OTRA PARADA 5]])</f>
        <v>0</v>
      </c>
      <c r="M1680" s="49" t="s">
        <v>55</v>
      </c>
      <c r="N1680" s="49" t="s">
        <v>1418</v>
      </c>
      <c r="O1680" s="49" t="s">
        <v>94</v>
      </c>
      <c r="P1680" s="49">
        <v>94269293</v>
      </c>
      <c r="Q1680" s="49" t="s">
        <v>43</v>
      </c>
      <c r="R1680" s="49" t="s">
        <v>49</v>
      </c>
      <c r="S1680" s="77">
        <v>46122</v>
      </c>
      <c r="T1680" s="49" t="s">
        <v>518</v>
      </c>
      <c r="U1680" s="49"/>
      <c r="V1680" s="49"/>
      <c r="W1680" s="49"/>
      <c r="X1680" s="49"/>
      <c r="Y1680" s="49"/>
      <c r="Z1680" s="49"/>
      <c r="AA1680" s="49"/>
      <c r="AB1680" s="49"/>
      <c r="AC1680" s="49" t="s">
        <v>1431</v>
      </c>
      <c r="AD1680" s="49" t="s">
        <v>1476</v>
      </c>
      <c r="AE1680" s="49" t="s">
        <v>1518</v>
      </c>
      <c r="AF1680" s="49">
        <v>19.234154182394327</v>
      </c>
      <c r="AG1680" s="49" t="s">
        <v>1318</v>
      </c>
      <c r="AH1680" s="259">
        <v>15</v>
      </c>
      <c r="AI1680" s="49" t="s">
        <v>47</v>
      </c>
      <c r="AJ1680" s="420">
        <f>VLOOKUP(InformeTbHv[[#This Row],[TURNO]],[1]INFORMEHV!AI$2:AK$184,2,0)</f>
        <v>0.25</v>
      </c>
      <c r="AK1680" s="420">
        <f>VLOOKUP(InformeTbHv[[#This Row],[TURNO]],[1]INFORMEHV!AI$2:AK$184,3,0)</f>
        <v>0.58333333333333337</v>
      </c>
      <c r="AL1680" s="125">
        <v>30</v>
      </c>
      <c r="AM1680" s="49">
        <v>221</v>
      </c>
      <c r="AN1680" s="49">
        <v>87.6</v>
      </c>
      <c r="AO1680" s="49">
        <v>13.16</v>
      </c>
      <c r="AP1680" s="49"/>
      <c r="AQ1680" s="12">
        <v>22.7</v>
      </c>
      <c r="AR1680" s="49">
        <v>8</v>
      </c>
      <c r="AS1680" s="49"/>
      <c r="AT1680" s="49"/>
      <c r="AU1680" s="49"/>
      <c r="AV1680" s="49">
        <v>0.17</v>
      </c>
      <c r="AW1680" s="49">
        <v>0.22</v>
      </c>
      <c r="AX1680" s="49">
        <v>0.17</v>
      </c>
      <c r="AY1680" s="49">
        <v>3.4</v>
      </c>
      <c r="AZ1680" s="71" t="s">
        <v>652</v>
      </c>
      <c r="BA1680" s="49" t="s">
        <v>46</v>
      </c>
      <c r="BB168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0.56000000000000005</v>
      </c>
      <c r="BC1680" s="72"/>
      <c r="BD1680" s="72"/>
      <c r="BE1680" s="72"/>
      <c r="BF1680" s="72"/>
      <c r="BG1680" s="74"/>
      <c r="BH1680" s="44"/>
      <c r="BI1680" s="45"/>
      <c r="BJ1680" s="45"/>
      <c r="BK1680" s="46"/>
      <c r="BL1680" s="45"/>
    </row>
    <row r="1681" spans="1:64" ht="18" customHeight="1" x14ac:dyDescent="0.3">
      <c r="A1681" s="76">
        <f>IFERROR(InformeTbHv[[#This Row],[T EFECTIVO]]/InformeTbHv[[#This Row],[Horas disponibles]],0)</f>
        <v>0.95274584929757344</v>
      </c>
      <c r="B1681" s="76">
        <f>((InformeTbHv[[#This Row],[T PROGRAMADO]]-InformeTbHv[[#This Row],[HORAS DE OTRAS PARADA]]))/InformeTbHv[[#This Row],[T PROGRAMADO]]</f>
        <v>0.9325</v>
      </c>
      <c r="C1681" s="217">
        <f>IFERROR(((InformeTbHv[[#This Row],[T PROGRAMADO]]-InformeTbHv[[#This Row],[Ttal P. mec]])/InformeTbHv[[#This Row],[T PROGRAMADO]]),0)</f>
        <v>0.97875000000000001</v>
      </c>
      <c r="D1681" s="49">
        <f>IFERROR(ROUND(InformeTbHv[[#This Row],[TOTAL DE ARBOLES]]/InformeTbHv[[#This Row],[T EFECTIVO]],2),"")</f>
        <v>20.91</v>
      </c>
      <c r="E1681" s="49">
        <f>(IFERROR(ROUND(InformeTbHv[[#This Row],[M3]]/InformeTbHv[[#This Row],[TOTAL DE ARBOLES]],2),""))</f>
        <v>0.27</v>
      </c>
      <c r="F1681" s="39">
        <f>IFERROR(ROUND(InformeTbHv[[#This Row],[M3]]/InformeTbHv[[#This Row],[T EFECTIVO]],2),"")</f>
        <v>5.67</v>
      </c>
      <c r="G1681" s="72">
        <f>InformeTbHv[[#This Row],[T PROGRAMADO]]-InformeTbHv[[#This Row],[HORAS DE OTRAS PARADA]]</f>
        <v>7.46</v>
      </c>
      <c r="H1681" s="72">
        <f>InformeTbHv[[#This Row],[T PROGRAMADO]]-SUM(InformeTbHv[[#This Row],[T PARADAS MEC]]+InformeTbHv[[#This Row],[ALISTAMIENTO]]+InformeTbHv[[#This Row],[Mantenimiento periódico]])</f>
        <v>7.83</v>
      </c>
      <c r="I1681" s="72">
        <f>InformeTbHv[[#This Row],[T PARADAS MEC]]+InformeTbHv[[#This Row],[ALISTAMIENTO]]+InformeTbHv[[#This Row],[Mantenimiento periódico]]</f>
        <v>0.17</v>
      </c>
      <c r="J1681" s="72">
        <f>SUMIF(InformeTbHv[[#This Row],[MOTIVO 1]],"Mantenimiento periódico",InformeTbHv[[#This Row],[T OTRA PARADA 1]])</f>
        <v>0</v>
      </c>
      <c r="K1681" s="72">
        <f>InformeTbHv[[#This Row],[Mantenimiento periódico]]+InformeTbHv[[#This Row],[ALISTAMIENTO]]</f>
        <v>0.17</v>
      </c>
      <c r="L1681" s="72">
        <f>SUM(InformeTbHv[[#This Row],[T OTRA PARADA 1]:[T OTRA PARADA 5]])</f>
        <v>0</v>
      </c>
      <c r="M1681" s="49" t="s">
        <v>55</v>
      </c>
      <c r="N1681" s="49" t="s">
        <v>1418</v>
      </c>
      <c r="O1681" s="49" t="s">
        <v>56</v>
      </c>
      <c r="P1681" s="49">
        <v>1114480052</v>
      </c>
      <c r="Q1681" s="49" t="s">
        <v>43</v>
      </c>
      <c r="R1681" s="49" t="s">
        <v>49</v>
      </c>
      <c r="S1681" s="77">
        <v>46122</v>
      </c>
      <c r="T1681" s="49" t="s">
        <v>518</v>
      </c>
      <c r="U1681" s="49"/>
      <c r="V1681" s="49"/>
      <c r="W1681" s="49"/>
      <c r="X1681" s="49"/>
      <c r="Y1681" s="49"/>
      <c r="Z1681" s="49"/>
      <c r="AA1681" s="49"/>
      <c r="AB1681" s="49"/>
      <c r="AC1681" s="49" t="s">
        <v>1431</v>
      </c>
      <c r="AD1681" s="49" t="s">
        <v>1476</v>
      </c>
      <c r="AE1681" s="49" t="s">
        <v>1518</v>
      </c>
      <c r="AF1681" s="49">
        <v>19.234154182394327</v>
      </c>
      <c r="AG1681" s="49" t="s">
        <v>1318</v>
      </c>
      <c r="AH1681" s="259">
        <v>15</v>
      </c>
      <c r="AI1681" s="49" t="s">
        <v>45</v>
      </c>
      <c r="AJ1681" s="420">
        <f>VLOOKUP(InformeTbHv[[#This Row],[TURNO]],[1]INFORMEHV!AI$2:AK$184,2,0)</f>
        <v>0.58333333333333337</v>
      </c>
      <c r="AK1681" s="420">
        <f>VLOOKUP(InformeTbHv[[#This Row],[TURNO]],[1]INFORMEHV!AI$2:AK$184,3,0)</f>
        <v>0.91666666666666663</v>
      </c>
      <c r="AL1681" s="125">
        <v>30</v>
      </c>
      <c r="AM1681" s="49">
        <v>156</v>
      </c>
      <c r="AN1681" s="49">
        <v>42.3</v>
      </c>
      <c r="AO1681" s="49">
        <v>6.33</v>
      </c>
      <c r="AP1681" s="49"/>
      <c r="AQ1681" s="12">
        <v>22.2</v>
      </c>
      <c r="AR1681" s="49">
        <v>8</v>
      </c>
      <c r="AS1681" s="49"/>
      <c r="AT1681" s="49"/>
      <c r="AU1681" s="49"/>
      <c r="AV1681" s="49">
        <v>0.17</v>
      </c>
      <c r="AW1681" s="49">
        <v>0.2</v>
      </c>
      <c r="AX1681" s="49">
        <v>0.17</v>
      </c>
      <c r="AY1681" s="49"/>
      <c r="AZ1681" s="71" t="s">
        <v>1129</v>
      </c>
      <c r="BA1681" s="49" t="s">
        <v>46</v>
      </c>
      <c r="BB168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0.54</v>
      </c>
      <c r="BC1681" s="72"/>
      <c r="BD1681" s="72"/>
      <c r="BE1681" s="72"/>
      <c r="BF1681" s="72"/>
      <c r="BG1681" s="74"/>
      <c r="BH1681" s="44"/>
      <c r="BI1681" s="45"/>
      <c r="BJ1681" s="45"/>
      <c r="BK1681" s="46"/>
      <c r="BL1681" s="45"/>
    </row>
    <row r="1682" spans="1:64" ht="18" customHeight="1" x14ac:dyDescent="0.3">
      <c r="A1682" s="76">
        <f>IFERROR(InformeTbHv[[#This Row],[T EFECTIVO]]/InformeTbHv[[#This Row],[Horas disponibles]],0)</f>
        <v>0.95256410256410251</v>
      </c>
      <c r="B1682" s="76">
        <f>((InformeTbHv[[#This Row],[T PROGRAMADO]]-InformeTbHv[[#This Row],[HORAS DE OTRAS PARADA]]))/InformeTbHv[[#This Row],[T PROGRAMADO]]</f>
        <v>0.92874999999999996</v>
      </c>
      <c r="C1682" s="217">
        <f>IFERROR(((InformeTbHv[[#This Row],[T PROGRAMADO]]-InformeTbHv[[#This Row],[Ttal P. mec]])/InformeTbHv[[#This Row],[T PROGRAMADO]]),0)</f>
        <v>0.97499999999999998</v>
      </c>
      <c r="D1682" s="49">
        <f>IFERROR(ROUND(InformeTbHv[[#This Row],[TOTAL DE ARBOLES]]/InformeTbHv[[#This Row],[T EFECTIVO]],2),"")</f>
        <v>42.66</v>
      </c>
      <c r="E1682" s="49">
        <f>(IFERROR(ROUND(InformeTbHv[[#This Row],[M3]]/InformeTbHv[[#This Row],[TOTAL DE ARBOLES]],2),""))</f>
        <v>0.28000000000000003</v>
      </c>
      <c r="F1682" s="39">
        <f>IFERROR(ROUND(InformeTbHv[[#This Row],[M3]]/InformeTbHv[[#This Row],[T EFECTIVO]],2),"")</f>
        <v>12.07</v>
      </c>
      <c r="G1682" s="72">
        <f>InformeTbHv[[#This Row],[T PROGRAMADO]]-InformeTbHv[[#This Row],[HORAS DE OTRAS PARADA]]</f>
        <v>7.43</v>
      </c>
      <c r="H1682" s="72">
        <f>InformeTbHv[[#This Row],[T PROGRAMADO]]-SUM(InformeTbHv[[#This Row],[T PARADAS MEC]]+InformeTbHv[[#This Row],[ALISTAMIENTO]]+InformeTbHv[[#This Row],[Mantenimiento periódico]])</f>
        <v>7.8</v>
      </c>
      <c r="I1682" s="72">
        <f>InformeTbHv[[#This Row],[T PARADAS MEC]]+InformeTbHv[[#This Row],[ALISTAMIENTO]]+InformeTbHv[[#This Row],[Mantenimiento periódico]]</f>
        <v>0.2</v>
      </c>
      <c r="J1682" s="72">
        <f>SUMIF(InformeTbHv[[#This Row],[MOTIVO 1]],"Mantenimiento periódico",InformeTbHv[[#This Row],[T OTRA PARADA 1]])</f>
        <v>0</v>
      </c>
      <c r="K1682" s="72">
        <f>InformeTbHv[[#This Row],[Mantenimiento periódico]]+InformeTbHv[[#This Row],[ALISTAMIENTO]]</f>
        <v>0.2</v>
      </c>
      <c r="L1682" s="72">
        <f>SUM(InformeTbHv[[#This Row],[T OTRA PARADA 1]:[T OTRA PARADA 5]])</f>
        <v>0</v>
      </c>
      <c r="M1682" s="49" t="s">
        <v>55</v>
      </c>
      <c r="N1682" s="49" t="s">
        <v>1418</v>
      </c>
      <c r="O1682" s="49" t="s">
        <v>56</v>
      </c>
      <c r="P1682" s="49">
        <v>1114480052</v>
      </c>
      <c r="Q1682" s="49" t="s">
        <v>43</v>
      </c>
      <c r="R1682" s="49" t="s">
        <v>49</v>
      </c>
      <c r="S1682" s="77">
        <v>46122</v>
      </c>
      <c r="T1682" s="49" t="s">
        <v>518</v>
      </c>
      <c r="U1682" s="49"/>
      <c r="V1682" s="49"/>
      <c r="W1682" s="49"/>
      <c r="X1682" s="49"/>
      <c r="Y1682" s="49"/>
      <c r="Z1682" s="49"/>
      <c r="AA1682" s="49"/>
      <c r="AB1682" s="49"/>
      <c r="AC1682" s="49" t="s">
        <v>1431</v>
      </c>
      <c r="AD1682" s="49" t="s">
        <v>1476</v>
      </c>
      <c r="AE1682" s="49" t="s">
        <v>1518</v>
      </c>
      <c r="AF1682" s="49">
        <v>19.234154182394327</v>
      </c>
      <c r="AG1682" s="49" t="s">
        <v>1318</v>
      </c>
      <c r="AH1682" s="259">
        <v>15</v>
      </c>
      <c r="AI1682" s="49" t="s">
        <v>61</v>
      </c>
      <c r="AJ1682" s="420">
        <f>VLOOKUP(InformeTbHv[[#This Row],[TURNO]],[1]INFORMEHV!AI$2:AK$184,2,0)</f>
        <v>0.91666666666666663</v>
      </c>
      <c r="AK1682" s="420">
        <f>VLOOKUP(InformeTbHv[[#This Row],[TURNO]],[1]INFORMEHV!AI$2:AK$184,3,0)</f>
        <v>0.25</v>
      </c>
      <c r="AL1682" s="125">
        <v>29</v>
      </c>
      <c r="AM1682" s="49">
        <v>317</v>
      </c>
      <c r="AN1682" s="49">
        <v>89.68</v>
      </c>
      <c r="AO1682" s="49">
        <v>12.41</v>
      </c>
      <c r="AP1682" s="49"/>
      <c r="AQ1682" s="12">
        <v>22.2</v>
      </c>
      <c r="AR1682" s="49">
        <v>8</v>
      </c>
      <c r="AS1682" s="49"/>
      <c r="AT1682" s="49"/>
      <c r="AU1682" s="49"/>
      <c r="AV1682" s="49">
        <v>0.2</v>
      </c>
      <c r="AW1682" s="49">
        <v>0.2</v>
      </c>
      <c r="AX1682" s="49">
        <v>0.17</v>
      </c>
      <c r="AY1682" s="49"/>
      <c r="AZ1682" s="71" t="s">
        <v>1130</v>
      </c>
      <c r="BA1682" s="49" t="s">
        <v>46</v>
      </c>
      <c r="BB168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0.57000000000000006</v>
      </c>
      <c r="BC1682" s="72"/>
      <c r="BD1682" s="72"/>
      <c r="BE1682" s="72"/>
      <c r="BF1682" s="72"/>
      <c r="BG1682" s="74"/>
      <c r="BH1682" s="44"/>
      <c r="BI1682" s="45"/>
      <c r="BJ1682" s="45"/>
      <c r="BK1682" s="46"/>
      <c r="BL1682" s="45"/>
    </row>
    <row r="1683" spans="1:64" ht="18" customHeight="1" x14ac:dyDescent="0.3">
      <c r="A1683" s="76">
        <f>IFERROR(InformeTbHv[[#This Row],[T EFECTIVO]]/InformeTbHv[[#This Row],[Horas disponibles]],0)</f>
        <v>0.94524119947848761</v>
      </c>
      <c r="B1683" s="76">
        <f>((InformeTbHv[[#This Row],[T PROGRAMADO]]-InformeTbHv[[#This Row],[HORAS DE OTRAS PARADA]]))/InformeTbHv[[#This Row],[T PROGRAMADO]]</f>
        <v>0.90625</v>
      </c>
      <c r="C1683" s="217">
        <f>IFERROR(((InformeTbHv[[#This Row],[T PROGRAMADO]]-InformeTbHv[[#This Row],[Ttal P. mec]])/InformeTbHv[[#This Row],[T PROGRAMADO]]),0)</f>
        <v>0.95874999999999999</v>
      </c>
      <c r="D1683" s="49">
        <f>IFERROR(ROUND(InformeTbHv[[#This Row],[TOTAL DE ARBOLES]]/InformeTbHv[[#This Row],[T EFECTIVO]],2),"")</f>
        <v>51.45</v>
      </c>
      <c r="E1683" s="49">
        <f>(IFERROR(ROUND(InformeTbHv[[#This Row],[M3]]/InformeTbHv[[#This Row],[TOTAL DE ARBOLES]],2),""))</f>
        <v>0.36</v>
      </c>
      <c r="F1683" s="39">
        <f>IFERROR(ROUND(InformeTbHv[[#This Row],[M3]]/InformeTbHv[[#This Row],[T EFECTIVO]],2),"")</f>
        <v>18.45</v>
      </c>
      <c r="G1683" s="72">
        <f>InformeTbHv[[#This Row],[T PROGRAMADO]]-InformeTbHv[[#This Row],[HORAS DE OTRAS PARADA]]</f>
        <v>7.25</v>
      </c>
      <c r="H1683" s="72">
        <f>InformeTbHv[[#This Row],[T PROGRAMADO]]-SUM(InformeTbHv[[#This Row],[T PARADAS MEC]]+InformeTbHv[[#This Row],[ALISTAMIENTO]]+InformeTbHv[[#This Row],[Mantenimiento periódico]])</f>
        <v>7.67</v>
      </c>
      <c r="I1683" s="72">
        <f>InformeTbHv[[#This Row],[T PARADAS MEC]]+InformeTbHv[[#This Row],[ALISTAMIENTO]]+InformeTbHv[[#This Row],[Mantenimiento periódico]]</f>
        <v>0.33</v>
      </c>
      <c r="J1683" s="72">
        <f>SUMIF(InformeTbHv[[#This Row],[MOTIVO 1]],"Mantenimiento periódico",InformeTbHv[[#This Row],[T OTRA PARADA 1]])</f>
        <v>0</v>
      </c>
      <c r="K1683" s="72">
        <f>InformeTbHv[[#This Row],[Mantenimiento periódico]]+InformeTbHv[[#This Row],[ALISTAMIENTO]]</f>
        <v>0.33</v>
      </c>
      <c r="L1683" s="72">
        <f>SUM(InformeTbHv[[#This Row],[T OTRA PARADA 1]:[T OTRA PARADA 5]])</f>
        <v>0</v>
      </c>
      <c r="M1683" s="49" t="s">
        <v>76</v>
      </c>
      <c r="N1683" s="49" t="s">
        <v>1418</v>
      </c>
      <c r="O1683" s="49" t="s">
        <v>83</v>
      </c>
      <c r="P1683" s="49">
        <v>1116724602</v>
      </c>
      <c r="Q1683" s="49" t="s">
        <v>43</v>
      </c>
      <c r="R1683" s="49" t="s">
        <v>49</v>
      </c>
      <c r="S1683" s="77">
        <v>46122</v>
      </c>
      <c r="T1683" s="49" t="s">
        <v>981</v>
      </c>
      <c r="U1683" s="49"/>
      <c r="V1683" s="49"/>
      <c r="W1683" s="49"/>
      <c r="X1683" s="49"/>
      <c r="Y1683" s="49"/>
      <c r="Z1683" s="49"/>
      <c r="AA1683" s="49"/>
      <c r="AB1683" s="49"/>
      <c r="AC1683" s="49" t="s">
        <v>1435</v>
      </c>
      <c r="AD1683" s="49" t="s">
        <v>1480</v>
      </c>
      <c r="AE1683" s="49" t="s">
        <v>1509</v>
      </c>
      <c r="AF1683" s="49">
        <v>21.85343388198622</v>
      </c>
      <c r="AG1683" s="49" t="s">
        <v>208</v>
      </c>
      <c r="AH1683" s="259">
        <v>8</v>
      </c>
      <c r="AI1683" s="49" t="s">
        <v>47</v>
      </c>
      <c r="AJ1683" s="420">
        <f>VLOOKUP(InformeTbHv[[#This Row],[TURNO]],[1]INFORMEHV!AI$2:AK$184,2,0)</f>
        <v>0.25</v>
      </c>
      <c r="AK1683" s="420">
        <f>VLOOKUP(InformeTbHv[[#This Row],[TURNO]],[1]INFORMEHV!AI$2:AK$184,3,0)</f>
        <v>0.58333333333333337</v>
      </c>
      <c r="AL1683" s="125">
        <v>22</v>
      </c>
      <c r="AM1683" s="49">
        <v>373</v>
      </c>
      <c r="AN1683" s="49">
        <v>133.74</v>
      </c>
      <c r="AO1683" s="49">
        <v>19.48</v>
      </c>
      <c r="AP1683" s="49"/>
      <c r="AQ1683" s="72">
        <v>20</v>
      </c>
      <c r="AR1683" s="49">
        <v>8</v>
      </c>
      <c r="AS1683" s="49"/>
      <c r="AT1683" s="49"/>
      <c r="AU1683" s="49"/>
      <c r="AV1683" s="49">
        <v>0.33</v>
      </c>
      <c r="AW1683" s="49">
        <v>0.25</v>
      </c>
      <c r="AX1683" s="49">
        <v>0.17</v>
      </c>
      <c r="AY1683" s="49">
        <v>1</v>
      </c>
      <c r="AZ1683" s="71"/>
      <c r="BA1683" s="49" t="s">
        <v>46</v>
      </c>
      <c r="BB168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0.75000000000000011</v>
      </c>
      <c r="BC1683" s="72"/>
      <c r="BD1683" s="72"/>
      <c r="BE1683" s="72"/>
      <c r="BF1683" s="72"/>
      <c r="BG1683" s="74"/>
      <c r="BH1683" s="44"/>
      <c r="BI1683" s="45"/>
      <c r="BJ1683" s="45"/>
      <c r="BK1683" s="46"/>
      <c r="BL1683" s="45"/>
    </row>
    <row r="1684" spans="1:64" ht="18" customHeight="1" x14ac:dyDescent="0.3">
      <c r="A1684" s="76">
        <f>IFERROR(InformeTbHv[[#This Row],[T EFECTIVO]]/InformeTbHv[[#This Row],[Horas disponibles]],0)</f>
        <v>0.94524119947848761</v>
      </c>
      <c r="B1684" s="76">
        <f>((InformeTbHv[[#This Row],[T PROGRAMADO]]-InformeTbHv[[#This Row],[HORAS DE OTRAS PARADA]]))/InformeTbHv[[#This Row],[T PROGRAMADO]]</f>
        <v>0.90625</v>
      </c>
      <c r="C1684" s="217">
        <f>IFERROR(((InformeTbHv[[#This Row],[T PROGRAMADO]]-InformeTbHv[[#This Row],[Ttal P. mec]])/InformeTbHv[[#This Row],[T PROGRAMADO]]),0)</f>
        <v>0.95874999999999999</v>
      </c>
      <c r="D1684" s="49">
        <f>IFERROR(ROUND(InformeTbHv[[#This Row],[TOTAL DE ARBOLES]]/InformeTbHv[[#This Row],[T EFECTIVO]],2),"")</f>
        <v>25.79</v>
      </c>
      <c r="E1684" s="49">
        <f>(IFERROR(ROUND(InformeTbHv[[#This Row],[M3]]/InformeTbHv[[#This Row],[TOTAL DE ARBOLES]],2),""))</f>
        <v>0.3</v>
      </c>
      <c r="F1684" s="39">
        <f>IFERROR(ROUND(InformeTbHv[[#This Row],[M3]]/InformeTbHv[[#This Row],[T EFECTIVO]],2),"")</f>
        <v>7.77</v>
      </c>
      <c r="G1684" s="72">
        <f>InformeTbHv[[#This Row],[T PROGRAMADO]]-InformeTbHv[[#This Row],[HORAS DE OTRAS PARADA]]</f>
        <v>7.25</v>
      </c>
      <c r="H1684" s="72">
        <f>InformeTbHv[[#This Row],[T PROGRAMADO]]-SUM(InformeTbHv[[#This Row],[T PARADAS MEC]]+InformeTbHv[[#This Row],[ALISTAMIENTO]]+InformeTbHv[[#This Row],[Mantenimiento periódico]])</f>
        <v>7.67</v>
      </c>
      <c r="I1684" s="72">
        <f>InformeTbHv[[#This Row],[T PARADAS MEC]]+InformeTbHv[[#This Row],[ALISTAMIENTO]]+InformeTbHv[[#This Row],[Mantenimiento periódico]]</f>
        <v>0.33</v>
      </c>
      <c r="J1684" s="72">
        <f>SUMIF(InformeTbHv[[#This Row],[MOTIVO 1]],"Mantenimiento periódico",InformeTbHv[[#This Row],[T OTRA PARADA 1]])</f>
        <v>0</v>
      </c>
      <c r="K1684" s="72">
        <f>InformeTbHv[[#This Row],[Mantenimiento periódico]]+InformeTbHv[[#This Row],[ALISTAMIENTO]]</f>
        <v>0.33</v>
      </c>
      <c r="L1684" s="72">
        <f>SUM(InformeTbHv[[#This Row],[T OTRA PARADA 1]:[T OTRA PARADA 5]])</f>
        <v>0</v>
      </c>
      <c r="M1684" s="49" t="s">
        <v>76</v>
      </c>
      <c r="N1684" s="49" t="s">
        <v>1418</v>
      </c>
      <c r="O1684" s="49" t="s">
        <v>77</v>
      </c>
      <c r="P1684" s="49">
        <v>1010092842</v>
      </c>
      <c r="Q1684" s="49" t="s">
        <v>43</v>
      </c>
      <c r="R1684" s="49" t="s">
        <v>49</v>
      </c>
      <c r="S1684" s="77">
        <v>46122</v>
      </c>
      <c r="T1684" s="49" t="s">
        <v>981</v>
      </c>
      <c r="U1684" s="49"/>
      <c r="V1684" s="49"/>
      <c r="W1684" s="49"/>
      <c r="X1684" s="49"/>
      <c r="Y1684" s="49"/>
      <c r="Z1684" s="49"/>
      <c r="AA1684" s="49"/>
      <c r="AB1684" s="49"/>
      <c r="AC1684" s="49" t="s">
        <v>1435</v>
      </c>
      <c r="AD1684" s="49" t="s">
        <v>1480</v>
      </c>
      <c r="AE1684" s="49" t="s">
        <v>1509</v>
      </c>
      <c r="AF1684" s="49">
        <v>21.85343388198622</v>
      </c>
      <c r="AG1684" s="251" t="s">
        <v>205</v>
      </c>
      <c r="AH1684" s="259">
        <v>8</v>
      </c>
      <c r="AI1684" s="49" t="s">
        <v>45</v>
      </c>
      <c r="AJ1684" s="420">
        <f>VLOOKUP(InformeTbHv[[#This Row],[TURNO]],[1]INFORMEHV!AI$2:AK$184,2,0)</f>
        <v>0.58333333333333337</v>
      </c>
      <c r="AK1684" s="420">
        <f>VLOOKUP(InformeTbHv[[#This Row],[TURNO]],[1]INFORMEHV!AI$2:AK$184,3,0)</f>
        <v>0.91666666666666663</v>
      </c>
      <c r="AL1684" s="125">
        <v>22</v>
      </c>
      <c r="AM1684" s="49">
        <v>187</v>
      </c>
      <c r="AN1684" s="49">
        <v>56.31</v>
      </c>
      <c r="AO1684" s="49">
        <v>6.87</v>
      </c>
      <c r="AP1684" s="49"/>
      <c r="AQ1684" s="72">
        <v>20</v>
      </c>
      <c r="AR1684" s="49">
        <v>8</v>
      </c>
      <c r="AS1684" s="49"/>
      <c r="AT1684" s="49"/>
      <c r="AU1684" s="49"/>
      <c r="AV1684" s="49">
        <v>0.33</v>
      </c>
      <c r="AW1684" s="49">
        <v>0.25</v>
      </c>
      <c r="AX1684" s="49">
        <v>0.17</v>
      </c>
      <c r="AY1684" s="49"/>
      <c r="AZ1684" s="71"/>
      <c r="BA1684" s="49" t="s">
        <v>46</v>
      </c>
      <c r="BB168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0.75000000000000011</v>
      </c>
      <c r="BC1684" s="72"/>
      <c r="BD1684" s="72"/>
      <c r="BE1684" s="72"/>
      <c r="BF1684" s="72"/>
      <c r="BG1684" s="74"/>
      <c r="BH1684" s="44"/>
      <c r="BI1684" s="45"/>
      <c r="BJ1684" s="45"/>
      <c r="BK1684" s="46"/>
      <c r="BL1684" s="45"/>
    </row>
    <row r="1685" spans="1:64" ht="18" customHeight="1" x14ac:dyDescent="0.3">
      <c r="A1685" s="76">
        <f>IFERROR(InformeTbHv[[#This Row],[T EFECTIVO]]/InformeTbHv[[#This Row],[Horas disponibles]],0)</f>
        <v>0.86962190352020863</v>
      </c>
      <c r="B1685" s="76">
        <f>((InformeTbHv[[#This Row],[T PROGRAMADO]]-InformeTbHv[[#This Row],[HORAS DE OTRAS PARADA]]))/InformeTbHv[[#This Row],[T PROGRAMADO]]</f>
        <v>0.83374999999999999</v>
      </c>
      <c r="C1685" s="217">
        <f>IFERROR(((InformeTbHv[[#This Row],[T PROGRAMADO]]-InformeTbHv[[#This Row],[Ttal P. mec]])/InformeTbHv[[#This Row],[T PROGRAMADO]]),0)</f>
        <v>0.95874999999999999</v>
      </c>
      <c r="D1685" s="49">
        <f>IFERROR(ROUND(InformeTbHv[[#This Row],[TOTAL DE ARBOLES]]/InformeTbHv[[#This Row],[T EFECTIVO]],2),"")</f>
        <v>55.17</v>
      </c>
      <c r="E1685" s="49">
        <f>(IFERROR(ROUND(InformeTbHv[[#This Row],[M3]]/InformeTbHv[[#This Row],[TOTAL DE ARBOLES]],2),""))</f>
        <v>0.42</v>
      </c>
      <c r="F1685" s="39">
        <f>IFERROR(ROUND(InformeTbHv[[#This Row],[M3]]/InformeTbHv[[#This Row],[T EFECTIVO]],2),"")</f>
        <v>23.03</v>
      </c>
      <c r="G1685" s="72">
        <f>InformeTbHv[[#This Row],[T PROGRAMADO]]-InformeTbHv[[#This Row],[HORAS DE OTRAS PARADA]]</f>
        <v>6.67</v>
      </c>
      <c r="H1685" s="72">
        <f>InformeTbHv[[#This Row],[T PROGRAMADO]]-SUM(InformeTbHv[[#This Row],[T PARADAS MEC]]+InformeTbHv[[#This Row],[ALISTAMIENTO]]+InformeTbHv[[#This Row],[Mantenimiento periódico]])</f>
        <v>7.67</v>
      </c>
      <c r="I1685" s="72">
        <f>InformeTbHv[[#This Row],[T PARADAS MEC]]+InformeTbHv[[#This Row],[ALISTAMIENTO]]+InformeTbHv[[#This Row],[Mantenimiento periódico]]</f>
        <v>0.33</v>
      </c>
      <c r="J1685" s="72">
        <f>SUMIF(InformeTbHv[[#This Row],[MOTIVO 1]],"Mantenimiento periódico",InformeTbHv[[#This Row],[T OTRA PARADA 1]])</f>
        <v>0</v>
      </c>
      <c r="K1685" s="72">
        <f>InformeTbHv[[#This Row],[Mantenimiento periódico]]+InformeTbHv[[#This Row],[ALISTAMIENTO]]</f>
        <v>0.33</v>
      </c>
      <c r="L1685" s="72">
        <f>SUM(InformeTbHv[[#This Row],[T OTRA PARADA 1]:[T OTRA PARADA 5]])</f>
        <v>0.75</v>
      </c>
      <c r="M1685" s="49" t="s">
        <v>42</v>
      </c>
      <c r="N1685" s="49" t="s">
        <v>1418</v>
      </c>
      <c r="O1685" s="49" t="s">
        <v>58</v>
      </c>
      <c r="P1685" s="49">
        <v>6343935</v>
      </c>
      <c r="Q1685" s="49" t="s">
        <v>43</v>
      </c>
      <c r="R1685" s="49" t="s">
        <v>44</v>
      </c>
      <c r="S1685" s="77">
        <v>46122</v>
      </c>
      <c r="T1685" s="49" t="s">
        <v>1075</v>
      </c>
      <c r="U1685" s="49"/>
      <c r="V1685" s="49"/>
      <c r="W1685" s="49"/>
      <c r="X1685" s="49"/>
      <c r="Y1685" s="49"/>
      <c r="Z1685" s="49"/>
      <c r="AA1685" s="49"/>
      <c r="AB1685" s="49"/>
      <c r="AC1685" s="49" t="s">
        <v>1437</v>
      </c>
      <c r="AD1685" s="49" t="s">
        <v>1482</v>
      </c>
      <c r="AE1685" s="49" t="s">
        <v>1519</v>
      </c>
      <c r="AF1685" s="49">
        <v>25.440823396499322</v>
      </c>
      <c r="AG1685" s="49" t="s">
        <v>208</v>
      </c>
      <c r="AH1685" s="259">
        <v>1</v>
      </c>
      <c r="AI1685" s="49" t="s">
        <v>45</v>
      </c>
      <c r="AJ1685" s="420">
        <f>VLOOKUP(InformeTbHv[[#This Row],[TURNO]],[1]INFORMEHV!AI$2:AK$184,2,0)</f>
        <v>0.58333333333333337</v>
      </c>
      <c r="AK1685" s="420">
        <f>VLOOKUP(InformeTbHv[[#This Row],[TURNO]],[1]INFORMEHV!AI$2:AK$184,3,0)</f>
        <v>0.91666666666666663</v>
      </c>
      <c r="AL1685" s="125">
        <v>28</v>
      </c>
      <c r="AM1685" s="49">
        <v>368</v>
      </c>
      <c r="AN1685" s="49">
        <v>153.62</v>
      </c>
      <c r="AO1685" s="49">
        <v>18.62</v>
      </c>
      <c r="AP1685" s="49"/>
      <c r="AQ1685" s="72">
        <v>21</v>
      </c>
      <c r="AR1685" s="49">
        <v>8</v>
      </c>
      <c r="AS1685" s="49"/>
      <c r="AT1685" s="49"/>
      <c r="AU1685" s="49"/>
      <c r="AV1685" s="49">
        <v>0.33</v>
      </c>
      <c r="AW1685" s="49"/>
      <c r="AX1685" s="49">
        <v>0.25</v>
      </c>
      <c r="AY1685" s="49"/>
      <c r="AZ1685" s="71" t="s">
        <v>92</v>
      </c>
      <c r="BA1685" s="49" t="s">
        <v>46</v>
      </c>
      <c r="BB168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1.33</v>
      </c>
      <c r="BC1685" s="72">
        <v>0.75</v>
      </c>
      <c r="BD1685" s="72"/>
      <c r="BE1685" s="72"/>
      <c r="BF1685" s="72"/>
      <c r="BG1685" s="74"/>
      <c r="BH1685" s="44" t="s">
        <v>1100</v>
      </c>
      <c r="BI1685" s="45"/>
      <c r="BJ1685" s="45"/>
      <c r="BK1685" s="46"/>
      <c r="BL1685" s="45"/>
    </row>
    <row r="1686" spans="1:64" ht="18" customHeight="1" x14ac:dyDescent="0.3">
      <c r="A1686" s="76">
        <f>IFERROR(InformeTbHv[[#This Row],[T EFECTIVO]]/InformeTbHv[[#This Row],[Horas disponibles]],0)</f>
        <v>0.95019157088122597</v>
      </c>
      <c r="B1686" s="76">
        <f>((InformeTbHv[[#This Row],[T PROGRAMADO]]-InformeTbHv[[#This Row],[HORAS DE OTRAS PARADA]]))/InformeTbHv[[#This Row],[T PROGRAMADO]]</f>
        <v>0.92999999999999994</v>
      </c>
      <c r="C1686" s="217">
        <f>IFERROR(((InformeTbHv[[#This Row],[T PROGRAMADO]]-InformeTbHv[[#This Row],[Ttal P. mec]])/InformeTbHv[[#This Row],[T PROGRAMADO]]),0)</f>
        <v>0.97875000000000001</v>
      </c>
      <c r="D1686" s="49">
        <f>IFERROR(ROUND(InformeTbHv[[#This Row],[TOTAL DE ARBOLES]]/InformeTbHv[[#This Row],[T EFECTIVO]],2),"")</f>
        <v>31.85</v>
      </c>
      <c r="E1686" s="49">
        <f>(IFERROR(ROUND(InformeTbHv[[#This Row],[M3]]/InformeTbHv[[#This Row],[TOTAL DE ARBOLES]],2),""))</f>
        <v>0.36</v>
      </c>
      <c r="F1686" s="39">
        <f>IFERROR(ROUND(InformeTbHv[[#This Row],[M3]]/InformeTbHv[[#This Row],[T EFECTIVO]],2),"")</f>
        <v>11.61</v>
      </c>
      <c r="G1686" s="72">
        <f>InformeTbHv[[#This Row],[T PROGRAMADO]]-InformeTbHv[[#This Row],[HORAS DE OTRAS PARADA]]</f>
        <v>7.4399999999999995</v>
      </c>
      <c r="H1686" s="72">
        <f>InformeTbHv[[#This Row],[T PROGRAMADO]]-SUM(InformeTbHv[[#This Row],[T PARADAS MEC]]+InformeTbHv[[#This Row],[ALISTAMIENTO]]+InformeTbHv[[#This Row],[Mantenimiento periódico]])</f>
        <v>7.83</v>
      </c>
      <c r="I1686" s="72">
        <f>InformeTbHv[[#This Row],[T PARADAS MEC]]+InformeTbHv[[#This Row],[ALISTAMIENTO]]+InformeTbHv[[#This Row],[Mantenimiento periódico]]</f>
        <v>0.17</v>
      </c>
      <c r="J1686" s="72">
        <f>SUMIF(InformeTbHv[[#This Row],[MOTIVO 1]],"Mantenimiento periódico",InformeTbHv[[#This Row],[T OTRA PARADA 1]])</f>
        <v>0</v>
      </c>
      <c r="K1686" s="72">
        <f>InformeTbHv[[#This Row],[Mantenimiento periódico]]+InformeTbHv[[#This Row],[ALISTAMIENTO]]</f>
        <v>0.17</v>
      </c>
      <c r="L1686" s="72">
        <f>SUM(InformeTbHv[[#This Row],[T OTRA PARADA 1]:[T OTRA PARADA 5]])</f>
        <v>0</v>
      </c>
      <c r="M1686" s="49" t="s">
        <v>55</v>
      </c>
      <c r="N1686" s="49" t="s">
        <v>1418</v>
      </c>
      <c r="O1686" s="49" t="s">
        <v>56</v>
      </c>
      <c r="P1686" s="49">
        <v>1114480052</v>
      </c>
      <c r="Q1686" s="49" t="s">
        <v>43</v>
      </c>
      <c r="R1686" s="49" t="s">
        <v>49</v>
      </c>
      <c r="S1686" s="77">
        <v>46123</v>
      </c>
      <c r="T1686" s="49" t="s">
        <v>518</v>
      </c>
      <c r="U1686" s="49"/>
      <c r="V1686" s="49"/>
      <c r="W1686" s="49"/>
      <c r="X1686" s="49"/>
      <c r="Y1686" s="49"/>
      <c r="Z1686" s="49"/>
      <c r="AA1686" s="49"/>
      <c r="AB1686" s="49"/>
      <c r="AC1686" s="49" t="s">
        <v>1431</v>
      </c>
      <c r="AD1686" s="49" t="s">
        <v>1476</v>
      </c>
      <c r="AE1686" s="49" t="s">
        <v>1518</v>
      </c>
      <c r="AF1686" s="49">
        <v>19.234154182394327</v>
      </c>
      <c r="AG1686" s="49" t="s">
        <v>1318</v>
      </c>
      <c r="AH1686" s="259">
        <v>15</v>
      </c>
      <c r="AI1686" s="49" t="s">
        <v>45</v>
      </c>
      <c r="AJ1686" s="420">
        <f>VLOOKUP(InformeTbHv[[#This Row],[TURNO]],[1]INFORMEHV!AI$2:AK$184,2,0)</f>
        <v>0.58333333333333337</v>
      </c>
      <c r="AK1686" s="420">
        <f>VLOOKUP(InformeTbHv[[#This Row],[TURNO]],[1]INFORMEHV!AI$2:AK$184,3,0)</f>
        <v>0.91666666666666663</v>
      </c>
      <c r="AL1686" s="125">
        <v>30</v>
      </c>
      <c r="AM1686" s="49">
        <v>237</v>
      </c>
      <c r="AN1686" s="49">
        <v>86.36</v>
      </c>
      <c r="AO1686" s="49">
        <v>15.35</v>
      </c>
      <c r="AP1686" s="49"/>
      <c r="AQ1686" s="12">
        <v>22.8</v>
      </c>
      <c r="AR1686" s="49">
        <v>8</v>
      </c>
      <c r="AS1686" s="49"/>
      <c r="AT1686" s="49"/>
      <c r="AU1686" s="49"/>
      <c r="AV1686" s="49">
        <v>0.17</v>
      </c>
      <c r="AW1686" s="49">
        <v>0.22</v>
      </c>
      <c r="AX1686" s="49">
        <v>0.17</v>
      </c>
      <c r="AY1686" s="49"/>
      <c r="AZ1686" s="71" t="s">
        <v>652</v>
      </c>
      <c r="BA1686" s="49" t="s">
        <v>46</v>
      </c>
      <c r="BB168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0.56000000000000005</v>
      </c>
      <c r="BC1686" s="72"/>
      <c r="BD1686" s="72"/>
      <c r="BE1686" s="72"/>
      <c r="BF1686" s="72"/>
      <c r="BG1686" s="74"/>
      <c r="BH1686" s="44"/>
      <c r="BI1686" s="45"/>
      <c r="BJ1686" s="45"/>
      <c r="BK1686" s="46"/>
      <c r="BL1686" s="45"/>
    </row>
    <row r="1687" spans="1:64" ht="18" customHeight="1" x14ac:dyDescent="0.3">
      <c r="A1687" s="76">
        <f>IFERROR(InformeTbHv[[#This Row],[T EFECTIVO]]/InformeTbHv[[#This Row],[Horas disponibles]],0)</f>
        <v>0.95000000000000007</v>
      </c>
      <c r="B1687" s="76">
        <f>((InformeTbHv[[#This Row],[T PROGRAMADO]]-InformeTbHv[[#This Row],[HORAS DE OTRAS PARADA]]))/InformeTbHv[[#This Row],[T PROGRAMADO]]</f>
        <v>0.92625000000000002</v>
      </c>
      <c r="C1687" s="217">
        <f>IFERROR(((InformeTbHv[[#This Row],[T PROGRAMADO]]-InformeTbHv[[#This Row],[Ttal P. mec]])/InformeTbHv[[#This Row],[T PROGRAMADO]]),0)</f>
        <v>0.97499999999999998</v>
      </c>
      <c r="D1687" s="49">
        <f>IFERROR(ROUND(InformeTbHv[[#This Row],[TOTAL DE ARBOLES]]/InformeTbHv[[#This Row],[T EFECTIVO]],2),"")</f>
        <v>30.23</v>
      </c>
      <c r="E1687" s="49">
        <f>(IFERROR(ROUND(InformeTbHv[[#This Row],[M3]]/InformeTbHv[[#This Row],[TOTAL DE ARBOLES]],2),""))</f>
        <v>0.4</v>
      </c>
      <c r="F1687" s="39">
        <f>IFERROR(ROUND(InformeTbHv[[#This Row],[M3]]/InformeTbHv[[#This Row],[T EFECTIVO]],2),"")</f>
        <v>12.13</v>
      </c>
      <c r="G1687" s="72">
        <f>InformeTbHv[[#This Row],[T PROGRAMADO]]-InformeTbHv[[#This Row],[HORAS DE OTRAS PARADA]]</f>
        <v>7.41</v>
      </c>
      <c r="H1687" s="72">
        <f>InformeTbHv[[#This Row],[T PROGRAMADO]]-SUM(InformeTbHv[[#This Row],[T PARADAS MEC]]+InformeTbHv[[#This Row],[ALISTAMIENTO]]+InformeTbHv[[#This Row],[Mantenimiento periódico]])</f>
        <v>7.8</v>
      </c>
      <c r="I1687" s="72">
        <f>InformeTbHv[[#This Row],[T PARADAS MEC]]+InformeTbHv[[#This Row],[ALISTAMIENTO]]+InformeTbHv[[#This Row],[Mantenimiento periódico]]</f>
        <v>0.2</v>
      </c>
      <c r="J1687" s="72">
        <f>SUMIF(InformeTbHv[[#This Row],[MOTIVO 1]],"Mantenimiento periódico",InformeTbHv[[#This Row],[T OTRA PARADA 1]])</f>
        <v>0</v>
      </c>
      <c r="K1687" s="72">
        <f>InformeTbHv[[#This Row],[Mantenimiento periódico]]+InformeTbHv[[#This Row],[ALISTAMIENTO]]</f>
        <v>0.2</v>
      </c>
      <c r="L1687" s="72">
        <f>SUM(InformeTbHv[[#This Row],[T OTRA PARADA 1]:[T OTRA PARADA 5]])</f>
        <v>0</v>
      </c>
      <c r="M1687" s="49" t="s">
        <v>55</v>
      </c>
      <c r="N1687" s="49" t="s">
        <v>1418</v>
      </c>
      <c r="O1687" s="49" t="s">
        <v>94</v>
      </c>
      <c r="P1687" s="49">
        <v>94269293</v>
      </c>
      <c r="Q1687" s="49" t="s">
        <v>43</v>
      </c>
      <c r="R1687" s="49" t="s">
        <v>49</v>
      </c>
      <c r="S1687" s="77">
        <v>46123</v>
      </c>
      <c r="T1687" s="49" t="s">
        <v>518</v>
      </c>
      <c r="U1687" s="49"/>
      <c r="V1687" s="49"/>
      <c r="W1687" s="49"/>
      <c r="X1687" s="49"/>
      <c r="Y1687" s="49"/>
      <c r="Z1687" s="49"/>
      <c r="AA1687" s="49"/>
      <c r="AB1687" s="49"/>
      <c r="AC1687" s="49" t="s">
        <v>1431</v>
      </c>
      <c r="AD1687" s="49" t="s">
        <v>1476</v>
      </c>
      <c r="AE1687" s="49" t="s">
        <v>1518</v>
      </c>
      <c r="AF1687" s="49">
        <v>19.234154182394327</v>
      </c>
      <c r="AG1687" s="49" t="s">
        <v>1318</v>
      </c>
      <c r="AH1687" s="259">
        <v>15</v>
      </c>
      <c r="AI1687" s="49" t="s">
        <v>47</v>
      </c>
      <c r="AJ1687" s="420">
        <f>VLOOKUP(InformeTbHv[[#This Row],[TURNO]],[1]INFORMEHV!AI$2:AK$184,2,0)</f>
        <v>0.25</v>
      </c>
      <c r="AK1687" s="420">
        <f>VLOOKUP(InformeTbHv[[#This Row],[TURNO]],[1]INFORMEHV!AI$2:AK$184,3,0)</f>
        <v>0.58333333333333337</v>
      </c>
      <c r="AL1687" s="125">
        <v>35</v>
      </c>
      <c r="AM1687" s="49">
        <v>224</v>
      </c>
      <c r="AN1687" s="49">
        <v>89.89</v>
      </c>
      <c r="AO1687" s="49">
        <v>9.43</v>
      </c>
      <c r="AP1687" s="49"/>
      <c r="AQ1687" s="12">
        <v>22.4</v>
      </c>
      <c r="AR1687" s="49">
        <v>8</v>
      </c>
      <c r="AS1687" s="49"/>
      <c r="AT1687" s="49"/>
      <c r="AU1687" s="49"/>
      <c r="AV1687" s="49">
        <v>0.2</v>
      </c>
      <c r="AW1687" s="49">
        <v>0.22</v>
      </c>
      <c r="AX1687" s="49">
        <v>0.17</v>
      </c>
      <c r="AY1687" s="49"/>
      <c r="AZ1687" s="71" t="s">
        <v>652</v>
      </c>
      <c r="BA1687" s="49" t="s">
        <v>46</v>
      </c>
      <c r="BB168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0.59000000000000008</v>
      </c>
      <c r="BC1687" s="72"/>
      <c r="BD1687" s="72"/>
      <c r="BE1687" s="72"/>
      <c r="BF1687" s="72"/>
      <c r="BG1687" s="74"/>
      <c r="BH1687" s="44"/>
      <c r="BI1687" s="45"/>
      <c r="BJ1687" s="45"/>
      <c r="BK1687" s="46"/>
      <c r="BL1687" s="45"/>
    </row>
    <row r="1688" spans="1:64" ht="18" customHeight="1" x14ac:dyDescent="0.3">
      <c r="A1688" s="76">
        <f>IFERROR(InformeTbHv[[#This Row],[T EFECTIVO]]/InformeTbHv[[#This Row],[Horas disponibles]],0)</f>
        <v>0.94524119947848761</v>
      </c>
      <c r="B1688" s="76">
        <f>((InformeTbHv[[#This Row],[T PROGRAMADO]]-InformeTbHv[[#This Row],[HORAS DE OTRAS PARADA]]))/InformeTbHv[[#This Row],[T PROGRAMADO]]</f>
        <v>0.90625</v>
      </c>
      <c r="C1688" s="217">
        <f>IFERROR(((InformeTbHv[[#This Row],[T PROGRAMADO]]-InformeTbHv[[#This Row],[Ttal P. mec]])/InformeTbHv[[#This Row],[T PROGRAMADO]]),0)</f>
        <v>0.95874999999999999</v>
      </c>
      <c r="D1688" s="49">
        <f>IFERROR(ROUND(InformeTbHv[[#This Row],[TOTAL DE ARBOLES]]/InformeTbHv[[#This Row],[T EFECTIVO]],2),"")</f>
        <v>29.93</v>
      </c>
      <c r="E1688" s="49">
        <f>(IFERROR(ROUND(InformeTbHv[[#This Row],[M3]]/InformeTbHv[[#This Row],[TOTAL DE ARBOLES]],2),""))</f>
        <v>0.32</v>
      </c>
      <c r="F1688" s="39">
        <f>IFERROR(ROUND(InformeTbHv[[#This Row],[M3]]/InformeTbHv[[#This Row],[T EFECTIVO]],2),"")</f>
        <v>9.6300000000000008</v>
      </c>
      <c r="G1688" s="72">
        <f>InformeTbHv[[#This Row],[T PROGRAMADO]]-InformeTbHv[[#This Row],[HORAS DE OTRAS PARADA]]</f>
        <v>7.25</v>
      </c>
      <c r="H1688" s="72">
        <f>InformeTbHv[[#This Row],[T PROGRAMADO]]-SUM(InformeTbHv[[#This Row],[T PARADAS MEC]]+InformeTbHv[[#This Row],[ALISTAMIENTO]]+InformeTbHv[[#This Row],[Mantenimiento periódico]])</f>
        <v>7.67</v>
      </c>
      <c r="I1688" s="72">
        <f>InformeTbHv[[#This Row],[T PARADAS MEC]]+InformeTbHv[[#This Row],[ALISTAMIENTO]]+InformeTbHv[[#This Row],[Mantenimiento periódico]]</f>
        <v>0.33</v>
      </c>
      <c r="J1688" s="72">
        <f>SUMIF(InformeTbHv[[#This Row],[MOTIVO 1]],"Mantenimiento periódico",InformeTbHv[[#This Row],[T OTRA PARADA 1]])</f>
        <v>0</v>
      </c>
      <c r="K1688" s="72">
        <f>InformeTbHv[[#This Row],[Mantenimiento periódico]]+InformeTbHv[[#This Row],[ALISTAMIENTO]]</f>
        <v>0.33</v>
      </c>
      <c r="L1688" s="72">
        <f>SUM(InformeTbHv[[#This Row],[T OTRA PARADA 1]:[T OTRA PARADA 5]])</f>
        <v>0</v>
      </c>
      <c r="M1688" s="49" t="s">
        <v>76</v>
      </c>
      <c r="N1688" s="49" t="s">
        <v>1418</v>
      </c>
      <c r="O1688" s="49" t="s">
        <v>83</v>
      </c>
      <c r="P1688" s="49">
        <v>1116724602</v>
      </c>
      <c r="Q1688" s="49" t="s">
        <v>43</v>
      </c>
      <c r="R1688" s="49" t="s">
        <v>49</v>
      </c>
      <c r="S1688" s="77">
        <v>46123</v>
      </c>
      <c r="T1688" s="49" t="s">
        <v>981</v>
      </c>
      <c r="U1688" s="49"/>
      <c r="V1688" s="49"/>
      <c r="W1688" s="49"/>
      <c r="X1688" s="49"/>
      <c r="Y1688" s="49"/>
      <c r="Z1688" s="49"/>
      <c r="AA1688" s="49"/>
      <c r="AB1688" s="49"/>
      <c r="AC1688" s="49" t="s">
        <v>1435</v>
      </c>
      <c r="AD1688" s="49" t="s">
        <v>1480</v>
      </c>
      <c r="AE1688" s="49" t="s">
        <v>1509</v>
      </c>
      <c r="AF1688" s="49">
        <v>21.85343388198622</v>
      </c>
      <c r="AG1688" s="251" t="s">
        <v>205</v>
      </c>
      <c r="AH1688" s="259">
        <v>8</v>
      </c>
      <c r="AI1688" s="49" t="s">
        <v>47</v>
      </c>
      <c r="AJ1688" s="420">
        <f>VLOOKUP(InformeTbHv[[#This Row],[TURNO]],[1]INFORMEHV!AI$2:AK$184,2,0)</f>
        <v>0.25</v>
      </c>
      <c r="AK1688" s="420">
        <f>VLOOKUP(InformeTbHv[[#This Row],[TURNO]],[1]INFORMEHV!AI$2:AK$184,3,0)</f>
        <v>0.58333333333333337</v>
      </c>
      <c r="AL1688" s="125">
        <v>22</v>
      </c>
      <c r="AM1688" s="49">
        <v>217</v>
      </c>
      <c r="AN1688" s="49">
        <v>69.81</v>
      </c>
      <c r="AO1688" s="49">
        <v>14.82</v>
      </c>
      <c r="AP1688" s="49"/>
      <c r="AQ1688" s="72">
        <v>20</v>
      </c>
      <c r="AR1688" s="49">
        <v>8</v>
      </c>
      <c r="AS1688" s="49"/>
      <c r="AT1688" s="49"/>
      <c r="AU1688" s="49"/>
      <c r="AV1688" s="49">
        <v>0.33</v>
      </c>
      <c r="AW1688" s="49">
        <v>0.25</v>
      </c>
      <c r="AX1688" s="49">
        <v>0.17</v>
      </c>
      <c r="AY1688" s="49"/>
      <c r="AZ1688" s="71" t="s">
        <v>1133</v>
      </c>
      <c r="BA1688" s="49" t="s">
        <v>46</v>
      </c>
      <c r="BB168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0.75000000000000011</v>
      </c>
      <c r="BC1688" s="72"/>
      <c r="BD1688" s="72"/>
      <c r="BE1688" s="72"/>
      <c r="BF1688" s="72"/>
      <c r="BG1688" s="74"/>
      <c r="BH1688" s="44"/>
      <c r="BI1688" s="45"/>
      <c r="BJ1688" s="45"/>
      <c r="BK1688" s="46"/>
      <c r="BL1688" s="45"/>
    </row>
    <row r="1689" spans="1:64" ht="18" customHeight="1" x14ac:dyDescent="0.3">
      <c r="A1689" s="76">
        <f>IFERROR(InformeTbHv[[#This Row],[T EFECTIVO]]/InformeTbHv[[#This Row],[Horas disponibles]],0)</f>
        <v>0.94736842105263153</v>
      </c>
      <c r="B1689" s="76">
        <f>((InformeTbHv[[#This Row],[T PROGRAMADO]]-InformeTbHv[[#This Row],[HORAS DE OTRAS PARADA]]))/InformeTbHv[[#This Row],[T PROGRAMADO]]</f>
        <v>0.88615384615384607</v>
      </c>
      <c r="C1689" s="217">
        <f>IFERROR(((InformeTbHv[[#This Row],[T PROGRAMADO]]-InformeTbHv[[#This Row],[Ttal P. mec]])/InformeTbHv[[#This Row],[T PROGRAMADO]]),0)</f>
        <v>0.93538461538461537</v>
      </c>
      <c r="D1689" s="49">
        <f>IFERROR(ROUND(InformeTbHv[[#This Row],[TOTAL DE ARBOLES]]/InformeTbHv[[#This Row],[T EFECTIVO]],2),"")</f>
        <v>45.31</v>
      </c>
      <c r="E1689" s="49">
        <f>(IFERROR(ROUND(InformeTbHv[[#This Row],[M3]]/InformeTbHv[[#This Row],[TOTAL DE ARBOLES]],2),""))</f>
        <v>0.39</v>
      </c>
      <c r="F1689" s="39">
        <f>IFERROR(ROUND(InformeTbHv[[#This Row],[M3]]/InformeTbHv[[#This Row],[T EFECTIVO]],2),"")</f>
        <v>17.88</v>
      </c>
      <c r="G1689" s="72">
        <f>InformeTbHv[[#This Row],[T PROGRAMADO]]-InformeTbHv[[#This Row],[HORAS DE OTRAS PARADA]]</f>
        <v>5.76</v>
      </c>
      <c r="H1689" s="72">
        <f>InformeTbHv[[#This Row],[T PROGRAMADO]]-SUM(InformeTbHv[[#This Row],[T PARADAS MEC]]+InformeTbHv[[#This Row],[ALISTAMIENTO]]+InformeTbHv[[#This Row],[Mantenimiento periódico]])</f>
        <v>6.08</v>
      </c>
      <c r="I1689" s="72">
        <f>InformeTbHv[[#This Row],[T PARADAS MEC]]+InformeTbHv[[#This Row],[ALISTAMIENTO]]+InformeTbHv[[#This Row],[Mantenimiento periódico]]</f>
        <v>0.42</v>
      </c>
      <c r="J1689" s="72">
        <f>SUMIF(InformeTbHv[[#This Row],[MOTIVO 1]],"Mantenimiento periódico",InformeTbHv[[#This Row],[T OTRA PARADA 1]])</f>
        <v>0</v>
      </c>
      <c r="K1689" s="72">
        <f>InformeTbHv[[#This Row],[Mantenimiento periódico]]+InformeTbHv[[#This Row],[ALISTAMIENTO]]</f>
        <v>0.42</v>
      </c>
      <c r="L1689" s="72">
        <f>SUM(InformeTbHv[[#This Row],[T OTRA PARADA 1]:[T OTRA PARADA 5]])</f>
        <v>0</v>
      </c>
      <c r="M1689" s="49" t="s">
        <v>42</v>
      </c>
      <c r="N1689" s="49" t="s">
        <v>1418</v>
      </c>
      <c r="O1689" s="49" t="s">
        <v>59</v>
      </c>
      <c r="P1689" s="49">
        <v>94269864</v>
      </c>
      <c r="Q1689" s="49" t="s">
        <v>43</v>
      </c>
      <c r="R1689" s="49" t="s">
        <v>44</v>
      </c>
      <c r="S1689" s="77">
        <v>46124</v>
      </c>
      <c r="T1689" s="49" t="s">
        <v>1075</v>
      </c>
      <c r="U1689" s="49"/>
      <c r="V1689" s="49"/>
      <c r="W1689" s="49"/>
      <c r="X1689" s="49"/>
      <c r="Y1689" s="49"/>
      <c r="Z1689" s="49"/>
      <c r="AA1689" s="49"/>
      <c r="AB1689" s="49"/>
      <c r="AC1689" s="49" t="s">
        <v>1437</v>
      </c>
      <c r="AD1689" s="49" t="s">
        <v>1482</v>
      </c>
      <c r="AE1689" s="49" t="s">
        <v>1519</v>
      </c>
      <c r="AF1689" s="49">
        <v>25.440823396499322</v>
      </c>
      <c r="AG1689" s="49" t="s">
        <v>208</v>
      </c>
      <c r="AH1689" s="259">
        <v>1</v>
      </c>
      <c r="AI1689" s="49" t="s">
        <v>47</v>
      </c>
      <c r="AJ1689" s="420">
        <f>VLOOKUP(InformeTbHv[[#This Row],[TURNO]],[1]INFORMEHV!AI$2:AK$184,2,0)</f>
        <v>0.25</v>
      </c>
      <c r="AK1689" s="420">
        <f>VLOOKUP(InformeTbHv[[#This Row],[TURNO]],[1]INFORMEHV!AI$2:AK$184,3,0)</f>
        <v>0.58333333333333337</v>
      </c>
      <c r="AL1689" s="125">
        <v>31</v>
      </c>
      <c r="AM1689" s="49">
        <v>261</v>
      </c>
      <c r="AN1689" s="49">
        <v>103</v>
      </c>
      <c r="AO1689" s="49">
        <v>16</v>
      </c>
      <c r="AP1689" s="49">
        <v>47</v>
      </c>
      <c r="AQ1689" s="72">
        <v>0.4</v>
      </c>
      <c r="AR1689" s="49">
        <v>6.5</v>
      </c>
      <c r="AS1689" s="49"/>
      <c r="AT1689" s="49"/>
      <c r="AU1689" s="49"/>
      <c r="AV1689" s="49">
        <v>0.42</v>
      </c>
      <c r="AW1689" s="49"/>
      <c r="AX1689" s="49">
        <v>0.32</v>
      </c>
      <c r="AY1689" s="49">
        <v>2</v>
      </c>
      <c r="AZ1689" s="71"/>
      <c r="BA1689" s="49" t="s">
        <v>46</v>
      </c>
      <c r="BB168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0.74</v>
      </c>
      <c r="BC1689" s="72"/>
      <c r="BD1689" s="72"/>
      <c r="BE1689" s="72"/>
      <c r="BF1689" s="72"/>
      <c r="BG1689" s="74"/>
      <c r="BH1689" s="44"/>
      <c r="BI1689" s="45"/>
      <c r="BJ1689" s="45"/>
      <c r="BK1689" s="46"/>
      <c r="BL1689" s="45"/>
    </row>
    <row r="1690" spans="1:64" ht="18" customHeight="1" x14ac:dyDescent="0.3">
      <c r="A1690" s="76">
        <f>IFERROR(InformeTbHv[[#This Row],[T EFECTIVO]]/InformeTbHv[[#This Row],[Horas disponibles]],0)</f>
        <v>0.96401028277634959</v>
      </c>
      <c r="B1690" s="76">
        <f>((InformeTbHv[[#This Row],[T PROGRAMADO]]-InformeTbHv[[#This Row],[HORAS DE OTRAS PARADA]]))/InformeTbHv[[#This Row],[T PROGRAMADO]]</f>
        <v>0.9375</v>
      </c>
      <c r="C1690" s="217">
        <f>IFERROR(((InformeTbHv[[#This Row],[T PROGRAMADO]]-InformeTbHv[[#This Row],[Ttal P. mec]])/InformeTbHv[[#This Row],[T PROGRAMADO]]),0)</f>
        <v>0.97250000000000003</v>
      </c>
      <c r="D1690" s="49">
        <f>IFERROR(ROUND(InformeTbHv[[#This Row],[TOTAL DE ARBOLES]]/InformeTbHv[[#This Row],[T EFECTIVO]],2),"")</f>
        <v>32.979999999999997</v>
      </c>
      <c r="E1690" s="49">
        <f>(IFERROR(ROUND(InformeTbHv[[#This Row],[M3]]/InformeTbHv[[#This Row],[TOTAL DE ARBOLES]],2),""))</f>
        <v>0.27</v>
      </c>
      <c r="F1690" s="39">
        <f>IFERROR(ROUND(InformeTbHv[[#This Row],[M3]]/InformeTbHv[[#This Row],[T EFECTIVO]],2),"")</f>
        <v>8.77</v>
      </c>
      <c r="G1690" s="72">
        <f>InformeTbHv[[#This Row],[T PROGRAMADO]]-InformeTbHv[[#This Row],[HORAS DE OTRAS PARADA]]</f>
        <v>11.25</v>
      </c>
      <c r="H1690" s="72">
        <f>InformeTbHv[[#This Row],[T PROGRAMADO]]-SUM(InformeTbHv[[#This Row],[T PARADAS MEC]]+InformeTbHv[[#This Row],[ALISTAMIENTO]]+InformeTbHv[[#This Row],[Mantenimiento periódico]])</f>
        <v>11.67</v>
      </c>
      <c r="I1690" s="72">
        <f>InformeTbHv[[#This Row],[T PARADAS MEC]]+InformeTbHv[[#This Row],[ALISTAMIENTO]]+InformeTbHv[[#This Row],[Mantenimiento periódico]]</f>
        <v>0.33</v>
      </c>
      <c r="J1690" s="72">
        <f>SUMIF(InformeTbHv[[#This Row],[MOTIVO 1]],"Mantenimiento periódico",InformeTbHv[[#This Row],[T OTRA PARADA 1]])</f>
        <v>0</v>
      </c>
      <c r="K1690" s="72">
        <f>InformeTbHv[[#This Row],[Mantenimiento periódico]]+InformeTbHv[[#This Row],[ALISTAMIENTO]]</f>
        <v>0.33</v>
      </c>
      <c r="L1690" s="72">
        <f>SUM(InformeTbHv[[#This Row],[T OTRA PARADA 1]:[T OTRA PARADA 5]])</f>
        <v>0</v>
      </c>
      <c r="M1690" s="49" t="s">
        <v>76</v>
      </c>
      <c r="N1690" s="49" t="s">
        <v>1418</v>
      </c>
      <c r="O1690" s="49" t="s">
        <v>77</v>
      </c>
      <c r="P1690" s="49">
        <v>1010092842</v>
      </c>
      <c r="Q1690" s="49" t="s">
        <v>43</v>
      </c>
      <c r="R1690" s="49" t="s">
        <v>49</v>
      </c>
      <c r="S1690" s="77">
        <v>46124</v>
      </c>
      <c r="T1690" s="49" t="s">
        <v>981</v>
      </c>
      <c r="U1690" s="49"/>
      <c r="V1690" s="49"/>
      <c r="W1690" s="49"/>
      <c r="X1690" s="49"/>
      <c r="Y1690" s="49"/>
      <c r="Z1690" s="49"/>
      <c r="AA1690" s="49"/>
      <c r="AB1690" s="49"/>
      <c r="AC1690" s="49" t="s">
        <v>1435</v>
      </c>
      <c r="AD1690" s="49" t="s">
        <v>1480</v>
      </c>
      <c r="AE1690" s="49" t="s">
        <v>1509</v>
      </c>
      <c r="AF1690" s="49">
        <v>21.85343388198622</v>
      </c>
      <c r="AG1690" s="251" t="s">
        <v>205</v>
      </c>
      <c r="AH1690" s="259">
        <v>8</v>
      </c>
      <c r="AI1690" s="49" t="s">
        <v>47</v>
      </c>
      <c r="AJ1690" s="420">
        <f>VLOOKUP(InformeTbHv[[#This Row],[TURNO]],[1]INFORMEHV!AI$2:AK$184,2,0)</f>
        <v>0.25</v>
      </c>
      <c r="AK1690" s="420">
        <f>VLOOKUP(InformeTbHv[[#This Row],[TURNO]],[1]INFORMEHV!AI$2:AK$184,3,0)</f>
        <v>0.58333333333333337</v>
      </c>
      <c r="AL1690" s="125">
        <v>22</v>
      </c>
      <c r="AM1690" s="49">
        <v>371</v>
      </c>
      <c r="AN1690" s="49">
        <v>98.67</v>
      </c>
      <c r="AO1690" s="49">
        <v>7.44</v>
      </c>
      <c r="AP1690" s="49"/>
      <c r="AQ1690" s="72">
        <v>20</v>
      </c>
      <c r="AR1690" s="49">
        <v>12</v>
      </c>
      <c r="AS1690" s="49"/>
      <c r="AT1690" s="49"/>
      <c r="AU1690" s="49"/>
      <c r="AV1690" s="49">
        <v>0.33</v>
      </c>
      <c r="AW1690" s="49">
        <v>0.25</v>
      </c>
      <c r="AX1690" s="49">
        <v>0.17</v>
      </c>
      <c r="AY1690" s="49"/>
      <c r="AZ1690" s="71" t="s">
        <v>1135</v>
      </c>
      <c r="BA1690" s="49" t="s">
        <v>46</v>
      </c>
      <c r="BB169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0.75000000000000011</v>
      </c>
      <c r="BC1690" s="72"/>
      <c r="BD1690" s="72"/>
      <c r="BE1690" s="72"/>
      <c r="BF1690" s="72"/>
      <c r="BG1690" s="74"/>
      <c r="BH1690" s="44"/>
      <c r="BI1690" s="45"/>
      <c r="BJ1690" s="45"/>
      <c r="BK1690" s="46"/>
      <c r="BL1690" s="45"/>
    </row>
    <row r="1691" spans="1:64" ht="18" customHeight="1" x14ac:dyDescent="0.3">
      <c r="A1691" s="76">
        <f>IFERROR(InformeTbHv[[#This Row],[T EFECTIVO]]/InformeTbHv[[#This Row],[Horas disponibles]],0)</f>
        <v>0.9674054758800521</v>
      </c>
      <c r="B1691" s="76">
        <f>((InformeTbHv[[#This Row],[T PROGRAMADO]]-InformeTbHv[[#This Row],[HORAS DE OTRAS PARADA]]))/InformeTbHv[[#This Row],[T PROGRAMADO]]</f>
        <v>0.92749999999999999</v>
      </c>
      <c r="C1691" s="217">
        <f>IFERROR(((InformeTbHv[[#This Row],[T PROGRAMADO]]-InformeTbHv[[#This Row],[Ttal P. mec]])/InformeTbHv[[#This Row],[T PROGRAMADO]]),0)</f>
        <v>0.95874999999999999</v>
      </c>
      <c r="D1691" s="49">
        <f>IFERROR(ROUND(InformeTbHv[[#This Row],[TOTAL DE ARBOLES]]/InformeTbHv[[#This Row],[T EFECTIVO]],2),"")</f>
        <v>42.72</v>
      </c>
      <c r="E1691" s="49">
        <f>(IFERROR(ROUND(InformeTbHv[[#This Row],[M3]]/InformeTbHv[[#This Row],[TOTAL DE ARBOLES]],2),""))</f>
        <v>0.14000000000000001</v>
      </c>
      <c r="F1691" s="39">
        <f>IFERROR(ROUND(InformeTbHv[[#This Row],[M3]]/InformeTbHv[[#This Row],[T EFECTIVO]],2),"")</f>
        <v>5.84</v>
      </c>
      <c r="G1691" s="72">
        <f>InformeTbHv[[#This Row],[T PROGRAMADO]]-InformeTbHv[[#This Row],[HORAS DE OTRAS PARADA]]</f>
        <v>7.42</v>
      </c>
      <c r="H1691" s="72">
        <f>InformeTbHv[[#This Row],[T PROGRAMADO]]-SUM(InformeTbHv[[#This Row],[T PARADAS MEC]]+InformeTbHv[[#This Row],[ALISTAMIENTO]]+InformeTbHv[[#This Row],[Mantenimiento periódico]])</f>
        <v>7.67</v>
      </c>
      <c r="I1691" s="72">
        <f>InformeTbHv[[#This Row],[T PARADAS MEC]]+InformeTbHv[[#This Row],[ALISTAMIENTO]]+InformeTbHv[[#This Row],[Mantenimiento periódico]]</f>
        <v>0.33</v>
      </c>
      <c r="J1691" s="72">
        <f>SUMIF(InformeTbHv[[#This Row],[MOTIVO 1]],"Mantenimiento periódico",InformeTbHv[[#This Row],[T OTRA PARADA 1]])</f>
        <v>0</v>
      </c>
      <c r="K1691" s="72">
        <f>InformeTbHv[[#This Row],[Mantenimiento periódico]]+InformeTbHv[[#This Row],[ALISTAMIENTO]]</f>
        <v>0.33</v>
      </c>
      <c r="L1691" s="72">
        <f>SUM(InformeTbHv[[#This Row],[T OTRA PARADA 1]:[T OTRA PARADA 5]])</f>
        <v>0</v>
      </c>
      <c r="M1691" s="49" t="s">
        <v>134</v>
      </c>
      <c r="N1691" s="49" t="s">
        <v>1417</v>
      </c>
      <c r="O1691" s="49" t="s">
        <v>373</v>
      </c>
      <c r="P1691" s="49">
        <v>1022124225</v>
      </c>
      <c r="Q1691" s="49" t="s">
        <v>65</v>
      </c>
      <c r="R1691" s="49" t="s">
        <v>49</v>
      </c>
      <c r="S1691" s="77">
        <v>46117</v>
      </c>
      <c r="T1691" s="49" t="s">
        <v>941</v>
      </c>
      <c r="U1691" s="49"/>
      <c r="V1691" s="49"/>
      <c r="W1691" s="49"/>
      <c r="X1691" s="49"/>
      <c r="Y1691" s="49"/>
      <c r="Z1691" s="49"/>
      <c r="AA1691" s="49"/>
      <c r="AB1691" s="49"/>
      <c r="AC1691" s="49" t="s">
        <v>1424</v>
      </c>
      <c r="AD1691" s="49" t="s">
        <v>1469</v>
      </c>
      <c r="AE1691" s="49" t="s">
        <v>1513</v>
      </c>
      <c r="AF1691" s="49">
        <v>17.094631593058232</v>
      </c>
      <c r="AG1691" s="252" t="s">
        <v>206</v>
      </c>
      <c r="AH1691" s="259">
        <v>4</v>
      </c>
      <c r="AI1691" s="49" t="s">
        <v>47</v>
      </c>
      <c r="AJ1691" s="420">
        <f>VLOOKUP(InformeTbHv[[#This Row],[TURNO]],[1]INFORMEHV!AI$2:AK$184,2,0)</f>
        <v>0.25</v>
      </c>
      <c r="AK1691" s="420">
        <f>VLOOKUP(InformeTbHv[[#This Row],[TURNO]],[1]INFORMEHV!AI$2:AK$184,3,0)</f>
        <v>0.58333333333333337</v>
      </c>
      <c r="AL1691" s="125">
        <v>13</v>
      </c>
      <c r="AM1691" s="49">
        <v>317</v>
      </c>
      <c r="AN1691" s="49">
        <v>43.3</v>
      </c>
      <c r="AO1691" s="49">
        <v>6.6</v>
      </c>
      <c r="AP1691" s="49"/>
      <c r="AQ1691" s="72">
        <v>15</v>
      </c>
      <c r="AR1691" s="49">
        <v>8</v>
      </c>
      <c r="AS1691" s="49"/>
      <c r="AT1691" s="49"/>
      <c r="AU1691" s="49"/>
      <c r="AV1691" s="49">
        <v>0.33</v>
      </c>
      <c r="AW1691" s="49"/>
      <c r="AX1691" s="49">
        <v>0.25</v>
      </c>
      <c r="AY1691" s="49"/>
      <c r="AZ1691" s="71"/>
      <c r="BA1691" s="49" t="s">
        <v>48</v>
      </c>
      <c r="BB169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0.58000000000000007</v>
      </c>
      <c r="BC1691" s="72"/>
      <c r="BD1691" s="72"/>
      <c r="BE1691" s="72"/>
      <c r="BF1691" s="72"/>
      <c r="BG1691" s="74"/>
      <c r="BH1691" s="44"/>
      <c r="BI1691" s="45"/>
      <c r="BJ1691" s="45"/>
      <c r="BK1691" s="46"/>
      <c r="BL1691" s="45"/>
    </row>
    <row r="1692" spans="1:64" ht="18" customHeight="1" x14ac:dyDescent="0.3">
      <c r="A1692" s="76">
        <f>IFERROR(InformeTbHv[[#This Row],[T EFECTIVO]]/InformeTbHv[[#This Row],[Horas disponibles]],0)</f>
        <v>0.97084048027444259</v>
      </c>
      <c r="B1692" s="76">
        <f>((InformeTbHv[[#This Row],[T PROGRAMADO]]-InformeTbHv[[#This Row],[HORAS DE OTRAS PARADA]]))/InformeTbHv[[#This Row],[T PROGRAMADO]]</f>
        <v>0.87076923076923074</v>
      </c>
      <c r="C1692" s="217">
        <f>IFERROR(((InformeTbHv[[#This Row],[T PROGRAMADO]]-InformeTbHv[[#This Row],[Ttal P. mec]])/InformeTbHv[[#This Row],[T PROGRAMADO]]),0)</f>
        <v>0.89692307692307693</v>
      </c>
      <c r="D1692" s="49">
        <f>IFERROR(ROUND(InformeTbHv[[#This Row],[TOTAL DE ARBOLES]]/InformeTbHv[[#This Row],[T EFECTIVO]],2),"")</f>
        <v>53.36</v>
      </c>
      <c r="E1692" s="49">
        <f>(IFERROR(ROUND(InformeTbHv[[#This Row],[M3]]/InformeTbHv[[#This Row],[TOTAL DE ARBOLES]],2),""))</f>
        <v>0.43</v>
      </c>
      <c r="F1692" s="39">
        <f>IFERROR(ROUND(InformeTbHv[[#This Row],[M3]]/InformeTbHv[[#This Row],[T EFECTIVO]],2),"")</f>
        <v>23.08</v>
      </c>
      <c r="G1692" s="72">
        <f>InformeTbHv[[#This Row],[T PROGRAMADO]]-InformeTbHv[[#This Row],[HORAS DE OTRAS PARADA]]</f>
        <v>5.66</v>
      </c>
      <c r="H1692" s="72">
        <f>InformeTbHv[[#This Row],[T PROGRAMADO]]-SUM(InformeTbHv[[#This Row],[T PARADAS MEC]]+InformeTbHv[[#This Row],[ALISTAMIENTO]]+InformeTbHv[[#This Row],[Mantenimiento periódico]])</f>
        <v>5.83</v>
      </c>
      <c r="I1692" s="72">
        <f>InformeTbHv[[#This Row],[T PARADAS MEC]]+InformeTbHv[[#This Row],[ALISTAMIENTO]]+InformeTbHv[[#This Row],[Mantenimiento periódico]]</f>
        <v>0.67</v>
      </c>
      <c r="J1692" s="72">
        <f>SUMIF(InformeTbHv[[#This Row],[MOTIVO 1]],"Mantenimiento periódico",InformeTbHv[[#This Row],[T OTRA PARADA 1]])</f>
        <v>0</v>
      </c>
      <c r="K1692" s="72">
        <f>InformeTbHv[[#This Row],[Mantenimiento periódico]]+InformeTbHv[[#This Row],[ALISTAMIENTO]]</f>
        <v>0.67</v>
      </c>
      <c r="L1692" s="72">
        <f>SUM(InformeTbHv[[#This Row],[T OTRA PARADA 1]:[T OTRA PARADA 5]])</f>
        <v>0</v>
      </c>
      <c r="M1692" s="49" t="s">
        <v>68</v>
      </c>
      <c r="N1692" s="49" t="s">
        <v>1417</v>
      </c>
      <c r="O1692" s="49" t="s">
        <v>85</v>
      </c>
      <c r="P1692" s="49">
        <v>15961194</v>
      </c>
      <c r="Q1692" s="49" t="s">
        <v>65</v>
      </c>
      <c r="R1692" s="49" t="s">
        <v>44</v>
      </c>
      <c r="S1692" s="77">
        <v>46117</v>
      </c>
      <c r="T1692" s="49" t="s">
        <v>164</v>
      </c>
      <c r="U1692" s="49"/>
      <c r="V1692" s="49"/>
      <c r="W1692" s="49"/>
      <c r="X1692" s="49"/>
      <c r="Y1692" s="49"/>
      <c r="Z1692" s="49"/>
      <c r="AA1692" s="49"/>
      <c r="AB1692" s="49"/>
      <c r="AC1692" s="49" t="s">
        <v>1426</v>
      </c>
      <c r="AD1692" s="49" t="s">
        <v>1471</v>
      </c>
      <c r="AE1692" s="49" t="s">
        <v>1512</v>
      </c>
      <c r="AF1692" s="49">
        <v>26.520279887958782</v>
      </c>
      <c r="AG1692" s="49" t="s">
        <v>1319</v>
      </c>
      <c r="AH1692" s="259">
        <v>8</v>
      </c>
      <c r="AI1692" s="125" t="s">
        <v>47</v>
      </c>
      <c r="AJ1692" s="418">
        <f>VLOOKUP(InformeTbHv[[#This Row],[TURNO]],[1]INFORMEHV!AI$2:AK$184,2,0)</f>
        <v>0.25</v>
      </c>
      <c r="AK1692" s="418">
        <f>VLOOKUP(InformeTbHv[[#This Row],[TURNO]],[1]INFORMEHV!AI$2:AK$184,3,0)</f>
        <v>0.58333333333333337</v>
      </c>
      <c r="AL1692" s="125"/>
      <c r="AM1692" s="49">
        <v>302</v>
      </c>
      <c r="AN1692" s="49">
        <v>130.65</v>
      </c>
      <c r="AO1692" s="49">
        <v>25.67</v>
      </c>
      <c r="AP1692" s="49"/>
      <c r="AQ1692" s="72"/>
      <c r="AR1692" s="49">
        <v>6.5</v>
      </c>
      <c r="AS1692" s="49"/>
      <c r="AT1692" s="49"/>
      <c r="AU1692" s="49"/>
      <c r="AV1692" s="49">
        <v>0.67</v>
      </c>
      <c r="AW1692" s="49"/>
      <c r="AX1692" s="49">
        <v>0.17</v>
      </c>
      <c r="AY1692" s="49"/>
      <c r="AZ1692" s="71"/>
      <c r="BA1692" s="49"/>
      <c r="BB169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0.84000000000000008</v>
      </c>
      <c r="BC1692" s="72"/>
      <c r="BD1692" s="72"/>
      <c r="BE1692" s="72"/>
      <c r="BF1692" s="72"/>
      <c r="BG1692" s="74"/>
      <c r="BH1692" s="44"/>
      <c r="BI1692" s="45"/>
      <c r="BJ1692" s="45"/>
      <c r="BK1692" s="46"/>
      <c r="BL1692" s="45"/>
    </row>
    <row r="1693" spans="1:64" ht="18" customHeight="1" x14ac:dyDescent="0.3">
      <c r="A1693" s="76">
        <f>IFERROR(InformeTbHv[[#This Row],[T EFECTIVO]]/InformeTbHv[[#This Row],[Horas disponibles]],0)</f>
        <v>0.9</v>
      </c>
      <c r="B1693" s="76">
        <f>((InformeTbHv[[#This Row],[T PROGRAMADO]]-InformeTbHv[[#This Row],[HORAS DE OTRAS PARADA]]))/InformeTbHv[[#This Row],[T PROGRAMADO]]</f>
        <v>0.84375</v>
      </c>
      <c r="C1693" s="217">
        <f>IFERROR(((InformeTbHv[[#This Row],[T PROGRAMADO]]-InformeTbHv[[#This Row],[Ttal P. mec]])/InformeTbHv[[#This Row],[T PROGRAMADO]]),0)</f>
        <v>0.9375</v>
      </c>
      <c r="D1693" s="49">
        <f>IFERROR(ROUND(InformeTbHv[[#This Row],[TOTAL DE ARBOLES]]/InformeTbHv[[#This Row],[T EFECTIVO]],2),"")</f>
        <v>75.849999999999994</v>
      </c>
      <c r="E1693" s="49">
        <f>(IFERROR(ROUND(InformeTbHv[[#This Row],[M3]]/InformeTbHv[[#This Row],[TOTAL DE ARBOLES]],2),""))</f>
        <v>0.13</v>
      </c>
      <c r="F1693" s="39">
        <f>IFERROR(ROUND(InformeTbHv[[#This Row],[M3]]/InformeTbHv[[#This Row],[T EFECTIVO]],2),"")</f>
        <v>9.93</v>
      </c>
      <c r="G1693" s="72">
        <f>InformeTbHv[[#This Row],[T PROGRAMADO]]-InformeTbHv[[#This Row],[HORAS DE OTRAS PARADA]]</f>
        <v>6.75</v>
      </c>
      <c r="H1693" s="72">
        <f>InformeTbHv[[#This Row],[T PROGRAMADO]]-SUM(InformeTbHv[[#This Row],[T PARADAS MEC]]+InformeTbHv[[#This Row],[ALISTAMIENTO]]+InformeTbHv[[#This Row],[Mantenimiento periódico]])</f>
        <v>7.5</v>
      </c>
      <c r="I1693" s="72">
        <f>InformeTbHv[[#This Row],[T PARADAS MEC]]+InformeTbHv[[#This Row],[ALISTAMIENTO]]+InformeTbHv[[#This Row],[Mantenimiento periódico]]</f>
        <v>0.5</v>
      </c>
      <c r="J1693" s="72">
        <f>SUMIF(InformeTbHv[[#This Row],[MOTIVO 1]],"Mantenimiento periódico",InformeTbHv[[#This Row],[T OTRA PARADA 1]])</f>
        <v>0</v>
      </c>
      <c r="K1693" s="72">
        <f>InformeTbHv[[#This Row],[Mantenimiento periódico]]+InformeTbHv[[#This Row],[ALISTAMIENTO]]</f>
        <v>0.5</v>
      </c>
      <c r="L1693" s="72">
        <f>SUM(InformeTbHv[[#This Row],[T OTRA PARADA 1]:[T OTRA PARADA 5]])</f>
        <v>0</v>
      </c>
      <c r="M1693" s="49" t="s">
        <v>134</v>
      </c>
      <c r="N1693" s="49" t="s">
        <v>1417</v>
      </c>
      <c r="O1693" s="49" t="s">
        <v>370</v>
      </c>
      <c r="P1693" s="49">
        <v>1022124531</v>
      </c>
      <c r="Q1693" s="49" t="s">
        <v>65</v>
      </c>
      <c r="R1693" s="49" t="s">
        <v>49</v>
      </c>
      <c r="S1693" s="77">
        <v>46120</v>
      </c>
      <c r="T1693" s="49" t="s">
        <v>941</v>
      </c>
      <c r="U1693" s="49"/>
      <c r="V1693" s="49"/>
      <c r="W1693" s="49"/>
      <c r="X1693" s="49"/>
      <c r="Y1693" s="49"/>
      <c r="Z1693" s="49"/>
      <c r="AA1693" s="49"/>
      <c r="AB1693" s="49"/>
      <c r="AC1693" s="49" t="s">
        <v>1424</v>
      </c>
      <c r="AD1693" s="49" t="s">
        <v>1469</v>
      </c>
      <c r="AE1693" s="49" t="s">
        <v>1513</v>
      </c>
      <c r="AF1693" s="49">
        <v>17.094631593058232</v>
      </c>
      <c r="AG1693" s="252" t="s">
        <v>206</v>
      </c>
      <c r="AH1693" s="259">
        <v>4</v>
      </c>
      <c r="AI1693" s="49" t="s">
        <v>47</v>
      </c>
      <c r="AJ1693" s="420">
        <f>VLOOKUP(InformeTbHv[[#This Row],[TURNO]],[1]INFORMEHV!AI$2:AK$184,2,0)</f>
        <v>0.25</v>
      </c>
      <c r="AK1693" s="420">
        <f>VLOOKUP(InformeTbHv[[#This Row],[TURNO]],[1]INFORMEHV!AI$2:AK$184,3,0)</f>
        <v>0.58333333333333337</v>
      </c>
      <c r="AL1693" s="125">
        <v>16</v>
      </c>
      <c r="AM1693" s="49">
        <v>512</v>
      </c>
      <c r="AN1693" s="49">
        <v>67</v>
      </c>
      <c r="AO1693" s="49">
        <v>10</v>
      </c>
      <c r="AP1693" s="49">
        <v>81</v>
      </c>
      <c r="AQ1693" s="72">
        <v>13</v>
      </c>
      <c r="AR1693" s="49">
        <v>8</v>
      </c>
      <c r="AS1693" s="49"/>
      <c r="AT1693" s="49"/>
      <c r="AU1693" s="49"/>
      <c r="AV1693" s="49">
        <v>0.5</v>
      </c>
      <c r="AW1693" s="49">
        <v>0.25</v>
      </c>
      <c r="AX1693" s="49">
        <v>0.5</v>
      </c>
      <c r="AY1693" s="49"/>
      <c r="AZ1693" s="71" t="s">
        <v>1030</v>
      </c>
      <c r="BA1693" s="49" t="s">
        <v>48</v>
      </c>
      <c r="BB169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1.25</v>
      </c>
      <c r="BC1693" s="72"/>
      <c r="BD1693" s="72"/>
      <c r="BE1693" s="72"/>
      <c r="BF1693" s="72"/>
      <c r="BG1693" s="74"/>
      <c r="BH1693" s="44"/>
      <c r="BI1693" s="45"/>
      <c r="BJ1693" s="45"/>
      <c r="BK1693" s="46"/>
      <c r="BL1693" s="45"/>
    </row>
    <row r="1694" spans="1:64" ht="18" customHeight="1" x14ac:dyDescent="0.3">
      <c r="A1694" s="76">
        <f>IFERROR(InformeTbHv[[#This Row],[T EFECTIVO]]/InformeTbHv[[#This Row],[Horas disponibles]],0)</f>
        <v>0.9246487867177523</v>
      </c>
      <c r="B1694" s="76">
        <f>((InformeTbHv[[#This Row],[T PROGRAMADO]]-InformeTbHv[[#This Row],[HORAS DE OTRAS PARADA]]))/InformeTbHv[[#This Row],[T PROGRAMADO]]</f>
        <v>0.90500000000000003</v>
      </c>
      <c r="C1694" s="217">
        <f>IFERROR(((InformeTbHv[[#This Row],[T PROGRAMADO]]-InformeTbHv[[#This Row],[Ttal P. mec]])/InformeTbHv[[#This Row],[T PROGRAMADO]]),0)</f>
        <v>0.97875000000000001</v>
      </c>
      <c r="D1694" s="49">
        <f>IFERROR(ROUND(InformeTbHv[[#This Row],[TOTAL DE ARBOLES]]/InformeTbHv[[#This Row],[T EFECTIVO]],2),"")</f>
        <v>40.75</v>
      </c>
      <c r="E1694" s="49">
        <f>(IFERROR(ROUND(InformeTbHv[[#This Row],[M3]]/InformeTbHv[[#This Row],[TOTAL DE ARBOLES]],2),""))</f>
        <v>0.48</v>
      </c>
      <c r="F1694" s="39">
        <f>IFERROR(ROUND(InformeTbHv[[#This Row],[M3]]/InformeTbHv[[#This Row],[T EFECTIVO]],2),"")</f>
        <v>19.5</v>
      </c>
      <c r="G1694" s="72">
        <f>InformeTbHv[[#This Row],[T PROGRAMADO]]-InformeTbHv[[#This Row],[HORAS DE OTRAS PARADA]]</f>
        <v>7.24</v>
      </c>
      <c r="H1694" s="72">
        <f>InformeTbHv[[#This Row],[T PROGRAMADO]]-SUM(InformeTbHv[[#This Row],[T PARADAS MEC]]+InformeTbHv[[#This Row],[ALISTAMIENTO]]+InformeTbHv[[#This Row],[Mantenimiento periódico]])</f>
        <v>7.83</v>
      </c>
      <c r="I1694" s="72">
        <f>InformeTbHv[[#This Row],[T PARADAS MEC]]+InformeTbHv[[#This Row],[ALISTAMIENTO]]+InformeTbHv[[#This Row],[Mantenimiento periódico]]</f>
        <v>0.17</v>
      </c>
      <c r="J1694" s="72">
        <f>SUMIF(InformeTbHv[[#This Row],[MOTIVO 1]],"Mantenimiento periódico",InformeTbHv[[#This Row],[T OTRA PARADA 1]])</f>
        <v>0</v>
      </c>
      <c r="K1694" s="72">
        <f>InformeTbHv[[#This Row],[Mantenimiento periódico]]+InformeTbHv[[#This Row],[ALISTAMIENTO]]</f>
        <v>0.17</v>
      </c>
      <c r="L1694" s="72">
        <f>SUM(InformeTbHv[[#This Row],[T OTRA PARADA 1]:[T OTRA PARADA 5]])</f>
        <v>0</v>
      </c>
      <c r="M1694" s="49" t="s">
        <v>79</v>
      </c>
      <c r="N1694" s="49" t="s">
        <v>1417</v>
      </c>
      <c r="O1694" s="49" t="s">
        <v>64</v>
      </c>
      <c r="P1694" s="49">
        <v>94282613</v>
      </c>
      <c r="Q1694" s="49" t="s">
        <v>65</v>
      </c>
      <c r="R1694" s="49" t="s">
        <v>44</v>
      </c>
      <c r="S1694" s="77">
        <v>46120</v>
      </c>
      <c r="T1694" s="49" t="s">
        <v>164</v>
      </c>
      <c r="U1694" s="49"/>
      <c r="V1694" s="49"/>
      <c r="W1694" s="49"/>
      <c r="X1694" s="49"/>
      <c r="Y1694" s="49"/>
      <c r="Z1694" s="49"/>
      <c r="AA1694" s="49"/>
      <c r="AB1694" s="49"/>
      <c r="AC1694" s="49" t="s">
        <v>1426</v>
      </c>
      <c r="AD1694" s="49" t="s">
        <v>1471</v>
      </c>
      <c r="AE1694" s="49" t="s">
        <v>1512</v>
      </c>
      <c r="AF1694" s="49">
        <v>26.520279887958782</v>
      </c>
      <c r="AG1694" s="49" t="s">
        <v>1319</v>
      </c>
      <c r="AH1694" s="259">
        <v>8</v>
      </c>
      <c r="AI1694" s="125" t="s">
        <v>45</v>
      </c>
      <c r="AJ1694" s="418">
        <f>VLOOKUP(InformeTbHv[[#This Row],[TURNO]],[1]INFORMEHV!AI$2:AK$184,2,0)</f>
        <v>0.58333333333333337</v>
      </c>
      <c r="AK1694" s="418">
        <f>VLOOKUP(InformeTbHv[[#This Row],[TURNO]],[1]INFORMEHV!AI$2:AK$184,3,0)</f>
        <v>0.91666666666666663</v>
      </c>
      <c r="AL1694" s="125"/>
      <c r="AM1694" s="49">
        <v>295</v>
      </c>
      <c r="AN1694" s="49">
        <v>141.18</v>
      </c>
      <c r="AO1694" s="49">
        <v>21.4</v>
      </c>
      <c r="AP1694" s="49">
        <v>45</v>
      </c>
      <c r="AQ1694" s="72"/>
      <c r="AR1694" s="49">
        <v>8</v>
      </c>
      <c r="AS1694" s="49"/>
      <c r="AT1694" s="49"/>
      <c r="AU1694" s="49"/>
      <c r="AV1694" s="49">
        <v>0.17</v>
      </c>
      <c r="AW1694" s="49">
        <v>0.42</v>
      </c>
      <c r="AX1694" s="49">
        <v>0.17</v>
      </c>
      <c r="AY1694" s="49"/>
      <c r="AZ1694" s="71"/>
      <c r="BA1694" s="49" t="s">
        <v>48</v>
      </c>
      <c r="BB169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0.76</v>
      </c>
      <c r="BC1694" s="72"/>
      <c r="BD1694" s="72"/>
      <c r="BE1694" s="72"/>
      <c r="BF1694" s="72"/>
      <c r="BG1694" s="74"/>
      <c r="BH1694" s="44"/>
      <c r="BI1694" s="45"/>
      <c r="BJ1694" s="45"/>
      <c r="BK1694" s="46"/>
      <c r="BL1694" s="45"/>
    </row>
    <row r="1695" spans="1:64" ht="18" customHeight="1" x14ac:dyDescent="0.3">
      <c r="A1695" s="76">
        <f>IFERROR(InformeTbHv[[#This Row],[T EFECTIVO]]/InformeTbHv[[#This Row],[Horas disponibles]],0)</f>
        <v>0.66666666666666663</v>
      </c>
      <c r="B1695" s="76">
        <f>((InformeTbHv[[#This Row],[T PROGRAMADO]]-InformeTbHv[[#This Row],[HORAS DE OTRAS PARADA]]))/InformeTbHv[[#This Row],[T PROGRAMADO]]</f>
        <v>0.625</v>
      </c>
      <c r="C1695" s="217">
        <f>IFERROR(((InformeTbHv[[#This Row],[T PROGRAMADO]]-InformeTbHv[[#This Row],[Ttal P. mec]])/InformeTbHv[[#This Row],[T PROGRAMADO]]),0)</f>
        <v>0.9375</v>
      </c>
      <c r="D1695" s="49">
        <f>IFERROR(ROUND(InformeTbHv[[#This Row],[TOTAL DE ARBOLES]]/InformeTbHv[[#This Row],[T EFECTIVO]],2),"")</f>
        <v>74.599999999999994</v>
      </c>
      <c r="E1695" s="49">
        <f>(IFERROR(ROUND(InformeTbHv[[#This Row],[M3]]/InformeTbHv[[#This Row],[TOTAL DE ARBOLES]],2),""))</f>
        <v>0.06</v>
      </c>
      <c r="F1695" s="39">
        <f>IFERROR(ROUND(InformeTbHv[[#This Row],[M3]]/InformeTbHv[[#This Row],[T EFECTIVO]],2),"")</f>
        <v>4.25</v>
      </c>
      <c r="G1695" s="72">
        <f>InformeTbHv[[#This Row],[T PROGRAMADO]]-InformeTbHv[[#This Row],[HORAS DE OTRAS PARADA]]</f>
        <v>5</v>
      </c>
      <c r="H1695" s="72">
        <f>InformeTbHv[[#This Row],[T PROGRAMADO]]-SUM(InformeTbHv[[#This Row],[T PARADAS MEC]]+InformeTbHv[[#This Row],[ALISTAMIENTO]]+InformeTbHv[[#This Row],[Mantenimiento periódico]])</f>
        <v>7.5</v>
      </c>
      <c r="I1695" s="72">
        <f>InformeTbHv[[#This Row],[T PARADAS MEC]]+InformeTbHv[[#This Row],[ALISTAMIENTO]]+InformeTbHv[[#This Row],[Mantenimiento periódico]]</f>
        <v>0.5</v>
      </c>
      <c r="J1695" s="72">
        <f>SUMIF(InformeTbHv[[#This Row],[MOTIVO 1]],"Mantenimiento periódico",InformeTbHv[[#This Row],[T OTRA PARADA 1]])</f>
        <v>0</v>
      </c>
      <c r="K1695" s="72">
        <f>InformeTbHv[[#This Row],[Mantenimiento periódico]]+InformeTbHv[[#This Row],[ALISTAMIENTO]]</f>
        <v>0.5</v>
      </c>
      <c r="L1695" s="72">
        <f>SUM(InformeTbHv[[#This Row],[T OTRA PARADA 1]:[T OTRA PARADA 5]])</f>
        <v>2</v>
      </c>
      <c r="M1695" s="49" t="s">
        <v>136</v>
      </c>
      <c r="N1695" s="49" t="s">
        <v>1417</v>
      </c>
      <c r="O1695" s="49" t="s">
        <v>375</v>
      </c>
      <c r="P1695" s="49">
        <v>1127213532</v>
      </c>
      <c r="Q1695" s="49" t="s">
        <v>65</v>
      </c>
      <c r="R1695" s="49" t="s">
        <v>49</v>
      </c>
      <c r="S1695" s="77">
        <v>46122</v>
      </c>
      <c r="T1695" s="49" t="s">
        <v>941</v>
      </c>
      <c r="U1695" s="49"/>
      <c r="V1695" s="49"/>
      <c r="W1695" s="49"/>
      <c r="X1695" s="49"/>
      <c r="Y1695" s="49"/>
      <c r="Z1695" s="49"/>
      <c r="AA1695" s="49"/>
      <c r="AB1695" s="49"/>
      <c r="AC1695" s="49" t="s">
        <v>1424</v>
      </c>
      <c r="AD1695" s="49" t="s">
        <v>1469</v>
      </c>
      <c r="AE1695" s="49" t="s">
        <v>1513</v>
      </c>
      <c r="AF1695" s="49">
        <v>17.094631593058232</v>
      </c>
      <c r="AG1695" s="252" t="s">
        <v>206</v>
      </c>
      <c r="AH1695" s="259">
        <v>3</v>
      </c>
      <c r="AI1695" s="49" t="s">
        <v>47</v>
      </c>
      <c r="AJ1695" s="420">
        <f>VLOOKUP(InformeTbHv[[#This Row],[TURNO]],[1]INFORMEHV!AI$2:AK$184,2,0)</f>
        <v>0.25</v>
      </c>
      <c r="AK1695" s="420">
        <f>VLOOKUP(InformeTbHv[[#This Row],[TURNO]],[1]INFORMEHV!AI$2:AK$184,3,0)</f>
        <v>0.58333333333333337</v>
      </c>
      <c r="AL1695" s="125">
        <v>20</v>
      </c>
      <c r="AM1695" s="49">
        <v>373</v>
      </c>
      <c r="AN1695" s="49">
        <v>21.25</v>
      </c>
      <c r="AO1695" s="49">
        <v>4.5999999999999996</v>
      </c>
      <c r="AP1695" s="49"/>
      <c r="AQ1695" s="72">
        <v>24</v>
      </c>
      <c r="AR1695" s="49">
        <v>8</v>
      </c>
      <c r="AS1695" s="49"/>
      <c r="AT1695" s="49"/>
      <c r="AU1695" s="49"/>
      <c r="AV1695" s="49">
        <v>0.5</v>
      </c>
      <c r="AW1695" s="49"/>
      <c r="AX1695" s="49">
        <v>0.5</v>
      </c>
      <c r="AY1695" s="49"/>
      <c r="AZ1695" s="71"/>
      <c r="BA1695" s="49" t="s">
        <v>48</v>
      </c>
      <c r="BB169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v>
      </c>
      <c r="BC1695" s="72">
        <v>2</v>
      </c>
      <c r="BD1695" s="72"/>
      <c r="BE1695" s="72"/>
      <c r="BF1695" s="72"/>
      <c r="BG1695" s="74"/>
      <c r="BH1695" s="14" t="s">
        <v>236</v>
      </c>
      <c r="BI1695" s="45"/>
      <c r="BJ1695" s="45"/>
      <c r="BK1695" s="46"/>
      <c r="BL1695" s="45"/>
    </row>
    <row r="1696" spans="1:64" ht="18" customHeight="1" x14ac:dyDescent="0.3">
      <c r="A1696" s="76">
        <f>IFERROR(InformeTbHv[[#This Row],[T EFECTIVO]]/InformeTbHv[[#This Row],[Horas disponibles]],0)</f>
        <v>0.91315789473684206</v>
      </c>
      <c r="B1696" s="76">
        <f>((InformeTbHv[[#This Row],[T PROGRAMADO]]-InformeTbHv[[#This Row],[HORAS DE OTRAS PARADA]]))/InformeTbHv[[#This Row],[T PROGRAMADO]]</f>
        <v>0.86749999999999994</v>
      </c>
      <c r="C1696" s="217">
        <f>IFERROR(((InformeTbHv[[#This Row],[T PROGRAMADO]]-InformeTbHv[[#This Row],[Ttal P. mec]])/InformeTbHv[[#This Row],[T PROGRAMADO]]),0)</f>
        <v>0.95</v>
      </c>
      <c r="D1696" s="49">
        <f>IFERROR(ROUND(InformeTbHv[[#This Row],[TOTAL DE ARBOLES]]/InformeTbHv[[#This Row],[T EFECTIVO]],2),"")</f>
        <v>51.44</v>
      </c>
      <c r="E1696" s="49">
        <f>(IFERROR(ROUND(InformeTbHv[[#This Row],[M3]]/InformeTbHv[[#This Row],[TOTAL DE ARBOLES]],2),""))</f>
        <v>0.44</v>
      </c>
      <c r="F1696" s="39">
        <f>IFERROR(ROUND(InformeTbHv[[#This Row],[M3]]/InformeTbHv[[#This Row],[T EFECTIVO]],2),"")</f>
        <v>22.5</v>
      </c>
      <c r="G1696" s="72">
        <f>InformeTbHv[[#This Row],[T PROGRAMADO]]-InformeTbHv[[#This Row],[HORAS DE OTRAS PARADA]]</f>
        <v>6.9399999999999995</v>
      </c>
      <c r="H1696" s="72">
        <f>InformeTbHv[[#This Row],[T PROGRAMADO]]-SUM(InformeTbHv[[#This Row],[T PARADAS MEC]]+InformeTbHv[[#This Row],[ALISTAMIENTO]]+InformeTbHv[[#This Row],[Mantenimiento periódico]])</f>
        <v>7.6</v>
      </c>
      <c r="I1696" s="72">
        <f>InformeTbHv[[#This Row],[T PARADAS MEC]]+InformeTbHv[[#This Row],[ALISTAMIENTO]]+InformeTbHv[[#This Row],[Mantenimiento periódico]]</f>
        <v>0.4</v>
      </c>
      <c r="J1696" s="72">
        <f>SUMIF(InformeTbHv[[#This Row],[MOTIVO 1]],"Mantenimiento periódico",InformeTbHv[[#This Row],[T OTRA PARADA 1]])</f>
        <v>0</v>
      </c>
      <c r="K1696" s="72">
        <f>InformeTbHv[[#This Row],[Mantenimiento periódico]]+InformeTbHv[[#This Row],[ALISTAMIENTO]]</f>
        <v>0.4</v>
      </c>
      <c r="L1696" s="72">
        <f>SUM(InformeTbHv[[#This Row],[T OTRA PARADA 1]:[T OTRA PARADA 5]])</f>
        <v>0</v>
      </c>
      <c r="M1696" s="49" t="s">
        <v>63</v>
      </c>
      <c r="N1696" s="49" t="s">
        <v>1417</v>
      </c>
      <c r="O1696" s="49" t="s">
        <v>64</v>
      </c>
      <c r="P1696" s="49">
        <v>94282613</v>
      </c>
      <c r="Q1696" s="49" t="s">
        <v>65</v>
      </c>
      <c r="R1696" s="49" t="s">
        <v>44</v>
      </c>
      <c r="S1696" s="77">
        <v>46124</v>
      </c>
      <c r="T1696" s="49" t="s">
        <v>164</v>
      </c>
      <c r="U1696" s="49"/>
      <c r="V1696" s="49"/>
      <c r="W1696" s="49"/>
      <c r="X1696" s="49"/>
      <c r="Y1696" s="49"/>
      <c r="Z1696" s="49"/>
      <c r="AA1696" s="49"/>
      <c r="AB1696" s="49"/>
      <c r="AC1696" s="49" t="s">
        <v>1426</v>
      </c>
      <c r="AD1696" s="49" t="s">
        <v>1471</v>
      </c>
      <c r="AE1696" s="49" t="s">
        <v>1512</v>
      </c>
      <c r="AF1696" s="49">
        <v>26.520279887958782</v>
      </c>
      <c r="AG1696" s="49" t="s">
        <v>1319</v>
      </c>
      <c r="AH1696" s="259">
        <v>8</v>
      </c>
      <c r="AI1696" s="125" t="s">
        <v>45</v>
      </c>
      <c r="AJ1696" s="418">
        <f>VLOOKUP(InformeTbHv[[#This Row],[TURNO]],[1]INFORMEHV!AI$2:AK$184,2,0)</f>
        <v>0.58333333333333337</v>
      </c>
      <c r="AK1696" s="418">
        <f>VLOOKUP(InformeTbHv[[#This Row],[TURNO]],[1]INFORMEHV!AI$2:AK$184,3,0)</f>
        <v>0.91666666666666663</v>
      </c>
      <c r="AL1696" s="125">
        <v>29</v>
      </c>
      <c r="AM1696" s="49">
        <v>357</v>
      </c>
      <c r="AN1696" s="49">
        <v>156.12</v>
      </c>
      <c r="AO1696" s="49">
        <v>22.51</v>
      </c>
      <c r="AP1696" s="49">
        <v>51</v>
      </c>
      <c r="AQ1696" s="72"/>
      <c r="AR1696" s="49">
        <v>8</v>
      </c>
      <c r="AS1696" s="49"/>
      <c r="AT1696" s="49"/>
      <c r="AU1696" s="49"/>
      <c r="AV1696" s="49">
        <v>0.4</v>
      </c>
      <c r="AW1696" s="49">
        <v>0.33</v>
      </c>
      <c r="AX1696" s="49">
        <v>0.33</v>
      </c>
      <c r="AY1696" s="49"/>
      <c r="AZ1696" s="71"/>
      <c r="BA1696" s="49" t="s">
        <v>46</v>
      </c>
      <c r="BB169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1.06</v>
      </c>
      <c r="BC1696" s="72"/>
      <c r="BD1696" s="72"/>
      <c r="BE1696" s="72"/>
      <c r="BF1696" s="72"/>
      <c r="BG1696" s="74"/>
      <c r="BH1696" s="44"/>
      <c r="BI1696" s="45"/>
      <c r="BJ1696" s="45"/>
      <c r="BK1696" s="46"/>
      <c r="BL1696" s="45"/>
    </row>
    <row r="1697" spans="1:64" ht="18" customHeight="1" x14ac:dyDescent="0.3">
      <c r="A1697" s="76">
        <f>IFERROR(InformeTbHv[[#This Row],[T EFECTIVO]]/InformeTbHv[[#This Row],[Horas disponibles]],0)</f>
        <v>0.91395045632333771</v>
      </c>
      <c r="B1697" s="76">
        <f>((InformeTbHv[[#This Row],[T PROGRAMADO]]-InformeTbHv[[#This Row],[HORAS DE OTRAS PARADA]]))/InformeTbHv[[#This Row],[T PROGRAMADO]]</f>
        <v>0.87624999999999997</v>
      </c>
      <c r="C1697" s="217">
        <f>IFERROR(((InformeTbHv[[#This Row],[T PROGRAMADO]]-InformeTbHv[[#This Row],[Ttal P. mec]])/InformeTbHv[[#This Row],[T PROGRAMADO]]),0)</f>
        <v>0.95874999999999999</v>
      </c>
      <c r="D1697" s="49">
        <f>IFERROR(ROUND(InformeTbHv[[#This Row],[TOTAL DE ARBOLES]]/InformeTbHv[[#This Row],[T EFECTIVO]],2),"")</f>
        <v>49.64</v>
      </c>
      <c r="E1697" s="49">
        <f>(IFERROR(ROUND(InformeTbHv[[#This Row],[M3]]/InformeTbHv[[#This Row],[TOTAL DE ARBOLES]],2),""))</f>
        <v>0.46</v>
      </c>
      <c r="F1697" s="39">
        <f>IFERROR(ROUND(InformeTbHv[[#This Row],[M3]]/InformeTbHv[[#This Row],[T EFECTIVO]],2),"")</f>
        <v>22.96</v>
      </c>
      <c r="G1697" s="72">
        <f>InformeTbHv[[#This Row],[T PROGRAMADO]]-InformeTbHv[[#This Row],[HORAS DE OTRAS PARADA]]</f>
        <v>7.01</v>
      </c>
      <c r="H1697" s="72">
        <f>InformeTbHv[[#This Row],[T PROGRAMADO]]-SUM(InformeTbHv[[#This Row],[T PARADAS MEC]]+InformeTbHv[[#This Row],[ALISTAMIENTO]]+InformeTbHv[[#This Row],[Mantenimiento periódico]])</f>
        <v>7.67</v>
      </c>
      <c r="I1697" s="72">
        <f>InformeTbHv[[#This Row],[T PARADAS MEC]]+InformeTbHv[[#This Row],[ALISTAMIENTO]]+InformeTbHv[[#This Row],[Mantenimiento periódico]]</f>
        <v>0.33</v>
      </c>
      <c r="J1697" s="72">
        <f>SUMIF(InformeTbHv[[#This Row],[MOTIVO 1]],"Mantenimiento periódico",InformeTbHv[[#This Row],[T OTRA PARADA 1]])</f>
        <v>0</v>
      </c>
      <c r="K1697" s="72">
        <f>InformeTbHv[[#This Row],[Mantenimiento periódico]]+InformeTbHv[[#This Row],[ALISTAMIENTO]]</f>
        <v>0.33</v>
      </c>
      <c r="L1697" s="72">
        <f>SUM(InformeTbHv[[#This Row],[T OTRA PARADA 1]:[T OTRA PARADA 5]])</f>
        <v>0</v>
      </c>
      <c r="M1697" s="49" t="s">
        <v>68</v>
      </c>
      <c r="N1697" s="49" t="s">
        <v>1417</v>
      </c>
      <c r="O1697" s="49" t="s">
        <v>69</v>
      </c>
      <c r="P1697" s="49">
        <v>1059706760</v>
      </c>
      <c r="Q1697" s="49" t="s">
        <v>65</v>
      </c>
      <c r="R1697" s="49" t="s">
        <v>44</v>
      </c>
      <c r="S1697" s="77">
        <v>46124</v>
      </c>
      <c r="T1697" s="49" t="s">
        <v>164</v>
      </c>
      <c r="U1697" s="49"/>
      <c r="V1697" s="49"/>
      <c r="W1697" s="49"/>
      <c r="X1697" s="49"/>
      <c r="Y1697" s="49"/>
      <c r="Z1697" s="49"/>
      <c r="AA1697" s="49"/>
      <c r="AB1697" s="49"/>
      <c r="AC1697" s="49" t="s">
        <v>1426</v>
      </c>
      <c r="AD1697" s="49" t="s">
        <v>1471</v>
      </c>
      <c r="AE1697" s="49" t="s">
        <v>1512</v>
      </c>
      <c r="AF1697" s="49">
        <v>26.520279887958782</v>
      </c>
      <c r="AG1697" s="49" t="s">
        <v>1319</v>
      </c>
      <c r="AH1697" s="259">
        <v>8</v>
      </c>
      <c r="AI1697" s="125" t="s">
        <v>47</v>
      </c>
      <c r="AJ1697" s="418">
        <f>VLOOKUP(InformeTbHv[[#This Row],[TURNO]],[1]INFORMEHV!AI$2:AK$184,2,0)</f>
        <v>0.25</v>
      </c>
      <c r="AK1697" s="418">
        <f>VLOOKUP(InformeTbHv[[#This Row],[TURNO]],[1]INFORMEHV!AI$2:AK$184,3,0)</f>
        <v>0.58333333333333337</v>
      </c>
      <c r="AL1697" s="125">
        <v>29</v>
      </c>
      <c r="AM1697" s="49">
        <v>348</v>
      </c>
      <c r="AN1697" s="49">
        <v>160.97</v>
      </c>
      <c r="AO1697" s="49">
        <v>26.97</v>
      </c>
      <c r="AP1697" s="49"/>
      <c r="AQ1697" s="72"/>
      <c r="AR1697" s="49">
        <v>8</v>
      </c>
      <c r="AS1697" s="49"/>
      <c r="AT1697" s="49"/>
      <c r="AU1697" s="49"/>
      <c r="AV1697" s="49">
        <v>0.33</v>
      </c>
      <c r="AW1697" s="49">
        <v>0.33</v>
      </c>
      <c r="AX1697" s="49">
        <v>0.33</v>
      </c>
      <c r="AY1697" s="49">
        <v>1.02</v>
      </c>
      <c r="AZ1697" s="71" t="s">
        <v>1148</v>
      </c>
      <c r="BA1697" s="49" t="s">
        <v>46</v>
      </c>
      <c r="BB169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0.99</v>
      </c>
      <c r="BC1697" s="72"/>
      <c r="BD1697" s="72"/>
      <c r="BE1697" s="72"/>
      <c r="BF1697" s="72"/>
      <c r="BG1697" s="74"/>
      <c r="BH1697" s="44"/>
      <c r="BI1697" s="45"/>
      <c r="BJ1697" s="45"/>
      <c r="BK1697" s="46"/>
      <c r="BL1697" s="45"/>
    </row>
    <row r="1698" spans="1:64" ht="18" customHeight="1" x14ac:dyDescent="0.3">
      <c r="A1698" s="76">
        <f>IFERROR(InformeTbHv[[#This Row],[T EFECTIVO]]/InformeTbHv[[#This Row],[Horas disponibles]],0)</f>
        <v>1</v>
      </c>
      <c r="B1698" s="76">
        <f>((InformeTbHv[[#This Row],[T PROGRAMADO]]-InformeTbHv[[#This Row],[HORAS DE OTRAS PARADA]]))/InformeTbHv[[#This Row],[T PROGRAMADO]]</f>
        <v>0.89692307692307693</v>
      </c>
      <c r="C1698" s="217">
        <f>IFERROR(((InformeTbHv[[#This Row],[T PROGRAMADO]]-InformeTbHv[[#This Row],[Ttal P. mec]])/InformeTbHv[[#This Row],[T PROGRAMADO]]),0)</f>
        <v>0.89692307692307693</v>
      </c>
      <c r="D1698" s="49">
        <f>IFERROR(ROUND(InformeTbHv[[#This Row],[TOTAL DE ARBOLES]]/InformeTbHv[[#This Row],[T EFECTIVO]],2),"")</f>
        <v>19.899999999999999</v>
      </c>
      <c r="E1698" s="49">
        <f>(IFERROR(ROUND(InformeTbHv[[#This Row],[M3]]/InformeTbHv[[#This Row],[TOTAL DE ARBOLES]],2),""))</f>
        <v>0.4</v>
      </c>
      <c r="F1698" s="39">
        <f>IFERROR(ROUND(InformeTbHv[[#This Row],[M3]]/InformeTbHv[[#This Row],[T EFECTIVO]],2),"")</f>
        <v>7.89</v>
      </c>
      <c r="G1698" s="72">
        <f>InformeTbHv[[#This Row],[T PROGRAMADO]]-InformeTbHv[[#This Row],[HORAS DE OTRAS PARADA]]</f>
        <v>5.83</v>
      </c>
      <c r="H1698" s="72">
        <f>InformeTbHv[[#This Row],[T PROGRAMADO]]-SUM(InformeTbHv[[#This Row],[T PARADAS MEC]]+InformeTbHv[[#This Row],[ALISTAMIENTO]]+InformeTbHv[[#This Row],[Mantenimiento periódico]])</f>
        <v>5.83</v>
      </c>
      <c r="I1698" s="72">
        <f>InformeTbHv[[#This Row],[T PARADAS MEC]]+InformeTbHv[[#This Row],[ALISTAMIENTO]]+InformeTbHv[[#This Row],[Mantenimiento periódico]]</f>
        <v>0.67</v>
      </c>
      <c r="J1698" s="72">
        <f>SUMIF(InformeTbHv[[#This Row],[MOTIVO 1]],"Mantenimiento periódico",InformeTbHv[[#This Row],[T OTRA PARADA 1]])</f>
        <v>0</v>
      </c>
      <c r="K1698" s="72">
        <f>InformeTbHv[[#This Row],[Mantenimiento periódico]]+InformeTbHv[[#This Row],[ALISTAMIENTO]]</f>
        <v>0.67</v>
      </c>
      <c r="L1698" s="72">
        <f>SUM(InformeTbHv[[#This Row],[T OTRA PARADA 1]:[T OTRA PARADA 5]])</f>
        <v>0</v>
      </c>
      <c r="M1698" s="49" t="s">
        <v>42</v>
      </c>
      <c r="N1698" s="49" t="s">
        <v>1418</v>
      </c>
      <c r="O1698" s="49" t="s">
        <v>80</v>
      </c>
      <c r="P1698" s="49">
        <v>94270446</v>
      </c>
      <c r="Q1698" s="49" t="s">
        <v>43</v>
      </c>
      <c r="R1698" s="49" t="s">
        <v>44</v>
      </c>
      <c r="S1698" s="77">
        <v>46124</v>
      </c>
      <c r="T1698" s="49" t="s">
        <v>1075</v>
      </c>
      <c r="U1698" s="49"/>
      <c r="V1698" s="49"/>
      <c r="W1698" s="49"/>
      <c r="X1698" s="49"/>
      <c r="Y1698" s="49"/>
      <c r="Z1698" s="49"/>
      <c r="AA1698" s="49"/>
      <c r="AB1698" s="49"/>
      <c r="AC1698" s="49" t="s">
        <v>1437</v>
      </c>
      <c r="AD1698" s="49" t="s">
        <v>1482</v>
      </c>
      <c r="AE1698" s="49" t="s">
        <v>1519</v>
      </c>
      <c r="AF1698" s="49">
        <v>25.440823396499322</v>
      </c>
      <c r="AG1698" s="49" t="s">
        <v>208</v>
      </c>
      <c r="AH1698" s="259">
        <v>1</v>
      </c>
      <c r="AI1698" s="49" t="s">
        <v>45</v>
      </c>
      <c r="AJ1698" s="420">
        <f>VLOOKUP(InformeTbHv[[#This Row],[TURNO]],[1]INFORMEHV!AI$2:AK$184,2,0)</f>
        <v>0.58333333333333337</v>
      </c>
      <c r="AK1698" s="420">
        <f>VLOOKUP(InformeTbHv[[#This Row],[TURNO]],[1]INFORMEHV!AI$2:AK$184,3,0)</f>
        <v>0.91666666666666663</v>
      </c>
      <c r="AL1698" s="125">
        <v>30</v>
      </c>
      <c r="AM1698" s="49">
        <v>116</v>
      </c>
      <c r="AN1698" s="49">
        <v>46</v>
      </c>
      <c r="AO1698" s="49">
        <v>10</v>
      </c>
      <c r="AP1698" s="49">
        <v>26</v>
      </c>
      <c r="AQ1698" s="72">
        <v>0.4</v>
      </c>
      <c r="AR1698" s="49">
        <v>6.5</v>
      </c>
      <c r="AS1698" s="49"/>
      <c r="AT1698" s="49"/>
      <c r="AU1698" s="49"/>
      <c r="AV1698" s="49">
        <v>0.67</v>
      </c>
      <c r="AW1698" s="49"/>
      <c r="AX1698" s="49"/>
      <c r="AY1698" s="49">
        <v>2</v>
      </c>
      <c r="AZ1698" s="71" t="s">
        <v>1150</v>
      </c>
      <c r="BA1698" s="49" t="s">
        <v>46</v>
      </c>
      <c r="BB169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0.67</v>
      </c>
      <c r="BC1698" s="72"/>
      <c r="BD1698" s="72"/>
      <c r="BE1698" s="72"/>
      <c r="BF1698" s="72"/>
      <c r="BG1698" s="74"/>
      <c r="BH1698" s="44"/>
      <c r="BI1698" s="45"/>
      <c r="BJ1698" s="45"/>
      <c r="BK1698" s="46"/>
      <c r="BL1698" s="45"/>
    </row>
    <row r="1699" spans="1:64" ht="18" customHeight="1" x14ac:dyDescent="0.3">
      <c r="A1699" s="76">
        <f>IFERROR(InformeTbHv[[#This Row],[T EFECTIVO]]/InformeTbHv[[#This Row],[Horas disponibles]],0)</f>
        <v>0.94472361809045224</v>
      </c>
      <c r="B1699" s="76">
        <f>((InformeTbHv[[#This Row],[T PROGRAMADO]]-InformeTbHv[[#This Row],[HORAS DE OTRAS PARADA]]))/InformeTbHv[[#This Row],[T PROGRAMADO]]</f>
        <v>0.89523809523809517</v>
      </c>
      <c r="C1699" s="217">
        <f>IFERROR(((InformeTbHv[[#This Row],[T PROGRAMADO]]-InformeTbHv[[#This Row],[Ttal P. mec]])/InformeTbHv[[#This Row],[T PROGRAMADO]]),0)</f>
        <v>0.94761904761904758</v>
      </c>
      <c r="D1699" s="49">
        <f>IFERROR(ROUND(InformeTbHv[[#This Row],[TOTAL DE ARBOLES]]/InformeTbHv[[#This Row],[T EFECTIVO]],2),"")</f>
        <v>56.03</v>
      </c>
      <c r="E1699" s="49">
        <f>(IFERROR(ROUND(InformeTbHv[[#This Row],[M3]]/InformeTbHv[[#This Row],[TOTAL DE ARBOLES]],2),""))</f>
        <v>0.44</v>
      </c>
      <c r="F1699" s="39">
        <f>IFERROR(ROUND(InformeTbHv[[#This Row],[M3]]/InformeTbHv[[#This Row],[T EFECTIVO]],2),"")</f>
        <v>24.44</v>
      </c>
      <c r="G1699" s="72">
        <f>InformeTbHv[[#This Row],[T PROGRAMADO]]-InformeTbHv[[#This Row],[HORAS DE OTRAS PARADA]]</f>
        <v>5.64</v>
      </c>
      <c r="H1699" s="72">
        <f>InformeTbHv[[#This Row],[T PROGRAMADO]]-SUM(InformeTbHv[[#This Row],[T PARADAS MEC]]+InformeTbHv[[#This Row],[ALISTAMIENTO]]+InformeTbHv[[#This Row],[Mantenimiento periódico]])</f>
        <v>5.97</v>
      </c>
      <c r="I1699" s="72">
        <f>InformeTbHv[[#This Row],[T PARADAS MEC]]+InformeTbHv[[#This Row],[ALISTAMIENTO]]+InformeTbHv[[#This Row],[Mantenimiento periódico]]</f>
        <v>0.33</v>
      </c>
      <c r="J1699" s="72">
        <f>SUMIF(InformeTbHv[[#This Row],[MOTIVO 1]],"Mantenimiento periódico",InformeTbHv[[#This Row],[T OTRA PARADA 1]])</f>
        <v>0</v>
      </c>
      <c r="K1699" s="72">
        <f>InformeTbHv[[#This Row],[Mantenimiento periódico]]+InformeTbHv[[#This Row],[ALISTAMIENTO]]</f>
        <v>0.33</v>
      </c>
      <c r="L1699" s="72">
        <f>SUM(InformeTbHv[[#This Row],[T OTRA PARADA 1]:[T OTRA PARADA 5]])</f>
        <v>0</v>
      </c>
      <c r="M1699" s="49" t="s">
        <v>63</v>
      </c>
      <c r="N1699" s="49" t="s">
        <v>1417</v>
      </c>
      <c r="O1699" s="49" t="s">
        <v>64</v>
      </c>
      <c r="P1699" s="49">
        <v>94282613</v>
      </c>
      <c r="Q1699" s="49" t="s">
        <v>65</v>
      </c>
      <c r="R1699" s="49" t="s">
        <v>44</v>
      </c>
      <c r="S1699" s="77">
        <v>46125</v>
      </c>
      <c r="T1699" s="49" t="s">
        <v>164</v>
      </c>
      <c r="U1699" s="49"/>
      <c r="V1699" s="49"/>
      <c r="W1699" s="49"/>
      <c r="X1699" s="49"/>
      <c r="Y1699" s="49"/>
      <c r="Z1699" s="49"/>
      <c r="AA1699" s="49"/>
      <c r="AB1699" s="49"/>
      <c r="AC1699" s="49" t="s">
        <v>1426</v>
      </c>
      <c r="AD1699" s="49" t="s">
        <v>1471</v>
      </c>
      <c r="AE1699" s="49" t="s">
        <v>1512</v>
      </c>
      <c r="AF1699" s="49">
        <v>26.520279887958782</v>
      </c>
      <c r="AG1699" s="49" t="s">
        <v>1319</v>
      </c>
      <c r="AH1699" s="259">
        <v>8</v>
      </c>
      <c r="AI1699" s="125" t="s">
        <v>47</v>
      </c>
      <c r="AJ1699" s="418">
        <f>VLOOKUP(InformeTbHv[[#This Row],[TURNO]],[1]INFORMEHV!AI$2:AK$184,2,0)</f>
        <v>0.25</v>
      </c>
      <c r="AK1699" s="418">
        <f>VLOOKUP(InformeTbHv[[#This Row],[TURNO]],[1]INFORMEHV!AI$2:AK$184,3,0)</f>
        <v>0.58333333333333337</v>
      </c>
      <c r="AL1699" s="125">
        <v>28</v>
      </c>
      <c r="AM1699" s="49">
        <v>316</v>
      </c>
      <c r="AN1699" s="49">
        <v>137.85</v>
      </c>
      <c r="AO1699" s="49">
        <v>27.42</v>
      </c>
      <c r="AP1699" s="49"/>
      <c r="AQ1699" s="72"/>
      <c r="AR1699" s="49">
        <v>6.3</v>
      </c>
      <c r="AS1699" s="49"/>
      <c r="AT1699" s="49"/>
      <c r="AU1699" s="49"/>
      <c r="AV1699" s="49">
        <v>0.33</v>
      </c>
      <c r="AW1699" s="49">
        <v>0.33</v>
      </c>
      <c r="AX1699" s="49"/>
      <c r="AY1699" s="49">
        <v>0.8</v>
      </c>
      <c r="AZ1699" s="71" t="s">
        <v>1151</v>
      </c>
      <c r="BA1699" s="49" t="s">
        <v>48</v>
      </c>
      <c r="BB169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0.66</v>
      </c>
      <c r="BC1699" s="72"/>
      <c r="BD1699" s="72"/>
      <c r="BE1699" s="72"/>
      <c r="BF1699" s="72"/>
      <c r="BG1699" s="74"/>
      <c r="BH1699" s="44"/>
      <c r="BI1699" s="45"/>
      <c r="BJ1699" s="45"/>
      <c r="BK1699" s="46"/>
      <c r="BL1699" s="45"/>
    </row>
    <row r="1700" spans="1:64" ht="18" customHeight="1" x14ac:dyDescent="0.3">
      <c r="A1700" s="76">
        <f>IFERROR(InformeTbHv[[#This Row],[T EFECTIVO]]/InformeTbHv[[#This Row],[Horas disponibles]],0)</f>
        <v>0.88944723618090449</v>
      </c>
      <c r="B1700" s="76">
        <f>((InformeTbHv[[#This Row],[T PROGRAMADO]]-InformeTbHv[[#This Row],[HORAS DE OTRAS PARADA]]))/InformeTbHv[[#This Row],[T PROGRAMADO]]</f>
        <v>0.84285714285714286</v>
      </c>
      <c r="C1700" s="217">
        <f>IFERROR(((InformeTbHv[[#This Row],[T PROGRAMADO]]-InformeTbHv[[#This Row],[Ttal P. mec]])/InformeTbHv[[#This Row],[T PROGRAMADO]]),0)</f>
        <v>0.94761904761904758</v>
      </c>
      <c r="D1700" s="49">
        <f>IFERROR(ROUND(InformeTbHv[[#This Row],[TOTAL DE ARBOLES]]/InformeTbHv[[#This Row],[T EFECTIVO]],2),"")</f>
        <v>59.7</v>
      </c>
      <c r="E1700" s="49">
        <f>(IFERROR(ROUND(InformeTbHv[[#This Row],[M3]]/InformeTbHv[[#This Row],[TOTAL DE ARBOLES]],2),""))</f>
        <v>0.45</v>
      </c>
      <c r="F1700" s="39">
        <f>IFERROR(ROUND(InformeTbHv[[#This Row],[M3]]/InformeTbHv[[#This Row],[T EFECTIVO]],2),"")</f>
        <v>26.62</v>
      </c>
      <c r="G1700" s="72">
        <f>InformeTbHv[[#This Row],[T PROGRAMADO]]-InformeTbHv[[#This Row],[HORAS DE OTRAS PARADA]]</f>
        <v>5.31</v>
      </c>
      <c r="H1700" s="72">
        <f>InformeTbHv[[#This Row],[T PROGRAMADO]]-SUM(InformeTbHv[[#This Row],[T PARADAS MEC]]+InformeTbHv[[#This Row],[ALISTAMIENTO]]+InformeTbHv[[#This Row],[Mantenimiento periódico]])</f>
        <v>5.97</v>
      </c>
      <c r="I1700" s="72">
        <f>InformeTbHv[[#This Row],[T PARADAS MEC]]+InformeTbHv[[#This Row],[ALISTAMIENTO]]+InformeTbHv[[#This Row],[Mantenimiento periódico]]</f>
        <v>0.33</v>
      </c>
      <c r="J1700" s="72">
        <f>SUMIF(InformeTbHv[[#This Row],[MOTIVO 1]],"Mantenimiento periódico",InformeTbHv[[#This Row],[T OTRA PARADA 1]])</f>
        <v>0</v>
      </c>
      <c r="K1700" s="72">
        <f>InformeTbHv[[#This Row],[Mantenimiento periódico]]+InformeTbHv[[#This Row],[ALISTAMIENTO]]</f>
        <v>0.33</v>
      </c>
      <c r="L1700" s="72">
        <f>SUM(InformeTbHv[[#This Row],[T OTRA PARADA 1]:[T OTRA PARADA 5]])</f>
        <v>0</v>
      </c>
      <c r="M1700" s="49" t="s">
        <v>63</v>
      </c>
      <c r="N1700" s="49" t="s">
        <v>1417</v>
      </c>
      <c r="O1700" s="49" t="s">
        <v>381</v>
      </c>
      <c r="P1700" s="49">
        <v>15961194</v>
      </c>
      <c r="Q1700" s="49" t="s">
        <v>65</v>
      </c>
      <c r="R1700" s="49" t="s">
        <v>44</v>
      </c>
      <c r="S1700" s="77">
        <v>46125</v>
      </c>
      <c r="T1700" s="49" t="s">
        <v>164</v>
      </c>
      <c r="U1700" s="49"/>
      <c r="V1700" s="49"/>
      <c r="W1700" s="49"/>
      <c r="X1700" s="49"/>
      <c r="Y1700" s="49"/>
      <c r="Z1700" s="49"/>
      <c r="AA1700" s="49"/>
      <c r="AB1700" s="49"/>
      <c r="AC1700" s="49" t="s">
        <v>1426</v>
      </c>
      <c r="AD1700" s="49" t="s">
        <v>1471</v>
      </c>
      <c r="AE1700" s="49" t="s">
        <v>1512</v>
      </c>
      <c r="AF1700" s="49">
        <v>26.520279887958782</v>
      </c>
      <c r="AG1700" s="49" t="s">
        <v>1319</v>
      </c>
      <c r="AH1700" s="259">
        <v>8</v>
      </c>
      <c r="AI1700" s="125" t="s">
        <v>45</v>
      </c>
      <c r="AJ1700" s="418">
        <f>VLOOKUP(InformeTbHv[[#This Row],[TURNO]],[1]INFORMEHV!AI$2:AK$184,2,0)</f>
        <v>0.58333333333333337</v>
      </c>
      <c r="AK1700" s="418">
        <f>VLOOKUP(InformeTbHv[[#This Row],[TURNO]],[1]INFORMEHV!AI$2:AK$184,3,0)</f>
        <v>0.91666666666666663</v>
      </c>
      <c r="AL1700" s="125">
        <v>28</v>
      </c>
      <c r="AM1700" s="49">
        <v>317</v>
      </c>
      <c r="AN1700" s="49">
        <v>141.37</v>
      </c>
      <c r="AO1700" s="49">
        <v>28.24</v>
      </c>
      <c r="AP1700" s="49"/>
      <c r="AQ1700" s="72"/>
      <c r="AR1700" s="49">
        <v>6.3</v>
      </c>
      <c r="AS1700" s="49"/>
      <c r="AT1700" s="49"/>
      <c r="AU1700" s="49"/>
      <c r="AV1700" s="49">
        <v>0.33</v>
      </c>
      <c r="AW1700" s="49">
        <v>0.33</v>
      </c>
      <c r="AX1700" s="49">
        <v>0.33</v>
      </c>
      <c r="AY1700" s="49">
        <v>0.38</v>
      </c>
      <c r="AZ1700" s="71" t="s">
        <v>1153</v>
      </c>
      <c r="BA1700" s="49" t="s">
        <v>46</v>
      </c>
      <c r="BB170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0.99</v>
      </c>
      <c r="BC1700" s="72"/>
      <c r="BD1700" s="72"/>
      <c r="BE1700" s="72"/>
      <c r="BF1700" s="72"/>
      <c r="BG1700" s="74"/>
      <c r="BH1700" s="44"/>
      <c r="BI1700" s="45"/>
      <c r="BJ1700" s="45"/>
      <c r="BK1700" s="46"/>
      <c r="BL1700" s="45"/>
    </row>
    <row r="1701" spans="1:64" ht="18" customHeight="1" x14ac:dyDescent="0.3">
      <c r="A1701" s="76">
        <f>IFERROR(InformeTbHv[[#This Row],[T EFECTIVO]]/InformeTbHv[[#This Row],[Horas disponibles]],0)</f>
        <v>0.94524119947848761</v>
      </c>
      <c r="B1701" s="76">
        <f>((InformeTbHv[[#This Row],[T PROGRAMADO]]-InformeTbHv[[#This Row],[HORAS DE OTRAS PARADA]]))/InformeTbHv[[#This Row],[T PROGRAMADO]]</f>
        <v>0.90625</v>
      </c>
      <c r="C1701" s="217">
        <f>IFERROR(((InformeTbHv[[#This Row],[T PROGRAMADO]]-InformeTbHv[[#This Row],[Ttal P. mec]])/InformeTbHv[[#This Row],[T PROGRAMADO]]),0)</f>
        <v>0.95874999999999999</v>
      </c>
      <c r="D1701" s="49">
        <f>IFERROR(ROUND(InformeTbHv[[#This Row],[TOTAL DE ARBOLES]]/InformeTbHv[[#This Row],[T EFECTIVO]],2),"")</f>
        <v>18.899999999999999</v>
      </c>
      <c r="E1701" s="49">
        <f>(IFERROR(ROUND(InformeTbHv[[#This Row],[M3]]/InformeTbHv[[#This Row],[TOTAL DE ARBOLES]],2),""))</f>
        <v>0.26</v>
      </c>
      <c r="F1701" s="39">
        <f>IFERROR(ROUND(InformeTbHv[[#This Row],[M3]]/InformeTbHv[[#This Row],[T EFECTIVO]],2),"")</f>
        <v>4.99</v>
      </c>
      <c r="G1701" s="72">
        <f>InformeTbHv[[#This Row],[T PROGRAMADO]]-InformeTbHv[[#This Row],[HORAS DE OTRAS PARADA]]</f>
        <v>7.25</v>
      </c>
      <c r="H1701" s="72">
        <f>InformeTbHv[[#This Row],[T PROGRAMADO]]-SUM(InformeTbHv[[#This Row],[T PARADAS MEC]]+InformeTbHv[[#This Row],[ALISTAMIENTO]]+InformeTbHv[[#This Row],[Mantenimiento periódico]])</f>
        <v>7.67</v>
      </c>
      <c r="I1701" s="72">
        <f>InformeTbHv[[#This Row],[T PARADAS MEC]]+InformeTbHv[[#This Row],[ALISTAMIENTO]]+InformeTbHv[[#This Row],[Mantenimiento periódico]]</f>
        <v>0.33</v>
      </c>
      <c r="J1701" s="72">
        <f>SUMIF(InformeTbHv[[#This Row],[MOTIVO 1]],"Mantenimiento periódico",InformeTbHv[[#This Row],[T OTRA PARADA 1]])</f>
        <v>0</v>
      </c>
      <c r="K1701" s="72">
        <f>InformeTbHv[[#This Row],[Mantenimiento periódico]]+InformeTbHv[[#This Row],[ALISTAMIENTO]]</f>
        <v>0.33</v>
      </c>
      <c r="L1701" s="72">
        <f>SUM(InformeTbHv[[#This Row],[T OTRA PARADA 1]:[T OTRA PARADA 5]])</f>
        <v>0</v>
      </c>
      <c r="M1701" s="49" t="s">
        <v>76</v>
      </c>
      <c r="N1701" s="49" t="s">
        <v>1418</v>
      </c>
      <c r="O1701" s="49" t="s">
        <v>77</v>
      </c>
      <c r="P1701" s="49">
        <v>1010092842</v>
      </c>
      <c r="Q1701" s="49" t="s">
        <v>43</v>
      </c>
      <c r="R1701" s="49" t="s">
        <v>49</v>
      </c>
      <c r="S1701" s="77">
        <v>46125</v>
      </c>
      <c r="T1701" s="49" t="s">
        <v>981</v>
      </c>
      <c r="U1701" s="49"/>
      <c r="V1701" s="49"/>
      <c r="W1701" s="49"/>
      <c r="X1701" s="49"/>
      <c r="Y1701" s="49"/>
      <c r="Z1701" s="49"/>
      <c r="AA1701" s="49"/>
      <c r="AB1701" s="49"/>
      <c r="AC1701" s="49" t="s">
        <v>1435</v>
      </c>
      <c r="AD1701" s="49" t="s">
        <v>1480</v>
      </c>
      <c r="AE1701" s="49" t="s">
        <v>1509</v>
      </c>
      <c r="AF1701" s="49">
        <v>21.85343388198622</v>
      </c>
      <c r="AG1701" s="251" t="s">
        <v>205</v>
      </c>
      <c r="AH1701" s="259">
        <v>8</v>
      </c>
      <c r="AI1701" s="49" t="s">
        <v>47</v>
      </c>
      <c r="AJ1701" s="420">
        <f>VLOOKUP(InformeTbHv[[#This Row],[TURNO]],[1]INFORMEHV!AI$2:AK$184,2,0)</f>
        <v>0.25</v>
      </c>
      <c r="AK1701" s="420">
        <f>VLOOKUP(InformeTbHv[[#This Row],[TURNO]],[1]INFORMEHV!AI$2:AK$184,3,0)</f>
        <v>0.58333333333333337</v>
      </c>
      <c r="AL1701" s="125">
        <v>22</v>
      </c>
      <c r="AM1701" s="49">
        <v>137</v>
      </c>
      <c r="AN1701" s="49">
        <v>36.15</v>
      </c>
      <c r="AO1701" s="49">
        <v>5.66</v>
      </c>
      <c r="AP1701" s="49"/>
      <c r="AQ1701" s="72">
        <v>20</v>
      </c>
      <c r="AR1701" s="49">
        <v>8</v>
      </c>
      <c r="AS1701" s="49"/>
      <c r="AT1701" s="49"/>
      <c r="AU1701" s="49"/>
      <c r="AV1701" s="49">
        <v>0.33</v>
      </c>
      <c r="AW1701" s="49">
        <v>0.25</v>
      </c>
      <c r="AX1701" s="49">
        <v>0.17</v>
      </c>
      <c r="AY1701" s="49"/>
      <c r="AZ1701" s="71" t="s">
        <v>1159</v>
      </c>
      <c r="BA1701" s="49"/>
      <c r="BB170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0.75000000000000011</v>
      </c>
      <c r="BC1701" s="72"/>
      <c r="BD1701" s="72"/>
      <c r="BE1701" s="72"/>
      <c r="BF1701" s="72"/>
      <c r="BG1701" s="74"/>
      <c r="BH1701" s="44"/>
      <c r="BI1701" s="45"/>
      <c r="BJ1701" s="45"/>
      <c r="BK1701" s="46"/>
      <c r="BL1701" s="45"/>
    </row>
    <row r="1702" spans="1:64" ht="18" customHeight="1" x14ac:dyDescent="0.3">
      <c r="A1702" s="76">
        <f>IFERROR(InformeTbHv[[#This Row],[T EFECTIVO]]/InformeTbHv[[#This Row],[Horas disponibles]],0)</f>
        <v>0.94524119947848761</v>
      </c>
      <c r="B1702" s="76">
        <f>((InformeTbHv[[#This Row],[T PROGRAMADO]]-InformeTbHv[[#This Row],[HORAS DE OTRAS PARADA]]))/InformeTbHv[[#This Row],[T PROGRAMADO]]</f>
        <v>0.90625</v>
      </c>
      <c r="C1702" s="217">
        <f>IFERROR(((InformeTbHv[[#This Row],[T PROGRAMADO]]-InformeTbHv[[#This Row],[Ttal P. mec]])/InformeTbHv[[#This Row],[T PROGRAMADO]]),0)</f>
        <v>0.95874999999999999</v>
      </c>
      <c r="D1702" s="49">
        <f>IFERROR(ROUND(InformeTbHv[[#This Row],[TOTAL DE ARBOLES]]/InformeTbHv[[#This Row],[T EFECTIVO]],2),"")</f>
        <v>9.24</v>
      </c>
      <c r="E1702" s="49">
        <f>(IFERROR(ROUND(InformeTbHv[[#This Row],[M3]]/InformeTbHv[[#This Row],[TOTAL DE ARBOLES]],2),""))</f>
        <v>0.21</v>
      </c>
      <c r="F1702" s="39">
        <f>IFERROR(ROUND(InformeTbHv[[#This Row],[M3]]/InformeTbHv[[#This Row],[T EFECTIVO]],2),"")</f>
        <v>1.9</v>
      </c>
      <c r="G1702" s="72">
        <f>InformeTbHv[[#This Row],[T PROGRAMADO]]-InformeTbHv[[#This Row],[HORAS DE OTRAS PARADA]]</f>
        <v>7.25</v>
      </c>
      <c r="H1702" s="72">
        <f>InformeTbHv[[#This Row],[T PROGRAMADO]]-SUM(InformeTbHv[[#This Row],[T PARADAS MEC]]+InformeTbHv[[#This Row],[ALISTAMIENTO]]+InformeTbHv[[#This Row],[Mantenimiento periódico]])</f>
        <v>7.67</v>
      </c>
      <c r="I1702" s="72">
        <f>InformeTbHv[[#This Row],[T PARADAS MEC]]+InformeTbHv[[#This Row],[ALISTAMIENTO]]+InformeTbHv[[#This Row],[Mantenimiento periódico]]</f>
        <v>0.33</v>
      </c>
      <c r="J1702" s="72">
        <f>SUMIF(InformeTbHv[[#This Row],[MOTIVO 1]],"Mantenimiento periódico",InformeTbHv[[#This Row],[T OTRA PARADA 1]])</f>
        <v>0</v>
      </c>
      <c r="K1702" s="72">
        <f>InformeTbHv[[#This Row],[Mantenimiento periódico]]+InformeTbHv[[#This Row],[ALISTAMIENTO]]</f>
        <v>0.33</v>
      </c>
      <c r="L1702" s="72">
        <f>SUM(InformeTbHv[[#This Row],[T OTRA PARADA 1]:[T OTRA PARADA 5]])</f>
        <v>0</v>
      </c>
      <c r="M1702" s="49" t="s">
        <v>76</v>
      </c>
      <c r="N1702" s="49" t="s">
        <v>1418</v>
      </c>
      <c r="O1702" s="49" t="s">
        <v>78</v>
      </c>
      <c r="P1702" s="49">
        <v>1006316837</v>
      </c>
      <c r="Q1702" s="49" t="s">
        <v>43</v>
      </c>
      <c r="R1702" s="49" t="s">
        <v>49</v>
      </c>
      <c r="S1702" s="77">
        <v>46125</v>
      </c>
      <c r="T1702" s="49" t="s">
        <v>981</v>
      </c>
      <c r="U1702" s="49"/>
      <c r="V1702" s="49"/>
      <c r="W1702" s="49"/>
      <c r="X1702" s="49"/>
      <c r="Y1702" s="49"/>
      <c r="Z1702" s="49"/>
      <c r="AA1702" s="49"/>
      <c r="AB1702" s="49"/>
      <c r="AC1702" s="49" t="s">
        <v>1435</v>
      </c>
      <c r="AD1702" s="49" t="s">
        <v>1480</v>
      </c>
      <c r="AE1702" s="49" t="s">
        <v>1509</v>
      </c>
      <c r="AF1702" s="49">
        <v>21.85343388198622</v>
      </c>
      <c r="AG1702" s="251" t="s">
        <v>205</v>
      </c>
      <c r="AH1702" s="259">
        <v>8</v>
      </c>
      <c r="AI1702" s="49" t="s">
        <v>45</v>
      </c>
      <c r="AJ1702" s="420">
        <f>VLOOKUP(InformeTbHv[[#This Row],[TURNO]],[1]INFORMEHV!AI$2:AK$184,2,0)</f>
        <v>0.58333333333333337</v>
      </c>
      <c r="AK1702" s="420">
        <f>VLOOKUP(InformeTbHv[[#This Row],[TURNO]],[1]INFORMEHV!AI$2:AK$184,3,0)</f>
        <v>0.91666666666666663</v>
      </c>
      <c r="AL1702" s="125">
        <v>22</v>
      </c>
      <c r="AM1702" s="49">
        <v>67</v>
      </c>
      <c r="AN1702" s="49">
        <v>13.78</v>
      </c>
      <c r="AO1702" s="49">
        <v>2.74</v>
      </c>
      <c r="AP1702" s="49"/>
      <c r="AQ1702" s="72">
        <v>20</v>
      </c>
      <c r="AR1702" s="49">
        <v>8</v>
      </c>
      <c r="AS1702" s="49"/>
      <c r="AT1702" s="49"/>
      <c r="AU1702" s="49"/>
      <c r="AV1702" s="49">
        <v>0.33</v>
      </c>
      <c r="AW1702" s="49">
        <v>0.25</v>
      </c>
      <c r="AX1702" s="49">
        <v>0.17</v>
      </c>
      <c r="AY1702" s="49"/>
      <c r="AZ1702" s="71"/>
      <c r="BA1702" s="49" t="s">
        <v>46</v>
      </c>
      <c r="BB170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0.75000000000000011</v>
      </c>
      <c r="BC1702" s="72"/>
      <c r="BD1702" s="72"/>
      <c r="BE1702" s="72"/>
      <c r="BF1702" s="72"/>
      <c r="BG1702" s="74"/>
      <c r="BH1702" s="44"/>
      <c r="BI1702" s="45"/>
      <c r="BJ1702" s="45"/>
      <c r="BK1702" s="46"/>
      <c r="BL1702" s="45"/>
    </row>
    <row r="1703" spans="1:64" ht="18" customHeight="1" x14ac:dyDescent="0.3">
      <c r="A1703" s="76">
        <f>IFERROR(InformeTbHv[[#This Row],[T EFECTIVO]]/InformeTbHv[[#This Row],[Horas disponibles]],0)</f>
        <v>0.91160949868073882</v>
      </c>
      <c r="B1703" s="76">
        <f>((InformeTbHv[[#This Row],[T PROGRAMADO]]-InformeTbHv[[#This Row],[HORAS DE OTRAS PARADA]]))/InformeTbHv[[#This Row],[T PROGRAMADO]]</f>
        <v>0.86375000000000002</v>
      </c>
      <c r="C1703" s="217">
        <f>IFERROR(((InformeTbHv[[#This Row],[T PROGRAMADO]]-InformeTbHv[[#This Row],[Ttal P. mec]])/InformeTbHv[[#This Row],[T PROGRAMADO]]),0)</f>
        <v>0.94750000000000001</v>
      </c>
      <c r="D1703" s="49">
        <f>IFERROR(ROUND(InformeTbHv[[#This Row],[TOTAL DE ARBOLES]]/InformeTbHv[[#This Row],[T EFECTIVO]],2),"")</f>
        <v>40.229999999999997</v>
      </c>
      <c r="E1703" s="49">
        <f>(IFERROR(ROUND(InformeTbHv[[#This Row],[M3]]/InformeTbHv[[#This Row],[TOTAL DE ARBOLES]],2),""))</f>
        <v>0.28999999999999998</v>
      </c>
      <c r="F1703" s="39">
        <f>IFERROR(ROUND(InformeTbHv[[#This Row],[M3]]/InformeTbHv[[#This Row],[T EFECTIVO]],2),"")</f>
        <v>11.58</v>
      </c>
      <c r="G1703" s="72">
        <f>InformeTbHv[[#This Row],[T PROGRAMADO]]-InformeTbHv[[#This Row],[HORAS DE OTRAS PARADA]]</f>
        <v>6.91</v>
      </c>
      <c r="H1703" s="72">
        <f>InformeTbHv[[#This Row],[T PROGRAMADO]]-SUM(InformeTbHv[[#This Row],[T PARADAS MEC]]+InformeTbHv[[#This Row],[ALISTAMIENTO]]+InformeTbHv[[#This Row],[Mantenimiento periódico]])</f>
        <v>7.58</v>
      </c>
      <c r="I1703" s="72">
        <f>InformeTbHv[[#This Row],[T PARADAS MEC]]+InformeTbHv[[#This Row],[ALISTAMIENTO]]+InformeTbHv[[#This Row],[Mantenimiento periódico]]</f>
        <v>0.42</v>
      </c>
      <c r="J1703" s="72">
        <f>SUMIF(InformeTbHv[[#This Row],[MOTIVO 1]],"Mantenimiento periódico",InformeTbHv[[#This Row],[T OTRA PARADA 1]])</f>
        <v>0</v>
      </c>
      <c r="K1703" s="72">
        <f>InformeTbHv[[#This Row],[Mantenimiento periódico]]+InformeTbHv[[#This Row],[ALISTAMIENTO]]</f>
        <v>0.42</v>
      </c>
      <c r="L1703" s="72">
        <f>SUM(InformeTbHv[[#This Row],[T OTRA PARADA 1]:[T OTRA PARADA 5]])</f>
        <v>0</v>
      </c>
      <c r="M1703" s="49" t="s">
        <v>55</v>
      </c>
      <c r="N1703" s="49" t="s">
        <v>1418</v>
      </c>
      <c r="O1703" s="49" t="s">
        <v>60</v>
      </c>
      <c r="P1703" s="49">
        <v>1061791033</v>
      </c>
      <c r="Q1703" s="49" t="s">
        <v>43</v>
      </c>
      <c r="R1703" s="49" t="s">
        <v>49</v>
      </c>
      <c r="S1703" s="77">
        <v>46126</v>
      </c>
      <c r="T1703" s="49" t="s">
        <v>518</v>
      </c>
      <c r="U1703" s="49"/>
      <c r="V1703" s="49"/>
      <c r="W1703" s="49"/>
      <c r="X1703" s="49"/>
      <c r="Y1703" s="49"/>
      <c r="Z1703" s="49"/>
      <c r="AA1703" s="49"/>
      <c r="AB1703" s="49"/>
      <c r="AC1703" s="49" t="s">
        <v>1431</v>
      </c>
      <c r="AD1703" s="49" t="s">
        <v>1476</v>
      </c>
      <c r="AE1703" s="49" t="s">
        <v>1518</v>
      </c>
      <c r="AF1703" s="49">
        <v>19.234154182394327</v>
      </c>
      <c r="AG1703" s="49" t="s">
        <v>208</v>
      </c>
      <c r="AH1703" s="259">
        <v>15</v>
      </c>
      <c r="AI1703" s="49" t="s">
        <v>61</v>
      </c>
      <c r="AJ1703" s="420">
        <f>VLOOKUP(InformeTbHv[[#This Row],[TURNO]],[1]INFORMEHV!AI$2:AK$184,2,0)</f>
        <v>0.91666666666666663</v>
      </c>
      <c r="AK1703" s="420">
        <f>VLOOKUP(InformeTbHv[[#This Row],[TURNO]],[1]INFORMEHV!AI$2:AK$184,3,0)</f>
        <v>0.25</v>
      </c>
      <c r="AL1703" s="125">
        <v>28</v>
      </c>
      <c r="AM1703" s="49">
        <v>278</v>
      </c>
      <c r="AN1703" s="49">
        <v>80</v>
      </c>
      <c r="AO1703" s="49">
        <v>13</v>
      </c>
      <c r="AP1703" s="49">
        <v>38</v>
      </c>
      <c r="AQ1703" s="12">
        <v>27.8</v>
      </c>
      <c r="AR1703" s="49">
        <v>8</v>
      </c>
      <c r="AS1703" s="49"/>
      <c r="AT1703" s="49"/>
      <c r="AU1703" s="49"/>
      <c r="AV1703" s="49">
        <v>0.42</v>
      </c>
      <c r="AW1703" s="49">
        <v>0.42</v>
      </c>
      <c r="AX1703" s="49">
        <v>0.25</v>
      </c>
      <c r="AY1703" s="49">
        <v>3</v>
      </c>
      <c r="AZ1703" s="71" t="s">
        <v>1160</v>
      </c>
      <c r="BA1703" s="49" t="s">
        <v>46</v>
      </c>
      <c r="BB170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1.0899999999999999</v>
      </c>
      <c r="BC1703" s="72"/>
      <c r="BD1703" s="72"/>
      <c r="BE1703" s="72"/>
      <c r="BF1703" s="72"/>
      <c r="BG1703" s="74"/>
      <c r="BH1703" s="44"/>
      <c r="BI1703" s="45"/>
      <c r="BJ1703" s="45"/>
      <c r="BK1703" s="46"/>
      <c r="BL1703" s="45"/>
    </row>
    <row r="1704" spans="1:64" ht="18" customHeight="1" x14ac:dyDescent="0.3">
      <c r="A1704" s="76">
        <f>IFERROR(InformeTbHv[[#This Row],[T EFECTIVO]]/InformeTbHv[[#This Row],[Horas disponibles]],0)</f>
        <v>0.91160949868073882</v>
      </c>
      <c r="B1704" s="76">
        <f>((InformeTbHv[[#This Row],[T PROGRAMADO]]-InformeTbHv[[#This Row],[HORAS DE OTRAS PARADA]]))/InformeTbHv[[#This Row],[T PROGRAMADO]]</f>
        <v>0.86375000000000002</v>
      </c>
      <c r="C1704" s="217">
        <f>IFERROR(((InformeTbHv[[#This Row],[T PROGRAMADO]]-InformeTbHv[[#This Row],[Ttal P. mec]])/InformeTbHv[[#This Row],[T PROGRAMADO]]),0)</f>
        <v>0.94750000000000001</v>
      </c>
      <c r="D1704" s="49">
        <f>IFERROR(ROUND(InformeTbHv[[#This Row],[TOTAL DE ARBOLES]]/InformeTbHv[[#This Row],[T EFECTIVO]],2),"")</f>
        <v>41.97</v>
      </c>
      <c r="E1704" s="49">
        <f>(IFERROR(ROUND(InformeTbHv[[#This Row],[M3]]/InformeTbHv[[#This Row],[TOTAL DE ARBOLES]],2),""))</f>
        <v>0.28000000000000003</v>
      </c>
      <c r="F1704" s="39">
        <f>IFERROR(ROUND(InformeTbHv[[#This Row],[M3]]/InformeTbHv[[#This Row],[T EFECTIVO]],2),"")</f>
        <v>11.58</v>
      </c>
      <c r="G1704" s="72">
        <f>InformeTbHv[[#This Row],[T PROGRAMADO]]-InformeTbHv[[#This Row],[HORAS DE OTRAS PARADA]]</f>
        <v>6.91</v>
      </c>
      <c r="H1704" s="72">
        <f>InformeTbHv[[#This Row],[T PROGRAMADO]]-SUM(InformeTbHv[[#This Row],[T PARADAS MEC]]+InformeTbHv[[#This Row],[ALISTAMIENTO]]+InformeTbHv[[#This Row],[Mantenimiento periódico]])</f>
        <v>7.58</v>
      </c>
      <c r="I1704" s="72">
        <f>InformeTbHv[[#This Row],[T PARADAS MEC]]+InformeTbHv[[#This Row],[ALISTAMIENTO]]+InformeTbHv[[#This Row],[Mantenimiento periódico]]</f>
        <v>0.42</v>
      </c>
      <c r="J1704" s="72">
        <f>SUMIF(InformeTbHv[[#This Row],[MOTIVO 1]],"Mantenimiento periódico",InformeTbHv[[#This Row],[T OTRA PARADA 1]])</f>
        <v>0</v>
      </c>
      <c r="K1704" s="72">
        <f>InformeTbHv[[#This Row],[Mantenimiento periódico]]+InformeTbHv[[#This Row],[ALISTAMIENTO]]</f>
        <v>0.42</v>
      </c>
      <c r="L1704" s="72">
        <f>SUM(InformeTbHv[[#This Row],[T OTRA PARADA 1]:[T OTRA PARADA 5]])</f>
        <v>0</v>
      </c>
      <c r="M1704" s="49" t="s">
        <v>55</v>
      </c>
      <c r="N1704" s="49" t="s">
        <v>1418</v>
      </c>
      <c r="O1704" s="49" t="s">
        <v>94</v>
      </c>
      <c r="P1704" s="49">
        <v>94269293</v>
      </c>
      <c r="Q1704" s="49" t="s">
        <v>43</v>
      </c>
      <c r="R1704" s="49" t="s">
        <v>49</v>
      </c>
      <c r="S1704" s="77">
        <v>46126</v>
      </c>
      <c r="T1704" s="49" t="s">
        <v>518</v>
      </c>
      <c r="U1704" s="49"/>
      <c r="V1704" s="49"/>
      <c r="W1704" s="49"/>
      <c r="X1704" s="49"/>
      <c r="Y1704" s="49"/>
      <c r="Z1704" s="49"/>
      <c r="AA1704" s="49"/>
      <c r="AB1704" s="49"/>
      <c r="AC1704" s="49" t="s">
        <v>1431</v>
      </c>
      <c r="AD1704" s="49" t="s">
        <v>1476</v>
      </c>
      <c r="AE1704" s="49" t="s">
        <v>1518</v>
      </c>
      <c r="AF1704" s="49">
        <v>19.234154182394327</v>
      </c>
      <c r="AG1704" s="49" t="s">
        <v>208</v>
      </c>
      <c r="AH1704" s="259">
        <v>15</v>
      </c>
      <c r="AI1704" s="49" t="s">
        <v>47</v>
      </c>
      <c r="AJ1704" s="420">
        <f>VLOOKUP(InformeTbHv[[#This Row],[TURNO]],[1]INFORMEHV!AI$2:AK$184,2,0)</f>
        <v>0.25</v>
      </c>
      <c r="AK1704" s="420">
        <f>VLOOKUP(InformeTbHv[[#This Row],[TURNO]],[1]INFORMEHV!AI$2:AK$184,3,0)</f>
        <v>0.58333333333333337</v>
      </c>
      <c r="AL1704" s="125">
        <v>29</v>
      </c>
      <c r="AM1704" s="49">
        <v>290</v>
      </c>
      <c r="AN1704" s="49">
        <v>80</v>
      </c>
      <c r="AO1704" s="49">
        <v>13</v>
      </c>
      <c r="AP1704" s="49">
        <v>37</v>
      </c>
      <c r="AQ1704" s="197">
        <v>25</v>
      </c>
      <c r="AR1704" s="49">
        <v>8</v>
      </c>
      <c r="AS1704" s="49"/>
      <c r="AT1704" s="49"/>
      <c r="AU1704" s="49"/>
      <c r="AV1704" s="49">
        <v>0.42</v>
      </c>
      <c r="AW1704" s="49">
        <v>0.42</v>
      </c>
      <c r="AX1704" s="49">
        <v>0.25</v>
      </c>
      <c r="AY1704" s="49">
        <v>3</v>
      </c>
      <c r="AZ1704" s="71" t="s">
        <v>1161</v>
      </c>
      <c r="BA1704" s="49" t="s">
        <v>46</v>
      </c>
      <c r="BB170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1.0899999999999999</v>
      </c>
      <c r="BC1704" s="72"/>
      <c r="BD1704" s="72"/>
      <c r="BE1704" s="72"/>
      <c r="BF1704" s="72"/>
      <c r="BG1704" s="74"/>
      <c r="BH1704" s="44"/>
      <c r="BI1704" s="45"/>
      <c r="BJ1704" s="45"/>
      <c r="BK1704" s="46"/>
      <c r="BL1704" s="45"/>
    </row>
    <row r="1705" spans="1:64" ht="18" customHeight="1" x14ac:dyDescent="0.3">
      <c r="A1705" s="76">
        <f>IFERROR(InformeTbHv[[#This Row],[T EFECTIVO]]/InformeTbHv[[#This Row],[Horas disponibles]],0)</f>
        <v>0.64775725593667544</v>
      </c>
      <c r="B1705" s="76">
        <f>((InformeTbHv[[#This Row],[T PROGRAMADO]]-InformeTbHv[[#This Row],[HORAS DE OTRAS PARADA]]))/InformeTbHv[[#This Row],[T PROGRAMADO]]</f>
        <v>0.61375000000000002</v>
      </c>
      <c r="C1705" s="217">
        <f>IFERROR(((InformeTbHv[[#This Row],[T PROGRAMADO]]-InformeTbHv[[#This Row],[Ttal P. mec]])/InformeTbHv[[#This Row],[T PROGRAMADO]]),0)</f>
        <v>0.94750000000000001</v>
      </c>
      <c r="D1705" s="49">
        <f>IFERROR(ROUND(InformeTbHv[[#This Row],[TOTAL DE ARBOLES]]/InformeTbHv[[#This Row],[T EFECTIVO]],2),"")</f>
        <v>54.99</v>
      </c>
      <c r="E1705" s="49">
        <f>(IFERROR(ROUND(InformeTbHv[[#This Row],[M3]]/InformeTbHv[[#This Row],[TOTAL DE ARBOLES]],2),""))</f>
        <v>0.19</v>
      </c>
      <c r="F1705" s="39">
        <f>IFERROR(ROUND(InformeTbHv[[#This Row],[M3]]/InformeTbHv[[#This Row],[T EFECTIVO]],2),"")</f>
        <v>10.18</v>
      </c>
      <c r="G1705" s="72">
        <f>InformeTbHv[[#This Row],[T PROGRAMADO]]-InformeTbHv[[#This Row],[HORAS DE OTRAS PARADA]]</f>
        <v>4.91</v>
      </c>
      <c r="H1705" s="72">
        <f>InformeTbHv[[#This Row],[T PROGRAMADO]]-SUM(InformeTbHv[[#This Row],[T PARADAS MEC]]+InformeTbHv[[#This Row],[ALISTAMIENTO]]+InformeTbHv[[#This Row],[Mantenimiento periódico]])</f>
        <v>7.58</v>
      </c>
      <c r="I1705" s="72">
        <f>InformeTbHv[[#This Row],[T PARADAS MEC]]+InformeTbHv[[#This Row],[ALISTAMIENTO]]+InformeTbHv[[#This Row],[Mantenimiento periódico]]</f>
        <v>0.42</v>
      </c>
      <c r="J1705" s="72">
        <f>SUMIF(InformeTbHv[[#This Row],[MOTIVO 1]],"Mantenimiento periódico",InformeTbHv[[#This Row],[T OTRA PARADA 1]])</f>
        <v>0</v>
      </c>
      <c r="K1705" s="72">
        <f>InformeTbHv[[#This Row],[Mantenimiento periódico]]+InformeTbHv[[#This Row],[ALISTAMIENTO]]</f>
        <v>0.42</v>
      </c>
      <c r="L1705" s="72">
        <f>SUM(InformeTbHv[[#This Row],[T OTRA PARADA 1]:[T OTRA PARADA 5]])</f>
        <v>2</v>
      </c>
      <c r="M1705" s="49" t="s">
        <v>55</v>
      </c>
      <c r="N1705" s="49" t="s">
        <v>1418</v>
      </c>
      <c r="O1705" s="49" t="s">
        <v>56</v>
      </c>
      <c r="P1705" s="49">
        <v>1114480052</v>
      </c>
      <c r="Q1705" s="49" t="s">
        <v>43</v>
      </c>
      <c r="R1705" s="49" t="s">
        <v>49</v>
      </c>
      <c r="S1705" s="77">
        <v>46126</v>
      </c>
      <c r="T1705" s="49" t="s">
        <v>518</v>
      </c>
      <c r="U1705" s="49"/>
      <c r="V1705" s="49"/>
      <c r="W1705" s="49"/>
      <c r="X1705" s="49"/>
      <c r="Y1705" s="49"/>
      <c r="Z1705" s="49"/>
      <c r="AA1705" s="49"/>
      <c r="AB1705" s="49"/>
      <c r="AC1705" s="49" t="s">
        <v>1431</v>
      </c>
      <c r="AD1705" s="49" t="s">
        <v>1476</v>
      </c>
      <c r="AE1705" s="49" t="s">
        <v>1518</v>
      </c>
      <c r="AF1705" s="49">
        <v>19.234154182394327</v>
      </c>
      <c r="AG1705" s="49" t="s">
        <v>1318</v>
      </c>
      <c r="AH1705" s="259">
        <v>15</v>
      </c>
      <c r="AI1705" s="49" t="s">
        <v>45</v>
      </c>
      <c r="AJ1705" s="420">
        <f>VLOOKUP(InformeTbHv[[#This Row],[TURNO]],[1]INFORMEHV!AI$2:AK$184,2,0)</f>
        <v>0.58333333333333337</v>
      </c>
      <c r="AK1705" s="420">
        <f>VLOOKUP(InformeTbHv[[#This Row],[TURNO]],[1]INFORMEHV!AI$2:AK$184,3,0)</f>
        <v>0.91666666666666663</v>
      </c>
      <c r="AL1705" s="125">
        <v>28</v>
      </c>
      <c r="AM1705" s="49">
        <v>270</v>
      </c>
      <c r="AN1705" s="49">
        <v>50</v>
      </c>
      <c r="AO1705" s="49">
        <v>13</v>
      </c>
      <c r="AP1705" s="49">
        <v>35</v>
      </c>
      <c r="AQ1705" s="197">
        <v>26</v>
      </c>
      <c r="AR1705" s="49">
        <v>8</v>
      </c>
      <c r="AS1705" s="49"/>
      <c r="AT1705" s="49"/>
      <c r="AU1705" s="49"/>
      <c r="AV1705" s="49">
        <v>0.42</v>
      </c>
      <c r="AW1705" s="49">
        <v>0.42</v>
      </c>
      <c r="AX1705" s="49">
        <v>0.25</v>
      </c>
      <c r="AY1705" s="49">
        <v>1</v>
      </c>
      <c r="AZ1705" s="71" t="s">
        <v>693</v>
      </c>
      <c r="BA1705" s="49" t="s">
        <v>46</v>
      </c>
      <c r="BB170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3.09</v>
      </c>
      <c r="BC1705" s="72">
        <v>2</v>
      </c>
      <c r="BD1705" s="72"/>
      <c r="BE1705" s="72"/>
      <c r="BF1705" s="72"/>
      <c r="BG1705" s="74"/>
      <c r="BH1705" s="44" t="s">
        <v>895</v>
      </c>
      <c r="BI1705" s="45"/>
      <c r="BJ1705" s="45"/>
      <c r="BK1705" s="46"/>
      <c r="BL1705" s="45"/>
    </row>
    <row r="1706" spans="1:64" ht="18" customHeight="1" x14ac:dyDescent="0.3">
      <c r="A1706" s="76">
        <f>IFERROR(InformeTbHv[[#This Row],[T EFECTIVO]]/InformeTbHv[[#This Row],[Horas disponibles]],0)</f>
        <v>0.91160949868073882</v>
      </c>
      <c r="B1706" s="76">
        <f>((InformeTbHv[[#This Row],[T PROGRAMADO]]-InformeTbHv[[#This Row],[HORAS DE OTRAS PARADA]]))/InformeTbHv[[#This Row],[T PROGRAMADO]]</f>
        <v>0.86375000000000002</v>
      </c>
      <c r="C1706" s="217">
        <f>IFERROR(((InformeTbHv[[#This Row],[T PROGRAMADO]]-InformeTbHv[[#This Row],[Ttal P. mec]])/InformeTbHv[[#This Row],[T PROGRAMADO]]),0)</f>
        <v>0.94750000000000001</v>
      </c>
      <c r="D1706" s="49">
        <f>IFERROR(ROUND(InformeTbHv[[#This Row],[TOTAL DE ARBOLES]]/InformeTbHv[[#This Row],[T EFECTIVO]],2),"")</f>
        <v>28.94</v>
      </c>
      <c r="E1706" s="49">
        <f>(IFERROR(ROUND(InformeTbHv[[#This Row],[M3]]/InformeTbHv[[#This Row],[TOTAL DE ARBOLES]],2),""))</f>
        <v>0.35</v>
      </c>
      <c r="F1706" s="39">
        <f>IFERROR(ROUND(InformeTbHv[[#This Row],[M3]]/InformeTbHv[[#This Row],[T EFECTIVO]],2),"")</f>
        <v>10.130000000000001</v>
      </c>
      <c r="G1706" s="72">
        <f>InformeTbHv[[#This Row],[T PROGRAMADO]]-InformeTbHv[[#This Row],[HORAS DE OTRAS PARADA]]</f>
        <v>6.91</v>
      </c>
      <c r="H1706" s="72">
        <f>InformeTbHv[[#This Row],[T PROGRAMADO]]-SUM(InformeTbHv[[#This Row],[T PARADAS MEC]]+InformeTbHv[[#This Row],[ALISTAMIENTO]]+InformeTbHv[[#This Row],[Mantenimiento periódico]])</f>
        <v>7.58</v>
      </c>
      <c r="I1706" s="72">
        <f>InformeTbHv[[#This Row],[T PARADAS MEC]]+InformeTbHv[[#This Row],[ALISTAMIENTO]]+InformeTbHv[[#This Row],[Mantenimiento periódico]]</f>
        <v>0.42</v>
      </c>
      <c r="J1706" s="72">
        <f>SUMIF(InformeTbHv[[#This Row],[MOTIVO 1]],"Mantenimiento periódico",InformeTbHv[[#This Row],[T OTRA PARADA 1]])</f>
        <v>0</v>
      </c>
      <c r="K1706" s="72">
        <f>InformeTbHv[[#This Row],[Mantenimiento periódico]]+InformeTbHv[[#This Row],[ALISTAMIENTO]]</f>
        <v>0.42</v>
      </c>
      <c r="L1706" s="72">
        <f>SUM(InformeTbHv[[#This Row],[T OTRA PARADA 1]:[T OTRA PARADA 5]])</f>
        <v>0</v>
      </c>
      <c r="M1706" s="49" t="s">
        <v>55</v>
      </c>
      <c r="N1706" s="49" t="s">
        <v>1418</v>
      </c>
      <c r="O1706" s="49" t="s">
        <v>94</v>
      </c>
      <c r="P1706" s="49">
        <v>94269293</v>
      </c>
      <c r="Q1706" s="49" t="s">
        <v>43</v>
      </c>
      <c r="R1706" s="49" t="s">
        <v>49</v>
      </c>
      <c r="S1706" s="77">
        <v>46127</v>
      </c>
      <c r="T1706" s="49" t="s">
        <v>518</v>
      </c>
      <c r="U1706" s="49"/>
      <c r="V1706" s="49"/>
      <c r="W1706" s="49"/>
      <c r="X1706" s="49"/>
      <c r="Y1706" s="49"/>
      <c r="Z1706" s="49"/>
      <c r="AA1706" s="49"/>
      <c r="AB1706" s="49"/>
      <c r="AC1706" s="49" t="s">
        <v>1431</v>
      </c>
      <c r="AD1706" s="49" t="s">
        <v>1476</v>
      </c>
      <c r="AE1706" s="49" t="s">
        <v>1518</v>
      </c>
      <c r="AF1706" s="49">
        <v>19.234154182394327</v>
      </c>
      <c r="AG1706" s="49" t="s">
        <v>1318</v>
      </c>
      <c r="AH1706" s="259">
        <v>15</v>
      </c>
      <c r="AI1706" s="49" t="s">
        <v>61</v>
      </c>
      <c r="AJ1706" s="420">
        <f>VLOOKUP(InformeTbHv[[#This Row],[TURNO]],[1]INFORMEHV!AI$2:AK$184,2,0)</f>
        <v>0.91666666666666663</v>
      </c>
      <c r="AK1706" s="420">
        <f>VLOOKUP(InformeTbHv[[#This Row],[TURNO]],[1]INFORMEHV!AI$2:AK$184,3,0)</f>
        <v>0.25</v>
      </c>
      <c r="AL1706" s="125">
        <v>28</v>
      </c>
      <c r="AM1706" s="49">
        <v>200</v>
      </c>
      <c r="AN1706" s="49">
        <v>70</v>
      </c>
      <c r="AO1706" s="49">
        <v>13</v>
      </c>
      <c r="AP1706" s="49">
        <v>35</v>
      </c>
      <c r="AQ1706" s="197">
        <v>26</v>
      </c>
      <c r="AR1706" s="49">
        <v>8</v>
      </c>
      <c r="AS1706" s="49"/>
      <c r="AT1706" s="49"/>
      <c r="AU1706" s="49"/>
      <c r="AV1706" s="49">
        <v>0.42</v>
      </c>
      <c r="AW1706" s="49">
        <v>0.42</v>
      </c>
      <c r="AX1706" s="49">
        <v>0.25</v>
      </c>
      <c r="AY1706" s="49">
        <v>2</v>
      </c>
      <c r="AZ1706" s="71" t="s">
        <v>1162</v>
      </c>
      <c r="BA1706" s="49" t="s">
        <v>46</v>
      </c>
      <c r="BB170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1.0899999999999999</v>
      </c>
      <c r="BC1706" s="72"/>
      <c r="BD1706" s="72"/>
      <c r="BE1706" s="72"/>
      <c r="BF1706" s="72"/>
      <c r="BG1706" s="74"/>
      <c r="BH1706" s="44"/>
      <c r="BI1706" s="45"/>
      <c r="BJ1706" s="45"/>
      <c r="BK1706" s="46"/>
      <c r="BL1706" s="45"/>
    </row>
    <row r="1707" spans="1:64" ht="18" customHeight="1" x14ac:dyDescent="0.3">
      <c r="A1707" s="76">
        <f>IFERROR(InformeTbHv[[#This Row],[T EFECTIVO]]/InformeTbHv[[#This Row],[Horas disponibles]],0)</f>
        <v>0.91160949868073882</v>
      </c>
      <c r="B1707" s="76">
        <f>((InformeTbHv[[#This Row],[T PROGRAMADO]]-InformeTbHv[[#This Row],[HORAS DE OTRAS PARADA]]))/InformeTbHv[[#This Row],[T PROGRAMADO]]</f>
        <v>0.86375000000000002</v>
      </c>
      <c r="C1707" s="217">
        <f>IFERROR(((InformeTbHv[[#This Row],[T PROGRAMADO]]-InformeTbHv[[#This Row],[Ttal P. mec]])/InformeTbHv[[#This Row],[T PROGRAMADO]]),0)</f>
        <v>0.94750000000000001</v>
      </c>
      <c r="D1707" s="49">
        <f>IFERROR(ROUND(InformeTbHv[[#This Row],[TOTAL DE ARBOLES]]/InformeTbHv[[#This Row],[T EFECTIVO]],2),"")</f>
        <v>32.270000000000003</v>
      </c>
      <c r="E1707" s="49">
        <f>(IFERROR(ROUND(InformeTbHv[[#This Row],[M3]]/InformeTbHv[[#This Row],[TOTAL DE ARBOLES]],2),""))</f>
        <v>0.34</v>
      </c>
      <c r="F1707" s="39">
        <f>IFERROR(ROUND(InformeTbHv[[#This Row],[M3]]/InformeTbHv[[#This Row],[T EFECTIVO]],2),"")</f>
        <v>10.85</v>
      </c>
      <c r="G1707" s="72">
        <f>InformeTbHv[[#This Row],[T PROGRAMADO]]-InformeTbHv[[#This Row],[HORAS DE OTRAS PARADA]]</f>
        <v>6.91</v>
      </c>
      <c r="H1707" s="72">
        <f>InformeTbHv[[#This Row],[T PROGRAMADO]]-SUM(InformeTbHv[[#This Row],[T PARADAS MEC]]+InformeTbHv[[#This Row],[ALISTAMIENTO]]+InformeTbHv[[#This Row],[Mantenimiento periódico]])</f>
        <v>7.58</v>
      </c>
      <c r="I1707" s="72">
        <f>InformeTbHv[[#This Row],[T PARADAS MEC]]+InformeTbHv[[#This Row],[ALISTAMIENTO]]+InformeTbHv[[#This Row],[Mantenimiento periódico]]</f>
        <v>0.42</v>
      </c>
      <c r="J1707" s="72">
        <f>SUMIF(InformeTbHv[[#This Row],[MOTIVO 1]],"Mantenimiento periódico",InformeTbHv[[#This Row],[T OTRA PARADA 1]])</f>
        <v>0</v>
      </c>
      <c r="K1707" s="72">
        <f>InformeTbHv[[#This Row],[Mantenimiento periódico]]+InformeTbHv[[#This Row],[ALISTAMIENTO]]</f>
        <v>0.42</v>
      </c>
      <c r="L1707" s="72">
        <f>SUM(InformeTbHv[[#This Row],[T OTRA PARADA 1]:[T OTRA PARADA 5]])</f>
        <v>0</v>
      </c>
      <c r="M1707" s="49" t="s">
        <v>55</v>
      </c>
      <c r="N1707" s="49" t="s">
        <v>1418</v>
      </c>
      <c r="O1707" s="49" t="s">
        <v>94</v>
      </c>
      <c r="P1707" s="49">
        <v>94269293</v>
      </c>
      <c r="Q1707" s="49" t="s">
        <v>43</v>
      </c>
      <c r="R1707" s="49" t="s">
        <v>49</v>
      </c>
      <c r="S1707" s="77">
        <v>46128</v>
      </c>
      <c r="T1707" s="49" t="s">
        <v>518</v>
      </c>
      <c r="U1707" s="49"/>
      <c r="V1707" s="49"/>
      <c r="W1707" s="49"/>
      <c r="X1707" s="49"/>
      <c r="Y1707" s="49"/>
      <c r="Z1707" s="49"/>
      <c r="AA1707" s="49"/>
      <c r="AB1707" s="49"/>
      <c r="AC1707" s="49" t="s">
        <v>1431</v>
      </c>
      <c r="AD1707" s="49" t="s">
        <v>1476</v>
      </c>
      <c r="AE1707" s="49" t="s">
        <v>1518</v>
      </c>
      <c r="AF1707" s="49">
        <v>19.234154182394327</v>
      </c>
      <c r="AG1707" s="49" t="s">
        <v>1318</v>
      </c>
      <c r="AH1707" s="259">
        <v>15</v>
      </c>
      <c r="AI1707" s="49" t="s">
        <v>61</v>
      </c>
      <c r="AJ1707" s="420">
        <f>VLOOKUP(InformeTbHv[[#This Row],[TURNO]],[1]INFORMEHV!AI$2:AK$184,2,0)</f>
        <v>0.91666666666666663</v>
      </c>
      <c r="AK1707" s="420">
        <f>VLOOKUP(InformeTbHv[[#This Row],[TURNO]],[1]INFORMEHV!AI$2:AK$184,3,0)</f>
        <v>0.25</v>
      </c>
      <c r="AL1707" s="125">
        <v>26</v>
      </c>
      <c r="AM1707" s="49">
        <v>223</v>
      </c>
      <c r="AN1707" s="49">
        <v>75</v>
      </c>
      <c r="AO1707" s="49">
        <v>12</v>
      </c>
      <c r="AP1707" s="49">
        <v>35</v>
      </c>
      <c r="AQ1707" s="197">
        <v>26</v>
      </c>
      <c r="AR1707" s="49">
        <v>8</v>
      </c>
      <c r="AS1707" s="49"/>
      <c r="AT1707" s="49"/>
      <c r="AU1707" s="49"/>
      <c r="AV1707" s="49">
        <v>0.42</v>
      </c>
      <c r="AW1707" s="49">
        <v>0.42</v>
      </c>
      <c r="AX1707" s="49">
        <v>0.25</v>
      </c>
      <c r="AY1707" s="49">
        <v>3</v>
      </c>
      <c r="AZ1707" s="71" t="s">
        <v>1014</v>
      </c>
      <c r="BA1707" s="49" t="s">
        <v>48</v>
      </c>
      <c r="BB170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1.0899999999999999</v>
      </c>
      <c r="BC1707" s="72"/>
      <c r="BD1707" s="72"/>
      <c r="BE1707" s="72"/>
      <c r="BF1707" s="72"/>
      <c r="BG1707" s="74"/>
      <c r="BH1707" s="44"/>
      <c r="BI1707" s="45"/>
      <c r="BJ1707" s="45"/>
      <c r="BK1707" s="46"/>
      <c r="BL1707" s="45"/>
    </row>
    <row r="1708" spans="1:64" ht="18" customHeight="1" x14ac:dyDescent="0.3">
      <c r="A1708" s="76">
        <f>IFERROR(InformeTbHv[[#This Row],[T EFECTIVO]]/InformeTbHv[[#This Row],[Horas disponibles]],0)</f>
        <v>0.91160949868073882</v>
      </c>
      <c r="B1708" s="76">
        <f>((InformeTbHv[[#This Row],[T PROGRAMADO]]-InformeTbHv[[#This Row],[HORAS DE OTRAS PARADA]]))/InformeTbHv[[#This Row],[T PROGRAMADO]]</f>
        <v>0.86375000000000002</v>
      </c>
      <c r="C1708" s="217">
        <f>IFERROR(((InformeTbHv[[#This Row],[T PROGRAMADO]]-InformeTbHv[[#This Row],[Ttal P. mec]])/InformeTbHv[[#This Row],[T PROGRAMADO]]),0)</f>
        <v>0.94750000000000001</v>
      </c>
      <c r="D1708" s="49">
        <f>IFERROR(ROUND(InformeTbHv[[#This Row],[TOTAL DE ARBOLES]]/InformeTbHv[[#This Row],[T EFECTIVO]],2),"")</f>
        <v>33.72</v>
      </c>
      <c r="E1708" s="49">
        <f>(IFERROR(ROUND(InformeTbHv[[#This Row],[M3]]/InformeTbHv[[#This Row],[TOTAL DE ARBOLES]],2),""))</f>
        <v>0.34</v>
      </c>
      <c r="F1708" s="39">
        <f>IFERROR(ROUND(InformeTbHv[[#This Row],[M3]]/InformeTbHv[[#This Row],[T EFECTIVO]],2),"")</f>
        <v>11.58</v>
      </c>
      <c r="G1708" s="72">
        <f>InformeTbHv[[#This Row],[T PROGRAMADO]]-InformeTbHv[[#This Row],[HORAS DE OTRAS PARADA]]</f>
        <v>6.91</v>
      </c>
      <c r="H1708" s="72">
        <f>InformeTbHv[[#This Row],[T PROGRAMADO]]-SUM(InformeTbHv[[#This Row],[T PARADAS MEC]]+InformeTbHv[[#This Row],[ALISTAMIENTO]]+InformeTbHv[[#This Row],[Mantenimiento periódico]])</f>
        <v>7.58</v>
      </c>
      <c r="I1708" s="72">
        <f>InformeTbHv[[#This Row],[T PARADAS MEC]]+InformeTbHv[[#This Row],[ALISTAMIENTO]]+InformeTbHv[[#This Row],[Mantenimiento periódico]]</f>
        <v>0.42</v>
      </c>
      <c r="J1708" s="72">
        <f>SUMIF(InformeTbHv[[#This Row],[MOTIVO 1]],"Mantenimiento periódico",InformeTbHv[[#This Row],[T OTRA PARADA 1]])</f>
        <v>0</v>
      </c>
      <c r="K1708" s="72">
        <f>InformeTbHv[[#This Row],[Mantenimiento periódico]]+InformeTbHv[[#This Row],[ALISTAMIENTO]]</f>
        <v>0.42</v>
      </c>
      <c r="L1708" s="72">
        <f>SUM(InformeTbHv[[#This Row],[T OTRA PARADA 1]:[T OTRA PARADA 5]])</f>
        <v>0</v>
      </c>
      <c r="M1708" s="49" t="s">
        <v>55</v>
      </c>
      <c r="N1708" s="49" t="s">
        <v>1418</v>
      </c>
      <c r="O1708" s="49" t="s">
        <v>56</v>
      </c>
      <c r="P1708" s="49">
        <v>1114480052</v>
      </c>
      <c r="Q1708" s="49" t="s">
        <v>43</v>
      </c>
      <c r="R1708" s="49" t="s">
        <v>49</v>
      </c>
      <c r="S1708" s="77">
        <v>46128</v>
      </c>
      <c r="T1708" s="49" t="s">
        <v>518</v>
      </c>
      <c r="U1708" s="49"/>
      <c r="V1708" s="49"/>
      <c r="W1708" s="49"/>
      <c r="X1708" s="49"/>
      <c r="Y1708" s="49"/>
      <c r="Z1708" s="49"/>
      <c r="AA1708" s="49"/>
      <c r="AB1708" s="49"/>
      <c r="AC1708" s="49" t="s">
        <v>1431</v>
      </c>
      <c r="AD1708" s="49" t="s">
        <v>1476</v>
      </c>
      <c r="AE1708" s="49" t="s">
        <v>1518</v>
      </c>
      <c r="AF1708" s="49">
        <v>19.234154182394327</v>
      </c>
      <c r="AG1708" s="49" t="s">
        <v>1318</v>
      </c>
      <c r="AH1708" s="259">
        <v>15</v>
      </c>
      <c r="AI1708" s="49" t="s">
        <v>47</v>
      </c>
      <c r="AJ1708" s="420">
        <f>VLOOKUP(InformeTbHv[[#This Row],[TURNO]],[1]INFORMEHV!AI$2:AK$184,2,0)</f>
        <v>0.25</v>
      </c>
      <c r="AK1708" s="420">
        <f>VLOOKUP(InformeTbHv[[#This Row],[TURNO]],[1]INFORMEHV!AI$2:AK$184,3,0)</f>
        <v>0.58333333333333337</v>
      </c>
      <c r="AL1708" s="125">
        <v>28</v>
      </c>
      <c r="AM1708" s="49">
        <v>233</v>
      </c>
      <c r="AN1708" s="49">
        <v>80</v>
      </c>
      <c r="AO1708" s="49">
        <v>13</v>
      </c>
      <c r="AP1708" s="49">
        <v>38</v>
      </c>
      <c r="AQ1708" s="197">
        <v>26</v>
      </c>
      <c r="AR1708" s="49">
        <v>8</v>
      </c>
      <c r="AS1708" s="49"/>
      <c r="AT1708" s="49"/>
      <c r="AU1708" s="49"/>
      <c r="AV1708" s="49">
        <v>0.42</v>
      </c>
      <c r="AW1708" s="49">
        <v>0.42</v>
      </c>
      <c r="AX1708" s="49">
        <v>0.25</v>
      </c>
      <c r="AY1708" s="49">
        <v>2</v>
      </c>
      <c r="AZ1708" s="71" t="s">
        <v>1164</v>
      </c>
      <c r="BA1708" s="49" t="s">
        <v>46</v>
      </c>
      <c r="BB170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1.0899999999999999</v>
      </c>
      <c r="BC1708" s="72"/>
      <c r="BD1708" s="72"/>
      <c r="BE1708" s="72"/>
      <c r="BF1708" s="72"/>
      <c r="BG1708" s="74"/>
      <c r="BH1708" s="44"/>
      <c r="BI1708" s="45"/>
      <c r="BJ1708" s="45"/>
      <c r="BK1708" s="46"/>
      <c r="BL1708" s="45"/>
    </row>
    <row r="1709" spans="1:64" ht="18" customHeight="1" x14ac:dyDescent="0.3">
      <c r="A1709" s="76">
        <f>IFERROR(InformeTbHv[[#This Row],[T EFECTIVO]]/InformeTbHv[[#This Row],[Horas disponibles]],0)</f>
        <v>0</v>
      </c>
      <c r="B1709" s="76">
        <f>((InformeTbHv[[#This Row],[T PROGRAMADO]]-InformeTbHv[[#This Row],[HORAS DE OTRAS PARADA]]))/InformeTbHv[[#This Row],[T PROGRAMADO]]</f>
        <v>0</v>
      </c>
      <c r="C1709" s="217">
        <f>IFERROR(((InformeTbHv[[#This Row],[T PROGRAMADO]]-InformeTbHv[[#This Row],[Ttal P. mec]])/InformeTbHv[[#This Row],[T PROGRAMADO]]),0)</f>
        <v>1</v>
      </c>
      <c r="D1709" s="49" t="str">
        <f>IFERROR(ROUND(InformeTbHv[[#This Row],[TOTAL DE ARBOLES]]/InformeTbHv[[#This Row],[T EFECTIVO]],2),"")</f>
        <v/>
      </c>
      <c r="E1709" s="49" t="str">
        <f>(IFERROR(ROUND(InformeTbHv[[#This Row],[M3]]/InformeTbHv[[#This Row],[TOTAL DE ARBOLES]],2),""))</f>
        <v/>
      </c>
      <c r="F1709" s="39" t="str">
        <f>IFERROR(ROUND(InformeTbHv[[#This Row],[M3]]/InformeTbHv[[#This Row],[T EFECTIVO]],2),"")</f>
        <v/>
      </c>
      <c r="G1709" s="72">
        <f>InformeTbHv[[#This Row],[T PROGRAMADO]]-InformeTbHv[[#This Row],[HORAS DE OTRAS PARADA]]</f>
        <v>0</v>
      </c>
      <c r="H1709" s="72">
        <f>InformeTbHv[[#This Row],[T PROGRAMADO]]-SUM(InformeTbHv[[#This Row],[T PARADAS MEC]]+InformeTbHv[[#This Row],[ALISTAMIENTO]]+InformeTbHv[[#This Row],[Mantenimiento periódico]])</f>
        <v>8</v>
      </c>
      <c r="I1709" s="72">
        <f>InformeTbHv[[#This Row],[T PARADAS MEC]]+InformeTbHv[[#This Row],[ALISTAMIENTO]]+InformeTbHv[[#This Row],[Mantenimiento periódico]]</f>
        <v>0</v>
      </c>
      <c r="J1709" s="72">
        <f>SUMIF(InformeTbHv[[#This Row],[MOTIVO 1]],"Mantenimiento periódico",InformeTbHv[[#This Row],[T OTRA PARADA 1]])</f>
        <v>0</v>
      </c>
      <c r="K1709" s="72">
        <f>InformeTbHv[[#This Row],[Mantenimiento periódico]]+InformeTbHv[[#This Row],[ALISTAMIENTO]]</f>
        <v>0</v>
      </c>
      <c r="L1709" s="72">
        <f>SUM(InformeTbHv[[#This Row],[T OTRA PARADA 1]:[T OTRA PARADA 5]])</f>
        <v>8</v>
      </c>
      <c r="M1709" s="49" t="s">
        <v>42</v>
      </c>
      <c r="N1709" s="49" t="s">
        <v>1418</v>
      </c>
      <c r="O1709" s="49" t="s">
        <v>58</v>
      </c>
      <c r="P1709" s="49">
        <v>6343935</v>
      </c>
      <c r="Q1709" s="49" t="s">
        <v>43</v>
      </c>
      <c r="R1709" s="49" t="s">
        <v>44</v>
      </c>
      <c r="S1709" s="77">
        <v>46127</v>
      </c>
      <c r="T1709" s="49" t="s">
        <v>1075</v>
      </c>
      <c r="U1709" s="49"/>
      <c r="V1709" s="49"/>
      <c r="W1709" s="49"/>
      <c r="X1709" s="49"/>
      <c r="Y1709" s="49"/>
      <c r="Z1709" s="49"/>
      <c r="AA1709" s="49"/>
      <c r="AB1709" s="49"/>
      <c r="AC1709" s="49" t="s">
        <v>1437</v>
      </c>
      <c r="AD1709" s="49" t="s">
        <v>1482</v>
      </c>
      <c r="AE1709" s="49" t="s">
        <v>1519</v>
      </c>
      <c r="AF1709" s="49">
        <v>25.440823396499322</v>
      </c>
      <c r="AG1709" s="49" t="s">
        <v>208</v>
      </c>
      <c r="AH1709" s="259">
        <v>1</v>
      </c>
      <c r="AI1709" s="49" t="s">
        <v>45</v>
      </c>
      <c r="AJ1709" s="420">
        <f>VLOOKUP(InformeTbHv[[#This Row],[TURNO]],[1]INFORMEHV!AI$2:AK$184,2,0)</f>
        <v>0.58333333333333337</v>
      </c>
      <c r="AK1709" s="420">
        <f>VLOOKUP(InformeTbHv[[#This Row],[TURNO]],[1]INFORMEHV!AI$2:AK$184,3,0)</f>
        <v>0.91666666666666663</v>
      </c>
      <c r="AL1709" s="125"/>
      <c r="AM1709" s="49"/>
      <c r="AN1709" s="49"/>
      <c r="AO1709" s="49"/>
      <c r="AP1709" s="49"/>
      <c r="AQ1709" s="72"/>
      <c r="AR1709" s="49">
        <v>8</v>
      </c>
      <c r="AS1709" s="49"/>
      <c r="AT1709" s="49"/>
      <c r="AU1709" s="49"/>
      <c r="AV1709" s="49"/>
      <c r="AW1709" s="49"/>
      <c r="AX1709" s="49"/>
      <c r="AY1709" s="49"/>
      <c r="AZ1709" s="71"/>
      <c r="BA1709" s="49" t="s">
        <v>46</v>
      </c>
      <c r="BB170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1709" s="72">
        <v>8</v>
      </c>
      <c r="BD1709" s="72"/>
      <c r="BE1709" s="72"/>
      <c r="BF1709" s="72"/>
      <c r="BG1709" s="74"/>
      <c r="BH1709" s="44" t="s">
        <v>1170</v>
      </c>
      <c r="BI1709" s="45"/>
      <c r="BJ1709" s="45"/>
      <c r="BK1709" s="46"/>
      <c r="BL1709" s="45"/>
    </row>
    <row r="1710" spans="1:64" ht="18" customHeight="1" x14ac:dyDescent="0.3">
      <c r="A1710" s="76">
        <f>IFERROR(InformeTbHv[[#This Row],[T EFECTIVO]]/InformeTbHv[[#This Row],[Horas disponibles]],0)</f>
        <v>0.91395045632333771</v>
      </c>
      <c r="B1710" s="76">
        <f>((InformeTbHv[[#This Row],[T PROGRAMADO]]-InformeTbHv[[#This Row],[HORAS DE OTRAS PARADA]]))/InformeTbHv[[#This Row],[T PROGRAMADO]]</f>
        <v>0.87624999999999997</v>
      </c>
      <c r="C1710" s="217">
        <f>IFERROR(((InformeTbHv[[#This Row],[T PROGRAMADO]]-InformeTbHv[[#This Row],[Ttal P. mec]])/InformeTbHv[[#This Row],[T PROGRAMADO]]),0)</f>
        <v>0.95874999999999999</v>
      </c>
      <c r="D1710" s="49">
        <f>IFERROR(ROUND(InformeTbHv[[#This Row],[TOTAL DE ARBOLES]]/InformeTbHv[[#This Row],[T EFECTIVO]],2),"")</f>
        <v>35.380000000000003</v>
      </c>
      <c r="E1710" s="49">
        <f>(IFERROR(ROUND(InformeTbHv[[#This Row],[M3]]/InformeTbHv[[#This Row],[TOTAL DE ARBOLES]],2),""))</f>
        <v>0.42</v>
      </c>
      <c r="F1710" s="39">
        <f>IFERROR(ROUND(InformeTbHv[[#This Row],[M3]]/InformeTbHv[[#This Row],[T EFECTIVO]],2),"")</f>
        <v>14.7</v>
      </c>
      <c r="G1710" s="72">
        <f>InformeTbHv[[#This Row],[T PROGRAMADO]]-InformeTbHv[[#This Row],[HORAS DE OTRAS PARADA]]</f>
        <v>7.01</v>
      </c>
      <c r="H1710" s="72">
        <f>InformeTbHv[[#This Row],[T PROGRAMADO]]-SUM(InformeTbHv[[#This Row],[T PARADAS MEC]]+InformeTbHv[[#This Row],[ALISTAMIENTO]]+InformeTbHv[[#This Row],[Mantenimiento periódico]])</f>
        <v>7.67</v>
      </c>
      <c r="I1710" s="72">
        <f>InformeTbHv[[#This Row],[T PARADAS MEC]]+InformeTbHv[[#This Row],[ALISTAMIENTO]]+InformeTbHv[[#This Row],[Mantenimiento periódico]]</f>
        <v>0.33</v>
      </c>
      <c r="J1710" s="72">
        <f>SUMIF(InformeTbHv[[#This Row],[MOTIVO 1]],"Mantenimiento periódico",InformeTbHv[[#This Row],[T OTRA PARADA 1]])</f>
        <v>0</v>
      </c>
      <c r="K1710" s="72">
        <f>InformeTbHv[[#This Row],[Mantenimiento periódico]]+InformeTbHv[[#This Row],[ALISTAMIENTO]]</f>
        <v>0.33</v>
      </c>
      <c r="L1710" s="72">
        <f>SUM(InformeTbHv[[#This Row],[T OTRA PARADA 1]:[T OTRA PARADA 5]])</f>
        <v>0</v>
      </c>
      <c r="M1710" s="49" t="s">
        <v>68</v>
      </c>
      <c r="N1710" s="49" t="s">
        <v>1417</v>
      </c>
      <c r="O1710" s="49" t="s">
        <v>69</v>
      </c>
      <c r="P1710" s="49">
        <v>1059706760</v>
      </c>
      <c r="Q1710" s="49" t="s">
        <v>65</v>
      </c>
      <c r="R1710" s="49" t="s">
        <v>44</v>
      </c>
      <c r="S1710" s="77">
        <v>46126</v>
      </c>
      <c r="T1710" s="49" t="s">
        <v>164</v>
      </c>
      <c r="U1710" s="49"/>
      <c r="V1710" s="49"/>
      <c r="W1710" s="49"/>
      <c r="X1710" s="49"/>
      <c r="Y1710" s="49"/>
      <c r="Z1710" s="49"/>
      <c r="AA1710" s="49"/>
      <c r="AB1710" s="49"/>
      <c r="AC1710" s="49" t="s">
        <v>1426</v>
      </c>
      <c r="AD1710" s="49" t="s">
        <v>1471</v>
      </c>
      <c r="AE1710" s="49" t="s">
        <v>1512</v>
      </c>
      <c r="AF1710" s="49">
        <v>26.520279887958782</v>
      </c>
      <c r="AG1710" s="49" t="s">
        <v>1319</v>
      </c>
      <c r="AH1710" s="259">
        <v>8</v>
      </c>
      <c r="AI1710" s="125" t="s">
        <v>47</v>
      </c>
      <c r="AJ1710" s="418">
        <f>VLOOKUP(InformeTbHv[[#This Row],[TURNO]],[1]INFORMEHV!AI$2:AK$184,2,0)</f>
        <v>0.25</v>
      </c>
      <c r="AK1710" s="418">
        <f>VLOOKUP(InformeTbHv[[#This Row],[TURNO]],[1]INFORMEHV!AI$2:AK$184,3,0)</f>
        <v>0.58333333333333337</v>
      </c>
      <c r="AL1710" s="125">
        <v>24</v>
      </c>
      <c r="AM1710" s="49">
        <v>248</v>
      </c>
      <c r="AN1710" s="49">
        <v>103.05</v>
      </c>
      <c r="AO1710" s="49">
        <v>25.35</v>
      </c>
      <c r="AP1710" s="49">
        <v>61</v>
      </c>
      <c r="AQ1710" s="72"/>
      <c r="AR1710" s="49">
        <v>8</v>
      </c>
      <c r="AS1710" s="49"/>
      <c r="AT1710" s="49"/>
      <c r="AU1710" s="49"/>
      <c r="AV1710" s="49">
        <v>0.33</v>
      </c>
      <c r="AW1710" s="49">
        <v>0.33</v>
      </c>
      <c r="AX1710" s="49">
        <v>0.33</v>
      </c>
      <c r="AY1710" s="49">
        <v>2.56</v>
      </c>
      <c r="AZ1710" s="71"/>
      <c r="BA1710" s="49" t="s">
        <v>48</v>
      </c>
      <c r="BB171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0.99</v>
      </c>
      <c r="BC1710" s="72"/>
      <c r="BD1710" s="72"/>
      <c r="BE1710" s="72"/>
      <c r="BF1710" s="72"/>
      <c r="BG1710" s="74"/>
      <c r="BH1710" s="44"/>
      <c r="BI1710" s="45"/>
      <c r="BJ1710" s="45"/>
      <c r="BK1710" s="46"/>
      <c r="BL1710" s="45"/>
    </row>
    <row r="1711" spans="1:64" ht="18" customHeight="1" x14ac:dyDescent="0.3">
      <c r="A1711" s="76">
        <f>IFERROR(InformeTbHv[[#This Row],[T EFECTIVO]]/InformeTbHv[[#This Row],[Horas disponibles]],0)</f>
        <v>0.90571428571428569</v>
      </c>
      <c r="B1711" s="76">
        <f>((InformeTbHv[[#This Row],[T PROGRAMADO]]-InformeTbHv[[#This Row],[HORAS DE OTRAS PARADA]]))/InformeTbHv[[#This Row],[T PROGRAMADO]]</f>
        <v>0.79249999999999998</v>
      </c>
      <c r="C1711" s="217">
        <f>IFERROR(((InformeTbHv[[#This Row],[T PROGRAMADO]]-InformeTbHv[[#This Row],[Ttal P. mec]])/InformeTbHv[[#This Row],[T PROGRAMADO]]),0)</f>
        <v>0.875</v>
      </c>
      <c r="D1711" s="49">
        <f>IFERROR(ROUND(InformeTbHv[[#This Row],[TOTAL DE ARBOLES]]/InformeTbHv[[#This Row],[T EFECTIVO]],2),"")</f>
        <v>44.79</v>
      </c>
      <c r="E1711" s="49">
        <f>(IFERROR(ROUND(InformeTbHv[[#This Row],[M3]]/InformeTbHv[[#This Row],[TOTAL DE ARBOLES]],2),""))</f>
        <v>0.37</v>
      </c>
      <c r="F1711" s="39">
        <f>IFERROR(ROUND(InformeTbHv[[#This Row],[M3]]/InformeTbHv[[#This Row],[T EFECTIVO]],2),"")</f>
        <v>16.690000000000001</v>
      </c>
      <c r="G1711" s="72">
        <f>InformeTbHv[[#This Row],[T PROGRAMADO]]-InformeTbHv[[#This Row],[HORAS DE OTRAS PARADA]]</f>
        <v>6.34</v>
      </c>
      <c r="H1711" s="72">
        <f>InformeTbHv[[#This Row],[T PROGRAMADO]]-SUM(InformeTbHv[[#This Row],[T PARADAS MEC]]+InformeTbHv[[#This Row],[ALISTAMIENTO]]+InformeTbHv[[#This Row],[Mantenimiento periódico]])</f>
        <v>7</v>
      </c>
      <c r="I1711" s="72">
        <f>InformeTbHv[[#This Row],[T PARADAS MEC]]+InformeTbHv[[#This Row],[ALISTAMIENTO]]+InformeTbHv[[#This Row],[Mantenimiento periódico]]</f>
        <v>1</v>
      </c>
      <c r="J1711" s="72">
        <f>SUMIF(InformeTbHv[[#This Row],[MOTIVO 1]],"Mantenimiento periódico",InformeTbHv[[#This Row],[T OTRA PARADA 1]])</f>
        <v>0</v>
      </c>
      <c r="K1711" s="72">
        <f>InformeTbHv[[#This Row],[Mantenimiento periódico]]+InformeTbHv[[#This Row],[ALISTAMIENTO]]</f>
        <v>1</v>
      </c>
      <c r="L1711" s="72">
        <f>SUM(InformeTbHv[[#This Row],[T OTRA PARADA 1]:[T OTRA PARADA 5]])</f>
        <v>0</v>
      </c>
      <c r="M1711" s="49" t="s">
        <v>68</v>
      </c>
      <c r="N1711" s="49" t="s">
        <v>1417</v>
      </c>
      <c r="O1711" s="49" t="s">
        <v>64</v>
      </c>
      <c r="P1711" s="49">
        <v>94282613</v>
      </c>
      <c r="Q1711" s="49" t="s">
        <v>65</v>
      </c>
      <c r="R1711" s="49" t="s">
        <v>44</v>
      </c>
      <c r="S1711" s="77">
        <v>46126</v>
      </c>
      <c r="T1711" s="49" t="s">
        <v>164</v>
      </c>
      <c r="U1711" s="49"/>
      <c r="V1711" s="49"/>
      <c r="W1711" s="49"/>
      <c r="X1711" s="49"/>
      <c r="Y1711" s="49"/>
      <c r="Z1711" s="49"/>
      <c r="AA1711" s="49"/>
      <c r="AB1711" s="49"/>
      <c r="AC1711" s="49" t="s">
        <v>1426</v>
      </c>
      <c r="AD1711" s="49" t="s">
        <v>1471</v>
      </c>
      <c r="AE1711" s="49" t="s">
        <v>1512</v>
      </c>
      <c r="AF1711" s="49">
        <v>26.520279887958782</v>
      </c>
      <c r="AG1711" s="49" t="s">
        <v>1319</v>
      </c>
      <c r="AH1711" s="259">
        <v>8</v>
      </c>
      <c r="AI1711" s="125" t="s">
        <v>47</v>
      </c>
      <c r="AJ1711" s="418">
        <f>VLOOKUP(InformeTbHv[[#This Row],[TURNO]],[1]INFORMEHV!AI$2:AK$184,2,0)</f>
        <v>0.25</v>
      </c>
      <c r="AK1711" s="418">
        <f>VLOOKUP(InformeTbHv[[#This Row],[TURNO]],[1]INFORMEHV!AI$2:AK$184,3,0)</f>
        <v>0.58333333333333337</v>
      </c>
      <c r="AL1711" s="125">
        <v>24</v>
      </c>
      <c r="AM1711" s="49">
        <v>284</v>
      </c>
      <c r="AN1711" s="49">
        <v>105.84</v>
      </c>
      <c r="AO1711" s="49">
        <v>26.44</v>
      </c>
      <c r="AP1711" s="49">
        <v>71</v>
      </c>
      <c r="AQ1711" s="72"/>
      <c r="AR1711" s="49">
        <v>8</v>
      </c>
      <c r="AS1711" s="49"/>
      <c r="AT1711" s="49"/>
      <c r="AU1711" s="49"/>
      <c r="AV1711" s="49">
        <v>1</v>
      </c>
      <c r="AW1711" s="49">
        <v>0.33</v>
      </c>
      <c r="AX1711" s="49">
        <v>0.33</v>
      </c>
      <c r="AY1711" s="49">
        <v>2.2000000000000002</v>
      </c>
      <c r="AZ1711" s="71" t="s">
        <v>1174</v>
      </c>
      <c r="BA1711" s="49" t="s">
        <v>48</v>
      </c>
      <c r="BB171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1.6600000000000001</v>
      </c>
      <c r="BC1711" s="72"/>
      <c r="BD1711" s="72"/>
      <c r="BE1711" s="72"/>
      <c r="BF1711" s="72"/>
      <c r="BG1711" s="74"/>
      <c r="BH1711" s="44"/>
      <c r="BI1711" s="45"/>
      <c r="BJ1711" s="45"/>
      <c r="BK1711" s="46"/>
      <c r="BL1711" s="45"/>
    </row>
    <row r="1712" spans="1:64" ht="18" customHeight="1" x14ac:dyDescent="0.3">
      <c r="A1712" s="76">
        <f>IFERROR(InformeTbHv[[#This Row],[T EFECTIVO]]/InformeTbHv[[#This Row],[Horas disponibles]],0)</f>
        <v>0.91395045632333771</v>
      </c>
      <c r="B1712" s="76">
        <f>((InformeTbHv[[#This Row],[T PROGRAMADO]]-InformeTbHv[[#This Row],[HORAS DE OTRAS PARADA]]))/InformeTbHv[[#This Row],[T PROGRAMADO]]</f>
        <v>0.87624999999999997</v>
      </c>
      <c r="C1712" s="217">
        <f>IFERROR(((InformeTbHv[[#This Row],[T PROGRAMADO]]-InformeTbHv[[#This Row],[Ttal P. mec]])/InformeTbHv[[#This Row],[T PROGRAMADO]]),0)</f>
        <v>0.95874999999999999</v>
      </c>
      <c r="D1712" s="49">
        <f>IFERROR(ROUND(InformeTbHv[[#This Row],[TOTAL DE ARBOLES]]/InformeTbHv[[#This Row],[T EFECTIVO]],2),"")</f>
        <v>28.25</v>
      </c>
      <c r="E1712" s="49">
        <f>(IFERROR(ROUND(InformeTbHv[[#This Row],[M3]]/InformeTbHv[[#This Row],[TOTAL DE ARBOLES]],2),""))</f>
        <v>0.75</v>
      </c>
      <c r="F1712" s="39">
        <f>IFERROR(ROUND(InformeTbHv[[#This Row],[M3]]/InformeTbHv[[#This Row],[T EFECTIVO]],2),"")</f>
        <v>21.29</v>
      </c>
      <c r="G1712" s="72">
        <f>InformeTbHv[[#This Row],[T PROGRAMADO]]-InformeTbHv[[#This Row],[HORAS DE OTRAS PARADA]]</f>
        <v>7.01</v>
      </c>
      <c r="H1712" s="72">
        <f>InformeTbHv[[#This Row],[T PROGRAMADO]]-SUM(InformeTbHv[[#This Row],[T PARADAS MEC]]+InformeTbHv[[#This Row],[ALISTAMIENTO]]+InformeTbHv[[#This Row],[Mantenimiento periódico]])</f>
        <v>7.67</v>
      </c>
      <c r="I1712" s="72">
        <f>InformeTbHv[[#This Row],[T PARADAS MEC]]+InformeTbHv[[#This Row],[ALISTAMIENTO]]+InformeTbHv[[#This Row],[Mantenimiento periódico]]</f>
        <v>0.33</v>
      </c>
      <c r="J1712" s="72">
        <f>SUMIF(InformeTbHv[[#This Row],[MOTIVO 1]],"Mantenimiento periódico",InformeTbHv[[#This Row],[T OTRA PARADA 1]])</f>
        <v>0</v>
      </c>
      <c r="K1712" s="72">
        <f>InformeTbHv[[#This Row],[Mantenimiento periódico]]+InformeTbHv[[#This Row],[ALISTAMIENTO]]</f>
        <v>0.33</v>
      </c>
      <c r="L1712" s="72">
        <f>SUM(InformeTbHv[[#This Row],[T OTRA PARADA 1]:[T OTRA PARADA 5]])</f>
        <v>0</v>
      </c>
      <c r="M1712" s="49" t="s">
        <v>79</v>
      </c>
      <c r="N1712" s="49" t="s">
        <v>1417</v>
      </c>
      <c r="O1712" s="49" t="s">
        <v>67</v>
      </c>
      <c r="P1712" s="49">
        <v>4516297</v>
      </c>
      <c r="Q1712" s="49" t="s">
        <v>65</v>
      </c>
      <c r="R1712" s="49" t="s">
        <v>44</v>
      </c>
      <c r="S1712" s="77">
        <v>46126</v>
      </c>
      <c r="T1712" s="49" t="s">
        <v>164</v>
      </c>
      <c r="U1712" s="49"/>
      <c r="V1712" s="49"/>
      <c r="W1712" s="49"/>
      <c r="X1712" s="49"/>
      <c r="Y1712" s="49"/>
      <c r="Z1712" s="49"/>
      <c r="AA1712" s="49"/>
      <c r="AB1712" s="49"/>
      <c r="AC1712" s="49" t="s">
        <v>1426</v>
      </c>
      <c r="AD1712" s="49" t="s">
        <v>1471</v>
      </c>
      <c r="AE1712" s="49" t="s">
        <v>1512</v>
      </c>
      <c r="AF1712" s="49">
        <v>26.520279887958782</v>
      </c>
      <c r="AG1712" s="49" t="s">
        <v>1319</v>
      </c>
      <c r="AH1712" s="259">
        <v>8</v>
      </c>
      <c r="AI1712" s="125" t="s">
        <v>45</v>
      </c>
      <c r="AJ1712" s="418">
        <f>VLOOKUP(InformeTbHv[[#This Row],[TURNO]],[1]INFORMEHV!AI$2:AK$184,2,0)</f>
        <v>0.58333333333333337</v>
      </c>
      <c r="AK1712" s="418">
        <f>VLOOKUP(InformeTbHv[[#This Row],[TURNO]],[1]INFORMEHV!AI$2:AK$184,3,0)</f>
        <v>0.91666666666666663</v>
      </c>
      <c r="AL1712" s="125">
        <v>24</v>
      </c>
      <c r="AM1712" s="49">
        <v>198</v>
      </c>
      <c r="AN1712" s="49">
        <v>149.26</v>
      </c>
      <c r="AO1712" s="49">
        <v>25.96</v>
      </c>
      <c r="AP1712" s="49"/>
      <c r="AQ1712" s="72"/>
      <c r="AR1712" s="49">
        <v>8</v>
      </c>
      <c r="AS1712" s="49"/>
      <c r="AT1712" s="49"/>
      <c r="AU1712" s="49"/>
      <c r="AV1712" s="49">
        <v>0.33</v>
      </c>
      <c r="AW1712" s="49">
        <v>0.33</v>
      </c>
      <c r="AX1712" s="49">
        <v>0.33</v>
      </c>
      <c r="AY1712" s="49">
        <v>1.1499999999999999</v>
      </c>
      <c r="AZ1712" s="71" t="s">
        <v>1177</v>
      </c>
      <c r="BA1712" s="49" t="s">
        <v>48</v>
      </c>
      <c r="BB171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0.99</v>
      </c>
      <c r="BC1712" s="72"/>
      <c r="BD1712" s="72"/>
      <c r="BE1712" s="72"/>
      <c r="BF1712" s="72"/>
      <c r="BG1712" s="74"/>
      <c r="BH1712" s="44"/>
      <c r="BI1712" s="45"/>
      <c r="BJ1712" s="45"/>
      <c r="BK1712" s="46"/>
      <c r="BL1712" s="45"/>
    </row>
    <row r="1713" spans="1:64" ht="18" customHeight="1" x14ac:dyDescent="0.3">
      <c r="A1713" s="76">
        <f>IFERROR(InformeTbHv[[#This Row],[T EFECTIVO]]/InformeTbHv[[#This Row],[Horas disponibles]],0)</f>
        <v>0.91395045632333771</v>
      </c>
      <c r="B1713" s="76">
        <f>((InformeTbHv[[#This Row],[T PROGRAMADO]]-InformeTbHv[[#This Row],[HORAS DE OTRAS PARADA]]))/InformeTbHv[[#This Row],[T PROGRAMADO]]</f>
        <v>0.87624999999999997</v>
      </c>
      <c r="C1713" s="217">
        <f>IFERROR(((InformeTbHv[[#This Row],[T PROGRAMADO]]-InformeTbHv[[#This Row],[Ttal P. mec]])/InformeTbHv[[#This Row],[T PROGRAMADO]]),0)</f>
        <v>0.95874999999999999</v>
      </c>
      <c r="D1713" s="49">
        <f>IFERROR(ROUND(InformeTbHv[[#This Row],[TOTAL DE ARBOLES]]/InformeTbHv[[#This Row],[T EFECTIVO]],2),"")</f>
        <v>39.799999999999997</v>
      </c>
      <c r="E1713" s="49">
        <f>(IFERROR(ROUND(InformeTbHv[[#This Row],[M3]]/InformeTbHv[[#This Row],[TOTAL DE ARBOLES]],2),""))</f>
        <v>0.37</v>
      </c>
      <c r="F1713" s="39">
        <f>IFERROR(ROUND(InformeTbHv[[#This Row],[M3]]/InformeTbHv[[#This Row],[T EFECTIVO]],2),"")</f>
        <v>14.81</v>
      </c>
      <c r="G1713" s="72">
        <f>InformeTbHv[[#This Row],[T PROGRAMADO]]-InformeTbHv[[#This Row],[HORAS DE OTRAS PARADA]]</f>
        <v>7.01</v>
      </c>
      <c r="H1713" s="72">
        <f>InformeTbHv[[#This Row],[T PROGRAMADO]]-SUM(InformeTbHv[[#This Row],[T PARADAS MEC]]+InformeTbHv[[#This Row],[ALISTAMIENTO]]+InformeTbHv[[#This Row],[Mantenimiento periódico]])</f>
        <v>7.67</v>
      </c>
      <c r="I1713" s="72">
        <f>InformeTbHv[[#This Row],[T PARADAS MEC]]+InformeTbHv[[#This Row],[ALISTAMIENTO]]+InformeTbHv[[#This Row],[Mantenimiento periódico]]</f>
        <v>0.33</v>
      </c>
      <c r="J1713" s="72">
        <f>SUMIF(InformeTbHv[[#This Row],[MOTIVO 1]],"Mantenimiento periódico",InformeTbHv[[#This Row],[T OTRA PARADA 1]])</f>
        <v>0</v>
      </c>
      <c r="K1713" s="72">
        <f>InformeTbHv[[#This Row],[Mantenimiento periódico]]+InformeTbHv[[#This Row],[ALISTAMIENTO]]</f>
        <v>0.33</v>
      </c>
      <c r="L1713" s="72">
        <f>SUM(InformeTbHv[[#This Row],[T OTRA PARADA 1]:[T OTRA PARADA 5]])</f>
        <v>0</v>
      </c>
      <c r="M1713" s="49" t="s">
        <v>79</v>
      </c>
      <c r="N1713" s="49" t="s">
        <v>1417</v>
      </c>
      <c r="O1713" s="49" t="s">
        <v>64</v>
      </c>
      <c r="P1713" s="49">
        <v>94282613</v>
      </c>
      <c r="Q1713" s="49" t="s">
        <v>65</v>
      </c>
      <c r="R1713" s="49" t="s">
        <v>44</v>
      </c>
      <c r="S1713" s="77">
        <v>46127</v>
      </c>
      <c r="T1713" s="49" t="s">
        <v>164</v>
      </c>
      <c r="U1713" s="49"/>
      <c r="V1713" s="49"/>
      <c r="W1713" s="49"/>
      <c r="X1713" s="49"/>
      <c r="Y1713" s="49"/>
      <c r="Z1713" s="49"/>
      <c r="AA1713" s="49"/>
      <c r="AB1713" s="49"/>
      <c r="AC1713" s="49" t="s">
        <v>1426</v>
      </c>
      <c r="AD1713" s="49" t="s">
        <v>1471</v>
      </c>
      <c r="AE1713" s="49" t="s">
        <v>1512</v>
      </c>
      <c r="AF1713" s="49">
        <v>26.520279887958782</v>
      </c>
      <c r="AG1713" s="49" t="s">
        <v>1319</v>
      </c>
      <c r="AH1713" s="259">
        <v>8</v>
      </c>
      <c r="AI1713" s="125" t="s">
        <v>47</v>
      </c>
      <c r="AJ1713" s="418">
        <f>VLOOKUP(InformeTbHv[[#This Row],[TURNO]],[1]INFORMEHV!AI$2:AK$184,2,0)</f>
        <v>0.25</v>
      </c>
      <c r="AK1713" s="418">
        <f>VLOOKUP(InformeTbHv[[#This Row],[TURNO]],[1]INFORMEHV!AI$2:AK$184,3,0)</f>
        <v>0.58333333333333337</v>
      </c>
      <c r="AL1713" s="125">
        <v>24</v>
      </c>
      <c r="AM1713" s="49">
        <v>279</v>
      </c>
      <c r="AN1713" s="49">
        <v>103.84</v>
      </c>
      <c r="AO1713" s="49">
        <v>24.44</v>
      </c>
      <c r="AP1713" s="49"/>
      <c r="AQ1713" s="72"/>
      <c r="AR1713" s="49">
        <v>8</v>
      </c>
      <c r="AS1713" s="49"/>
      <c r="AT1713" s="49"/>
      <c r="AU1713" s="49"/>
      <c r="AV1713" s="49">
        <v>0.33</v>
      </c>
      <c r="AW1713" s="49">
        <v>0.33</v>
      </c>
      <c r="AX1713" s="49">
        <v>0.33</v>
      </c>
      <c r="AY1713" s="49">
        <v>1</v>
      </c>
      <c r="AZ1713" s="71" t="s">
        <v>1178</v>
      </c>
      <c r="BA1713" s="49" t="s">
        <v>48</v>
      </c>
      <c r="BB171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0.99</v>
      </c>
      <c r="BC1713" s="72"/>
      <c r="BD1713" s="72"/>
      <c r="BE1713" s="72"/>
      <c r="BF1713" s="72"/>
      <c r="BG1713" s="74"/>
      <c r="BH1713" s="44"/>
      <c r="BI1713" s="45"/>
      <c r="BJ1713" s="45"/>
      <c r="BK1713" s="46"/>
      <c r="BL1713" s="45"/>
    </row>
    <row r="1714" spans="1:64" ht="18" customHeight="1" x14ac:dyDescent="0.3">
      <c r="A1714" s="76">
        <f>IFERROR(InformeTbHv[[#This Row],[T EFECTIVO]]/InformeTbHv[[#This Row],[Horas disponibles]],0)</f>
        <v>0.91395045632333771</v>
      </c>
      <c r="B1714" s="76">
        <f>((InformeTbHv[[#This Row],[T PROGRAMADO]]-InformeTbHv[[#This Row],[HORAS DE OTRAS PARADA]]))/InformeTbHv[[#This Row],[T PROGRAMADO]]</f>
        <v>0.87624999999999997</v>
      </c>
      <c r="C1714" s="217">
        <f>IFERROR(((InformeTbHv[[#This Row],[T PROGRAMADO]]-InformeTbHv[[#This Row],[Ttal P. mec]])/InformeTbHv[[#This Row],[T PROGRAMADO]]),0)</f>
        <v>0.95874999999999999</v>
      </c>
      <c r="D1714" s="49">
        <f>IFERROR(ROUND(InformeTbHv[[#This Row],[TOTAL DE ARBOLES]]/InformeTbHv[[#This Row],[T EFECTIVO]],2),"")</f>
        <v>65.05</v>
      </c>
      <c r="E1714" s="49">
        <f>(IFERROR(ROUND(InformeTbHv[[#This Row],[M3]]/InformeTbHv[[#This Row],[TOTAL DE ARBOLES]],2),""))</f>
        <v>0.42</v>
      </c>
      <c r="F1714" s="39">
        <f>IFERROR(ROUND(InformeTbHv[[#This Row],[M3]]/InformeTbHv[[#This Row],[T EFECTIVO]],2),"")</f>
        <v>27.28</v>
      </c>
      <c r="G1714" s="72">
        <f>InformeTbHv[[#This Row],[T PROGRAMADO]]-InformeTbHv[[#This Row],[HORAS DE OTRAS PARADA]]</f>
        <v>7.01</v>
      </c>
      <c r="H1714" s="72">
        <f>InformeTbHv[[#This Row],[T PROGRAMADO]]-SUM(InformeTbHv[[#This Row],[T PARADAS MEC]]+InformeTbHv[[#This Row],[ALISTAMIENTO]]+InformeTbHv[[#This Row],[Mantenimiento periódico]])</f>
        <v>7.67</v>
      </c>
      <c r="I1714" s="72">
        <f>InformeTbHv[[#This Row],[T PARADAS MEC]]+InformeTbHv[[#This Row],[ALISTAMIENTO]]+InformeTbHv[[#This Row],[Mantenimiento periódico]]</f>
        <v>0.33</v>
      </c>
      <c r="J1714" s="72">
        <f>SUMIF(InformeTbHv[[#This Row],[MOTIVO 1]],"Mantenimiento periódico",InformeTbHv[[#This Row],[T OTRA PARADA 1]])</f>
        <v>0</v>
      </c>
      <c r="K1714" s="72">
        <f>InformeTbHv[[#This Row],[Mantenimiento periódico]]+InformeTbHv[[#This Row],[ALISTAMIENTO]]</f>
        <v>0.33</v>
      </c>
      <c r="L1714" s="72">
        <f>SUM(InformeTbHv[[#This Row],[T OTRA PARADA 1]:[T OTRA PARADA 5]])</f>
        <v>0</v>
      </c>
      <c r="M1714" s="49" t="s">
        <v>68</v>
      </c>
      <c r="N1714" s="49" t="s">
        <v>1417</v>
      </c>
      <c r="O1714" s="49" t="s">
        <v>381</v>
      </c>
      <c r="P1714" s="49">
        <v>1007605468</v>
      </c>
      <c r="Q1714" s="49" t="s">
        <v>65</v>
      </c>
      <c r="R1714" s="49" t="s">
        <v>44</v>
      </c>
      <c r="S1714" s="77">
        <v>46127</v>
      </c>
      <c r="T1714" s="49" t="s">
        <v>164</v>
      </c>
      <c r="U1714" s="49"/>
      <c r="V1714" s="49"/>
      <c r="W1714" s="49"/>
      <c r="X1714" s="49"/>
      <c r="Y1714" s="49"/>
      <c r="Z1714" s="49"/>
      <c r="AA1714" s="49"/>
      <c r="AB1714" s="49"/>
      <c r="AC1714" s="49" t="s">
        <v>1426</v>
      </c>
      <c r="AD1714" s="49" t="s">
        <v>1471</v>
      </c>
      <c r="AE1714" s="49" t="s">
        <v>1512</v>
      </c>
      <c r="AF1714" s="49">
        <v>26.520279887958782</v>
      </c>
      <c r="AG1714" s="49" t="s">
        <v>1319</v>
      </c>
      <c r="AH1714" s="259">
        <v>8</v>
      </c>
      <c r="AI1714" s="125" t="s">
        <v>45</v>
      </c>
      <c r="AJ1714" s="418">
        <f>VLOOKUP(InformeTbHv[[#This Row],[TURNO]],[1]INFORMEHV!AI$2:AK$184,2,0)</f>
        <v>0.58333333333333337</v>
      </c>
      <c r="AK1714" s="418">
        <f>VLOOKUP(InformeTbHv[[#This Row],[TURNO]],[1]INFORMEHV!AI$2:AK$184,3,0)</f>
        <v>0.91666666666666663</v>
      </c>
      <c r="AL1714" s="125">
        <v>24</v>
      </c>
      <c r="AM1714" s="49">
        <v>456</v>
      </c>
      <c r="AN1714" s="49">
        <v>191.2</v>
      </c>
      <c r="AO1714" s="49">
        <v>30.93</v>
      </c>
      <c r="AP1714" s="49"/>
      <c r="AQ1714" s="72"/>
      <c r="AR1714" s="49">
        <v>8</v>
      </c>
      <c r="AS1714" s="49"/>
      <c r="AT1714" s="49"/>
      <c r="AU1714" s="49"/>
      <c r="AV1714" s="49">
        <v>0.33</v>
      </c>
      <c r="AW1714" s="49">
        <v>0.33</v>
      </c>
      <c r="AX1714" s="49">
        <v>0.33</v>
      </c>
      <c r="AY1714" s="49"/>
      <c r="AZ1714" s="71" t="s">
        <v>1179</v>
      </c>
      <c r="BA1714" s="49" t="s">
        <v>48</v>
      </c>
      <c r="BB171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0.99</v>
      </c>
      <c r="BC1714" s="72"/>
      <c r="BD1714" s="72"/>
      <c r="BE1714" s="72"/>
      <c r="BF1714" s="72"/>
      <c r="BG1714" s="74"/>
      <c r="BH1714" s="44"/>
      <c r="BI1714" s="45"/>
      <c r="BJ1714" s="45"/>
      <c r="BK1714" s="46"/>
      <c r="BL1714" s="45"/>
    </row>
    <row r="1715" spans="1:64" ht="18" customHeight="1" x14ac:dyDescent="0.3">
      <c r="A1715" s="76">
        <f>IFERROR(InformeTbHv[[#This Row],[T EFECTIVO]]/InformeTbHv[[#This Row],[Horas disponibles]],0)</f>
        <v>0.91395045632333771</v>
      </c>
      <c r="B1715" s="76">
        <f>((InformeTbHv[[#This Row],[T PROGRAMADO]]-InformeTbHv[[#This Row],[HORAS DE OTRAS PARADA]]))/InformeTbHv[[#This Row],[T PROGRAMADO]]</f>
        <v>0.87624999999999997</v>
      </c>
      <c r="C1715" s="217">
        <f>IFERROR(((InformeTbHv[[#This Row],[T PROGRAMADO]]-InformeTbHv[[#This Row],[Ttal P. mec]])/InformeTbHv[[#This Row],[T PROGRAMADO]]),0)</f>
        <v>0.95874999999999999</v>
      </c>
      <c r="D1715" s="49">
        <f>IFERROR(ROUND(InformeTbHv[[#This Row],[TOTAL DE ARBOLES]]/InformeTbHv[[#This Row],[T EFECTIVO]],2),"")</f>
        <v>40.51</v>
      </c>
      <c r="E1715" s="49">
        <f>(IFERROR(ROUND(InformeTbHv[[#This Row],[M3]]/InformeTbHv[[#This Row],[TOTAL DE ARBOLES]],2),""))</f>
        <v>0.37</v>
      </c>
      <c r="F1715" s="39">
        <f>IFERROR(ROUND(InformeTbHv[[#This Row],[M3]]/InformeTbHv[[#This Row],[T EFECTIVO]],2),"")</f>
        <v>15.1</v>
      </c>
      <c r="G1715" s="72">
        <f>InformeTbHv[[#This Row],[T PROGRAMADO]]-InformeTbHv[[#This Row],[HORAS DE OTRAS PARADA]]</f>
        <v>7.01</v>
      </c>
      <c r="H1715" s="72">
        <f>InformeTbHv[[#This Row],[T PROGRAMADO]]-SUM(InformeTbHv[[#This Row],[T PARADAS MEC]]+InformeTbHv[[#This Row],[ALISTAMIENTO]]+InformeTbHv[[#This Row],[Mantenimiento periódico]])</f>
        <v>7.67</v>
      </c>
      <c r="I1715" s="72">
        <f>InformeTbHv[[#This Row],[T PARADAS MEC]]+InformeTbHv[[#This Row],[ALISTAMIENTO]]+InformeTbHv[[#This Row],[Mantenimiento periódico]]</f>
        <v>0.33</v>
      </c>
      <c r="J1715" s="72">
        <f>SUMIF(InformeTbHv[[#This Row],[MOTIVO 1]],"Mantenimiento periódico",InformeTbHv[[#This Row],[T OTRA PARADA 1]])</f>
        <v>0</v>
      </c>
      <c r="K1715" s="72">
        <f>InformeTbHv[[#This Row],[Mantenimiento periódico]]+InformeTbHv[[#This Row],[ALISTAMIENTO]]</f>
        <v>0.33</v>
      </c>
      <c r="L1715" s="72">
        <f>SUM(InformeTbHv[[#This Row],[T OTRA PARADA 1]:[T OTRA PARADA 5]])</f>
        <v>0</v>
      </c>
      <c r="M1715" s="49" t="s">
        <v>68</v>
      </c>
      <c r="N1715" s="49" t="s">
        <v>1417</v>
      </c>
      <c r="O1715" s="49" t="s">
        <v>69</v>
      </c>
      <c r="P1715" s="49">
        <v>1059706760</v>
      </c>
      <c r="Q1715" s="49" t="s">
        <v>65</v>
      </c>
      <c r="R1715" s="49" t="s">
        <v>44</v>
      </c>
      <c r="S1715" s="77">
        <v>46127</v>
      </c>
      <c r="T1715" s="49" t="s">
        <v>164</v>
      </c>
      <c r="U1715" s="49"/>
      <c r="V1715" s="49"/>
      <c r="W1715" s="49"/>
      <c r="X1715" s="49"/>
      <c r="Y1715" s="49"/>
      <c r="Z1715" s="49"/>
      <c r="AA1715" s="49"/>
      <c r="AB1715" s="49"/>
      <c r="AC1715" s="49" t="s">
        <v>1426</v>
      </c>
      <c r="AD1715" s="49" t="s">
        <v>1471</v>
      </c>
      <c r="AE1715" s="49" t="s">
        <v>1512</v>
      </c>
      <c r="AF1715" s="49">
        <v>26.520279887958782</v>
      </c>
      <c r="AG1715" s="49" t="s">
        <v>1319</v>
      </c>
      <c r="AH1715" s="259">
        <v>8</v>
      </c>
      <c r="AI1715" s="125" t="s">
        <v>47</v>
      </c>
      <c r="AJ1715" s="418">
        <f>VLOOKUP(InformeTbHv[[#This Row],[TURNO]],[1]INFORMEHV!AI$2:AK$184,2,0)</f>
        <v>0.25</v>
      </c>
      <c r="AK1715" s="418">
        <f>VLOOKUP(InformeTbHv[[#This Row],[TURNO]],[1]INFORMEHV!AI$2:AK$184,3,0)</f>
        <v>0.58333333333333337</v>
      </c>
      <c r="AL1715" s="125">
        <v>24</v>
      </c>
      <c r="AM1715" s="49">
        <v>284</v>
      </c>
      <c r="AN1715" s="49">
        <v>105.84</v>
      </c>
      <c r="AO1715" s="49">
        <v>26.44</v>
      </c>
      <c r="AP1715" s="49"/>
      <c r="AQ1715" s="72"/>
      <c r="AR1715" s="49">
        <v>8</v>
      </c>
      <c r="AS1715" s="49"/>
      <c r="AT1715" s="49"/>
      <c r="AU1715" s="49"/>
      <c r="AV1715" s="49">
        <v>0.33</v>
      </c>
      <c r="AW1715" s="49">
        <v>0.33</v>
      </c>
      <c r="AX1715" s="49">
        <v>0.33</v>
      </c>
      <c r="AY1715" s="49">
        <v>3</v>
      </c>
      <c r="AZ1715" s="71" t="s">
        <v>1180</v>
      </c>
      <c r="BA1715" s="49" t="s">
        <v>48</v>
      </c>
      <c r="BB171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0.99</v>
      </c>
      <c r="BC1715" s="72"/>
      <c r="BD1715" s="72"/>
      <c r="BE1715" s="72"/>
      <c r="BF1715" s="72"/>
      <c r="BG1715" s="74"/>
      <c r="BH1715" s="44"/>
      <c r="BI1715" s="45"/>
      <c r="BJ1715" s="45"/>
      <c r="BK1715" s="46"/>
      <c r="BL1715" s="45"/>
    </row>
    <row r="1716" spans="1:64" ht="18" customHeight="1" x14ac:dyDescent="0.3">
      <c r="A1716" s="76">
        <f>IFERROR(InformeTbHv[[#This Row],[T EFECTIVO]]/InformeTbHv[[#This Row],[Horas disponibles]],0)</f>
        <v>0.91395045632333771</v>
      </c>
      <c r="B1716" s="76">
        <f>((InformeTbHv[[#This Row],[T PROGRAMADO]]-InformeTbHv[[#This Row],[HORAS DE OTRAS PARADA]]))/InformeTbHv[[#This Row],[T PROGRAMADO]]</f>
        <v>0.87624999999999997</v>
      </c>
      <c r="C1716" s="217">
        <f>IFERROR(((InformeTbHv[[#This Row],[T PROGRAMADO]]-InformeTbHv[[#This Row],[Ttal P. mec]])/InformeTbHv[[#This Row],[T PROGRAMADO]]),0)</f>
        <v>0.95874999999999999</v>
      </c>
      <c r="D1716" s="49">
        <f>IFERROR(ROUND(InformeTbHv[[#This Row],[TOTAL DE ARBOLES]]/InformeTbHv[[#This Row],[T EFECTIVO]],2),"")</f>
        <v>0</v>
      </c>
      <c r="E1716" s="49" t="str">
        <f>(IFERROR(ROUND(InformeTbHv[[#This Row],[M3]]/InformeTbHv[[#This Row],[TOTAL DE ARBOLES]],2),""))</f>
        <v/>
      </c>
      <c r="F1716" s="39">
        <f>IFERROR(ROUND(InformeTbHv[[#This Row],[M3]]/InformeTbHv[[#This Row],[T EFECTIVO]],2),"")</f>
        <v>0</v>
      </c>
      <c r="G1716" s="72">
        <f>InformeTbHv[[#This Row],[T PROGRAMADO]]-InformeTbHv[[#This Row],[HORAS DE OTRAS PARADA]]</f>
        <v>7.01</v>
      </c>
      <c r="H1716" s="72">
        <f>InformeTbHv[[#This Row],[T PROGRAMADO]]-SUM(InformeTbHv[[#This Row],[T PARADAS MEC]]+InformeTbHv[[#This Row],[ALISTAMIENTO]]+InformeTbHv[[#This Row],[Mantenimiento periódico]])</f>
        <v>7.67</v>
      </c>
      <c r="I1716" s="72">
        <f>InformeTbHv[[#This Row],[T PARADAS MEC]]+InformeTbHv[[#This Row],[ALISTAMIENTO]]+InformeTbHv[[#This Row],[Mantenimiento periódico]]</f>
        <v>0.33</v>
      </c>
      <c r="J1716" s="72">
        <f>SUMIF(InformeTbHv[[#This Row],[MOTIVO 1]],"Mantenimiento periódico",InformeTbHv[[#This Row],[T OTRA PARADA 1]])</f>
        <v>0</v>
      </c>
      <c r="K1716" s="72">
        <f>InformeTbHv[[#This Row],[Mantenimiento periódico]]+InformeTbHv[[#This Row],[ALISTAMIENTO]]</f>
        <v>0.33</v>
      </c>
      <c r="L1716" s="72">
        <f>SUM(InformeTbHv[[#This Row],[T OTRA PARADA 1]:[T OTRA PARADA 5]])</f>
        <v>0</v>
      </c>
      <c r="M1716" s="49" t="s">
        <v>79</v>
      </c>
      <c r="N1716" s="49" t="s">
        <v>1417</v>
      </c>
      <c r="O1716" s="49" t="s">
        <v>67</v>
      </c>
      <c r="P1716" s="49">
        <v>4516297</v>
      </c>
      <c r="Q1716" s="49" t="s">
        <v>65</v>
      </c>
      <c r="R1716" s="49" t="s">
        <v>44</v>
      </c>
      <c r="S1716" s="77">
        <v>46127</v>
      </c>
      <c r="T1716" s="49" t="s">
        <v>164</v>
      </c>
      <c r="U1716" s="49"/>
      <c r="V1716" s="49"/>
      <c r="W1716" s="49"/>
      <c r="X1716" s="49"/>
      <c r="Y1716" s="49"/>
      <c r="Z1716" s="49"/>
      <c r="AA1716" s="49"/>
      <c r="AB1716" s="49"/>
      <c r="AC1716" s="49" t="s">
        <v>1426</v>
      </c>
      <c r="AD1716" s="49" t="s">
        <v>1471</v>
      </c>
      <c r="AE1716" s="49" t="s">
        <v>1512</v>
      </c>
      <c r="AF1716" s="49">
        <v>26.520279887958782</v>
      </c>
      <c r="AG1716" s="49" t="s">
        <v>1319</v>
      </c>
      <c r="AH1716" s="259">
        <v>8</v>
      </c>
      <c r="AI1716" s="125" t="s">
        <v>45</v>
      </c>
      <c r="AJ1716" s="418">
        <f>VLOOKUP(InformeTbHv[[#This Row],[TURNO]],[1]INFORMEHV!AI$2:AK$184,2,0)</f>
        <v>0.58333333333333337</v>
      </c>
      <c r="AK1716" s="418">
        <f>VLOOKUP(InformeTbHv[[#This Row],[TURNO]],[1]INFORMEHV!AI$2:AK$184,3,0)</f>
        <v>0.91666666666666663</v>
      </c>
      <c r="AL1716" s="125">
        <v>24</v>
      </c>
      <c r="AM1716" s="49"/>
      <c r="AN1716" s="49"/>
      <c r="AO1716" s="49"/>
      <c r="AP1716" s="49"/>
      <c r="AQ1716" s="72"/>
      <c r="AR1716" s="49">
        <v>8</v>
      </c>
      <c r="AS1716" s="49"/>
      <c r="AT1716" s="49"/>
      <c r="AU1716" s="49"/>
      <c r="AV1716" s="49">
        <v>0.33</v>
      </c>
      <c r="AW1716" s="49">
        <v>0.33</v>
      </c>
      <c r="AX1716" s="49">
        <v>0.33</v>
      </c>
      <c r="AY1716" s="49"/>
      <c r="AZ1716" s="71" t="s">
        <v>1181</v>
      </c>
      <c r="BA1716" s="49" t="s">
        <v>48</v>
      </c>
      <c r="BB171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0.99</v>
      </c>
      <c r="BC1716" s="72"/>
      <c r="BD1716" s="72"/>
      <c r="BE1716" s="72"/>
      <c r="BF1716" s="72"/>
      <c r="BG1716" s="74"/>
      <c r="BH1716" s="44"/>
      <c r="BI1716" s="45"/>
      <c r="BJ1716" s="45"/>
      <c r="BK1716" s="46"/>
      <c r="BL1716" s="45"/>
    </row>
    <row r="1717" spans="1:64" ht="18" customHeight="1" x14ac:dyDescent="0.3">
      <c r="A1717" s="76">
        <f>IFERROR(InformeTbHv[[#This Row],[T EFECTIVO]]/InformeTbHv[[#This Row],[Horas disponibles]],0)</f>
        <v>0.91395045632333771</v>
      </c>
      <c r="B1717" s="76">
        <f>((InformeTbHv[[#This Row],[T PROGRAMADO]]-InformeTbHv[[#This Row],[HORAS DE OTRAS PARADA]]))/InformeTbHv[[#This Row],[T PROGRAMADO]]</f>
        <v>0.87624999999999997</v>
      </c>
      <c r="C1717" s="217">
        <f>IFERROR(((InformeTbHv[[#This Row],[T PROGRAMADO]]-InformeTbHv[[#This Row],[Ttal P. mec]])/InformeTbHv[[#This Row],[T PROGRAMADO]]),0)</f>
        <v>0.95874999999999999</v>
      </c>
      <c r="D1717" s="49">
        <f>IFERROR(ROUND(InformeTbHv[[#This Row],[TOTAL DE ARBOLES]]/InformeTbHv[[#This Row],[T EFECTIVO]],2),"")</f>
        <v>67.33</v>
      </c>
      <c r="E1717" s="49">
        <f>(IFERROR(ROUND(InformeTbHv[[#This Row],[M3]]/InformeTbHv[[#This Row],[TOTAL DE ARBOLES]],2),""))</f>
        <v>0.45</v>
      </c>
      <c r="F1717" s="39">
        <f>IFERROR(ROUND(InformeTbHv[[#This Row],[M3]]/InformeTbHv[[#This Row],[T EFECTIVO]],2),"")</f>
        <v>30.08</v>
      </c>
      <c r="G1717" s="72">
        <f>InformeTbHv[[#This Row],[T PROGRAMADO]]-InformeTbHv[[#This Row],[HORAS DE OTRAS PARADA]]</f>
        <v>7.01</v>
      </c>
      <c r="H1717" s="72">
        <f>InformeTbHv[[#This Row],[T PROGRAMADO]]-SUM(InformeTbHv[[#This Row],[T PARADAS MEC]]+InformeTbHv[[#This Row],[ALISTAMIENTO]]+InformeTbHv[[#This Row],[Mantenimiento periódico]])</f>
        <v>7.67</v>
      </c>
      <c r="I1717" s="72">
        <f>InformeTbHv[[#This Row],[T PARADAS MEC]]+InformeTbHv[[#This Row],[ALISTAMIENTO]]+InformeTbHv[[#This Row],[Mantenimiento periódico]]</f>
        <v>0.33</v>
      </c>
      <c r="J1717" s="72">
        <f>SUMIF(InformeTbHv[[#This Row],[MOTIVO 1]],"Mantenimiento periódico",InformeTbHv[[#This Row],[T OTRA PARADA 1]])</f>
        <v>0</v>
      </c>
      <c r="K1717" s="72">
        <f>InformeTbHv[[#This Row],[Mantenimiento periódico]]+InformeTbHv[[#This Row],[ALISTAMIENTO]]</f>
        <v>0.33</v>
      </c>
      <c r="L1717" s="72">
        <f>SUM(InformeTbHv[[#This Row],[T OTRA PARADA 1]:[T OTRA PARADA 5]])</f>
        <v>0</v>
      </c>
      <c r="M1717" s="49" t="s">
        <v>68</v>
      </c>
      <c r="N1717" s="49" t="s">
        <v>1417</v>
      </c>
      <c r="O1717" s="49" t="s">
        <v>381</v>
      </c>
      <c r="P1717" s="49">
        <v>1007605468</v>
      </c>
      <c r="Q1717" s="49" t="s">
        <v>65</v>
      </c>
      <c r="R1717" s="49" t="s">
        <v>44</v>
      </c>
      <c r="S1717" s="77">
        <v>46128</v>
      </c>
      <c r="T1717" s="49" t="s">
        <v>164</v>
      </c>
      <c r="U1717" s="49"/>
      <c r="V1717" s="49"/>
      <c r="W1717" s="49"/>
      <c r="X1717" s="49"/>
      <c r="Y1717" s="49"/>
      <c r="Z1717" s="49"/>
      <c r="AA1717" s="49"/>
      <c r="AB1717" s="49"/>
      <c r="AC1717" s="49" t="s">
        <v>1426</v>
      </c>
      <c r="AD1717" s="49" t="s">
        <v>1471</v>
      </c>
      <c r="AE1717" s="49" t="s">
        <v>1512</v>
      </c>
      <c r="AF1717" s="49">
        <v>26.520279887958782</v>
      </c>
      <c r="AG1717" s="49" t="s">
        <v>1319</v>
      </c>
      <c r="AH1717" s="259">
        <v>8</v>
      </c>
      <c r="AI1717" s="125" t="s">
        <v>47</v>
      </c>
      <c r="AJ1717" s="418">
        <f>VLOOKUP(InformeTbHv[[#This Row],[TURNO]],[1]INFORMEHV!AI$2:AK$184,2,0)</f>
        <v>0.25</v>
      </c>
      <c r="AK1717" s="418">
        <f>VLOOKUP(InformeTbHv[[#This Row],[TURNO]],[1]INFORMEHV!AI$2:AK$184,3,0)</f>
        <v>0.58333333333333337</v>
      </c>
      <c r="AL1717" s="125">
        <v>24</v>
      </c>
      <c r="AM1717" s="49">
        <v>472</v>
      </c>
      <c r="AN1717" s="49">
        <v>210.88</v>
      </c>
      <c r="AO1717" s="49">
        <v>32.520000000000003</v>
      </c>
      <c r="AP1717" s="49"/>
      <c r="AQ1717" s="72"/>
      <c r="AR1717" s="49">
        <v>8</v>
      </c>
      <c r="AS1717" s="49"/>
      <c r="AT1717" s="49"/>
      <c r="AU1717" s="49"/>
      <c r="AV1717" s="49">
        <v>0.33</v>
      </c>
      <c r="AW1717" s="49">
        <v>0.33</v>
      </c>
      <c r="AX1717" s="49">
        <v>0.33</v>
      </c>
      <c r="AY1717" s="49"/>
      <c r="AZ1717" s="71" t="s">
        <v>1182</v>
      </c>
      <c r="BA1717" s="49" t="s">
        <v>48</v>
      </c>
      <c r="BB171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0.99</v>
      </c>
      <c r="BC1717" s="72"/>
      <c r="BD1717" s="72"/>
      <c r="BE1717" s="72"/>
      <c r="BF1717" s="72"/>
      <c r="BG1717" s="74"/>
      <c r="BH1717" s="44"/>
      <c r="BI1717" s="45"/>
      <c r="BJ1717" s="45"/>
      <c r="BK1717" s="46"/>
      <c r="BL1717" s="45"/>
    </row>
    <row r="1718" spans="1:64" ht="18" customHeight="1" x14ac:dyDescent="0.3">
      <c r="A1718" s="76">
        <f>IFERROR(InformeTbHv[[#This Row],[T EFECTIVO]]/InformeTbHv[[#This Row],[Horas disponibles]],0)</f>
        <v>0.91200000000000003</v>
      </c>
      <c r="B1718" s="76">
        <f>((InformeTbHv[[#This Row],[T PROGRAMADO]]-InformeTbHv[[#This Row],[HORAS DE OTRAS PARADA]]))/InformeTbHv[[#This Row],[T PROGRAMADO]]</f>
        <v>0.85499999999999998</v>
      </c>
      <c r="C1718" s="217">
        <f>IFERROR(((InformeTbHv[[#This Row],[T PROGRAMADO]]-InformeTbHv[[#This Row],[Ttal P. mec]])/InformeTbHv[[#This Row],[T PROGRAMADO]]),0)</f>
        <v>0.9375</v>
      </c>
      <c r="D1718" s="49">
        <f>IFERROR(ROUND(InformeTbHv[[#This Row],[TOTAL DE ARBOLES]]/InformeTbHv[[#This Row],[T EFECTIVO]],2),"")</f>
        <v>42.98</v>
      </c>
      <c r="E1718" s="49">
        <f>(IFERROR(ROUND(InformeTbHv[[#This Row],[M3]]/InformeTbHv[[#This Row],[TOTAL DE ARBOLES]],2),""))</f>
        <v>0.56999999999999995</v>
      </c>
      <c r="F1718" s="39">
        <f>IFERROR(ROUND(InformeTbHv[[#This Row],[M3]]/InformeTbHv[[#This Row],[T EFECTIVO]],2),"")</f>
        <v>24.31</v>
      </c>
      <c r="G1718" s="72">
        <f>InformeTbHv[[#This Row],[T PROGRAMADO]]-InformeTbHv[[#This Row],[HORAS DE OTRAS PARADA]]</f>
        <v>6.84</v>
      </c>
      <c r="H1718" s="72">
        <f>InformeTbHv[[#This Row],[T PROGRAMADO]]-SUM(InformeTbHv[[#This Row],[T PARADAS MEC]]+InformeTbHv[[#This Row],[ALISTAMIENTO]]+InformeTbHv[[#This Row],[Mantenimiento periódico]])</f>
        <v>7.5</v>
      </c>
      <c r="I1718" s="72">
        <f>InformeTbHv[[#This Row],[T PARADAS MEC]]+InformeTbHv[[#This Row],[ALISTAMIENTO]]+InformeTbHv[[#This Row],[Mantenimiento periódico]]</f>
        <v>0.5</v>
      </c>
      <c r="J1718" s="72">
        <f>SUMIF(InformeTbHv[[#This Row],[MOTIVO 1]],"Mantenimiento periódico",InformeTbHv[[#This Row],[T OTRA PARADA 1]])</f>
        <v>0</v>
      </c>
      <c r="K1718" s="72">
        <f>InformeTbHv[[#This Row],[Mantenimiento periódico]]+InformeTbHv[[#This Row],[ALISTAMIENTO]]</f>
        <v>0.5</v>
      </c>
      <c r="L1718" s="72">
        <f>SUM(InformeTbHv[[#This Row],[T OTRA PARADA 1]:[T OTRA PARADA 5]])</f>
        <v>0</v>
      </c>
      <c r="M1718" s="49" t="s">
        <v>68</v>
      </c>
      <c r="N1718" s="49" t="s">
        <v>1417</v>
      </c>
      <c r="O1718" s="49" t="s">
        <v>82</v>
      </c>
      <c r="P1718" s="49">
        <v>94266396</v>
      </c>
      <c r="Q1718" s="49" t="s">
        <v>65</v>
      </c>
      <c r="R1718" s="49" t="s">
        <v>44</v>
      </c>
      <c r="S1718" s="77">
        <v>46128</v>
      </c>
      <c r="T1718" s="49" t="s">
        <v>164</v>
      </c>
      <c r="U1718" s="49"/>
      <c r="V1718" s="49"/>
      <c r="W1718" s="49"/>
      <c r="X1718" s="49"/>
      <c r="Y1718" s="49"/>
      <c r="Z1718" s="49"/>
      <c r="AA1718" s="49"/>
      <c r="AB1718" s="49"/>
      <c r="AC1718" s="49" t="s">
        <v>1426</v>
      </c>
      <c r="AD1718" s="49" t="s">
        <v>1471</v>
      </c>
      <c r="AE1718" s="49" t="s">
        <v>1512</v>
      </c>
      <c r="AF1718" s="49">
        <v>26.520279887958782</v>
      </c>
      <c r="AG1718" s="49" t="s">
        <v>1319</v>
      </c>
      <c r="AH1718" s="259">
        <v>8</v>
      </c>
      <c r="AI1718" s="125" t="s">
        <v>45</v>
      </c>
      <c r="AJ1718" s="418">
        <f>VLOOKUP(InformeTbHv[[#This Row],[TURNO]],[1]INFORMEHV!AI$2:AK$184,2,0)</f>
        <v>0.58333333333333337</v>
      </c>
      <c r="AK1718" s="418">
        <f>VLOOKUP(InformeTbHv[[#This Row],[TURNO]],[1]INFORMEHV!AI$2:AK$184,3,0)</f>
        <v>0.91666666666666663</v>
      </c>
      <c r="AL1718" s="125">
        <v>24</v>
      </c>
      <c r="AM1718" s="49">
        <v>294</v>
      </c>
      <c r="AN1718" s="49">
        <v>166.26</v>
      </c>
      <c r="AO1718" s="49">
        <v>28.73</v>
      </c>
      <c r="AP1718" s="49"/>
      <c r="AQ1718" s="72"/>
      <c r="AR1718" s="49">
        <v>8</v>
      </c>
      <c r="AS1718" s="49"/>
      <c r="AT1718" s="49"/>
      <c r="AU1718" s="49"/>
      <c r="AV1718" s="49">
        <v>0.5</v>
      </c>
      <c r="AW1718" s="49">
        <v>0.33</v>
      </c>
      <c r="AX1718" s="49">
        <v>0.33</v>
      </c>
      <c r="AY1718" s="49">
        <v>1.03</v>
      </c>
      <c r="AZ1718" s="71" t="s">
        <v>1183</v>
      </c>
      <c r="BA1718" s="49" t="s">
        <v>48</v>
      </c>
      <c r="BB171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1.1600000000000001</v>
      </c>
      <c r="BC1718" s="72"/>
      <c r="BD1718" s="72"/>
      <c r="BE1718" s="72"/>
      <c r="BF1718" s="72"/>
      <c r="BG1718" s="74"/>
      <c r="BH1718" s="44"/>
      <c r="BI1718" s="45"/>
      <c r="BJ1718" s="45"/>
      <c r="BK1718" s="46"/>
      <c r="BL1718" s="45"/>
    </row>
    <row r="1719" spans="1:64" ht="18" customHeight="1" x14ac:dyDescent="0.3">
      <c r="A1719" s="76">
        <f>IFERROR(InformeTbHv[[#This Row],[T EFECTIVO]]/InformeTbHv[[#This Row],[Horas disponibles]],0)</f>
        <v>0.94524119947848761</v>
      </c>
      <c r="B1719" s="76">
        <f>((InformeTbHv[[#This Row],[T PROGRAMADO]]-InformeTbHv[[#This Row],[HORAS DE OTRAS PARADA]]))/InformeTbHv[[#This Row],[T PROGRAMADO]]</f>
        <v>0.90625</v>
      </c>
      <c r="C1719" s="217">
        <f>IFERROR(((InformeTbHv[[#This Row],[T PROGRAMADO]]-InformeTbHv[[#This Row],[Ttal P. mec]])/InformeTbHv[[#This Row],[T PROGRAMADO]]),0)</f>
        <v>0.95874999999999999</v>
      </c>
      <c r="D1719" s="49">
        <f>IFERROR(ROUND(InformeTbHv[[#This Row],[TOTAL DE ARBOLES]]/InformeTbHv[[#This Row],[T EFECTIVO]],2),"")</f>
        <v>18.62</v>
      </c>
      <c r="E1719" s="49">
        <f>(IFERROR(ROUND(InformeTbHv[[#This Row],[M3]]/InformeTbHv[[#This Row],[TOTAL DE ARBOLES]],2),""))</f>
        <v>0.31</v>
      </c>
      <c r="F1719" s="39">
        <f>IFERROR(ROUND(InformeTbHv[[#This Row],[M3]]/InformeTbHv[[#This Row],[T EFECTIVO]],2),"")</f>
        <v>5.81</v>
      </c>
      <c r="G1719" s="72">
        <f>InformeTbHv[[#This Row],[T PROGRAMADO]]-InformeTbHv[[#This Row],[HORAS DE OTRAS PARADA]]</f>
        <v>7.25</v>
      </c>
      <c r="H1719" s="72">
        <f>InformeTbHv[[#This Row],[T PROGRAMADO]]-SUM(InformeTbHv[[#This Row],[T PARADAS MEC]]+InformeTbHv[[#This Row],[ALISTAMIENTO]]+InformeTbHv[[#This Row],[Mantenimiento periódico]])</f>
        <v>7.67</v>
      </c>
      <c r="I1719" s="72">
        <f>InformeTbHv[[#This Row],[T PARADAS MEC]]+InformeTbHv[[#This Row],[ALISTAMIENTO]]+InformeTbHv[[#This Row],[Mantenimiento periódico]]</f>
        <v>0.33</v>
      </c>
      <c r="J1719" s="72">
        <f>SUMIF(InformeTbHv[[#This Row],[MOTIVO 1]],"Mantenimiento periódico",InformeTbHv[[#This Row],[T OTRA PARADA 1]])</f>
        <v>0</v>
      </c>
      <c r="K1719" s="72">
        <f>InformeTbHv[[#This Row],[Mantenimiento periódico]]+InformeTbHv[[#This Row],[ALISTAMIENTO]]</f>
        <v>0.33</v>
      </c>
      <c r="L1719" s="72">
        <f>SUM(InformeTbHv[[#This Row],[T OTRA PARADA 1]:[T OTRA PARADA 5]])</f>
        <v>0</v>
      </c>
      <c r="M1719" s="49" t="s">
        <v>76</v>
      </c>
      <c r="N1719" s="49" t="s">
        <v>1418</v>
      </c>
      <c r="O1719" s="49" t="s">
        <v>78</v>
      </c>
      <c r="P1719" s="49">
        <v>1006316837</v>
      </c>
      <c r="Q1719" s="49" t="s">
        <v>43</v>
      </c>
      <c r="R1719" s="49" t="s">
        <v>49</v>
      </c>
      <c r="S1719" s="77">
        <v>46126</v>
      </c>
      <c r="T1719" s="49" t="s">
        <v>100</v>
      </c>
      <c r="U1719" s="49"/>
      <c r="V1719" s="49"/>
      <c r="W1719" s="49"/>
      <c r="X1719" s="49"/>
      <c r="Y1719" s="49"/>
      <c r="Z1719" s="49"/>
      <c r="AA1719" s="49"/>
      <c r="AB1719" s="49"/>
      <c r="AC1719" s="49" t="s">
        <v>1447</v>
      </c>
      <c r="AD1719" s="49" t="s">
        <v>1492</v>
      </c>
      <c r="AE1719" s="49" t="s">
        <v>1509</v>
      </c>
      <c r="AF1719" s="49">
        <v>22.377612303778299</v>
      </c>
      <c r="AG1719" s="251" t="s">
        <v>205</v>
      </c>
      <c r="AH1719" s="259">
        <v>3</v>
      </c>
      <c r="AI1719" s="49" t="s">
        <v>45</v>
      </c>
      <c r="AJ1719" s="420">
        <f>VLOOKUP(InformeTbHv[[#This Row],[TURNO]],[1]INFORMEHV!AI$2:AK$184,2,0)</f>
        <v>0.58333333333333337</v>
      </c>
      <c r="AK1719" s="420">
        <f>VLOOKUP(InformeTbHv[[#This Row],[TURNO]],[1]INFORMEHV!AI$2:AK$184,3,0)</f>
        <v>0.91666666666666663</v>
      </c>
      <c r="AL1719" s="125">
        <v>22</v>
      </c>
      <c r="AM1719" s="49">
        <v>135</v>
      </c>
      <c r="AN1719" s="49">
        <v>42.12</v>
      </c>
      <c r="AO1719" s="49">
        <v>7.78</v>
      </c>
      <c r="AP1719" s="49"/>
      <c r="AQ1719" s="72">
        <v>20</v>
      </c>
      <c r="AR1719" s="49">
        <v>8</v>
      </c>
      <c r="AS1719" s="49"/>
      <c r="AT1719" s="49"/>
      <c r="AU1719" s="49"/>
      <c r="AV1719" s="49">
        <v>0.33</v>
      </c>
      <c r="AW1719" s="49">
        <v>0.25</v>
      </c>
      <c r="AX1719" s="49">
        <v>0.17</v>
      </c>
      <c r="AY1719" s="49"/>
      <c r="AZ1719" s="71"/>
      <c r="BA1719" s="49" t="s">
        <v>48</v>
      </c>
      <c r="BB171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0.75000000000000011</v>
      </c>
      <c r="BC1719" s="72"/>
      <c r="BD1719" s="72"/>
      <c r="BE1719" s="72"/>
      <c r="BF1719" s="72"/>
      <c r="BG1719" s="74"/>
      <c r="BH1719" s="44"/>
      <c r="BI1719" s="45"/>
      <c r="BJ1719" s="45"/>
      <c r="BK1719" s="46"/>
      <c r="BL1719" s="45"/>
    </row>
    <row r="1720" spans="1:64" ht="18" customHeight="1" x14ac:dyDescent="0.3">
      <c r="A1720" s="76">
        <f>IFERROR(InformeTbHv[[#This Row],[T EFECTIVO]]/InformeTbHv[[#This Row],[Horas disponibles]],0)</f>
        <v>0.94524119947848761</v>
      </c>
      <c r="B1720" s="76">
        <f>((InformeTbHv[[#This Row],[T PROGRAMADO]]-InformeTbHv[[#This Row],[HORAS DE OTRAS PARADA]]))/InformeTbHv[[#This Row],[T PROGRAMADO]]</f>
        <v>0.90625</v>
      </c>
      <c r="C1720" s="217">
        <f>IFERROR(((InformeTbHv[[#This Row],[T PROGRAMADO]]-InformeTbHv[[#This Row],[Ttal P. mec]])/InformeTbHv[[#This Row],[T PROGRAMADO]]),0)</f>
        <v>0.95874999999999999</v>
      </c>
      <c r="D1720" s="49">
        <f>IFERROR(ROUND(InformeTbHv[[#This Row],[TOTAL DE ARBOLES]]/InformeTbHv[[#This Row],[T EFECTIVO]],2),"")</f>
        <v>24.28</v>
      </c>
      <c r="E1720" s="49">
        <f>(IFERROR(ROUND(InformeTbHv[[#This Row],[M3]]/InformeTbHv[[#This Row],[TOTAL DE ARBOLES]],2),""))</f>
        <v>0.31</v>
      </c>
      <c r="F1720" s="39">
        <f>IFERROR(ROUND(InformeTbHv[[#This Row],[M3]]/InformeTbHv[[#This Row],[T EFECTIVO]],2),"")</f>
        <v>7.64</v>
      </c>
      <c r="G1720" s="72">
        <f>InformeTbHv[[#This Row],[T PROGRAMADO]]-InformeTbHv[[#This Row],[HORAS DE OTRAS PARADA]]</f>
        <v>7.25</v>
      </c>
      <c r="H1720" s="72">
        <f>InformeTbHv[[#This Row],[T PROGRAMADO]]-SUM(InformeTbHv[[#This Row],[T PARADAS MEC]]+InformeTbHv[[#This Row],[ALISTAMIENTO]]+InformeTbHv[[#This Row],[Mantenimiento periódico]])</f>
        <v>7.67</v>
      </c>
      <c r="I1720" s="72">
        <f>InformeTbHv[[#This Row],[T PARADAS MEC]]+InformeTbHv[[#This Row],[ALISTAMIENTO]]+InformeTbHv[[#This Row],[Mantenimiento periódico]]</f>
        <v>0.33</v>
      </c>
      <c r="J1720" s="72">
        <f>SUMIF(InformeTbHv[[#This Row],[MOTIVO 1]],"Mantenimiento periódico",InformeTbHv[[#This Row],[T OTRA PARADA 1]])</f>
        <v>0</v>
      </c>
      <c r="K1720" s="72">
        <f>InformeTbHv[[#This Row],[Mantenimiento periódico]]+InformeTbHv[[#This Row],[ALISTAMIENTO]]</f>
        <v>0.33</v>
      </c>
      <c r="L1720" s="72">
        <f>SUM(InformeTbHv[[#This Row],[T OTRA PARADA 1]:[T OTRA PARADA 5]])</f>
        <v>0</v>
      </c>
      <c r="M1720" s="49" t="s">
        <v>76</v>
      </c>
      <c r="N1720" s="49" t="s">
        <v>1418</v>
      </c>
      <c r="O1720" s="49" t="s">
        <v>95</v>
      </c>
      <c r="P1720" s="49">
        <v>6135776</v>
      </c>
      <c r="Q1720" s="49" t="s">
        <v>43</v>
      </c>
      <c r="R1720" s="49" t="s">
        <v>49</v>
      </c>
      <c r="S1720" s="77">
        <v>46127</v>
      </c>
      <c r="T1720" s="49" t="s">
        <v>100</v>
      </c>
      <c r="U1720" s="49"/>
      <c r="V1720" s="49"/>
      <c r="W1720" s="49"/>
      <c r="X1720" s="49"/>
      <c r="Y1720" s="49"/>
      <c r="Z1720" s="49"/>
      <c r="AA1720" s="49"/>
      <c r="AB1720" s="49"/>
      <c r="AC1720" s="49" t="s">
        <v>1447</v>
      </c>
      <c r="AD1720" s="49" t="s">
        <v>1492</v>
      </c>
      <c r="AE1720" s="49" t="s">
        <v>1509</v>
      </c>
      <c r="AF1720" s="49">
        <v>22.377612303778299</v>
      </c>
      <c r="AG1720" s="251" t="s">
        <v>205</v>
      </c>
      <c r="AH1720" s="259">
        <v>3</v>
      </c>
      <c r="AI1720" s="49" t="s">
        <v>47</v>
      </c>
      <c r="AJ1720" s="420">
        <f>VLOOKUP(InformeTbHv[[#This Row],[TURNO]],[1]INFORMEHV!AI$2:AK$184,2,0)</f>
        <v>0.25</v>
      </c>
      <c r="AK1720" s="420">
        <f>VLOOKUP(InformeTbHv[[#This Row],[TURNO]],[1]INFORMEHV!AI$2:AK$184,3,0)</f>
        <v>0.58333333333333337</v>
      </c>
      <c r="AL1720" s="125">
        <v>22</v>
      </c>
      <c r="AM1720" s="49">
        <v>176</v>
      </c>
      <c r="AN1720" s="49">
        <v>55.4</v>
      </c>
      <c r="AO1720" s="49">
        <v>6.14</v>
      </c>
      <c r="AP1720" s="49"/>
      <c r="AQ1720" s="72">
        <v>20</v>
      </c>
      <c r="AR1720" s="49">
        <v>8</v>
      </c>
      <c r="AS1720" s="49"/>
      <c r="AT1720" s="49"/>
      <c r="AU1720" s="49"/>
      <c r="AV1720" s="49">
        <v>0.33</v>
      </c>
      <c r="AW1720" s="49">
        <v>0.25</v>
      </c>
      <c r="AX1720" s="49">
        <v>0.17</v>
      </c>
      <c r="AY1720" s="49"/>
      <c r="AZ1720" s="71" t="s">
        <v>1185</v>
      </c>
      <c r="BA1720" s="49" t="s">
        <v>48</v>
      </c>
      <c r="BB172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0.75000000000000011</v>
      </c>
      <c r="BC1720" s="72"/>
      <c r="BD1720" s="72"/>
      <c r="BE1720" s="72"/>
      <c r="BF1720" s="72"/>
      <c r="BG1720" s="74"/>
      <c r="BH1720" s="44"/>
      <c r="BI1720" s="45"/>
      <c r="BJ1720" s="45"/>
      <c r="BK1720" s="46"/>
      <c r="BL1720" s="45"/>
    </row>
    <row r="1721" spans="1:64" ht="18" customHeight="1" x14ac:dyDescent="0.3">
      <c r="A1721" s="76">
        <f>IFERROR(InformeTbHv[[#This Row],[T EFECTIVO]]/InformeTbHv[[#This Row],[Horas disponibles]],0)</f>
        <v>0.94524119947848761</v>
      </c>
      <c r="B1721" s="76">
        <f>((InformeTbHv[[#This Row],[T PROGRAMADO]]-InformeTbHv[[#This Row],[HORAS DE OTRAS PARADA]]))/InformeTbHv[[#This Row],[T PROGRAMADO]]</f>
        <v>0.90625</v>
      </c>
      <c r="C1721" s="217">
        <f>IFERROR(((InformeTbHv[[#This Row],[T PROGRAMADO]]-InformeTbHv[[#This Row],[Ttal P. mec]])/InformeTbHv[[#This Row],[T PROGRAMADO]]),0)</f>
        <v>0.95874999999999999</v>
      </c>
      <c r="D1721" s="49">
        <f>IFERROR(ROUND(InformeTbHv[[#This Row],[TOTAL DE ARBOLES]]/InformeTbHv[[#This Row],[T EFECTIVO]],2),"")</f>
        <v>14.62</v>
      </c>
      <c r="E1721" s="49">
        <f>(IFERROR(ROUND(InformeTbHv[[#This Row],[M3]]/InformeTbHv[[#This Row],[TOTAL DE ARBOLES]],2),""))</f>
        <v>0.32</v>
      </c>
      <c r="F1721" s="39">
        <f>IFERROR(ROUND(InformeTbHv[[#This Row],[M3]]/InformeTbHv[[#This Row],[T EFECTIVO]],2),"")</f>
        <v>4.62</v>
      </c>
      <c r="G1721" s="72">
        <f>InformeTbHv[[#This Row],[T PROGRAMADO]]-InformeTbHv[[#This Row],[HORAS DE OTRAS PARADA]]</f>
        <v>7.25</v>
      </c>
      <c r="H1721" s="72">
        <f>InformeTbHv[[#This Row],[T PROGRAMADO]]-SUM(InformeTbHv[[#This Row],[T PARADAS MEC]]+InformeTbHv[[#This Row],[ALISTAMIENTO]]+InformeTbHv[[#This Row],[Mantenimiento periódico]])</f>
        <v>7.67</v>
      </c>
      <c r="I1721" s="72">
        <f>InformeTbHv[[#This Row],[T PARADAS MEC]]+InformeTbHv[[#This Row],[ALISTAMIENTO]]+InformeTbHv[[#This Row],[Mantenimiento periódico]]</f>
        <v>0.33</v>
      </c>
      <c r="J1721" s="72">
        <f>SUMIF(InformeTbHv[[#This Row],[MOTIVO 1]],"Mantenimiento periódico",InformeTbHv[[#This Row],[T OTRA PARADA 1]])</f>
        <v>0</v>
      </c>
      <c r="K1721" s="72">
        <f>InformeTbHv[[#This Row],[Mantenimiento periódico]]+InformeTbHv[[#This Row],[ALISTAMIENTO]]</f>
        <v>0.33</v>
      </c>
      <c r="L1721" s="72">
        <f>SUM(InformeTbHv[[#This Row],[T OTRA PARADA 1]:[T OTRA PARADA 5]])</f>
        <v>0</v>
      </c>
      <c r="M1721" s="49" t="s">
        <v>76</v>
      </c>
      <c r="N1721" s="49" t="s">
        <v>1418</v>
      </c>
      <c r="O1721" s="49" t="s">
        <v>78</v>
      </c>
      <c r="P1721" s="49">
        <v>1006316837</v>
      </c>
      <c r="Q1721" s="49" t="s">
        <v>43</v>
      </c>
      <c r="R1721" s="49" t="s">
        <v>49</v>
      </c>
      <c r="S1721" s="77">
        <v>46127</v>
      </c>
      <c r="T1721" s="49" t="s">
        <v>100</v>
      </c>
      <c r="U1721" s="49"/>
      <c r="V1721" s="49"/>
      <c r="W1721" s="49"/>
      <c r="X1721" s="49"/>
      <c r="Y1721" s="49"/>
      <c r="Z1721" s="49"/>
      <c r="AA1721" s="49"/>
      <c r="AB1721" s="49"/>
      <c r="AC1721" s="49" t="s">
        <v>1447</v>
      </c>
      <c r="AD1721" s="49" t="s">
        <v>1492</v>
      </c>
      <c r="AE1721" s="49" t="s">
        <v>1509</v>
      </c>
      <c r="AF1721" s="49">
        <v>22.377612303778299</v>
      </c>
      <c r="AG1721" s="251" t="s">
        <v>205</v>
      </c>
      <c r="AH1721" s="259">
        <v>3</v>
      </c>
      <c r="AI1721" s="49" t="s">
        <v>45</v>
      </c>
      <c r="AJ1721" s="420">
        <f>VLOOKUP(InformeTbHv[[#This Row],[TURNO]],[1]INFORMEHV!AI$2:AK$184,2,0)</f>
        <v>0.58333333333333337</v>
      </c>
      <c r="AK1721" s="420">
        <f>VLOOKUP(InformeTbHv[[#This Row],[TURNO]],[1]INFORMEHV!AI$2:AK$184,3,0)</f>
        <v>0.91666666666666663</v>
      </c>
      <c r="AL1721" s="125">
        <v>22</v>
      </c>
      <c r="AM1721" s="49">
        <v>106</v>
      </c>
      <c r="AN1721" s="49">
        <v>33.49</v>
      </c>
      <c r="AO1721" s="49">
        <v>6.53</v>
      </c>
      <c r="AP1721" s="49"/>
      <c r="AQ1721" s="72">
        <v>20</v>
      </c>
      <c r="AR1721" s="49">
        <v>8</v>
      </c>
      <c r="AS1721" s="49"/>
      <c r="AT1721" s="49"/>
      <c r="AU1721" s="49"/>
      <c r="AV1721" s="49">
        <v>0.33</v>
      </c>
      <c r="AW1721" s="49">
        <v>0.25</v>
      </c>
      <c r="AX1721" s="49">
        <v>0.17</v>
      </c>
      <c r="AY1721" s="49"/>
      <c r="AZ1721" s="71" t="s">
        <v>1186</v>
      </c>
      <c r="BA1721" s="49" t="s">
        <v>48</v>
      </c>
      <c r="BB172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0.75000000000000011</v>
      </c>
      <c r="BC1721" s="72"/>
      <c r="BD1721" s="72"/>
      <c r="BE1721" s="72"/>
      <c r="BF1721" s="72"/>
      <c r="BG1721" s="74"/>
      <c r="BH1721" s="44"/>
      <c r="BI1721" s="45"/>
      <c r="BJ1721" s="45"/>
      <c r="BK1721" s="46"/>
      <c r="BL1721" s="45"/>
    </row>
    <row r="1722" spans="1:64" ht="18" customHeight="1" x14ac:dyDescent="0.3">
      <c r="A1722" s="76">
        <f>IFERROR(InformeTbHv[[#This Row],[T EFECTIVO]]/InformeTbHv[[#This Row],[Horas disponibles]],0)</f>
        <v>0.94524119947848761</v>
      </c>
      <c r="B1722" s="76">
        <f>((InformeTbHv[[#This Row],[T PROGRAMADO]]-InformeTbHv[[#This Row],[HORAS DE OTRAS PARADA]]))/InformeTbHv[[#This Row],[T PROGRAMADO]]</f>
        <v>0.90625</v>
      </c>
      <c r="C1722" s="217">
        <f>IFERROR(((InformeTbHv[[#This Row],[T PROGRAMADO]]-InformeTbHv[[#This Row],[Ttal P. mec]])/InformeTbHv[[#This Row],[T PROGRAMADO]]),0)</f>
        <v>0.95874999999999999</v>
      </c>
      <c r="D1722" s="49">
        <f>IFERROR(ROUND(InformeTbHv[[#This Row],[TOTAL DE ARBOLES]]/InformeTbHv[[#This Row],[T EFECTIVO]],2),"")</f>
        <v>0</v>
      </c>
      <c r="E1722" s="49" t="str">
        <f>(IFERROR(ROUND(InformeTbHv[[#This Row],[M3]]/InformeTbHv[[#This Row],[TOTAL DE ARBOLES]],2),""))</f>
        <v/>
      </c>
      <c r="F1722" s="39">
        <f>IFERROR(ROUND(InformeTbHv[[#This Row],[M3]]/InformeTbHv[[#This Row],[T EFECTIVO]],2),"")</f>
        <v>0</v>
      </c>
      <c r="G1722" s="72">
        <f>InformeTbHv[[#This Row],[T PROGRAMADO]]-InformeTbHv[[#This Row],[HORAS DE OTRAS PARADA]]</f>
        <v>7.25</v>
      </c>
      <c r="H1722" s="72">
        <f>InformeTbHv[[#This Row],[T PROGRAMADO]]-SUM(InformeTbHv[[#This Row],[T PARADAS MEC]]+InformeTbHv[[#This Row],[ALISTAMIENTO]]+InformeTbHv[[#This Row],[Mantenimiento periódico]])</f>
        <v>7.67</v>
      </c>
      <c r="I1722" s="72">
        <f>InformeTbHv[[#This Row],[T PARADAS MEC]]+InformeTbHv[[#This Row],[ALISTAMIENTO]]+InformeTbHv[[#This Row],[Mantenimiento periódico]]</f>
        <v>0.33</v>
      </c>
      <c r="J1722" s="72">
        <f>SUMIF(InformeTbHv[[#This Row],[MOTIVO 1]],"Mantenimiento periódico",InformeTbHv[[#This Row],[T OTRA PARADA 1]])</f>
        <v>0</v>
      </c>
      <c r="K1722" s="72">
        <f>InformeTbHv[[#This Row],[Mantenimiento periódico]]+InformeTbHv[[#This Row],[ALISTAMIENTO]]</f>
        <v>0.33</v>
      </c>
      <c r="L1722" s="72">
        <f>SUM(InformeTbHv[[#This Row],[T OTRA PARADA 1]:[T OTRA PARADA 5]])</f>
        <v>0</v>
      </c>
      <c r="M1722" s="49" t="s">
        <v>76</v>
      </c>
      <c r="N1722" s="49" t="s">
        <v>1418</v>
      </c>
      <c r="O1722" s="49" t="s">
        <v>95</v>
      </c>
      <c r="P1722" s="49">
        <v>6135776</v>
      </c>
      <c r="Q1722" s="49" t="s">
        <v>43</v>
      </c>
      <c r="R1722" s="49" t="s">
        <v>49</v>
      </c>
      <c r="S1722" s="77">
        <v>46128</v>
      </c>
      <c r="T1722" s="49" t="s">
        <v>100</v>
      </c>
      <c r="U1722" s="49"/>
      <c r="V1722" s="49"/>
      <c r="W1722" s="49"/>
      <c r="X1722" s="49"/>
      <c r="Y1722" s="49"/>
      <c r="Z1722" s="49"/>
      <c r="AA1722" s="49"/>
      <c r="AB1722" s="49"/>
      <c r="AC1722" s="49" t="s">
        <v>1447</v>
      </c>
      <c r="AD1722" s="49" t="s">
        <v>1492</v>
      </c>
      <c r="AE1722" s="49" t="s">
        <v>1509</v>
      </c>
      <c r="AF1722" s="49">
        <v>22.377612303778299</v>
      </c>
      <c r="AG1722" s="251" t="s">
        <v>205</v>
      </c>
      <c r="AH1722" s="259">
        <v>3</v>
      </c>
      <c r="AI1722" s="49" t="s">
        <v>47</v>
      </c>
      <c r="AJ1722" s="420">
        <f>VLOOKUP(InformeTbHv[[#This Row],[TURNO]],[1]INFORMEHV!AI$2:AK$184,2,0)</f>
        <v>0.25</v>
      </c>
      <c r="AK1722" s="420">
        <f>VLOOKUP(InformeTbHv[[#This Row],[TURNO]],[1]INFORMEHV!AI$2:AK$184,3,0)</f>
        <v>0.58333333333333337</v>
      </c>
      <c r="AL1722" s="125">
        <v>22</v>
      </c>
      <c r="AM1722" s="49"/>
      <c r="AN1722" s="49"/>
      <c r="AO1722" s="49"/>
      <c r="AP1722" s="49"/>
      <c r="AQ1722" s="72">
        <v>20</v>
      </c>
      <c r="AR1722" s="49">
        <v>8</v>
      </c>
      <c r="AS1722" s="49"/>
      <c r="AT1722" s="49"/>
      <c r="AU1722" s="49"/>
      <c r="AV1722" s="49">
        <v>0.33</v>
      </c>
      <c r="AW1722" s="49">
        <v>0.25</v>
      </c>
      <c r="AX1722" s="49">
        <v>0.17</v>
      </c>
      <c r="AY1722" s="49"/>
      <c r="AZ1722" s="71" t="s">
        <v>1187</v>
      </c>
      <c r="BA1722" s="49" t="s">
        <v>48</v>
      </c>
      <c r="BB172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0.75000000000000011</v>
      </c>
      <c r="BC1722" s="72"/>
      <c r="BD1722" s="72"/>
      <c r="BE1722" s="72"/>
      <c r="BF1722" s="72"/>
      <c r="BG1722" s="74"/>
      <c r="BH1722" s="44"/>
      <c r="BI1722" s="45"/>
      <c r="BJ1722" s="45"/>
      <c r="BK1722" s="46"/>
      <c r="BL1722" s="45"/>
    </row>
    <row r="1723" spans="1:64" ht="18" customHeight="1" x14ac:dyDescent="0.3">
      <c r="A1723" s="76">
        <f>IFERROR(InformeTbHv[[#This Row],[T EFECTIVO]]/InformeTbHv[[#This Row],[Horas disponibles]],0)</f>
        <v>0.94524119947848761</v>
      </c>
      <c r="B1723" s="76">
        <f>((InformeTbHv[[#This Row],[T PROGRAMADO]]-InformeTbHv[[#This Row],[HORAS DE OTRAS PARADA]]))/InformeTbHv[[#This Row],[T PROGRAMADO]]</f>
        <v>0.90625</v>
      </c>
      <c r="C1723" s="217">
        <f>IFERROR(((InformeTbHv[[#This Row],[T PROGRAMADO]]-InformeTbHv[[#This Row],[Ttal P. mec]])/InformeTbHv[[#This Row],[T PROGRAMADO]]),0)</f>
        <v>0.95874999999999999</v>
      </c>
      <c r="D1723" s="49">
        <f>IFERROR(ROUND(InformeTbHv[[#This Row],[TOTAL DE ARBOLES]]/InformeTbHv[[#This Row],[T EFECTIVO]],2),"")</f>
        <v>14.48</v>
      </c>
      <c r="E1723" s="49">
        <f>(IFERROR(ROUND(InformeTbHv[[#This Row],[M3]]/InformeTbHv[[#This Row],[TOTAL DE ARBOLES]],2),""))</f>
        <v>0.28000000000000003</v>
      </c>
      <c r="F1723" s="39">
        <f>IFERROR(ROUND(InformeTbHv[[#This Row],[M3]]/InformeTbHv[[#This Row],[T EFECTIVO]],2),"")</f>
        <v>4.0599999999999996</v>
      </c>
      <c r="G1723" s="72">
        <f>InformeTbHv[[#This Row],[T PROGRAMADO]]-InformeTbHv[[#This Row],[HORAS DE OTRAS PARADA]]</f>
        <v>7.25</v>
      </c>
      <c r="H1723" s="72">
        <f>InformeTbHv[[#This Row],[T PROGRAMADO]]-SUM(InformeTbHv[[#This Row],[T PARADAS MEC]]+InformeTbHv[[#This Row],[ALISTAMIENTO]]+InformeTbHv[[#This Row],[Mantenimiento periódico]])</f>
        <v>7.67</v>
      </c>
      <c r="I1723" s="72">
        <f>InformeTbHv[[#This Row],[T PARADAS MEC]]+InformeTbHv[[#This Row],[ALISTAMIENTO]]+InformeTbHv[[#This Row],[Mantenimiento periódico]]</f>
        <v>0.33</v>
      </c>
      <c r="J1723" s="72">
        <f>SUMIF(InformeTbHv[[#This Row],[MOTIVO 1]],"Mantenimiento periódico",InformeTbHv[[#This Row],[T OTRA PARADA 1]])</f>
        <v>0</v>
      </c>
      <c r="K1723" s="72">
        <f>InformeTbHv[[#This Row],[Mantenimiento periódico]]+InformeTbHv[[#This Row],[ALISTAMIENTO]]</f>
        <v>0.33</v>
      </c>
      <c r="L1723" s="72">
        <f>SUM(InformeTbHv[[#This Row],[T OTRA PARADA 1]:[T OTRA PARADA 5]])</f>
        <v>0</v>
      </c>
      <c r="M1723" s="49" t="s">
        <v>76</v>
      </c>
      <c r="N1723" s="49" t="s">
        <v>1418</v>
      </c>
      <c r="O1723" s="49" t="s">
        <v>78</v>
      </c>
      <c r="P1723" s="49">
        <v>1006316837</v>
      </c>
      <c r="Q1723" s="49" t="s">
        <v>43</v>
      </c>
      <c r="R1723" s="49" t="s">
        <v>49</v>
      </c>
      <c r="S1723" s="77">
        <v>46128</v>
      </c>
      <c r="T1723" s="49" t="s">
        <v>100</v>
      </c>
      <c r="U1723" s="49"/>
      <c r="V1723" s="49"/>
      <c r="W1723" s="49"/>
      <c r="X1723" s="49"/>
      <c r="Y1723" s="49"/>
      <c r="Z1723" s="49"/>
      <c r="AA1723" s="49"/>
      <c r="AB1723" s="49"/>
      <c r="AC1723" s="49" t="s">
        <v>1447</v>
      </c>
      <c r="AD1723" s="49" t="s">
        <v>1492</v>
      </c>
      <c r="AE1723" s="49" t="s">
        <v>1509</v>
      </c>
      <c r="AF1723" s="49">
        <v>22.377612303778299</v>
      </c>
      <c r="AG1723" s="251" t="s">
        <v>205</v>
      </c>
      <c r="AH1723" s="259">
        <v>3</v>
      </c>
      <c r="AI1723" s="49" t="s">
        <v>47</v>
      </c>
      <c r="AJ1723" s="420">
        <f>VLOOKUP(InformeTbHv[[#This Row],[TURNO]],[1]INFORMEHV!AI$2:AK$184,2,0)</f>
        <v>0.25</v>
      </c>
      <c r="AK1723" s="420">
        <f>VLOOKUP(InformeTbHv[[#This Row],[TURNO]],[1]INFORMEHV!AI$2:AK$184,3,0)</f>
        <v>0.58333333333333337</v>
      </c>
      <c r="AL1723" s="125">
        <v>22</v>
      </c>
      <c r="AM1723" s="49">
        <v>105</v>
      </c>
      <c r="AN1723" s="49">
        <v>29.44</v>
      </c>
      <c r="AO1723" s="49">
        <v>4.6900000000000004</v>
      </c>
      <c r="AP1723" s="49"/>
      <c r="AQ1723" s="72">
        <v>20</v>
      </c>
      <c r="AR1723" s="49">
        <v>8</v>
      </c>
      <c r="AS1723" s="49"/>
      <c r="AT1723" s="49"/>
      <c r="AU1723" s="49"/>
      <c r="AV1723" s="49">
        <v>0.33</v>
      </c>
      <c r="AW1723" s="49">
        <v>0.25</v>
      </c>
      <c r="AX1723" s="49">
        <v>0.17</v>
      </c>
      <c r="AY1723" s="49"/>
      <c r="AZ1723" s="71" t="s">
        <v>1188</v>
      </c>
      <c r="BA1723" s="49" t="s">
        <v>48</v>
      </c>
      <c r="BB172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0.75000000000000011</v>
      </c>
      <c r="BC1723" s="72"/>
      <c r="BD1723" s="72"/>
      <c r="BE1723" s="72"/>
      <c r="BF1723" s="72"/>
      <c r="BG1723" s="74"/>
      <c r="BH1723" s="44"/>
      <c r="BI1723" s="45"/>
      <c r="BJ1723" s="45"/>
      <c r="BK1723" s="46"/>
      <c r="BL1723" s="45"/>
    </row>
    <row r="1724" spans="1:64" ht="18" customHeight="1" x14ac:dyDescent="0.3">
      <c r="A1724" s="76">
        <f>IFERROR(InformeTbHv[[#This Row],[T EFECTIVO]]/InformeTbHv[[#This Row],[Horas disponibles]],0)</f>
        <v>0.94524119947848761</v>
      </c>
      <c r="B1724" s="76">
        <f>((InformeTbHv[[#This Row],[T PROGRAMADO]]-InformeTbHv[[#This Row],[HORAS DE OTRAS PARADA]]))/InformeTbHv[[#This Row],[T PROGRAMADO]]</f>
        <v>0.90625</v>
      </c>
      <c r="C1724" s="217">
        <f>IFERROR(((InformeTbHv[[#This Row],[T PROGRAMADO]]-InformeTbHv[[#This Row],[Ttal P. mec]])/InformeTbHv[[#This Row],[T PROGRAMADO]]),0)</f>
        <v>0.95874999999999999</v>
      </c>
      <c r="D1724" s="49">
        <f>IFERROR(ROUND(InformeTbHv[[#This Row],[TOTAL DE ARBOLES]]/InformeTbHv[[#This Row],[T EFECTIVO]],2),"")</f>
        <v>24.14</v>
      </c>
      <c r="E1724" s="49">
        <f>(IFERROR(ROUND(InformeTbHv[[#This Row],[M3]]/InformeTbHv[[#This Row],[TOTAL DE ARBOLES]],2),""))</f>
        <v>0.26</v>
      </c>
      <c r="F1724" s="39">
        <f>IFERROR(ROUND(InformeTbHv[[#This Row],[M3]]/InformeTbHv[[#This Row],[T EFECTIVO]],2),"")</f>
        <v>6.25</v>
      </c>
      <c r="G1724" s="72">
        <f>InformeTbHv[[#This Row],[T PROGRAMADO]]-InformeTbHv[[#This Row],[HORAS DE OTRAS PARADA]]</f>
        <v>7.25</v>
      </c>
      <c r="H1724" s="72">
        <f>InformeTbHv[[#This Row],[T PROGRAMADO]]-SUM(InformeTbHv[[#This Row],[T PARADAS MEC]]+InformeTbHv[[#This Row],[ALISTAMIENTO]]+InformeTbHv[[#This Row],[Mantenimiento periódico]])</f>
        <v>7.67</v>
      </c>
      <c r="I1724" s="72">
        <f>InformeTbHv[[#This Row],[T PARADAS MEC]]+InformeTbHv[[#This Row],[ALISTAMIENTO]]+InformeTbHv[[#This Row],[Mantenimiento periódico]]</f>
        <v>0.33</v>
      </c>
      <c r="J1724" s="72">
        <f>SUMIF(InformeTbHv[[#This Row],[MOTIVO 1]],"Mantenimiento periódico",InformeTbHv[[#This Row],[T OTRA PARADA 1]])</f>
        <v>0</v>
      </c>
      <c r="K1724" s="72">
        <f>InformeTbHv[[#This Row],[Mantenimiento periódico]]+InformeTbHv[[#This Row],[ALISTAMIENTO]]</f>
        <v>0.33</v>
      </c>
      <c r="L1724" s="72">
        <f>SUM(InformeTbHv[[#This Row],[T OTRA PARADA 1]:[T OTRA PARADA 5]])</f>
        <v>0</v>
      </c>
      <c r="M1724" s="49" t="s">
        <v>76</v>
      </c>
      <c r="N1724" s="49" t="s">
        <v>1418</v>
      </c>
      <c r="O1724" s="49" t="s">
        <v>95</v>
      </c>
      <c r="P1724" s="49">
        <v>6135776</v>
      </c>
      <c r="Q1724" s="49" t="s">
        <v>43</v>
      </c>
      <c r="R1724" s="49" t="s">
        <v>49</v>
      </c>
      <c r="S1724" s="77">
        <v>46129</v>
      </c>
      <c r="T1724" s="49" t="s">
        <v>100</v>
      </c>
      <c r="U1724" s="49"/>
      <c r="V1724" s="49"/>
      <c r="W1724" s="49"/>
      <c r="X1724" s="49"/>
      <c r="Y1724" s="49"/>
      <c r="Z1724" s="49"/>
      <c r="AA1724" s="49"/>
      <c r="AB1724" s="49"/>
      <c r="AC1724" s="49" t="s">
        <v>1447</v>
      </c>
      <c r="AD1724" s="49" t="s">
        <v>1492</v>
      </c>
      <c r="AE1724" s="49" t="s">
        <v>1509</v>
      </c>
      <c r="AF1724" s="49">
        <v>22.377612303778299</v>
      </c>
      <c r="AG1724" s="251" t="s">
        <v>205</v>
      </c>
      <c r="AH1724" s="259">
        <v>3</v>
      </c>
      <c r="AI1724" s="49" t="s">
        <v>47</v>
      </c>
      <c r="AJ1724" s="420">
        <f>VLOOKUP(InformeTbHv[[#This Row],[TURNO]],[1]INFORMEHV!AI$2:AK$184,2,0)</f>
        <v>0.25</v>
      </c>
      <c r="AK1724" s="420">
        <f>VLOOKUP(InformeTbHv[[#This Row],[TURNO]],[1]INFORMEHV!AI$2:AK$184,3,0)</f>
        <v>0.58333333333333337</v>
      </c>
      <c r="AL1724" s="125">
        <v>22</v>
      </c>
      <c r="AM1724" s="49">
        <v>175</v>
      </c>
      <c r="AN1724" s="49">
        <v>45.32</v>
      </c>
      <c r="AO1724" s="49">
        <v>9.0299999999999994</v>
      </c>
      <c r="AP1724" s="49"/>
      <c r="AQ1724" s="72">
        <v>20</v>
      </c>
      <c r="AR1724" s="49">
        <v>8</v>
      </c>
      <c r="AS1724" s="49"/>
      <c r="AT1724" s="49"/>
      <c r="AU1724" s="49"/>
      <c r="AV1724" s="49">
        <v>0.33</v>
      </c>
      <c r="AW1724" s="49">
        <v>0.25</v>
      </c>
      <c r="AX1724" s="49">
        <v>0.17</v>
      </c>
      <c r="AY1724" s="49"/>
      <c r="AZ1724" s="71" t="s">
        <v>1191</v>
      </c>
      <c r="BA1724" s="49" t="s">
        <v>48</v>
      </c>
      <c r="BB172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0.75000000000000011</v>
      </c>
      <c r="BC1724" s="72"/>
      <c r="BD1724" s="72"/>
      <c r="BE1724" s="72"/>
      <c r="BF1724" s="72"/>
      <c r="BG1724" s="74"/>
      <c r="BH1724" s="44"/>
      <c r="BI1724" s="45"/>
      <c r="BJ1724" s="45"/>
      <c r="BK1724" s="46"/>
      <c r="BL1724" s="45"/>
    </row>
    <row r="1725" spans="1:64" ht="18" customHeight="1" x14ac:dyDescent="0.3">
      <c r="A1725" s="76">
        <f>IFERROR(InformeTbHv[[#This Row],[T EFECTIVO]]/InformeTbHv[[#This Row],[Horas disponibles]],0)</f>
        <v>0.9445910290237467</v>
      </c>
      <c r="B1725" s="76">
        <f>((InformeTbHv[[#This Row],[T PROGRAMADO]]-InformeTbHv[[#This Row],[HORAS DE OTRAS PARADA]]))/InformeTbHv[[#This Row],[T PROGRAMADO]]</f>
        <v>0.89500000000000002</v>
      </c>
      <c r="C1725" s="217">
        <f>IFERROR(((InformeTbHv[[#This Row],[T PROGRAMADO]]-InformeTbHv[[#This Row],[Ttal P. mec]])/InformeTbHv[[#This Row],[T PROGRAMADO]]),0)</f>
        <v>0.94750000000000001</v>
      </c>
      <c r="D1725" s="49">
        <f>IFERROR(ROUND(InformeTbHv[[#This Row],[TOTAL DE ARBOLES]]/InformeTbHv[[#This Row],[T EFECTIVO]],2),"")</f>
        <v>33.799999999999997</v>
      </c>
      <c r="E1725" s="49">
        <f>(IFERROR(ROUND(InformeTbHv[[#This Row],[M3]]/InformeTbHv[[#This Row],[TOTAL DE ARBOLES]],2),""))</f>
        <v>0.25</v>
      </c>
      <c r="F1725" s="39">
        <f>IFERROR(ROUND(InformeTbHv[[#This Row],[M3]]/InformeTbHv[[#This Row],[T EFECTIVO]],2),"")</f>
        <v>8.3800000000000008</v>
      </c>
      <c r="G1725" s="72">
        <f>InformeTbHv[[#This Row],[T PROGRAMADO]]-InformeTbHv[[#This Row],[HORAS DE OTRAS PARADA]]</f>
        <v>7.16</v>
      </c>
      <c r="H1725" s="72">
        <f>InformeTbHv[[#This Row],[T PROGRAMADO]]-SUM(InformeTbHv[[#This Row],[T PARADAS MEC]]+InformeTbHv[[#This Row],[ALISTAMIENTO]]+InformeTbHv[[#This Row],[Mantenimiento periódico]])</f>
        <v>7.58</v>
      </c>
      <c r="I1725" s="72">
        <f>InformeTbHv[[#This Row],[T PARADAS MEC]]+InformeTbHv[[#This Row],[ALISTAMIENTO]]+InformeTbHv[[#This Row],[Mantenimiento periódico]]</f>
        <v>0.42</v>
      </c>
      <c r="J1725" s="72">
        <f>SUMIF(InformeTbHv[[#This Row],[MOTIVO 1]],"Mantenimiento periódico",InformeTbHv[[#This Row],[T OTRA PARADA 1]])</f>
        <v>0</v>
      </c>
      <c r="K1725" s="72">
        <f>InformeTbHv[[#This Row],[Mantenimiento periódico]]+InformeTbHv[[#This Row],[ALISTAMIENTO]]</f>
        <v>0.42</v>
      </c>
      <c r="L1725" s="72">
        <f>SUM(InformeTbHv[[#This Row],[T OTRA PARADA 1]:[T OTRA PARADA 5]])</f>
        <v>0</v>
      </c>
      <c r="M1725" s="49" t="s">
        <v>55</v>
      </c>
      <c r="N1725" s="49" t="s">
        <v>1418</v>
      </c>
      <c r="O1725" s="49" t="s">
        <v>93</v>
      </c>
      <c r="P1725" s="49">
        <v>1112881624</v>
      </c>
      <c r="Q1725" s="49" t="s">
        <v>43</v>
      </c>
      <c r="R1725" s="49" t="s">
        <v>49</v>
      </c>
      <c r="S1725" s="77">
        <v>46129</v>
      </c>
      <c r="T1725" s="49" t="s">
        <v>518</v>
      </c>
      <c r="U1725" s="49"/>
      <c r="V1725" s="49"/>
      <c r="W1725" s="49"/>
      <c r="X1725" s="49"/>
      <c r="Y1725" s="49"/>
      <c r="Z1725" s="49"/>
      <c r="AA1725" s="49"/>
      <c r="AB1725" s="49"/>
      <c r="AC1725" s="49" t="s">
        <v>1431</v>
      </c>
      <c r="AD1725" s="49" t="s">
        <v>1476</v>
      </c>
      <c r="AE1725" s="49" t="s">
        <v>1518</v>
      </c>
      <c r="AF1725" s="49">
        <v>19.234154182394327</v>
      </c>
      <c r="AG1725" s="49" t="s">
        <v>1318</v>
      </c>
      <c r="AH1725" s="259">
        <v>15</v>
      </c>
      <c r="AI1725" s="49" t="s">
        <v>61</v>
      </c>
      <c r="AJ1725" s="420">
        <f>VLOOKUP(InformeTbHv[[#This Row],[TURNO]],[1]INFORMEHV!AI$2:AK$184,2,0)</f>
        <v>0.91666666666666663</v>
      </c>
      <c r="AK1725" s="420">
        <f>VLOOKUP(InformeTbHv[[#This Row],[TURNO]],[1]INFORMEHV!AI$2:AK$184,3,0)</f>
        <v>0.25</v>
      </c>
      <c r="AL1725" s="125">
        <v>26</v>
      </c>
      <c r="AM1725" s="49">
        <v>242</v>
      </c>
      <c r="AN1725" s="49">
        <v>60</v>
      </c>
      <c r="AO1725" s="49">
        <v>13</v>
      </c>
      <c r="AP1725" s="49">
        <v>36</v>
      </c>
      <c r="AQ1725" s="197">
        <v>26</v>
      </c>
      <c r="AR1725" s="49">
        <v>8</v>
      </c>
      <c r="AS1725" s="49"/>
      <c r="AT1725" s="49"/>
      <c r="AU1725" s="49"/>
      <c r="AV1725" s="49">
        <v>0.42</v>
      </c>
      <c r="AW1725" s="49">
        <v>0.42</v>
      </c>
      <c r="AX1725" s="49"/>
      <c r="AY1725" s="49">
        <v>5</v>
      </c>
      <c r="AZ1725" s="71" t="s">
        <v>1192</v>
      </c>
      <c r="BA1725" s="49" t="s">
        <v>46</v>
      </c>
      <c r="BB172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0.84</v>
      </c>
      <c r="BC1725" s="72"/>
      <c r="BD1725" s="72"/>
      <c r="BE1725" s="72"/>
      <c r="BF1725" s="72"/>
      <c r="BG1725" s="74"/>
      <c r="BH1725" s="44"/>
      <c r="BI1725" s="45"/>
      <c r="BJ1725" s="45"/>
      <c r="BK1725" s="46"/>
      <c r="BL1725" s="45"/>
    </row>
    <row r="1726" spans="1:64" ht="18" customHeight="1" x14ac:dyDescent="0.3">
      <c r="A1726" s="76">
        <f>IFERROR(InformeTbHv[[#This Row],[T EFECTIVO]]/InformeTbHv[[#This Row],[Horas disponibles]],0)</f>
        <v>0.8891820580474934</v>
      </c>
      <c r="B1726" s="76">
        <f>((InformeTbHv[[#This Row],[T PROGRAMADO]]-InformeTbHv[[#This Row],[HORAS DE OTRAS PARADA]]))/InformeTbHv[[#This Row],[T PROGRAMADO]]</f>
        <v>0.84250000000000003</v>
      </c>
      <c r="C1726" s="217">
        <f>IFERROR(((InformeTbHv[[#This Row],[T PROGRAMADO]]-InformeTbHv[[#This Row],[Ttal P. mec]])/InformeTbHv[[#This Row],[T PROGRAMADO]]),0)</f>
        <v>0.94750000000000001</v>
      </c>
      <c r="D1726" s="49">
        <f>IFERROR(ROUND(InformeTbHv[[#This Row],[TOTAL DE ARBOLES]]/InformeTbHv[[#This Row],[T EFECTIVO]],2),"")</f>
        <v>36.5</v>
      </c>
      <c r="E1726" s="49">
        <f>(IFERROR(ROUND(InformeTbHv[[#This Row],[M3]]/InformeTbHv[[#This Row],[TOTAL DE ARBOLES]],2),""))</f>
        <v>0.24</v>
      </c>
      <c r="F1726" s="39">
        <f>IFERROR(ROUND(InformeTbHv[[#This Row],[M3]]/InformeTbHv[[#This Row],[T EFECTIVO]],2),"")</f>
        <v>8.9</v>
      </c>
      <c r="G1726" s="72">
        <f>InformeTbHv[[#This Row],[T PROGRAMADO]]-InformeTbHv[[#This Row],[HORAS DE OTRAS PARADA]]</f>
        <v>6.74</v>
      </c>
      <c r="H1726" s="72">
        <f>InformeTbHv[[#This Row],[T PROGRAMADO]]-SUM(InformeTbHv[[#This Row],[T PARADAS MEC]]+InformeTbHv[[#This Row],[ALISTAMIENTO]]+InformeTbHv[[#This Row],[Mantenimiento periódico]])</f>
        <v>7.58</v>
      </c>
      <c r="I1726" s="72">
        <f>InformeTbHv[[#This Row],[T PARADAS MEC]]+InformeTbHv[[#This Row],[ALISTAMIENTO]]+InformeTbHv[[#This Row],[Mantenimiento periódico]]</f>
        <v>0.42</v>
      </c>
      <c r="J1726" s="72">
        <f>SUMIF(InformeTbHv[[#This Row],[MOTIVO 1]],"Mantenimiento periódico",InformeTbHv[[#This Row],[T OTRA PARADA 1]])</f>
        <v>0</v>
      </c>
      <c r="K1726" s="72">
        <f>InformeTbHv[[#This Row],[Mantenimiento periódico]]+InformeTbHv[[#This Row],[ALISTAMIENTO]]</f>
        <v>0.42</v>
      </c>
      <c r="L1726" s="72">
        <f>SUM(InformeTbHv[[#This Row],[T OTRA PARADA 1]:[T OTRA PARADA 5]])</f>
        <v>0</v>
      </c>
      <c r="M1726" s="49" t="s">
        <v>55</v>
      </c>
      <c r="N1726" s="49" t="s">
        <v>1418</v>
      </c>
      <c r="O1726" s="49" t="s">
        <v>56</v>
      </c>
      <c r="P1726" s="49">
        <v>1114480052</v>
      </c>
      <c r="Q1726" s="49" t="s">
        <v>43</v>
      </c>
      <c r="R1726" s="49" t="s">
        <v>49</v>
      </c>
      <c r="S1726" s="77">
        <v>46129</v>
      </c>
      <c r="T1726" s="49" t="s">
        <v>62</v>
      </c>
      <c r="U1726" s="49"/>
      <c r="V1726" s="49"/>
      <c r="W1726" s="49"/>
      <c r="X1726" s="49"/>
      <c r="Y1726" s="49"/>
      <c r="Z1726" s="49"/>
      <c r="AA1726" s="49"/>
      <c r="AB1726" s="49"/>
      <c r="AC1726" s="49" t="s">
        <v>1445</v>
      </c>
      <c r="AD1726" s="49" t="s">
        <v>1490</v>
      </c>
      <c r="AE1726" s="49" t="s">
        <v>1518</v>
      </c>
      <c r="AF1726" s="49">
        <v>19.828868083208551</v>
      </c>
      <c r="AG1726" s="49" t="s">
        <v>1318</v>
      </c>
      <c r="AH1726" s="259">
        <v>15</v>
      </c>
      <c r="AI1726" s="49" t="s">
        <v>47</v>
      </c>
      <c r="AJ1726" s="420">
        <f>VLOOKUP(InformeTbHv[[#This Row],[TURNO]],[1]INFORMEHV!AI$2:AK$184,2,0)</f>
        <v>0.25</v>
      </c>
      <c r="AK1726" s="420">
        <f>VLOOKUP(InformeTbHv[[#This Row],[TURNO]],[1]INFORMEHV!AI$2:AK$184,3,0)</f>
        <v>0.58333333333333337</v>
      </c>
      <c r="AL1726" s="125">
        <v>28</v>
      </c>
      <c r="AM1726" s="49">
        <v>246</v>
      </c>
      <c r="AN1726" s="49">
        <v>60</v>
      </c>
      <c r="AO1726" s="49">
        <v>23</v>
      </c>
      <c r="AP1726" s="49">
        <v>38</v>
      </c>
      <c r="AQ1726" s="197">
        <v>26</v>
      </c>
      <c r="AR1726" s="49">
        <v>8</v>
      </c>
      <c r="AS1726" s="49"/>
      <c r="AT1726" s="49"/>
      <c r="AU1726" s="49"/>
      <c r="AV1726" s="49">
        <v>0.42</v>
      </c>
      <c r="AW1726" s="49">
        <v>0.42</v>
      </c>
      <c r="AX1726" s="49">
        <v>0.42</v>
      </c>
      <c r="AY1726" s="49"/>
      <c r="AZ1726" s="71" t="s">
        <v>1193</v>
      </c>
      <c r="BA1726" s="49" t="s">
        <v>46</v>
      </c>
      <c r="BB172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1.26</v>
      </c>
      <c r="BC1726" s="72"/>
      <c r="BD1726" s="72"/>
      <c r="BE1726" s="72"/>
      <c r="BF1726" s="72"/>
      <c r="BG1726" s="74"/>
      <c r="BH1726" s="44"/>
      <c r="BI1726" s="45"/>
      <c r="BJ1726" s="45"/>
      <c r="BK1726" s="46"/>
      <c r="BL1726" s="45"/>
    </row>
    <row r="1727" spans="1:64" ht="18" customHeight="1" x14ac:dyDescent="0.3">
      <c r="A1727" s="76">
        <f>IFERROR(InformeTbHv[[#This Row],[T EFECTIVO]]/InformeTbHv[[#This Row],[Horas disponibles]],0)</f>
        <v>0.90221642764015642</v>
      </c>
      <c r="B1727" s="76">
        <f>((InformeTbHv[[#This Row],[T PROGRAMADO]]-InformeTbHv[[#This Row],[HORAS DE OTRAS PARADA]]))/InformeTbHv[[#This Row],[T PROGRAMADO]]</f>
        <v>0.86499999999999999</v>
      </c>
      <c r="C1727" s="217">
        <f>IFERROR(((InformeTbHv[[#This Row],[T PROGRAMADO]]-InformeTbHv[[#This Row],[Ttal P. mec]])/InformeTbHv[[#This Row],[T PROGRAMADO]]),0)</f>
        <v>0.95874999999999999</v>
      </c>
      <c r="D1727" s="49">
        <f>IFERROR(ROUND(InformeTbHv[[#This Row],[TOTAL DE ARBOLES]]/InformeTbHv[[#This Row],[T EFECTIVO]],2),"")</f>
        <v>24.28</v>
      </c>
      <c r="E1727" s="49">
        <f>(IFERROR(ROUND(InformeTbHv[[#This Row],[M3]]/InformeTbHv[[#This Row],[TOTAL DE ARBOLES]],2),""))</f>
        <v>0.37</v>
      </c>
      <c r="F1727" s="39">
        <f>IFERROR(ROUND(InformeTbHv[[#This Row],[M3]]/InformeTbHv[[#This Row],[T EFECTIVO]],2),"")</f>
        <v>8.8800000000000008</v>
      </c>
      <c r="G1727" s="72">
        <f>InformeTbHv[[#This Row],[T PROGRAMADO]]-InformeTbHv[[#This Row],[HORAS DE OTRAS PARADA]]</f>
        <v>6.92</v>
      </c>
      <c r="H1727" s="72">
        <f>InformeTbHv[[#This Row],[T PROGRAMADO]]-SUM(InformeTbHv[[#This Row],[T PARADAS MEC]]+InformeTbHv[[#This Row],[ALISTAMIENTO]]+InformeTbHv[[#This Row],[Mantenimiento periódico]])</f>
        <v>7.67</v>
      </c>
      <c r="I1727" s="72">
        <f>InformeTbHv[[#This Row],[T PARADAS MEC]]+InformeTbHv[[#This Row],[ALISTAMIENTO]]+InformeTbHv[[#This Row],[Mantenimiento periódico]]</f>
        <v>0.33</v>
      </c>
      <c r="J1727" s="72">
        <f>SUMIF(InformeTbHv[[#This Row],[MOTIVO 1]],"Mantenimiento periódico",InformeTbHv[[#This Row],[T OTRA PARADA 1]])</f>
        <v>0</v>
      </c>
      <c r="K1727" s="72">
        <f>InformeTbHv[[#This Row],[Mantenimiento periódico]]+InformeTbHv[[#This Row],[ALISTAMIENTO]]</f>
        <v>0.33</v>
      </c>
      <c r="L1727" s="72">
        <f>SUM(InformeTbHv[[#This Row],[T OTRA PARADA 1]:[T OTRA PARADA 5]])</f>
        <v>0.5</v>
      </c>
      <c r="M1727" s="49" t="s">
        <v>42</v>
      </c>
      <c r="N1727" s="49" t="s">
        <v>1418</v>
      </c>
      <c r="O1727" s="49" t="s">
        <v>75</v>
      </c>
      <c r="P1727" s="49">
        <v>1114481552</v>
      </c>
      <c r="Q1727" s="49" t="s">
        <v>43</v>
      </c>
      <c r="R1727" s="49" t="s">
        <v>44</v>
      </c>
      <c r="S1727" s="77">
        <v>46129</v>
      </c>
      <c r="T1727" s="49" t="s">
        <v>1189</v>
      </c>
      <c r="U1727" s="49"/>
      <c r="V1727" s="49"/>
      <c r="W1727" s="49"/>
      <c r="X1727" s="49"/>
      <c r="Y1727" s="49"/>
      <c r="Z1727" s="49"/>
      <c r="AA1727" s="49"/>
      <c r="AB1727" s="49"/>
      <c r="AC1727" s="49" t="s">
        <v>1433</v>
      </c>
      <c r="AD1727" s="49" t="s">
        <v>1478</v>
      </c>
      <c r="AE1727" s="49" t="s">
        <v>1519</v>
      </c>
      <c r="AF1727" s="49">
        <v>29.662077627552875</v>
      </c>
      <c r="AG1727" s="49" t="s">
        <v>208</v>
      </c>
      <c r="AH1727" s="259">
        <v>1</v>
      </c>
      <c r="AI1727" s="49" t="s">
        <v>61</v>
      </c>
      <c r="AJ1727" s="420">
        <f>VLOOKUP(InformeTbHv[[#This Row],[TURNO]],[1]INFORMEHV!AI$2:AK$184,2,0)</f>
        <v>0.91666666666666663</v>
      </c>
      <c r="AK1727" s="420">
        <f>VLOOKUP(InformeTbHv[[#This Row],[TURNO]],[1]INFORMEHV!AI$2:AK$184,3,0)</f>
        <v>0.25</v>
      </c>
      <c r="AL1727" s="125">
        <v>32</v>
      </c>
      <c r="AM1727" s="49">
        <v>168</v>
      </c>
      <c r="AN1727" s="49">
        <v>61.46</v>
      </c>
      <c r="AO1727" s="49">
        <v>8.26</v>
      </c>
      <c r="AP1727" s="49"/>
      <c r="AQ1727" s="72">
        <v>21</v>
      </c>
      <c r="AR1727" s="49">
        <v>8</v>
      </c>
      <c r="AS1727" s="49"/>
      <c r="AT1727" s="49"/>
      <c r="AU1727" s="49"/>
      <c r="AV1727" s="49">
        <v>0.33</v>
      </c>
      <c r="AW1727" s="49">
        <v>0.25</v>
      </c>
      <c r="AX1727" s="49"/>
      <c r="AY1727" s="49">
        <v>3</v>
      </c>
      <c r="AZ1727" s="71" t="s">
        <v>92</v>
      </c>
      <c r="BA1727" s="49" t="s">
        <v>46</v>
      </c>
      <c r="BB172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1.08</v>
      </c>
      <c r="BC1727" s="72">
        <v>0.5</v>
      </c>
      <c r="BD1727" s="72"/>
      <c r="BE1727" s="72"/>
      <c r="BF1727" s="72"/>
      <c r="BG1727" s="74"/>
      <c r="BH1727" s="44" t="s">
        <v>712</v>
      </c>
      <c r="BI1727" s="45"/>
      <c r="BJ1727" s="45"/>
      <c r="BK1727" s="46"/>
      <c r="BL1727" s="45"/>
    </row>
    <row r="1728" spans="1:64" ht="18" customHeight="1" x14ac:dyDescent="0.3">
      <c r="A1728" s="76">
        <f>IFERROR(InformeTbHv[[#This Row],[T EFECTIVO]]/InformeTbHv[[#This Row],[Horas disponibles]],0)</f>
        <v>0.64516129032258063</v>
      </c>
      <c r="B1728" s="76">
        <f>((InformeTbHv[[#This Row],[T PROGRAMADO]]-InformeTbHv[[#This Row],[HORAS DE OTRAS PARADA]]))/InformeTbHv[[#This Row],[T PROGRAMADO]]</f>
        <v>0.625</v>
      </c>
      <c r="C1728" s="217">
        <f>IFERROR(((InformeTbHv[[#This Row],[T PROGRAMADO]]-InformeTbHv[[#This Row],[Ttal P. mec]])/InformeTbHv[[#This Row],[T PROGRAMADO]]),0)</f>
        <v>0.96875</v>
      </c>
      <c r="D1728" s="49">
        <f>IFERROR(ROUND(InformeTbHv[[#This Row],[TOTAL DE ARBOLES]]/InformeTbHv[[#This Row],[T EFECTIVO]],2),"")</f>
        <v>49.2</v>
      </c>
      <c r="E1728" s="49">
        <f>(IFERROR(ROUND(InformeTbHv[[#This Row],[M3]]/InformeTbHv[[#This Row],[TOTAL DE ARBOLES]],2),""))</f>
        <v>0.42</v>
      </c>
      <c r="F1728" s="39">
        <f>IFERROR(ROUND(InformeTbHv[[#This Row],[M3]]/InformeTbHv[[#This Row],[T EFECTIVO]],2),"")</f>
        <v>20.65</v>
      </c>
      <c r="G1728" s="72">
        <f>InformeTbHv[[#This Row],[T PROGRAMADO]]-InformeTbHv[[#This Row],[HORAS DE OTRAS PARADA]]</f>
        <v>5</v>
      </c>
      <c r="H1728" s="72">
        <f>InformeTbHv[[#This Row],[T PROGRAMADO]]-SUM(InformeTbHv[[#This Row],[T PARADAS MEC]]+InformeTbHv[[#This Row],[ALISTAMIENTO]]+InformeTbHv[[#This Row],[Mantenimiento periódico]])</f>
        <v>7.75</v>
      </c>
      <c r="I1728" s="72">
        <f>InformeTbHv[[#This Row],[T PARADAS MEC]]+InformeTbHv[[#This Row],[ALISTAMIENTO]]+InformeTbHv[[#This Row],[Mantenimiento periódico]]</f>
        <v>0.25</v>
      </c>
      <c r="J1728" s="72">
        <f>SUMIF(InformeTbHv[[#This Row],[MOTIVO 1]],"Mantenimiento periódico",InformeTbHv[[#This Row],[T OTRA PARADA 1]])</f>
        <v>0</v>
      </c>
      <c r="K1728" s="72">
        <f>InformeTbHv[[#This Row],[Mantenimiento periódico]]+InformeTbHv[[#This Row],[ALISTAMIENTO]]</f>
        <v>0.25</v>
      </c>
      <c r="L1728" s="72">
        <f>SUM(InformeTbHv[[#This Row],[T OTRA PARADA 1]:[T OTRA PARADA 5]])</f>
        <v>2.5</v>
      </c>
      <c r="M1728" s="49" t="s">
        <v>42</v>
      </c>
      <c r="N1728" s="49" t="s">
        <v>1418</v>
      </c>
      <c r="O1728" s="49" t="s">
        <v>80</v>
      </c>
      <c r="P1728" s="49">
        <v>94270446</v>
      </c>
      <c r="Q1728" s="49" t="s">
        <v>43</v>
      </c>
      <c r="R1728" s="49" t="s">
        <v>44</v>
      </c>
      <c r="S1728" s="77">
        <v>46129</v>
      </c>
      <c r="T1728" s="49" t="s">
        <v>1189</v>
      </c>
      <c r="U1728" s="49"/>
      <c r="V1728" s="49"/>
      <c r="W1728" s="49"/>
      <c r="X1728" s="49"/>
      <c r="Y1728" s="49"/>
      <c r="Z1728" s="49"/>
      <c r="AA1728" s="49"/>
      <c r="AB1728" s="49"/>
      <c r="AC1728" s="49" t="s">
        <v>1433</v>
      </c>
      <c r="AD1728" s="49" t="s">
        <v>1478</v>
      </c>
      <c r="AE1728" s="49" t="s">
        <v>1519</v>
      </c>
      <c r="AF1728" s="49">
        <v>29.662077627552875</v>
      </c>
      <c r="AG1728" s="25" t="s">
        <v>207</v>
      </c>
      <c r="AH1728" s="259">
        <v>1</v>
      </c>
      <c r="AI1728" s="49" t="s">
        <v>47</v>
      </c>
      <c r="AJ1728" s="420">
        <f>VLOOKUP(InformeTbHv[[#This Row],[TURNO]],[1]INFORMEHV!AI$2:AK$184,2,0)</f>
        <v>0.25</v>
      </c>
      <c r="AK1728" s="420">
        <f>VLOOKUP(InformeTbHv[[#This Row],[TURNO]],[1]INFORMEHV!AI$2:AK$184,3,0)</f>
        <v>0.58333333333333337</v>
      </c>
      <c r="AL1728" s="125">
        <v>28</v>
      </c>
      <c r="AM1728" s="49">
        <v>246</v>
      </c>
      <c r="AN1728" s="49">
        <v>103.23</v>
      </c>
      <c r="AO1728" s="49">
        <v>11.51</v>
      </c>
      <c r="AP1728" s="49"/>
      <c r="AQ1728" s="72">
        <v>20</v>
      </c>
      <c r="AR1728" s="49">
        <v>8</v>
      </c>
      <c r="AS1728" s="49"/>
      <c r="AT1728" s="49"/>
      <c r="AU1728" s="49"/>
      <c r="AV1728" s="49">
        <v>0.25</v>
      </c>
      <c r="AW1728" s="49"/>
      <c r="AX1728" s="49">
        <v>0.25</v>
      </c>
      <c r="AY1728" s="49">
        <v>3</v>
      </c>
      <c r="AZ1728" s="71" t="s">
        <v>92</v>
      </c>
      <c r="BA1728" s="49" t="s">
        <v>46</v>
      </c>
      <c r="BB172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v>
      </c>
      <c r="BC1728" s="72">
        <v>0.5</v>
      </c>
      <c r="BD1728" s="72">
        <v>2</v>
      </c>
      <c r="BE1728" s="72"/>
      <c r="BF1728" s="72"/>
      <c r="BG1728" s="74"/>
      <c r="BH1728" s="44" t="s">
        <v>1090</v>
      </c>
      <c r="BI1728" s="45" t="s">
        <v>255</v>
      </c>
      <c r="BJ1728" s="45"/>
      <c r="BK1728" s="46"/>
      <c r="BL1728" s="45"/>
    </row>
    <row r="1729" spans="1:64" ht="18" customHeight="1" x14ac:dyDescent="0.3">
      <c r="A1729" s="76">
        <f>IFERROR(InformeTbHv[[#This Row],[T EFECTIVO]]/InformeTbHv[[#This Row],[Horas disponibles]],0)</f>
        <v>0.91160949868073882</v>
      </c>
      <c r="B1729" s="76">
        <f>((InformeTbHv[[#This Row],[T PROGRAMADO]]-InformeTbHv[[#This Row],[HORAS DE OTRAS PARADA]]))/InformeTbHv[[#This Row],[T PROGRAMADO]]</f>
        <v>0.86375000000000002</v>
      </c>
      <c r="C1729" s="217">
        <f>IFERROR(((InformeTbHv[[#This Row],[T PROGRAMADO]]-InformeTbHv[[#This Row],[Ttal P. mec]])/InformeTbHv[[#This Row],[T PROGRAMADO]]),0)</f>
        <v>0.94750000000000001</v>
      </c>
      <c r="D1729" s="49">
        <f>IFERROR(ROUND(InformeTbHv[[#This Row],[TOTAL DE ARBOLES]]/InformeTbHv[[#This Row],[T EFECTIVO]],2),"")</f>
        <v>39.07</v>
      </c>
      <c r="E1729" s="49">
        <f>(IFERROR(ROUND(InformeTbHv[[#This Row],[M3]]/InformeTbHv[[#This Row],[TOTAL DE ARBOLES]],2),""))</f>
        <v>0.3</v>
      </c>
      <c r="F1729" s="39">
        <f>IFERROR(ROUND(InformeTbHv[[#This Row],[M3]]/InformeTbHv[[#This Row],[T EFECTIVO]],2),"")</f>
        <v>11.58</v>
      </c>
      <c r="G1729" s="72">
        <f>InformeTbHv[[#This Row],[T PROGRAMADO]]-InformeTbHv[[#This Row],[HORAS DE OTRAS PARADA]]</f>
        <v>6.91</v>
      </c>
      <c r="H1729" s="72">
        <f>InformeTbHv[[#This Row],[T PROGRAMADO]]-SUM(InformeTbHv[[#This Row],[T PARADAS MEC]]+InformeTbHv[[#This Row],[ALISTAMIENTO]]+InformeTbHv[[#This Row],[Mantenimiento periódico]])</f>
        <v>7.58</v>
      </c>
      <c r="I1729" s="72">
        <f>InformeTbHv[[#This Row],[T PARADAS MEC]]+InformeTbHv[[#This Row],[ALISTAMIENTO]]+InformeTbHv[[#This Row],[Mantenimiento periódico]]</f>
        <v>0.42</v>
      </c>
      <c r="J1729" s="72">
        <f>SUMIF(InformeTbHv[[#This Row],[MOTIVO 1]],"Mantenimiento periódico",InformeTbHv[[#This Row],[T OTRA PARADA 1]])</f>
        <v>0</v>
      </c>
      <c r="K1729" s="72">
        <f>InformeTbHv[[#This Row],[Mantenimiento periódico]]+InformeTbHv[[#This Row],[ALISTAMIENTO]]</f>
        <v>0.42</v>
      </c>
      <c r="L1729" s="72">
        <f>SUM(InformeTbHv[[#This Row],[T OTRA PARADA 1]:[T OTRA PARADA 5]])</f>
        <v>0</v>
      </c>
      <c r="M1729" s="49" t="s">
        <v>55</v>
      </c>
      <c r="N1729" s="49" t="s">
        <v>1418</v>
      </c>
      <c r="O1729" s="49" t="s">
        <v>60</v>
      </c>
      <c r="P1729" s="49">
        <v>1061791033</v>
      </c>
      <c r="Q1729" s="49" t="s">
        <v>43</v>
      </c>
      <c r="R1729" s="49" t="s">
        <v>49</v>
      </c>
      <c r="S1729" s="77">
        <v>46130</v>
      </c>
      <c r="T1729" s="49" t="s">
        <v>518</v>
      </c>
      <c r="U1729" s="49"/>
      <c r="V1729" s="49"/>
      <c r="W1729" s="49"/>
      <c r="X1729" s="49"/>
      <c r="Y1729" s="49"/>
      <c r="Z1729" s="49"/>
      <c r="AA1729" s="49"/>
      <c r="AB1729" s="49"/>
      <c r="AC1729" s="49" t="s">
        <v>1431</v>
      </c>
      <c r="AD1729" s="49" t="s">
        <v>1476</v>
      </c>
      <c r="AE1729" s="49" t="s">
        <v>1518</v>
      </c>
      <c r="AF1729" s="49">
        <v>19.234154182394327</v>
      </c>
      <c r="AG1729" s="49" t="s">
        <v>1318</v>
      </c>
      <c r="AH1729" s="259">
        <v>15</v>
      </c>
      <c r="AI1729" s="49" t="s">
        <v>45</v>
      </c>
      <c r="AJ1729" s="420">
        <f>VLOOKUP(InformeTbHv[[#This Row],[TURNO]],[1]INFORMEHV!AI$2:AK$184,2,0)</f>
        <v>0.58333333333333337</v>
      </c>
      <c r="AK1729" s="420">
        <f>VLOOKUP(InformeTbHv[[#This Row],[TURNO]],[1]INFORMEHV!AI$2:AK$184,3,0)</f>
        <v>0.91666666666666663</v>
      </c>
      <c r="AL1729" s="125">
        <v>28</v>
      </c>
      <c r="AM1729" s="49">
        <v>270</v>
      </c>
      <c r="AN1729" s="49">
        <v>80</v>
      </c>
      <c r="AO1729" s="49">
        <v>12</v>
      </c>
      <c r="AP1729" s="49">
        <v>33</v>
      </c>
      <c r="AQ1729" s="197">
        <v>26</v>
      </c>
      <c r="AR1729" s="49">
        <v>8</v>
      </c>
      <c r="AS1729" s="49"/>
      <c r="AT1729" s="49"/>
      <c r="AU1729" s="49"/>
      <c r="AV1729" s="49">
        <v>0.42</v>
      </c>
      <c r="AW1729" s="49">
        <v>0.42</v>
      </c>
      <c r="AX1729" s="49">
        <v>0.25</v>
      </c>
      <c r="AY1729" s="49"/>
      <c r="AZ1729" s="71" t="s">
        <v>1194</v>
      </c>
      <c r="BA1729" s="49" t="s">
        <v>46</v>
      </c>
      <c r="BB172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1.0899999999999999</v>
      </c>
      <c r="BC1729" s="72"/>
      <c r="BD1729" s="72"/>
      <c r="BE1729" s="72"/>
      <c r="BF1729" s="72"/>
      <c r="BG1729" s="74"/>
      <c r="BH1729" s="44"/>
      <c r="BI1729" s="45"/>
      <c r="BJ1729" s="45"/>
      <c r="BK1729" s="46"/>
      <c r="BL1729" s="45"/>
    </row>
    <row r="1730" spans="1:64" ht="18" customHeight="1" x14ac:dyDescent="0.3">
      <c r="A1730" s="76">
        <f>IFERROR(InformeTbHv[[#This Row],[T EFECTIVO]]/InformeTbHv[[#This Row],[Horas disponibles]],0)</f>
        <v>0.93403693931398413</v>
      </c>
      <c r="B1730" s="76">
        <f>((InformeTbHv[[#This Row],[T PROGRAMADO]]-InformeTbHv[[#This Row],[HORAS DE OTRAS PARADA]]))/InformeTbHv[[#This Row],[T PROGRAMADO]]</f>
        <v>0.88500000000000001</v>
      </c>
      <c r="C1730" s="217">
        <f>IFERROR(((InformeTbHv[[#This Row],[T PROGRAMADO]]-InformeTbHv[[#This Row],[Ttal P. mec]])/InformeTbHv[[#This Row],[T PROGRAMADO]]),0)</f>
        <v>0.94750000000000001</v>
      </c>
      <c r="D1730" s="49">
        <f>IFERROR(ROUND(InformeTbHv[[#This Row],[TOTAL DE ARBOLES]]/InformeTbHv[[#This Row],[T EFECTIVO]],2),"")</f>
        <v>20.48</v>
      </c>
      <c r="E1730" s="49">
        <f>(IFERROR(ROUND(InformeTbHv[[#This Row],[M3]]/InformeTbHv[[#This Row],[TOTAL DE ARBOLES]],2),""))</f>
        <v>0.4</v>
      </c>
      <c r="F1730" s="39">
        <f>IFERROR(ROUND(InformeTbHv[[#This Row],[M3]]/InformeTbHv[[#This Row],[T EFECTIVO]],2),"")</f>
        <v>8.2899999999999991</v>
      </c>
      <c r="G1730" s="72">
        <f>InformeTbHv[[#This Row],[T PROGRAMADO]]-InformeTbHv[[#This Row],[HORAS DE OTRAS PARADA]]</f>
        <v>7.08</v>
      </c>
      <c r="H1730" s="72">
        <f>InformeTbHv[[#This Row],[T PROGRAMADO]]-SUM(InformeTbHv[[#This Row],[T PARADAS MEC]]+InformeTbHv[[#This Row],[ALISTAMIENTO]]+InformeTbHv[[#This Row],[Mantenimiento periódico]])</f>
        <v>7.58</v>
      </c>
      <c r="I1730" s="72">
        <f>InformeTbHv[[#This Row],[T PARADAS MEC]]+InformeTbHv[[#This Row],[ALISTAMIENTO]]+InformeTbHv[[#This Row],[Mantenimiento periódico]]</f>
        <v>0.42</v>
      </c>
      <c r="J1730" s="72">
        <f>SUMIF(InformeTbHv[[#This Row],[MOTIVO 1]],"Mantenimiento periódico",InformeTbHv[[#This Row],[T OTRA PARADA 1]])</f>
        <v>0</v>
      </c>
      <c r="K1730" s="72">
        <f>InformeTbHv[[#This Row],[Mantenimiento periódico]]+InformeTbHv[[#This Row],[ALISTAMIENTO]]</f>
        <v>0.42</v>
      </c>
      <c r="L1730" s="72">
        <f>SUM(InformeTbHv[[#This Row],[T OTRA PARADA 1]:[T OTRA PARADA 5]])</f>
        <v>0</v>
      </c>
      <c r="M1730" s="49" t="s">
        <v>42</v>
      </c>
      <c r="N1730" s="49" t="s">
        <v>1418</v>
      </c>
      <c r="O1730" s="49" t="s">
        <v>75</v>
      </c>
      <c r="P1730" s="49">
        <v>1114481552</v>
      </c>
      <c r="Q1730" s="49" t="s">
        <v>43</v>
      </c>
      <c r="R1730" s="49" t="s">
        <v>44</v>
      </c>
      <c r="S1730" s="77">
        <v>46130</v>
      </c>
      <c r="T1730" s="49" t="s">
        <v>1189</v>
      </c>
      <c r="U1730" s="49"/>
      <c r="V1730" s="49"/>
      <c r="W1730" s="49"/>
      <c r="X1730" s="49"/>
      <c r="Y1730" s="49"/>
      <c r="Z1730" s="49"/>
      <c r="AA1730" s="49"/>
      <c r="AB1730" s="49"/>
      <c r="AC1730" s="49" t="s">
        <v>1433</v>
      </c>
      <c r="AD1730" s="49" t="s">
        <v>1478</v>
      </c>
      <c r="AE1730" s="49" t="s">
        <v>1519</v>
      </c>
      <c r="AF1730" s="49">
        <v>29.662077627552875</v>
      </c>
      <c r="AG1730" s="49" t="s">
        <v>208</v>
      </c>
      <c r="AH1730" s="259">
        <v>1</v>
      </c>
      <c r="AI1730" s="49" t="s">
        <v>45</v>
      </c>
      <c r="AJ1730" s="420">
        <f>VLOOKUP(InformeTbHv[[#This Row],[TURNO]],[1]INFORMEHV!AI$2:AK$184,2,0)</f>
        <v>0.58333333333333337</v>
      </c>
      <c r="AK1730" s="420">
        <f>VLOOKUP(InformeTbHv[[#This Row],[TURNO]],[1]INFORMEHV!AI$2:AK$184,3,0)</f>
        <v>0.91666666666666663</v>
      </c>
      <c r="AL1730" s="125">
        <v>32</v>
      </c>
      <c r="AM1730" s="49">
        <v>145</v>
      </c>
      <c r="AN1730" s="49">
        <v>58.71</v>
      </c>
      <c r="AO1730" s="49">
        <v>8.32</v>
      </c>
      <c r="AP1730" s="49"/>
      <c r="AQ1730" s="72">
        <v>21</v>
      </c>
      <c r="AR1730" s="125">
        <v>8</v>
      </c>
      <c r="AS1730" s="49"/>
      <c r="AT1730" s="30" t="s">
        <v>328</v>
      </c>
      <c r="AU1730" s="49"/>
      <c r="AV1730" s="49">
        <v>0.42</v>
      </c>
      <c r="AW1730" s="49">
        <v>0.25</v>
      </c>
      <c r="AX1730" s="49">
        <v>0.25</v>
      </c>
      <c r="AY1730" s="49">
        <v>5</v>
      </c>
      <c r="AZ1730" s="71" t="s">
        <v>92</v>
      </c>
      <c r="BA1730" s="49" t="s">
        <v>46</v>
      </c>
      <c r="BB173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0.91999999999999993</v>
      </c>
      <c r="BC1730" s="72"/>
      <c r="BD1730" s="72"/>
      <c r="BE1730" s="72"/>
      <c r="BF1730" s="72"/>
      <c r="BG1730" s="74"/>
      <c r="BH1730" s="44"/>
      <c r="BI1730" s="45"/>
      <c r="BJ1730" s="45"/>
      <c r="BK1730" s="46"/>
      <c r="BL1730" s="45"/>
    </row>
    <row r="1731" spans="1:64" ht="18" customHeight="1" x14ac:dyDescent="0.3">
      <c r="A1731" s="76">
        <f>IFERROR(InformeTbHv[[#This Row],[T EFECTIVO]]/InformeTbHv[[#This Row],[Horas disponibles]],0)</f>
        <v>0.96401028277634959</v>
      </c>
      <c r="B1731" s="76">
        <f>((InformeTbHv[[#This Row],[T PROGRAMADO]]-InformeTbHv[[#This Row],[HORAS DE OTRAS PARADA]]))/InformeTbHv[[#This Row],[T PROGRAMADO]]</f>
        <v>0.9375</v>
      </c>
      <c r="C1731" s="217">
        <f>IFERROR(((InformeTbHv[[#This Row],[T PROGRAMADO]]-InformeTbHv[[#This Row],[Ttal P. mec]])/InformeTbHv[[#This Row],[T PROGRAMADO]]),0)</f>
        <v>0.97250000000000003</v>
      </c>
      <c r="D1731" s="49">
        <f>IFERROR(ROUND(InformeTbHv[[#This Row],[TOTAL DE ARBOLES]]/InformeTbHv[[#This Row],[T EFECTIVO]],2),"")</f>
        <v>28.71</v>
      </c>
      <c r="E1731" s="49">
        <f>(IFERROR(ROUND(InformeTbHv[[#This Row],[M3]]/InformeTbHv[[#This Row],[TOTAL DE ARBOLES]],2),""))</f>
        <v>0.26</v>
      </c>
      <c r="F1731" s="39">
        <f>IFERROR(ROUND(InformeTbHv[[#This Row],[M3]]/InformeTbHv[[#This Row],[T EFECTIVO]],2),"")</f>
        <v>7.47</v>
      </c>
      <c r="G1731" s="72">
        <f>InformeTbHv[[#This Row],[T PROGRAMADO]]-InformeTbHv[[#This Row],[HORAS DE OTRAS PARADA]]</f>
        <v>11.25</v>
      </c>
      <c r="H1731" s="72">
        <f>InformeTbHv[[#This Row],[T PROGRAMADO]]-SUM(InformeTbHv[[#This Row],[T PARADAS MEC]]+InformeTbHv[[#This Row],[ALISTAMIENTO]]+InformeTbHv[[#This Row],[Mantenimiento periódico]])</f>
        <v>11.67</v>
      </c>
      <c r="I1731" s="72">
        <f>InformeTbHv[[#This Row],[T PARADAS MEC]]+InformeTbHv[[#This Row],[ALISTAMIENTO]]+InformeTbHv[[#This Row],[Mantenimiento periódico]]</f>
        <v>0.33</v>
      </c>
      <c r="J1731" s="72">
        <f>SUMIF(InformeTbHv[[#This Row],[MOTIVO 1]],"Mantenimiento periódico",InformeTbHv[[#This Row],[T OTRA PARADA 1]])</f>
        <v>0</v>
      </c>
      <c r="K1731" s="72">
        <f>InformeTbHv[[#This Row],[Mantenimiento periódico]]+InformeTbHv[[#This Row],[ALISTAMIENTO]]</f>
        <v>0.33</v>
      </c>
      <c r="L1731" s="72">
        <f>SUM(InformeTbHv[[#This Row],[T OTRA PARADA 1]:[T OTRA PARADA 5]])</f>
        <v>0</v>
      </c>
      <c r="M1731" s="49" t="s">
        <v>76</v>
      </c>
      <c r="N1731" s="49" t="s">
        <v>1418</v>
      </c>
      <c r="O1731" s="49" t="s">
        <v>83</v>
      </c>
      <c r="P1731" s="49">
        <v>1116724602</v>
      </c>
      <c r="Q1731" s="49" t="s">
        <v>43</v>
      </c>
      <c r="R1731" s="49" t="s">
        <v>49</v>
      </c>
      <c r="S1731" s="77">
        <v>46131</v>
      </c>
      <c r="T1731" s="49" t="s">
        <v>100</v>
      </c>
      <c r="U1731" s="49"/>
      <c r="V1731" s="49"/>
      <c r="W1731" s="49"/>
      <c r="X1731" s="49"/>
      <c r="Y1731" s="49"/>
      <c r="Z1731" s="49"/>
      <c r="AA1731" s="49"/>
      <c r="AB1731" s="49"/>
      <c r="AC1731" s="49" t="s">
        <v>1447</v>
      </c>
      <c r="AD1731" s="49" t="s">
        <v>1492</v>
      </c>
      <c r="AE1731" s="49" t="s">
        <v>1509</v>
      </c>
      <c r="AF1731" s="49">
        <v>22.377612303778299</v>
      </c>
      <c r="AG1731" s="251" t="s">
        <v>205</v>
      </c>
      <c r="AH1731" s="259">
        <v>3</v>
      </c>
      <c r="AI1731" s="49" t="s">
        <v>47</v>
      </c>
      <c r="AJ1731" s="420">
        <f>VLOOKUP(InformeTbHv[[#This Row],[TURNO]],[1]INFORMEHV!AI$2:AK$184,2,0)</f>
        <v>0.25</v>
      </c>
      <c r="AK1731" s="420">
        <f>VLOOKUP(InformeTbHv[[#This Row],[TURNO]],[1]INFORMEHV!AI$2:AK$184,3,0)</f>
        <v>0.58333333333333337</v>
      </c>
      <c r="AL1731" s="125">
        <v>22</v>
      </c>
      <c r="AM1731" s="49">
        <v>323</v>
      </c>
      <c r="AN1731" s="49">
        <v>84.08</v>
      </c>
      <c r="AO1731" s="49">
        <v>8.5</v>
      </c>
      <c r="AP1731" s="49"/>
      <c r="AQ1731" s="72">
        <v>20</v>
      </c>
      <c r="AR1731" s="49">
        <v>12</v>
      </c>
      <c r="AS1731" s="49"/>
      <c r="AT1731" s="49"/>
      <c r="AU1731" s="49"/>
      <c r="AV1731" s="49">
        <v>0.33</v>
      </c>
      <c r="AW1731" s="49">
        <v>0.25</v>
      </c>
      <c r="AX1731" s="49">
        <v>0.17</v>
      </c>
      <c r="AY1731" s="49">
        <v>0.5</v>
      </c>
      <c r="AZ1731" s="71"/>
      <c r="BA1731" s="49" t="s">
        <v>48</v>
      </c>
      <c r="BB173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0.75000000000000011</v>
      </c>
      <c r="BC1731" s="72"/>
      <c r="BD1731" s="72"/>
      <c r="BE1731" s="72"/>
      <c r="BF1731" s="72"/>
      <c r="BG1731" s="74"/>
      <c r="BH1731" s="44"/>
      <c r="BI1731" s="45"/>
      <c r="BJ1731" s="45"/>
      <c r="BK1731" s="46"/>
      <c r="BL1731" s="45"/>
    </row>
    <row r="1732" spans="1:64" ht="18" customHeight="1" x14ac:dyDescent="0.3">
      <c r="A1732" s="76">
        <f>IFERROR(InformeTbHv[[#This Row],[T EFECTIVO]]/InformeTbHv[[#This Row],[Horas disponibles]],0)</f>
        <v>0.96</v>
      </c>
      <c r="B1732" s="76">
        <f>((InformeTbHv[[#This Row],[T PROGRAMADO]]-InformeTbHv[[#This Row],[HORAS DE OTRAS PARADA]]))/InformeTbHv[[#This Row],[T PROGRAMADO]]</f>
        <v>0.92307692307692313</v>
      </c>
      <c r="C1732" s="217">
        <f>IFERROR(((InformeTbHv[[#This Row],[T PROGRAMADO]]-InformeTbHv[[#This Row],[Ttal P. mec]])/InformeTbHv[[#This Row],[T PROGRAMADO]]),0)</f>
        <v>0.96153846153846156</v>
      </c>
      <c r="D1732" s="49">
        <f>IFERROR(ROUND(InformeTbHv[[#This Row],[TOTAL DE ARBOLES]]/InformeTbHv[[#This Row],[T EFECTIVO]],2),"")</f>
        <v>52.83</v>
      </c>
      <c r="E1732" s="49">
        <f>(IFERROR(ROUND(InformeTbHv[[#This Row],[M3]]/InformeTbHv[[#This Row],[TOTAL DE ARBOLES]],2),""))</f>
        <v>0.38</v>
      </c>
      <c r="F1732" s="39">
        <f>IFERROR(ROUND(InformeTbHv[[#This Row],[M3]]/InformeTbHv[[#This Row],[T EFECTIVO]],2),"")</f>
        <v>20.260000000000002</v>
      </c>
      <c r="G1732" s="72">
        <f>InformeTbHv[[#This Row],[T PROGRAMADO]]-InformeTbHv[[#This Row],[HORAS DE OTRAS PARADA]]</f>
        <v>6</v>
      </c>
      <c r="H1732" s="72">
        <f>InformeTbHv[[#This Row],[T PROGRAMADO]]-SUM(InformeTbHv[[#This Row],[T PARADAS MEC]]+InformeTbHv[[#This Row],[ALISTAMIENTO]]+InformeTbHv[[#This Row],[Mantenimiento periódico]])</f>
        <v>6.25</v>
      </c>
      <c r="I1732" s="72">
        <f>InformeTbHv[[#This Row],[T PARADAS MEC]]+InformeTbHv[[#This Row],[ALISTAMIENTO]]+InformeTbHv[[#This Row],[Mantenimiento periódico]]</f>
        <v>0.25</v>
      </c>
      <c r="J1732" s="72">
        <f>SUMIF(InformeTbHv[[#This Row],[MOTIVO 1]],"Mantenimiento periódico",InformeTbHv[[#This Row],[T OTRA PARADA 1]])</f>
        <v>0</v>
      </c>
      <c r="K1732" s="72">
        <f>InformeTbHv[[#This Row],[Mantenimiento periódico]]+InformeTbHv[[#This Row],[ALISTAMIENTO]]</f>
        <v>0.25</v>
      </c>
      <c r="L1732" s="72">
        <f>SUM(InformeTbHv[[#This Row],[T OTRA PARADA 1]:[T OTRA PARADA 5]])</f>
        <v>0</v>
      </c>
      <c r="M1732" s="49" t="s">
        <v>42</v>
      </c>
      <c r="N1732" s="49" t="s">
        <v>1418</v>
      </c>
      <c r="O1732" s="49" t="s">
        <v>58</v>
      </c>
      <c r="P1732" s="49">
        <v>6343935</v>
      </c>
      <c r="Q1732" s="49" t="s">
        <v>43</v>
      </c>
      <c r="R1732" s="49" t="s">
        <v>44</v>
      </c>
      <c r="S1732" s="77">
        <v>46131</v>
      </c>
      <c r="T1732" s="49" t="s">
        <v>1189</v>
      </c>
      <c r="U1732" s="49"/>
      <c r="V1732" s="49"/>
      <c r="W1732" s="49"/>
      <c r="X1732" s="49"/>
      <c r="Y1732" s="49"/>
      <c r="Z1732" s="49"/>
      <c r="AA1732" s="49"/>
      <c r="AB1732" s="49"/>
      <c r="AC1732" s="49" t="s">
        <v>1433</v>
      </c>
      <c r="AD1732" s="49" t="s">
        <v>1478</v>
      </c>
      <c r="AE1732" s="49" t="s">
        <v>1519</v>
      </c>
      <c r="AF1732" s="49">
        <v>29.662077627552875</v>
      </c>
      <c r="AG1732" s="49" t="s">
        <v>208</v>
      </c>
      <c r="AH1732" s="259">
        <v>1</v>
      </c>
      <c r="AI1732" s="49" t="s">
        <v>47</v>
      </c>
      <c r="AJ1732" s="420">
        <f>VLOOKUP(InformeTbHv[[#This Row],[TURNO]],[1]INFORMEHV!AI$2:AK$184,2,0)</f>
        <v>0.25</v>
      </c>
      <c r="AK1732" s="420">
        <f>VLOOKUP(InformeTbHv[[#This Row],[TURNO]],[1]INFORMEHV!AI$2:AK$184,3,0)</f>
        <v>0.58333333333333337</v>
      </c>
      <c r="AL1732" s="125">
        <v>35</v>
      </c>
      <c r="AM1732" s="49">
        <v>317</v>
      </c>
      <c r="AN1732" s="49">
        <v>121.54</v>
      </c>
      <c r="AO1732" s="49">
        <v>13.43</v>
      </c>
      <c r="AP1732" s="49"/>
      <c r="AQ1732" s="72">
        <v>21</v>
      </c>
      <c r="AR1732" s="49">
        <v>6.5</v>
      </c>
      <c r="AS1732" s="49"/>
      <c r="AT1732" s="49"/>
      <c r="AU1732" s="49"/>
      <c r="AV1732" s="49">
        <v>0.25</v>
      </c>
      <c r="AW1732" s="49"/>
      <c r="AX1732" s="49">
        <v>0.25</v>
      </c>
      <c r="AY1732" s="49">
        <v>4</v>
      </c>
      <c r="AZ1732" s="71" t="s">
        <v>92</v>
      </c>
      <c r="BA1732" s="49" t="s">
        <v>48</v>
      </c>
      <c r="BB173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0.5</v>
      </c>
      <c r="BC1732" s="72"/>
      <c r="BD1732" s="72"/>
      <c r="BE1732" s="72"/>
      <c r="BF1732" s="72"/>
      <c r="BG1732" s="74"/>
      <c r="BH1732" s="44"/>
      <c r="BI1732" s="45"/>
      <c r="BJ1732" s="45"/>
      <c r="BK1732" s="46"/>
      <c r="BL1732" s="45"/>
    </row>
    <row r="1733" spans="1:64" ht="18" customHeight="1" x14ac:dyDescent="0.3">
      <c r="A1733" s="76">
        <f>IFERROR(InformeTbHv[[#This Row],[T EFECTIVO]]/InformeTbHv[[#This Row],[Horas disponibles]],0)</f>
        <v>0.96</v>
      </c>
      <c r="B1733" s="76">
        <f>((InformeTbHv[[#This Row],[T PROGRAMADO]]-InformeTbHv[[#This Row],[HORAS DE OTRAS PARADA]]))/InformeTbHv[[#This Row],[T PROGRAMADO]]</f>
        <v>0.92307692307692313</v>
      </c>
      <c r="C1733" s="217">
        <f>IFERROR(((InformeTbHv[[#This Row],[T PROGRAMADO]]-InformeTbHv[[#This Row],[Ttal P. mec]])/InformeTbHv[[#This Row],[T PROGRAMADO]]),0)</f>
        <v>0.96153846153846156</v>
      </c>
      <c r="D1733" s="49">
        <f>IFERROR(ROUND(InformeTbHv[[#This Row],[TOTAL DE ARBOLES]]/InformeTbHv[[#This Row],[T EFECTIVO]],2),"")</f>
        <v>19.829999999999998</v>
      </c>
      <c r="E1733" s="49">
        <f>(IFERROR(ROUND(InformeTbHv[[#This Row],[M3]]/InformeTbHv[[#This Row],[TOTAL DE ARBOLES]],2),""))</f>
        <v>0.48</v>
      </c>
      <c r="F1733" s="39">
        <f>IFERROR(ROUND(InformeTbHv[[#This Row],[M3]]/InformeTbHv[[#This Row],[T EFECTIVO]],2),"")</f>
        <v>9.6</v>
      </c>
      <c r="G1733" s="72">
        <f>InformeTbHv[[#This Row],[T PROGRAMADO]]-InformeTbHv[[#This Row],[HORAS DE OTRAS PARADA]]</f>
        <v>6</v>
      </c>
      <c r="H1733" s="72">
        <f>InformeTbHv[[#This Row],[T PROGRAMADO]]-SUM(InformeTbHv[[#This Row],[T PARADAS MEC]]+InformeTbHv[[#This Row],[ALISTAMIENTO]]+InformeTbHv[[#This Row],[Mantenimiento periódico]])</f>
        <v>6.25</v>
      </c>
      <c r="I1733" s="72">
        <f>InformeTbHv[[#This Row],[T PARADAS MEC]]+InformeTbHv[[#This Row],[ALISTAMIENTO]]+InformeTbHv[[#This Row],[Mantenimiento periódico]]</f>
        <v>0.25</v>
      </c>
      <c r="J1733" s="72">
        <f>SUMIF(InformeTbHv[[#This Row],[MOTIVO 1]],"Mantenimiento periódico",InformeTbHv[[#This Row],[T OTRA PARADA 1]])</f>
        <v>0</v>
      </c>
      <c r="K1733" s="72">
        <f>InformeTbHv[[#This Row],[Mantenimiento periódico]]+InformeTbHv[[#This Row],[ALISTAMIENTO]]</f>
        <v>0.25</v>
      </c>
      <c r="L1733" s="72">
        <f>SUM(InformeTbHv[[#This Row],[T OTRA PARADA 1]:[T OTRA PARADA 5]])</f>
        <v>0</v>
      </c>
      <c r="M1733" s="49" t="s">
        <v>42</v>
      </c>
      <c r="N1733" s="49" t="s">
        <v>1418</v>
      </c>
      <c r="O1733" s="49" t="s">
        <v>75</v>
      </c>
      <c r="P1733" s="49">
        <v>1114481552</v>
      </c>
      <c r="Q1733" s="49" t="s">
        <v>43</v>
      </c>
      <c r="R1733" s="49" t="s">
        <v>44</v>
      </c>
      <c r="S1733" s="77">
        <v>46131</v>
      </c>
      <c r="T1733" s="49" t="s">
        <v>1189</v>
      </c>
      <c r="U1733" s="49"/>
      <c r="V1733" s="49"/>
      <c r="W1733" s="49"/>
      <c r="X1733" s="49"/>
      <c r="Y1733" s="49"/>
      <c r="Z1733" s="49"/>
      <c r="AA1733" s="49"/>
      <c r="AB1733" s="49"/>
      <c r="AC1733" s="49" t="s">
        <v>1433</v>
      </c>
      <c r="AD1733" s="49" t="s">
        <v>1478</v>
      </c>
      <c r="AE1733" s="49" t="s">
        <v>1519</v>
      </c>
      <c r="AF1733" s="49">
        <v>29.662077627552875</v>
      </c>
      <c r="AG1733" s="49" t="s">
        <v>208</v>
      </c>
      <c r="AH1733" s="259">
        <v>1</v>
      </c>
      <c r="AI1733" s="49" t="s">
        <v>45</v>
      </c>
      <c r="AJ1733" s="420">
        <f>VLOOKUP(InformeTbHv[[#This Row],[TURNO]],[1]INFORMEHV!AI$2:AK$184,2,0)</f>
        <v>0.58333333333333337</v>
      </c>
      <c r="AK1733" s="420">
        <f>VLOOKUP(InformeTbHv[[#This Row],[TURNO]],[1]INFORMEHV!AI$2:AK$184,3,0)</f>
        <v>0.91666666666666663</v>
      </c>
      <c r="AL1733" s="125">
        <v>30</v>
      </c>
      <c r="AM1733" s="49">
        <v>119</v>
      </c>
      <c r="AN1733" s="49">
        <v>57.62</v>
      </c>
      <c r="AO1733" s="49">
        <v>10.32</v>
      </c>
      <c r="AP1733" s="49"/>
      <c r="AQ1733" s="72">
        <v>21</v>
      </c>
      <c r="AR1733" s="49">
        <v>6.5</v>
      </c>
      <c r="AS1733" s="49"/>
      <c r="AT1733" s="49"/>
      <c r="AU1733" s="49"/>
      <c r="AV1733" s="49">
        <v>0.25</v>
      </c>
      <c r="AW1733" s="49"/>
      <c r="AX1733" s="49">
        <v>0.25</v>
      </c>
      <c r="AY1733" s="49">
        <v>2</v>
      </c>
      <c r="AZ1733" s="71" t="s">
        <v>92</v>
      </c>
      <c r="BA1733" s="49" t="s">
        <v>48</v>
      </c>
      <c r="BB173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0.5</v>
      </c>
      <c r="BC1733" s="72"/>
      <c r="BD1733" s="72"/>
      <c r="BE1733" s="72"/>
      <c r="BF1733" s="72"/>
      <c r="BG1733" s="74"/>
      <c r="BH1733" s="44"/>
      <c r="BI1733" s="45"/>
      <c r="BJ1733" s="45"/>
      <c r="BK1733" s="46"/>
      <c r="BL1733" s="45"/>
    </row>
    <row r="1734" spans="1:64" ht="18" customHeight="1" x14ac:dyDescent="0.3">
      <c r="A1734" s="76">
        <f>IFERROR(InformeTbHv[[#This Row],[T EFECTIVO]]/InformeTbHv[[#This Row],[Horas disponibles]],0)</f>
        <v>0.72881355932203384</v>
      </c>
      <c r="B1734" s="76">
        <f>((InformeTbHv[[#This Row],[T PROGRAMADO]]-InformeTbHv[[#This Row],[HORAS DE OTRAS PARADA]]))/InformeTbHv[[#This Row],[T PROGRAMADO]]</f>
        <v>0.69874999999999998</v>
      </c>
      <c r="C1734" s="217">
        <f>IFERROR(((InformeTbHv[[#This Row],[T PROGRAMADO]]-InformeTbHv[[#This Row],[Ttal P. mec]])/InformeTbHv[[#This Row],[T PROGRAMADO]]),0)</f>
        <v>0.95874999999999999</v>
      </c>
      <c r="D1734" s="49">
        <f>IFERROR(ROUND(InformeTbHv[[#This Row],[TOTAL DE ARBOLES]]/InformeTbHv[[#This Row],[T EFECTIVO]],2),"")</f>
        <v>49.73</v>
      </c>
      <c r="E1734" s="49">
        <f>(IFERROR(ROUND(InformeTbHv[[#This Row],[M3]]/InformeTbHv[[#This Row],[TOTAL DE ARBOLES]],2),""))</f>
        <v>0.15</v>
      </c>
      <c r="F1734" s="39">
        <f>IFERROR(ROUND(InformeTbHv[[#This Row],[M3]]/InformeTbHv[[#This Row],[T EFECTIVO]],2),"")</f>
        <v>7.69</v>
      </c>
      <c r="G1734" s="72">
        <f>InformeTbHv[[#This Row],[T PROGRAMADO]]-InformeTbHv[[#This Row],[HORAS DE OTRAS PARADA]]</f>
        <v>5.59</v>
      </c>
      <c r="H1734" s="72">
        <f>InformeTbHv[[#This Row],[T PROGRAMADO]]-SUM(InformeTbHv[[#This Row],[T PARADAS MEC]]+InformeTbHv[[#This Row],[ALISTAMIENTO]]+InformeTbHv[[#This Row],[Mantenimiento periódico]])</f>
        <v>7.67</v>
      </c>
      <c r="I1734" s="72">
        <f>InformeTbHv[[#This Row],[T PARADAS MEC]]+InformeTbHv[[#This Row],[ALISTAMIENTO]]+InformeTbHv[[#This Row],[Mantenimiento periódico]]</f>
        <v>0.33</v>
      </c>
      <c r="J1734" s="72">
        <f>SUMIF(InformeTbHv[[#This Row],[MOTIVO 1]],"Mantenimiento periódico",InformeTbHv[[#This Row],[T OTRA PARADA 1]])</f>
        <v>0</v>
      </c>
      <c r="K1734" s="72">
        <f>InformeTbHv[[#This Row],[Mantenimiento periódico]]+InformeTbHv[[#This Row],[ALISTAMIENTO]]</f>
        <v>0.33</v>
      </c>
      <c r="L1734" s="72">
        <f>SUM(InformeTbHv[[#This Row],[T OTRA PARADA 1]:[T OTRA PARADA 5]])</f>
        <v>1.5</v>
      </c>
      <c r="M1734" s="49" t="s">
        <v>134</v>
      </c>
      <c r="N1734" s="49" t="s">
        <v>1417</v>
      </c>
      <c r="O1734" s="49" t="s">
        <v>373</v>
      </c>
      <c r="P1734" s="49">
        <v>1022124225</v>
      </c>
      <c r="Q1734" s="49" t="s">
        <v>65</v>
      </c>
      <c r="R1734" s="49" t="s">
        <v>49</v>
      </c>
      <c r="S1734" s="77">
        <v>46120</v>
      </c>
      <c r="T1734" s="49" t="s">
        <v>941</v>
      </c>
      <c r="U1734" s="49"/>
      <c r="V1734" s="49"/>
      <c r="W1734" s="49"/>
      <c r="X1734" s="49"/>
      <c r="Y1734" s="49"/>
      <c r="Z1734" s="49"/>
      <c r="AA1734" s="49"/>
      <c r="AB1734" s="49"/>
      <c r="AC1734" s="49" t="s">
        <v>1424</v>
      </c>
      <c r="AD1734" s="49" t="s">
        <v>1469</v>
      </c>
      <c r="AE1734" s="49" t="s">
        <v>1513</v>
      </c>
      <c r="AF1734" s="49">
        <v>17.094631593058232</v>
      </c>
      <c r="AG1734" s="252" t="s">
        <v>206</v>
      </c>
      <c r="AH1734" s="259">
        <v>4</v>
      </c>
      <c r="AI1734" s="49" t="s">
        <v>47</v>
      </c>
      <c r="AJ1734" s="420">
        <f>VLOOKUP(InformeTbHv[[#This Row],[TURNO]],[1]INFORMEHV!AI$2:AK$184,2,0)</f>
        <v>0.25</v>
      </c>
      <c r="AK1734" s="420">
        <f>VLOOKUP(InformeTbHv[[#This Row],[TURNO]],[1]INFORMEHV!AI$2:AK$184,3,0)</f>
        <v>0.58333333333333337</v>
      </c>
      <c r="AL1734" s="125">
        <v>20</v>
      </c>
      <c r="AM1734" s="49">
        <v>278</v>
      </c>
      <c r="AN1734" s="49">
        <v>42.96</v>
      </c>
      <c r="AO1734" s="49">
        <v>5.8</v>
      </c>
      <c r="AP1734" s="49"/>
      <c r="AQ1734" s="72">
        <v>15</v>
      </c>
      <c r="AR1734" s="49">
        <v>8</v>
      </c>
      <c r="AS1734" s="49"/>
      <c r="AT1734" s="49"/>
      <c r="AU1734" s="49"/>
      <c r="AV1734" s="49">
        <v>0.33</v>
      </c>
      <c r="AW1734" s="49">
        <v>0.33</v>
      </c>
      <c r="AX1734" s="49">
        <v>0.25</v>
      </c>
      <c r="AY1734" s="49"/>
      <c r="AZ1734" s="71"/>
      <c r="BA1734" s="49" t="s">
        <v>48</v>
      </c>
      <c r="BB173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2.41</v>
      </c>
      <c r="BC1734" s="72">
        <v>1.5</v>
      </c>
      <c r="BD1734" s="72"/>
      <c r="BE1734" s="72"/>
      <c r="BF1734" s="72"/>
      <c r="BG1734" s="74"/>
      <c r="BH1734" s="44" t="s">
        <v>255</v>
      </c>
      <c r="BI1734" s="45"/>
      <c r="BJ1734" s="45"/>
      <c r="BK1734" s="46"/>
      <c r="BL1734" s="45"/>
    </row>
    <row r="1735" spans="1:64" ht="18" customHeight="1" x14ac:dyDescent="0.3">
      <c r="A1735" s="76">
        <f>IFERROR(InformeTbHv[[#This Row],[T EFECTIVO]]/InformeTbHv[[#This Row],[Horas disponibles]],0)</f>
        <v>0.9</v>
      </c>
      <c r="B1735" s="76">
        <f>((InformeTbHv[[#This Row],[T PROGRAMADO]]-InformeTbHv[[#This Row],[HORAS DE OTRAS PARADA]]))/InformeTbHv[[#This Row],[T PROGRAMADO]]</f>
        <v>0.84375</v>
      </c>
      <c r="C1735" s="217">
        <f>IFERROR(((InformeTbHv[[#This Row],[T PROGRAMADO]]-InformeTbHv[[#This Row],[Ttal P. mec]])/InformeTbHv[[#This Row],[T PROGRAMADO]]),0)</f>
        <v>0.9375</v>
      </c>
      <c r="D1735" s="49">
        <f>IFERROR(ROUND(InformeTbHv[[#This Row],[TOTAL DE ARBOLES]]/InformeTbHv[[#This Row],[T EFECTIVO]],2),"")</f>
        <v>51.85</v>
      </c>
      <c r="E1735" s="49">
        <f>(IFERROR(ROUND(InformeTbHv[[#This Row],[M3]]/InformeTbHv[[#This Row],[TOTAL DE ARBOLES]],2),""))</f>
        <v>0.09</v>
      </c>
      <c r="F1735" s="39">
        <f>IFERROR(ROUND(InformeTbHv[[#This Row],[M3]]/InformeTbHv[[#This Row],[T EFECTIVO]],2),"")</f>
        <v>4.74</v>
      </c>
      <c r="G1735" s="72">
        <f>InformeTbHv[[#This Row],[T PROGRAMADO]]-InformeTbHv[[#This Row],[HORAS DE OTRAS PARADA]]</f>
        <v>6.75</v>
      </c>
      <c r="H1735" s="72">
        <f>InformeTbHv[[#This Row],[T PROGRAMADO]]-SUM(InformeTbHv[[#This Row],[T PARADAS MEC]]+InformeTbHv[[#This Row],[ALISTAMIENTO]]+InformeTbHv[[#This Row],[Mantenimiento periódico]])</f>
        <v>7.5</v>
      </c>
      <c r="I1735" s="72">
        <f>InformeTbHv[[#This Row],[T PARADAS MEC]]+InformeTbHv[[#This Row],[ALISTAMIENTO]]+InformeTbHv[[#This Row],[Mantenimiento periódico]]</f>
        <v>0.5</v>
      </c>
      <c r="J1735" s="72">
        <f>SUMIF(InformeTbHv[[#This Row],[MOTIVO 1]],"Mantenimiento periódico",InformeTbHv[[#This Row],[T OTRA PARADA 1]])</f>
        <v>0</v>
      </c>
      <c r="K1735" s="72">
        <f>InformeTbHv[[#This Row],[Mantenimiento periódico]]+InformeTbHv[[#This Row],[ALISTAMIENTO]]</f>
        <v>0.5</v>
      </c>
      <c r="L1735" s="72">
        <f>SUM(InformeTbHv[[#This Row],[T OTRA PARADA 1]:[T OTRA PARADA 5]])</f>
        <v>0</v>
      </c>
      <c r="M1735" s="49" t="s">
        <v>134</v>
      </c>
      <c r="N1735" s="49" t="s">
        <v>1417</v>
      </c>
      <c r="O1735" s="49" t="s">
        <v>370</v>
      </c>
      <c r="P1735" s="49">
        <v>1022124531</v>
      </c>
      <c r="Q1735" s="49" t="s">
        <v>65</v>
      </c>
      <c r="R1735" s="49" t="s">
        <v>49</v>
      </c>
      <c r="S1735" s="77">
        <v>46124</v>
      </c>
      <c r="T1735" s="49" t="s">
        <v>941</v>
      </c>
      <c r="U1735" s="49"/>
      <c r="V1735" s="49"/>
      <c r="W1735" s="49"/>
      <c r="X1735" s="49"/>
      <c r="Y1735" s="49"/>
      <c r="Z1735" s="49"/>
      <c r="AA1735" s="49"/>
      <c r="AB1735" s="49"/>
      <c r="AC1735" s="49" t="s">
        <v>1424</v>
      </c>
      <c r="AD1735" s="49" t="s">
        <v>1469</v>
      </c>
      <c r="AE1735" s="49" t="s">
        <v>1513</v>
      </c>
      <c r="AF1735" s="49">
        <v>17.094631593058232</v>
      </c>
      <c r="AG1735" s="252" t="s">
        <v>206</v>
      </c>
      <c r="AH1735" s="259">
        <v>4</v>
      </c>
      <c r="AI1735" s="49" t="s">
        <v>47</v>
      </c>
      <c r="AJ1735" s="420">
        <f>VLOOKUP(InformeTbHv[[#This Row],[TURNO]],[1]INFORMEHV!AI$2:AK$184,2,0)</f>
        <v>0.25</v>
      </c>
      <c r="AK1735" s="420">
        <f>VLOOKUP(InformeTbHv[[#This Row],[TURNO]],[1]INFORMEHV!AI$2:AK$184,3,0)</f>
        <v>0.58333333333333337</v>
      </c>
      <c r="AL1735" s="125">
        <v>19</v>
      </c>
      <c r="AM1735" s="49">
        <v>350</v>
      </c>
      <c r="AN1735" s="49">
        <v>32</v>
      </c>
      <c r="AO1735" s="49">
        <v>5</v>
      </c>
      <c r="AP1735" s="49">
        <v>55</v>
      </c>
      <c r="AQ1735" s="72">
        <v>12</v>
      </c>
      <c r="AR1735" s="49">
        <v>8</v>
      </c>
      <c r="AS1735" s="49"/>
      <c r="AT1735" s="49"/>
      <c r="AU1735" s="49"/>
      <c r="AV1735" s="49">
        <v>0.5</v>
      </c>
      <c r="AW1735" s="49">
        <v>0.25</v>
      </c>
      <c r="AX1735" s="49">
        <v>0.5</v>
      </c>
      <c r="AY1735" s="49"/>
      <c r="AZ1735" s="71" t="s">
        <v>1197</v>
      </c>
      <c r="BA1735" s="49" t="s">
        <v>48</v>
      </c>
      <c r="BB173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1.25</v>
      </c>
      <c r="BC1735" s="72"/>
      <c r="BD1735" s="72"/>
      <c r="BE1735" s="72"/>
      <c r="BF1735" s="72"/>
      <c r="BG1735" s="74"/>
      <c r="BH1735" s="44"/>
      <c r="BI1735" s="45"/>
      <c r="BJ1735" s="45"/>
      <c r="BK1735" s="46"/>
      <c r="BL1735" s="45"/>
    </row>
    <row r="1736" spans="1:64" ht="18" customHeight="1" x14ac:dyDescent="0.3">
      <c r="A1736" s="76">
        <f>IFERROR(InformeTbHv[[#This Row],[T EFECTIVO]]/InformeTbHv[[#This Row],[Horas disponibles]],0)</f>
        <v>0.9</v>
      </c>
      <c r="B1736" s="76">
        <f>((InformeTbHv[[#This Row],[T PROGRAMADO]]-InformeTbHv[[#This Row],[HORAS DE OTRAS PARADA]]))/InformeTbHv[[#This Row],[T PROGRAMADO]]</f>
        <v>0.84375</v>
      </c>
      <c r="C1736" s="217">
        <f>IFERROR(((InformeTbHv[[#This Row],[T PROGRAMADO]]-InformeTbHv[[#This Row],[Ttal P. mec]])/InformeTbHv[[#This Row],[T PROGRAMADO]]),0)</f>
        <v>0.9375</v>
      </c>
      <c r="D1736" s="49">
        <f>IFERROR(ROUND(InformeTbHv[[#This Row],[TOTAL DE ARBOLES]]/InformeTbHv[[#This Row],[T EFECTIVO]],2),"")</f>
        <v>19.41</v>
      </c>
      <c r="E1736" s="49">
        <f>(IFERROR(ROUND(InformeTbHv[[#This Row],[M3]]/InformeTbHv[[#This Row],[TOTAL DE ARBOLES]],2),""))</f>
        <v>0.11</v>
      </c>
      <c r="F1736" s="39">
        <f>IFERROR(ROUND(InformeTbHv[[#This Row],[M3]]/InformeTbHv[[#This Row],[T EFECTIVO]],2),"")</f>
        <v>2.0699999999999998</v>
      </c>
      <c r="G1736" s="72">
        <f>InformeTbHv[[#This Row],[T PROGRAMADO]]-InformeTbHv[[#This Row],[HORAS DE OTRAS PARADA]]</f>
        <v>6.75</v>
      </c>
      <c r="H1736" s="72">
        <f>InformeTbHv[[#This Row],[T PROGRAMADO]]-SUM(InformeTbHv[[#This Row],[T PARADAS MEC]]+InformeTbHv[[#This Row],[ALISTAMIENTO]]+InformeTbHv[[#This Row],[Mantenimiento periódico]])</f>
        <v>7.5</v>
      </c>
      <c r="I1736" s="72">
        <f>InformeTbHv[[#This Row],[T PARADAS MEC]]+InformeTbHv[[#This Row],[ALISTAMIENTO]]+InformeTbHv[[#This Row],[Mantenimiento periódico]]</f>
        <v>0.5</v>
      </c>
      <c r="J1736" s="72">
        <f>SUMIF(InformeTbHv[[#This Row],[MOTIVO 1]],"Mantenimiento periódico",InformeTbHv[[#This Row],[T OTRA PARADA 1]])</f>
        <v>0</v>
      </c>
      <c r="K1736" s="72">
        <f>InformeTbHv[[#This Row],[Mantenimiento periódico]]+InformeTbHv[[#This Row],[ALISTAMIENTO]]</f>
        <v>0.5</v>
      </c>
      <c r="L1736" s="72">
        <f>SUM(InformeTbHv[[#This Row],[T OTRA PARADA 1]:[T OTRA PARADA 5]])</f>
        <v>0</v>
      </c>
      <c r="M1736" s="49" t="s">
        <v>134</v>
      </c>
      <c r="N1736" s="49" t="s">
        <v>1417</v>
      </c>
      <c r="O1736" s="49" t="s">
        <v>370</v>
      </c>
      <c r="P1736" s="49">
        <v>1022124531</v>
      </c>
      <c r="Q1736" s="49" t="s">
        <v>65</v>
      </c>
      <c r="R1736" s="49" t="s">
        <v>49</v>
      </c>
      <c r="S1736" s="77">
        <v>46125</v>
      </c>
      <c r="T1736" s="49" t="s">
        <v>941</v>
      </c>
      <c r="U1736" s="49"/>
      <c r="V1736" s="49"/>
      <c r="W1736" s="49"/>
      <c r="X1736" s="49"/>
      <c r="Y1736" s="49"/>
      <c r="Z1736" s="49"/>
      <c r="AA1736" s="49"/>
      <c r="AB1736" s="49"/>
      <c r="AC1736" s="49" t="s">
        <v>1424</v>
      </c>
      <c r="AD1736" s="49" t="s">
        <v>1469</v>
      </c>
      <c r="AE1736" s="49" t="s">
        <v>1513</v>
      </c>
      <c r="AF1736" s="49">
        <v>17.094631593058232</v>
      </c>
      <c r="AG1736" s="252" t="s">
        <v>206</v>
      </c>
      <c r="AH1736" s="259">
        <v>4</v>
      </c>
      <c r="AI1736" s="49" t="s">
        <v>47</v>
      </c>
      <c r="AJ1736" s="420">
        <f>VLOOKUP(InformeTbHv[[#This Row],[TURNO]],[1]INFORMEHV!AI$2:AK$184,2,0)</f>
        <v>0.25</v>
      </c>
      <c r="AK1736" s="420">
        <f>VLOOKUP(InformeTbHv[[#This Row],[TURNO]],[1]INFORMEHV!AI$2:AK$184,3,0)</f>
        <v>0.58333333333333337</v>
      </c>
      <c r="AL1736" s="125">
        <v>16</v>
      </c>
      <c r="AM1736" s="49">
        <v>131</v>
      </c>
      <c r="AN1736" s="49">
        <v>14</v>
      </c>
      <c r="AO1736" s="49">
        <v>2</v>
      </c>
      <c r="AP1736" s="49">
        <v>18</v>
      </c>
      <c r="AQ1736" s="72">
        <v>12</v>
      </c>
      <c r="AR1736" s="49">
        <v>8</v>
      </c>
      <c r="AS1736" s="49"/>
      <c r="AT1736" s="49"/>
      <c r="AU1736" s="49"/>
      <c r="AV1736" s="49">
        <v>0.5</v>
      </c>
      <c r="AW1736" s="49">
        <v>0.25</v>
      </c>
      <c r="AX1736" s="49">
        <v>0.5</v>
      </c>
      <c r="AY1736" s="49"/>
      <c r="AZ1736" s="71"/>
      <c r="BA1736" s="49" t="s">
        <v>48</v>
      </c>
      <c r="BB173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1.25</v>
      </c>
      <c r="BC1736" s="72"/>
      <c r="BD1736" s="72"/>
      <c r="BE1736" s="72"/>
      <c r="BF1736" s="72"/>
      <c r="BG1736" s="74"/>
      <c r="BH1736" s="44"/>
      <c r="BI1736" s="45"/>
      <c r="BJ1736" s="45"/>
      <c r="BK1736" s="46"/>
      <c r="BL1736" s="45"/>
    </row>
    <row r="1737" spans="1:64" ht="18" customHeight="1" x14ac:dyDescent="0.3">
      <c r="A1737" s="76">
        <f>IFERROR(InformeTbHv[[#This Row],[T EFECTIVO]]/InformeTbHv[[#This Row],[Horas disponibles]],0)</f>
        <v>0.9</v>
      </c>
      <c r="B1737" s="76">
        <f>((InformeTbHv[[#This Row],[T PROGRAMADO]]-InformeTbHv[[#This Row],[HORAS DE OTRAS PARADA]]))/InformeTbHv[[#This Row],[T PROGRAMADO]]</f>
        <v>0.84375</v>
      </c>
      <c r="C1737" s="217">
        <f>IFERROR(((InformeTbHv[[#This Row],[T PROGRAMADO]]-InformeTbHv[[#This Row],[Ttal P. mec]])/InformeTbHv[[#This Row],[T PROGRAMADO]]),0)</f>
        <v>0.9375</v>
      </c>
      <c r="D1737" s="49">
        <f>IFERROR(ROUND(InformeTbHv[[#This Row],[TOTAL DE ARBOLES]]/InformeTbHv[[#This Row],[T EFECTIVO]],2),"")</f>
        <v>60.59</v>
      </c>
      <c r="E1737" s="49">
        <f>(IFERROR(ROUND(InformeTbHv[[#This Row],[M3]]/InformeTbHv[[#This Row],[TOTAL DE ARBOLES]],2),""))</f>
        <v>0.1</v>
      </c>
      <c r="F1737" s="39">
        <f>IFERROR(ROUND(InformeTbHv[[#This Row],[M3]]/InformeTbHv[[#This Row],[T EFECTIVO]],2),"")</f>
        <v>5.93</v>
      </c>
      <c r="G1737" s="72">
        <f>InformeTbHv[[#This Row],[T PROGRAMADO]]-InformeTbHv[[#This Row],[HORAS DE OTRAS PARADA]]</f>
        <v>6.75</v>
      </c>
      <c r="H1737" s="72">
        <f>InformeTbHv[[#This Row],[T PROGRAMADO]]-SUM(InformeTbHv[[#This Row],[T PARADAS MEC]]+InformeTbHv[[#This Row],[ALISTAMIENTO]]+InformeTbHv[[#This Row],[Mantenimiento periódico]])</f>
        <v>7.5</v>
      </c>
      <c r="I1737" s="72">
        <f>InformeTbHv[[#This Row],[T PARADAS MEC]]+InformeTbHv[[#This Row],[ALISTAMIENTO]]+InformeTbHv[[#This Row],[Mantenimiento periódico]]</f>
        <v>0.5</v>
      </c>
      <c r="J1737" s="72">
        <f>SUMIF(InformeTbHv[[#This Row],[MOTIVO 1]],"Mantenimiento periódico",InformeTbHv[[#This Row],[T OTRA PARADA 1]])</f>
        <v>0</v>
      </c>
      <c r="K1737" s="72">
        <f>InformeTbHv[[#This Row],[Mantenimiento periódico]]+InformeTbHv[[#This Row],[ALISTAMIENTO]]</f>
        <v>0.5</v>
      </c>
      <c r="L1737" s="72">
        <f>SUM(InformeTbHv[[#This Row],[T OTRA PARADA 1]:[T OTRA PARADA 5]])</f>
        <v>0</v>
      </c>
      <c r="M1737" s="49" t="s">
        <v>134</v>
      </c>
      <c r="N1737" s="49" t="s">
        <v>1417</v>
      </c>
      <c r="O1737" s="49" t="s">
        <v>370</v>
      </c>
      <c r="P1737" s="49">
        <v>1022124531</v>
      </c>
      <c r="Q1737" s="49" t="s">
        <v>65</v>
      </c>
      <c r="R1737" s="49" t="s">
        <v>49</v>
      </c>
      <c r="S1737" s="77">
        <v>46126</v>
      </c>
      <c r="T1737" s="49" t="s">
        <v>941</v>
      </c>
      <c r="U1737" s="49"/>
      <c r="V1737" s="49"/>
      <c r="W1737" s="49"/>
      <c r="X1737" s="49"/>
      <c r="Y1737" s="49"/>
      <c r="Z1737" s="49"/>
      <c r="AA1737" s="49"/>
      <c r="AB1737" s="49"/>
      <c r="AC1737" s="49" t="s">
        <v>1424</v>
      </c>
      <c r="AD1737" s="49" t="s">
        <v>1469</v>
      </c>
      <c r="AE1737" s="49" t="s">
        <v>1513</v>
      </c>
      <c r="AF1737" s="49">
        <v>17.094631593058232</v>
      </c>
      <c r="AG1737" s="252" t="s">
        <v>206</v>
      </c>
      <c r="AH1737" s="259"/>
      <c r="AI1737" s="49" t="s">
        <v>47</v>
      </c>
      <c r="AJ1737" s="420">
        <f>VLOOKUP(InformeTbHv[[#This Row],[TURNO]],[1]INFORMEHV!AI$2:AK$184,2,0)</f>
        <v>0.25</v>
      </c>
      <c r="AK1737" s="420">
        <f>VLOOKUP(InformeTbHv[[#This Row],[TURNO]],[1]INFORMEHV!AI$2:AK$184,3,0)</f>
        <v>0.58333333333333337</v>
      </c>
      <c r="AL1737" s="125">
        <v>19</v>
      </c>
      <c r="AM1737" s="49">
        <v>409</v>
      </c>
      <c r="AN1737" s="49">
        <v>40</v>
      </c>
      <c r="AO1737" s="49">
        <v>5</v>
      </c>
      <c r="AP1737" s="49">
        <v>56</v>
      </c>
      <c r="AQ1737" s="72">
        <v>12</v>
      </c>
      <c r="AR1737" s="49">
        <v>8</v>
      </c>
      <c r="AS1737" s="49"/>
      <c r="AT1737" s="49"/>
      <c r="AU1737" s="49"/>
      <c r="AV1737" s="49">
        <v>0.5</v>
      </c>
      <c r="AW1737" s="49">
        <v>0.25</v>
      </c>
      <c r="AX1737" s="49">
        <v>0.5</v>
      </c>
      <c r="AY1737" s="49">
        <v>3</v>
      </c>
      <c r="AZ1737" s="71"/>
      <c r="BA1737" s="49" t="s">
        <v>48</v>
      </c>
      <c r="BB173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1.25</v>
      </c>
      <c r="BC1737" s="72"/>
      <c r="BD1737" s="72"/>
      <c r="BE1737" s="72"/>
      <c r="BF1737" s="72"/>
      <c r="BG1737" s="74"/>
      <c r="BH1737" s="44"/>
      <c r="BI1737" s="45"/>
      <c r="BJ1737" s="45"/>
      <c r="BK1737" s="46"/>
      <c r="BL1737" s="45"/>
    </row>
    <row r="1738" spans="1:64" ht="18" customHeight="1" x14ac:dyDescent="0.3">
      <c r="A1738" s="76">
        <f>IFERROR(InformeTbHv[[#This Row],[T EFECTIVO]]/InformeTbHv[[#This Row],[Horas disponibles]],0)</f>
        <v>0.71264367816091956</v>
      </c>
      <c r="B1738" s="76">
        <f>((InformeTbHv[[#This Row],[T PROGRAMADO]]-InformeTbHv[[#This Row],[HORAS DE OTRAS PARADA]]))/InformeTbHv[[#This Row],[T PROGRAMADO]]</f>
        <v>0.69750000000000001</v>
      </c>
      <c r="C1738" s="217">
        <f>IFERROR(((InformeTbHv[[#This Row],[T PROGRAMADO]]-InformeTbHv[[#This Row],[Ttal P. mec]])/InformeTbHv[[#This Row],[T PROGRAMADO]]),0)</f>
        <v>0.97875000000000001</v>
      </c>
      <c r="D1738" s="49">
        <f>IFERROR(ROUND(InformeTbHv[[#This Row],[TOTAL DE ARBOLES]]/InformeTbHv[[#This Row],[T EFECTIVO]],2),"")</f>
        <v>44.44</v>
      </c>
      <c r="E1738" s="49">
        <f>(IFERROR(ROUND(InformeTbHv[[#This Row],[M3]]/InformeTbHv[[#This Row],[TOTAL DE ARBOLES]],2),""))</f>
        <v>0.21</v>
      </c>
      <c r="F1738" s="39">
        <f>IFERROR(ROUND(InformeTbHv[[#This Row],[M3]]/InformeTbHv[[#This Row],[T EFECTIVO]],2),"")</f>
        <v>9.14</v>
      </c>
      <c r="G1738" s="72">
        <f>InformeTbHv[[#This Row],[T PROGRAMADO]]-InformeTbHv[[#This Row],[HORAS DE OTRAS PARADA]]</f>
        <v>5.58</v>
      </c>
      <c r="H1738" s="72">
        <f>InformeTbHv[[#This Row],[T PROGRAMADO]]-SUM(InformeTbHv[[#This Row],[T PARADAS MEC]]+InformeTbHv[[#This Row],[ALISTAMIENTO]]+InformeTbHv[[#This Row],[Mantenimiento periódico]])</f>
        <v>7.83</v>
      </c>
      <c r="I1738" s="72">
        <f>InformeTbHv[[#This Row],[T PARADAS MEC]]+InformeTbHv[[#This Row],[ALISTAMIENTO]]+InformeTbHv[[#This Row],[Mantenimiento periódico]]</f>
        <v>0.17</v>
      </c>
      <c r="J1738" s="72">
        <f>SUMIF(InformeTbHv[[#This Row],[MOTIVO 1]],"Mantenimiento periódico",InformeTbHv[[#This Row],[T OTRA PARADA 1]])</f>
        <v>0</v>
      </c>
      <c r="K1738" s="72">
        <f>InformeTbHv[[#This Row],[Mantenimiento periódico]]+InformeTbHv[[#This Row],[ALISTAMIENTO]]</f>
        <v>0.17</v>
      </c>
      <c r="L1738" s="72">
        <f>SUM(InformeTbHv[[#This Row],[T OTRA PARADA 1]:[T OTRA PARADA 5]])</f>
        <v>2</v>
      </c>
      <c r="M1738" s="49" t="s">
        <v>136</v>
      </c>
      <c r="N1738" s="49" t="s">
        <v>1417</v>
      </c>
      <c r="O1738" s="49" t="s">
        <v>190</v>
      </c>
      <c r="P1738" s="49">
        <v>1113312568</v>
      </c>
      <c r="Q1738" s="49" t="s">
        <v>65</v>
      </c>
      <c r="R1738" s="49" t="s">
        <v>49</v>
      </c>
      <c r="S1738" s="77">
        <v>46126</v>
      </c>
      <c r="T1738" s="49" t="s">
        <v>941</v>
      </c>
      <c r="U1738" s="49"/>
      <c r="V1738" s="49"/>
      <c r="W1738" s="49"/>
      <c r="X1738" s="49"/>
      <c r="Y1738" s="49"/>
      <c r="Z1738" s="49"/>
      <c r="AA1738" s="49"/>
      <c r="AB1738" s="49"/>
      <c r="AC1738" s="49" t="s">
        <v>1424</v>
      </c>
      <c r="AD1738" s="49" t="s">
        <v>1469</v>
      </c>
      <c r="AE1738" s="49" t="s">
        <v>1513</v>
      </c>
      <c r="AF1738" s="49">
        <v>17.094631593058232</v>
      </c>
      <c r="AG1738" s="251" t="s">
        <v>205</v>
      </c>
      <c r="AH1738" s="259">
        <v>4</v>
      </c>
      <c r="AI1738" s="49" t="s">
        <v>45</v>
      </c>
      <c r="AJ1738" s="420">
        <f>VLOOKUP(InformeTbHv[[#This Row],[TURNO]],[1]INFORMEHV!AI$2:AK$184,2,0)</f>
        <v>0.58333333333333337</v>
      </c>
      <c r="AK1738" s="420">
        <f>VLOOKUP(InformeTbHv[[#This Row],[TURNO]],[1]INFORMEHV!AI$2:AK$184,3,0)</f>
        <v>0.91666666666666663</v>
      </c>
      <c r="AL1738" s="125">
        <v>24</v>
      </c>
      <c r="AM1738" s="49">
        <v>248</v>
      </c>
      <c r="AN1738" s="49">
        <v>51</v>
      </c>
      <c r="AO1738" s="49">
        <v>9.6</v>
      </c>
      <c r="AP1738" s="49"/>
      <c r="AQ1738" s="72">
        <v>20</v>
      </c>
      <c r="AR1738" s="49">
        <v>8</v>
      </c>
      <c r="AS1738" s="49"/>
      <c r="AT1738" s="49"/>
      <c r="AU1738" s="49"/>
      <c r="AV1738" s="49">
        <v>0.17</v>
      </c>
      <c r="AW1738" s="49"/>
      <c r="AX1738" s="49">
        <v>0.25</v>
      </c>
      <c r="AY1738" s="49"/>
      <c r="AZ1738" s="71" t="s">
        <v>1003</v>
      </c>
      <c r="BA1738" s="49" t="s">
        <v>48</v>
      </c>
      <c r="BB173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2.42</v>
      </c>
      <c r="BC1738" s="72">
        <v>2</v>
      </c>
      <c r="BD1738" s="72"/>
      <c r="BE1738" s="72"/>
      <c r="BF1738" s="72"/>
      <c r="BG1738" s="74"/>
      <c r="BH1738" s="14" t="s">
        <v>236</v>
      </c>
      <c r="BI1738" s="45"/>
      <c r="BJ1738" s="45"/>
      <c r="BK1738" s="46"/>
      <c r="BL1738" s="45"/>
    </row>
    <row r="1739" spans="1:64" ht="18" customHeight="1" x14ac:dyDescent="0.3">
      <c r="A1739" s="76">
        <f>IFERROR(InformeTbHv[[#This Row],[T EFECTIVO]]/InformeTbHv[[#This Row],[Horas disponibles]],0)</f>
        <v>0.5215123859191656</v>
      </c>
      <c r="B1739" s="76">
        <f>((InformeTbHv[[#This Row],[T PROGRAMADO]]-InformeTbHv[[#This Row],[HORAS DE OTRAS PARADA]]))/InformeTbHv[[#This Row],[T PROGRAMADO]]</f>
        <v>0.5</v>
      </c>
      <c r="C1739" s="217">
        <f>IFERROR(((InformeTbHv[[#This Row],[T PROGRAMADO]]-InformeTbHv[[#This Row],[Ttal P. mec]])/InformeTbHv[[#This Row],[T PROGRAMADO]]),0)</f>
        <v>0.95874999999999999</v>
      </c>
      <c r="D1739" s="49">
        <f>IFERROR(ROUND(InformeTbHv[[#This Row],[TOTAL DE ARBOLES]]/InformeTbHv[[#This Row],[T EFECTIVO]],2),"")</f>
        <v>76.25</v>
      </c>
      <c r="E1739" s="49">
        <f>(IFERROR(ROUND(InformeTbHv[[#This Row],[M3]]/InformeTbHv[[#This Row],[TOTAL DE ARBOLES]],2),""))</f>
        <v>0.11</v>
      </c>
      <c r="F1739" s="39">
        <f>IFERROR(ROUND(InformeTbHv[[#This Row],[M3]]/InformeTbHv[[#This Row],[T EFECTIVO]],2),"")</f>
        <v>8.65</v>
      </c>
      <c r="G1739" s="72">
        <f>InformeTbHv[[#This Row],[T PROGRAMADO]]-InformeTbHv[[#This Row],[HORAS DE OTRAS PARADA]]</f>
        <v>4</v>
      </c>
      <c r="H1739" s="72">
        <f>InformeTbHv[[#This Row],[T PROGRAMADO]]-SUM(InformeTbHv[[#This Row],[T PARADAS MEC]]+InformeTbHv[[#This Row],[ALISTAMIENTO]]+InformeTbHv[[#This Row],[Mantenimiento periódico]])</f>
        <v>7.67</v>
      </c>
      <c r="I1739" s="72">
        <f>InformeTbHv[[#This Row],[T PARADAS MEC]]+InformeTbHv[[#This Row],[ALISTAMIENTO]]+InformeTbHv[[#This Row],[Mantenimiento periódico]]</f>
        <v>0.33</v>
      </c>
      <c r="J1739" s="72">
        <f>SUMIF(InformeTbHv[[#This Row],[MOTIVO 1]],"Mantenimiento periódico",InformeTbHv[[#This Row],[T OTRA PARADA 1]])</f>
        <v>0</v>
      </c>
      <c r="K1739" s="72">
        <f>InformeTbHv[[#This Row],[Mantenimiento periódico]]+InformeTbHv[[#This Row],[ALISTAMIENTO]]</f>
        <v>0.33</v>
      </c>
      <c r="L1739" s="72">
        <f>SUM(InformeTbHv[[#This Row],[T OTRA PARADA 1]:[T OTRA PARADA 5]])</f>
        <v>3</v>
      </c>
      <c r="M1739" s="49" t="s">
        <v>134</v>
      </c>
      <c r="N1739" s="49" t="s">
        <v>1417</v>
      </c>
      <c r="O1739" s="49" t="s">
        <v>367</v>
      </c>
      <c r="P1739" s="49">
        <v>18435730</v>
      </c>
      <c r="Q1739" s="49" t="s">
        <v>65</v>
      </c>
      <c r="R1739" s="49" t="s">
        <v>49</v>
      </c>
      <c r="S1739" s="77">
        <v>46127</v>
      </c>
      <c r="T1739" s="49" t="s">
        <v>941</v>
      </c>
      <c r="U1739" s="49"/>
      <c r="V1739" s="49"/>
      <c r="W1739" s="49"/>
      <c r="X1739" s="49"/>
      <c r="Y1739" s="49"/>
      <c r="Z1739" s="49"/>
      <c r="AA1739" s="49"/>
      <c r="AB1739" s="49"/>
      <c r="AC1739" s="49" t="s">
        <v>1424</v>
      </c>
      <c r="AD1739" s="49" t="s">
        <v>1469</v>
      </c>
      <c r="AE1739" s="49" t="s">
        <v>1513</v>
      </c>
      <c r="AF1739" s="49">
        <v>17.094631593058232</v>
      </c>
      <c r="AG1739" s="252" t="s">
        <v>206</v>
      </c>
      <c r="AH1739" s="259">
        <v>4</v>
      </c>
      <c r="AI1739" s="49" t="s">
        <v>45</v>
      </c>
      <c r="AJ1739" s="420">
        <f>VLOOKUP(InformeTbHv[[#This Row],[TURNO]],[1]INFORMEHV!AI$2:AK$184,2,0)</f>
        <v>0.58333333333333337</v>
      </c>
      <c r="AK1739" s="420">
        <f>VLOOKUP(InformeTbHv[[#This Row],[TURNO]],[1]INFORMEHV!AI$2:AK$184,3,0)</f>
        <v>0.91666666666666663</v>
      </c>
      <c r="AL1739" s="125">
        <v>25</v>
      </c>
      <c r="AM1739" s="49">
        <v>305</v>
      </c>
      <c r="AN1739" s="49">
        <v>34.6</v>
      </c>
      <c r="AO1739" s="49">
        <v>8.5</v>
      </c>
      <c r="AP1739" s="49"/>
      <c r="AQ1739" s="72">
        <v>14</v>
      </c>
      <c r="AR1739" s="49">
        <v>8</v>
      </c>
      <c r="AS1739" s="49"/>
      <c r="AT1739" s="49"/>
      <c r="AU1739" s="49"/>
      <c r="AV1739" s="49">
        <v>0.33</v>
      </c>
      <c r="AW1739" s="49">
        <v>0.17</v>
      </c>
      <c r="AX1739" s="49">
        <v>0.5</v>
      </c>
      <c r="AY1739" s="49">
        <v>3</v>
      </c>
      <c r="AZ1739" s="71"/>
      <c r="BA1739" s="49" t="s">
        <v>48</v>
      </c>
      <c r="BB173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4</v>
      </c>
      <c r="BC1739" s="72">
        <v>3</v>
      </c>
      <c r="BD1739" s="72"/>
      <c r="BE1739" s="72"/>
      <c r="BF1739" s="72"/>
      <c r="BG1739" s="74"/>
      <c r="BH1739" s="14" t="s">
        <v>236</v>
      </c>
      <c r="BI1739" s="45"/>
      <c r="BJ1739" s="45"/>
      <c r="BK1739" s="46"/>
      <c r="BL1739" s="45"/>
    </row>
    <row r="1740" spans="1:64" ht="18" customHeight="1" x14ac:dyDescent="0.3">
      <c r="A1740" s="76">
        <f>IFERROR(InformeTbHv[[#This Row],[T EFECTIVO]]/InformeTbHv[[#This Row],[Horas disponibles]],0)</f>
        <v>4.3459365493351654E-4</v>
      </c>
      <c r="B1740" s="76">
        <f>((InformeTbHv[[#This Row],[T PROGRAMADO]]-InformeTbHv[[#This Row],[HORAS DE OTRAS PARADA]]))/InformeTbHv[[#This Row],[T PROGRAMADO]]</f>
        <v>4.1666666666750896E-4</v>
      </c>
      <c r="C1740" s="217">
        <f>IFERROR(((InformeTbHv[[#This Row],[T PROGRAMADO]]-InformeTbHv[[#This Row],[Ttal P. mec]])/InformeTbHv[[#This Row],[T PROGRAMADO]]),0)</f>
        <v>0.95874999999999999</v>
      </c>
      <c r="D1740" s="49">
        <f>IFERROR(ROUND(InformeTbHv[[#This Row],[TOTAL DE ARBOLES]]/InformeTbHv[[#This Row],[T EFECTIVO]],2),"")</f>
        <v>0</v>
      </c>
      <c r="E1740" s="49" t="str">
        <f>(IFERROR(ROUND(InformeTbHv[[#This Row],[M3]]/InformeTbHv[[#This Row],[TOTAL DE ARBOLES]],2),""))</f>
        <v/>
      </c>
      <c r="F1740" s="39">
        <f>IFERROR(ROUND(InformeTbHv[[#This Row],[M3]]/InformeTbHv[[#This Row],[T EFECTIVO]],2),"")</f>
        <v>0</v>
      </c>
      <c r="G1740" s="72">
        <f>InformeTbHv[[#This Row],[T PROGRAMADO]]-InformeTbHv[[#This Row],[HORAS DE OTRAS PARADA]]</f>
        <v>3.3333333333400716E-3</v>
      </c>
      <c r="H1740" s="72">
        <f>InformeTbHv[[#This Row],[T PROGRAMADO]]-SUM(InformeTbHv[[#This Row],[T PARADAS MEC]]+InformeTbHv[[#This Row],[ALISTAMIENTO]]+InformeTbHv[[#This Row],[Mantenimiento periódico]])</f>
        <v>7.67</v>
      </c>
      <c r="I1740" s="72">
        <f>InformeTbHv[[#This Row],[T PARADAS MEC]]+InformeTbHv[[#This Row],[ALISTAMIENTO]]+InformeTbHv[[#This Row],[Mantenimiento periódico]]</f>
        <v>0.33</v>
      </c>
      <c r="J1740" s="72">
        <f>SUMIF(InformeTbHv[[#This Row],[MOTIVO 1]],"Mantenimiento periódico",InformeTbHv[[#This Row],[T OTRA PARADA 1]])</f>
        <v>0</v>
      </c>
      <c r="K1740" s="72">
        <f>InformeTbHv[[#This Row],[Mantenimiento periódico]]+InformeTbHv[[#This Row],[ALISTAMIENTO]]</f>
        <v>0.33</v>
      </c>
      <c r="L1740" s="72">
        <f>SUM(InformeTbHv[[#This Row],[T OTRA PARADA 1]:[T OTRA PARADA 5]])</f>
        <v>7.4166666666666599</v>
      </c>
      <c r="M1740" s="49" t="s">
        <v>134</v>
      </c>
      <c r="N1740" s="49" t="s">
        <v>1417</v>
      </c>
      <c r="O1740" s="49" t="s">
        <v>373</v>
      </c>
      <c r="P1740" s="49">
        <v>1022124225</v>
      </c>
      <c r="Q1740" s="49" t="s">
        <v>65</v>
      </c>
      <c r="R1740" s="49" t="s">
        <v>49</v>
      </c>
      <c r="S1740" s="77">
        <v>46127</v>
      </c>
      <c r="T1740" s="49" t="s">
        <v>941</v>
      </c>
      <c r="U1740" s="49"/>
      <c r="V1740" s="49"/>
      <c r="W1740" s="49"/>
      <c r="X1740" s="49"/>
      <c r="Y1740" s="49"/>
      <c r="Z1740" s="49"/>
      <c r="AA1740" s="49"/>
      <c r="AB1740" s="49"/>
      <c r="AC1740" s="49" t="s">
        <v>1424</v>
      </c>
      <c r="AD1740" s="49" t="s">
        <v>1469</v>
      </c>
      <c r="AE1740" s="49" t="s">
        <v>1513</v>
      </c>
      <c r="AF1740" s="49">
        <v>17.094631593058232</v>
      </c>
      <c r="AG1740" s="252" t="s">
        <v>206</v>
      </c>
      <c r="AH1740" s="259">
        <v>4</v>
      </c>
      <c r="AI1740" s="49" t="s">
        <v>47</v>
      </c>
      <c r="AJ1740" s="420">
        <f>VLOOKUP(InformeTbHv[[#This Row],[TURNO]],[1]INFORMEHV!AI$2:AK$184,2,0)</f>
        <v>0.25</v>
      </c>
      <c r="AK1740" s="420">
        <f>VLOOKUP(InformeTbHv[[#This Row],[TURNO]],[1]INFORMEHV!AI$2:AK$184,3,0)</f>
        <v>0.58333333333333337</v>
      </c>
      <c r="AL1740" s="125"/>
      <c r="AM1740" s="49"/>
      <c r="AN1740" s="49"/>
      <c r="AO1740" s="49"/>
      <c r="AP1740" s="49"/>
      <c r="AQ1740" s="72"/>
      <c r="AR1740" s="49">
        <v>8</v>
      </c>
      <c r="AS1740" s="49"/>
      <c r="AT1740" s="49"/>
      <c r="AU1740" s="49"/>
      <c r="AV1740" s="49">
        <v>0.33</v>
      </c>
      <c r="AW1740" s="49"/>
      <c r="AX1740" s="49">
        <v>0.25</v>
      </c>
      <c r="AY1740" s="49"/>
      <c r="AZ1740" s="71" t="s">
        <v>1200</v>
      </c>
      <c r="BA1740" s="49" t="s">
        <v>48</v>
      </c>
      <c r="BB174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7.9966666666666599</v>
      </c>
      <c r="BC1740" s="72">
        <v>7.4166666666666599</v>
      </c>
      <c r="BD1740" s="72"/>
      <c r="BE1740" s="72"/>
      <c r="BF1740" s="72"/>
      <c r="BG1740" s="74"/>
      <c r="BH1740" s="14" t="s">
        <v>236</v>
      </c>
      <c r="BI1740" s="45"/>
      <c r="BJ1740" s="45"/>
      <c r="BK1740" s="46"/>
      <c r="BL1740" s="45"/>
    </row>
    <row r="1741" spans="1:64" ht="18" customHeight="1" x14ac:dyDescent="0.3">
      <c r="A1741" s="76">
        <f>IFERROR(InformeTbHv[[#This Row],[T EFECTIVO]]/InformeTbHv[[#This Row],[Horas disponibles]],0)</f>
        <v>0.71264367816091956</v>
      </c>
      <c r="B1741" s="76">
        <f>((InformeTbHv[[#This Row],[T PROGRAMADO]]-InformeTbHv[[#This Row],[HORAS DE OTRAS PARADA]]))/InformeTbHv[[#This Row],[T PROGRAMADO]]</f>
        <v>0.69750000000000001</v>
      </c>
      <c r="C1741" s="217">
        <f>IFERROR(((InformeTbHv[[#This Row],[T PROGRAMADO]]-InformeTbHv[[#This Row],[Ttal P. mec]])/InformeTbHv[[#This Row],[T PROGRAMADO]]),0)</f>
        <v>0.97875000000000001</v>
      </c>
      <c r="D1741" s="49">
        <f>IFERROR(ROUND(InformeTbHv[[#This Row],[TOTAL DE ARBOLES]]/InformeTbHv[[#This Row],[T EFECTIVO]],2),"")</f>
        <v>34.770000000000003</v>
      </c>
      <c r="E1741" s="49">
        <f>(IFERROR(ROUND(InformeTbHv[[#This Row],[M3]]/InformeTbHv[[#This Row],[TOTAL DE ARBOLES]],2),""))</f>
        <v>0.19</v>
      </c>
      <c r="F1741" s="39">
        <f>IFERROR(ROUND(InformeTbHv[[#This Row],[M3]]/InformeTbHv[[#This Row],[T EFECTIVO]],2),"")</f>
        <v>6.51</v>
      </c>
      <c r="G1741" s="72">
        <f>InformeTbHv[[#This Row],[T PROGRAMADO]]-InformeTbHv[[#This Row],[HORAS DE OTRAS PARADA]]</f>
        <v>5.58</v>
      </c>
      <c r="H1741" s="72">
        <f>InformeTbHv[[#This Row],[T PROGRAMADO]]-SUM(InformeTbHv[[#This Row],[T PARADAS MEC]]+InformeTbHv[[#This Row],[ALISTAMIENTO]]+InformeTbHv[[#This Row],[Mantenimiento periódico]])</f>
        <v>7.83</v>
      </c>
      <c r="I1741" s="72">
        <f>InformeTbHv[[#This Row],[T PARADAS MEC]]+InformeTbHv[[#This Row],[ALISTAMIENTO]]+InformeTbHv[[#This Row],[Mantenimiento periódico]]</f>
        <v>0.17</v>
      </c>
      <c r="J1741" s="72">
        <f>SUMIF(InformeTbHv[[#This Row],[MOTIVO 1]],"Mantenimiento periódico",InformeTbHv[[#This Row],[T OTRA PARADA 1]])</f>
        <v>0</v>
      </c>
      <c r="K1741" s="72">
        <f>InformeTbHv[[#This Row],[Mantenimiento periódico]]+InformeTbHv[[#This Row],[ALISTAMIENTO]]</f>
        <v>0.17</v>
      </c>
      <c r="L1741" s="72">
        <f>SUM(InformeTbHv[[#This Row],[T OTRA PARADA 1]:[T OTRA PARADA 5]])</f>
        <v>2</v>
      </c>
      <c r="M1741" s="49" t="s">
        <v>136</v>
      </c>
      <c r="N1741" s="49" t="s">
        <v>1417</v>
      </c>
      <c r="O1741" s="49" t="s">
        <v>190</v>
      </c>
      <c r="P1741" s="49">
        <v>1113312568</v>
      </c>
      <c r="Q1741" s="49" t="s">
        <v>65</v>
      </c>
      <c r="R1741" s="49" t="s">
        <v>49</v>
      </c>
      <c r="S1741" s="77">
        <v>46127</v>
      </c>
      <c r="T1741" s="49" t="s">
        <v>941</v>
      </c>
      <c r="U1741" s="49"/>
      <c r="V1741" s="49"/>
      <c r="W1741" s="49"/>
      <c r="X1741" s="49"/>
      <c r="Y1741" s="49"/>
      <c r="Z1741" s="49"/>
      <c r="AA1741" s="49"/>
      <c r="AB1741" s="49"/>
      <c r="AC1741" s="49" t="s">
        <v>1424</v>
      </c>
      <c r="AD1741" s="49" t="s">
        <v>1469</v>
      </c>
      <c r="AE1741" s="49" t="s">
        <v>1513</v>
      </c>
      <c r="AF1741" s="49">
        <v>17.094631593058232</v>
      </c>
      <c r="AG1741" s="251" t="s">
        <v>205</v>
      </c>
      <c r="AH1741" s="259">
        <v>4</v>
      </c>
      <c r="AI1741" s="49" t="s">
        <v>45</v>
      </c>
      <c r="AJ1741" s="420">
        <f>VLOOKUP(InformeTbHv[[#This Row],[TURNO]],[1]INFORMEHV!AI$2:AK$184,2,0)</f>
        <v>0.58333333333333337</v>
      </c>
      <c r="AK1741" s="420">
        <f>VLOOKUP(InformeTbHv[[#This Row],[TURNO]],[1]INFORMEHV!AI$2:AK$184,3,0)</f>
        <v>0.91666666666666663</v>
      </c>
      <c r="AL1741" s="125">
        <v>24</v>
      </c>
      <c r="AM1741" s="49">
        <v>194</v>
      </c>
      <c r="AN1741" s="49">
        <v>36.299999999999997</v>
      </c>
      <c r="AO1741" s="49">
        <v>11.6</v>
      </c>
      <c r="AP1741" s="49"/>
      <c r="AQ1741" s="72">
        <v>20</v>
      </c>
      <c r="AR1741" s="49">
        <v>8</v>
      </c>
      <c r="AS1741" s="49"/>
      <c r="AT1741" s="49"/>
      <c r="AU1741" s="49"/>
      <c r="AV1741" s="49">
        <v>0.17</v>
      </c>
      <c r="AW1741" s="49"/>
      <c r="AX1741" s="49">
        <v>0.25</v>
      </c>
      <c r="AY1741" s="49"/>
      <c r="AZ1741" s="71" t="s">
        <v>1003</v>
      </c>
      <c r="BA1741" s="49" t="s">
        <v>48</v>
      </c>
      <c r="BB174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2.42</v>
      </c>
      <c r="BC1741" s="72">
        <v>2</v>
      </c>
      <c r="BD1741" s="72"/>
      <c r="BE1741" s="72"/>
      <c r="BF1741" s="72"/>
      <c r="BG1741" s="74"/>
      <c r="BH1741" s="14" t="s">
        <v>236</v>
      </c>
      <c r="BI1741" s="45"/>
      <c r="BJ1741" s="45"/>
      <c r="BK1741" s="46"/>
      <c r="BL1741" s="45"/>
    </row>
    <row r="1742" spans="1:64" ht="18" customHeight="1" x14ac:dyDescent="0.3">
      <c r="A1742" s="76">
        <f>IFERROR(InformeTbHv[[#This Row],[T EFECTIVO]]/InformeTbHv[[#This Row],[Horas disponibles]],0)</f>
        <v>0.84745762711864403</v>
      </c>
      <c r="B1742" s="76">
        <f>((InformeTbHv[[#This Row],[T PROGRAMADO]]-InformeTbHv[[#This Row],[HORAS DE OTRAS PARADA]]))/InformeTbHv[[#This Row],[T PROGRAMADO]]</f>
        <v>0.8125</v>
      </c>
      <c r="C1742" s="217">
        <f>IFERROR(((InformeTbHv[[#This Row],[T PROGRAMADO]]-InformeTbHv[[#This Row],[Ttal P. mec]])/InformeTbHv[[#This Row],[T PROGRAMADO]]),0)</f>
        <v>0.95874999999999999</v>
      </c>
      <c r="D1742" s="49">
        <f>IFERROR(ROUND(InformeTbHv[[#This Row],[TOTAL DE ARBOLES]]/InformeTbHv[[#This Row],[T EFECTIVO]],2),"")</f>
        <v>90.62</v>
      </c>
      <c r="E1742" s="49">
        <f>(IFERROR(ROUND(InformeTbHv[[#This Row],[M3]]/InformeTbHv[[#This Row],[TOTAL DE ARBOLES]],2),""))</f>
        <v>0.1</v>
      </c>
      <c r="F1742" s="39">
        <f>IFERROR(ROUND(InformeTbHv[[#This Row],[M3]]/InformeTbHv[[#This Row],[T EFECTIVO]],2),"")</f>
        <v>8.82</v>
      </c>
      <c r="G1742" s="72">
        <f>InformeTbHv[[#This Row],[T PROGRAMADO]]-InformeTbHv[[#This Row],[HORAS DE OTRAS PARADA]]</f>
        <v>6.5</v>
      </c>
      <c r="H1742" s="72">
        <f>InformeTbHv[[#This Row],[T PROGRAMADO]]-SUM(InformeTbHv[[#This Row],[T PARADAS MEC]]+InformeTbHv[[#This Row],[ALISTAMIENTO]]+InformeTbHv[[#This Row],[Mantenimiento periódico]])</f>
        <v>7.67</v>
      </c>
      <c r="I1742" s="72">
        <f>InformeTbHv[[#This Row],[T PARADAS MEC]]+InformeTbHv[[#This Row],[ALISTAMIENTO]]+InformeTbHv[[#This Row],[Mantenimiento periódico]]</f>
        <v>0.33</v>
      </c>
      <c r="J1742" s="72">
        <f>SUMIF(InformeTbHv[[#This Row],[MOTIVO 1]],"Mantenimiento periódico",InformeTbHv[[#This Row],[T OTRA PARADA 1]])</f>
        <v>0</v>
      </c>
      <c r="K1742" s="72">
        <f>InformeTbHv[[#This Row],[Mantenimiento periódico]]+InformeTbHv[[#This Row],[ALISTAMIENTO]]</f>
        <v>0.33</v>
      </c>
      <c r="L1742" s="72">
        <f>SUM(InformeTbHv[[#This Row],[T OTRA PARADA 1]:[T OTRA PARADA 5]])</f>
        <v>0.5</v>
      </c>
      <c r="M1742" s="49" t="s">
        <v>134</v>
      </c>
      <c r="N1742" s="49" t="s">
        <v>1417</v>
      </c>
      <c r="O1742" s="49" t="s">
        <v>367</v>
      </c>
      <c r="P1742" s="49">
        <v>18435730</v>
      </c>
      <c r="Q1742" s="49" t="s">
        <v>65</v>
      </c>
      <c r="R1742" s="49" t="s">
        <v>49</v>
      </c>
      <c r="S1742" s="77">
        <v>46128</v>
      </c>
      <c r="T1742" s="49" t="s">
        <v>941</v>
      </c>
      <c r="U1742" s="49"/>
      <c r="V1742" s="49"/>
      <c r="W1742" s="49"/>
      <c r="X1742" s="49"/>
      <c r="Y1742" s="49"/>
      <c r="Z1742" s="49"/>
      <c r="AA1742" s="49"/>
      <c r="AB1742" s="49"/>
      <c r="AC1742" s="49" t="s">
        <v>1424</v>
      </c>
      <c r="AD1742" s="49" t="s">
        <v>1469</v>
      </c>
      <c r="AE1742" s="49" t="s">
        <v>1513</v>
      </c>
      <c r="AF1742" s="49">
        <v>17.094631593058232</v>
      </c>
      <c r="AG1742" s="252" t="s">
        <v>206</v>
      </c>
      <c r="AH1742" s="259">
        <v>4</v>
      </c>
      <c r="AI1742" s="49" t="s">
        <v>45</v>
      </c>
      <c r="AJ1742" s="420">
        <f>VLOOKUP(InformeTbHv[[#This Row],[TURNO]],[1]INFORMEHV!AI$2:AK$184,2,0)</f>
        <v>0.58333333333333337</v>
      </c>
      <c r="AK1742" s="420">
        <f>VLOOKUP(InformeTbHv[[#This Row],[TURNO]],[1]INFORMEHV!AI$2:AK$184,3,0)</f>
        <v>0.91666666666666663</v>
      </c>
      <c r="AL1742" s="125">
        <v>25</v>
      </c>
      <c r="AM1742" s="49">
        <v>589</v>
      </c>
      <c r="AN1742" s="49">
        <v>57.3</v>
      </c>
      <c r="AO1742" s="49">
        <v>9.1999999999999993</v>
      </c>
      <c r="AP1742" s="49"/>
      <c r="AQ1742" s="72">
        <v>14</v>
      </c>
      <c r="AR1742" s="49">
        <v>8</v>
      </c>
      <c r="AS1742" s="49"/>
      <c r="AT1742" s="49"/>
      <c r="AU1742" s="49"/>
      <c r="AV1742" s="49">
        <v>0.33</v>
      </c>
      <c r="AW1742" s="49">
        <v>0.17</v>
      </c>
      <c r="AX1742" s="49">
        <v>0.5</v>
      </c>
      <c r="AY1742" s="49">
        <v>5</v>
      </c>
      <c r="AZ1742" s="71"/>
      <c r="BA1742" s="49" t="s">
        <v>48</v>
      </c>
      <c r="BB174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1.5</v>
      </c>
      <c r="BC1742" s="72">
        <v>0.5</v>
      </c>
      <c r="BD1742" s="72"/>
      <c r="BE1742" s="72"/>
      <c r="BF1742" s="72"/>
      <c r="BG1742" s="74"/>
      <c r="BH1742" s="44" t="s">
        <v>720</v>
      </c>
      <c r="BI1742" s="45"/>
      <c r="BJ1742" s="45"/>
      <c r="BK1742" s="46"/>
      <c r="BL1742" s="45"/>
    </row>
    <row r="1743" spans="1:64" ht="18" customHeight="1" x14ac:dyDescent="0.3">
      <c r="A1743" s="76">
        <f>IFERROR(InformeTbHv[[#This Row],[T EFECTIVO]]/InformeTbHv[[#This Row],[Horas disponibles]],0)</f>
        <v>0.70708387657540284</v>
      </c>
      <c r="B1743" s="76">
        <f>((InformeTbHv[[#This Row],[T PROGRAMADO]]-InformeTbHv[[#This Row],[HORAS DE OTRAS PARADA]]))/InformeTbHv[[#This Row],[T PROGRAMADO]]</f>
        <v>0.6779166666666675</v>
      </c>
      <c r="C1743" s="217">
        <f>IFERROR(((InformeTbHv[[#This Row],[T PROGRAMADO]]-InformeTbHv[[#This Row],[Ttal P. mec]])/InformeTbHv[[#This Row],[T PROGRAMADO]]),0)</f>
        <v>0.95874999999999999</v>
      </c>
      <c r="D1743" s="49">
        <f>IFERROR(ROUND(InformeTbHv[[#This Row],[TOTAL DE ARBOLES]]/InformeTbHv[[#This Row],[T EFECTIVO]],2),"")</f>
        <v>52.92</v>
      </c>
      <c r="E1743" s="49">
        <f>(IFERROR(ROUND(InformeTbHv[[#This Row],[M3]]/InformeTbHv[[#This Row],[TOTAL DE ARBOLES]],2),""))</f>
        <v>0.12</v>
      </c>
      <c r="F1743" s="39">
        <f>IFERROR(ROUND(InformeTbHv[[#This Row],[M3]]/InformeTbHv[[#This Row],[T EFECTIVO]],2),"")</f>
        <v>6.11</v>
      </c>
      <c r="G1743" s="72">
        <f>InformeTbHv[[#This Row],[T PROGRAMADO]]-InformeTbHv[[#This Row],[HORAS DE OTRAS PARADA]]</f>
        <v>5.42333333333334</v>
      </c>
      <c r="H1743" s="72">
        <f>InformeTbHv[[#This Row],[T PROGRAMADO]]-SUM(InformeTbHv[[#This Row],[T PARADAS MEC]]+InformeTbHv[[#This Row],[ALISTAMIENTO]]+InformeTbHv[[#This Row],[Mantenimiento periódico]])</f>
        <v>7.67</v>
      </c>
      <c r="I1743" s="72">
        <f>InformeTbHv[[#This Row],[T PARADAS MEC]]+InformeTbHv[[#This Row],[ALISTAMIENTO]]+InformeTbHv[[#This Row],[Mantenimiento periódico]]</f>
        <v>0.33</v>
      </c>
      <c r="J1743" s="72">
        <f>SUMIF(InformeTbHv[[#This Row],[MOTIVO 1]],"Mantenimiento periódico",InformeTbHv[[#This Row],[T OTRA PARADA 1]])</f>
        <v>0</v>
      </c>
      <c r="K1743" s="72">
        <f>InformeTbHv[[#This Row],[Mantenimiento periódico]]+InformeTbHv[[#This Row],[ALISTAMIENTO]]</f>
        <v>0.33</v>
      </c>
      <c r="L1743" s="72">
        <f>SUM(InformeTbHv[[#This Row],[T OTRA PARADA 1]:[T OTRA PARADA 5]])</f>
        <v>1.6666666666666601</v>
      </c>
      <c r="M1743" s="49" t="s">
        <v>134</v>
      </c>
      <c r="N1743" s="49" t="s">
        <v>1417</v>
      </c>
      <c r="O1743" s="49" t="s">
        <v>373</v>
      </c>
      <c r="P1743" s="49">
        <v>1022124225</v>
      </c>
      <c r="Q1743" s="49" t="s">
        <v>65</v>
      </c>
      <c r="R1743" s="49" t="s">
        <v>49</v>
      </c>
      <c r="S1743" s="77">
        <v>46128</v>
      </c>
      <c r="T1743" s="49" t="s">
        <v>941</v>
      </c>
      <c r="U1743" s="49"/>
      <c r="V1743" s="49"/>
      <c r="W1743" s="49"/>
      <c r="X1743" s="49"/>
      <c r="Y1743" s="49"/>
      <c r="Z1743" s="49"/>
      <c r="AA1743" s="49"/>
      <c r="AB1743" s="49"/>
      <c r="AC1743" s="49" t="s">
        <v>1424</v>
      </c>
      <c r="AD1743" s="49" t="s">
        <v>1469</v>
      </c>
      <c r="AE1743" s="49" t="s">
        <v>1513</v>
      </c>
      <c r="AF1743" s="49">
        <v>17.094631593058232</v>
      </c>
      <c r="AG1743" s="252" t="s">
        <v>206</v>
      </c>
      <c r="AH1743" s="259">
        <v>4</v>
      </c>
      <c r="AI1743" s="49" t="s">
        <v>47</v>
      </c>
      <c r="AJ1743" s="420">
        <f>VLOOKUP(InformeTbHv[[#This Row],[TURNO]],[1]INFORMEHV!AI$2:AK$184,2,0)</f>
        <v>0.25</v>
      </c>
      <c r="AK1743" s="420">
        <f>VLOOKUP(InformeTbHv[[#This Row],[TURNO]],[1]INFORMEHV!AI$2:AK$184,3,0)</f>
        <v>0.58333333333333337</v>
      </c>
      <c r="AL1743" s="125">
        <v>18</v>
      </c>
      <c r="AM1743" s="49">
        <v>287</v>
      </c>
      <c r="AN1743" s="49">
        <v>33.14</v>
      </c>
      <c r="AO1743" s="49">
        <v>6.21</v>
      </c>
      <c r="AP1743" s="49"/>
      <c r="AQ1743" s="72">
        <v>13</v>
      </c>
      <c r="AR1743" s="49">
        <v>8</v>
      </c>
      <c r="AS1743" s="49"/>
      <c r="AT1743" s="49"/>
      <c r="AU1743" s="49"/>
      <c r="AV1743" s="49">
        <v>0.33</v>
      </c>
      <c r="AW1743" s="49">
        <v>0.33</v>
      </c>
      <c r="AX1743" s="49">
        <v>0.25</v>
      </c>
      <c r="AY1743" s="49">
        <v>6</v>
      </c>
      <c r="AZ1743" s="71"/>
      <c r="BA1743" s="49" t="s">
        <v>48</v>
      </c>
      <c r="BB174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2.57666666666666</v>
      </c>
      <c r="BC1743" s="72">
        <v>1.6666666666666601</v>
      </c>
      <c r="BD1743" s="72"/>
      <c r="BE1743" s="72"/>
      <c r="BF1743" s="72"/>
      <c r="BG1743" s="74"/>
      <c r="BH1743" s="44" t="s">
        <v>711</v>
      </c>
      <c r="BI1743" s="45"/>
      <c r="BJ1743" s="45"/>
      <c r="BK1743" s="46"/>
      <c r="BL1743" s="45"/>
    </row>
    <row r="1744" spans="1:64" ht="18" customHeight="1" x14ac:dyDescent="0.3">
      <c r="A1744" s="76">
        <f>IFERROR(InformeTbHv[[#This Row],[T EFECTIVO]]/InformeTbHv[[#This Row],[Horas disponibles]],0)</f>
        <v>0.96807151979565775</v>
      </c>
      <c r="B1744" s="76">
        <f>((InformeTbHv[[#This Row],[T PROGRAMADO]]-InformeTbHv[[#This Row],[HORAS DE OTRAS PARADA]]))/InformeTbHv[[#This Row],[T PROGRAMADO]]</f>
        <v>0.94750000000000001</v>
      </c>
      <c r="C1744" s="217">
        <f>IFERROR(((InformeTbHv[[#This Row],[T PROGRAMADO]]-InformeTbHv[[#This Row],[Ttal P. mec]])/InformeTbHv[[#This Row],[T PROGRAMADO]]),0)</f>
        <v>0.97875000000000001</v>
      </c>
      <c r="D1744" s="49">
        <f>IFERROR(ROUND(InformeTbHv[[#This Row],[TOTAL DE ARBOLES]]/InformeTbHv[[#This Row],[T EFECTIVO]],2),"")</f>
        <v>31.53</v>
      </c>
      <c r="E1744" s="49">
        <f>(IFERROR(ROUND(InformeTbHv[[#This Row],[M3]]/InformeTbHv[[#This Row],[TOTAL DE ARBOLES]],2),""))</f>
        <v>0.21</v>
      </c>
      <c r="F1744" s="39">
        <f>IFERROR(ROUND(InformeTbHv[[#This Row],[M3]]/InformeTbHv[[#This Row],[T EFECTIVO]],2),"")</f>
        <v>6.6</v>
      </c>
      <c r="G1744" s="72">
        <f>InformeTbHv[[#This Row],[T PROGRAMADO]]-InformeTbHv[[#This Row],[HORAS DE OTRAS PARADA]]</f>
        <v>7.58</v>
      </c>
      <c r="H1744" s="72">
        <f>InformeTbHv[[#This Row],[T PROGRAMADO]]-SUM(InformeTbHv[[#This Row],[T PARADAS MEC]]+InformeTbHv[[#This Row],[ALISTAMIENTO]]+InformeTbHv[[#This Row],[Mantenimiento periódico]])</f>
        <v>7.83</v>
      </c>
      <c r="I1744" s="72">
        <f>InformeTbHv[[#This Row],[T PARADAS MEC]]+InformeTbHv[[#This Row],[ALISTAMIENTO]]+InformeTbHv[[#This Row],[Mantenimiento periódico]]</f>
        <v>0.17</v>
      </c>
      <c r="J1744" s="72">
        <f>SUMIF(InformeTbHv[[#This Row],[MOTIVO 1]],"Mantenimiento periódico",InformeTbHv[[#This Row],[T OTRA PARADA 1]])</f>
        <v>0</v>
      </c>
      <c r="K1744" s="72">
        <f>InformeTbHv[[#This Row],[Mantenimiento periódico]]+InformeTbHv[[#This Row],[ALISTAMIENTO]]</f>
        <v>0.17</v>
      </c>
      <c r="L1744" s="72">
        <f>SUM(InformeTbHv[[#This Row],[T OTRA PARADA 1]:[T OTRA PARADA 5]])</f>
        <v>0</v>
      </c>
      <c r="M1744" s="49" t="s">
        <v>136</v>
      </c>
      <c r="N1744" s="49" t="s">
        <v>1417</v>
      </c>
      <c r="O1744" s="49" t="s">
        <v>535</v>
      </c>
      <c r="P1744" s="49">
        <v>1113312568</v>
      </c>
      <c r="Q1744" s="49" t="s">
        <v>65</v>
      </c>
      <c r="R1744" s="49" t="s">
        <v>49</v>
      </c>
      <c r="S1744" s="77">
        <v>46128</v>
      </c>
      <c r="T1744" s="49" t="s">
        <v>941</v>
      </c>
      <c r="U1744" s="49"/>
      <c r="V1744" s="49"/>
      <c r="W1744" s="49"/>
      <c r="X1744" s="49"/>
      <c r="Y1744" s="49"/>
      <c r="Z1744" s="49"/>
      <c r="AA1744" s="49"/>
      <c r="AB1744" s="49"/>
      <c r="AC1744" s="49" t="s">
        <v>1424</v>
      </c>
      <c r="AD1744" s="49" t="s">
        <v>1469</v>
      </c>
      <c r="AE1744" s="49" t="s">
        <v>1513</v>
      </c>
      <c r="AF1744" s="49">
        <v>17.094631593058232</v>
      </c>
      <c r="AG1744" s="251" t="s">
        <v>205</v>
      </c>
      <c r="AH1744" s="259">
        <v>4</v>
      </c>
      <c r="AI1744" s="49" t="s">
        <v>47</v>
      </c>
      <c r="AJ1744" s="420">
        <f>VLOOKUP(InformeTbHv[[#This Row],[TURNO]],[1]INFORMEHV!AI$2:AK$184,2,0)</f>
        <v>0.25</v>
      </c>
      <c r="AK1744" s="420">
        <f>VLOOKUP(InformeTbHv[[#This Row],[TURNO]],[1]INFORMEHV!AI$2:AK$184,3,0)</f>
        <v>0.58333333333333337</v>
      </c>
      <c r="AL1744" s="125">
        <v>24</v>
      </c>
      <c r="AM1744" s="49">
        <v>239</v>
      </c>
      <c r="AN1744" s="49">
        <v>50</v>
      </c>
      <c r="AO1744" s="49">
        <v>9</v>
      </c>
      <c r="AP1744" s="49">
        <v>44</v>
      </c>
      <c r="AQ1744" s="72">
        <v>20</v>
      </c>
      <c r="AR1744" s="49">
        <v>8</v>
      </c>
      <c r="AS1744" s="49"/>
      <c r="AT1744" s="49"/>
      <c r="AU1744" s="49"/>
      <c r="AV1744" s="49">
        <v>0.17</v>
      </c>
      <c r="AW1744" s="49"/>
      <c r="AX1744" s="49">
        <v>0.25</v>
      </c>
      <c r="AY1744" s="49">
        <v>6</v>
      </c>
      <c r="AZ1744" s="71" t="s">
        <v>1202</v>
      </c>
      <c r="BA1744" s="49" t="s">
        <v>48</v>
      </c>
      <c r="BB174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0.42000000000000004</v>
      </c>
      <c r="BC1744" s="72"/>
      <c r="BD1744" s="72"/>
      <c r="BE1744" s="72"/>
      <c r="BF1744" s="72"/>
      <c r="BG1744" s="74"/>
      <c r="BH1744" s="44"/>
      <c r="BI1744" s="45"/>
      <c r="BJ1744" s="45"/>
      <c r="BK1744" s="46"/>
      <c r="BL1744" s="45"/>
    </row>
    <row r="1745" spans="1:64" ht="18" customHeight="1" x14ac:dyDescent="0.3">
      <c r="A1745" s="76">
        <f>IFERROR(InformeTbHv[[#This Row],[T EFECTIVO]]/InformeTbHv[[#This Row],[Horas disponibles]],0)</f>
        <v>0.5215123859191656</v>
      </c>
      <c r="B1745" s="76">
        <f>((InformeTbHv[[#This Row],[T PROGRAMADO]]-InformeTbHv[[#This Row],[HORAS DE OTRAS PARADA]]))/InformeTbHv[[#This Row],[T PROGRAMADO]]</f>
        <v>0.5</v>
      </c>
      <c r="C1745" s="217">
        <f>IFERROR(((InformeTbHv[[#This Row],[T PROGRAMADO]]-InformeTbHv[[#This Row],[Ttal P. mec]])/InformeTbHv[[#This Row],[T PROGRAMADO]]),0)</f>
        <v>0.95874999999999999</v>
      </c>
      <c r="D1745" s="49">
        <f>IFERROR(ROUND(InformeTbHv[[#This Row],[TOTAL DE ARBOLES]]/InformeTbHv[[#This Row],[T EFECTIVO]],2),"")</f>
        <v>52.5</v>
      </c>
      <c r="E1745" s="49">
        <f>(IFERROR(ROUND(InformeTbHv[[#This Row],[M3]]/InformeTbHv[[#This Row],[TOTAL DE ARBOLES]],2),""))</f>
        <v>0.15</v>
      </c>
      <c r="F1745" s="39">
        <f>IFERROR(ROUND(InformeTbHv[[#This Row],[M3]]/InformeTbHv[[#This Row],[T EFECTIVO]],2),"")</f>
        <v>8</v>
      </c>
      <c r="G1745" s="72">
        <f>InformeTbHv[[#This Row],[T PROGRAMADO]]-InformeTbHv[[#This Row],[HORAS DE OTRAS PARADA]]</f>
        <v>4</v>
      </c>
      <c r="H1745" s="72">
        <f>InformeTbHv[[#This Row],[T PROGRAMADO]]-SUM(InformeTbHv[[#This Row],[T PARADAS MEC]]+InformeTbHv[[#This Row],[ALISTAMIENTO]]+InformeTbHv[[#This Row],[Mantenimiento periódico]])</f>
        <v>7.67</v>
      </c>
      <c r="I1745" s="72">
        <f>InformeTbHv[[#This Row],[T PARADAS MEC]]+InformeTbHv[[#This Row],[ALISTAMIENTO]]+InformeTbHv[[#This Row],[Mantenimiento periódico]]</f>
        <v>0.33</v>
      </c>
      <c r="J1745" s="72">
        <f>SUMIF(InformeTbHv[[#This Row],[MOTIVO 1]],"Mantenimiento periódico",InformeTbHv[[#This Row],[T OTRA PARADA 1]])</f>
        <v>0</v>
      </c>
      <c r="K1745" s="72">
        <f>InformeTbHv[[#This Row],[Mantenimiento periódico]]+InformeTbHv[[#This Row],[ALISTAMIENTO]]</f>
        <v>0.33</v>
      </c>
      <c r="L1745" s="72">
        <f>SUM(InformeTbHv[[#This Row],[T OTRA PARADA 1]:[T OTRA PARADA 5]])</f>
        <v>3.5</v>
      </c>
      <c r="M1745" s="49" t="s">
        <v>136</v>
      </c>
      <c r="N1745" s="49" t="s">
        <v>1417</v>
      </c>
      <c r="O1745" s="49" t="s">
        <v>535</v>
      </c>
      <c r="P1745" s="49">
        <v>1113312568</v>
      </c>
      <c r="Q1745" s="49" t="s">
        <v>65</v>
      </c>
      <c r="R1745" s="49" t="s">
        <v>49</v>
      </c>
      <c r="S1745" s="77">
        <v>46129</v>
      </c>
      <c r="T1745" s="49" t="s">
        <v>941</v>
      </c>
      <c r="U1745" s="49"/>
      <c r="V1745" s="49"/>
      <c r="W1745" s="49"/>
      <c r="X1745" s="49"/>
      <c r="Y1745" s="49"/>
      <c r="Z1745" s="49"/>
      <c r="AA1745" s="49"/>
      <c r="AB1745" s="49"/>
      <c r="AC1745" s="49" t="s">
        <v>1424</v>
      </c>
      <c r="AD1745" s="49" t="s">
        <v>1469</v>
      </c>
      <c r="AE1745" s="49" t="s">
        <v>1513</v>
      </c>
      <c r="AF1745" s="49">
        <v>17.094631593058232</v>
      </c>
      <c r="AG1745" s="251" t="s">
        <v>205</v>
      </c>
      <c r="AH1745" s="259">
        <v>4</v>
      </c>
      <c r="AI1745" s="49" t="s">
        <v>45</v>
      </c>
      <c r="AJ1745" s="420">
        <f>VLOOKUP(InformeTbHv[[#This Row],[TURNO]],[1]INFORMEHV!AI$2:AK$184,2,0)</f>
        <v>0.58333333333333337</v>
      </c>
      <c r="AK1745" s="420">
        <f>VLOOKUP(InformeTbHv[[#This Row],[TURNO]],[1]INFORMEHV!AI$2:AK$184,3,0)</f>
        <v>0.91666666666666663</v>
      </c>
      <c r="AL1745" s="125">
        <v>25</v>
      </c>
      <c r="AM1745" s="49">
        <v>210</v>
      </c>
      <c r="AN1745" s="49">
        <v>32</v>
      </c>
      <c r="AO1745" s="49">
        <v>4.7</v>
      </c>
      <c r="AP1745" s="49"/>
      <c r="AQ1745" s="72">
        <v>21</v>
      </c>
      <c r="AR1745" s="49">
        <v>8</v>
      </c>
      <c r="AS1745" s="49"/>
      <c r="AT1745" s="49"/>
      <c r="AU1745" s="49"/>
      <c r="AV1745" s="49">
        <v>0.33</v>
      </c>
      <c r="AW1745" s="49"/>
      <c r="AX1745" s="49">
        <v>0.17</v>
      </c>
      <c r="AY1745" s="49">
        <v>4.3</v>
      </c>
      <c r="AZ1745" s="71"/>
      <c r="BA1745" s="49" t="s">
        <v>48</v>
      </c>
      <c r="BB174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4</v>
      </c>
      <c r="BC1745" s="72">
        <v>3.5</v>
      </c>
      <c r="BD1745" s="72"/>
      <c r="BE1745" s="72"/>
      <c r="BF1745" s="72"/>
      <c r="BG1745" s="74"/>
      <c r="BH1745" s="14" t="s">
        <v>236</v>
      </c>
      <c r="BI1745" s="45"/>
      <c r="BJ1745" s="45"/>
      <c r="BK1745" s="46"/>
      <c r="BL1745" s="45"/>
    </row>
    <row r="1746" spans="1:64" ht="18" customHeight="1" x14ac:dyDescent="0.3">
      <c r="A1746" s="76">
        <f>IFERROR(InformeTbHv[[#This Row],[T EFECTIVO]]/InformeTbHv[[#This Row],[Horas disponibles]],0)</f>
        <v>0</v>
      </c>
      <c r="B1746" s="76">
        <f>((InformeTbHv[[#This Row],[T PROGRAMADO]]-InformeTbHv[[#This Row],[HORAS DE OTRAS PARADA]]))/InformeTbHv[[#This Row],[T PROGRAMADO]]</f>
        <v>0</v>
      </c>
      <c r="C1746" s="217">
        <f>IFERROR(((InformeTbHv[[#This Row],[T PROGRAMADO]]-InformeTbHv[[#This Row],[Ttal P. mec]])/InformeTbHv[[#This Row],[T PROGRAMADO]]),0)</f>
        <v>1</v>
      </c>
      <c r="D1746" s="49" t="str">
        <f>IFERROR(ROUND(InformeTbHv[[#This Row],[TOTAL DE ARBOLES]]/InformeTbHv[[#This Row],[T EFECTIVO]],2),"")</f>
        <v/>
      </c>
      <c r="E1746" s="49" t="str">
        <f>(IFERROR(ROUND(InformeTbHv[[#This Row],[M3]]/InformeTbHv[[#This Row],[TOTAL DE ARBOLES]],2),""))</f>
        <v/>
      </c>
      <c r="F1746" s="39" t="str">
        <f>IFERROR(ROUND(InformeTbHv[[#This Row],[M3]]/InformeTbHv[[#This Row],[T EFECTIVO]],2),"")</f>
        <v/>
      </c>
      <c r="G1746" s="72">
        <f>InformeTbHv[[#This Row],[T PROGRAMADO]]-InformeTbHv[[#This Row],[HORAS DE OTRAS PARADA]]</f>
        <v>0</v>
      </c>
      <c r="H1746" s="72">
        <f>InformeTbHv[[#This Row],[T PROGRAMADO]]-SUM(InformeTbHv[[#This Row],[T PARADAS MEC]]+InformeTbHv[[#This Row],[ALISTAMIENTO]]+InformeTbHv[[#This Row],[Mantenimiento periódico]])</f>
        <v>8</v>
      </c>
      <c r="I1746" s="72">
        <f>InformeTbHv[[#This Row],[T PARADAS MEC]]+InformeTbHv[[#This Row],[ALISTAMIENTO]]+InformeTbHv[[#This Row],[Mantenimiento periódico]]</f>
        <v>0</v>
      </c>
      <c r="J1746" s="72">
        <f>SUMIF(InformeTbHv[[#This Row],[MOTIVO 1]],"Mantenimiento periódico",InformeTbHv[[#This Row],[T OTRA PARADA 1]])</f>
        <v>0</v>
      </c>
      <c r="K1746" s="72">
        <f>InformeTbHv[[#This Row],[Mantenimiento periódico]]+InformeTbHv[[#This Row],[ALISTAMIENTO]]</f>
        <v>0</v>
      </c>
      <c r="L1746" s="72">
        <f>SUM(InformeTbHv[[#This Row],[T OTRA PARADA 1]:[T OTRA PARADA 5]])</f>
        <v>8</v>
      </c>
      <c r="M1746" s="49" t="s">
        <v>136</v>
      </c>
      <c r="N1746" s="49" t="s">
        <v>1417</v>
      </c>
      <c r="O1746" s="49" t="s">
        <v>190</v>
      </c>
      <c r="P1746" s="49">
        <v>1127213532</v>
      </c>
      <c r="Q1746" s="49" t="s">
        <v>65</v>
      </c>
      <c r="R1746" s="49" t="s">
        <v>49</v>
      </c>
      <c r="S1746" s="77">
        <v>46129</v>
      </c>
      <c r="T1746" s="49" t="s">
        <v>941</v>
      </c>
      <c r="U1746" s="49"/>
      <c r="V1746" s="49"/>
      <c r="W1746" s="49"/>
      <c r="X1746" s="49"/>
      <c r="Y1746" s="49"/>
      <c r="Z1746" s="49"/>
      <c r="AA1746" s="49"/>
      <c r="AB1746" s="49"/>
      <c r="AC1746" s="49" t="s">
        <v>1424</v>
      </c>
      <c r="AD1746" s="49" t="s">
        <v>1469</v>
      </c>
      <c r="AE1746" s="49" t="s">
        <v>1513</v>
      </c>
      <c r="AF1746" s="49">
        <v>17.094631593058232</v>
      </c>
      <c r="AG1746" s="251" t="s">
        <v>205</v>
      </c>
      <c r="AH1746" s="259">
        <v>4</v>
      </c>
      <c r="AI1746" s="49" t="s">
        <v>45</v>
      </c>
      <c r="AJ1746" s="420">
        <f>VLOOKUP(InformeTbHv[[#This Row],[TURNO]],[1]INFORMEHV!AI$2:AK$184,2,0)</f>
        <v>0.58333333333333337</v>
      </c>
      <c r="AK1746" s="420">
        <f>VLOOKUP(InformeTbHv[[#This Row],[TURNO]],[1]INFORMEHV!AI$2:AK$184,3,0)</f>
        <v>0.91666666666666663</v>
      </c>
      <c r="AL1746" s="125"/>
      <c r="AM1746" s="49"/>
      <c r="AN1746" s="49"/>
      <c r="AO1746" s="49"/>
      <c r="AP1746" s="49"/>
      <c r="AQ1746" s="72"/>
      <c r="AR1746" s="49">
        <v>8</v>
      </c>
      <c r="AS1746" s="49"/>
      <c r="AT1746" s="49"/>
      <c r="AU1746" s="49"/>
      <c r="AV1746" s="49"/>
      <c r="AW1746" s="49"/>
      <c r="AX1746" s="49"/>
      <c r="AY1746" s="49"/>
      <c r="AZ1746" s="71" t="s">
        <v>1003</v>
      </c>
      <c r="BA1746" s="49" t="s">
        <v>48</v>
      </c>
      <c r="BB174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1746" s="72">
        <v>8</v>
      </c>
      <c r="BD1746" s="72"/>
      <c r="BE1746" s="72"/>
      <c r="BF1746" s="72"/>
      <c r="BG1746" s="74"/>
      <c r="BH1746" s="14" t="s">
        <v>236</v>
      </c>
      <c r="BI1746" s="45"/>
      <c r="BJ1746" s="45"/>
      <c r="BK1746" s="46"/>
      <c r="BL1746" s="45"/>
    </row>
    <row r="1747" spans="1:64" ht="18" customHeight="1" x14ac:dyDescent="0.3">
      <c r="A1747" s="76">
        <f>IFERROR(InformeTbHv[[#This Row],[T EFECTIVO]]/InformeTbHv[[#This Row],[Horas disponibles]],0)</f>
        <v>0.96807151979565775</v>
      </c>
      <c r="B1747" s="76">
        <f>((InformeTbHv[[#This Row],[T PROGRAMADO]]-InformeTbHv[[#This Row],[HORAS DE OTRAS PARADA]]))/InformeTbHv[[#This Row],[T PROGRAMADO]]</f>
        <v>0.94750000000000001</v>
      </c>
      <c r="C1747" s="217">
        <f>IFERROR(((InformeTbHv[[#This Row],[T PROGRAMADO]]-InformeTbHv[[#This Row],[Ttal P. mec]])/InformeTbHv[[#This Row],[T PROGRAMADO]]),0)</f>
        <v>0.97875000000000001</v>
      </c>
      <c r="D1747" s="49">
        <f>IFERROR(ROUND(InformeTbHv[[#This Row],[TOTAL DE ARBOLES]]/InformeTbHv[[#This Row],[T EFECTIVO]],2),"")</f>
        <v>34.04</v>
      </c>
      <c r="E1747" s="49">
        <f>(IFERROR(ROUND(InformeTbHv[[#This Row],[M3]]/InformeTbHv[[#This Row],[TOTAL DE ARBOLES]],2),""))</f>
        <v>0.16</v>
      </c>
      <c r="F1747" s="39">
        <f>IFERROR(ROUND(InformeTbHv[[#This Row],[M3]]/InformeTbHv[[#This Row],[T EFECTIVO]],2),"")</f>
        <v>5.28</v>
      </c>
      <c r="G1747" s="72">
        <f>InformeTbHv[[#This Row],[T PROGRAMADO]]-InformeTbHv[[#This Row],[HORAS DE OTRAS PARADA]]</f>
        <v>7.58</v>
      </c>
      <c r="H1747" s="72">
        <f>InformeTbHv[[#This Row],[T PROGRAMADO]]-SUM(InformeTbHv[[#This Row],[T PARADAS MEC]]+InformeTbHv[[#This Row],[ALISTAMIENTO]]+InformeTbHv[[#This Row],[Mantenimiento periódico]])</f>
        <v>7.83</v>
      </c>
      <c r="I1747" s="72">
        <f>InformeTbHv[[#This Row],[T PARADAS MEC]]+InformeTbHv[[#This Row],[ALISTAMIENTO]]+InformeTbHv[[#This Row],[Mantenimiento periódico]]</f>
        <v>0.17</v>
      </c>
      <c r="J1747" s="72">
        <f>SUMIF(InformeTbHv[[#This Row],[MOTIVO 1]],"Mantenimiento periódico",InformeTbHv[[#This Row],[T OTRA PARADA 1]])</f>
        <v>0</v>
      </c>
      <c r="K1747" s="72">
        <f>InformeTbHv[[#This Row],[Mantenimiento periódico]]+InformeTbHv[[#This Row],[ALISTAMIENTO]]</f>
        <v>0.17</v>
      </c>
      <c r="L1747" s="72">
        <f>SUM(InformeTbHv[[#This Row],[T OTRA PARADA 1]:[T OTRA PARADA 5]])</f>
        <v>0</v>
      </c>
      <c r="M1747" s="49" t="s">
        <v>136</v>
      </c>
      <c r="N1747" s="49" t="s">
        <v>1417</v>
      </c>
      <c r="O1747" s="49" t="s">
        <v>190</v>
      </c>
      <c r="P1747" s="49">
        <v>1127213532</v>
      </c>
      <c r="Q1747" s="49" t="s">
        <v>65</v>
      </c>
      <c r="R1747" s="49" t="s">
        <v>49</v>
      </c>
      <c r="S1747" s="77">
        <v>46130</v>
      </c>
      <c r="T1747" s="49" t="s">
        <v>941</v>
      </c>
      <c r="U1747" s="49"/>
      <c r="V1747" s="49"/>
      <c r="W1747" s="49"/>
      <c r="X1747" s="49"/>
      <c r="Y1747" s="49"/>
      <c r="Z1747" s="49"/>
      <c r="AA1747" s="49"/>
      <c r="AB1747" s="49"/>
      <c r="AC1747" s="49" t="s">
        <v>1424</v>
      </c>
      <c r="AD1747" s="49" t="s">
        <v>1469</v>
      </c>
      <c r="AE1747" s="49" t="s">
        <v>1513</v>
      </c>
      <c r="AF1747" s="49">
        <v>17.094631593058232</v>
      </c>
      <c r="AG1747" s="251" t="s">
        <v>205</v>
      </c>
      <c r="AH1747" s="259">
        <v>4</v>
      </c>
      <c r="AI1747" s="49" t="s">
        <v>47</v>
      </c>
      <c r="AJ1747" s="420">
        <f>VLOOKUP(InformeTbHv[[#This Row],[TURNO]],[1]INFORMEHV!AI$2:AK$184,2,0)</f>
        <v>0.25</v>
      </c>
      <c r="AK1747" s="420">
        <f>VLOOKUP(InformeTbHv[[#This Row],[TURNO]],[1]INFORMEHV!AI$2:AK$184,3,0)</f>
        <v>0.58333333333333337</v>
      </c>
      <c r="AL1747" s="125">
        <v>21</v>
      </c>
      <c r="AM1747" s="49">
        <v>258</v>
      </c>
      <c r="AN1747" s="49">
        <v>40</v>
      </c>
      <c r="AO1747" s="49">
        <v>7.9</v>
      </c>
      <c r="AP1747" s="49"/>
      <c r="AQ1747" s="72">
        <v>20</v>
      </c>
      <c r="AR1747" s="49">
        <v>8</v>
      </c>
      <c r="AS1747" s="49"/>
      <c r="AT1747" s="49"/>
      <c r="AU1747" s="49"/>
      <c r="AV1747" s="49">
        <v>0.17</v>
      </c>
      <c r="AW1747" s="49"/>
      <c r="AX1747" s="49">
        <v>0.25</v>
      </c>
      <c r="AY1747" s="49"/>
      <c r="AZ1747" s="71" t="s">
        <v>1003</v>
      </c>
      <c r="BA1747" s="49" t="s">
        <v>48</v>
      </c>
      <c r="BB174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0.42000000000000004</v>
      </c>
      <c r="BC1747" s="72"/>
      <c r="BD1747" s="72"/>
      <c r="BE1747" s="72"/>
      <c r="BF1747" s="72"/>
      <c r="BG1747" s="74"/>
      <c r="BH1747" s="44"/>
      <c r="BI1747" s="45"/>
      <c r="BJ1747" s="45"/>
      <c r="BK1747" s="46"/>
      <c r="BL1747" s="45"/>
    </row>
    <row r="1748" spans="1:64" ht="18" customHeight="1" x14ac:dyDescent="0.3">
      <c r="A1748" s="76">
        <f>IFERROR(InformeTbHv[[#This Row],[T EFECTIVO]]/InformeTbHv[[#This Row],[Horas disponibles]],0)</f>
        <v>0</v>
      </c>
      <c r="B1748" s="76">
        <f>((InformeTbHv[[#This Row],[T PROGRAMADO]]-InformeTbHv[[#This Row],[HORAS DE OTRAS PARADA]]))/InformeTbHv[[#This Row],[T PROGRAMADO]]</f>
        <v>0</v>
      </c>
      <c r="C1748" s="217">
        <f>IFERROR(((InformeTbHv[[#This Row],[T PROGRAMADO]]-InformeTbHv[[#This Row],[Ttal P. mec]])/InformeTbHv[[#This Row],[T PROGRAMADO]]),0)</f>
        <v>1</v>
      </c>
      <c r="D1748" s="49" t="str">
        <f>IFERROR(ROUND(InformeTbHv[[#This Row],[TOTAL DE ARBOLES]]/InformeTbHv[[#This Row],[T EFECTIVO]],2),"")</f>
        <v/>
      </c>
      <c r="E1748" s="49" t="str">
        <f>(IFERROR(ROUND(InformeTbHv[[#This Row],[M3]]/InformeTbHv[[#This Row],[TOTAL DE ARBOLES]],2),""))</f>
        <v/>
      </c>
      <c r="F1748" s="39" t="str">
        <f>IFERROR(ROUND(InformeTbHv[[#This Row],[M3]]/InformeTbHv[[#This Row],[T EFECTIVO]],2),"")</f>
        <v/>
      </c>
      <c r="G1748" s="72">
        <f>InformeTbHv[[#This Row],[T PROGRAMADO]]-InformeTbHv[[#This Row],[HORAS DE OTRAS PARADA]]</f>
        <v>0</v>
      </c>
      <c r="H1748" s="72">
        <f>InformeTbHv[[#This Row],[T PROGRAMADO]]-SUM(InformeTbHv[[#This Row],[T PARADAS MEC]]+InformeTbHv[[#This Row],[ALISTAMIENTO]]+InformeTbHv[[#This Row],[Mantenimiento periódico]])</f>
        <v>8</v>
      </c>
      <c r="I1748" s="72">
        <f>InformeTbHv[[#This Row],[T PARADAS MEC]]+InformeTbHv[[#This Row],[ALISTAMIENTO]]+InformeTbHv[[#This Row],[Mantenimiento periódico]]</f>
        <v>0</v>
      </c>
      <c r="J1748" s="72">
        <f>SUMIF(InformeTbHv[[#This Row],[MOTIVO 1]],"Mantenimiento periódico",InformeTbHv[[#This Row],[T OTRA PARADA 1]])</f>
        <v>0</v>
      </c>
      <c r="K1748" s="72">
        <f>InformeTbHv[[#This Row],[Mantenimiento periódico]]+InformeTbHv[[#This Row],[ALISTAMIENTO]]</f>
        <v>0</v>
      </c>
      <c r="L1748" s="72">
        <f>SUM(InformeTbHv[[#This Row],[T OTRA PARADA 1]:[T OTRA PARADA 5]])</f>
        <v>8</v>
      </c>
      <c r="M1748" s="49" t="s">
        <v>79</v>
      </c>
      <c r="N1748" s="49" t="s">
        <v>1417</v>
      </c>
      <c r="O1748" s="49" t="s">
        <v>64</v>
      </c>
      <c r="P1748" s="49">
        <v>94282613</v>
      </c>
      <c r="Q1748" s="49" t="s">
        <v>43</v>
      </c>
      <c r="R1748" s="49" t="s">
        <v>74</v>
      </c>
      <c r="S1748" s="77">
        <v>46131</v>
      </c>
      <c r="T1748" s="49" t="s">
        <v>102</v>
      </c>
      <c r="U1748" s="49"/>
      <c r="V1748" s="49"/>
      <c r="W1748" s="49"/>
      <c r="X1748" s="49"/>
      <c r="Y1748" s="49"/>
      <c r="Z1748" s="49"/>
      <c r="AA1748" s="49"/>
      <c r="AB1748" s="49"/>
      <c r="AC1748" s="49" t="s">
        <v>1425</v>
      </c>
      <c r="AD1748" s="49" t="s">
        <v>1470</v>
      </c>
      <c r="AE1748" s="49" t="s">
        <v>1514</v>
      </c>
      <c r="AF1748" s="49">
        <v>18.81028029942162</v>
      </c>
      <c r="AG1748" s="251" t="s">
        <v>205</v>
      </c>
      <c r="AH1748" s="259">
        <v>4</v>
      </c>
      <c r="AI1748" s="49" t="s">
        <v>45</v>
      </c>
      <c r="AJ1748" s="420">
        <f>VLOOKUP(InformeTbHv[[#This Row],[TURNO]],[1]INFORMEHV!AI$2:AK$184,2,0)</f>
        <v>0.58333333333333337</v>
      </c>
      <c r="AK1748" s="420">
        <f>VLOOKUP(InformeTbHv[[#This Row],[TURNO]],[1]INFORMEHV!AI$2:AK$184,3,0)</f>
        <v>0.91666666666666663</v>
      </c>
      <c r="AL1748" s="125"/>
      <c r="AM1748" s="49"/>
      <c r="AN1748" s="49"/>
      <c r="AO1748" s="49"/>
      <c r="AP1748" s="49"/>
      <c r="AQ1748" s="72"/>
      <c r="AR1748" s="49">
        <v>8</v>
      </c>
      <c r="AS1748" s="49"/>
      <c r="AT1748" s="49"/>
      <c r="AU1748" s="49"/>
      <c r="AV1748" s="49"/>
      <c r="AW1748" s="49"/>
      <c r="AX1748" s="49"/>
      <c r="AY1748" s="49"/>
      <c r="AZ1748" s="71"/>
      <c r="BA1748" s="49" t="s">
        <v>48</v>
      </c>
      <c r="BB174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1748" s="72">
        <v>8</v>
      </c>
      <c r="BD1748" s="72"/>
      <c r="BE1748" s="72"/>
      <c r="BF1748" s="72"/>
      <c r="BG1748" s="74"/>
      <c r="BH1748" s="14" t="s">
        <v>236</v>
      </c>
      <c r="BI1748" s="45"/>
      <c r="BJ1748" s="45"/>
      <c r="BK1748" s="46"/>
      <c r="BL1748" s="45"/>
    </row>
    <row r="1749" spans="1:64" ht="18" customHeight="1" x14ac:dyDescent="0.3">
      <c r="A1749" s="76">
        <f>IFERROR(InformeTbHv[[#This Row],[T EFECTIVO]]/InformeTbHv[[#This Row],[Horas disponibles]],0)</f>
        <v>0.9445910290237467</v>
      </c>
      <c r="B1749" s="76">
        <f>((InformeTbHv[[#This Row],[T PROGRAMADO]]-InformeTbHv[[#This Row],[HORAS DE OTRAS PARADA]]))/InformeTbHv[[#This Row],[T PROGRAMADO]]</f>
        <v>0.89500000000000002</v>
      </c>
      <c r="C1749" s="217">
        <f>IFERROR(((InformeTbHv[[#This Row],[T PROGRAMADO]]-InformeTbHv[[#This Row],[Ttal P. mec]])/InformeTbHv[[#This Row],[T PROGRAMADO]]),0)</f>
        <v>0.94750000000000001</v>
      </c>
      <c r="D1749" s="49">
        <f>IFERROR(ROUND(InformeTbHv[[#This Row],[TOTAL DE ARBOLES]]/InformeTbHv[[#This Row],[T EFECTIVO]],2),"")</f>
        <v>38.130000000000003</v>
      </c>
      <c r="E1749" s="49">
        <f>(IFERROR(ROUND(InformeTbHv[[#This Row],[M3]]/InformeTbHv[[#This Row],[TOTAL DE ARBOLES]],2),""))</f>
        <v>0.28999999999999998</v>
      </c>
      <c r="F1749" s="39">
        <f>IFERROR(ROUND(InformeTbHv[[#This Row],[M3]]/InformeTbHv[[#This Row],[T EFECTIVO]],2),"")</f>
        <v>11.17</v>
      </c>
      <c r="G1749" s="72">
        <f>InformeTbHv[[#This Row],[T PROGRAMADO]]-InformeTbHv[[#This Row],[HORAS DE OTRAS PARADA]]</f>
        <v>7.16</v>
      </c>
      <c r="H1749" s="72">
        <f>InformeTbHv[[#This Row],[T PROGRAMADO]]-SUM(InformeTbHv[[#This Row],[T PARADAS MEC]]+InformeTbHv[[#This Row],[ALISTAMIENTO]]+InformeTbHv[[#This Row],[Mantenimiento periódico]])</f>
        <v>7.58</v>
      </c>
      <c r="I1749" s="72">
        <f>InformeTbHv[[#This Row],[T PARADAS MEC]]+InformeTbHv[[#This Row],[ALISTAMIENTO]]+InformeTbHv[[#This Row],[Mantenimiento periódico]]</f>
        <v>0.42</v>
      </c>
      <c r="J1749" s="72">
        <f>SUMIF(InformeTbHv[[#This Row],[MOTIVO 1]],"Mantenimiento periódico",InformeTbHv[[#This Row],[T OTRA PARADA 1]])</f>
        <v>0</v>
      </c>
      <c r="K1749" s="72">
        <f>InformeTbHv[[#This Row],[Mantenimiento periódico]]+InformeTbHv[[#This Row],[ALISTAMIENTO]]</f>
        <v>0.42</v>
      </c>
      <c r="L1749" s="72">
        <f>SUM(InformeTbHv[[#This Row],[T OTRA PARADA 1]:[T OTRA PARADA 5]])</f>
        <v>0</v>
      </c>
      <c r="M1749" s="49" t="s">
        <v>55</v>
      </c>
      <c r="N1749" s="49" t="s">
        <v>1418</v>
      </c>
      <c r="O1749" s="49" t="s">
        <v>87</v>
      </c>
      <c r="P1749" s="49">
        <v>1112300817</v>
      </c>
      <c r="Q1749" s="49" t="s">
        <v>43</v>
      </c>
      <c r="R1749" s="49" t="s">
        <v>49</v>
      </c>
      <c r="S1749" s="77">
        <v>46132</v>
      </c>
      <c r="T1749" s="49" t="s">
        <v>518</v>
      </c>
      <c r="U1749" s="49"/>
      <c r="V1749" s="49"/>
      <c r="W1749" s="49"/>
      <c r="X1749" s="49"/>
      <c r="Y1749" s="49"/>
      <c r="Z1749" s="49"/>
      <c r="AA1749" s="49"/>
      <c r="AB1749" s="49"/>
      <c r="AC1749" s="49" t="s">
        <v>1431</v>
      </c>
      <c r="AD1749" s="49" t="s">
        <v>1476</v>
      </c>
      <c r="AE1749" s="49" t="s">
        <v>1518</v>
      </c>
      <c r="AF1749" s="49">
        <v>19.234154182394327</v>
      </c>
      <c r="AG1749" s="49" t="s">
        <v>1318</v>
      </c>
      <c r="AH1749" s="259">
        <v>11</v>
      </c>
      <c r="AI1749" s="49" t="s">
        <v>61</v>
      </c>
      <c r="AJ1749" s="420">
        <f>VLOOKUP(InformeTbHv[[#This Row],[TURNO]],[1]INFORMEHV!AI$2:AK$184,2,0)</f>
        <v>0.91666666666666663</v>
      </c>
      <c r="AK1749" s="420">
        <f>VLOOKUP(InformeTbHv[[#This Row],[TURNO]],[1]INFORMEHV!AI$2:AK$184,3,0)</f>
        <v>0.25</v>
      </c>
      <c r="AL1749" s="125">
        <v>25</v>
      </c>
      <c r="AM1749" s="49">
        <v>273</v>
      </c>
      <c r="AN1749" s="49">
        <v>80</v>
      </c>
      <c r="AO1749" s="49">
        <v>11</v>
      </c>
      <c r="AP1749" s="49">
        <v>35</v>
      </c>
      <c r="AQ1749" s="197">
        <v>26</v>
      </c>
      <c r="AR1749" s="49">
        <v>8</v>
      </c>
      <c r="AS1749" s="49"/>
      <c r="AT1749" s="49"/>
      <c r="AU1749" s="49"/>
      <c r="AV1749" s="49">
        <v>0.42</v>
      </c>
      <c r="AW1749" s="49">
        <v>0.42</v>
      </c>
      <c r="AX1749" s="49"/>
      <c r="AY1749" s="49"/>
      <c r="AZ1749" s="71" t="s">
        <v>57</v>
      </c>
      <c r="BA1749" s="49" t="s">
        <v>46</v>
      </c>
      <c r="BB174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0.84</v>
      </c>
      <c r="BC1749" s="72"/>
      <c r="BD1749" s="72"/>
      <c r="BE1749" s="72"/>
      <c r="BF1749" s="72"/>
      <c r="BG1749" s="74"/>
      <c r="BH1749" s="44"/>
      <c r="BI1749" s="45"/>
      <c r="BJ1749" s="45"/>
      <c r="BK1749" s="46"/>
      <c r="BL1749" s="45"/>
    </row>
    <row r="1750" spans="1:64" ht="18" customHeight="1" x14ac:dyDescent="0.3">
      <c r="A1750" s="76">
        <f>IFERROR(InformeTbHv[[#This Row],[T EFECTIVO]]/InformeTbHv[[#This Row],[Horas disponibles]],0)</f>
        <v>0.53160453808752028</v>
      </c>
      <c r="B1750" s="76">
        <f>((InformeTbHv[[#This Row],[T PROGRAMADO]]-InformeTbHv[[#This Row],[HORAS DE OTRAS PARADA]]))/InformeTbHv[[#This Row],[T PROGRAMADO]]</f>
        <v>0.50461538461538458</v>
      </c>
      <c r="C1750" s="217">
        <f>IFERROR(((InformeTbHv[[#This Row],[T PROGRAMADO]]-InformeTbHv[[#This Row],[Ttal P. mec]])/InformeTbHv[[#This Row],[T PROGRAMADO]]),0)</f>
        <v>0.94923076923076921</v>
      </c>
      <c r="D1750" s="49">
        <f>IFERROR(ROUND(InformeTbHv[[#This Row],[TOTAL DE ARBOLES]]/InformeTbHv[[#This Row],[T EFECTIVO]],2),"")</f>
        <v>29.57</v>
      </c>
      <c r="E1750" s="49">
        <f>(IFERROR(ROUND(InformeTbHv[[#This Row],[M3]]/InformeTbHv[[#This Row],[TOTAL DE ARBOLES]],2),""))</f>
        <v>0.56999999999999995</v>
      </c>
      <c r="F1750" s="39">
        <f>IFERROR(ROUND(InformeTbHv[[#This Row],[M3]]/InformeTbHv[[#This Row],[T EFECTIVO]],2),"")</f>
        <v>16.940000000000001</v>
      </c>
      <c r="G1750" s="72">
        <f>InformeTbHv[[#This Row],[T PROGRAMADO]]-InformeTbHv[[#This Row],[HORAS DE OTRAS PARADA]]</f>
        <v>3.28</v>
      </c>
      <c r="H1750" s="72">
        <f>InformeTbHv[[#This Row],[T PROGRAMADO]]-SUM(InformeTbHv[[#This Row],[T PARADAS MEC]]+InformeTbHv[[#This Row],[ALISTAMIENTO]]+InformeTbHv[[#This Row],[Mantenimiento periódico]])</f>
        <v>6.17</v>
      </c>
      <c r="I1750" s="72">
        <f>InformeTbHv[[#This Row],[T PARADAS MEC]]+InformeTbHv[[#This Row],[ALISTAMIENTO]]+InformeTbHv[[#This Row],[Mantenimiento periódico]]</f>
        <v>0.33</v>
      </c>
      <c r="J1750" s="72">
        <f>SUMIF(InformeTbHv[[#This Row],[MOTIVO 1]],"Mantenimiento periódico",InformeTbHv[[#This Row],[T OTRA PARADA 1]])</f>
        <v>0</v>
      </c>
      <c r="K1750" s="72">
        <f>InformeTbHv[[#This Row],[Mantenimiento periódico]]+InformeTbHv[[#This Row],[ALISTAMIENTO]]</f>
        <v>0.33</v>
      </c>
      <c r="L1750" s="72">
        <f>SUM(InformeTbHv[[#This Row],[T OTRA PARADA 1]:[T OTRA PARADA 5]])</f>
        <v>2.72</v>
      </c>
      <c r="M1750" s="49" t="s">
        <v>68</v>
      </c>
      <c r="N1750" s="49" t="s">
        <v>1417</v>
      </c>
      <c r="O1750" s="49" t="s">
        <v>84</v>
      </c>
      <c r="P1750" s="49">
        <v>1085247991</v>
      </c>
      <c r="Q1750" s="49" t="s">
        <v>65</v>
      </c>
      <c r="R1750" s="49" t="s">
        <v>44</v>
      </c>
      <c r="S1750" s="77">
        <v>46131</v>
      </c>
      <c r="T1750" s="49" t="s">
        <v>164</v>
      </c>
      <c r="U1750" s="49"/>
      <c r="V1750" s="49"/>
      <c r="W1750" s="49"/>
      <c r="X1750" s="49"/>
      <c r="Y1750" s="49"/>
      <c r="Z1750" s="49"/>
      <c r="AA1750" s="49"/>
      <c r="AB1750" s="49"/>
      <c r="AC1750" s="49" t="s">
        <v>1426</v>
      </c>
      <c r="AD1750" s="49" t="s">
        <v>1471</v>
      </c>
      <c r="AE1750" s="49" t="s">
        <v>1512</v>
      </c>
      <c r="AF1750" s="49">
        <v>26.520279887958782</v>
      </c>
      <c r="AG1750" s="49" t="s">
        <v>1319</v>
      </c>
      <c r="AH1750" s="259">
        <v>8</v>
      </c>
      <c r="AI1750" s="125" t="s">
        <v>45</v>
      </c>
      <c r="AJ1750" s="418">
        <f>VLOOKUP(InformeTbHv[[#This Row],[TURNO]],[1]INFORMEHV!AI$2:AK$184,2,0)</f>
        <v>0.58333333333333337</v>
      </c>
      <c r="AK1750" s="418">
        <f>VLOOKUP(InformeTbHv[[#This Row],[TURNO]],[1]INFORMEHV!AI$2:AK$184,3,0)</f>
        <v>0.91666666666666663</v>
      </c>
      <c r="AL1750" s="125"/>
      <c r="AM1750" s="49">
        <v>97</v>
      </c>
      <c r="AN1750" s="49">
        <v>55.57</v>
      </c>
      <c r="AO1750" s="49">
        <v>16.93</v>
      </c>
      <c r="AP1750" s="49">
        <v>32</v>
      </c>
      <c r="AQ1750" s="72"/>
      <c r="AR1750" s="49">
        <v>6.5</v>
      </c>
      <c r="AS1750" s="49"/>
      <c r="AT1750" s="49"/>
      <c r="AU1750" s="49"/>
      <c r="AV1750" s="49">
        <v>0.33</v>
      </c>
      <c r="AW1750" s="49"/>
      <c r="AX1750" s="49">
        <v>0.17</v>
      </c>
      <c r="AY1750" s="49"/>
      <c r="AZ1750" s="71"/>
      <c r="BA1750" s="49" t="s">
        <v>48</v>
      </c>
      <c r="BB175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3.22</v>
      </c>
      <c r="BC1750" s="72">
        <v>2.72</v>
      </c>
      <c r="BD1750" s="72"/>
      <c r="BE1750" s="72"/>
      <c r="BF1750" s="72"/>
      <c r="BG1750" s="74"/>
      <c r="BH1750" s="44" t="s">
        <v>841</v>
      </c>
      <c r="BI1750" s="45"/>
      <c r="BJ1750" s="45"/>
      <c r="BK1750" s="46"/>
      <c r="BL1750" s="45"/>
    </row>
    <row r="1751" spans="1:64" ht="18" customHeight="1" x14ac:dyDescent="0.3">
      <c r="A1751" s="76">
        <f>IFERROR(InformeTbHv[[#This Row],[T EFECTIVO]]/InformeTbHv[[#This Row],[Horas disponibles]],0)</f>
        <v>0.84202211690363349</v>
      </c>
      <c r="B1751" s="76">
        <f>((InformeTbHv[[#This Row],[T PROGRAMADO]]-InformeTbHv[[#This Row],[HORAS DE OTRAS PARADA]]))/InformeTbHv[[#This Row],[T PROGRAMADO]]</f>
        <v>0.82000000000000006</v>
      </c>
      <c r="C1751" s="217">
        <f>IFERROR(((InformeTbHv[[#This Row],[T PROGRAMADO]]-InformeTbHv[[#This Row],[Ttal P. mec]])/InformeTbHv[[#This Row],[T PROGRAMADO]]),0)</f>
        <v>0.97384615384615381</v>
      </c>
      <c r="D1751" s="49">
        <f>IFERROR(ROUND(InformeTbHv[[#This Row],[TOTAL DE ARBOLES]]/InformeTbHv[[#This Row],[T EFECTIVO]],2),"")</f>
        <v>36.4</v>
      </c>
      <c r="E1751" s="49">
        <f>(IFERROR(ROUND(InformeTbHv[[#This Row],[M3]]/InformeTbHv[[#This Row],[TOTAL DE ARBOLES]],2),""))</f>
        <v>0.57999999999999996</v>
      </c>
      <c r="F1751" s="39">
        <f>IFERROR(ROUND(InformeTbHv[[#This Row],[M3]]/InformeTbHv[[#This Row],[T EFECTIVO]],2),"")</f>
        <v>20.99</v>
      </c>
      <c r="G1751" s="72">
        <f>InformeTbHv[[#This Row],[T PROGRAMADO]]-InformeTbHv[[#This Row],[HORAS DE OTRAS PARADA]]</f>
        <v>5.33</v>
      </c>
      <c r="H1751" s="72">
        <f>InformeTbHv[[#This Row],[T PROGRAMADO]]-SUM(InformeTbHv[[#This Row],[T PARADAS MEC]]+InformeTbHv[[#This Row],[ALISTAMIENTO]]+InformeTbHv[[#This Row],[Mantenimiento periódico]])</f>
        <v>6.33</v>
      </c>
      <c r="I1751" s="72">
        <f>InformeTbHv[[#This Row],[T PARADAS MEC]]+InformeTbHv[[#This Row],[ALISTAMIENTO]]+InformeTbHv[[#This Row],[Mantenimiento periódico]]</f>
        <v>0.17</v>
      </c>
      <c r="J1751" s="72">
        <f>SUMIF(InformeTbHv[[#This Row],[MOTIVO 1]],"Mantenimiento periódico",InformeTbHv[[#This Row],[T OTRA PARADA 1]])</f>
        <v>0</v>
      </c>
      <c r="K1751" s="72">
        <f>InformeTbHv[[#This Row],[Mantenimiento periódico]]+InformeTbHv[[#This Row],[ALISTAMIENTO]]</f>
        <v>0.17</v>
      </c>
      <c r="L1751" s="72">
        <f>SUM(InformeTbHv[[#This Row],[T OTRA PARADA 1]:[T OTRA PARADA 5]])</f>
        <v>0.5</v>
      </c>
      <c r="M1751" s="49" t="s">
        <v>68</v>
      </c>
      <c r="N1751" s="49" t="s">
        <v>1417</v>
      </c>
      <c r="O1751" s="49" t="s">
        <v>82</v>
      </c>
      <c r="P1751" s="49">
        <v>94266396</v>
      </c>
      <c r="Q1751" s="49" t="s">
        <v>65</v>
      </c>
      <c r="R1751" s="49" t="s">
        <v>44</v>
      </c>
      <c r="S1751" s="77">
        <v>46131</v>
      </c>
      <c r="T1751" s="49" t="s">
        <v>164</v>
      </c>
      <c r="U1751" s="49"/>
      <c r="V1751" s="49"/>
      <c r="W1751" s="49"/>
      <c r="X1751" s="49"/>
      <c r="Y1751" s="49"/>
      <c r="Z1751" s="49"/>
      <c r="AA1751" s="49"/>
      <c r="AB1751" s="49"/>
      <c r="AC1751" s="49" t="s">
        <v>1426</v>
      </c>
      <c r="AD1751" s="49" t="s">
        <v>1471</v>
      </c>
      <c r="AE1751" s="49" t="s">
        <v>1512</v>
      </c>
      <c r="AF1751" s="49">
        <v>26.520279887958782</v>
      </c>
      <c r="AG1751" s="49" t="s">
        <v>1319</v>
      </c>
      <c r="AH1751" s="259">
        <v>8</v>
      </c>
      <c r="AI1751" s="125" t="s">
        <v>47</v>
      </c>
      <c r="AJ1751" s="418">
        <f>VLOOKUP(InformeTbHv[[#This Row],[TURNO]],[1]INFORMEHV!AI$2:AK$184,2,0)</f>
        <v>0.25</v>
      </c>
      <c r="AK1751" s="418">
        <f>VLOOKUP(InformeTbHv[[#This Row],[TURNO]],[1]INFORMEHV!AI$2:AK$184,3,0)</f>
        <v>0.58333333333333337</v>
      </c>
      <c r="AL1751" s="125"/>
      <c r="AM1751" s="49">
        <v>194</v>
      </c>
      <c r="AN1751" s="49">
        <v>111.89</v>
      </c>
      <c r="AO1751" s="49">
        <v>27.5</v>
      </c>
      <c r="AP1751" s="49">
        <v>45</v>
      </c>
      <c r="AQ1751" s="72"/>
      <c r="AR1751" s="49">
        <v>6.5</v>
      </c>
      <c r="AS1751" s="49"/>
      <c r="AT1751" s="49"/>
      <c r="AU1751" s="49"/>
      <c r="AV1751" s="49">
        <v>0.17</v>
      </c>
      <c r="AW1751" s="49">
        <v>0.33</v>
      </c>
      <c r="AX1751" s="49">
        <v>0.17</v>
      </c>
      <c r="AY1751" s="49">
        <v>1.1599999999999999</v>
      </c>
      <c r="AZ1751" s="71"/>
      <c r="BA1751" s="49"/>
      <c r="BB175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1.17</v>
      </c>
      <c r="BC1751" s="72">
        <v>0.5</v>
      </c>
      <c r="BD1751" s="72"/>
      <c r="BE1751" s="72"/>
      <c r="BF1751" s="72"/>
      <c r="BG1751" s="74"/>
      <c r="BH1751" s="44" t="s">
        <v>841</v>
      </c>
      <c r="BI1751" s="45"/>
      <c r="BJ1751" s="45"/>
      <c r="BK1751" s="46"/>
      <c r="BL1751" s="45"/>
    </row>
    <row r="1752" spans="1:64" ht="18" customHeight="1" x14ac:dyDescent="0.3">
      <c r="A1752" s="76">
        <f>IFERROR(InformeTbHv[[#This Row],[T EFECTIVO]]/InformeTbHv[[#This Row],[Horas disponibles]],0)</f>
        <v>0.9569752281616688</v>
      </c>
      <c r="B1752" s="76">
        <f>((InformeTbHv[[#This Row],[T PROGRAMADO]]-InformeTbHv[[#This Row],[HORAS DE OTRAS PARADA]]))/InformeTbHv[[#This Row],[T PROGRAMADO]]</f>
        <v>0.91749999999999998</v>
      </c>
      <c r="C1752" s="217">
        <f>IFERROR(((InformeTbHv[[#This Row],[T PROGRAMADO]]-InformeTbHv[[#This Row],[Ttal P. mec]])/InformeTbHv[[#This Row],[T PROGRAMADO]]),0)</f>
        <v>0.95874999999999999</v>
      </c>
      <c r="D1752" s="49">
        <f>IFERROR(ROUND(InformeTbHv[[#This Row],[TOTAL DE ARBOLES]]/InformeTbHv[[#This Row],[T EFECTIVO]],2),"")</f>
        <v>24.39</v>
      </c>
      <c r="E1752" s="49">
        <f>(IFERROR(ROUND(InformeTbHv[[#This Row],[M3]]/InformeTbHv[[#This Row],[TOTAL DE ARBOLES]],2),""))</f>
        <v>0.15</v>
      </c>
      <c r="F1752" s="39">
        <f>IFERROR(ROUND(InformeTbHv[[#This Row],[M3]]/InformeTbHv[[#This Row],[T EFECTIVO]],2),"")</f>
        <v>3.75</v>
      </c>
      <c r="G1752" s="72">
        <f>InformeTbHv[[#This Row],[T PROGRAMADO]]-InformeTbHv[[#This Row],[HORAS DE OTRAS PARADA]]</f>
        <v>7.34</v>
      </c>
      <c r="H1752" s="72">
        <f>InformeTbHv[[#This Row],[T PROGRAMADO]]-SUM(InformeTbHv[[#This Row],[T PARADAS MEC]]+InformeTbHv[[#This Row],[ALISTAMIENTO]]+InformeTbHv[[#This Row],[Mantenimiento periódico]])</f>
        <v>7.67</v>
      </c>
      <c r="I1752" s="72">
        <f>InformeTbHv[[#This Row],[T PARADAS MEC]]+InformeTbHv[[#This Row],[ALISTAMIENTO]]+InformeTbHv[[#This Row],[Mantenimiento periódico]]</f>
        <v>0.33</v>
      </c>
      <c r="J1752" s="72">
        <f>SUMIF(InformeTbHv[[#This Row],[MOTIVO 1]],"Mantenimiento periódico",InformeTbHv[[#This Row],[T OTRA PARADA 1]])</f>
        <v>0</v>
      </c>
      <c r="K1752" s="72">
        <f>InformeTbHv[[#This Row],[Mantenimiento periódico]]+InformeTbHv[[#This Row],[ALISTAMIENTO]]</f>
        <v>0.33</v>
      </c>
      <c r="L1752" s="72">
        <f>SUM(InformeTbHv[[#This Row],[T OTRA PARADA 1]:[T OTRA PARADA 5]])</f>
        <v>0</v>
      </c>
      <c r="M1752" s="49" t="s">
        <v>134</v>
      </c>
      <c r="N1752" s="49" t="s">
        <v>1417</v>
      </c>
      <c r="O1752" s="49" t="s">
        <v>373</v>
      </c>
      <c r="P1752" s="49">
        <v>1022124225</v>
      </c>
      <c r="Q1752" s="49" t="s">
        <v>65</v>
      </c>
      <c r="R1752" s="49" t="s">
        <v>49</v>
      </c>
      <c r="S1752" s="77">
        <v>46131</v>
      </c>
      <c r="T1752" s="49" t="s">
        <v>941</v>
      </c>
      <c r="U1752" s="49"/>
      <c r="V1752" s="49"/>
      <c r="W1752" s="49"/>
      <c r="X1752" s="49"/>
      <c r="Y1752" s="49"/>
      <c r="Z1752" s="49"/>
      <c r="AA1752" s="49"/>
      <c r="AB1752" s="49"/>
      <c r="AC1752" s="49" t="s">
        <v>1424</v>
      </c>
      <c r="AD1752" s="49" t="s">
        <v>1469</v>
      </c>
      <c r="AE1752" s="49" t="s">
        <v>1513</v>
      </c>
      <c r="AF1752" s="49">
        <v>17.094631593058232</v>
      </c>
      <c r="AG1752" s="252" t="s">
        <v>206</v>
      </c>
      <c r="AH1752" s="259">
        <v>4</v>
      </c>
      <c r="AI1752" s="49" t="s">
        <v>45</v>
      </c>
      <c r="AJ1752" s="420">
        <f>VLOOKUP(InformeTbHv[[#This Row],[TURNO]],[1]INFORMEHV!AI$2:AK$184,2,0)</f>
        <v>0.58333333333333337</v>
      </c>
      <c r="AK1752" s="420">
        <f>VLOOKUP(InformeTbHv[[#This Row],[TURNO]],[1]INFORMEHV!AI$2:AK$184,3,0)</f>
        <v>0.91666666666666663</v>
      </c>
      <c r="AL1752" s="125">
        <v>21</v>
      </c>
      <c r="AM1752" s="49">
        <v>179</v>
      </c>
      <c r="AN1752" s="49">
        <v>27.5</v>
      </c>
      <c r="AO1752" s="49">
        <v>9.6</v>
      </c>
      <c r="AP1752" s="49"/>
      <c r="AQ1752" s="72">
        <v>18</v>
      </c>
      <c r="AR1752" s="49">
        <v>8</v>
      </c>
      <c r="AS1752" s="49"/>
      <c r="AT1752" s="49"/>
      <c r="AU1752" s="49"/>
      <c r="AV1752" s="49">
        <v>0.33</v>
      </c>
      <c r="AW1752" s="49">
        <v>0.33</v>
      </c>
      <c r="AX1752" s="49"/>
      <c r="AY1752" s="49"/>
      <c r="AZ1752" s="71" t="s">
        <v>1213</v>
      </c>
      <c r="BA1752" s="49" t="s">
        <v>48</v>
      </c>
      <c r="BB175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0.66</v>
      </c>
      <c r="BC1752" s="72"/>
      <c r="BD1752" s="72"/>
      <c r="BE1752" s="72"/>
      <c r="BF1752" s="72"/>
      <c r="BG1752" s="74"/>
      <c r="BH1752" s="44"/>
      <c r="BI1752" s="45"/>
      <c r="BJ1752" s="45"/>
      <c r="BK1752" s="46"/>
      <c r="BL1752" s="45"/>
    </row>
    <row r="1753" spans="1:64" ht="18" customHeight="1" x14ac:dyDescent="0.3">
      <c r="A1753" s="76">
        <f>IFERROR(InformeTbHv[[#This Row],[T EFECTIVO]]/InformeTbHv[[#This Row],[Horas disponibles]],0)</f>
        <v>0.92438070404172101</v>
      </c>
      <c r="B1753" s="76">
        <f>((InformeTbHv[[#This Row],[T PROGRAMADO]]-InformeTbHv[[#This Row],[HORAS DE OTRAS PARADA]]))/InformeTbHv[[#This Row],[T PROGRAMADO]]</f>
        <v>0.88624999999999998</v>
      </c>
      <c r="C1753" s="217">
        <f>IFERROR(((InformeTbHv[[#This Row],[T PROGRAMADO]]-InformeTbHv[[#This Row],[Ttal P. mec]])/InformeTbHv[[#This Row],[T PROGRAMADO]]),0)</f>
        <v>0.95874999999999999</v>
      </c>
      <c r="D1753" s="49">
        <f>IFERROR(ROUND(InformeTbHv[[#This Row],[TOTAL DE ARBOLES]]/InformeTbHv[[#This Row],[T EFECTIVO]],2),"")</f>
        <v>40.200000000000003</v>
      </c>
      <c r="E1753" s="49">
        <f>(IFERROR(ROUND(InformeTbHv[[#This Row],[M3]]/InformeTbHv[[#This Row],[TOTAL DE ARBOLES]],2),""))</f>
        <v>0.13</v>
      </c>
      <c r="F1753" s="39">
        <f>IFERROR(ROUND(InformeTbHv[[#This Row],[M3]]/InformeTbHv[[#This Row],[T EFECTIVO]],2),"")</f>
        <v>5.0599999999999996</v>
      </c>
      <c r="G1753" s="72">
        <f>InformeTbHv[[#This Row],[T PROGRAMADO]]-InformeTbHv[[#This Row],[HORAS DE OTRAS PARADA]]</f>
        <v>7.09</v>
      </c>
      <c r="H1753" s="72">
        <f>InformeTbHv[[#This Row],[T PROGRAMADO]]-SUM(InformeTbHv[[#This Row],[T PARADAS MEC]]+InformeTbHv[[#This Row],[ALISTAMIENTO]]+InformeTbHv[[#This Row],[Mantenimiento periódico]])</f>
        <v>7.67</v>
      </c>
      <c r="I1753" s="72">
        <f>InformeTbHv[[#This Row],[T PARADAS MEC]]+InformeTbHv[[#This Row],[ALISTAMIENTO]]+InformeTbHv[[#This Row],[Mantenimiento periódico]]</f>
        <v>0.33</v>
      </c>
      <c r="J1753" s="72">
        <f>SUMIF(InformeTbHv[[#This Row],[MOTIVO 1]],"Mantenimiento periódico",InformeTbHv[[#This Row],[T OTRA PARADA 1]])</f>
        <v>0</v>
      </c>
      <c r="K1753" s="72">
        <f>InformeTbHv[[#This Row],[Mantenimiento periódico]]+InformeTbHv[[#This Row],[ALISTAMIENTO]]</f>
        <v>0.33</v>
      </c>
      <c r="L1753" s="72">
        <f>SUM(InformeTbHv[[#This Row],[T OTRA PARADA 1]:[T OTRA PARADA 5]])</f>
        <v>0</v>
      </c>
      <c r="M1753" s="49" t="s">
        <v>134</v>
      </c>
      <c r="N1753" s="49" t="s">
        <v>1417</v>
      </c>
      <c r="O1753" s="49" t="s">
        <v>373</v>
      </c>
      <c r="P1753" s="49">
        <v>1022124225</v>
      </c>
      <c r="Q1753" s="49" t="s">
        <v>65</v>
      </c>
      <c r="R1753" s="49" t="s">
        <v>49</v>
      </c>
      <c r="S1753" s="77">
        <v>46130</v>
      </c>
      <c r="T1753" s="49" t="s">
        <v>941</v>
      </c>
      <c r="U1753" s="49"/>
      <c r="V1753" s="49"/>
      <c r="W1753" s="49"/>
      <c r="X1753" s="49"/>
      <c r="Y1753" s="49"/>
      <c r="Z1753" s="49"/>
      <c r="AA1753" s="49"/>
      <c r="AB1753" s="49"/>
      <c r="AC1753" s="49" t="s">
        <v>1424</v>
      </c>
      <c r="AD1753" s="49" t="s">
        <v>1469</v>
      </c>
      <c r="AE1753" s="49" t="s">
        <v>1513</v>
      </c>
      <c r="AF1753" s="49">
        <v>17.094631593058232</v>
      </c>
      <c r="AG1753" s="252" t="s">
        <v>206</v>
      </c>
      <c r="AH1753" s="259">
        <v>4</v>
      </c>
      <c r="AI1753" s="49" t="s">
        <v>45</v>
      </c>
      <c r="AJ1753" s="420">
        <f>VLOOKUP(InformeTbHv[[#This Row],[TURNO]],[1]INFORMEHV!AI$2:AK$184,2,0)</f>
        <v>0.58333333333333337</v>
      </c>
      <c r="AK1753" s="420">
        <f>VLOOKUP(InformeTbHv[[#This Row],[TURNO]],[1]INFORMEHV!AI$2:AK$184,3,0)</f>
        <v>0.91666666666666663</v>
      </c>
      <c r="AL1753" s="125">
        <v>20</v>
      </c>
      <c r="AM1753" s="49">
        <v>285</v>
      </c>
      <c r="AN1753" s="49">
        <v>35.9</v>
      </c>
      <c r="AO1753" s="49">
        <v>5.0999999999999996</v>
      </c>
      <c r="AP1753" s="49"/>
      <c r="AQ1753" s="72">
        <v>13</v>
      </c>
      <c r="AR1753" s="49">
        <v>8</v>
      </c>
      <c r="AS1753" s="49"/>
      <c r="AT1753" s="49"/>
      <c r="AU1753" s="49"/>
      <c r="AV1753" s="49">
        <v>0.33</v>
      </c>
      <c r="AW1753" s="49">
        <v>0.33</v>
      </c>
      <c r="AX1753" s="49">
        <v>0.25</v>
      </c>
      <c r="AY1753" s="49"/>
      <c r="AZ1753" s="71"/>
      <c r="BA1753" s="49" t="s">
        <v>48</v>
      </c>
      <c r="BB175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0.91</v>
      </c>
      <c r="BC1753" s="72"/>
      <c r="BD1753" s="72"/>
      <c r="BE1753" s="72"/>
      <c r="BF1753" s="72"/>
      <c r="BG1753" s="74"/>
      <c r="BH1753" s="44"/>
      <c r="BI1753" s="45"/>
      <c r="BJ1753" s="45"/>
      <c r="BK1753" s="46"/>
      <c r="BL1753" s="45"/>
    </row>
    <row r="1754" spans="1:64" ht="18" customHeight="1" x14ac:dyDescent="0.3">
      <c r="A1754" s="76">
        <f>IFERROR(InformeTbHv[[#This Row],[T EFECTIVO]]/InformeTbHv[[#This Row],[Horas disponibles]],0)</f>
        <v>0.94524119947848761</v>
      </c>
      <c r="B1754" s="76">
        <f>((InformeTbHv[[#This Row],[T PROGRAMADO]]-InformeTbHv[[#This Row],[HORAS DE OTRAS PARADA]]))/InformeTbHv[[#This Row],[T PROGRAMADO]]</f>
        <v>0.90625</v>
      </c>
      <c r="C1754" s="217">
        <f>IFERROR(((InformeTbHv[[#This Row],[T PROGRAMADO]]-InformeTbHv[[#This Row],[Ttal P. mec]])/InformeTbHv[[#This Row],[T PROGRAMADO]]),0)</f>
        <v>0.95874999999999999</v>
      </c>
      <c r="D1754" s="49">
        <f>IFERROR(ROUND(InformeTbHv[[#This Row],[TOTAL DE ARBOLES]]/InformeTbHv[[#This Row],[T EFECTIVO]],2),"")</f>
        <v>18.48</v>
      </c>
      <c r="E1754" s="49">
        <f>(IFERROR(ROUND(InformeTbHv[[#This Row],[M3]]/InformeTbHv[[#This Row],[TOTAL DE ARBOLES]],2),""))</f>
        <v>0.35</v>
      </c>
      <c r="F1754" s="39">
        <f>IFERROR(ROUND(InformeTbHv[[#This Row],[M3]]/InformeTbHv[[#This Row],[T EFECTIVO]],2),"")</f>
        <v>6.44</v>
      </c>
      <c r="G1754" s="72">
        <f>InformeTbHv[[#This Row],[T PROGRAMADO]]-InformeTbHv[[#This Row],[HORAS DE OTRAS PARADA]]</f>
        <v>7.25</v>
      </c>
      <c r="H1754" s="72">
        <f>InformeTbHv[[#This Row],[T PROGRAMADO]]-SUM(InformeTbHv[[#This Row],[T PARADAS MEC]]+InformeTbHv[[#This Row],[ALISTAMIENTO]]+InformeTbHv[[#This Row],[Mantenimiento periódico]])</f>
        <v>7.67</v>
      </c>
      <c r="I1754" s="72">
        <f>InformeTbHv[[#This Row],[T PARADAS MEC]]+InformeTbHv[[#This Row],[ALISTAMIENTO]]+InformeTbHv[[#This Row],[Mantenimiento periódico]]</f>
        <v>0.33</v>
      </c>
      <c r="J1754" s="72">
        <f>SUMIF(InformeTbHv[[#This Row],[MOTIVO 1]],"Mantenimiento periódico",InformeTbHv[[#This Row],[T OTRA PARADA 1]])</f>
        <v>0</v>
      </c>
      <c r="K1754" s="72">
        <f>InformeTbHv[[#This Row],[Mantenimiento periódico]]+InformeTbHv[[#This Row],[ALISTAMIENTO]]</f>
        <v>0.33</v>
      </c>
      <c r="L1754" s="72">
        <f>SUM(InformeTbHv[[#This Row],[T OTRA PARADA 1]:[T OTRA PARADA 5]])</f>
        <v>0</v>
      </c>
      <c r="M1754" s="49" t="s">
        <v>76</v>
      </c>
      <c r="N1754" s="49" t="s">
        <v>1418</v>
      </c>
      <c r="O1754" s="49" t="s">
        <v>78</v>
      </c>
      <c r="P1754" s="49">
        <v>1006316837</v>
      </c>
      <c r="Q1754" s="49" t="s">
        <v>43</v>
      </c>
      <c r="R1754" s="49" t="s">
        <v>49</v>
      </c>
      <c r="S1754" s="77">
        <v>46134</v>
      </c>
      <c r="T1754" s="49" t="s">
        <v>100</v>
      </c>
      <c r="U1754" s="49"/>
      <c r="V1754" s="49"/>
      <c r="W1754" s="49"/>
      <c r="X1754" s="49"/>
      <c r="Y1754" s="49"/>
      <c r="Z1754" s="49"/>
      <c r="AA1754" s="49"/>
      <c r="AB1754" s="49"/>
      <c r="AC1754" s="49" t="s">
        <v>1447</v>
      </c>
      <c r="AD1754" s="49" t="s">
        <v>1492</v>
      </c>
      <c r="AE1754" s="49" t="s">
        <v>1509</v>
      </c>
      <c r="AF1754" s="49">
        <v>22.377612303778299</v>
      </c>
      <c r="AG1754" s="251" t="s">
        <v>205</v>
      </c>
      <c r="AH1754" s="259">
        <v>3</v>
      </c>
      <c r="AI1754" s="49" t="s">
        <v>47</v>
      </c>
      <c r="AJ1754" s="420">
        <f>VLOOKUP(InformeTbHv[[#This Row],[TURNO]],[1]INFORMEHV!AI$2:AK$184,2,0)</f>
        <v>0.25</v>
      </c>
      <c r="AK1754" s="420">
        <f>VLOOKUP(InformeTbHv[[#This Row],[TURNO]],[1]INFORMEHV!AI$2:AK$184,3,0)</f>
        <v>0.58333333333333337</v>
      </c>
      <c r="AL1754" s="125">
        <v>22</v>
      </c>
      <c r="AM1754" s="49">
        <v>134</v>
      </c>
      <c r="AN1754" s="49">
        <v>46.71</v>
      </c>
      <c r="AO1754" s="49">
        <v>12.99</v>
      </c>
      <c r="AP1754" s="49"/>
      <c r="AQ1754" s="72">
        <v>20</v>
      </c>
      <c r="AR1754" s="49">
        <v>8</v>
      </c>
      <c r="AS1754" s="49"/>
      <c r="AT1754" s="49"/>
      <c r="AU1754" s="49"/>
      <c r="AV1754" s="49">
        <v>0.33</v>
      </c>
      <c r="AW1754" s="49">
        <v>0.25</v>
      </c>
      <c r="AX1754" s="49">
        <v>0.17</v>
      </c>
      <c r="AY1754" s="49"/>
      <c r="AZ1754" s="71" t="s">
        <v>1214</v>
      </c>
      <c r="BA1754" s="49" t="s">
        <v>48</v>
      </c>
      <c r="BB175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0.75000000000000011</v>
      </c>
      <c r="BC1754" s="72"/>
      <c r="BD1754" s="72"/>
      <c r="BE1754" s="72"/>
      <c r="BF1754" s="72"/>
      <c r="BG1754" s="74"/>
      <c r="BH1754" s="44"/>
      <c r="BI1754" s="45"/>
      <c r="BJ1754" s="45"/>
      <c r="BK1754" s="46"/>
      <c r="BL1754" s="45"/>
    </row>
    <row r="1755" spans="1:64" ht="18" customHeight="1" x14ac:dyDescent="0.3">
      <c r="A1755" s="76">
        <f>IFERROR(InformeTbHv[[#This Row],[T EFECTIVO]]/InformeTbHv[[#This Row],[Horas disponibles]],0)</f>
        <v>0.94524119947848761</v>
      </c>
      <c r="B1755" s="76">
        <f>((InformeTbHv[[#This Row],[T PROGRAMADO]]-InformeTbHv[[#This Row],[HORAS DE OTRAS PARADA]]))/InformeTbHv[[#This Row],[T PROGRAMADO]]</f>
        <v>0.90625</v>
      </c>
      <c r="C1755" s="217">
        <f>IFERROR(((InformeTbHv[[#This Row],[T PROGRAMADO]]-InformeTbHv[[#This Row],[Ttal P. mec]])/InformeTbHv[[#This Row],[T PROGRAMADO]]),0)</f>
        <v>0.95874999999999999</v>
      </c>
      <c r="D1755" s="49">
        <f>IFERROR(ROUND(InformeTbHv[[#This Row],[TOTAL DE ARBOLES]]/InformeTbHv[[#This Row],[T EFECTIVO]],2),"")</f>
        <v>23.31</v>
      </c>
      <c r="E1755" s="49">
        <f>(IFERROR(ROUND(InformeTbHv[[#This Row],[M3]]/InformeTbHv[[#This Row],[TOTAL DE ARBOLES]],2),""))</f>
        <v>0.24</v>
      </c>
      <c r="F1755" s="39">
        <f>IFERROR(ROUND(InformeTbHv[[#This Row],[M3]]/InformeTbHv[[#This Row],[T EFECTIVO]],2),"")</f>
        <v>5.63</v>
      </c>
      <c r="G1755" s="72">
        <f>InformeTbHv[[#This Row],[T PROGRAMADO]]-InformeTbHv[[#This Row],[HORAS DE OTRAS PARADA]]</f>
        <v>7.25</v>
      </c>
      <c r="H1755" s="72">
        <f>InformeTbHv[[#This Row],[T PROGRAMADO]]-SUM(InformeTbHv[[#This Row],[T PARADAS MEC]]+InformeTbHv[[#This Row],[ALISTAMIENTO]]+InformeTbHv[[#This Row],[Mantenimiento periódico]])</f>
        <v>7.67</v>
      </c>
      <c r="I1755" s="72">
        <f>InformeTbHv[[#This Row],[T PARADAS MEC]]+InformeTbHv[[#This Row],[ALISTAMIENTO]]+InformeTbHv[[#This Row],[Mantenimiento periódico]]</f>
        <v>0.33</v>
      </c>
      <c r="J1755" s="72">
        <f>SUMIF(InformeTbHv[[#This Row],[MOTIVO 1]],"Mantenimiento periódico",InformeTbHv[[#This Row],[T OTRA PARADA 1]])</f>
        <v>0</v>
      </c>
      <c r="K1755" s="72">
        <f>InformeTbHv[[#This Row],[Mantenimiento periódico]]+InformeTbHv[[#This Row],[ALISTAMIENTO]]</f>
        <v>0.33</v>
      </c>
      <c r="L1755" s="72">
        <f>SUM(InformeTbHv[[#This Row],[T OTRA PARADA 1]:[T OTRA PARADA 5]])</f>
        <v>0</v>
      </c>
      <c r="M1755" s="49" t="s">
        <v>76</v>
      </c>
      <c r="N1755" s="49" t="s">
        <v>1418</v>
      </c>
      <c r="O1755" s="49" t="s">
        <v>83</v>
      </c>
      <c r="P1755" s="49">
        <v>1116724602</v>
      </c>
      <c r="Q1755" s="49" t="s">
        <v>43</v>
      </c>
      <c r="R1755" s="49" t="s">
        <v>49</v>
      </c>
      <c r="S1755" s="77">
        <v>46134</v>
      </c>
      <c r="T1755" s="49" t="s">
        <v>100</v>
      </c>
      <c r="U1755" s="49"/>
      <c r="V1755" s="49"/>
      <c r="W1755" s="49"/>
      <c r="X1755" s="49"/>
      <c r="Y1755" s="49"/>
      <c r="Z1755" s="49"/>
      <c r="AA1755" s="49"/>
      <c r="AB1755" s="49"/>
      <c r="AC1755" s="49" t="s">
        <v>1447</v>
      </c>
      <c r="AD1755" s="49" t="s">
        <v>1492</v>
      </c>
      <c r="AE1755" s="49" t="s">
        <v>1509</v>
      </c>
      <c r="AF1755" s="49">
        <v>22.377612303778299</v>
      </c>
      <c r="AG1755" s="251" t="s">
        <v>205</v>
      </c>
      <c r="AH1755" s="259">
        <v>3</v>
      </c>
      <c r="AI1755" s="49" t="s">
        <v>45</v>
      </c>
      <c r="AJ1755" s="420">
        <f>VLOOKUP(InformeTbHv[[#This Row],[TURNO]],[1]INFORMEHV!AI$2:AK$184,2,0)</f>
        <v>0.58333333333333337</v>
      </c>
      <c r="AK1755" s="420">
        <f>VLOOKUP(InformeTbHv[[#This Row],[TURNO]],[1]INFORMEHV!AI$2:AK$184,3,0)</f>
        <v>0.91666666666666663</v>
      </c>
      <c r="AL1755" s="125">
        <v>22</v>
      </c>
      <c r="AM1755" s="49">
        <v>169</v>
      </c>
      <c r="AN1755" s="49">
        <v>40.82</v>
      </c>
      <c r="AO1755" s="49">
        <v>9.39</v>
      </c>
      <c r="AP1755" s="49"/>
      <c r="AQ1755" s="72">
        <v>20</v>
      </c>
      <c r="AR1755" s="49">
        <v>8</v>
      </c>
      <c r="AS1755" s="49"/>
      <c r="AT1755" s="49"/>
      <c r="AU1755" s="49"/>
      <c r="AV1755" s="49">
        <v>0.33</v>
      </c>
      <c r="AW1755" s="49">
        <v>0.25</v>
      </c>
      <c r="AX1755" s="49">
        <v>0.17</v>
      </c>
      <c r="AY1755" s="49"/>
      <c r="AZ1755" s="71" t="s">
        <v>1215</v>
      </c>
      <c r="BA1755" s="49" t="s">
        <v>48</v>
      </c>
      <c r="BB175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0.75000000000000011</v>
      </c>
      <c r="BC1755" s="72"/>
      <c r="BD1755" s="72"/>
      <c r="BE1755" s="72"/>
      <c r="BF1755" s="72"/>
      <c r="BG1755" s="74"/>
      <c r="BH1755" s="44"/>
      <c r="BI1755" s="45"/>
      <c r="BJ1755" s="45"/>
      <c r="BK1755" s="46"/>
      <c r="BL1755" s="45"/>
    </row>
    <row r="1756" spans="1:64" ht="18" customHeight="1" x14ac:dyDescent="0.3">
      <c r="A1756" s="76">
        <f>IFERROR(InformeTbHv[[#This Row],[T EFECTIVO]]/InformeTbHv[[#This Row],[Horas disponibles]],0)</f>
        <v>3.3847472150814892E-2</v>
      </c>
      <c r="B1756" s="76">
        <f>((InformeTbHv[[#This Row],[T PROGRAMADO]]-InformeTbHv[[#This Row],[HORAS DE OTRAS PARADA]]))/InformeTbHv[[#This Row],[T PROGRAMADO]]</f>
        <v>3.2916666666667482E-2</v>
      </c>
      <c r="C1756" s="217">
        <f>IFERROR(((InformeTbHv[[#This Row],[T PROGRAMADO]]-InformeTbHv[[#This Row],[Ttal P. mec]])/InformeTbHv[[#This Row],[T PROGRAMADO]]),0)</f>
        <v>0.97250000000000003</v>
      </c>
      <c r="D1756" s="49">
        <f>IFERROR(ROUND(InformeTbHv[[#This Row],[TOTAL DE ARBOLES]]/InformeTbHv[[#This Row],[T EFECTIVO]],2),"")</f>
        <v>0</v>
      </c>
      <c r="E1756" s="49" t="str">
        <f>(IFERROR(ROUND(InformeTbHv[[#This Row],[M3]]/InformeTbHv[[#This Row],[TOTAL DE ARBOLES]],2),""))</f>
        <v/>
      </c>
      <c r="F1756" s="39">
        <f>IFERROR(ROUND(InformeTbHv[[#This Row],[M3]]/InformeTbHv[[#This Row],[T EFECTIVO]],2),"")</f>
        <v>0</v>
      </c>
      <c r="G1756" s="72">
        <f>InformeTbHv[[#This Row],[T PROGRAMADO]]-InformeTbHv[[#This Row],[HORAS DE OTRAS PARADA]]</f>
        <v>0.26333333333333986</v>
      </c>
      <c r="H1756" s="72">
        <f>InformeTbHv[[#This Row],[T PROGRAMADO]]-SUM(InformeTbHv[[#This Row],[T PARADAS MEC]]+InformeTbHv[[#This Row],[ALISTAMIENTO]]+InformeTbHv[[#This Row],[Mantenimiento periódico]])</f>
        <v>7.78</v>
      </c>
      <c r="I1756" s="72">
        <f>InformeTbHv[[#This Row],[T PARADAS MEC]]+InformeTbHv[[#This Row],[ALISTAMIENTO]]+InformeTbHv[[#This Row],[Mantenimiento periódico]]</f>
        <v>0.22</v>
      </c>
      <c r="J1756" s="72">
        <f>SUMIF(InformeTbHv[[#This Row],[MOTIVO 1]],"Mantenimiento periódico",InformeTbHv[[#This Row],[T OTRA PARADA 1]])</f>
        <v>0</v>
      </c>
      <c r="K1756" s="72">
        <f>InformeTbHv[[#This Row],[Mantenimiento periódico]]+InformeTbHv[[#This Row],[ALISTAMIENTO]]</f>
        <v>0.22</v>
      </c>
      <c r="L1756" s="72">
        <f>SUM(InformeTbHv[[#This Row],[T OTRA PARADA 1]:[T OTRA PARADA 5]])</f>
        <v>6.9166666666666599</v>
      </c>
      <c r="M1756" s="49" t="s">
        <v>79</v>
      </c>
      <c r="N1756" s="49" t="s">
        <v>1417</v>
      </c>
      <c r="O1756" s="49" t="s">
        <v>64</v>
      </c>
      <c r="P1756" s="49">
        <v>94282613</v>
      </c>
      <c r="Q1756" s="49" t="s">
        <v>43</v>
      </c>
      <c r="R1756" s="49" t="s">
        <v>74</v>
      </c>
      <c r="S1756" s="77">
        <v>46134</v>
      </c>
      <c r="T1756" s="49" t="s">
        <v>102</v>
      </c>
      <c r="U1756" s="49"/>
      <c r="V1756" s="49"/>
      <c r="W1756" s="49"/>
      <c r="X1756" s="49"/>
      <c r="Y1756" s="49"/>
      <c r="Z1756" s="49"/>
      <c r="AA1756" s="49"/>
      <c r="AB1756" s="49"/>
      <c r="AC1756" s="49" t="s">
        <v>1425</v>
      </c>
      <c r="AD1756" s="49" t="s">
        <v>1470</v>
      </c>
      <c r="AE1756" s="49" t="s">
        <v>1514</v>
      </c>
      <c r="AF1756" s="49">
        <v>18.81028029942162</v>
      </c>
      <c r="AG1756" s="251" t="s">
        <v>205</v>
      </c>
      <c r="AH1756" s="259">
        <v>4</v>
      </c>
      <c r="AI1756" s="49" t="s">
        <v>45</v>
      </c>
      <c r="AJ1756" s="420">
        <f>VLOOKUP(InformeTbHv[[#This Row],[TURNO]],[1]INFORMEHV!AI$2:AK$184,2,0)</f>
        <v>0.58333333333333337</v>
      </c>
      <c r="AK1756" s="420">
        <f>VLOOKUP(InformeTbHv[[#This Row],[TURNO]],[1]INFORMEHV!AI$2:AK$184,3,0)</f>
        <v>0.91666666666666663</v>
      </c>
      <c r="AL1756" s="125"/>
      <c r="AM1756" s="49"/>
      <c r="AN1756" s="49"/>
      <c r="AO1756" s="49"/>
      <c r="AP1756" s="49"/>
      <c r="AQ1756" s="72"/>
      <c r="AR1756" s="49">
        <v>8</v>
      </c>
      <c r="AS1756" s="49"/>
      <c r="AT1756" s="49"/>
      <c r="AU1756" s="49"/>
      <c r="AV1756" s="49">
        <v>0.22</v>
      </c>
      <c r="AW1756" s="49">
        <v>0.27</v>
      </c>
      <c r="AX1756" s="49">
        <v>0.33</v>
      </c>
      <c r="AY1756" s="49"/>
      <c r="AZ1756" s="71" t="s">
        <v>133</v>
      </c>
      <c r="BA1756" s="49" t="s">
        <v>48</v>
      </c>
      <c r="BB175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7.7366666666666601</v>
      </c>
      <c r="BC1756" s="72">
        <v>6.9166666666666599</v>
      </c>
      <c r="BD1756" s="72"/>
      <c r="BE1756" s="72"/>
      <c r="BF1756" s="72"/>
      <c r="BG1756" s="74"/>
      <c r="BH1756" s="14" t="s">
        <v>236</v>
      </c>
      <c r="BI1756" s="45"/>
      <c r="BJ1756" s="45"/>
      <c r="BK1756" s="46"/>
      <c r="BL1756" s="45"/>
    </row>
    <row r="1757" spans="1:64" ht="18" customHeight="1" x14ac:dyDescent="0.3">
      <c r="A1757" s="76">
        <f>IFERROR(InformeTbHv[[#This Row],[T EFECTIVO]]/InformeTbHv[[#This Row],[Horas disponibles]],0)</f>
        <v>0.29335071707953064</v>
      </c>
      <c r="B1757" s="76">
        <f>((InformeTbHv[[#This Row],[T PROGRAMADO]]-InformeTbHv[[#This Row],[HORAS DE OTRAS PARADA]]))/InformeTbHv[[#This Row],[T PROGRAMADO]]</f>
        <v>0.28125</v>
      </c>
      <c r="C1757" s="217">
        <f>IFERROR(((InformeTbHv[[#This Row],[T PROGRAMADO]]-InformeTbHv[[#This Row],[Ttal P. mec]])/InformeTbHv[[#This Row],[T PROGRAMADO]]),0)</f>
        <v>0.95874999999999999</v>
      </c>
      <c r="D1757" s="49">
        <f>IFERROR(ROUND(InformeTbHv[[#This Row],[TOTAL DE ARBOLES]]/InformeTbHv[[#This Row],[T EFECTIVO]],2),"")</f>
        <v>68.44</v>
      </c>
      <c r="E1757" s="49">
        <f>(IFERROR(ROUND(InformeTbHv[[#This Row],[M3]]/InformeTbHv[[#This Row],[TOTAL DE ARBOLES]],2),""))</f>
        <v>0.21</v>
      </c>
      <c r="F1757" s="39">
        <f>IFERROR(ROUND(InformeTbHv[[#This Row],[M3]]/InformeTbHv[[#This Row],[T EFECTIVO]],2),"")</f>
        <v>14.57</v>
      </c>
      <c r="G1757" s="72">
        <f>InformeTbHv[[#This Row],[T PROGRAMADO]]-InformeTbHv[[#This Row],[HORAS DE OTRAS PARADA]]</f>
        <v>2.25</v>
      </c>
      <c r="H1757" s="72">
        <f>InformeTbHv[[#This Row],[T PROGRAMADO]]-SUM(InformeTbHv[[#This Row],[T PARADAS MEC]]+InformeTbHv[[#This Row],[ALISTAMIENTO]]+InformeTbHv[[#This Row],[Mantenimiento periódico]])</f>
        <v>7.67</v>
      </c>
      <c r="I1757" s="72">
        <f>InformeTbHv[[#This Row],[T PARADAS MEC]]+InformeTbHv[[#This Row],[ALISTAMIENTO]]+InformeTbHv[[#This Row],[Mantenimiento periódico]]</f>
        <v>0.33</v>
      </c>
      <c r="J1757" s="72">
        <f>SUMIF(InformeTbHv[[#This Row],[MOTIVO 1]],"Mantenimiento periódico",InformeTbHv[[#This Row],[T OTRA PARADA 1]])</f>
        <v>0</v>
      </c>
      <c r="K1757" s="72">
        <f>InformeTbHv[[#This Row],[Mantenimiento periódico]]+InformeTbHv[[#This Row],[ALISTAMIENTO]]</f>
        <v>0.33</v>
      </c>
      <c r="L1757" s="72">
        <f>SUM(InformeTbHv[[#This Row],[T OTRA PARADA 1]:[T OTRA PARADA 5]])</f>
        <v>5</v>
      </c>
      <c r="M1757" s="49" t="s">
        <v>76</v>
      </c>
      <c r="N1757" s="49" t="s">
        <v>1418</v>
      </c>
      <c r="O1757" s="49" t="s">
        <v>83</v>
      </c>
      <c r="P1757" s="49">
        <v>1116724602</v>
      </c>
      <c r="Q1757" s="49" t="s">
        <v>43</v>
      </c>
      <c r="R1757" s="49" t="s">
        <v>49</v>
      </c>
      <c r="S1757" s="77">
        <v>46133</v>
      </c>
      <c r="T1757" s="49" t="s">
        <v>100</v>
      </c>
      <c r="U1757" s="49"/>
      <c r="V1757" s="49"/>
      <c r="W1757" s="49"/>
      <c r="X1757" s="49"/>
      <c r="Y1757" s="49"/>
      <c r="Z1757" s="49"/>
      <c r="AA1757" s="49"/>
      <c r="AB1757" s="49"/>
      <c r="AC1757" s="49" t="s">
        <v>1447</v>
      </c>
      <c r="AD1757" s="49" t="s">
        <v>1492</v>
      </c>
      <c r="AE1757" s="49" t="s">
        <v>1509</v>
      </c>
      <c r="AF1757" s="49">
        <v>22.377612303778299</v>
      </c>
      <c r="AG1757" s="251" t="s">
        <v>205</v>
      </c>
      <c r="AH1757" s="259">
        <v>3</v>
      </c>
      <c r="AI1757" s="49" t="s">
        <v>45</v>
      </c>
      <c r="AJ1757" s="420">
        <f>VLOOKUP(InformeTbHv[[#This Row],[TURNO]],[1]INFORMEHV!AI$2:AK$184,2,0)</f>
        <v>0.58333333333333337</v>
      </c>
      <c r="AK1757" s="420">
        <f>VLOOKUP(InformeTbHv[[#This Row],[TURNO]],[1]INFORMEHV!AI$2:AK$184,3,0)</f>
        <v>0.91666666666666663</v>
      </c>
      <c r="AL1757" s="125">
        <v>22</v>
      </c>
      <c r="AM1757" s="49">
        <v>154</v>
      </c>
      <c r="AN1757" s="49">
        <v>32.78</v>
      </c>
      <c r="AO1757" s="49">
        <v>4.4800000000000004</v>
      </c>
      <c r="AP1757" s="49"/>
      <c r="AQ1757" s="72">
        <v>20</v>
      </c>
      <c r="AR1757" s="49">
        <v>8</v>
      </c>
      <c r="AS1757" s="49"/>
      <c r="AT1757" s="49"/>
      <c r="AU1757" s="49"/>
      <c r="AV1757" s="49">
        <v>0.33</v>
      </c>
      <c r="AW1757" s="49">
        <v>0.25</v>
      </c>
      <c r="AX1757" s="49">
        <v>0.17</v>
      </c>
      <c r="AY1757" s="49">
        <v>6</v>
      </c>
      <c r="AZ1757" s="71" t="s">
        <v>1217</v>
      </c>
      <c r="BA1757" s="49" t="s">
        <v>48</v>
      </c>
      <c r="BB175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5.75</v>
      </c>
      <c r="BC1757" s="72">
        <v>5</v>
      </c>
      <c r="BD1757" s="72"/>
      <c r="BE1757" s="72"/>
      <c r="BF1757" s="72"/>
      <c r="BG1757" s="74"/>
      <c r="BH1757" s="14" t="s">
        <v>236</v>
      </c>
      <c r="BI1757" s="45"/>
      <c r="BJ1757" s="45"/>
      <c r="BK1757" s="46"/>
      <c r="BL1757" s="45"/>
    </row>
    <row r="1758" spans="1:64" ht="18" customHeight="1" x14ac:dyDescent="0.3">
      <c r="A1758" s="76">
        <f>IFERROR(InformeTbHv[[#This Row],[T EFECTIVO]]/InformeTbHv[[#This Row],[Horas disponibles]],0)</f>
        <v>0.94524119947848761</v>
      </c>
      <c r="B1758" s="76">
        <f>((InformeTbHv[[#This Row],[T PROGRAMADO]]-InformeTbHv[[#This Row],[HORAS DE OTRAS PARADA]]))/InformeTbHv[[#This Row],[T PROGRAMADO]]</f>
        <v>0.90625</v>
      </c>
      <c r="C1758" s="217">
        <f>IFERROR(((InformeTbHv[[#This Row],[T PROGRAMADO]]-InformeTbHv[[#This Row],[Ttal P. mec]])/InformeTbHv[[#This Row],[T PROGRAMADO]]),0)</f>
        <v>0.95874999999999999</v>
      </c>
      <c r="D1758" s="49">
        <f>IFERROR(ROUND(InformeTbHv[[#This Row],[TOTAL DE ARBOLES]]/InformeTbHv[[#This Row],[T EFECTIVO]],2),"")</f>
        <v>24</v>
      </c>
      <c r="E1758" s="49">
        <f>(IFERROR(ROUND(InformeTbHv[[#This Row],[M3]]/InformeTbHv[[#This Row],[TOTAL DE ARBOLES]],2),""))</f>
        <v>0.28000000000000003</v>
      </c>
      <c r="F1758" s="39">
        <f>IFERROR(ROUND(InformeTbHv[[#This Row],[M3]]/InformeTbHv[[#This Row],[T EFECTIVO]],2),"")</f>
        <v>6.74</v>
      </c>
      <c r="G1758" s="72">
        <f>InformeTbHv[[#This Row],[T PROGRAMADO]]-InformeTbHv[[#This Row],[HORAS DE OTRAS PARADA]]</f>
        <v>7.25</v>
      </c>
      <c r="H1758" s="72">
        <f>InformeTbHv[[#This Row],[T PROGRAMADO]]-SUM(InformeTbHv[[#This Row],[T PARADAS MEC]]+InformeTbHv[[#This Row],[ALISTAMIENTO]]+InformeTbHv[[#This Row],[Mantenimiento periódico]])</f>
        <v>7.67</v>
      </c>
      <c r="I1758" s="72">
        <f>InformeTbHv[[#This Row],[T PARADAS MEC]]+InformeTbHv[[#This Row],[ALISTAMIENTO]]+InformeTbHv[[#This Row],[Mantenimiento periódico]]</f>
        <v>0.33</v>
      </c>
      <c r="J1758" s="72">
        <f>SUMIF(InformeTbHv[[#This Row],[MOTIVO 1]],"Mantenimiento periódico",InformeTbHv[[#This Row],[T OTRA PARADA 1]])</f>
        <v>0</v>
      </c>
      <c r="K1758" s="72">
        <f>InformeTbHv[[#This Row],[Mantenimiento periódico]]+InformeTbHv[[#This Row],[ALISTAMIENTO]]</f>
        <v>0.33</v>
      </c>
      <c r="L1758" s="72">
        <f>SUM(InformeTbHv[[#This Row],[T OTRA PARADA 1]:[T OTRA PARADA 5]])</f>
        <v>0</v>
      </c>
      <c r="M1758" s="49" t="s">
        <v>76</v>
      </c>
      <c r="N1758" s="49" t="s">
        <v>1418</v>
      </c>
      <c r="O1758" s="49" t="s">
        <v>78</v>
      </c>
      <c r="P1758" s="49">
        <v>1006316837</v>
      </c>
      <c r="Q1758" s="49" t="s">
        <v>43</v>
      </c>
      <c r="R1758" s="49" t="s">
        <v>49</v>
      </c>
      <c r="S1758" s="77">
        <v>46133</v>
      </c>
      <c r="T1758" s="49" t="s">
        <v>100</v>
      </c>
      <c r="U1758" s="49"/>
      <c r="V1758" s="49"/>
      <c r="W1758" s="49"/>
      <c r="X1758" s="49"/>
      <c r="Y1758" s="49"/>
      <c r="Z1758" s="49"/>
      <c r="AA1758" s="49"/>
      <c r="AB1758" s="49"/>
      <c r="AC1758" s="49" t="s">
        <v>1447</v>
      </c>
      <c r="AD1758" s="49" t="s">
        <v>1492</v>
      </c>
      <c r="AE1758" s="49" t="s">
        <v>1509</v>
      </c>
      <c r="AF1758" s="49">
        <v>22.377612303778299</v>
      </c>
      <c r="AG1758" s="251" t="s">
        <v>205</v>
      </c>
      <c r="AH1758" s="259">
        <v>3</v>
      </c>
      <c r="AI1758" s="49" t="s">
        <v>47</v>
      </c>
      <c r="AJ1758" s="420">
        <f>VLOOKUP(InformeTbHv[[#This Row],[TURNO]],[1]INFORMEHV!AI$2:AK$184,2,0)</f>
        <v>0.25</v>
      </c>
      <c r="AK1758" s="420">
        <f>VLOOKUP(InformeTbHv[[#This Row],[TURNO]],[1]INFORMEHV!AI$2:AK$184,3,0)</f>
        <v>0.58333333333333337</v>
      </c>
      <c r="AL1758" s="125">
        <v>22</v>
      </c>
      <c r="AM1758" s="49">
        <v>174</v>
      </c>
      <c r="AN1758" s="49">
        <v>48.83</v>
      </c>
      <c r="AO1758" s="49">
        <v>7.98</v>
      </c>
      <c r="AP1758" s="49"/>
      <c r="AQ1758" s="72">
        <v>20</v>
      </c>
      <c r="AR1758" s="49">
        <v>8</v>
      </c>
      <c r="AS1758" s="49"/>
      <c r="AT1758" s="49"/>
      <c r="AU1758" s="49"/>
      <c r="AV1758" s="49">
        <v>0.33</v>
      </c>
      <c r="AW1758" s="49">
        <v>0.25</v>
      </c>
      <c r="AX1758" s="49">
        <v>0.17</v>
      </c>
      <c r="AY1758" s="49"/>
      <c r="AZ1758" s="71"/>
      <c r="BA1758" s="49"/>
      <c r="BB175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0.75000000000000011</v>
      </c>
      <c r="BC1758" s="72"/>
      <c r="BD1758" s="72"/>
      <c r="BE1758" s="72"/>
      <c r="BF1758" s="72"/>
      <c r="BG1758" s="74"/>
      <c r="BH1758" s="44"/>
      <c r="BI1758" s="45"/>
      <c r="BJ1758" s="45"/>
      <c r="BK1758" s="46"/>
      <c r="BL1758" s="45"/>
    </row>
    <row r="1759" spans="1:64" ht="18" customHeight="1" x14ac:dyDescent="0.3">
      <c r="A1759" s="76">
        <f>IFERROR(InformeTbHv[[#This Row],[T EFECTIVO]]/InformeTbHv[[#This Row],[Horas disponibles]],0)</f>
        <v>0.91160949868073882</v>
      </c>
      <c r="B1759" s="76">
        <f>((InformeTbHv[[#This Row],[T PROGRAMADO]]-InformeTbHv[[#This Row],[HORAS DE OTRAS PARADA]]))/InformeTbHv[[#This Row],[T PROGRAMADO]]</f>
        <v>0.86375000000000002</v>
      </c>
      <c r="C1759" s="217">
        <f>IFERROR(((InformeTbHv[[#This Row],[T PROGRAMADO]]-InformeTbHv[[#This Row],[Ttal P. mec]])/InformeTbHv[[#This Row],[T PROGRAMADO]]),0)</f>
        <v>0.94750000000000001</v>
      </c>
      <c r="D1759" s="49">
        <f>IFERROR(ROUND(InformeTbHv[[#This Row],[TOTAL DE ARBOLES]]/InformeTbHv[[#This Row],[T EFECTIVO]],2),"")</f>
        <v>22.14</v>
      </c>
      <c r="E1759" s="49">
        <f>(IFERROR(ROUND(InformeTbHv[[#This Row],[M3]]/InformeTbHv[[#This Row],[TOTAL DE ARBOLES]],2),""))</f>
        <v>0.35</v>
      </c>
      <c r="F1759" s="39">
        <f>IFERROR(ROUND(InformeTbHv[[#This Row],[M3]]/InformeTbHv[[#This Row],[T EFECTIVO]],2),"")</f>
        <v>7.67</v>
      </c>
      <c r="G1759" s="72">
        <f>InformeTbHv[[#This Row],[T PROGRAMADO]]-InformeTbHv[[#This Row],[HORAS DE OTRAS PARADA]]</f>
        <v>6.91</v>
      </c>
      <c r="H1759" s="72">
        <f>InformeTbHv[[#This Row],[T PROGRAMADO]]-SUM(InformeTbHv[[#This Row],[T PARADAS MEC]]+InformeTbHv[[#This Row],[ALISTAMIENTO]]+InformeTbHv[[#This Row],[Mantenimiento periódico]])</f>
        <v>7.58</v>
      </c>
      <c r="I1759" s="72">
        <f>InformeTbHv[[#This Row],[T PARADAS MEC]]+InformeTbHv[[#This Row],[ALISTAMIENTO]]+InformeTbHv[[#This Row],[Mantenimiento periódico]]</f>
        <v>0.42</v>
      </c>
      <c r="J1759" s="72">
        <f>SUMIF(InformeTbHv[[#This Row],[MOTIVO 1]],"Mantenimiento periódico",InformeTbHv[[#This Row],[T OTRA PARADA 1]])</f>
        <v>0</v>
      </c>
      <c r="K1759" s="72">
        <f>InformeTbHv[[#This Row],[Mantenimiento periódico]]+InformeTbHv[[#This Row],[ALISTAMIENTO]]</f>
        <v>0.42</v>
      </c>
      <c r="L1759" s="72">
        <f>SUM(InformeTbHv[[#This Row],[T OTRA PARADA 1]:[T OTRA PARADA 5]])</f>
        <v>0</v>
      </c>
      <c r="M1759" s="49" t="s">
        <v>55</v>
      </c>
      <c r="N1759" s="49" t="s">
        <v>1418</v>
      </c>
      <c r="O1759" s="49" t="s">
        <v>94</v>
      </c>
      <c r="P1759" s="49">
        <v>94269293</v>
      </c>
      <c r="Q1759" s="49" t="s">
        <v>43</v>
      </c>
      <c r="R1759" s="49" t="s">
        <v>49</v>
      </c>
      <c r="S1759" s="77">
        <v>46132</v>
      </c>
      <c r="T1759" s="49" t="s">
        <v>518</v>
      </c>
      <c r="U1759" s="49"/>
      <c r="V1759" s="49"/>
      <c r="W1759" s="49"/>
      <c r="X1759" s="49"/>
      <c r="Y1759" s="49"/>
      <c r="Z1759" s="49"/>
      <c r="AA1759" s="49"/>
      <c r="AB1759" s="49"/>
      <c r="AC1759" s="49" t="s">
        <v>1431</v>
      </c>
      <c r="AD1759" s="49" t="s">
        <v>1476</v>
      </c>
      <c r="AE1759" s="49" t="s">
        <v>1518</v>
      </c>
      <c r="AF1759" s="49">
        <v>19.234154182394327</v>
      </c>
      <c r="AG1759" s="49" t="s">
        <v>1318</v>
      </c>
      <c r="AH1759" s="259">
        <v>15</v>
      </c>
      <c r="AI1759" s="49" t="s">
        <v>45</v>
      </c>
      <c r="AJ1759" s="420">
        <f>VLOOKUP(InformeTbHv[[#This Row],[TURNO]],[1]INFORMEHV!AI$2:AK$184,2,0)</f>
        <v>0.58333333333333337</v>
      </c>
      <c r="AK1759" s="420">
        <f>VLOOKUP(InformeTbHv[[#This Row],[TURNO]],[1]INFORMEHV!AI$2:AK$184,3,0)</f>
        <v>0.91666666666666663</v>
      </c>
      <c r="AL1759" s="125">
        <v>32</v>
      </c>
      <c r="AM1759" s="49">
        <v>153</v>
      </c>
      <c r="AN1759" s="49">
        <v>53</v>
      </c>
      <c r="AO1759" s="49">
        <v>11</v>
      </c>
      <c r="AP1759" s="49">
        <v>30</v>
      </c>
      <c r="AQ1759" s="197">
        <v>26</v>
      </c>
      <c r="AR1759" s="49">
        <v>8</v>
      </c>
      <c r="AS1759" s="49"/>
      <c r="AT1759" s="49"/>
      <c r="AU1759" s="49"/>
      <c r="AV1759" s="49">
        <v>0.42</v>
      </c>
      <c r="AW1759" s="49">
        <v>0.42</v>
      </c>
      <c r="AX1759" s="49">
        <v>0.25</v>
      </c>
      <c r="AY1759" s="49">
        <v>6</v>
      </c>
      <c r="AZ1759" s="71" t="s">
        <v>1192</v>
      </c>
      <c r="BA1759" s="49" t="s">
        <v>46</v>
      </c>
      <c r="BB175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1.0899999999999999</v>
      </c>
      <c r="BC1759" s="72"/>
      <c r="BD1759" s="72"/>
      <c r="BE1759" s="72"/>
      <c r="BF1759" s="72"/>
      <c r="BG1759" s="74"/>
      <c r="BH1759" s="44"/>
      <c r="BI1759" s="45"/>
      <c r="BJ1759" s="45"/>
      <c r="BK1759" s="46"/>
      <c r="BL1759" s="45"/>
    </row>
    <row r="1760" spans="1:64" ht="18" customHeight="1" x14ac:dyDescent="0.3">
      <c r="A1760" s="76">
        <f>IFERROR(InformeTbHv[[#This Row],[T EFECTIVO]]/InformeTbHv[[#This Row],[Horas disponibles]],0)</f>
        <v>0.94524119947848761</v>
      </c>
      <c r="B1760" s="76">
        <f>((InformeTbHv[[#This Row],[T PROGRAMADO]]-InformeTbHv[[#This Row],[HORAS DE OTRAS PARADA]]))/InformeTbHv[[#This Row],[T PROGRAMADO]]</f>
        <v>0.90625</v>
      </c>
      <c r="C1760" s="217">
        <f>IFERROR(((InformeTbHv[[#This Row],[T PROGRAMADO]]-InformeTbHv[[#This Row],[Ttal P. mec]])/InformeTbHv[[#This Row],[T PROGRAMADO]]),0)</f>
        <v>0.95874999999999999</v>
      </c>
      <c r="D1760" s="49">
        <f>IFERROR(ROUND(InformeTbHv[[#This Row],[TOTAL DE ARBOLES]]/InformeTbHv[[#This Row],[T EFECTIVO]],2),"")</f>
        <v>30.48</v>
      </c>
      <c r="E1760" s="49">
        <f>(IFERROR(ROUND(InformeTbHv[[#This Row],[M3]]/InformeTbHv[[#This Row],[TOTAL DE ARBOLES]],2),""))</f>
        <v>0.26</v>
      </c>
      <c r="F1760" s="39">
        <f>IFERROR(ROUND(InformeTbHv[[#This Row],[M3]]/InformeTbHv[[#This Row],[T EFECTIVO]],2),"")</f>
        <v>8.02</v>
      </c>
      <c r="G1760" s="72">
        <f>InformeTbHv[[#This Row],[T PROGRAMADO]]-InformeTbHv[[#This Row],[HORAS DE OTRAS PARADA]]</f>
        <v>7.25</v>
      </c>
      <c r="H1760" s="72">
        <f>InformeTbHv[[#This Row],[T PROGRAMADO]]-SUM(InformeTbHv[[#This Row],[T PARADAS MEC]]+InformeTbHv[[#This Row],[ALISTAMIENTO]]+InformeTbHv[[#This Row],[Mantenimiento periódico]])</f>
        <v>7.67</v>
      </c>
      <c r="I1760" s="72">
        <f>InformeTbHv[[#This Row],[T PARADAS MEC]]+InformeTbHv[[#This Row],[ALISTAMIENTO]]+InformeTbHv[[#This Row],[Mantenimiento periódico]]</f>
        <v>0.33</v>
      </c>
      <c r="J1760" s="72">
        <f>SUMIF(InformeTbHv[[#This Row],[MOTIVO 1]],"Mantenimiento periódico",InformeTbHv[[#This Row],[T OTRA PARADA 1]])</f>
        <v>0</v>
      </c>
      <c r="K1760" s="72">
        <f>InformeTbHv[[#This Row],[Mantenimiento periódico]]+InformeTbHv[[#This Row],[ALISTAMIENTO]]</f>
        <v>0.33</v>
      </c>
      <c r="L1760" s="72">
        <f>SUM(InformeTbHv[[#This Row],[T OTRA PARADA 1]:[T OTRA PARADA 5]])</f>
        <v>0</v>
      </c>
      <c r="M1760" s="49" t="s">
        <v>76</v>
      </c>
      <c r="N1760" s="49" t="s">
        <v>1418</v>
      </c>
      <c r="O1760" s="49" t="s">
        <v>78</v>
      </c>
      <c r="P1760" s="49">
        <v>1006316837</v>
      </c>
      <c r="Q1760" s="49" t="s">
        <v>43</v>
      </c>
      <c r="R1760" s="49" t="s">
        <v>49</v>
      </c>
      <c r="S1760" s="77">
        <v>46132</v>
      </c>
      <c r="T1760" s="49" t="s">
        <v>100</v>
      </c>
      <c r="U1760" s="49"/>
      <c r="V1760" s="49"/>
      <c r="W1760" s="49"/>
      <c r="X1760" s="49"/>
      <c r="Y1760" s="49"/>
      <c r="Z1760" s="49"/>
      <c r="AA1760" s="49"/>
      <c r="AB1760" s="49"/>
      <c r="AC1760" s="49" t="s">
        <v>1447</v>
      </c>
      <c r="AD1760" s="49" t="s">
        <v>1492</v>
      </c>
      <c r="AE1760" s="49" t="s">
        <v>1509</v>
      </c>
      <c r="AF1760" s="49">
        <v>22.377612303778299</v>
      </c>
      <c r="AG1760" s="251" t="s">
        <v>205</v>
      </c>
      <c r="AH1760" s="259">
        <v>3</v>
      </c>
      <c r="AI1760" s="49" t="s">
        <v>45</v>
      </c>
      <c r="AJ1760" s="420">
        <f>VLOOKUP(InformeTbHv[[#This Row],[TURNO]],[1]INFORMEHV!AI$2:AK$184,2,0)</f>
        <v>0.58333333333333337</v>
      </c>
      <c r="AK1760" s="420">
        <f>VLOOKUP(InformeTbHv[[#This Row],[TURNO]],[1]INFORMEHV!AI$2:AK$184,3,0)</f>
        <v>0.91666666666666663</v>
      </c>
      <c r="AL1760" s="125">
        <v>22</v>
      </c>
      <c r="AM1760" s="49">
        <v>221</v>
      </c>
      <c r="AN1760" s="49">
        <v>58.18</v>
      </c>
      <c r="AO1760" s="49">
        <v>10.74</v>
      </c>
      <c r="AP1760" s="49"/>
      <c r="AQ1760" s="72">
        <v>20</v>
      </c>
      <c r="AR1760" s="49">
        <v>8</v>
      </c>
      <c r="AS1760" s="49"/>
      <c r="AT1760" s="49"/>
      <c r="AU1760" s="49"/>
      <c r="AV1760" s="49">
        <v>0.33</v>
      </c>
      <c r="AW1760" s="49">
        <v>0.25</v>
      </c>
      <c r="AX1760" s="49">
        <v>0.17</v>
      </c>
      <c r="AY1760" s="49">
        <v>8</v>
      </c>
      <c r="AZ1760" s="71" t="s">
        <v>1218</v>
      </c>
      <c r="BA1760" s="49" t="s">
        <v>48</v>
      </c>
      <c r="BB176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0.75000000000000011</v>
      </c>
      <c r="BC1760" s="72"/>
      <c r="BD1760" s="72"/>
      <c r="BE1760" s="72"/>
      <c r="BF1760" s="72"/>
      <c r="BG1760" s="74"/>
      <c r="BH1760" s="44"/>
      <c r="BI1760" s="45"/>
      <c r="BJ1760" s="45"/>
      <c r="BK1760" s="46"/>
      <c r="BL1760" s="45"/>
    </row>
    <row r="1761" spans="1:64" ht="18" customHeight="1" x14ac:dyDescent="0.3">
      <c r="A1761" s="76">
        <f>IFERROR(InformeTbHv[[#This Row],[T EFECTIVO]]/InformeTbHv[[#This Row],[Horas disponibles]],0)</f>
        <v>0.94524119947848761</v>
      </c>
      <c r="B1761" s="76">
        <f>((InformeTbHv[[#This Row],[T PROGRAMADO]]-InformeTbHv[[#This Row],[HORAS DE OTRAS PARADA]]))/InformeTbHv[[#This Row],[T PROGRAMADO]]</f>
        <v>0.90625</v>
      </c>
      <c r="C1761" s="217">
        <f>IFERROR(((InformeTbHv[[#This Row],[T PROGRAMADO]]-InformeTbHv[[#This Row],[Ttal P. mec]])/InformeTbHv[[#This Row],[T PROGRAMADO]]),0)</f>
        <v>0.95874999999999999</v>
      </c>
      <c r="D1761" s="49">
        <f>IFERROR(ROUND(InformeTbHv[[#This Row],[TOTAL DE ARBOLES]]/InformeTbHv[[#This Row],[T EFECTIVO]],2),"")</f>
        <v>43.86</v>
      </c>
      <c r="E1761" s="49">
        <f>(IFERROR(ROUND(InformeTbHv[[#This Row],[M3]]/InformeTbHv[[#This Row],[TOTAL DE ARBOLES]],2),""))</f>
        <v>0.25</v>
      </c>
      <c r="F1761" s="39">
        <f>IFERROR(ROUND(InformeTbHv[[#This Row],[M3]]/InformeTbHv[[#This Row],[T EFECTIVO]],2),"")</f>
        <v>11.18</v>
      </c>
      <c r="G1761" s="72">
        <f>InformeTbHv[[#This Row],[T PROGRAMADO]]-InformeTbHv[[#This Row],[HORAS DE OTRAS PARADA]]</f>
        <v>7.25</v>
      </c>
      <c r="H1761" s="72">
        <f>InformeTbHv[[#This Row],[T PROGRAMADO]]-SUM(InformeTbHv[[#This Row],[T PARADAS MEC]]+InformeTbHv[[#This Row],[ALISTAMIENTO]]+InformeTbHv[[#This Row],[Mantenimiento periódico]])</f>
        <v>7.67</v>
      </c>
      <c r="I1761" s="72">
        <f>InformeTbHv[[#This Row],[T PARADAS MEC]]+InformeTbHv[[#This Row],[ALISTAMIENTO]]+InformeTbHv[[#This Row],[Mantenimiento periódico]]</f>
        <v>0.33</v>
      </c>
      <c r="J1761" s="72">
        <f>SUMIF(InformeTbHv[[#This Row],[MOTIVO 1]],"Mantenimiento periódico",InformeTbHv[[#This Row],[T OTRA PARADA 1]])</f>
        <v>0</v>
      </c>
      <c r="K1761" s="72">
        <f>InformeTbHv[[#This Row],[Mantenimiento periódico]]+InformeTbHv[[#This Row],[ALISTAMIENTO]]</f>
        <v>0.33</v>
      </c>
      <c r="L1761" s="72">
        <f>SUM(InformeTbHv[[#This Row],[T OTRA PARADA 1]:[T OTRA PARADA 5]])</f>
        <v>0</v>
      </c>
      <c r="M1761" s="49" t="s">
        <v>76</v>
      </c>
      <c r="N1761" s="49" t="s">
        <v>1418</v>
      </c>
      <c r="O1761" s="49" t="s">
        <v>83</v>
      </c>
      <c r="P1761" s="49">
        <v>1116724602</v>
      </c>
      <c r="Q1761" s="49" t="s">
        <v>43</v>
      </c>
      <c r="R1761" s="49" t="s">
        <v>49</v>
      </c>
      <c r="S1761" s="77">
        <v>46132</v>
      </c>
      <c r="T1761" s="49" t="s">
        <v>100</v>
      </c>
      <c r="U1761" s="49"/>
      <c r="V1761" s="49"/>
      <c r="W1761" s="49"/>
      <c r="X1761" s="49"/>
      <c r="Y1761" s="49"/>
      <c r="Z1761" s="49"/>
      <c r="AA1761" s="49"/>
      <c r="AB1761" s="49"/>
      <c r="AC1761" s="49" t="s">
        <v>1447</v>
      </c>
      <c r="AD1761" s="49" t="s">
        <v>1492</v>
      </c>
      <c r="AE1761" s="49" t="s">
        <v>1509</v>
      </c>
      <c r="AF1761" s="49">
        <v>22.377612303778299</v>
      </c>
      <c r="AG1761" s="49" t="s">
        <v>208</v>
      </c>
      <c r="AH1761" s="259">
        <v>3</v>
      </c>
      <c r="AI1761" s="49" t="s">
        <v>47</v>
      </c>
      <c r="AJ1761" s="420">
        <f>VLOOKUP(InformeTbHv[[#This Row],[TURNO]],[1]INFORMEHV!AI$2:AK$184,2,0)</f>
        <v>0.25</v>
      </c>
      <c r="AK1761" s="420">
        <f>VLOOKUP(InformeTbHv[[#This Row],[TURNO]],[1]INFORMEHV!AI$2:AK$184,3,0)</f>
        <v>0.58333333333333337</v>
      </c>
      <c r="AL1761" s="125">
        <v>22</v>
      </c>
      <c r="AM1761" s="49">
        <v>318</v>
      </c>
      <c r="AN1761" s="49">
        <v>81.02</v>
      </c>
      <c r="AO1761" s="49">
        <v>8.01</v>
      </c>
      <c r="AP1761" s="49"/>
      <c r="AQ1761" s="72">
        <v>20</v>
      </c>
      <c r="AR1761" s="49">
        <v>8</v>
      </c>
      <c r="AS1761" s="49"/>
      <c r="AT1761" s="49"/>
      <c r="AU1761" s="49"/>
      <c r="AV1761" s="49">
        <v>0.33</v>
      </c>
      <c r="AW1761" s="49">
        <v>0.25</v>
      </c>
      <c r="AX1761" s="49">
        <v>0.17</v>
      </c>
      <c r="AY1761" s="49">
        <v>4</v>
      </c>
      <c r="AZ1761" s="71"/>
      <c r="BA1761" s="49" t="s">
        <v>48</v>
      </c>
      <c r="BB176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0.75000000000000011</v>
      </c>
      <c r="BC1761" s="72"/>
      <c r="BD1761" s="72"/>
      <c r="BE1761" s="72"/>
      <c r="BF1761" s="72"/>
      <c r="BG1761" s="74"/>
      <c r="BH1761" s="44"/>
      <c r="BI1761" s="45"/>
      <c r="BJ1761" s="45"/>
      <c r="BK1761" s="46"/>
      <c r="BL1761" s="45"/>
    </row>
    <row r="1762" spans="1:64" ht="18" customHeight="1" x14ac:dyDescent="0.3">
      <c r="A1762" s="76">
        <f>IFERROR(InformeTbHv[[#This Row],[T EFECTIVO]]/InformeTbHv[[#This Row],[Horas disponibles]],0)</f>
        <v>0.94524119947848761</v>
      </c>
      <c r="B1762" s="76">
        <f>((InformeTbHv[[#This Row],[T PROGRAMADO]]-InformeTbHv[[#This Row],[HORAS DE OTRAS PARADA]]))/InformeTbHv[[#This Row],[T PROGRAMADO]]</f>
        <v>0.90625</v>
      </c>
      <c r="C1762" s="217">
        <f>IFERROR(((InformeTbHv[[#This Row],[T PROGRAMADO]]-InformeTbHv[[#This Row],[Ttal P. mec]])/InformeTbHv[[#This Row],[T PROGRAMADO]]),0)</f>
        <v>0.95874999999999999</v>
      </c>
      <c r="D1762" s="49">
        <f>IFERROR(ROUND(InformeTbHv[[#This Row],[TOTAL DE ARBOLES]]/InformeTbHv[[#This Row],[T EFECTIVO]],2),"")</f>
        <v>14.21</v>
      </c>
      <c r="E1762" s="49">
        <f>(IFERROR(ROUND(InformeTbHv[[#This Row],[M3]]/InformeTbHv[[#This Row],[TOTAL DE ARBOLES]],2),""))</f>
        <v>0.31</v>
      </c>
      <c r="F1762" s="39">
        <f>IFERROR(ROUND(InformeTbHv[[#This Row],[M3]]/InformeTbHv[[#This Row],[T EFECTIVO]],2),"")</f>
        <v>4.4400000000000004</v>
      </c>
      <c r="G1762" s="72">
        <f>InformeTbHv[[#This Row],[T PROGRAMADO]]-InformeTbHv[[#This Row],[HORAS DE OTRAS PARADA]]</f>
        <v>7.25</v>
      </c>
      <c r="H1762" s="72">
        <f>InformeTbHv[[#This Row],[T PROGRAMADO]]-SUM(InformeTbHv[[#This Row],[T PARADAS MEC]]+InformeTbHv[[#This Row],[ALISTAMIENTO]]+InformeTbHv[[#This Row],[Mantenimiento periódico]])</f>
        <v>7.67</v>
      </c>
      <c r="I1762" s="72">
        <f>InformeTbHv[[#This Row],[T PARADAS MEC]]+InformeTbHv[[#This Row],[ALISTAMIENTO]]+InformeTbHv[[#This Row],[Mantenimiento periódico]]</f>
        <v>0.33</v>
      </c>
      <c r="J1762" s="72">
        <f>SUMIF(InformeTbHv[[#This Row],[MOTIVO 1]],"Mantenimiento periódico",InformeTbHv[[#This Row],[T OTRA PARADA 1]])</f>
        <v>0</v>
      </c>
      <c r="K1762" s="72">
        <f>InformeTbHv[[#This Row],[Mantenimiento periódico]]+InformeTbHv[[#This Row],[ALISTAMIENTO]]</f>
        <v>0.33</v>
      </c>
      <c r="L1762" s="72">
        <f>SUM(InformeTbHv[[#This Row],[T OTRA PARADA 1]:[T OTRA PARADA 5]])</f>
        <v>0</v>
      </c>
      <c r="M1762" s="49" t="s">
        <v>76</v>
      </c>
      <c r="N1762" s="49" t="s">
        <v>1418</v>
      </c>
      <c r="O1762" s="49" t="s">
        <v>95</v>
      </c>
      <c r="P1762" s="49">
        <v>6135776</v>
      </c>
      <c r="Q1762" s="49" t="s">
        <v>43</v>
      </c>
      <c r="R1762" s="49" t="s">
        <v>49</v>
      </c>
      <c r="S1762" s="77">
        <v>46137</v>
      </c>
      <c r="T1762" s="49" t="s">
        <v>191</v>
      </c>
      <c r="U1762" s="49"/>
      <c r="V1762" s="49"/>
      <c r="W1762" s="49"/>
      <c r="X1762" s="49"/>
      <c r="Y1762" s="49"/>
      <c r="Z1762" s="49"/>
      <c r="AA1762" s="49"/>
      <c r="AB1762" s="49"/>
      <c r="AC1762" s="49" t="s">
        <v>1449</v>
      </c>
      <c r="AD1762" s="49" t="s">
        <v>1494</v>
      </c>
      <c r="AE1762" s="49" t="s">
        <v>1509</v>
      </c>
      <c r="AF1762" s="49">
        <v>44.025076459199035</v>
      </c>
      <c r="AG1762" s="251" t="s">
        <v>205</v>
      </c>
      <c r="AH1762" s="259">
        <v>2</v>
      </c>
      <c r="AI1762" s="49" t="s">
        <v>45</v>
      </c>
      <c r="AJ1762" s="420">
        <f>VLOOKUP(InformeTbHv[[#This Row],[TURNO]],[1]INFORMEHV!AI$2:AK$184,2,0)</f>
        <v>0.58333333333333337</v>
      </c>
      <c r="AK1762" s="420">
        <f>VLOOKUP(InformeTbHv[[#This Row],[TURNO]],[1]INFORMEHV!AI$2:AK$184,3,0)</f>
        <v>0.91666666666666663</v>
      </c>
      <c r="AL1762" s="125">
        <v>27</v>
      </c>
      <c r="AM1762" s="49">
        <v>103</v>
      </c>
      <c r="AN1762" s="49">
        <v>32.17</v>
      </c>
      <c r="AO1762" s="49">
        <v>6.34</v>
      </c>
      <c r="AP1762" s="49"/>
      <c r="AQ1762" s="72">
        <v>20</v>
      </c>
      <c r="AR1762" s="49">
        <v>8</v>
      </c>
      <c r="AS1762" s="49"/>
      <c r="AT1762" s="49"/>
      <c r="AU1762" s="49"/>
      <c r="AV1762" s="49">
        <v>0.33</v>
      </c>
      <c r="AW1762" s="49">
        <v>0.25</v>
      </c>
      <c r="AX1762" s="49">
        <v>0.17</v>
      </c>
      <c r="AY1762" s="49">
        <v>8</v>
      </c>
      <c r="AZ1762" s="71" t="s">
        <v>1220</v>
      </c>
      <c r="BA1762" s="49" t="s">
        <v>48</v>
      </c>
      <c r="BB176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0.75000000000000011</v>
      </c>
      <c r="BC1762" s="72"/>
      <c r="BD1762" s="72"/>
      <c r="BE1762" s="72"/>
      <c r="BF1762" s="72"/>
      <c r="BG1762" s="74"/>
      <c r="BH1762" s="44"/>
      <c r="BI1762" s="45"/>
      <c r="BJ1762" s="45"/>
      <c r="BK1762" s="46"/>
      <c r="BL1762" s="45"/>
    </row>
    <row r="1763" spans="1:64" ht="18" customHeight="1" x14ac:dyDescent="0.3">
      <c r="A1763" s="76">
        <f>IFERROR(InformeTbHv[[#This Row],[T EFECTIVO]]/InformeTbHv[[#This Row],[Horas disponibles]],0)</f>
        <v>0.94524119947848761</v>
      </c>
      <c r="B1763" s="76">
        <f>((InformeTbHv[[#This Row],[T PROGRAMADO]]-InformeTbHv[[#This Row],[HORAS DE OTRAS PARADA]]))/InformeTbHv[[#This Row],[T PROGRAMADO]]</f>
        <v>0.90625</v>
      </c>
      <c r="C1763" s="217">
        <f>IFERROR(((InformeTbHv[[#This Row],[T PROGRAMADO]]-InformeTbHv[[#This Row],[Ttal P. mec]])/InformeTbHv[[#This Row],[T PROGRAMADO]]),0)</f>
        <v>0.95874999999999999</v>
      </c>
      <c r="D1763" s="49">
        <f>IFERROR(ROUND(InformeTbHv[[#This Row],[TOTAL DE ARBOLES]]/InformeTbHv[[#This Row],[T EFECTIVO]],2),"")</f>
        <v>10.48</v>
      </c>
      <c r="E1763" s="49">
        <f>(IFERROR(ROUND(InformeTbHv[[#This Row],[M3]]/InformeTbHv[[#This Row],[TOTAL DE ARBOLES]],2),""))</f>
        <v>0.26</v>
      </c>
      <c r="F1763" s="39">
        <f>IFERROR(ROUND(InformeTbHv[[#This Row],[M3]]/InformeTbHv[[#This Row],[T EFECTIVO]],2),"")</f>
        <v>2.7</v>
      </c>
      <c r="G1763" s="72">
        <f>InformeTbHv[[#This Row],[T PROGRAMADO]]-InformeTbHv[[#This Row],[HORAS DE OTRAS PARADA]]</f>
        <v>7.25</v>
      </c>
      <c r="H1763" s="72">
        <f>InformeTbHv[[#This Row],[T PROGRAMADO]]-SUM(InformeTbHv[[#This Row],[T PARADAS MEC]]+InformeTbHv[[#This Row],[ALISTAMIENTO]]+InformeTbHv[[#This Row],[Mantenimiento periódico]])</f>
        <v>7.67</v>
      </c>
      <c r="I1763" s="72">
        <f>InformeTbHv[[#This Row],[T PARADAS MEC]]+InformeTbHv[[#This Row],[ALISTAMIENTO]]+InformeTbHv[[#This Row],[Mantenimiento periódico]]</f>
        <v>0.33</v>
      </c>
      <c r="J1763" s="72">
        <f>SUMIF(InformeTbHv[[#This Row],[MOTIVO 1]],"Mantenimiento periódico",InformeTbHv[[#This Row],[T OTRA PARADA 1]])</f>
        <v>0</v>
      </c>
      <c r="K1763" s="72">
        <f>InformeTbHv[[#This Row],[Mantenimiento periódico]]+InformeTbHv[[#This Row],[ALISTAMIENTO]]</f>
        <v>0.33</v>
      </c>
      <c r="L1763" s="72">
        <f>SUM(InformeTbHv[[#This Row],[T OTRA PARADA 1]:[T OTRA PARADA 5]])</f>
        <v>0</v>
      </c>
      <c r="M1763" s="49" t="s">
        <v>76</v>
      </c>
      <c r="N1763" s="49" t="s">
        <v>1418</v>
      </c>
      <c r="O1763" s="49" t="s">
        <v>83</v>
      </c>
      <c r="P1763" s="49">
        <v>1116724602</v>
      </c>
      <c r="Q1763" s="49" t="s">
        <v>43</v>
      </c>
      <c r="R1763" s="49" t="s">
        <v>49</v>
      </c>
      <c r="S1763" s="77">
        <v>46137</v>
      </c>
      <c r="T1763" s="49" t="s">
        <v>100</v>
      </c>
      <c r="U1763" s="49"/>
      <c r="V1763" s="49"/>
      <c r="W1763" s="49"/>
      <c r="X1763" s="49"/>
      <c r="Y1763" s="49"/>
      <c r="Z1763" s="49"/>
      <c r="AA1763" s="49"/>
      <c r="AB1763" s="49"/>
      <c r="AC1763" s="49" t="s">
        <v>1447</v>
      </c>
      <c r="AD1763" s="49" t="s">
        <v>1492</v>
      </c>
      <c r="AE1763" s="49" t="s">
        <v>1509</v>
      </c>
      <c r="AF1763" s="49">
        <v>22.377612303778299</v>
      </c>
      <c r="AG1763" s="251" t="s">
        <v>205</v>
      </c>
      <c r="AH1763" s="259">
        <v>3</v>
      </c>
      <c r="AI1763" s="49" t="s">
        <v>47</v>
      </c>
      <c r="AJ1763" s="420">
        <f>VLOOKUP(InformeTbHv[[#This Row],[TURNO]],[1]INFORMEHV!AI$2:AK$184,2,0)</f>
        <v>0.25</v>
      </c>
      <c r="AK1763" s="420">
        <f>VLOOKUP(InformeTbHv[[#This Row],[TURNO]],[1]INFORMEHV!AI$2:AK$184,3,0)</f>
        <v>0.58333333333333337</v>
      </c>
      <c r="AL1763" s="125">
        <v>22</v>
      </c>
      <c r="AM1763" s="49">
        <v>76</v>
      </c>
      <c r="AN1763" s="49">
        <v>19.54</v>
      </c>
      <c r="AO1763" s="49">
        <v>6.67</v>
      </c>
      <c r="AP1763" s="49"/>
      <c r="AQ1763" s="72">
        <v>20</v>
      </c>
      <c r="AR1763" s="49">
        <v>8</v>
      </c>
      <c r="AS1763" s="49"/>
      <c r="AT1763" s="49"/>
      <c r="AU1763" s="49"/>
      <c r="AV1763" s="49">
        <v>0.33</v>
      </c>
      <c r="AW1763" s="49">
        <v>0.25</v>
      </c>
      <c r="AX1763" s="49">
        <v>0.17</v>
      </c>
      <c r="AY1763" s="49">
        <v>8</v>
      </c>
      <c r="AZ1763" s="71" t="s">
        <v>1221</v>
      </c>
      <c r="BA1763" s="49" t="s">
        <v>48</v>
      </c>
      <c r="BB176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0.75000000000000011</v>
      </c>
      <c r="BC1763" s="72"/>
      <c r="BD1763" s="72"/>
      <c r="BE1763" s="72"/>
      <c r="BF1763" s="72"/>
      <c r="BG1763" s="74"/>
      <c r="BH1763" s="44"/>
      <c r="BI1763" s="45"/>
      <c r="BJ1763" s="45"/>
      <c r="BK1763" s="46"/>
      <c r="BL1763" s="45"/>
    </row>
    <row r="1764" spans="1:64" ht="18" customHeight="1" x14ac:dyDescent="0.3">
      <c r="A1764" s="76">
        <f>IFERROR(InformeTbHv[[#This Row],[T EFECTIVO]]/InformeTbHv[[#This Row],[Horas disponibles]],0)</f>
        <v>0.95657726692209455</v>
      </c>
      <c r="B1764" s="76">
        <f>((InformeTbHv[[#This Row],[T PROGRAMADO]]-InformeTbHv[[#This Row],[HORAS DE OTRAS PARADA]]))/InformeTbHv[[#This Row],[T PROGRAMADO]]</f>
        <v>0.93625000000000003</v>
      </c>
      <c r="C1764" s="217">
        <f>IFERROR(((InformeTbHv[[#This Row],[T PROGRAMADO]]-InformeTbHv[[#This Row],[Ttal P. mec]])/InformeTbHv[[#This Row],[T PROGRAMADO]]),0)</f>
        <v>0.97875000000000001</v>
      </c>
      <c r="D1764" s="49">
        <f>IFERROR(ROUND(InformeTbHv[[#This Row],[TOTAL DE ARBOLES]]/InformeTbHv[[#This Row],[T EFECTIVO]],2),"")</f>
        <v>38.049999999999997</v>
      </c>
      <c r="E1764" s="49">
        <f>(IFERROR(ROUND(InformeTbHv[[#This Row],[M3]]/InformeTbHv[[#This Row],[TOTAL DE ARBOLES]],2),""))</f>
        <v>0.24</v>
      </c>
      <c r="F1764" s="39">
        <f>IFERROR(ROUND(InformeTbHv[[#This Row],[M3]]/InformeTbHv[[#This Row],[T EFECTIVO]],2),"")</f>
        <v>9.24</v>
      </c>
      <c r="G1764" s="72">
        <f>InformeTbHv[[#This Row],[T PROGRAMADO]]-InformeTbHv[[#This Row],[HORAS DE OTRAS PARADA]]</f>
        <v>7.49</v>
      </c>
      <c r="H1764" s="72">
        <f>InformeTbHv[[#This Row],[T PROGRAMADO]]-SUM(InformeTbHv[[#This Row],[T PARADAS MEC]]+InformeTbHv[[#This Row],[ALISTAMIENTO]]+InformeTbHv[[#This Row],[Mantenimiento periódico]])</f>
        <v>7.83</v>
      </c>
      <c r="I1764" s="72">
        <f>InformeTbHv[[#This Row],[T PARADAS MEC]]+InformeTbHv[[#This Row],[ALISTAMIENTO]]+InformeTbHv[[#This Row],[Mantenimiento periódico]]</f>
        <v>0.17</v>
      </c>
      <c r="J1764" s="72">
        <f>SUMIF(InformeTbHv[[#This Row],[MOTIVO 1]],"Mantenimiento periódico",InformeTbHv[[#This Row],[T OTRA PARADA 1]])</f>
        <v>0</v>
      </c>
      <c r="K1764" s="72">
        <f>InformeTbHv[[#This Row],[Mantenimiento periódico]]+InformeTbHv[[#This Row],[ALISTAMIENTO]]</f>
        <v>0.17</v>
      </c>
      <c r="L1764" s="72">
        <f>SUM(InformeTbHv[[#This Row],[T OTRA PARADA 1]:[T OTRA PARADA 5]])</f>
        <v>0</v>
      </c>
      <c r="M1764" s="49" t="s">
        <v>55</v>
      </c>
      <c r="N1764" s="49" t="s">
        <v>1418</v>
      </c>
      <c r="O1764" s="49" t="s">
        <v>56</v>
      </c>
      <c r="P1764" s="49">
        <v>1114480052</v>
      </c>
      <c r="Q1764" s="49" t="s">
        <v>43</v>
      </c>
      <c r="R1764" s="49" t="s">
        <v>49</v>
      </c>
      <c r="S1764" s="77">
        <v>46136</v>
      </c>
      <c r="T1764" s="49" t="s">
        <v>518</v>
      </c>
      <c r="U1764" s="49"/>
      <c r="V1764" s="49"/>
      <c r="W1764" s="49"/>
      <c r="X1764" s="49"/>
      <c r="Y1764" s="49"/>
      <c r="Z1764" s="49"/>
      <c r="AA1764" s="49"/>
      <c r="AB1764" s="49"/>
      <c r="AC1764" s="49" t="s">
        <v>1431</v>
      </c>
      <c r="AD1764" s="49" t="s">
        <v>1476</v>
      </c>
      <c r="AE1764" s="49" t="s">
        <v>1518</v>
      </c>
      <c r="AF1764" s="49">
        <v>19.234154182394327</v>
      </c>
      <c r="AG1764" s="49" t="s">
        <v>1318</v>
      </c>
      <c r="AH1764" s="259">
        <v>15</v>
      </c>
      <c r="AI1764" s="49" t="s">
        <v>61</v>
      </c>
      <c r="AJ1764" s="420">
        <f>VLOOKUP(InformeTbHv[[#This Row],[TURNO]],[1]INFORMEHV!AI$2:AK$184,2,0)</f>
        <v>0.91666666666666663</v>
      </c>
      <c r="AK1764" s="420">
        <f>VLOOKUP(InformeTbHv[[#This Row],[TURNO]],[1]INFORMEHV!AI$2:AK$184,3,0)</f>
        <v>0.25</v>
      </c>
      <c r="AL1764" s="125">
        <v>29</v>
      </c>
      <c r="AM1764" s="49">
        <v>285</v>
      </c>
      <c r="AN1764" s="49">
        <v>69.19</v>
      </c>
      <c r="AO1764" s="49">
        <v>20.99</v>
      </c>
      <c r="AP1764" s="49"/>
      <c r="AQ1764" s="197">
        <v>22</v>
      </c>
      <c r="AR1764" s="49">
        <v>8</v>
      </c>
      <c r="AS1764" s="49"/>
      <c r="AT1764" s="49"/>
      <c r="AU1764" s="49"/>
      <c r="AV1764" s="49">
        <v>0.17</v>
      </c>
      <c r="AW1764" s="49">
        <v>0.17</v>
      </c>
      <c r="AX1764" s="49">
        <v>0.17</v>
      </c>
      <c r="AY1764" s="49"/>
      <c r="AZ1764" s="71" t="s">
        <v>1222</v>
      </c>
      <c r="BA1764" s="49" t="s">
        <v>46</v>
      </c>
      <c r="BB176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0.51</v>
      </c>
      <c r="BC1764" s="72"/>
      <c r="BD1764" s="72"/>
      <c r="BE1764" s="72"/>
      <c r="BF1764" s="72"/>
      <c r="BG1764" s="74"/>
      <c r="BH1764" s="44"/>
      <c r="BI1764" s="45"/>
      <c r="BJ1764" s="45"/>
      <c r="BK1764" s="46"/>
      <c r="BL1764" s="45"/>
    </row>
    <row r="1765" spans="1:64" ht="18" customHeight="1" x14ac:dyDescent="0.3">
      <c r="A1765" s="76">
        <f>IFERROR(InformeTbHv[[#This Row],[T EFECTIVO]]/InformeTbHv[[#This Row],[Horas disponibles]],0)</f>
        <v>0.95657726692209455</v>
      </c>
      <c r="B1765" s="76">
        <f>((InformeTbHv[[#This Row],[T PROGRAMADO]]-InformeTbHv[[#This Row],[HORAS DE OTRAS PARADA]]))/InformeTbHv[[#This Row],[T PROGRAMADO]]</f>
        <v>0.93625000000000003</v>
      </c>
      <c r="C1765" s="217">
        <f>IFERROR(((InformeTbHv[[#This Row],[T PROGRAMADO]]-InformeTbHv[[#This Row],[Ttal P. mec]])/InformeTbHv[[#This Row],[T PROGRAMADO]]),0)</f>
        <v>0.97875000000000001</v>
      </c>
      <c r="D1765" s="49">
        <f>IFERROR(ROUND(InformeTbHv[[#This Row],[TOTAL DE ARBOLES]]/InformeTbHv[[#This Row],[T EFECTIVO]],2),"")</f>
        <v>35.25</v>
      </c>
      <c r="E1765" s="49">
        <f>(IFERROR(ROUND(InformeTbHv[[#This Row],[M3]]/InformeTbHv[[#This Row],[TOTAL DE ARBOLES]],2),""))</f>
        <v>0.27</v>
      </c>
      <c r="F1765" s="39">
        <f>IFERROR(ROUND(InformeTbHv[[#This Row],[M3]]/InformeTbHv[[#This Row],[T EFECTIVO]],2),"")</f>
        <v>9.35</v>
      </c>
      <c r="G1765" s="72">
        <f>InformeTbHv[[#This Row],[T PROGRAMADO]]-InformeTbHv[[#This Row],[HORAS DE OTRAS PARADA]]</f>
        <v>7.49</v>
      </c>
      <c r="H1765" s="72">
        <f>InformeTbHv[[#This Row],[T PROGRAMADO]]-SUM(InformeTbHv[[#This Row],[T PARADAS MEC]]+InformeTbHv[[#This Row],[ALISTAMIENTO]]+InformeTbHv[[#This Row],[Mantenimiento periódico]])</f>
        <v>7.83</v>
      </c>
      <c r="I1765" s="72">
        <f>InformeTbHv[[#This Row],[T PARADAS MEC]]+InformeTbHv[[#This Row],[ALISTAMIENTO]]+InformeTbHv[[#This Row],[Mantenimiento periódico]]</f>
        <v>0.17</v>
      </c>
      <c r="J1765" s="72">
        <f>SUMIF(InformeTbHv[[#This Row],[MOTIVO 1]],"Mantenimiento periódico",InformeTbHv[[#This Row],[T OTRA PARADA 1]])</f>
        <v>0</v>
      </c>
      <c r="K1765" s="72">
        <f>InformeTbHv[[#This Row],[Mantenimiento periódico]]+InformeTbHv[[#This Row],[ALISTAMIENTO]]</f>
        <v>0.17</v>
      </c>
      <c r="L1765" s="72">
        <f>SUM(InformeTbHv[[#This Row],[T OTRA PARADA 1]:[T OTRA PARADA 5]])</f>
        <v>0</v>
      </c>
      <c r="M1765" s="49" t="s">
        <v>55</v>
      </c>
      <c r="N1765" s="49" t="s">
        <v>1418</v>
      </c>
      <c r="O1765" s="49" t="s">
        <v>94</v>
      </c>
      <c r="P1765" s="49">
        <v>94269293</v>
      </c>
      <c r="Q1765" s="49" t="s">
        <v>43</v>
      </c>
      <c r="R1765" s="49" t="s">
        <v>49</v>
      </c>
      <c r="S1765" s="77">
        <v>46136</v>
      </c>
      <c r="T1765" s="49" t="s">
        <v>518</v>
      </c>
      <c r="U1765" s="49"/>
      <c r="V1765" s="49"/>
      <c r="W1765" s="49"/>
      <c r="X1765" s="49"/>
      <c r="Y1765" s="49"/>
      <c r="Z1765" s="49"/>
      <c r="AA1765" s="49"/>
      <c r="AB1765" s="49"/>
      <c r="AC1765" s="49" t="s">
        <v>1431</v>
      </c>
      <c r="AD1765" s="49" t="s">
        <v>1476</v>
      </c>
      <c r="AE1765" s="49" t="s">
        <v>1518</v>
      </c>
      <c r="AF1765" s="49">
        <v>19.234154182394327</v>
      </c>
      <c r="AG1765" s="49" t="s">
        <v>1318</v>
      </c>
      <c r="AH1765" s="259">
        <v>15</v>
      </c>
      <c r="AI1765" s="49" t="s">
        <v>45</v>
      </c>
      <c r="AJ1765" s="420">
        <f>VLOOKUP(InformeTbHv[[#This Row],[TURNO]],[1]INFORMEHV!AI$2:AK$184,2,0)</f>
        <v>0.58333333333333337</v>
      </c>
      <c r="AK1765" s="420">
        <f>VLOOKUP(InformeTbHv[[#This Row],[TURNO]],[1]INFORMEHV!AI$2:AK$184,3,0)</f>
        <v>0.91666666666666663</v>
      </c>
      <c r="AL1765" s="125">
        <v>29</v>
      </c>
      <c r="AM1765" s="49">
        <v>264</v>
      </c>
      <c r="AN1765" s="49">
        <v>70.010000000000005</v>
      </c>
      <c r="AO1765" s="49">
        <v>9.65</v>
      </c>
      <c r="AP1765" s="49"/>
      <c r="AQ1765" s="197">
        <v>22.4</v>
      </c>
      <c r="AR1765" s="49">
        <v>8</v>
      </c>
      <c r="AS1765" s="49"/>
      <c r="AT1765" s="49"/>
      <c r="AU1765" s="49"/>
      <c r="AV1765" s="49">
        <v>0.17</v>
      </c>
      <c r="AW1765" s="49">
        <v>0.17</v>
      </c>
      <c r="AX1765" s="49">
        <v>0.17</v>
      </c>
      <c r="AY1765" s="49"/>
      <c r="AZ1765" s="71" t="s">
        <v>652</v>
      </c>
      <c r="BA1765" s="49" t="s">
        <v>46</v>
      </c>
      <c r="BB176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0.51</v>
      </c>
      <c r="BC1765" s="72"/>
      <c r="BD1765" s="72"/>
      <c r="BE1765" s="72"/>
      <c r="BF1765" s="72"/>
      <c r="BG1765" s="74"/>
      <c r="BH1765" s="44"/>
      <c r="BI1765" s="45"/>
      <c r="BJ1765" s="45"/>
      <c r="BK1765" s="46"/>
      <c r="BL1765" s="45"/>
    </row>
    <row r="1766" spans="1:64" ht="18" customHeight="1" x14ac:dyDescent="0.3">
      <c r="A1766" s="76">
        <f>IFERROR(InformeTbHv[[#This Row],[T EFECTIVO]]/InformeTbHv[[#This Row],[Horas disponibles]],0)</f>
        <v>0</v>
      </c>
      <c r="B1766" s="76">
        <f>((InformeTbHv[[#This Row],[T PROGRAMADO]]-InformeTbHv[[#This Row],[HORAS DE OTRAS PARADA]]))/InformeTbHv[[#This Row],[T PROGRAMADO]]</f>
        <v>0</v>
      </c>
      <c r="C1766" s="217">
        <f>IFERROR(((InformeTbHv[[#This Row],[T PROGRAMADO]]-InformeTbHv[[#This Row],[Ttal P. mec]])/InformeTbHv[[#This Row],[T PROGRAMADO]]),0)</f>
        <v>1</v>
      </c>
      <c r="D1766" s="49" t="str">
        <f>IFERROR(ROUND(InformeTbHv[[#This Row],[TOTAL DE ARBOLES]]/InformeTbHv[[#This Row],[T EFECTIVO]],2),"")</f>
        <v/>
      </c>
      <c r="E1766" s="49" t="str">
        <f>(IFERROR(ROUND(InformeTbHv[[#This Row],[M3]]/InformeTbHv[[#This Row],[TOTAL DE ARBOLES]],2),""))</f>
        <v/>
      </c>
      <c r="F1766" s="39" t="str">
        <f>IFERROR(ROUND(InformeTbHv[[#This Row],[M3]]/InformeTbHv[[#This Row],[T EFECTIVO]],2),"")</f>
        <v/>
      </c>
      <c r="G1766" s="72">
        <f>InformeTbHv[[#This Row],[T PROGRAMADO]]-InformeTbHv[[#This Row],[HORAS DE OTRAS PARADA]]</f>
        <v>0</v>
      </c>
      <c r="H1766" s="72">
        <f>InformeTbHv[[#This Row],[T PROGRAMADO]]-SUM(InformeTbHv[[#This Row],[T PARADAS MEC]]+InformeTbHv[[#This Row],[ALISTAMIENTO]]+InformeTbHv[[#This Row],[Mantenimiento periódico]])</f>
        <v>8</v>
      </c>
      <c r="I1766" s="72">
        <f>InformeTbHv[[#This Row],[T PARADAS MEC]]+InformeTbHv[[#This Row],[ALISTAMIENTO]]+InformeTbHv[[#This Row],[Mantenimiento periódico]]</f>
        <v>0</v>
      </c>
      <c r="J1766" s="72">
        <f>SUMIF(InformeTbHv[[#This Row],[MOTIVO 1]],"Mantenimiento periódico",InformeTbHv[[#This Row],[T OTRA PARADA 1]])</f>
        <v>0</v>
      </c>
      <c r="K1766" s="72">
        <f>InformeTbHv[[#This Row],[Mantenimiento periódico]]+InformeTbHv[[#This Row],[ALISTAMIENTO]]</f>
        <v>0</v>
      </c>
      <c r="L1766" s="72">
        <f>SUM(InformeTbHv[[#This Row],[T OTRA PARADA 1]:[T OTRA PARADA 5]])</f>
        <v>8</v>
      </c>
      <c r="M1766" s="49" t="s">
        <v>76</v>
      </c>
      <c r="N1766" s="49" t="s">
        <v>1418</v>
      </c>
      <c r="O1766" s="49" t="s">
        <v>95</v>
      </c>
      <c r="P1766" s="49">
        <v>6135776</v>
      </c>
      <c r="Q1766" s="49" t="s">
        <v>43</v>
      </c>
      <c r="R1766" s="49" t="s">
        <v>49</v>
      </c>
      <c r="S1766" s="77">
        <v>46136</v>
      </c>
      <c r="T1766" s="49" t="s">
        <v>100</v>
      </c>
      <c r="U1766" s="49"/>
      <c r="V1766" s="49"/>
      <c r="W1766" s="49"/>
      <c r="X1766" s="49"/>
      <c r="Y1766" s="49"/>
      <c r="Z1766" s="49"/>
      <c r="AA1766" s="49"/>
      <c r="AB1766" s="49"/>
      <c r="AC1766" s="49" t="s">
        <v>1447</v>
      </c>
      <c r="AD1766" s="49" t="s">
        <v>1492</v>
      </c>
      <c r="AE1766" s="49" t="s">
        <v>1509</v>
      </c>
      <c r="AF1766" s="49">
        <v>22.377612303778299</v>
      </c>
      <c r="AG1766" s="251" t="s">
        <v>205</v>
      </c>
      <c r="AH1766" s="259">
        <v>3</v>
      </c>
      <c r="AI1766" s="49" t="s">
        <v>45</v>
      </c>
      <c r="AJ1766" s="420">
        <f>VLOOKUP(InformeTbHv[[#This Row],[TURNO]],[1]INFORMEHV!AI$2:AK$184,2,0)</f>
        <v>0.58333333333333337</v>
      </c>
      <c r="AK1766" s="420">
        <f>VLOOKUP(InformeTbHv[[#This Row],[TURNO]],[1]INFORMEHV!AI$2:AK$184,3,0)</f>
        <v>0.91666666666666663</v>
      </c>
      <c r="AL1766" s="125">
        <v>22</v>
      </c>
      <c r="AM1766" s="49"/>
      <c r="AN1766" s="49"/>
      <c r="AO1766" s="49"/>
      <c r="AP1766" s="49"/>
      <c r="AQ1766" s="72">
        <v>20</v>
      </c>
      <c r="AR1766" s="49">
        <v>8</v>
      </c>
      <c r="AS1766" s="49"/>
      <c r="AT1766" s="49"/>
      <c r="AU1766" s="49"/>
      <c r="AV1766" s="49"/>
      <c r="AW1766" s="49"/>
      <c r="AX1766" s="49"/>
      <c r="AY1766" s="49">
        <v>8</v>
      </c>
      <c r="AZ1766" s="71" t="s">
        <v>1224</v>
      </c>
      <c r="BA1766" s="49" t="s">
        <v>48</v>
      </c>
      <c r="BB176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1766" s="72">
        <v>8</v>
      </c>
      <c r="BD1766" s="72"/>
      <c r="BE1766" s="72"/>
      <c r="BF1766" s="72"/>
      <c r="BG1766" s="74"/>
      <c r="BH1766" s="14" t="s">
        <v>236</v>
      </c>
      <c r="BI1766" s="45"/>
      <c r="BJ1766" s="45"/>
      <c r="BK1766" s="46"/>
      <c r="BL1766" s="45"/>
    </row>
    <row r="1767" spans="1:64" ht="18" customHeight="1" x14ac:dyDescent="0.3">
      <c r="A1767" s="76">
        <f>IFERROR(InformeTbHv[[#This Row],[T EFECTIVO]]/InformeTbHv[[#This Row],[Horas disponibles]],0)</f>
        <v>0.94524119947848761</v>
      </c>
      <c r="B1767" s="76">
        <f>((InformeTbHv[[#This Row],[T PROGRAMADO]]-InformeTbHv[[#This Row],[HORAS DE OTRAS PARADA]]))/InformeTbHv[[#This Row],[T PROGRAMADO]]</f>
        <v>0.90625</v>
      </c>
      <c r="C1767" s="217">
        <f>IFERROR(((InformeTbHv[[#This Row],[T PROGRAMADO]]-InformeTbHv[[#This Row],[Ttal P. mec]])/InformeTbHv[[#This Row],[T PROGRAMADO]]),0)</f>
        <v>0.95874999999999999</v>
      </c>
      <c r="D1767" s="49">
        <f>IFERROR(ROUND(InformeTbHv[[#This Row],[TOTAL DE ARBOLES]]/InformeTbHv[[#This Row],[T EFECTIVO]],2),"")</f>
        <v>24.83</v>
      </c>
      <c r="E1767" s="49">
        <f>(IFERROR(ROUND(InformeTbHv[[#This Row],[M3]]/InformeTbHv[[#This Row],[TOTAL DE ARBOLES]],2),""))</f>
        <v>0.28000000000000003</v>
      </c>
      <c r="F1767" s="39">
        <f>IFERROR(ROUND(InformeTbHv[[#This Row],[M3]]/InformeTbHv[[#This Row],[T EFECTIVO]],2),"")</f>
        <v>6.96</v>
      </c>
      <c r="G1767" s="72">
        <f>InformeTbHv[[#This Row],[T PROGRAMADO]]-InformeTbHv[[#This Row],[HORAS DE OTRAS PARADA]]</f>
        <v>7.25</v>
      </c>
      <c r="H1767" s="72">
        <f>InformeTbHv[[#This Row],[T PROGRAMADO]]-SUM(InformeTbHv[[#This Row],[T PARADAS MEC]]+InformeTbHv[[#This Row],[ALISTAMIENTO]]+InformeTbHv[[#This Row],[Mantenimiento periódico]])</f>
        <v>7.67</v>
      </c>
      <c r="I1767" s="72">
        <f>InformeTbHv[[#This Row],[T PARADAS MEC]]+InformeTbHv[[#This Row],[ALISTAMIENTO]]+InformeTbHv[[#This Row],[Mantenimiento periódico]]</f>
        <v>0.33</v>
      </c>
      <c r="J1767" s="72">
        <f>SUMIF(InformeTbHv[[#This Row],[MOTIVO 1]],"Mantenimiento periódico",InformeTbHv[[#This Row],[T OTRA PARADA 1]])</f>
        <v>0</v>
      </c>
      <c r="K1767" s="72">
        <f>InformeTbHv[[#This Row],[Mantenimiento periódico]]+InformeTbHv[[#This Row],[ALISTAMIENTO]]</f>
        <v>0.33</v>
      </c>
      <c r="L1767" s="72">
        <f>SUM(InformeTbHv[[#This Row],[T OTRA PARADA 1]:[T OTRA PARADA 5]])</f>
        <v>0</v>
      </c>
      <c r="M1767" s="49" t="s">
        <v>76</v>
      </c>
      <c r="N1767" s="49" t="s">
        <v>1418</v>
      </c>
      <c r="O1767" s="49" t="s">
        <v>83</v>
      </c>
      <c r="P1767" s="49">
        <v>1116724602</v>
      </c>
      <c r="Q1767" s="49" t="s">
        <v>43</v>
      </c>
      <c r="R1767" s="49" t="s">
        <v>49</v>
      </c>
      <c r="S1767" s="77">
        <v>46136</v>
      </c>
      <c r="T1767" s="49" t="s">
        <v>100</v>
      </c>
      <c r="U1767" s="49"/>
      <c r="V1767" s="49"/>
      <c r="W1767" s="49"/>
      <c r="X1767" s="49"/>
      <c r="Y1767" s="49"/>
      <c r="Z1767" s="49"/>
      <c r="AA1767" s="49"/>
      <c r="AB1767" s="49"/>
      <c r="AC1767" s="49" t="s">
        <v>1447</v>
      </c>
      <c r="AD1767" s="49" t="s">
        <v>1492</v>
      </c>
      <c r="AE1767" s="49" t="s">
        <v>1509</v>
      </c>
      <c r="AF1767" s="49">
        <v>22.377612303778299</v>
      </c>
      <c r="AG1767" s="251" t="s">
        <v>205</v>
      </c>
      <c r="AH1767" s="259">
        <v>3</v>
      </c>
      <c r="AI1767" s="49" t="s">
        <v>47</v>
      </c>
      <c r="AJ1767" s="420">
        <f>VLOOKUP(InformeTbHv[[#This Row],[TURNO]],[1]INFORMEHV!AI$2:AK$184,2,0)</f>
        <v>0.25</v>
      </c>
      <c r="AK1767" s="420">
        <f>VLOOKUP(InformeTbHv[[#This Row],[TURNO]],[1]INFORMEHV!AI$2:AK$184,3,0)</f>
        <v>0.58333333333333337</v>
      </c>
      <c r="AL1767" s="125">
        <v>22</v>
      </c>
      <c r="AM1767" s="49">
        <v>180</v>
      </c>
      <c r="AN1767" s="49">
        <v>50.47</v>
      </c>
      <c r="AO1767" s="49">
        <v>6.8</v>
      </c>
      <c r="AP1767" s="49"/>
      <c r="AQ1767" s="72">
        <v>20</v>
      </c>
      <c r="AR1767" s="49">
        <v>8</v>
      </c>
      <c r="AS1767" s="49"/>
      <c r="AT1767" s="49"/>
      <c r="AU1767" s="49"/>
      <c r="AV1767" s="49">
        <v>0.33</v>
      </c>
      <c r="AW1767" s="49">
        <v>0.25</v>
      </c>
      <c r="AX1767" s="49">
        <v>0.17</v>
      </c>
      <c r="AY1767" s="49">
        <v>8</v>
      </c>
      <c r="AZ1767" s="71" t="s">
        <v>1225</v>
      </c>
      <c r="BA1767" s="49" t="s">
        <v>48</v>
      </c>
      <c r="BB176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0.75000000000000011</v>
      </c>
      <c r="BC1767" s="72"/>
      <c r="BD1767" s="72"/>
      <c r="BE1767" s="72"/>
      <c r="BF1767" s="72"/>
      <c r="BG1767" s="74"/>
      <c r="BH1767" s="44"/>
      <c r="BI1767" s="45"/>
      <c r="BJ1767" s="45"/>
      <c r="BK1767" s="46"/>
      <c r="BL1767" s="45"/>
    </row>
    <row r="1768" spans="1:64" ht="18" customHeight="1" x14ac:dyDescent="0.3">
      <c r="A1768" s="76">
        <f>IFERROR(InformeTbHv[[#This Row],[T EFECTIVO]]/InformeTbHv[[#This Row],[Horas disponibles]],0)</f>
        <v>0.95530012771392081</v>
      </c>
      <c r="B1768" s="76">
        <f>((InformeTbHv[[#This Row],[T PROGRAMADO]]-InformeTbHv[[#This Row],[HORAS DE OTRAS PARADA]]))/InformeTbHv[[#This Row],[T PROGRAMADO]]</f>
        <v>0.93500000000000005</v>
      </c>
      <c r="C1768" s="217">
        <f>IFERROR(((InformeTbHv[[#This Row],[T PROGRAMADO]]-InformeTbHv[[#This Row],[Ttal P. mec]])/InformeTbHv[[#This Row],[T PROGRAMADO]]),0)</f>
        <v>0.97875000000000001</v>
      </c>
      <c r="D1768" s="49">
        <f>IFERROR(ROUND(InformeTbHv[[#This Row],[TOTAL DE ARBOLES]]/InformeTbHv[[#This Row],[T EFECTIVO]],2),"")</f>
        <v>43.72</v>
      </c>
      <c r="E1768" s="49">
        <f>(IFERROR(ROUND(InformeTbHv[[#This Row],[M3]]/InformeTbHv[[#This Row],[TOTAL DE ARBOLES]],2),""))</f>
        <v>0.34</v>
      </c>
      <c r="F1768" s="39">
        <f>IFERROR(ROUND(InformeTbHv[[#This Row],[M3]]/InformeTbHv[[#This Row],[T EFECTIVO]],2),"")</f>
        <v>14.71</v>
      </c>
      <c r="G1768" s="72">
        <f>InformeTbHv[[#This Row],[T PROGRAMADO]]-InformeTbHv[[#This Row],[HORAS DE OTRAS PARADA]]</f>
        <v>7.48</v>
      </c>
      <c r="H1768" s="72">
        <f>InformeTbHv[[#This Row],[T PROGRAMADO]]-SUM(InformeTbHv[[#This Row],[T PARADAS MEC]]+InformeTbHv[[#This Row],[ALISTAMIENTO]]+InformeTbHv[[#This Row],[Mantenimiento periódico]])</f>
        <v>7.83</v>
      </c>
      <c r="I1768" s="72">
        <f>InformeTbHv[[#This Row],[T PARADAS MEC]]+InformeTbHv[[#This Row],[ALISTAMIENTO]]+InformeTbHv[[#This Row],[Mantenimiento periódico]]</f>
        <v>0.17</v>
      </c>
      <c r="J1768" s="72">
        <f>SUMIF(InformeTbHv[[#This Row],[MOTIVO 1]],"Mantenimiento periódico",InformeTbHv[[#This Row],[T OTRA PARADA 1]])</f>
        <v>0</v>
      </c>
      <c r="K1768" s="72">
        <f>InformeTbHv[[#This Row],[Mantenimiento periódico]]+InformeTbHv[[#This Row],[ALISTAMIENTO]]</f>
        <v>0.17</v>
      </c>
      <c r="L1768" s="72">
        <f>SUM(InformeTbHv[[#This Row],[T OTRA PARADA 1]:[T OTRA PARADA 5]])</f>
        <v>0</v>
      </c>
      <c r="M1768" s="49" t="s">
        <v>55</v>
      </c>
      <c r="N1768" s="49" t="s">
        <v>1418</v>
      </c>
      <c r="O1768" s="49" t="s">
        <v>56</v>
      </c>
      <c r="P1768" s="49">
        <v>1114480052</v>
      </c>
      <c r="Q1768" s="49" t="s">
        <v>43</v>
      </c>
      <c r="R1768" s="49" t="s">
        <v>49</v>
      </c>
      <c r="S1768" s="77">
        <v>46135</v>
      </c>
      <c r="T1768" s="49" t="s">
        <v>518</v>
      </c>
      <c r="U1768" s="49"/>
      <c r="V1768" s="49"/>
      <c r="W1768" s="49"/>
      <c r="X1768" s="49"/>
      <c r="Y1768" s="49"/>
      <c r="Z1768" s="49"/>
      <c r="AA1768" s="49"/>
      <c r="AB1768" s="49"/>
      <c r="AC1768" s="49" t="s">
        <v>1431</v>
      </c>
      <c r="AD1768" s="49" t="s">
        <v>1476</v>
      </c>
      <c r="AE1768" s="49" t="s">
        <v>1518</v>
      </c>
      <c r="AF1768" s="49">
        <v>19.234154182394327</v>
      </c>
      <c r="AG1768" s="49" t="s">
        <v>1318</v>
      </c>
      <c r="AH1768" s="259">
        <v>11</v>
      </c>
      <c r="AI1768" s="49" t="s">
        <v>61</v>
      </c>
      <c r="AJ1768" s="420">
        <f>VLOOKUP(InformeTbHv[[#This Row],[TURNO]],[1]INFORMEHV!AI$2:AK$184,2,0)</f>
        <v>0.91666666666666663</v>
      </c>
      <c r="AK1768" s="420">
        <f>VLOOKUP(InformeTbHv[[#This Row],[TURNO]],[1]INFORMEHV!AI$2:AK$184,3,0)</f>
        <v>0.25</v>
      </c>
      <c r="AL1768" s="125">
        <v>29</v>
      </c>
      <c r="AM1768" s="49">
        <v>327</v>
      </c>
      <c r="AN1768" s="49">
        <v>110</v>
      </c>
      <c r="AO1768" s="49">
        <v>23.25</v>
      </c>
      <c r="AP1768" s="49"/>
      <c r="AQ1768" s="197">
        <v>22.2</v>
      </c>
      <c r="AR1768" s="49">
        <v>8</v>
      </c>
      <c r="AS1768" s="49"/>
      <c r="AT1768" s="49"/>
      <c r="AU1768" s="49"/>
      <c r="AV1768" s="49">
        <v>0.17</v>
      </c>
      <c r="AW1768" s="49">
        <v>0.18</v>
      </c>
      <c r="AX1768" s="49">
        <v>0.17</v>
      </c>
      <c r="AY1768" s="49"/>
      <c r="AZ1768" s="71" t="s">
        <v>1222</v>
      </c>
      <c r="BA1768" s="49" t="s">
        <v>46</v>
      </c>
      <c r="BB176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0.52</v>
      </c>
      <c r="BC1768" s="72"/>
      <c r="BD1768" s="72"/>
      <c r="BE1768" s="72"/>
      <c r="BF1768" s="72"/>
      <c r="BG1768" s="74"/>
      <c r="BH1768" s="44"/>
      <c r="BI1768" s="45"/>
      <c r="BJ1768" s="45"/>
      <c r="BK1768" s="46"/>
      <c r="BL1768" s="45"/>
    </row>
    <row r="1769" spans="1:64" ht="18" customHeight="1" x14ac:dyDescent="0.3">
      <c r="A1769" s="76">
        <f>IFERROR(InformeTbHv[[#This Row],[T EFECTIVO]]/InformeTbHv[[#This Row],[Horas disponibles]],0)</f>
        <v>0.95176010430247715</v>
      </c>
      <c r="B1769" s="76">
        <f>((InformeTbHv[[#This Row],[T PROGRAMADO]]-InformeTbHv[[#This Row],[HORAS DE OTRAS PARADA]]))/InformeTbHv[[#This Row],[T PROGRAMADO]]</f>
        <v>0.91249999999999998</v>
      </c>
      <c r="C1769" s="217">
        <f>IFERROR(((InformeTbHv[[#This Row],[T PROGRAMADO]]-InformeTbHv[[#This Row],[Ttal P. mec]])/InformeTbHv[[#This Row],[T PROGRAMADO]]),0)</f>
        <v>0.95874999999999999</v>
      </c>
      <c r="D1769" s="49">
        <f>IFERROR(ROUND(InformeTbHv[[#This Row],[TOTAL DE ARBOLES]]/InformeTbHv[[#This Row],[T EFECTIVO]],2),"")</f>
        <v>28.9</v>
      </c>
      <c r="E1769" s="49">
        <f>(IFERROR(ROUND(InformeTbHv[[#This Row],[M3]]/InformeTbHv[[#This Row],[TOTAL DE ARBOLES]],2),""))</f>
        <v>0.43</v>
      </c>
      <c r="F1769" s="39">
        <f>IFERROR(ROUND(InformeTbHv[[#This Row],[M3]]/InformeTbHv[[#This Row],[T EFECTIVO]],2),"")</f>
        <v>12.41</v>
      </c>
      <c r="G1769" s="72">
        <f>InformeTbHv[[#This Row],[T PROGRAMADO]]-InformeTbHv[[#This Row],[HORAS DE OTRAS PARADA]]</f>
        <v>7.3</v>
      </c>
      <c r="H1769" s="72">
        <f>InformeTbHv[[#This Row],[T PROGRAMADO]]-SUM(InformeTbHv[[#This Row],[T PARADAS MEC]]+InformeTbHv[[#This Row],[ALISTAMIENTO]]+InformeTbHv[[#This Row],[Mantenimiento periódico]])</f>
        <v>7.67</v>
      </c>
      <c r="I1769" s="72">
        <f>InformeTbHv[[#This Row],[T PARADAS MEC]]+InformeTbHv[[#This Row],[ALISTAMIENTO]]+InformeTbHv[[#This Row],[Mantenimiento periódico]]</f>
        <v>0.33</v>
      </c>
      <c r="J1769" s="72">
        <f>SUMIF(InformeTbHv[[#This Row],[MOTIVO 1]],"Mantenimiento periódico",InformeTbHv[[#This Row],[T OTRA PARADA 1]])</f>
        <v>0</v>
      </c>
      <c r="K1769" s="72">
        <f>InformeTbHv[[#This Row],[Mantenimiento periódico]]+InformeTbHv[[#This Row],[ALISTAMIENTO]]</f>
        <v>0.33</v>
      </c>
      <c r="L1769" s="72">
        <f>SUM(InformeTbHv[[#This Row],[T OTRA PARADA 1]:[T OTRA PARADA 5]])</f>
        <v>0</v>
      </c>
      <c r="M1769" s="49" t="s">
        <v>55</v>
      </c>
      <c r="N1769" s="49" t="s">
        <v>1418</v>
      </c>
      <c r="O1769" s="49" t="s">
        <v>60</v>
      </c>
      <c r="P1769" s="49">
        <v>1061791033</v>
      </c>
      <c r="Q1769" s="49" t="s">
        <v>43</v>
      </c>
      <c r="R1769" s="49" t="s">
        <v>49</v>
      </c>
      <c r="S1769" s="77">
        <v>46135</v>
      </c>
      <c r="T1769" s="49" t="s">
        <v>518</v>
      </c>
      <c r="U1769" s="49"/>
      <c r="V1769" s="49"/>
      <c r="W1769" s="49"/>
      <c r="X1769" s="49"/>
      <c r="Y1769" s="49"/>
      <c r="Z1769" s="49"/>
      <c r="AA1769" s="49"/>
      <c r="AB1769" s="49"/>
      <c r="AC1769" s="49" t="s">
        <v>1431</v>
      </c>
      <c r="AD1769" s="49" t="s">
        <v>1476</v>
      </c>
      <c r="AE1769" s="49" t="s">
        <v>1518</v>
      </c>
      <c r="AF1769" s="49">
        <v>19.234154182394327</v>
      </c>
      <c r="AG1769" s="49" t="s">
        <v>1318</v>
      </c>
      <c r="AH1769" s="259">
        <v>15</v>
      </c>
      <c r="AI1769" s="49" t="s">
        <v>47</v>
      </c>
      <c r="AJ1769" s="420">
        <f>VLOOKUP(InformeTbHv[[#This Row],[TURNO]],[1]INFORMEHV!AI$2:AK$184,2,0)</f>
        <v>0.25</v>
      </c>
      <c r="AK1769" s="420">
        <f>VLOOKUP(InformeTbHv[[#This Row],[TURNO]],[1]INFORMEHV!AI$2:AK$184,3,0)</f>
        <v>0.58333333333333337</v>
      </c>
      <c r="AL1769" s="125">
        <v>30</v>
      </c>
      <c r="AM1769" s="49">
        <v>211</v>
      </c>
      <c r="AN1769" s="49">
        <v>90.58</v>
      </c>
      <c r="AO1769" s="49">
        <v>15.83</v>
      </c>
      <c r="AP1769" s="49"/>
      <c r="AQ1769" s="197">
        <v>22.9</v>
      </c>
      <c r="AR1769" s="49">
        <v>8</v>
      </c>
      <c r="AS1769" s="49"/>
      <c r="AT1769" s="49"/>
      <c r="AU1769" s="49"/>
      <c r="AV1769" s="49">
        <v>0.33</v>
      </c>
      <c r="AW1769" s="49">
        <v>0.2</v>
      </c>
      <c r="AX1769" s="49">
        <v>0.17</v>
      </c>
      <c r="AY1769" s="49"/>
      <c r="AZ1769" s="71" t="s">
        <v>652</v>
      </c>
      <c r="BA1769" s="49" t="s">
        <v>46</v>
      </c>
      <c r="BB176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0.70000000000000007</v>
      </c>
      <c r="BC1769" s="72"/>
      <c r="BD1769" s="72"/>
      <c r="BE1769" s="72"/>
      <c r="BF1769" s="72"/>
      <c r="BG1769" s="74"/>
      <c r="BH1769" s="44"/>
      <c r="BI1769" s="45"/>
      <c r="BJ1769" s="45"/>
      <c r="BK1769" s="46"/>
      <c r="BL1769" s="45"/>
    </row>
    <row r="1770" spans="1:64" ht="18" customHeight="1" x14ac:dyDescent="0.3">
      <c r="A1770" s="76">
        <f>IFERROR(InformeTbHv[[#This Row],[T EFECTIVO]]/InformeTbHv[[#This Row],[Horas disponibles]],0)</f>
        <v>0.94524119947848761</v>
      </c>
      <c r="B1770" s="76">
        <f>((InformeTbHv[[#This Row],[T PROGRAMADO]]-InformeTbHv[[#This Row],[HORAS DE OTRAS PARADA]]))/InformeTbHv[[#This Row],[T PROGRAMADO]]</f>
        <v>0.90625</v>
      </c>
      <c r="C1770" s="217">
        <f>IFERROR(((InformeTbHv[[#This Row],[T PROGRAMADO]]-InformeTbHv[[#This Row],[Ttal P. mec]])/InformeTbHv[[#This Row],[T PROGRAMADO]]),0)</f>
        <v>0.95874999999999999</v>
      </c>
      <c r="D1770" s="49">
        <f>IFERROR(ROUND(InformeTbHv[[#This Row],[TOTAL DE ARBOLES]]/InformeTbHv[[#This Row],[T EFECTIVO]],2),"")</f>
        <v>39.31</v>
      </c>
      <c r="E1770" s="49">
        <f>(IFERROR(ROUND(InformeTbHv[[#This Row],[M3]]/InformeTbHv[[#This Row],[TOTAL DE ARBOLES]],2),""))</f>
        <v>0.26</v>
      </c>
      <c r="F1770" s="39">
        <f>IFERROR(ROUND(InformeTbHv[[#This Row],[M3]]/InformeTbHv[[#This Row],[T EFECTIVO]],2),"")</f>
        <v>10.039999999999999</v>
      </c>
      <c r="G1770" s="72">
        <f>InformeTbHv[[#This Row],[T PROGRAMADO]]-InformeTbHv[[#This Row],[HORAS DE OTRAS PARADA]]</f>
        <v>7.25</v>
      </c>
      <c r="H1770" s="72">
        <f>InformeTbHv[[#This Row],[T PROGRAMADO]]-SUM(InformeTbHv[[#This Row],[T PARADAS MEC]]+InformeTbHv[[#This Row],[ALISTAMIENTO]]+InformeTbHv[[#This Row],[Mantenimiento periódico]])</f>
        <v>7.67</v>
      </c>
      <c r="I1770" s="72">
        <f>InformeTbHv[[#This Row],[T PARADAS MEC]]+InformeTbHv[[#This Row],[ALISTAMIENTO]]+InformeTbHv[[#This Row],[Mantenimiento periódico]]</f>
        <v>0.33</v>
      </c>
      <c r="J1770" s="72">
        <f>SUMIF(InformeTbHv[[#This Row],[MOTIVO 1]],"Mantenimiento periódico",InformeTbHv[[#This Row],[T OTRA PARADA 1]])</f>
        <v>0</v>
      </c>
      <c r="K1770" s="72">
        <f>InformeTbHv[[#This Row],[Mantenimiento periódico]]+InformeTbHv[[#This Row],[ALISTAMIENTO]]</f>
        <v>0.33</v>
      </c>
      <c r="L1770" s="72">
        <f>SUM(InformeTbHv[[#This Row],[T OTRA PARADA 1]:[T OTRA PARADA 5]])</f>
        <v>0</v>
      </c>
      <c r="M1770" s="49" t="s">
        <v>76</v>
      </c>
      <c r="N1770" s="49" t="s">
        <v>1418</v>
      </c>
      <c r="O1770" s="49" t="s">
        <v>95</v>
      </c>
      <c r="P1770" s="49">
        <v>6135776</v>
      </c>
      <c r="Q1770" s="49" t="s">
        <v>43</v>
      </c>
      <c r="R1770" s="49" t="s">
        <v>49</v>
      </c>
      <c r="S1770" s="77">
        <v>46135</v>
      </c>
      <c r="T1770" s="49" t="s">
        <v>100</v>
      </c>
      <c r="U1770" s="49"/>
      <c r="V1770" s="49"/>
      <c r="W1770" s="49"/>
      <c r="X1770" s="49"/>
      <c r="Y1770" s="49"/>
      <c r="Z1770" s="49"/>
      <c r="AA1770" s="49"/>
      <c r="AB1770" s="49"/>
      <c r="AC1770" s="49" t="s">
        <v>1447</v>
      </c>
      <c r="AD1770" s="49" t="s">
        <v>1492</v>
      </c>
      <c r="AE1770" s="49" t="s">
        <v>1509</v>
      </c>
      <c r="AF1770" s="49">
        <v>22.377612303778299</v>
      </c>
      <c r="AG1770" s="251" t="s">
        <v>205</v>
      </c>
      <c r="AH1770" s="259">
        <v>3</v>
      </c>
      <c r="AI1770" s="49" t="s">
        <v>45</v>
      </c>
      <c r="AJ1770" s="420">
        <f>VLOOKUP(InformeTbHv[[#This Row],[TURNO]],[1]INFORMEHV!AI$2:AK$184,2,0)</f>
        <v>0.58333333333333337</v>
      </c>
      <c r="AK1770" s="420">
        <f>VLOOKUP(InformeTbHv[[#This Row],[TURNO]],[1]INFORMEHV!AI$2:AK$184,3,0)</f>
        <v>0.91666666666666663</v>
      </c>
      <c r="AL1770" s="125">
        <v>22</v>
      </c>
      <c r="AM1770" s="49">
        <v>285</v>
      </c>
      <c r="AN1770" s="49">
        <v>72.760000000000005</v>
      </c>
      <c r="AO1770" s="49">
        <v>11.77</v>
      </c>
      <c r="AP1770" s="49"/>
      <c r="AQ1770" s="72">
        <v>20</v>
      </c>
      <c r="AR1770" s="49">
        <v>8</v>
      </c>
      <c r="AS1770" s="49"/>
      <c r="AT1770" s="49"/>
      <c r="AU1770" s="49"/>
      <c r="AV1770" s="49">
        <v>0.33</v>
      </c>
      <c r="AW1770" s="49">
        <v>0.25</v>
      </c>
      <c r="AX1770" s="49">
        <v>0.17</v>
      </c>
      <c r="AY1770" s="49">
        <v>8</v>
      </c>
      <c r="AZ1770" s="71" t="s">
        <v>1226</v>
      </c>
      <c r="BA1770" s="49" t="s">
        <v>48</v>
      </c>
      <c r="BB177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0.75000000000000011</v>
      </c>
      <c r="BC1770" s="72"/>
      <c r="BD1770" s="72"/>
      <c r="BE1770" s="72"/>
      <c r="BF1770" s="72"/>
      <c r="BG1770" s="74"/>
      <c r="BH1770" s="44"/>
      <c r="BI1770" s="45"/>
      <c r="BJ1770" s="45"/>
      <c r="BK1770" s="46"/>
      <c r="BL1770" s="45"/>
    </row>
    <row r="1771" spans="1:64" ht="18" customHeight="1" x14ac:dyDescent="0.3">
      <c r="A1771" s="76">
        <f>IFERROR(InformeTbHv[[#This Row],[T EFECTIVO]]/InformeTbHv[[#This Row],[Horas disponibles]],0)</f>
        <v>0.94524119947848761</v>
      </c>
      <c r="B1771" s="76">
        <f>((InformeTbHv[[#This Row],[T PROGRAMADO]]-InformeTbHv[[#This Row],[HORAS DE OTRAS PARADA]]))/InformeTbHv[[#This Row],[T PROGRAMADO]]</f>
        <v>0.90625</v>
      </c>
      <c r="C1771" s="217">
        <f>IFERROR(((InformeTbHv[[#This Row],[T PROGRAMADO]]-InformeTbHv[[#This Row],[Ttal P. mec]])/InformeTbHv[[#This Row],[T PROGRAMADO]]),0)</f>
        <v>0.95874999999999999</v>
      </c>
      <c r="D1771" s="49">
        <f>IFERROR(ROUND(InformeTbHv[[#This Row],[TOTAL DE ARBOLES]]/InformeTbHv[[#This Row],[T EFECTIVO]],2),"")</f>
        <v>19.86</v>
      </c>
      <c r="E1771" s="49">
        <f>(IFERROR(ROUND(InformeTbHv[[#This Row],[M3]]/InformeTbHv[[#This Row],[TOTAL DE ARBOLES]],2),""))</f>
        <v>0.24</v>
      </c>
      <c r="F1771" s="39">
        <f>IFERROR(ROUND(InformeTbHv[[#This Row],[M3]]/InformeTbHv[[#This Row],[T EFECTIVO]],2),"")</f>
        <v>4.8499999999999996</v>
      </c>
      <c r="G1771" s="72">
        <f>InformeTbHv[[#This Row],[T PROGRAMADO]]-InformeTbHv[[#This Row],[HORAS DE OTRAS PARADA]]</f>
        <v>7.25</v>
      </c>
      <c r="H1771" s="72">
        <f>InformeTbHv[[#This Row],[T PROGRAMADO]]-SUM(InformeTbHv[[#This Row],[T PARADAS MEC]]+InformeTbHv[[#This Row],[ALISTAMIENTO]]+InformeTbHv[[#This Row],[Mantenimiento periódico]])</f>
        <v>7.67</v>
      </c>
      <c r="I1771" s="72">
        <f>InformeTbHv[[#This Row],[T PARADAS MEC]]+InformeTbHv[[#This Row],[ALISTAMIENTO]]+InformeTbHv[[#This Row],[Mantenimiento periódico]]</f>
        <v>0.33</v>
      </c>
      <c r="J1771" s="72">
        <f>SUMIF(InformeTbHv[[#This Row],[MOTIVO 1]],"Mantenimiento periódico",InformeTbHv[[#This Row],[T OTRA PARADA 1]])</f>
        <v>0</v>
      </c>
      <c r="K1771" s="72">
        <f>InformeTbHv[[#This Row],[Mantenimiento periódico]]+InformeTbHv[[#This Row],[ALISTAMIENTO]]</f>
        <v>0.33</v>
      </c>
      <c r="L1771" s="72">
        <f>SUM(InformeTbHv[[#This Row],[T OTRA PARADA 1]:[T OTRA PARADA 5]])</f>
        <v>0</v>
      </c>
      <c r="M1771" s="49" t="s">
        <v>76</v>
      </c>
      <c r="N1771" s="49" t="s">
        <v>1418</v>
      </c>
      <c r="O1771" s="49" t="s">
        <v>83</v>
      </c>
      <c r="P1771" s="49">
        <v>1116724602</v>
      </c>
      <c r="Q1771" s="49" t="s">
        <v>43</v>
      </c>
      <c r="R1771" s="49" t="s">
        <v>49</v>
      </c>
      <c r="S1771" s="77">
        <v>46135</v>
      </c>
      <c r="T1771" s="49" t="s">
        <v>100</v>
      </c>
      <c r="U1771" s="49"/>
      <c r="V1771" s="49"/>
      <c r="W1771" s="49"/>
      <c r="X1771" s="49"/>
      <c r="Y1771" s="49"/>
      <c r="Z1771" s="49"/>
      <c r="AA1771" s="49"/>
      <c r="AB1771" s="49"/>
      <c r="AC1771" s="49" t="s">
        <v>1447</v>
      </c>
      <c r="AD1771" s="49" t="s">
        <v>1492</v>
      </c>
      <c r="AE1771" s="49" t="s">
        <v>1509</v>
      </c>
      <c r="AF1771" s="49">
        <v>22.377612303778299</v>
      </c>
      <c r="AG1771" s="251" t="s">
        <v>205</v>
      </c>
      <c r="AH1771" s="259">
        <v>3</v>
      </c>
      <c r="AI1771" s="49" t="s">
        <v>47</v>
      </c>
      <c r="AJ1771" s="420">
        <f>VLOOKUP(InformeTbHv[[#This Row],[TURNO]],[1]INFORMEHV!AI$2:AK$184,2,0)</f>
        <v>0.25</v>
      </c>
      <c r="AK1771" s="420">
        <f>VLOOKUP(InformeTbHv[[#This Row],[TURNO]],[1]INFORMEHV!AI$2:AK$184,3,0)</f>
        <v>0.58333333333333337</v>
      </c>
      <c r="AL1771" s="125">
        <v>22</v>
      </c>
      <c r="AM1771" s="49">
        <v>144</v>
      </c>
      <c r="AN1771" s="49">
        <v>35.159999999999997</v>
      </c>
      <c r="AO1771" s="49">
        <v>7.35</v>
      </c>
      <c r="AP1771" s="49"/>
      <c r="AQ1771" s="72">
        <v>20</v>
      </c>
      <c r="AR1771" s="49">
        <v>8</v>
      </c>
      <c r="AS1771" s="49"/>
      <c r="AT1771" s="49"/>
      <c r="AU1771" s="49"/>
      <c r="AV1771" s="49">
        <v>0.33</v>
      </c>
      <c r="AW1771" s="49">
        <v>0.25</v>
      </c>
      <c r="AX1771" s="49">
        <v>0.17</v>
      </c>
      <c r="AY1771" s="49">
        <v>6</v>
      </c>
      <c r="AZ1771" s="71" t="s">
        <v>1227</v>
      </c>
      <c r="BA1771" s="49" t="s">
        <v>48</v>
      </c>
      <c r="BB177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0.75000000000000011</v>
      </c>
      <c r="BC1771" s="72"/>
      <c r="BD1771" s="72"/>
      <c r="BE1771" s="72"/>
      <c r="BF1771" s="72"/>
      <c r="BG1771" s="74"/>
      <c r="BH1771" s="44"/>
      <c r="BI1771" s="45"/>
      <c r="BJ1771" s="45"/>
      <c r="BK1771" s="46"/>
      <c r="BL1771" s="45"/>
    </row>
    <row r="1772" spans="1:64" ht="18" customHeight="1" x14ac:dyDescent="0.3">
      <c r="A1772" s="76">
        <f>IFERROR(InformeTbHv[[#This Row],[T EFECTIVO]]/InformeTbHv[[#This Row],[Horas disponibles]],0)</f>
        <v>0.69731800766283525</v>
      </c>
      <c r="B1772" s="76">
        <f>((InformeTbHv[[#This Row],[T PROGRAMADO]]-InformeTbHv[[#This Row],[HORAS DE OTRAS PARADA]]))/InformeTbHv[[#This Row],[T PROGRAMADO]]</f>
        <v>0.6825</v>
      </c>
      <c r="C1772" s="217">
        <f>IFERROR(((InformeTbHv[[#This Row],[T PROGRAMADO]]-InformeTbHv[[#This Row],[Ttal P. mec]])/InformeTbHv[[#This Row],[T PROGRAMADO]]),0)</f>
        <v>0.97875000000000001</v>
      </c>
      <c r="D1772" s="49">
        <f>IFERROR(ROUND(InformeTbHv[[#This Row],[TOTAL DE ARBOLES]]/InformeTbHv[[#This Row],[T EFECTIVO]],2),"")</f>
        <v>49.45</v>
      </c>
      <c r="E1772" s="49">
        <f>(IFERROR(ROUND(InformeTbHv[[#This Row],[M3]]/InformeTbHv[[#This Row],[TOTAL DE ARBOLES]],2),""))</f>
        <v>0.39</v>
      </c>
      <c r="F1772" s="39">
        <f>IFERROR(ROUND(InformeTbHv[[#This Row],[M3]]/InformeTbHv[[#This Row],[T EFECTIVO]],2),"")</f>
        <v>19.41</v>
      </c>
      <c r="G1772" s="72">
        <f>InformeTbHv[[#This Row],[T PROGRAMADO]]-InformeTbHv[[#This Row],[HORAS DE OTRAS PARADA]]</f>
        <v>5.46</v>
      </c>
      <c r="H1772" s="72">
        <f>InformeTbHv[[#This Row],[T PROGRAMADO]]-SUM(InformeTbHv[[#This Row],[T PARADAS MEC]]+InformeTbHv[[#This Row],[ALISTAMIENTO]]+InformeTbHv[[#This Row],[Mantenimiento periódico]])</f>
        <v>7.83</v>
      </c>
      <c r="I1772" s="72">
        <f>InformeTbHv[[#This Row],[T PARADAS MEC]]+InformeTbHv[[#This Row],[ALISTAMIENTO]]+InformeTbHv[[#This Row],[Mantenimiento periódico]]</f>
        <v>0.17</v>
      </c>
      <c r="J1772" s="72">
        <f>SUMIF(InformeTbHv[[#This Row],[MOTIVO 1]],"Mantenimiento periódico",InformeTbHv[[#This Row],[T OTRA PARADA 1]])</f>
        <v>0</v>
      </c>
      <c r="K1772" s="72">
        <f>InformeTbHv[[#This Row],[Mantenimiento periódico]]+InformeTbHv[[#This Row],[ALISTAMIENTO]]</f>
        <v>0.17</v>
      </c>
      <c r="L1772" s="72">
        <f>SUM(InformeTbHv[[#This Row],[T OTRA PARADA 1]:[T OTRA PARADA 5]])</f>
        <v>2</v>
      </c>
      <c r="M1772" s="49" t="s">
        <v>55</v>
      </c>
      <c r="N1772" s="49" t="s">
        <v>1418</v>
      </c>
      <c r="O1772" s="49" t="s">
        <v>94</v>
      </c>
      <c r="P1772" s="49">
        <v>94269293</v>
      </c>
      <c r="Q1772" s="49" t="s">
        <v>43</v>
      </c>
      <c r="R1772" s="49" t="s">
        <v>49</v>
      </c>
      <c r="S1772" s="77">
        <v>46134</v>
      </c>
      <c r="T1772" s="49" t="s">
        <v>518</v>
      </c>
      <c r="U1772" s="49"/>
      <c r="V1772" s="49"/>
      <c r="W1772" s="49"/>
      <c r="X1772" s="49"/>
      <c r="Y1772" s="49"/>
      <c r="Z1772" s="49"/>
      <c r="AA1772" s="49"/>
      <c r="AB1772" s="49"/>
      <c r="AC1772" s="49" t="s">
        <v>1431</v>
      </c>
      <c r="AD1772" s="49" t="s">
        <v>1476</v>
      </c>
      <c r="AE1772" s="49" t="s">
        <v>1518</v>
      </c>
      <c r="AF1772" s="49">
        <v>19.234154182394327</v>
      </c>
      <c r="AG1772" s="49" t="s">
        <v>1318</v>
      </c>
      <c r="AH1772" s="259">
        <v>15</v>
      </c>
      <c r="AI1772" s="49" t="s">
        <v>45</v>
      </c>
      <c r="AJ1772" s="420">
        <f>VLOOKUP(InformeTbHv[[#This Row],[TURNO]],[1]INFORMEHV!AI$2:AK$184,2,0)</f>
        <v>0.58333333333333337</v>
      </c>
      <c r="AK1772" s="420">
        <f>VLOOKUP(InformeTbHv[[#This Row],[TURNO]],[1]INFORMEHV!AI$2:AK$184,3,0)</f>
        <v>0.91666666666666663</v>
      </c>
      <c r="AL1772" s="125">
        <v>30</v>
      </c>
      <c r="AM1772" s="49">
        <v>270</v>
      </c>
      <c r="AN1772" s="49">
        <v>106</v>
      </c>
      <c r="AO1772" s="49">
        <v>17.170000000000002</v>
      </c>
      <c r="AP1772" s="49"/>
      <c r="AQ1772" s="197">
        <v>23.3</v>
      </c>
      <c r="AR1772" s="49">
        <v>8</v>
      </c>
      <c r="AS1772" s="49"/>
      <c r="AT1772" s="49"/>
      <c r="AU1772" s="49"/>
      <c r="AV1772" s="49">
        <v>0.17</v>
      </c>
      <c r="AW1772" s="49">
        <v>0.2</v>
      </c>
      <c r="AX1772" s="49">
        <v>0.17</v>
      </c>
      <c r="AY1772" s="49"/>
      <c r="AZ1772" s="71" t="s">
        <v>652</v>
      </c>
      <c r="BA1772" s="49" t="s">
        <v>46</v>
      </c>
      <c r="BB177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2.54</v>
      </c>
      <c r="BC1772" s="72">
        <v>2</v>
      </c>
      <c r="BD1772" s="72"/>
      <c r="BE1772" s="72"/>
      <c r="BF1772" s="72"/>
      <c r="BG1772" s="74"/>
      <c r="BH1772" s="44" t="s">
        <v>1228</v>
      </c>
      <c r="BI1772" s="45"/>
      <c r="BJ1772" s="45"/>
      <c r="BK1772" s="46"/>
      <c r="BL1772" s="45"/>
    </row>
    <row r="1773" spans="1:64" ht="18" customHeight="1" x14ac:dyDescent="0.3">
      <c r="A1773" s="76">
        <f>IFERROR(InformeTbHv[[#This Row],[T EFECTIVO]]/InformeTbHv[[#This Row],[Horas disponibles]],0)</f>
        <v>0.95274584929757344</v>
      </c>
      <c r="B1773" s="76">
        <f>((InformeTbHv[[#This Row],[T PROGRAMADO]]-InformeTbHv[[#This Row],[HORAS DE OTRAS PARADA]]))/InformeTbHv[[#This Row],[T PROGRAMADO]]</f>
        <v>0.9325</v>
      </c>
      <c r="C1773" s="217">
        <f>IFERROR(((InformeTbHv[[#This Row],[T PROGRAMADO]]-InformeTbHv[[#This Row],[Ttal P. mec]])/InformeTbHv[[#This Row],[T PROGRAMADO]]),0)</f>
        <v>0.97875000000000001</v>
      </c>
      <c r="D1773" s="49">
        <f>IFERROR(ROUND(InformeTbHv[[#This Row],[TOTAL DE ARBOLES]]/InformeTbHv[[#This Row],[T EFECTIVO]],2),"")</f>
        <v>35.520000000000003</v>
      </c>
      <c r="E1773" s="49">
        <f>(IFERROR(ROUND(InformeTbHv[[#This Row],[M3]]/InformeTbHv[[#This Row],[TOTAL DE ARBOLES]],2),""))</f>
        <v>0.39</v>
      </c>
      <c r="F1773" s="39">
        <f>IFERROR(ROUND(InformeTbHv[[#This Row],[M3]]/InformeTbHv[[#This Row],[T EFECTIVO]],2),"")</f>
        <v>13.94</v>
      </c>
      <c r="G1773" s="72">
        <f>InformeTbHv[[#This Row],[T PROGRAMADO]]-InformeTbHv[[#This Row],[HORAS DE OTRAS PARADA]]</f>
        <v>7.46</v>
      </c>
      <c r="H1773" s="72">
        <f>InformeTbHv[[#This Row],[T PROGRAMADO]]-SUM(InformeTbHv[[#This Row],[T PARADAS MEC]]+InformeTbHv[[#This Row],[ALISTAMIENTO]]+InformeTbHv[[#This Row],[Mantenimiento periódico]])</f>
        <v>7.83</v>
      </c>
      <c r="I1773" s="72">
        <f>InformeTbHv[[#This Row],[T PARADAS MEC]]+InformeTbHv[[#This Row],[ALISTAMIENTO]]+InformeTbHv[[#This Row],[Mantenimiento periódico]]</f>
        <v>0.17</v>
      </c>
      <c r="J1773" s="72">
        <f>SUMIF(InformeTbHv[[#This Row],[MOTIVO 1]],"Mantenimiento periódico",InformeTbHv[[#This Row],[T OTRA PARADA 1]])</f>
        <v>0</v>
      </c>
      <c r="K1773" s="72">
        <f>InformeTbHv[[#This Row],[Mantenimiento periódico]]+InformeTbHv[[#This Row],[ALISTAMIENTO]]</f>
        <v>0.17</v>
      </c>
      <c r="L1773" s="72">
        <f>SUM(InformeTbHv[[#This Row],[T OTRA PARADA 1]:[T OTRA PARADA 5]])</f>
        <v>0</v>
      </c>
      <c r="M1773" s="49" t="s">
        <v>55</v>
      </c>
      <c r="N1773" s="49" t="s">
        <v>1418</v>
      </c>
      <c r="O1773" s="49" t="s">
        <v>60</v>
      </c>
      <c r="P1773" s="49">
        <v>1061791033</v>
      </c>
      <c r="Q1773" s="49" t="s">
        <v>43</v>
      </c>
      <c r="R1773" s="49" t="s">
        <v>49</v>
      </c>
      <c r="S1773" s="77">
        <v>46134</v>
      </c>
      <c r="T1773" s="49" t="s">
        <v>518</v>
      </c>
      <c r="U1773" s="49"/>
      <c r="V1773" s="49"/>
      <c r="W1773" s="49"/>
      <c r="X1773" s="49"/>
      <c r="Y1773" s="49"/>
      <c r="Z1773" s="49"/>
      <c r="AA1773" s="49"/>
      <c r="AB1773" s="49"/>
      <c r="AC1773" s="49" t="s">
        <v>1431</v>
      </c>
      <c r="AD1773" s="49" t="s">
        <v>1476</v>
      </c>
      <c r="AE1773" s="49" t="s">
        <v>1518</v>
      </c>
      <c r="AF1773" s="49">
        <v>19.234154182394327</v>
      </c>
      <c r="AG1773" s="49" t="s">
        <v>1318</v>
      </c>
      <c r="AH1773" s="259">
        <v>15</v>
      </c>
      <c r="AI1773" s="49" t="s">
        <v>47</v>
      </c>
      <c r="AJ1773" s="420">
        <f>VLOOKUP(InformeTbHv[[#This Row],[TURNO]],[1]INFORMEHV!AI$2:AK$184,2,0)</f>
        <v>0.25</v>
      </c>
      <c r="AK1773" s="420">
        <f>VLOOKUP(InformeTbHv[[#This Row],[TURNO]],[1]INFORMEHV!AI$2:AK$184,3,0)</f>
        <v>0.58333333333333337</v>
      </c>
      <c r="AL1773" s="125">
        <v>29</v>
      </c>
      <c r="AM1773" s="49">
        <v>265</v>
      </c>
      <c r="AN1773" s="49">
        <v>103.99</v>
      </c>
      <c r="AO1773" s="49">
        <v>19.89</v>
      </c>
      <c r="AP1773" s="49"/>
      <c r="AQ1773" s="197">
        <v>22.5</v>
      </c>
      <c r="AR1773" s="49">
        <v>8</v>
      </c>
      <c r="AS1773" s="49"/>
      <c r="AT1773" s="49"/>
      <c r="AU1773" s="49"/>
      <c r="AV1773" s="49">
        <v>0.17</v>
      </c>
      <c r="AW1773" s="49">
        <v>0.2</v>
      </c>
      <c r="AX1773" s="49">
        <v>0.17</v>
      </c>
      <c r="AY1773" s="49"/>
      <c r="AZ1773" s="71" t="s">
        <v>652</v>
      </c>
      <c r="BA1773" s="49" t="s">
        <v>46</v>
      </c>
      <c r="BB177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0.54</v>
      </c>
      <c r="BC1773" s="72"/>
      <c r="BD1773" s="72"/>
      <c r="BE1773" s="72"/>
      <c r="BF1773" s="72"/>
      <c r="BG1773" s="74"/>
      <c r="BH1773" s="44"/>
      <c r="BI1773" s="45"/>
      <c r="BJ1773" s="45"/>
      <c r="BK1773" s="46"/>
      <c r="BL1773" s="45"/>
    </row>
    <row r="1774" spans="1:64" ht="18" customHeight="1" x14ac:dyDescent="0.3">
      <c r="A1774" s="76">
        <f>IFERROR(InformeTbHv[[#This Row],[T EFECTIVO]]/InformeTbHv[[#This Row],[Horas disponibles]],0)</f>
        <v>0.94891443167305234</v>
      </c>
      <c r="B1774" s="76">
        <f>((InformeTbHv[[#This Row],[T PROGRAMADO]]-InformeTbHv[[#This Row],[HORAS DE OTRAS PARADA]]))/InformeTbHv[[#This Row],[T PROGRAMADO]]</f>
        <v>0.92874999999999996</v>
      </c>
      <c r="C1774" s="217">
        <f>IFERROR(((InformeTbHv[[#This Row],[T PROGRAMADO]]-InformeTbHv[[#This Row],[Ttal P. mec]])/InformeTbHv[[#This Row],[T PROGRAMADO]]),0)</f>
        <v>0.97875000000000001</v>
      </c>
      <c r="D1774" s="49">
        <f>IFERROR(ROUND(InformeTbHv[[#This Row],[TOTAL DE ARBOLES]]/InformeTbHv[[#This Row],[T EFECTIVO]],2),"")</f>
        <v>34.32</v>
      </c>
      <c r="E1774" s="49">
        <f>(IFERROR(ROUND(InformeTbHv[[#This Row],[M3]]/InformeTbHv[[#This Row],[TOTAL DE ARBOLES]],2),""))</f>
        <v>0.34</v>
      </c>
      <c r="F1774" s="39">
        <f>IFERROR(ROUND(InformeTbHv[[#This Row],[M3]]/InformeTbHv[[#This Row],[T EFECTIVO]],2),"")</f>
        <v>11.64</v>
      </c>
      <c r="G1774" s="72">
        <f>InformeTbHv[[#This Row],[T PROGRAMADO]]-InformeTbHv[[#This Row],[HORAS DE OTRAS PARADA]]</f>
        <v>7.43</v>
      </c>
      <c r="H1774" s="72">
        <f>InformeTbHv[[#This Row],[T PROGRAMADO]]-SUM(InformeTbHv[[#This Row],[T PARADAS MEC]]+InformeTbHv[[#This Row],[ALISTAMIENTO]]+InformeTbHv[[#This Row],[Mantenimiento periódico]])</f>
        <v>7.83</v>
      </c>
      <c r="I1774" s="72">
        <f>InformeTbHv[[#This Row],[T PARADAS MEC]]+InformeTbHv[[#This Row],[ALISTAMIENTO]]+InformeTbHv[[#This Row],[Mantenimiento periódico]]</f>
        <v>0.17</v>
      </c>
      <c r="J1774" s="72">
        <f>SUMIF(InformeTbHv[[#This Row],[MOTIVO 1]],"Mantenimiento periódico",InformeTbHv[[#This Row],[T OTRA PARADA 1]])</f>
        <v>0</v>
      </c>
      <c r="K1774" s="72">
        <f>InformeTbHv[[#This Row],[Mantenimiento periódico]]+InformeTbHv[[#This Row],[ALISTAMIENTO]]</f>
        <v>0.17</v>
      </c>
      <c r="L1774" s="72">
        <f>SUM(InformeTbHv[[#This Row],[T OTRA PARADA 1]:[T OTRA PARADA 5]])</f>
        <v>0</v>
      </c>
      <c r="M1774" s="49" t="s">
        <v>55</v>
      </c>
      <c r="N1774" s="49" t="s">
        <v>1418</v>
      </c>
      <c r="O1774" s="49" t="s">
        <v>56</v>
      </c>
      <c r="P1774" s="49">
        <v>1114480052</v>
      </c>
      <c r="Q1774" s="49" t="s">
        <v>43</v>
      </c>
      <c r="R1774" s="49" t="s">
        <v>49</v>
      </c>
      <c r="S1774" s="77">
        <v>46133</v>
      </c>
      <c r="T1774" s="49" t="s">
        <v>518</v>
      </c>
      <c r="U1774" s="49"/>
      <c r="V1774" s="49"/>
      <c r="W1774" s="49"/>
      <c r="X1774" s="49"/>
      <c r="Y1774" s="49"/>
      <c r="Z1774" s="49"/>
      <c r="AA1774" s="49"/>
      <c r="AB1774" s="49"/>
      <c r="AC1774" s="49" t="s">
        <v>1431</v>
      </c>
      <c r="AD1774" s="49" t="s">
        <v>1476</v>
      </c>
      <c r="AE1774" s="49" t="s">
        <v>1518</v>
      </c>
      <c r="AF1774" s="49">
        <v>19.234154182394327</v>
      </c>
      <c r="AG1774" s="49" t="s">
        <v>1318</v>
      </c>
      <c r="AH1774" s="259">
        <v>11</v>
      </c>
      <c r="AI1774" s="49" t="s">
        <v>61</v>
      </c>
      <c r="AJ1774" s="420">
        <f>VLOOKUP(InformeTbHv[[#This Row],[TURNO]],[1]INFORMEHV!AI$2:AK$184,2,0)</f>
        <v>0.91666666666666663</v>
      </c>
      <c r="AK1774" s="420">
        <f>VLOOKUP(InformeTbHv[[#This Row],[TURNO]],[1]INFORMEHV!AI$2:AK$184,3,0)</f>
        <v>0.25</v>
      </c>
      <c r="AL1774" s="125">
        <v>30</v>
      </c>
      <c r="AM1774" s="49">
        <v>255</v>
      </c>
      <c r="AN1774" s="49">
        <v>86.49</v>
      </c>
      <c r="AO1774" s="49">
        <v>16.239999999999998</v>
      </c>
      <c r="AP1774" s="49"/>
      <c r="AQ1774" s="197">
        <v>22.2</v>
      </c>
      <c r="AR1774" s="49">
        <v>8</v>
      </c>
      <c r="AS1774" s="49"/>
      <c r="AT1774" s="49"/>
      <c r="AU1774" s="49"/>
      <c r="AV1774" s="49">
        <v>0.17</v>
      </c>
      <c r="AW1774" s="49">
        <v>0.23</v>
      </c>
      <c r="AX1774" s="49">
        <v>0.17</v>
      </c>
      <c r="AY1774" s="49"/>
      <c r="AZ1774" s="71" t="s">
        <v>1222</v>
      </c>
      <c r="BA1774" s="49" t="s">
        <v>46</v>
      </c>
      <c r="BB177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0.57000000000000006</v>
      </c>
      <c r="BC1774" s="72"/>
      <c r="BD1774" s="72"/>
      <c r="BE1774" s="72"/>
      <c r="BF1774" s="72"/>
      <c r="BG1774" s="74"/>
      <c r="BH1774" s="44"/>
      <c r="BI1774" s="45"/>
      <c r="BJ1774" s="45"/>
      <c r="BK1774" s="46"/>
      <c r="BL1774" s="45"/>
    </row>
    <row r="1775" spans="1:64" ht="18" customHeight="1" x14ac:dyDescent="0.3">
      <c r="A1775" s="76">
        <f>IFERROR(InformeTbHv[[#This Row],[T EFECTIVO]]/InformeTbHv[[#This Row],[Horas disponibles]],0)</f>
        <v>0.94891443167305234</v>
      </c>
      <c r="B1775" s="76">
        <f>((InformeTbHv[[#This Row],[T PROGRAMADO]]-InformeTbHv[[#This Row],[HORAS DE OTRAS PARADA]]))/InformeTbHv[[#This Row],[T PROGRAMADO]]</f>
        <v>0.92874999999999996</v>
      </c>
      <c r="C1775" s="217">
        <f>IFERROR(((InformeTbHv[[#This Row],[T PROGRAMADO]]-InformeTbHv[[#This Row],[Ttal P. mec]])/InformeTbHv[[#This Row],[T PROGRAMADO]]),0)</f>
        <v>0.97875000000000001</v>
      </c>
      <c r="D1775" s="49">
        <f>IFERROR(ROUND(InformeTbHv[[#This Row],[TOTAL DE ARBOLES]]/InformeTbHv[[#This Row],[T EFECTIVO]],2),"")</f>
        <v>32.03</v>
      </c>
      <c r="E1775" s="49">
        <f>(IFERROR(ROUND(InformeTbHv[[#This Row],[M3]]/InformeTbHv[[#This Row],[TOTAL DE ARBOLES]],2),""))</f>
        <v>0.32</v>
      </c>
      <c r="F1775" s="39">
        <f>IFERROR(ROUND(InformeTbHv[[#This Row],[M3]]/InformeTbHv[[#This Row],[T EFECTIVO]],2),"")</f>
        <v>10.33</v>
      </c>
      <c r="G1775" s="72">
        <f>InformeTbHv[[#This Row],[T PROGRAMADO]]-InformeTbHv[[#This Row],[HORAS DE OTRAS PARADA]]</f>
        <v>7.43</v>
      </c>
      <c r="H1775" s="72">
        <f>InformeTbHv[[#This Row],[T PROGRAMADO]]-SUM(InformeTbHv[[#This Row],[T PARADAS MEC]]+InformeTbHv[[#This Row],[ALISTAMIENTO]]+InformeTbHv[[#This Row],[Mantenimiento periódico]])</f>
        <v>7.83</v>
      </c>
      <c r="I1775" s="72">
        <f>InformeTbHv[[#This Row],[T PARADAS MEC]]+InformeTbHv[[#This Row],[ALISTAMIENTO]]+InformeTbHv[[#This Row],[Mantenimiento periódico]]</f>
        <v>0.17</v>
      </c>
      <c r="J1775" s="72">
        <f>SUMIF(InformeTbHv[[#This Row],[MOTIVO 1]],"Mantenimiento periódico",InformeTbHv[[#This Row],[T OTRA PARADA 1]])</f>
        <v>0</v>
      </c>
      <c r="K1775" s="72">
        <f>InformeTbHv[[#This Row],[Mantenimiento periódico]]+InformeTbHv[[#This Row],[ALISTAMIENTO]]</f>
        <v>0.17</v>
      </c>
      <c r="L1775" s="72">
        <f>SUM(InformeTbHv[[#This Row],[T OTRA PARADA 1]:[T OTRA PARADA 5]])</f>
        <v>0</v>
      </c>
      <c r="M1775" s="49" t="s">
        <v>55</v>
      </c>
      <c r="N1775" s="49" t="s">
        <v>1418</v>
      </c>
      <c r="O1775" s="49" t="s">
        <v>94</v>
      </c>
      <c r="P1775" s="49">
        <v>94269293</v>
      </c>
      <c r="Q1775" s="49" t="s">
        <v>43</v>
      </c>
      <c r="R1775" s="49" t="s">
        <v>49</v>
      </c>
      <c r="S1775" s="77">
        <v>46133</v>
      </c>
      <c r="T1775" s="49" t="s">
        <v>518</v>
      </c>
      <c r="U1775" s="49"/>
      <c r="V1775" s="49"/>
      <c r="W1775" s="49"/>
      <c r="X1775" s="49"/>
      <c r="Y1775" s="49"/>
      <c r="Z1775" s="49"/>
      <c r="AA1775" s="49"/>
      <c r="AB1775" s="49"/>
      <c r="AC1775" s="49" t="s">
        <v>1431</v>
      </c>
      <c r="AD1775" s="49" t="s">
        <v>1476</v>
      </c>
      <c r="AE1775" s="49" t="s">
        <v>1518</v>
      </c>
      <c r="AF1775" s="49">
        <v>19.234154182394327</v>
      </c>
      <c r="AG1775" s="49" t="s">
        <v>1318</v>
      </c>
      <c r="AH1775" s="259">
        <v>15</v>
      </c>
      <c r="AI1775" s="49" t="s">
        <v>45</v>
      </c>
      <c r="AJ1775" s="420">
        <f>VLOOKUP(InformeTbHv[[#This Row],[TURNO]],[1]INFORMEHV!AI$2:AK$184,2,0)</f>
        <v>0.58333333333333337</v>
      </c>
      <c r="AK1775" s="420">
        <f>VLOOKUP(InformeTbHv[[#This Row],[TURNO]],[1]INFORMEHV!AI$2:AK$184,3,0)</f>
        <v>0.91666666666666663</v>
      </c>
      <c r="AL1775" s="125">
        <v>30</v>
      </c>
      <c r="AM1775" s="49">
        <v>238</v>
      </c>
      <c r="AN1775" s="49">
        <v>76.760000000000005</v>
      </c>
      <c r="AO1775" s="49">
        <v>12.03</v>
      </c>
      <c r="AP1775" s="49"/>
      <c r="AQ1775" s="197">
        <v>22.2</v>
      </c>
      <c r="AR1775" s="49">
        <v>8</v>
      </c>
      <c r="AS1775" s="49"/>
      <c r="AT1775" s="49"/>
      <c r="AU1775" s="49"/>
      <c r="AV1775" s="49">
        <v>0.17</v>
      </c>
      <c r="AW1775" s="49">
        <v>0.23</v>
      </c>
      <c r="AX1775" s="49">
        <v>0.17</v>
      </c>
      <c r="AY1775" s="49"/>
      <c r="AZ1775" s="71" t="s">
        <v>652</v>
      </c>
      <c r="BA1775" s="49" t="s">
        <v>46</v>
      </c>
      <c r="BB177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0.57000000000000006</v>
      </c>
      <c r="BC1775" s="72"/>
      <c r="BD1775" s="72"/>
      <c r="BE1775" s="72"/>
      <c r="BF1775" s="72"/>
      <c r="BG1775" s="74"/>
      <c r="BH1775" s="44"/>
      <c r="BI1775" s="45"/>
      <c r="BJ1775" s="45"/>
      <c r="BK1775" s="46"/>
      <c r="BL1775" s="45"/>
    </row>
    <row r="1776" spans="1:64" ht="18" customHeight="1" x14ac:dyDescent="0.3">
      <c r="A1776" s="76">
        <f>IFERROR(InformeTbHv[[#This Row],[T EFECTIVO]]/InformeTbHv[[#This Row],[Horas disponibles]],0)</f>
        <v>0.3125</v>
      </c>
      <c r="B1776" s="76">
        <f>((InformeTbHv[[#This Row],[T PROGRAMADO]]-InformeTbHv[[#This Row],[HORAS DE OTRAS PARADA]]))/InformeTbHv[[#This Row],[T PROGRAMADO]]</f>
        <v>0.3125</v>
      </c>
      <c r="C1776" s="217">
        <f>IFERROR(((InformeTbHv[[#This Row],[T PROGRAMADO]]-InformeTbHv[[#This Row],[Ttal P. mec]])/InformeTbHv[[#This Row],[T PROGRAMADO]]),0)</f>
        <v>1</v>
      </c>
      <c r="D1776" s="49">
        <f>IFERROR(ROUND(InformeTbHv[[#This Row],[TOTAL DE ARBOLES]]/InformeTbHv[[#This Row],[T EFECTIVO]],2),"")</f>
        <v>0</v>
      </c>
      <c r="E1776" s="49" t="str">
        <f>(IFERROR(ROUND(InformeTbHv[[#This Row],[M3]]/InformeTbHv[[#This Row],[TOTAL DE ARBOLES]],2),""))</f>
        <v/>
      </c>
      <c r="F1776" s="39">
        <f>IFERROR(ROUND(InformeTbHv[[#This Row],[M3]]/InformeTbHv[[#This Row],[T EFECTIVO]],2),"")</f>
        <v>0</v>
      </c>
      <c r="G1776" s="72">
        <f>InformeTbHv[[#This Row],[T PROGRAMADO]]-InformeTbHv[[#This Row],[HORAS DE OTRAS PARADA]]</f>
        <v>2.5</v>
      </c>
      <c r="H1776" s="72">
        <f>InformeTbHv[[#This Row],[T PROGRAMADO]]-SUM(InformeTbHv[[#This Row],[T PARADAS MEC]]+InformeTbHv[[#This Row],[ALISTAMIENTO]]+InformeTbHv[[#This Row],[Mantenimiento periódico]])</f>
        <v>8</v>
      </c>
      <c r="I1776" s="72">
        <f>InformeTbHv[[#This Row],[T PARADAS MEC]]+InformeTbHv[[#This Row],[ALISTAMIENTO]]+InformeTbHv[[#This Row],[Mantenimiento periódico]]</f>
        <v>0</v>
      </c>
      <c r="J1776" s="72">
        <f>SUMIF(InformeTbHv[[#This Row],[MOTIVO 1]],"Mantenimiento periódico",InformeTbHv[[#This Row],[T OTRA PARADA 1]])</f>
        <v>0</v>
      </c>
      <c r="K1776" s="72">
        <f>InformeTbHv[[#This Row],[Mantenimiento periódico]]+InformeTbHv[[#This Row],[ALISTAMIENTO]]</f>
        <v>0</v>
      </c>
      <c r="L1776" s="72">
        <f>SUM(InformeTbHv[[#This Row],[T OTRA PARADA 1]:[T OTRA PARADA 5]])</f>
        <v>5.5</v>
      </c>
      <c r="M1776" s="49" t="s">
        <v>42</v>
      </c>
      <c r="N1776" s="49" t="s">
        <v>1418</v>
      </c>
      <c r="O1776" s="49" t="s">
        <v>80</v>
      </c>
      <c r="P1776" s="49">
        <v>94270446</v>
      </c>
      <c r="Q1776" s="49" t="s">
        <v>43</v>
      </c>
      <c r="R1776" s="49" t="s">
        <v>44</v>
      </c>
      <c r="S1776" s="77">
        <v>46137</v>
      </c>
      <c r="T1776" s="49" t="s">
        <v>1229</v>
      </c>
      <c r="U1776" s="49"/>
      <c r="V1776" s="49"/>
      <c r="W1776" s="49"/>
      <c r="X1776" s="49"/>
      <c r="Y1776" s="49"/>
      <c r="Z1776" s="49"/>
      <c r="AA1776" s="49"/>
      <c r="AB1776" s="49"/>
      <c r="AC1776" s="49" t="s">
        <v>1438</v>
      </c>
      <c r="AD1776" s="49" t="s">
        <v>1483</v>
      </c>
      <c r="AE1776" s="49" t="s">
        <v>1519</v>
      </c>
      <c r="AF1776" s="49">
        <v>25.116340228779134</v>
      </c>
      <c r="AG1776" s="49" t="s">
        <v>208</v>
      </c>
      <c r="AH1776" s="259">
        <v>8</v>
      </c>
      <c r="AI1776" s="49" t="s">
        <v>47</v>
      </c>
      <c r="AJ1776" s="420">
        <f>VLOOKUP(InformeTbHv[[#This Row],[TURNO]],[1]INFORMEHV!AI$2:AK$184,2,0)</f>
        <v>0.25</v>
      </c>
      <c r="AK1776" s="420">
        <f>VLOOKUP(InformeTbHv[[#This Row],[TURNO]],[1]INFORMEHV!AI$2:AK$184,3,0)</f>
        <v>0.58333333333333337</v>
      </c>
      <c r="AL1776" s="125"/>
      <c r="AM1776" s="49"/>
      <c r="AN1776" s="49"/>
      <c r="AO1776" s="49"/>
      <c r="AP1776" s="49"/>
      <c r="AQ1776" s="72"/>
      <c r="AR1776" s="49">
        <v>8</v>
      </c>
      <c r="AS1776" s="49"/>
      <c r="AT1776" s="49"/>
      <c r="AU1776" s="49"/>
      <c r="AV1776" s="49"/>
      <c r="AW1776" s="49"/>
      <c r="AX1776" s="49"/>
      <c r="AY1776" s="49"/>
      <c r="AZ1776" s="71"/>
      <c r="BA1776" s="49" t="s">
        <v>46</v>
      </c>
      <c r="BB177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5.5</v>
      </c>
      <c r="BC1776" s="72">
        <v>2.5</v>
      </c>
      <c r="BD1776" s="72">
        <v>3</v>
      </c>
      <c r="BE1776" s="72"/>
      <c r="BF1776" s="72"/>
      <c r="BG1776" s="74"/>
      <c r="BH1776" s="44" t="s">
        <v>255</v>
      </c>
      <c r="BI1776" s="45" t="s">
        <v>237</v>
      </c>
      <c r="BJ1776" s="45"/>
      <c r="BK1776" s="46"/>
      <c r="BL1776" s="45"/>
    </row>
    <row r="1777" spans="1:64" ht="18" customHeight="1" x14ac:dyDescent="0.3">
      <c r="A1777" s="76">
        <f>IFERROR(InformeTbHv[[#This Row],[T EFECTIVO]]/InformeTbHv[[#This Row],[Horas disponibles]],0)</f>
        <v>0.94524119947848761</v>
      </c>
      <c r="B1777" s="76">
        <f>((InformeTbHv[[#This Row],[T PROGRAMADO]]-InformeTbHv[[#This Row],[HORAS DE OTRAS PARADA]]))/InformeTbHv[[#This Row],[T PROGRAMADO]]</f>
        <v>0.90625</v>
      </c>
      <c r="C1777" s="217">
        <f>IFERROR(((InformeTbHv[[#This Row],[T PROGRAMADO]]-InformeTbHv[[#This Row],[Ttal P. mec]])/InformeTbHv[[#This Row],[T PROGRAMADO]]),0)</f>
        <v>0.95874999999999999</v>
      </c>
      <c r="D1777" s="49">
        <f>IFERROR(ROUND(InformeTbHv[[#This Row],[TOTAL DE ARBOLES]]/InformeTbHv[[#This Row],[T EFECTIVO]],2),"")</f>
        <v>26.34</v>
      </c>
      <c r="E1777" s="49">
        <f>(IFERROR(ROUND(InformeTbHv[[#This Row],[M3]]/InformeTbHv[[#This Row],[TOTAL DE ARBOLES]],2),""))</f>
        <v>0.49</v>
      </c>
      <c r="F1777" s="39">
        <f>IFERROR(ROUND(InformeTbHv[[#This Row],[M3]]/InformeTbHv[[#This Row],[T EFECTIVO]],2),"")</f>
        <v>12.83</v>
      </c>
      <c r="G1777" s="72">
        <f>InformeTbHv[[#This Row],[T PROGRAMADO]]-InformeTbHv[[#This Row],[HORAS DE OTRAS PARADA]]</f>
        <v>7.25</v>
      </c>
      <c r="H1777" s="72">
        <f>InformeTbHv[[#This Row],[T PROGRAMADO]]-SUM(InformeTbHv[[#This Row],[T PARADAS MEC]]+InformeTbHv[[#This Row],[ALISTAMIENTO]]+InformeTbHv[[#This Row],[Mantenimiento periódico]])</f>
        <v>7.67</v>
      </c>
      <c r="I1777" s="72">
        <f>InformeTbHv[[#This Row],[T PARADAS MEC]]+InformeTbHv[[#This Row],[ALISTAMIENTO]]+InformeTbHv[[#This Row],[Mantenimiento periódico]]</f>
        <v>0.33</v>
      </c>
      <c r="J1777" s="72">
        <f>SUMIF(InformeTbHv[[#This Row],[MOTIVO 1]],"Mantenimiento periódico",InformeTbHv[[#This Row],[T OTRA PARADA 1]])</f>
        <v>0</v>
      </c>
      <c r="K1777" s="72">
        <f>InformeTbHv[[#This Row],[Mantenimiento periódico]]+InformeTbHv[[#This Row],[ALISTAMIENTO]]</f>
        <v>0.33</v>
      </c>
      <c r="L1777" s="72">
        <f>SUM(InformeTbHv[[#This Row],[T OTRA PARADA 1]:[T OTRA PARADA 5]])</f>
        <v>0</v>
      </c>
      <c r="M1777" s="49" t="s">
        <v>42</v>
      </c>
      <c r="N1777" s="49" t="s">
        <v>1418</v>
      </c>
      <c r="O1777" s="49" t="s">
        <v>58</v>
      </c>
      <c r="P1777" s="49">
        <v>6343935</v>
      </c>
      <c r="Q1777" s="49" t="s">
        <v>43</v>
      </c>
      <c r="R1777" s="49" t="s">
        <v>44</v>
      </c>
      <c r="S1777" s="77">
        <v>46137</v>
      </c>
      <c r="T1777" s="49" t="s">
        <v>1229</v>
      </c>
      <c r="U1777" s="49"/>
      <c r="V1777" s="49"/>
      <c r="W1777" s="49"/>
      <c r="X1777" s="49"/>
      <c r="Y1777" s="49"/>
      <c r="Z1777" s="49"/>
      <c r="AA1777" s="49"/>
      <c r="AB1777" s="49"/>
      <c r="AC1777" s="49" t="s">
        <v>1438</v>
      </c>
      <c r="AD1777" s="49" t="s">
        <v>1483</v>
      </c>
      <c r="AE1777" s="49" t="s">
        <v>1519</v>
      </c>
      <c r="AF1777" s="49">
        <v>25.116340228779134</v>
      </c>
      <c r="AG1777" s="49" t="s">
        <v>208</v>
      </c>
      <c r="AH1777" s="259">
        <v>8</v>
      </c>
      <c r="AI1777" s="49" t="s">
        <v>45</v>
      </c>
      <c r="AJ1777" s="420">
        <f>VLOOKUP(InformeTbHv[[#This Row],[TURNO]],[1]INFORMEHV!AI$2:AK$184,2,0)</f>
        <v>0.58333333333333337</v>
      </c>
      <c r="AK1777" s="420">
        <f>VLOOKUP(InformeTbHv[[#This Row],[TURNO]],[1]INFORMEHV!AI$2:AK$184,3,0)</f>
        <v>0.91666666666666663</v>
      </c>
      <c r="AL1777" s="125">
        <v>30</v>
      </c>
      <c r="AM1777" s="49">
        <v>191</v>
      </c>
      <c r="AN1777" s="49">
        <v>93</v>
      </c>
      <c r="AO1777" s="49">
        <v>8</v>
      </c>
      <c r="AP1777" s="49">
        <v>32</v>
      </c>
      <c r="AQ1777" s="72">
        <v>0.49</v>
      </c>
      <c r="AR1777" s="49">
        <v>8</v>
      </c>
      <c r="AS1777" s="49"/>
      <c r="AT1777" s="49"/>
      <c r="AU1777" s="49"/>
      <c r="AV1777" s="49">
        <v>0.33</v>
      </c>
      <c r="AW1777" s="49">
        <v>0.17</v>
      </c>
      <c r="AX1777" s="49">
        <v>0.25</v>
      </c>
      <c r="AY1777" s="49">
        <v>5</v>
      </c>
      <c r="AZ1777" s="71"/>
      <c r="BA1777" s="49" t="s">
        <v>46</v>
      </c>
      <c r="BB177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0.75</v>
      </c>
      <c r="BC1777" s="72"/>
      <c r="BD1777" s="72"/>
      <c r="BE1777" s="72"/>
      <c r="BF1777" s="72"/>
      <c r="BG1777" s="74"/>
      <c r="BH1777" s="44"/>
      <c r="BI1777" s="45"/>
      <c r="BJ1777" s="45"/>
      <c r="BK1777" s="46"/>
      <c r="BL1777" s="45"/>
    </row>
    <row r="1778" spans="1:64" ht="18" customHeight="1" x14ac:dyDescent="0.3">
      <c r="A1778" s="76">
        <f>IFERROR(InformeTbHv[[#This Row],[T EFECTIVO]]/InformeTbHv[[#This Row],[Horas disponibles]],0)</f>
        <v>0.87015751383567486</v>
      </c>
      <c r="B1778" s="76">
        <f>((InformeTbHv[[#This Row],[T PROGRAMADO]]-InformeTbHv[[#This Row],[HORAS DE OTRAS PARADA]]))/InformeTbHv[[#This Row],[T PROGRAMADO]]</f>
        <v>0.85166666666666679</v>
      </c>
      <c r="C1778" s="217">
        <f>IFERROR(((InformeTbHv[[#This Row],[T PROGRAMADO]]-InformeTbHv[[#This Row],[Ttal P. mec]])/InformeTbHv[[#This Row],[T PROGRAMADO]]),0)</f>
        <v>0.97875000000000001</v>
      </c>
      <c r="D1778" s="49">
        <f>IFERROR(ROUND(InformeTbHv[[#This Row],[TOTAL DE ARBOLES]]/InformeTbHv[[#This Row],[T EFECTIVO]],2),"")</f>
        <v>7.19</v>
      </c>
      <c r="E1778" s="49">
        <f>(IFERROR(ROUND(InformeTbHv[[#This Row],[M3]]/InformeTbHv[[#This Row],[TOTAL DE ARBOLES]],2),""))</f>
        <v>0.14000000000000001</v>
      </c>
      <c r="F1778" s="39">
        <f>IFERROR(ROUND(InformeTbHv[[#This Row],[M3]]/InformeTbHv[[#This Row],[T EFECTIVO]],2),"")</f>
        <v>1.03</v>
      </c>
      <c r="G1778" s="72">
        <f>InformeTbHv[[#This Row],[T PROGRAMADO]]-InformeTbHv[[#This Row],[HORAS DE OTRAS PARADA]]</f>
        <v>6.8133333333333344</v>
      </c>
      <c r="H1778" s="72">
        <f>InformeTbHv[[#This Row],[T PROGRAMADO]]-SUM(InformeTbHv[[#This Row],[T PARADAS MEC]]+InformeTbHv[[#This Row],[ALISTAMIENTO]]+InformeTbHv[[#This Row],[Mantenimiento periódico]])</f>
        <v>7.83</v>
      </c>
      <c r="I1778" s="72">
        <f>InformeTbHv[[#This Row],[T PARADAS MEC]]+InformeTbHv[[#This Row],[ALISTAMIENTO]]+InformeTbHv[[#This Row],[Mantenimiento periódico]]</f>
        <v>0.17</v>
      </c>
      <c r="J1778" s="72">
        <f>SUMIF(InformeTbHv[[#This Row],[MOTIVO 1]],"Mantenimiento periódico",InformeTbHv[[#This Row],[T OTRA PARADA 1]])</f>
        <v>0</v>
      </c>
      <c r="K1778" s="72">
        <f>InformeTbHv[[#This Row],[Mantenimiento periódico]]+InformeTbHv[[#This Row],[ALISTAMIENTO]]</f>
        <v>0.17</v>
      </c>
      <c r="L1778" s="72">
        <f>SUM(InformeTbHv[[#This Row],[T OTRA PARADA 1]:[T OTRA PARADA 5]])</f>
        <v>1.0166666666666662</v>
      </c>
      <c r="M1778" s="49" t="s">
        <v>42</v>
      </c>
      <c r="N1778" s="49" t="s">
        <v>1418</v>
      </c>
      <c r="O1778" s="49" t="s">
        <v>58</v>
      </c>
      <c r="P1778" s="49">
        <v>6343935</v>
      </c>
      <c r="Q1778" s="49" t="s">
        <v>43</v>
      </c>
      <c r="R1778" s="49" t="s">
        <v>44</v>
      </c>
      <c r="S1778" s="77">
        <v>46136</v>
      </c>
      <c r="T1778" s="49" t="s">
        <v>815</v>
      </c>
      <c r="U1778" s="49"/>
      <c r="V1778" s="49"/>
      <c r="W1778" s="49"/>
      <c r="X1778" s="49"/>
      <c r="Y1778" s="49"/>
      <c r="Z1778" s="49"/>
      <c r="AA1778" s="49"/>
      <c r="AB1778" s="49"/>
      <c r="AC1778" s="49" t="s">
        <v>1434</v>
      </c>
      <c r="AD1778" s="49" t="s">
        <v>1479</v>
      </c>
      <c r="AE1778" s="49" t="s">
        <v>1519</v>
      </c>
      <c r="AF1778" s="49">
        <v>17.88641072711232</v>
      </c>
      <c r="AG1778" s="49" t="s">
        <v>208</v>
      </c>
      <c r="AH1778" s="259">
        <v>1</v>
      </c>
      <c r="AI1778" s="49" t="s">
        <v>45</v>
      </c>
      <c r="AJ1778" s="420">
        <f>VLOOKUP(InformeTbHv[[#This Row],[TURNO]],[1]INFORMEHV!AI$2:AK$184,2,0)</f>
        <v>0.58333333333333337</v>
      </c>
      <c r="AK1778" s="420">
        <f>VLOOKUP(InformeTbHv[[#This Row],[TURNO]],[1]INFORMEHV!AI$2:AK$184,3,0)</f>
        <v>0.91666666666666663</v>
      </c>
      <c r="AL1778" s="125">
        <v>10</v>
      </c>
      <c r="AM1778" s="49">
        <v>49</v>
      </c>
      <c r="AN1778" s="49">
        <v>7</v>
      </c>
      <c r="AO1778" s="49">
        <v>0.31</v>
      </c>
      <c r="AP1778" s="49">
        <v>22</v>
      </c>
      <c r="AQ1778" s="72">
        <v>0.15</v>
      </c>
      <c r="AR1778" s="49">
        <v>8</v>
      </c>
      <c r="AS1778" s="49"/>
      <c r="AT1778" s="49"/>
      <c r="AU1778" s="49"/>
      <c r="AV1778" s="49">
        <v>0.17</v>
      </c>
      <c r="AW1778" s="49"/>
      <c r="AX1778" s="49"/>
      <c r="AY1778" s="49"/>
      <c r="AZ1778" s="71" t="s">
        <v>1230</v>
      </c>
      <c r="BA1778" s="49" t="s">
        <v>46</v>
      </c>
      <c r="BB177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1.1866666666666661</v>
      </c>
      <c r="BC1778" s="72">
        <v>0.46666666666666601</v>
      </c>
      <c r="BD1778" s="72">
        <v>0.55000000000000004</v>
      </c>
      <c r="BE1778" s="72"/>
      <c r="BF1778" s="72"/>
      <c r="BG1778" s="74"/>
      <c r="BH1778" s="44" t="s">
        <v>255</v>
      </c>
      <c r="BI1778" s="45" t="s">
        <v>237</v>
      </c>
      <c r="BJ1778" s="45"/>
      <c r="BK1778" s="46"/>
      <c r="BL1778" s="45"/>
    </row>
    <row r="1779" spans="1:64" ht="18" customHeight="1" x14ac:dyDescent="0.3">
      <c r="A1779" s="76">
        <f>IFERROR(InformeTbHv[[#This Row],[T EFECTIVO]]/InformeTbHv[[#This Row],[Horas disponibles]],0)</f>
        <v>0.49428320140721199</v>
      </c>
      <c r="B1779" s="76">
        <f>((InformeTbHv[[#This Row],[T PROGRAMADO]]-InformeTbHv[[#This Row],[HORAS DE OTRAS PARADA]]))/InformeTbHv[[#This Row],[T PROGRAMADO]]</f>
        <v>0.46833333333333338</v>
      </c>
      <c r="C1779" s="217">
        <f>IFERROR(((InformeTbHv[[#This Row],[T PROGRAMADO]]-InformeTbHv[[#This Row],[Ttal P. mec]])/InformeTbHv[[#This Row],[T PROGRAMADO]]),0)</f>
        <v>0.94750000000000001</v>
      </c>
      <c r="D1779" s="49">
        <f>IFERROR(ROUND(InformeTbHv[[#This Row],[TOTAL DE ARBOLES]]/InformeTbHv[[#This Row],[T EFECTIVO]],2),"")</f>
        <v>19.48</v>
      </c>
      <c r="E1779" s="49">
        <f>(IFERROR(ROUND(InformeTbHv[[#This Row],[M3]]/InformeTbHv[[#This Row],[TOTAL DE ARBOLES]],2),""))</f>
        <v>0.27</v>
      </c>
      <c r="F1779" s="39">
        <f>IFERROR(ROUND(InformeTbHv[[#This Row],[M3]]/InformeTbHv[[#This Row],[T EFECTIVO]],2),"")</f>
        <v>5.34</v>
      </c>
      <c r="G1779" s="72">
        <f>InformeTbHv[[#This Row],[T PROGRAMADO]]-InformeTbHv[[#This Row],[HORAS DE OTRAS PARADA]]</f>
        <v>3.746666666666667</v>
      </c>
      <c r="H1779" s="72">
        <f>InformeTbHv[[#This Row],[T PROGRAMADO]]-SUM(InformeTbHv[[#This Row],[T PARADAS MEC]]+InformeTbHv[[#This Row],[ALISTAMIENTO]]+InformeTbHv[[#This Row],[Mantenimiento periódico]])</f>
        <v>7.58</v>
      </c>
      <c r="I1779" s="72">
        <f>InformeTbHv[[#This Row],[T PARADAS MEC]]+InformeTbHv[[#This Row],[ALISTAMIENTO]]+InformeTbHv[[#This Row],[Mantenimiento periódico]]</f>
        <v>0.42</v>
      </c>
      <c r="J1779" s="72">
        <f>SUMIF(InformeTbHv[[#This Row],[MOTIVO 1]],"Mantenimiento periódico",InformeTbHv[[#This Row],[T OTRA PARADA 1]])</f>
        <v>0</v>
      </c>
      <c r="K1779" s="72">
        <f>InformeTbHv[[#This Row],[Mantenimiento periódico]]+InformeTbHv[[#This Row],[ALISTAMIENTO]]</f>
        <v>0.42</v>
      </c>
      <c r="L1779" s="72">
        <f>SUM(InformeTbHv[[#This Row],[T OTRA PARADA 1]:[T OTRA PARADA 5]])</f>
        <v>3.833333333333333</v>
      </c>
      <c r="M1779" s="49" t="s">
        <v>42</v>
      </c>
      <c r="N1779" s="49" t="s">
        <v>1418</v>
      </c>
      <c r="O1779" s="49" t="s">
        <v>59</v>
      </c>
      <c r="P1779" s="49">
        <v>94269864</v>
      </c>
      <c r="Q1779" s="49" t="s">
        <v>43</v>
      </c>
      <c r="R1779" s="49" t="s">
        <v>44</v>
      </c>
      <c r="S1779" s="77">
        <v>46136</v>
      </c>
      <c r="T1779" s="49" t="s">
        <v>1189</v>
      </c>
      <c r="U1779" s="49"/>
      <c r="V1779" s="49"/>
      <c r="W1779" s="49"/>
      <c r="X1779" s="49"/>
      <c r="Y1779" s="49"/>
      <c r="Z1779" s="49"/>
      <c r="AA1779" s="49"/>
      <c r="AB1779" s="49"/>
      <c r="AC1779" s="49" t="s">
        <v>1433</v>
      </c>
      <c r="AD1779" s="49" t="s">
        <v>1478</v>
      </c>
      <c r="AE1779" s="49" t="s">
        <v>1519</v>
      </c>
      <c r="AF1779" s="49">
        <v>29.662077627552875</v>
      </c>
      <c r="AG1779" s="49" t="s">
        <v>208</v>
      </c>
      <c r="AH1779" s="259">
        <v>1</v>
      </c>
      <c r="AI1779" s="49" t="s">
        <v>47</v>
      </c>
      <c r="AJ1779" s="420">
        <f>VLOOKUP(InformeTbHv[[#This Row],[TURNO]],[1]INFORMEHV!AI$2:AK$184,2,0)</f>
        <v>0.25</v>
      </c>
      <c r="AK1779" s="420">
        <f>VLOOKUP(InformeTbHv[[#This Row],[TURNO]],[1]INFORMEHV!AI$2:AK$184,3,0)</f>
        <v>0.58333333333333337</v>
      </c>
      <c r="AL1779" s="125">
        <v>18</v>
      </c>
      <c r="AM1779" s="49">
        <v>73</v>
      </c>
      <c r="AN1779" s="49">
        <v>20</v>
      </c>
      <c r="AO1779" s="49">
        <v>8</v>
      </c>
      <c r="AP1779" s="49">
        <v>32</v>
      </c>
      <c r="AQ1779" s="72">
        <v>0.28000000000000003</v>
      </c>
      <c r="AR1779" s="49">
        <v>8</v>
      </c>
      <c r="AS1779" s="49"/>
      <c r="AT1779" s="49"/>
      <c r="AU1779" s="49"/>
      <c r="AV1779" s="49">
        <v>0.42</v>
      </c>
      <c r="AW1779" s="49"/>
      <c r="AX1779" s="49"/>
      <c r="AY1779" s="49"/>
      <c r="AZ1779" s="71" t="s">
        <v>1231</v>
      </c>
      <c r="BA1779" s="49" t="s">
        <v>46</v>
      </c>
      <c r="BB177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4.253333333333333</v>
      </c>
      <c r="BC1779" s="72">
        <v>3</v>
      </c>
      <c r="BD1779" s="72">
        <v>0.83333333333333304</v>
      </c>
      <c r="BE1779" s="72"/>
      <c r="BF1779" s="72"/>
      <c r="BG1779" s="74"/>
      <c r="BH1779" s="44" t="s">
        <v>1170</v>
      </c>
      <c r="BI1779" s="45" t="s">
        <v>255</v>
      </c>
      <c r="BJ1779" s="45"/>
      <c r="BK1779" s="46"/>
      <c r="BL1779" s="45"/>
    </row>
    <row r="1780" spans="1:64" ht="18" customHeight="1" x14ac:dyDescent="0.3">
      <c r="A1780" s="76">
        <f>IFERROR(InformeTbHv[[#This Row],[T EFECTIVO]]/InformeTbHv[[#This Row],[Horas disponibles]],0)</f>
        <v>0.36983920034767498</v>
      </c>
      <c r="B1780" s="76">
        <f>((InformeTbHv[[#This Row],[T PROGRAMADO]]-InformeTbHv[[#This Row],[HORAS DE OTRAS PARADA]]))/InformeTbHv[[#This Row],[T PROGRAMADO]]</f>
        <v>0.35458333333333336</v>
      </c>
      <c r="C1780" s="217">
        <f>IFERROR(((InformeTbHv[[#This Row],[T PROGRAMADO]]-InformeTbHv[[#This Row],[Ttal P. mec]])/InformeTbHv[[#This Row],[T PROGRAMADO]]),0)</f>
        <v>0.95874999999999999</v>
      </c>
      <c r="D1780" s="49">
        <f>IFERROR(ROUND(InformeTbHv[[#This Row],[TOTAL DE ARBOLES]]/InformeTbHv[[#This Row],[T EFECTIVO]],2),"")</f>
        <v>14.45</v>
      </c>
      <c r="E1780" s="49">
        <f>(IFERROR(ROUND(InformeTbHv[[#This Row],[M3]]/InformeTbHv[[#This Row],[TOTAL DE ARBOLES]],2),""))</f>
        <v>0.32</v>
      </c>
      <c r="F1780" s="39">
        <f>IFERROR(ROUND(InformeTbHv[[#This Row],[M3]]/InformeTbHv[[#This Row],[T EFECTIVO]],2),"")</f>
        <v>4.58</v>
      </c>
      <c r="G1780" s="72">
        <f>InformeTbHv[[#This Row],[T PROGRAMADO]]-InformeTbHv[[#This Row],[HORAS DE OTRAS PARADA]]</f>
        <v>2.8366666666666669</v>
      </c>
      <c r="H1780" s="72">
        <f>InformeTbHv[[#This Row],[T PROGRAMADO]]-SUM(InformeTbHv[[#This Row],[T PARADAS MEC]]+InformeTbHv[[#This Row],[ALISTAMIENTO]]+InformeTbHv[[#This Row],[Mantenimiento periódico]])</f>
        <v>7.67</v>
      </c>
      <c r="I1780" s="72">
        <f>InformeTbHv[[#This Row],[T PARADAS MEC]]+InformeTbHv[[#This Row],[ALISTAMIENTO]]+InformeTbHv[[#This Row],[Mantenimiento periódico]]</f>
        <v>0.33</v>
      </c>
      <c r="J1780" s="72">
        <f>SUMIF(InformeTbHv[[#This Row],[MOTIVO 1]],"Mantenimiento periódico",InformeTbHv[[#This Row],[T OTRA PARADA 1]])</f>
        <v>0</v>
      </c>
      <c r="K1780" s="72">
        <f>InformeTbHv[[#This Row],[Mantenimiento periódico]]+InformeTbHv[[#This Row],[ALISTAMIENTO]]</f>
        <v>0.33</v>
      </c>
      <c r="L1780" s="72">
        <f>SUM(InformeTbHv[[#This Row],[T OTRA PARADA 1]:[T OTRA PARADA 5]])</f>
        <v>4.833333333333333</v>
      </c>
      <c r="M1780" s="49" t="s">
        <v>42</v>
      </c>
      <c r="N1780" s="49" t="s">
        <v>1418</v>
      </c>
      <c r="O1780" s="49" t="s">
        <v>59</v>
      </c>
      <c r="P1780" s="49">
        <v>94269864</v>
      </c>
      <c r="Q1780" s="49" t="s">
        <v>43</v>
      </c>
      <c r="R1780" s="49" t="s">
        <v>44</v>
      </c>
      <c r="S1780" s="77">
        <v>46135</v>
      </c>
      <c r="T1780" s="49" t="s">
        <v>1075</v>
      </c>
      <c r="U1780" s="49"/>
      <c r="V1780" s="49"/>
      <c r="W1780" s="49"/>
      <c r="X1780" s="49"/>
      <c r="Y1780" s="49"/>
      <c r="Z1780" s="49"/>
      <c r="AA1780" s="49"/>
      <c r="AB1780" s="49"/>
      <c r="AC1780" s="49" t="s">
        <v>1437</v>
      </c>
      <c r="AD1780" s="49" t="s">
        <v>1482</v>
      </c>
      <c r="AE1780" s="49" t="s">
        <v>1519</v>
      </c>
      <c r="AF1780" s="49">
        <v>25.440823396499322</v>
      </c>
      <c r="AG1780" s="49" t="s">
        <v>208</v>
      </c>
      <c r="AH1780" s="259">
        <v>1</v>
      </c>
      <c r="AI1780" s="49" t="s">
        <v>47</v>
      </c>
      <c r="AJ1780" s="420">
        <f>VLOOKUP(InformeTbHv[[#This Row],[TURNO]],[1]INFORMEHV!AI$2:AK$184,2,0)</f>
        <v>0.25</v>
      </c>
      <c r="AK1780" s="420">
        <f>VLOOKUP(InformeTbHv[[#This Row],[TURNO]],[1]INFORMEHV!AI$2:AK$184,3,0)</f>
        <v>0.58333333333333337</v>
      </c>
      <c r="AL1780" s="125">
        <v>18</v>
      </c>
      <c r="AM1780" s="49">
        <v>41</v>
      </c>
      <c r="AN1780" s="49">
        <v>13</v>
      </c>
      <c r="AO1780" s="49">
        <v>4</v>
      </c>
      <c r="AP1780" s="49">
        <v>15</v>
      </c>
      <c r="AQ1780" s="72">
        <v>0.31</v>
      </c>
      <c r="AR1780" s="49">
        <v>8</v>
      </c>
      <c r="AS1780" s="49"/>
      <c r="AT1780" s="49"/>
      <c r="AU1780" s="49"/>
      <c r="AV1780" s="49">
        <v>0.33</v>
      </c>
      <c r="AW1780" s="49"/>
      <c r="AX1780" s="49"/>
      <c r="AY1780" s="49"/>
      <c r="AZ1780" s="71"/>
      <c r="BA1780" s="49" t="s">
        <v>46</v>
      </c>
      <c r="BB178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5.1633333333333331</v>
      </c>
      <c r="BC1780" s="72">
        <v>0.83333333333333304</v>
      </c>
      <c r="BD1780" s="72">
        <v>4</v>
      </c>
      <c r="BE1780" s="72"/>
      <c r="BF1780" s="72"/>
      <c r="BG1780" s="74"/>
      <c r="BH1780" s="14" t="s">
        <v>236</v>
      </c>
      <c r="BI1780" s="45" t="s">
        <v>1170</v>
      </c>
      <c r="BJ1780" s="45"/>
      <c r="BK1780" s="46"/>
      <c r="BL1780" s="45"/>
    </row>
    <row r="1781" spans="1:64" ht="18" customHeight="1" x14ac:dyDescent="0.3">
      <c r="A1781" s="76">
        <f>IFERROR(InformeTbHv[[#This Row],[T EFECTIVO]]/InformeTbHv[[#This Row],[Horas disponibles]],0)</f>
        <v>0.30666666666666664</v>
      </c>
      <c r="B1781" s="76">
        <f>((InformeTbHv[[#This Row],[T PROGRAMADO]]-InformeTbHv[[#This Row],[HORAS DE OTRAS PARADA]]))/InformeTbHv[[#This Row],[T PROGRAMADO]]</f>
        <v>0.28749999999999998</v>
      </c>
      <c r="C1781" s="217">
        <f>IFERROR(((InformeTbHv[[#This Row],[T PROGRAMADO]]-InformeTbHv[[#This Row],[Ttal P. mec]])/InformeTbHv[[#This Row],[T PROGRAMADO]]),0)</f>
        <v>0.9375</v>
      </c>
      <c r="D1781" s="49">
        <f>IFERROR(ROUND(InformeTbHv[[#This Row],[TOTAL DE ARBOLES]]/InformeTbHv[[#This Row],[T EFECTIVO]],2),"")</f>
        <v>17.39</v>
      </c>
      <c r="E1781" s="49">
        <f>(IFERROR(ROUND(InformeTbHv[[#This Row],[M3]]/InformeTbHv[[#This Row],[TOTAL DE ARBOLES]],2),""))</f>
        <v>0.25</v>
      </c>
      <c r="F1781" s="39">
        <f>IFERROR(ROUND(InformeTbHv[[#This Row],[M3]]/InformeTbHv[[#This Row],[T EFECTIVO]],2),"")</f>
        <v>4.3499999999999996</v>
      </c>
      <c r="G1781" s="72">
        <f>InformeTbHv[[#This Row],[T PROGRAMADO]]-InformeTbHv[[#This Row],[HORAS DE OTRAS PARADA]]</f>
        <v>2.2999999999999998</v>
      </c>
      <c r="H1781" s="72">
        <f>InformeTbHv[[#This Row],[T PROGRAMADO]]-SUM(InformeTbHv[[#This Row],[T PARADAS MEC]]+InformeTbHv[[#This Row],[ALISTAMIENTO]]+InformeTbHv[[#This Row],[Mantenimiento periódico]])</f>
        <v>7.5</v>
      </c>
      <c r="I1781" s="72">
        <f>InformeTbHv[[#This Row],[T PARADAS MEC]]+InformeTbHv[[#This Row],[ALISTAMIENTO]]+InformeTbHv[[#This Row],[Mantenimiento periódico]]</f>
        <v>0.5</v>
      </c>
      <c r="J1781" s="72">
        <f>SUMIF(InformeTbHv[[#This Row],[MOTIVO 1]],"Mantenimiento periódico",InformeTbHv[[#This Row],[T OTRA PARADA 1]])</f>
        <v>0</v>
      </c>
      <c r="K1781" s="72">
        <f>InformeTbHv[[#This Row],[Mantenimiento periódico]]+InformeTbHv[[#This Row],[ALISTAMIENTO]]</f>
        <v>0.5</v>
      </c>
      <c r="L1781" s="72">
        <f>SUM(InformeTbHv[[#This Row],[T OTRA PARADA 1]:[T OTRA PARADA 5]])</f>
        <v>5</v>
      </c>
      <c r="M1781" s="49" t="s">
        <v>42</v>
      </c>
      <c r="N1781" s="49" t="s">
        <v>1418</v>
      </c>
      <c r="O1781" s="49" t="s">
        <v>80</v>
      </c>
      <c r="P1781" s="49">
        <v>94270446</v>
      </c>
      <c r="Q1781" s="49" t="s">
        <v>43</v>
      </c>
      <c r="R1781" s="49" t="s">
        <v>44</v>
      </c>
      <c r="S1781" s="77">
        <v>46135</v>
      </c>
      <c r="T1781" s="49" t="s">
        <v>1075</v>
      </c>
      <c r="U1781" s="49"/>
      <c r="V1781" s="49"/>
      <c r="W1781" s="49"/>
      <c r="X1781" s="49"/>
      <c r="Y1781" s="49"/>
      <c r="Z1781" s="49"/>
      <c r="AA1781" s="49"/>
      <c r="AB1781" s="49"/>
      <c r="AC1781" s="49" t="s">
        <v>1437</v>
      </c>
      <c r="AD1781" s="49" t="s">
        <v>1482</v>
      </c>
      <c r="AE1781" s="49" t="s">
        <v>1519</v>
      </c>
      <c r="AF1781" s="49">
        <v>25.440823396499322</v>
      </c>
      <c r="AG1781" s="49" t="s">
        <v>208</v>
      </c>
      <c r="AH1781" s="259">
        <v>1</v>
      </c>
      <c r="AI1781" s="49" t="s">
        <v>45</v>
      </c>
      <c r="AJ1781" s="420">
        <f>VLOOKUP(InformeTbHv[[#This Row],[TURNO]],[1]INFORMEHV!AI$2:AK$184,2,0)</f>
        <v>0.58333333333333337</v>
      </c>
      <c r="AK1781" s="420">
        <f>VLOOKUP(InformeTbHv[[#This Row],[TURNO]],[1]INFORMEHV!AI$2:AK$184,3,0)</f>
        <v>0.91666666666666663</v>
      </c>
      <c r="AL1781" s="125">
        <v>10</v>
      </c>
      <c r="AM1781" s="49">
        <v>40</v>
      </c>
      <c r="AN1781" s="49">
        <v>10</v>
      </c>
      <c r="AO1781" s="49">
        <v>7</v>
      </c>
      <c r="AP1781" s="49">
        <v>30</v>
      </c>
      <c r="AQ1781" s="72">
        <v>0.25</v>
      </c>
      <c r="AR1781" s="49">
        <v>8</v>
      </c>
      <c r="AS1781" s="49"/>
      <c r="AT1781" s="49"/>
      <c r="AU1781" s="49"/>
      <c r="AV1781" s="49">
        <v>0.5</v>
      </c>
      <c r="AW1781" s="49">
        <v>0.2</v>
      </c>
      <c r="AX1781" s="49"/>
      <c r="AY1781" s="49"/>
      <c r="AZ1781" s="71"/>
      <c r="BA1781" s="49" t="s">
        <v>46</v>
      </c>
      <c r="BB178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5.7</v>
      </c>
      <c r="BC1781" s="72">
        <v>2</v>
      </c>
      <c r="BD1781" s="72">
        <v>3</v>
      </c>
      <c r="BE1781" s="72"/>
      <c r="BF1781" s="72"/>
      <c r="BG1781" s="74"/>
      <c r="BH1781" s="14" t="s">
        <v>236</v>
      </c>
      <c r="BI1781" s="45" t="s">
        <v>1118</v>
      </c>
      <c r="BJ1781" s="45"/>
      <c r="BK1781" s="46"/>
      <c r="BL1781" s="45"/>
    </row>
    <row r="1782" spans="1:64" ht="18" customHeight="1" x14ac:dyDescent="0.3">
      <c r="A1782" s="76">
        <f>IFERROR(InformeTbHv[[#This Row],[T EFECTIVO]]/InformeTbHv[[#This Row],[Horas disponibles]],0)</f>
        <v>0.6</v>
      </c>
      <c r="B1782" s="76">
        <f>((InformeTbHv[[#This Row],[T PROGRAMADO]]-InformeTbHv[[#This Row],[HORAS DE OTRAS PARADA]]))/InformeTbHv[[#This Row],[T PROGRAMADO]]</f>
        <v>0.6</v>
      </c>
      <c r="C1782" s="217">
        <f>IFERROR(((InformeTbHv[[#This Row],[T PROGRAMADO]]-InformeTbHv[[#This Row],[Ttal P. mec]])/InformeTbHv[[#This Row],[T PROGRAMADO]]),0)</f>
        <v>1</v>
      </c>
      <c r="D1782" s="49">
        <f>IFERROR(ROUND(InformeTbHv[[#This Row],[TOTAL DE ARBOLES]]/InformeTbHv[[#This Row],[T EFECTIVO]],2),"")</f>
        <v>22.08</v>
      </c>
      <c r="E1782" s="49">
        <f>(IFERROR(ROUND(InformeTbHv[[#This Row],[M3]]/InformeTbHv[[#This Row],[TOTAL DE ARBOLES]],2),""))</f>
        <v>0.31</v>
      </c>
      <c r="F1782" s="39">
        <f>IFERROR(ROUND(InformeTbHv[[#This Row],[M3]]/InformeTbHv[[#This Row],[T EFECTIVO]],2),"")</f>
        <v>6.88</v>
      </c>
      <c r="G1782" s="72">
        <f>InformeTbHv[[#This Row],[T PROGRAMADO]]-InformeTbHv[[#This Row],[HORAS DE OTRAS PARADA]]</f>
        <v>4.8</v>
      </c>
      <c r="H1782" s="72">
        <f>InformeTbHv[[#This Row],[T PROGRAMADO]]-SUM(InformeTbHv[[#This Row],[T PARADAS MEC]]+InformeTbHv[[#This Row],[ALISTAMIENTO]]+InformeTbHv[[#This Row],[Mantenimiento periódico]])</f>
        <v>8</v>
      </c>
      <c r="I1782" s="72">
        <f>InformeTbHv[[#This Row],[T PARADAS MEC]]+InformeTbHv[[#This Row],[ALISTAMIENTO]]+InformeTbHv[[#This Row],[Mantenimiento periódico]]</f>
        <v>0</v>
      </c>
      <c r="J1782" s="72">
        <f>SUMIF(InformeTbHv[[#This Row],[MOTIVO 1]],"Mantenimiento periódico",InformeTbHv[[#This Row],[T OTRA PARADA 1]])</f>
        <v>0</v>
      </c>
      <c r="K1782" s="72">
        <f>InformeTbHv[[#This Row],[Mantenimiento periódico]]+InformeTbHv[[#This Row],[ALISTAMIENTO]]</f>
        <v>0</v>
      </c>
      <c r="L1782" s="72">
        <f>SUM(InformeTbHv[[#This Row],[T OTRA PARADA 1]:[T OTRA PARADA 5]])</f>
        <v>2.83</v>
      </c>
      <c r="M1782" s="49" t="s">
        <v>42</v>
      </c>
      <c r="N1782" s="49" t="s">
        <v>1418</v>
      </c>
      <c r="O1782" s="49" t="s">
        <v>80</v>
      </c>
      <c r="P1782" s="49">
        <v>94270446</v>
      </c>
      <c r="Q1782" s="49" t="s">
        <v>43</v>
      </c>
      <c r="R1782" s="49" t="s">
        <v>44</v>
      </c>
      <c r="S1782" s="77">
        <v>46134</v>
      </c>
      <c r="T1782" s="49" t="s">
        <v>1075</v>
      </c>
      <c r="U1782" s="49"/>
      <c r="V1782" s="49"/>
      <c r="W1782" s="49"/>
      <c r="X1782" s="49"/>
      <c r="Y1782" s="49"/>
      <c r="Z1782" s="49"/>
      <c r="AA1782" s="49"/>
      <c r="AB1782" s="49"/>
      <c r="AC1782" s="49" t="s">
        <v>1437</v>
      </c>
      <c r="AD1782" s="49" t="s">
        <v>1482</v>
      </c>
      <c r="AE1782" s="49" t="s">
        <v>1519</v>
      </c>
      <c r="AF1782" s="49">
        <v>25.440823396499322</v>
      </c>
      <c r="AG1782" s="49" t="s">
        <v>208</v>
      </c>
      <c r="AH1782" s="259">
        <v>1</v>
      </c>
      <c r="AI1782" s="49" t="s">
        <v>45</v>
      </c>
      <c r="AJ1782" s="420">
        <f>VLOOKUP(InformeTbHv[[#This Row],[TURNO]],[1]INFORMEHV!AI$2:AK$184,2,0)</f>
        <v>0.58333333333333337</v>
      </c>
      <c r="AK1782" s="420">
        <f>VLOOKUP(InformeTbHv[[#This Row],[TURNO]],[1]INFORMEHV!AI$2:AK$184,3,0)</f>
        <v>0.91666666666666663</v>
      </c>
      <c r="AL1782" s="125">
        <v>18</v>
      </c>
      <c r="AM1782" s="49">
        <v>106</v>
      </c>
      <c r="AN1782" s="49">
        <v>33</v>
      </c>
      <c r="AO1782" s="49">
        <v>16</v>
      </c>
      <c r="AP1782" s="49">
        <v>60</v>
      </c>
      <c r="AQ1782" s="72">
        <v>0.31</v>
      </c>
      <c r="AR1782" s="49">
        <v>8</v>
      </c>
      <c r="AS1782" s="49"/>
      <c r="AT1782" s="49"/>
      <c r="AU1782" s="49"/>
      <c r="AV1782" s="49"/>
      <c r="AW1782" s="49">
        <v>0.17</v>
      </c>
      <c r="AX1782" s="49">
        <v>0.2</v>
      </c>
      <c r="AY1782" s="49"/>
      <c r="AZ1782" s="71" t="s">
        <v>1232</v>
      </c>
      <c r="BA1782" s="49" t="s">
        <v>46</v>
      </c>
      <c r="BB178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3.2</v>
      </c>
      <c r="BC1782" s="72">
        <v>2.83</v>
      </c>
      <c r="BD1782" s="72"/>
      <c r="BE1782" s="72"/>
      <c r="BF1782" s="72"/>
      <c r="BG1782" s="74"/>
      <c r="BH1782" s="44"/>
      <c r="BI1782" s="45"/>
      <c r="BJ1782" s="45"/>
      <c r="BK1782" s="46"/>
      <c r="BL1782" s="45"/>
    </row>
    <row r="1783" spans="1:64" ht="18" customHeight="1" x14ac:dyDescent="0.3">
      <c r="A1783" s="76">
        <f>IFERROR(InformeTbHv[[#This Row],[T EFECTIVO]]/InformeTbHv[[#This Row],[Horas disponibles]],0)</f>
        <v>0.33333333333333331</v>
      </c>
      <c r="B1783" s="76">
        <f>((InformeTbHv[[#This Row],[T PROGRAMADO]]-InformeTbHv[[#This Row],[HORAS DE OTRAS PARADA]]))/InformeTbHv[[#This Row],[T PROGRAMADO]]</f>
        <v>0.3125</v>
      </c>
      <c r="C1783" s="217">
        <f>IFERROR(((InformeTbHv[[#This Row],[T PROGRAMADO]]-InformeTbHv[[#This Row],[Ttal P. mec]])/InformeTbHv[[#This Row],[T PROGRAMADO]]),0)</f>
        <v>0.9375</v>
      </c>
      <c r="D1783" s="49">
        <f>IFERROR(ROUND(InformeTbHv[[#This Row],[TOTAL DE ARBOLES]]/InformeTbHv[[#This Row],[T EFECTIVO]],2),"")</f>
        <v>22.4</v>
      </c>
      <c r="E1783" s="49">
        <f>(IFERROR(ROUND(InformeTbHv[[#This Row],[M3]]/InformeTbHv[[#This Row],[TOTAL DE ARBOLES]],2),""))</f>
        <v>0.27</v>
      </c>
      <c r="F1783" s="39">
        <f>IFERROR(ROUND(InformeTbHv[[#This Row],[M3]]/InformeTbHv[[#This Row],[T EFECTIVO]],2),"")</f>
        <v>6</v>
      </c>
      <c r="G1783" s="72">
        <f>InformeTbHv[[#This Row],[T PROGRAMADO]]-InformeTbHv[[#This Row],[HORAS DE OTRAS PARADA]]</f>
        <v>2.5</v>
      </c>
      <c r="H1783" s="72">
        <f>InformeTbHv[[#This Row],[T PROGRAMADO]]-SUM(InformeTbHv[[#This Row],[T PARADAS MEC]]+InformeTbHv[[#This Row],[ALISTAMIENTO]]+InformeTbHv[[#This Row],[Mantenimiento periódico]])</f>
        <v>7.5</v>
      </c>
      <c r="I1783" s="72">
        <f>InformeTbHv[[#This Row],[T PARADAS MEC]]+InformeTbHv[[#This Row],[ALISTAMIENTO]]+InformeTbHv[[#This Row],[Mantenimiento periódico]]</f>
        <v>0.5</v>
      </c>
      <c r="J1783" s="72">
        <f>SUMIF(InformeTbHv[[#This Row],[MOTIVO 1]],"Mantenimiento periódico",InformeTbHv[[#This Row],[T OTRA PARADA 1]])</f>
        <v>0</v>
      </c>
      <c r="K1783" s="72">
        <f>InformeTbHv[[#This Row],[Mantenimiento periódico]]+InformeTbHv[[#This Row],[ALISTAMIENTO]]</f>
        <v>0.5</v>
      </c>
      <c r="L1783" s="72">
        <f>SUM(InformeTbHv[[#This Row],[T OTRA PARADA 1]:[T OTRA PARADA 5]])</f>
        <v>5</v>
      </c>
      <c r="M1783" s="49" t="s">
        <v>42</v>
      </c>
      <c r="N1783" s="49" t="s">
        <v>1418</v>
      </c>
      <c r="O1783" s="49" t="s">
        <v>59</v>
      </c>
      <c r="P1783" s="49">
        <v>94269864</v>
      </c>
      <c r="Q1783" s="49" t="s">
        <v>43</v>
      </c>
      <c r="R1783" s="49" t="s">
        <v>44</v>
      </c>
      <c r="S1783" s="77">
        <v>46134</v>
      </c>
      <c r="T1783" s="49" t="s">
        <v>1075</v>
      </c>
      <c r="U1783" s="49"/>
      <c r="V1783" s="49"/>
      <c r="W1783" s="49"/>
      <c r="X1783" s="49"/>
      <c r="Y1783" s="49"/>
      <c r="Z1783" s="49"/>
      <c r="AA1783" s="49"/>
      <c r="AB1783" s="49"/>
      <c r="AC1783" s="49" t="s">
        <v>1437</v>
      </c>
      <c r="AD1783" s="49" t="s">
        <v>1482</v>
      </c>
      <c r="AE1783" s="49" t="s">
        <v>1519</v>
      </c>
      <c r="AF1783" s="49">
        <v>25.440823396499322</v>
      </c>
      <c r="AG1783" s="49" t="s">
        <v>208</v>
      </c>
      <c r="AH1783" s="259">
        <v>1</v>
      </c>
      <c r="AI1783" s="49" t="s">
        <v>47</v>
      </c>
      <c r="AJ1783" s="420">
        <f>VLOOKUP(InformeTbHv[[#This Row],[TURNO]],[1]INFORMEHV!AI$2:AK$184,2,0)</f>
        <v>0.25</v>
      </c>
      <c r="AK1783" s="420">
        <f>VLOOKUP(InformeTbHv[[#This Row],[TURNO]],[1]INFORMEHV!AI$2:AK$184,3,0)</f>
        <v>0.58333333333333337</v>
      </c>
      <c r="AL1783" s="125">
        <v>10</v>
      </c>
      <c r="AM1783" s="49">
        <v>56</v>
      </c>
      <c r="AN1783" s="49">
        <v>15</v>
      </c>
      <c r="AO1783" s="49">
        <v>7</v>
      </c>
      <c r="AP1783" s="49">
        <v>36</v>
      </c>
      <c r="AQ1783" s="72">
        <v>0.27</v>
      </c>
      <c r="AR1783" s="49">
        <v>8</v>
      </c>
      <c r="AS1783" s="49"/>
      <c r="AT1783" s="49"/>
      <c r="AU1783" s="49"/>
      <c r="AV1783" s="49">
        <v>0.5</v>
      </c>
      <c r="AW1783" s="49"/>
      <c r="AX1783" s="49"/>
      <c r="AY1783" s="49"/>
      <c r="AZ1783" s="71" t="s">
        <v>1233</v>
      </c>
      <c r="BA1783" s="49" t="s">
        <v>46</v>
      </c>
      <c r="BB178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5.5</v>
      </c>
      <c r="BC1783" s="72">
        <v>5</v>
      </c>
      <c r="BD1783" s="72"/>
      <c r="BE1783" s="72"/>
      <c r="BF1783" s="72"/>
      <c r="BG1783" s="74"/>
      <c r="BH1783" s="44"/>
      <c r="BI1783" s="45"/>
      <c r="BJ1783" s="45"/>
      <c r="BK1783" s="46"/>
      <c r="BL1783" s="45"/>
    </row>
    <row r="1784" spans="1:64" ht="18" customHeight="1" x14ac:dyDescent="0.3">
      <c r="A1784" s="76">
        <f>IFERROR(InformeTbHv[[#This Row],[T EFECTIVO]]/InformeTbHv[[#This Row],[Horas disponibles]],0)</f>
        <v>4.5474045474046411E-2</v>
      </c>
      <c r="B1784" s="76">
        <f>((InformeTbHv[[#This Row],[T PROGRAMADO]]-InformeTbHv[[#This Row],[HORAS DE OTRAS PARADA]]))/InformeTbHv[[#This Row],[T PROGRAMADO]]</f>
        <v>4.4166666666667576E-2</v>
      </c>
      <c r="C1784" s="217">
        <f>IFERROR(((InformeTbHv[[#This Row],[T PROGRAMADO]]-InformeTbHv[[#This Row],[Ttal P. mec]])/InformeTbHv[[#This Row],[T PROGRAMADO]]),0)</f>
        <v>0.97124999999999995</v>
      </c>
      <c r="D1784" s="49">
        <f>IFERROR(ROUND(InformeTbHv[[#This Row],[TOTAL DE ARBOLES]]/InformeTbHv[[#This Row],[T EFECTIVO]],2),"")</f>
        <v>0</v>
      </c>
      <c r="E1784" s="49" t="str">
        <f>(IFERROR(ROUND(InformeTbHv[[#This Row],[M3]]/InformeTbHv[[#This Row],[TOTAL DE ARBOLES]],2),""))</f>
        <v/>
      </c>
      <c r="F1784" s="39">
        <f>IFERROR(ROUND(InformeTbHv[[#This Row],[M3]]/InformeTbHv[[#This Row],[T EFECTIVO]],2),"")</f>
        <v>0</v>
      </c>
      <c r="G1784" s="72">
        <f>InformeTbHv[[#This Row],[T PROGRAMADO]]-InformeTbHv[[#This Row],[HORAS DE OTRAS PARADA]]</f>
        <v>0.3533333333333406</v>
      </c>
      <c r="H1784" s="72">
        <f>InformeTbHv[[#This Row],[T PROGRAMADO]]-SUM(InformeTbHv[[#This Row],[T PARADAS MEC]]+InformeTbHv[[#This Row],[ALISTAMIENTO]]+InformeTbHv[[#This Row],[Mantenimiento periódico]])</f>
        <v>7.77</v>
      </c>
      <c r="I1784" s="72">
        <f>InformeTbHv[[#This Row],[T PARADAS MEC]]+InformeTbHv[[#This Row],[ALISTAMIENTO]]+InformeTbHv[[#This Row],[Mantenimiento periódico]]</f>
        <v>0.23</v>
      </c>
      <c r="J1784" s="72">
        <f>SUMIF(InformeTbHv[[#This Row],[MOTIVO 1]],"Mantenimiento periódico",InformeTbHv[[#This Row],[T OTRA PARADA 1]])</f>
        <v>0</v>
      </c>
      <c r="K1784" s="72">
        <f>InformeTbHv[[#This Row],[Mantenimiento periódico]]+InformeTbHv[[#This Row],[ALISTAMIENTO]]</f>
        <v>0.23</v>
      </c>
      <c r="L1784" s="72">
        <f>SUM(InformeTbHv[[#This Row],[T OTRA PARADA 1]:[T OTRA PARADA 5]])</f>
        <v>7.1666666666666599</v>
      </c>
      <c r="M1784" s="49" t="s">
        <v>79</v>
      </c>
      <c r="N1784" s="49" t="s">
        <v>1417</v>
      </c>
      <c r="O1784" s="49" t="s">
        <v>67</v>
      </c>
      <c r="P1784" s="49">
        <v>4516297</v>
      </c>
      <c r="Q1784" s="49" t="s">
        <v>43</v>
      </c>
      <c r="R1784" s="49" t="s">
        <v>74</v>
      </c>
      <c r="S1784" s="77">
        <v>46135</v>
      </c>
      <c r="T1784" s="49" t="s">
        <v>102</v>
      </c>
      <c r="U1784" s="49"/>
      <c r="V1784" s="49"/>
      <c r="W1784" s="49"/>
      <c r="X1784" s="49"/>
      <c r="Y1784" s="49"/>
      <c r="Z1784" s="49"/>
      <c r="AA1784" s="49"/>
      <c r="AB1784" s="49"/>
      <c r="AC1784" s="49" t="s">
        <v>1425</v>
      </c>
      <c r="AD1784" s="49" t="s">
        <v>1470</v>
      </c>
      <c r="AE1784" s="49" t="s">
        <v>1514</v>
      </c>
      <c r="AF1784" s="49">
        <v>18.81028029942162</v>
      </c>
      <c r="AG1784" s="251" t="s">
        <v>205</v>
      </c>
      <c r="AH1784" s="259">
        <v>4</v>
      </c>
      <c r="AI1784" s="49" t="s">
        <v>45</v>
      </c>
      <c r="AJ1784" s="420">
        <f>VLOOKUP(InformeTbHv[[#This Row],[TURNO]],[1]INFORMEHV!AI$2:AK$184,2,0)</f>
        <v>0.58333333333333337</v>
      </c>
      <c r="AK1784" s="420">
        <f>VLOOKUP(InformeTbHv[[#This Row],[TURNO]],[1]INFORMEHV!AI$2:AK$184,3,0)</f>
        <v>0.91666666666666663</v>
      </c>
      <c r="AL1784" s="125"/>
      <c r="AM1784" s="49"/>
      <c r="AN1784" s="49"/>
      <c r="AO1784" s="49"/>
      <c r="AP1784" s="49"/>
      <c r="AQ1784" s="72"/>
      <c r="AR1784" s="49">
        <v>8</v>
      </c>
      <c r="AS1784" s="49"/>
      <c r="AT1784" s="49"/>
      <c r="AU1784" s="49"/>
      <c r="AV1784" s="49">
        <v>0.23</v>
      </c>
      <c r="AW1784" s="49"/>
      <c r="AX1784" s="49">
        <v>0.25</v>
      </c>
      <c r="AY1784" s="49"/>
      <c r="AZ1784" s="71" t="s">
        <v>133</v>
      </c>
      <c r="BA1784" s="49" t="s">
        <v>48</v>
      </c>
      <c r="BB178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7.6466666666666594</v>
      </c>
      <c r="BC1784" s="72">
        <v>7.1666666666666599</v>
      </c>
      <c r="BD1784" s="72"/>
      <c r="BE1784" s="72"/>
      <c r="BF1784" s="72"/>
      <c r="BG1784" s="74"/>
      <c r="BH1784" s="14" t="s">
        <v>236</v>
      </c>
      <c r="BI1784" s="45"/>
      <c r="BJ1784" s="45"/>
      <c r="BK1784" s="46"/>
      <c r="BL1784" s="45"/>
    </row>
    <row r="1785" spans="1:64" ht="18" customHeight="1" x14ac:dyDescent="0.3">
      <c r="A1785" s="76">
        <f>IFERROR(InformeTbHv[[#This Row],[T EFECTIVO]]/InformeTbHv[[#This Row],[Horas disponibles]],0)</f>
        <v>0.53806451612903228</v>
      </c>
      <c r="B1785" s="76">
        <f>((InformeTbHv[[#This Row],[T PROGRAMADO]]-InformeTbHv[[#This Row],[HORAS DE OTRAS PARADA]]))/InformeTbHv[[#This Row],[T PROGRAMADO]]</f>
        <v>0.52124999999999999</v>
      </c>
      <c r="C1785" s="217">
        <f>IFERROR(((InformeTbHv[[#This Row],[T PROGRAMADO]]-InformeTbHv[[#This Row],[Ttal P. mec]])/InformeTbHv[[#This Row],[T PROGRAMADO]]),0)</f>
        <v>0.96875</v>
      </c>
      <c r="D1785" s="49">
        <f>IFERROR(ROUND(InformeTbHv[[#This Row],[TOTAL DE ARBOLES]]/InformeTbHv[[#This Row],[T EFECTIVO]],2),"")</f>
        <v>0</v>
      </c>
      <c r="E1785" s="49" t="str">
        <f>(IFERROR(ROUND(InformeTbHv[[#This Row],[M3]]/InformeTbHv[[#This Row],[TOTAL DE ARBOLES]],2),""))</f>
        <v/>
      </c>
      <c r="F1785" s="39">
        <f>IFERROR(ROUND(InformeTbHv[[#This Row],[M3]]/InformeTbHv[[#This Row],[T EFECTIVO]],2),"")</f>
        <v>4.63</v>
      </c>
      <c r="G1785" s="72">
        <f>InformeTbHv[[#This Row],[T PROGRAMADO]]-InformeTbHv[[#This Row],[HORAS DE OTRAS PARADA]]</f>
        <v>4.17</v>
      </c>
      <c r="H1785" s="72">
        <f>InformeTbHv[[#This Row],[T PROGRAMADO]]-SUM(InformeTbHv[[#This Row],[T PARADAS MEC]]+InformeTbHv[[#This Row],[ALISTAMIENTO]]+InformeTbHv[[#This Row],[Mantenimiento periódico]])</f>
        <v>7.75</v>
      </c>
      <c r="I1785" s="72">
        <f>InformeTbHv[[#This Row],[T PARADAS MEC]]+InformeTbHv[[#This Row],[ALISTAMIENTO]]+InformeTbHv[[#This Row],[Mantenimiento periódico]]</f>
        <v>0.25</v>
      </c>
      <c r="J1785" s="72">
        <f>SUMIF(InformeTbHv[[#This Row],[MOTIVO 1]],"Mantenimiento periódico",InformeTbHv[[#This Row],[T OTRA PARADA 1]])</f>
        <v>0</v>
      </c>
      <c r="K1785" s="72">
        <f>InformeTbHv[[#This Row],[Mantenimiento periódico]]+InformeTbHv[[#This Row],[ALISTAMIENTO]]</f>
        <v>0.25</v>
      </c>
      <c r="L1785" s="72">
        <f>SUM(InformeTbHv[[#This Row],[T OTRA PARADA 1]:[T OTRA PARADA 5]])</f>
        <v>3</v>
      </c>
      <c r="M1785" s="49" t="s">
        <v>79</v>
      </c>
      <c r="N1785" s="49" t="s">
        <v>1417</v>
      </c>
      <c r="O1785" s="49" t="s">
        <v>64</v>
      </c>
      <c r="P1785" s="49">
        <v>94282613</v>
      </c>
      <c r="Q1785" s="49" t="s">
        <v>43</v>
      </c>
      <c r="R1785" s="49" t="s">
        <v>74</v>
      </c>
      <c r="S1785" s="77">
        <v>46136</v>
      </c>
      <c r="T1785" s="49" t="s">
        <v>102</v>
      </c>
      <c r="U1785" s="49"/>
      <c r="V1785" s="49"/>
      <c r="W1785" s="49"/>
      <c r="X1785" s="49"/>
      <c r="Y1785" s="49"/>
      <c r="Z1785" s="49"/>
      <c r="AA1785" s="49"/>
      <c r="AB1785" s="49"/>
      <c r="AC1785" s="49" t="s">
        <v>1425</v>
      </c>
      <c r="AD1785" s="49" t="s">
        <v>1470</v>
      </c>
      <c r="AE1785" s="49" t="s">
        <v>1514</v>
      </c>
      <c r="AF1785" s="49">
        <v>18.81028029942162</v>
      </c>
      <c r="AG1785" s="251" t="s">
        <v>205</v>
      </c>
      <c r="AH1785" s="259">
        <v>3</v>
      </c>
      <c r="AI1785" s="49" t="s">
        <v>47</v>
      </c>
      <c r="AJ1785" s="420">
        <f>VLOOKUP(InformeTbHv[[#This Row],[TURNO]],[1]INFORMEHV!AI$2:AK$184,2,0)</f>
        <v>0.25</v>
      </c>
      <c r="AK1785" s="420">
        <f>VLOOKUP(InformeTbHv[[#This Row],[TURNO]],[1]INFORMEHV!AI$2:AK$184,3,0)</f>
        <v>0.58333333333333337</v>
      </c>
      <c r="AL1785" s="125">
        <v>28</v>
      </c>
      <c r="AM1785" s="49"/>
      <c r="AN1785" s="49">
        <v>19.3</v>
      </c>
      <c r="AO1785" s="49">
        <v>4.9000000000000004</v>
      </c>
      <c r="AP1785" s="49">
        <v>48</v>
      </c>
      <c r="AQ1785" s="72">
        <v>13</v>
      </c>
      <c r="AR1785" s="49">
        <v>8</v>
      </c>
      <c r="AS1785" s="49"/>
      <c r="AT1785" s="49"/>
      <c r="AU1785" s="49"/>
      <c r="AV1785" s="49">
        <v>0.25</v>
      </c>
      <c r="AW1785" s="49">
        <v>0.25</v>
      </c>
      <c r="AX1785" s="49">
        <v>0.33</v>
      </c>
      <c r="AY1785" s="49">
        <v>4</v>
      </c>
      <c r="AZ1785" s="71" t="s">
        <v>1234</v>
      </c>
      <c r="BA1785" s="49" t="s">
        <v>48</v>
      </c>
      <c r="BB178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3.83</v>
      </c>
      <c r="BC1785" s="72">
        <v>3</v>
      </c>
      <c r="BD1785" s="72"/>
      <c r="BE1785" s="72"/>
      <c r="BF1785" s="72"/>
      <c r="BG1785" s="74"/>
      <c r="BH1785" s="14" t="s">
        <v>236</v>
      </c>
      <c r="BI1785" s="45"/>
      <c r="BJ1785" s="45"/>
      <c r="BK1785" s="46"/>
      <c r="BL1785" s="45"/>
    </row>
    <row r="1786" spans="1:64" ht="18" customHeight="1" x14ac:dyDescent="0.3">
      <c r="A1786" s="76">
        <f>IFERROR(InformeTbHv[[#This Row],[T EFECTIVO]]/InformeTbHv[[#This Row],[Horas disponibles]],0)</f>
        <v>0.90811965811965822</v>
      </c>
      <c r="B1786" s="76">
        <f>((InformeTbHv[[#This Row],[T PROGRAMADO]]-InformeTbHv[[#This Row],[HORAS DE OTRAS PARADA]]))/InformeTbHv[[#This Row],[T PROGRAMADO]]</f>
        <v>0.88541666666666674</v>
      </c>
      <c r="C1786" s="217">
        <f>IFERROR(((InformeTbHv[[#This Row],[T PROGRAMADO]]-InformeTbHv[[#This Row],[Ttal P. mec]])/InformeTbHv[[#This Row],[T PROGRAMADO]]),0)</f>
        <v>0.97499999999999998</v>
      </c>
      <c r="D1786" s="49">
        <f>IFERROR(ROUND(InformeTbHv[[#This Row],[TOTAL DE ARBOLES]]/InformeTbHv[[#This Row],[T EFECTIVO]],2),"")</f>
        <v>55.48</v>
      </c>
      <c r="E1786" s="49">
        <f>(IFERROR(ROUND(InformeTbHv[[#This Row],[M3]]/InformeTbHv[[#This Row],[TOTAL DE ARBOLES]],2),""))</f>
        <v>0.21</v>
      </c>
      <c r="F1786" s="39">
        <f>IFERROR(ROUND(InformeTbHv[[#This Row],[M3]]/InformeTbHv[[#This Row],[T EFECTIVO]],2),"")</f>
        <v>11.44</v>
      </c>
      <c r="G1786" s="72">
        <f>InformeTbHv[[#This Row],[T PROGRAMADO]]-InformeTbHv[[#This Row],[HORAS DE OTRAS PARADA]]</f>
        <v>7.0833333333333339</v>
      </c>
      <c r="H1786" s="72">
        <f>InformeTbHv[[#This Row],[T PROGRAMADO]]-SUM(InformeTbHv[[#This Row],[T PARADAS MEC]]+InformeTbHv[[#This Row],[ALISTAMIENTO]]+InformeTbHv[[#This Row],[Mantenimiento periódico]])</f>
        <v>7.8</v>
      </c>
      <c r="I1786" s="72">
        <f>InformeTbHv[[#This Row],[T PARADAS MEC]]+InformeTbHv[[#This Row],[ALISTAMIENTO]]+InformeTbHv[[#This Row],[Mantenimiento periódico]]</f>
        <v>0.2</v>
      </c>
      <c r="J1786" s="72">
        <f>SUMIF(InformeTbHv[[#This Row],[MOTIVO 1]],"Mantenimiento periódico",InformeTbHv[[#This Row],[T OTRA PARADA 1]])</f>
        <v>0</v>
      </c>
      <c r="K1786" s="72">
        <f>InformeTbHv[[#This Row],[Mantenimiento periódico]]+InformeTbHv[[#This Row],[ALISTAMIENTO]]</f>
        <v>0.2</v>
      </c>
      <c r="L1786" s="72">
        <f>SUM(InformeTbHv[[#This Row],[T OTRA PARADA 1]:[T OTRA PARADA 5]])</f>
        <v>0.41666666666666602</v>
      </c>
      <c r="M1786" s="49" t="s">
        <v>79</v>
      </c>
      <c r="N1786" s="49" t="s">
        <v>1417</v>
      </c>
      <c r="O1786" s="49" t="s">
        <v>69</v>
      </c>
      <c r="P1786" s="49">
        <v>1059706760</v>
      </c>
      <c r="Q1786" s="49" t="s">
        <v>43</v>
      </c>
      <c r="R1786" s="49" t="s">
        <v>74</v>
      </c>
      <c r="S1786" s="77">
        <v>46136</v>
      </c>
      <c r="T1786" s="49" t="s">
        <v>102</v>
      </c>
      <c r="U1786" s="49"/>
      <c r="V1786" s="49"/>
      <c r="W1786" s="49"/>
      <c r="X1786" s="49"/>
      <c r="Y1786" s="49"/>
      <c r="Z1786" s="49"/>
      <c r="AA1786" s="49"/>
      <c r="AB1786" s="49"/>
      <c r="AC1786" s="49" t="s">
        <v>1425</v>
      </c>
      <c r="AD1786" s="49" t="s">
        <v>1470</v>
      </c>
      <c r="AE1786" s="49" t="s">
        <v>1514</v>
      </c>
      <c r="AF1786" s="49">
        <v>18.81028029942162</v>
      </c>
      <c r="AG1786" s="251" t="s">
        <v>205</v>
      </c>
      <c r="AH1786" s="259">
        <v>3</v>
      </c>
      <c r="AI1786" s="49" t="s">
        <v>45</v>
      </c>
      <c r="AJ1786" s="420">
        <f>VLOOKUP(InformeTbHv[[#This Row],[TURNO]],[1]INFORMEHV!AI$2:AK$184,2,0)</f>
        <v>0.58333333333333337</v>
      </c>
      <c r="AK1786" s="420">
        <f>VLOOKUP(InformeTbHv[[#This Row],[TURNO]],[1]INFORMEHV!AI$2:AK$184,3,0)</f>
        <v>0.91666666666666663</v>
      </c>
      <c r="AL1786" s="125">
        <v>28</v>
      </c>
      <c r="AM1786" s="49">
        <v>393</v>
      </c>
      <c r="AN1786" s="49">
        <v>81</v>
      </c>
      <c r="AO1786" s="49">
        <v>11.5</v>
      </c>
      <c r="AP1786" s="49">
        <v>56</v>
      </c>
      <c r="AQ1786" s="72">
        <v>16</v>
      </c>
      <c r="AR1786" s="49">
        <v>8</v>
      </c>
      <c r="AS1786" s="49"/>
      <c r="AT1786" s="49"/>
      <c r="AU1786" s="49"/>
      <c r="AV1786" s="49">
        <v>0.2</v>
      </c>
      <c r="AW1786" s="49"/>
      <c r="AX1786" s="49">
        <v>0.3</v>
      </c>
      <c r="AY1786" s="49">
        <v>7</v>
      </c>
      <c r="AZ1786" s="71" t="s">
        <v>81</v>
      </c>
      <c r="BA1786" s="49" t="s">
        <v>48</v>
      </c>
      <c r="BB178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0.91666666666666607</v>
      </c>
      <c r="BC1786" s="72">
        <v>0.41666666666666602</v>
      </c>
      <c r="BD1786" s="72"/>
      <c r="BE1786" s="72"/>
      <c r="BF1786" s="72"/>
      <c r="BG1786" s="74"/>
      <c r="BH1786" s="14" t="s">
        <v>236</v>
      </c>
      <c r="BI1786" s="45"/>
      <c r="BJ1786" s="45"/>
      <c r="BK1786" s="46"/>
      <c r="BL1786" s="45"/>
    </row>
    <row r="1787" spans="1:64" ht="18" customHeight="1" x14ac:dyDescent="0.3">
      <c r="A1787" s="76">
        <f>IFERROR(InformeTbHv[[#This Row],[T EFECTIVO]]/InformeTbHv[[#This Row],[Horas disponibles]],0)</f>
        <v>0.87005649717514133</v>
      </c>
      <c r="B1787" s="76">
        <f>((InformeTbHv[[#This Row],[T PROGRAMADO]]-InformeTbHv[[#This Row],[HORAS DE OTRAS PARADA]]))/InformeTbHv[[#This Row],[T PROGRAMADO]]</f>
        <v>0.83416666666666672</v>
      </c>
      <c r="C1787" s="217">
        <f>IFERROR(((InformeTbHv[[#This Row],[T PROGRAMADO]]-InformeTbHv[[#This Row],[Ttal P. mec]])/InformeTbHv[[#This Row],[T PROGRAMADO]]),0)</f>
        <v>0.95874999999999999</v>
      </c>
      <c r="D1787" s="49">
        <f>IFERROR(ROUND(InformeTbHv[[#This Row],[TOTAL DE ARBOLES]]/InformeTbHv[[#This Row],[T EFECTIVO]],2),"")</f>
        <v>0</v>
      </c>
      <c r="E1787" s="49" t="str">
        <f>(IFERROR(ROUND(InformeTbHv[[#This Row],[M3]]/InformeTbHv[[#This Row],[TOTAL DE ARBOLES]],2),""))</f>
        <v/>
      </c>
      <c r="F1787" s="39">
        <f>IFERROR(ROUND(InformeTbHv[[#This Row],[M3]]/InformeTbHv[[#This Row],[T EFECTIVO]],2),"")</f>
        <v>0</v>
      </c>
      <c r="G1787" s="72">
        <f>InformeTbHv[[#This Row],[T PROGRAMADO]]-InformeTbHv[[#This Row],[HORAS DE OTRAS PARADA]]</f>
        <v>6.6733333333333338</v>
      </c>
      <c r="H1787" s="72">
        <f>InformeTbHv[[#This Row],[T PROGRAMADO]]-SUM(InformeTbHv[[#This Row],[T PARADAS MEC]]+InformeTbHv[[#This Row],[ALISTAMIENTO]]+InformeTbHv[[#This Row],[Mantenimiento periódico]])</f>
        <v>7.67</v>
      </c>
      <c r="I1787" s="72">
        <f>InformeTbHv[[#This Row],[T PARADAS MEC]]+InformeTbHv[[#This Row],[ALISTAMIENTO]]+InformeTbHv[[#This Row],[Mantenimiento periódico]]</f>
        <v>0.33</v>
      </c>
      <c r="J1787" s="72">
        <f>SUMIF(InformeTbHv[[#This Row],[MOTIVO 1]],"Mantenimiento periódico",InformeTbHv[[#This Row],[T OTRA PARADA 1]])</f>
        <v>0</v>
      </c>
      <c r="K1787" s="72">
        <f>InformeTbHv[[#This Row],[Mantenimiento periódico]]+InformeTbHv[[#This Row],[ALISTAMIENTO]]</f>
        <v>0.33</v>
      </c>
      <c r="L1787" s="72">
        <f>SUM(InformeTbHv[[#This Row],[T OTRA PARADA 1]:[T OTRA PARADA 5]])</f>
        <v>0.66666666666666596</v>
      </c>
      <c r="M1787" s="49" t="s">
        <v>136</v>
      </c>
      <c r="N1787" s="49" t="s">
        <v>1417</v>
      </c>
      <c r="O1787" s="49" t="s">
        <v>535</v>
      </c>
      <c r="P1787" s="49">
        <v>1113312568</v>
      </c>
      <c r="Q1787" s="49" t="s">
        <v>65</v>
      </c>
      <c r="R1787" s="49" t="s">
        <v>49</v>
      </c>
      <c r="S1787" s="77">
        <v>46136</v>
      </c>
      <c r="T1787" s="49" t="s">
        <v>1237</v>
      </c>
      <c r="U1787" s="49"/>
      <c r="V1787" s="49"/>
      <c r="W1787" s="49"/>
      <c r="X1787" s="49"/>
      <c r="Y1787" s="49"/>
      <c r="Z1787" s="49"/>
      <c r="AA1787" s="49"/>
      <c r="AB1787" s="49"/>
      <c r="AC1787" s="49" t="s">
        <v>1456</v>
      </c>
      <c r="AD1787" s="49" t="s">
        <v>1501</v>
      </c>
      <c r="AE1787" s="49" t="s">
        <v>1513</v>
      </c>
      <c r="AF1787" s="49">
        <v>20.146366239482933</v>
      </c>
      <c r="AG1787" s="251" t="s">
        <v>205</v>
      </c>
      <c r="AH1787" s="259">
        <v>4</v>
      </c>
      <c r="AI1787" s="49" t="s">
        <v>47</v>
      </c>
      <c r="AJ1787" s="420">
        <f>VLOOKUP(InformeTbHv[[#This Row],[TURNO]],[1]INFORMEHV!AI$2:AK$184,2,0)</f>
        <v>0.25</v>
      </c>
      <c r="AK1787" s="420">
        <f>VLOOKUP(InformeTbHv[[#This Row],[TURNO]],[1]INFORMEHV!AI$2:AK$184,3,0)</f>
        <v>0.58333333333333337</v>
      </c>
      <c r="AL1787" s="125"/>
      <c r="AM1787" s="49"/>
      <c r="AN1787" s="49"/>
      <c r="AO1787" s="49"/>
      <c r="AP1787" s="49"/>
      <c r="AQ1787" s="72"/>
      <c r="AR1787" s="49">
        <v>8</v>
      </c>
      <c r="AS1787" s="49"/>
      <c r="AT1787" s="49"/>
      <c r="AU1787" s="49"/>
      <c r="AV1787" s="49">
        <v>0.33</v>
      </c>
      <c r="AW1787" s="49"/>
      <c r="AX1787" s="49">
        <v>0.33</v>
      </c>
      <c r="AY1787" s="49"/>
      <c r="AZ1787" s="71"/>
      <c r="BA1787" s="49" t="s">
        <v>48</v>
      </c>
      <c r="BB178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1.326666666666666</v>
      </c>
      <c r="BC1787" s="72">
        <v>0.66666666666666596</v>
      </c>
      <c r="BD1787" s="72"/>
      <c r="BE1787" s="72"/>
      <c r="BF1787" s="72"/>
      <c r="BG1787" s="74"/>
      <c r="BH1787" s="44" t="s">
        <v>255</v>
      </c>
      <c r="BI1787" s="45"/>
      <c r="BJ1787" s="45"/>
      <c r="BK1787" s="46"/>
      <c r="BL1787" s="45"/>
    </row>
    <row r="1788" spans="1:64" ht="18" customHeight="1" x14ac:dyDescent="0.3">
      <c r="A1788" s="76">
        <f>IFERROR(InformeTbHv[[#This Row],[T EFECTIVO]]/InformeTbHv[[#This Row],[Horas disponibles]],0)</f>
        <v>0.67405475880052146</v>
      </c>
      <c r="B1788" s="76">
        <f>((InformeTbHv[[#This Row],[T PROGRAMADO]]-InformeTbHv[[#This Row],[HORAS DE OTRAS PARADA]]))/InformeTbHv[[#This Row],[T PROGRAMADO]]</f>
        <v>0.64624999999999999</v>
      </c>
      <c r="C1788" s="217">
        <f>IFERROR(((InformeTbHv[[#This Row],[T PROGRAMADO]]-InformeTbHv[[#This Row],[Ttal P. mec]])/InformeTbHv[[#This Row],[T PROGRAMADO]]),0)</f>
        <v>0.95874999999999999</v>
      </c>
      <c r="D1788" s="49">
        <f>IFERROR(ROUND(InformeTbHv[[#This Row],[TOTAL DE ARBOLES]]/InformeTbHv[[#This Row],[T EFECTIVO]],2),"")</f>
        <v>55.51</v>
      </c>
      <c r="E1788" s="49">
        <f>(IFERROR(ROUND(InformeTbHv[[#This Row],[M3]]/InformeTbHv[[#This Row],[TOTAL DE ARBOLES]],2),""))</f>
        <v>0.22</v>
      </c>
      <c r="F1788" s="39">
        <f>IFERROR(ROUND(InformeTbHv[[#This Row],[M3]]/InformeTbHv[[#This Row],[T EFECTIVO]],2),"")</f>
        <v>12.22</v>
      </c>
      <c r="G1788" s="72">
        <f>InformeTbHv[[#This Row],[T PROGRAMADO]]-InformeTbHv[[#This Row],[HORAS DE OTRAS PARADA]]</f>
        <v>5.17</v>
      </c>
      <c r="H1788" s="72">
        <f>InformeTbHv[[#This Row],[T PROGRAMADO]]-SUM(InformeTbHv[[#This Row],[T PARADAS MEC]]+InformeTbHv[[#This Row],[ALISTAMIENTO]]+InformeTbHv[[#This Row],[Mantenimiento periódico]])</f>
        <v>7.67</v>
      </c>
      <c r="I1788" s="72">
        <f>InformeTbHv[[#This Row],[T PARADAS MEC]]+InformeTbHv[[#This Row],[ALISTAMIENTO]]+InformeTbHv[[#This Row],[Mantenimiento periódico]]</f>
        <v>0.33</v>
      </c>
      <c r="J1788" s="72">
        <f>SUMIF(InformeTbHv[[#This Row],[MOTIVO 1]],"Mantenimiento periódico",InformeTbHv[[#This Row],[T OTRA PARADA 1]])</f>
        <v>0</v>
      </c>
      <c r="K1788" s="72">
        <f>InformeTbHv[[#This Row],[Mantenimiento periódico]]+InformeTbHv[[#This Row],[ALISTAMIENTO]]</f>
        <v>0.33</v>
      </c>
      <c r="L1788" s="72">
        <f>SUM(InformeTbHv[[#This Row],[T OTRA PARADA 1]:[T OTRA PARADA 5]])</f>
        <v>2</v>
      </c>
      <c r="M1788" s="49" t="s">
        <v>134</v>
      </c>
      <c r="N1788" s="49" t="s">
        <v>1417</v>
      </c>
      <c r="O1788" s="49" t="s">
        <v>367</v>
      </c>
      <c r="P1788" s="49">
        <v>18435730</v>
      </c>
      <c r="Q1788" s="49" t="s">
        <v>65</v>
      </c>
      <c r="R1788" s="49" t="s">
        <v>49</v>
      </c>
      <c r="S1788" s="77">
        <v>46134</v>
      </c>
      <c r="T1788" s="49" t="s">
        <v>941</v>
      </c>
      <c r="U1788" s="49"/>
      <c r="V1788" s="49"/>
      <c r="W1788" s="49"/>
      <c r="X1788" s="49"/>
      <c r="Y1788" s="49"/>
      <c r="Z1788" s="49"/>
      <c r="AA1788" s="49"/>
      <c r="AB1788" s="49"/>
      <c r="AC1788" s="49" t="s">
        <v>1424</v>
      </c>
      <c r="AD1788" s="49" t="s">
        <v>1469</v>
      </c>
      <c r="AE1788" s="49" t="s">
        <v>1513</v>
      </c>
      <c r="AF1788" s="49">
        <v>17.094631593058232</v>
      </c>
      <c r="AG1788" s="252" t="s">
        <v>206</v>
      </c>
      <c r="AH1788" s="259">
        <v>3</v>
      </c>
      <c r="AI1788" s="49" t="s">
        <v>47</v>
      </c>
      <c r="AJ1788" s="420">
        <f>VLOOKUP(InformeTbHv[[#This Row],[TURNO]],[1]INFORMEHV!AI$2:AK$184,2,0)</f>
        <v>0.25</v>
      </c>
      <c r="AK1788" s="420">
        <f>VLOOKUP(InformeTbHv[[#This Row],[TURNO]],[1]INFORMEHV!AI$2:AK$184,3,0)</f>
        <v>0.58333333333333337</v>
      </c>
      <c r="AL1788" s="125">
        <v>34</v>
      </c>
      <c r="AM1788" s="49">
        <v>287</v>
      </c>
      <c r="AN1788" s="49">
        <v>63.2</v>
      </c>
      <c r="AO1788" s="49">
        <v>12.4</v>
      </c>
      <c r="AP1788" s="49"/>
      <c r="AQ1788" s="72">
        <v>16</v>
      </c>
      <c r="AR1788" s="49">
        <v>8</v>
      </c>
      <c r="AS1788" s="49"/>
      <c r="AT1788" s="49"/>
      <c r="AU1788" s="49"/>
      <c r="AV1788" s="49">
        <v>0.33</v>
      </c>
      <c r="AW1788" s="49"/>
      <c r="AX1788" s="49">
        <v>0.5</v>
      </c>
      <c r="AY1788" s="49">
        <v>5</v>
      </c>
      <c r="AZ1788" s="71"/>
      <c r="BA1788" s="49" t="s">
        <v>48</v>
      </c>
      <c r="BB178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2.83</v>
      </c>
      <c r="BC1788" s="72">
        <v>2</v>
      </c>
      <c r="BD1788" s="72"/>
      <c r="BE1788" s="72"/>
      <c r="BF1788" s="72"/>
      <c r="BG1788" s="74"/>
      <c r="BH1788" s="14" t="s">
        <v>236</v>
      </c>
      <c r="BI1788" s="45"/>
      <c r="BJ1788" s="45"/>
      <c r="BK1788" s="46"/>
      <c r="BL1788" s="45"/>
    </row>
    <row r="1789" spans="1:64" ht="18" customHeight="1" x14ac:dyDescent="0.3">
      <c r="A1789" s="76">
        <f>IFERROR(InformeTbHv[[#This Row],[T EFECTIVO]]/InformeTbHv[[#This Row],[Horas disponibles]],0)</f>
        <v>0.93614303959131551</v>
      </c>
      <c r="B1789" s="76">
        <f>((InformeTbHv[[#This Row],[T PROGRAMADO]]-InformeTbHv[[#This Row],[HORAS DE OTRAS PARADA]]))/InformeTbHv[[#This Row],[T PROGRAMADO]]</f>
        <v>0.91625000000000001</v>
      </c>
      <c r="C1789" s="217">
        <f>IFERROR(((InformeTbHv[[#This Row],[T PROGRAMADO]]-InformeTbHv[[#This Row],[Ttal P. mec]])/InformeTbHv[[#This Row],[T PROGRAMADO]]),0)</f>
        <v>0.97875000000000001</v>
      </c>
      <c r="D1789" s="49">
        <f>IFERROR(ROUND(InformeTbHv[[#This Row],[TOTAL DE ARBOLES]]/InformeTbHv[[#This Row],[T EFECTIVO]],2),"")</f>
        <v>22.92</v>
      </c>
      <c r="E1789" s="49">
        <f>(IFERROR(ROUND(InformeTbHv[[#This Row],[M3]]/InformeTbHv[[#This Row],[TOTAL DE ARBOLES]],2),""))</f>
        <v>0.18</v>
      </c>
      <c r="F1789" s="39">
        <f>IFERROR(ROUND(InformeTbHv[[#This Row],[M3]]/InformeTbHv[[#This Row],[T EFECTIVO]],2),"")</f>
        <v>4.09</v>
      </c>
      <c r="G1789" s="72">
        <f>InformeTbHv[[#This Row],[T PROGRAMADO]]-InformeTbHv[[#This Row],[HORAS DE OTRAS PARADA]]</f>
        <v>7.33</v>
      </c>
      <c r="H1789" s="72">
        <f>InformeTbHv[[#This Row],[T PROGRAMADO]]-SUM(InformeTbHv[[#This Row],[T PARADAS MEC]]+InformeTbHv[[#This Row],[ALISTAMIENTO]]+InformeTbHv[[#This Row],[Mantenimiento periódico]])</f>
        <v>7.83</v>
      </c>
      <c r="I1789" s="72">
        <f>InformeTbHv[[#This Row],[T PARADAS MEC]]+InformeTbHv[[#This Row],[ALISTAMIENTO]]+InformeTbHv[[#This Row],[Mantenimiento periódico]]</f>
        <v>0.17</v>
      </c>
      <c r="J1789" s="72">
        <f>SUMIF(InformeTbHv[[#This Row],[MOTIVO 1]],"Mantenimiento periódico",InformeTbHv[[#This Row],[T OTRA PARADA 1]])</f>
        <v>0</v>
      </c>
      <c r="K1789" s="72">
        <f>InformeTbHv[[#This Row],[Mantenimiento periódico]]+InformeTbHv[[#This Row],[ALISTAMIENTO]]</f>
        <v>0.17</v>
      </c>
      <c r="L1789" s="72">
        <f>SUM(InformeTbHv[[#This Row],[T OTRA PARADA 1]:[T OTRA PARADA 5]])</f>
        <v>0</v>
      </c>
      <c r="M1789" s="49" t="s">
        <v>136</v>
      </c>
      <c r="N1789" s="49" t="s">
        <v>1417</v>
      </c>
      <c r="O1789" s="49" t="s">
        <v>190</v>
      </c>
      <c r="P1789" s="49">
        <v>1113312568</v>
      </c>
      <c r="Q1789" s="49" t="s">
        <v>65</v>
      </c>
      <c r="R1789" s="49" t="s">
        <v>49</v>
      </c>
      <c r="S1789" s="77">
        <v>46133</v>
      </c>
      <c r="T1789" s="49" t="s">
        <v>941</v>
      </c>
      <c r="U1789" s="49"/>
      <c r="V1789" s="49"/>
      <c r="W1789" s="49"/>
      <c r="X1789" s="49"/>
      <c r="Y1789" s="49"/>
      <c r="Z1789" s="49"/>
      <c r="AA1789" s="49"/>
      <c r="AB1789" s="49"/>
      <c r="AC1789" s="49" t="s">
        <v>1424</v>
      </c>
      <c r="AD1789" s="49" t="s">
        <v>1469</v>
      </c>
      <c r="AE1789" s="49" t="s">
        <v>1513</v>
      </c>
      <c r="AF1789" s="49">
        <v>17.094631593058232</v>
      </c>
      <c r="AG1789" s="252" t="s">
        <v>206</v>
      </c>
      <c r="AH1789" s="259">
        <v>3</v>
      </c>
      <c r="AI1789" s="49" t="s">
        <v>47</v>
      </c>
      <c r="AJ1789" s="420">
        <f>VLOOKUP(InformeTbHv[[#This Row],[TURNO]],[1]INFORMEHV!AI$2:AK$184,2,0)</f>
        <v>0.25</v>
      </c>
      <c r="AK1789" s="420">
        <f>VLOOKUP(InformeTbHv[[#This Row],[TURNO]],[1]INFORMEHV!AI$2:AK$184,3,0)</f>
        <v>0.58333333333333337</v>
      </c>
      <c r="AL1789" s="125">
        <v>15</v>
      </c>
      <c r="AM1789" s="49">
        <v>168</v>
      </c>
      <c r="AN1789" s="49">
        <v>30</v>
      </c>
      <c r="AO1789" s="49">
        <v>10</v>
      </c>
      <c r="AP1789" s="49"/>
      <c r="AQ1789" s="72">
        <v>17</v>
      </c>
      <c r="AR1789" s="49">
        <v>8</v>
      </c>
      <c r="AS1789" s="49"/>
      <c r="AT1789" s="49"/>
      <c r="AU1789" s="49"/>
      <c r="AV1789" s="49">
        <v>0.17</v>
      </c>
      <c r="AW1789" s="49">
        <v>0.25</v>
      </c>
      <c r="AX1789" s="49">
        <v>0.25</v>
      </c>
      <c r="AY1789" s="49">
        <v>3</v>
      </c>
      <c r="AZ1789" s="71" t="s">
        <v>1003</v>
      </c>
      <c r="BA1789" s="49" t="s">
        <v>48</v>
      </c>
      <c r="BB178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0.67</v>
      </c>
      <c r="BC1789" s="72"/>
      <c r="BD1789" s="72"/>
      <c r="BE1789" s="72"/>
      <c r="BF1789" s="72"/>
      <c r="BG1789" s="74"/>
      <c r="BH1789" s="44"/>
      <c r="BI1789" s="45"/>
      <c r="BJ1789" s="45"/>
      <c r="BK1789" s="46"/>
      <c r="BL1789" s="45"/>
    </row>
    <row r="1790" spans="1:64" ht="18" customHeight="1" x14ac:dyDescent="0.3">
      <c r="A1790" s="76">
        <f>IFERROR(InformeTbHv[[#This Row],[T EFECTIVO]]/InformeTbHv[[#This Row],[Horas disponibles]],0)</f>
        <v>0.92438070404172101</v>
      </c>
      <c r="B1790" s="76">
        <f>((InformeTbHv[[#This Row],[T PROGRAMADO]]-InformeTbHv[[#This Row],[HORAS DE OTRAS PARADA]]))/InformeTbHv[[#This Row],[T PROGRAMADO]]</f>
        <v>0.88624999999999998</v>
      </c>
      <c r="C1790" s="217">
        <f>IFERROR(((InformeTbHv[[#This Row],[T PROGRAMADO]]-InformeTbHv[[#This Row],[Ttal P. mec]])/InformeTbHv[[#This Row],[T PROGRAMADO]]),0)</f>
        <v>0.95874999999999999</v>
      </c>
      <c r="D1790" s="49">
        <f>IFERROR(ROUND(InformeTbHv[[#This Row],[TOTAL DE ARBOLES]]/InformeTbHv[[#This Row],[T EFECTIVO]],2),"")</f>
        <v>59.24</v>
      </c>
      <c r="E1790" s="49">
        <f>(IFERROR(ROUND(InformeTbHv[[#This Row],[M3]]/InformeTbHv[[#This Row],[TOTAL DE ARBOLES]],2),""))</f>
        <v>0.15</v>
      </c>
      <c r="F1790" s="39">
        <f>IFERROR(ROUND(InformeTbHv[[#This Row],[M3]]/InformeTbHv[[#This Row],[T EFECTIVO]],2),"")</f>
        <v>9.0399999999999991</v>
      </c>
      <c r="G1790" s="72">
        <f>InformeTbHv[[#This Row],[T PROGRAMADO]]-InformeTbHv[[#This Row],[HORAS DE OTRAS PARADA]]</f>
        <v>7.09</v>
      </c>
      <c r="H1790" s="72">
        <f>InformeTbHv[[#This Row],[T PROGRAMADO]]-SUM(InformeTbHv[[#This Row],[T PARADAS MEC]]+InformeTbHv[[#This Row],[ALISTAMIENTO]]+InformeTbHv[[#This Row],[Mantenimiento periódico]])</f>
        <v>7.67</v>
      </c>
      <c r="I1790" s="72">
        <f>InformeTbHv[[#This Row],[T PARADAS MEC]]+InformeTbHv[[#This Row],[ALISTAMIENTO]]+InformeTbHv[[#This Row],[Mantenimiento periódico]]</f>
        <v>0.33</v>
      </c>
      <c r="J1790" s="72">
        <f>SUMIF(InformeTbHv[[#This Row],[MOTIVO 1]],"Mantenimiento periódico",InformeTbHv[[#This Row],[T OTRA PARADA 1]])</f>
        <v>0</v>
      </c>
      <c r="K1790" s="72">
        <f>InformeTbHv[[#This Row],[Mantenimiento periódico]]+InformeTbHv[[#This Row],[ALISTAMIENTO]]</f>
        <v>0.33</v>
      </c>
      <c r="L1790" s="72">
        <f>SUM(InformeTbHv[[#This Row],[T OTRA PARADA 1]:[T OTRA PARADA 5]])</f>
        <v>0</v>
      </c>
      <c r="M1790" s="49" t="s">
        <v>134</v>
      </c>
      <c r="N1790" s="49" t="s">
        <v>1417</v>
      </c>
      <c r="O1790" s="49" t="s">
        <v>373</v>
      </c>
      <c r="P1790" s="49">
        <v>1022124225</v>
      </c>
      <c r="Q1790" s="49" t="s">
        <v>65</v>
      </c>
      <c r="R1790" s="49" t="s">
        <v>49</v>
      </c>
      <c r="S1790" s="77">
        <v>46133</v>
      </c>
      <c r="T1790" s="49" t="s">
        <v>941</v>
      </c>
      <c r="U1790" s="49"/>
      <c r="V1790" s="49"/>
      <c r="W1790" s="49"/>
      <c r="X1790" s="49"/>
      <c r="Y1790" s="49"/>
      <c r="Z1790" s="49"/>
      <c r="AA1790" s="49"/>
      <c r="AB1790" s="49"/>
      <c r="AC1790" s="49" t="s">
        <v>1424</v>
      </c>
      <c r="AD1790" s="49" t="s">
        <v>1469</v>
      </c>
      <c r="AE1790" s="49" t="s">
        <v>1513</v>
      </c>
      <c r="AF1790" s="49">
        <v>17.094631593058232</v>
      </c>
      <c r="AG1790" s="251" t="s">
        <v>205</v>
      </c>
      <c r="AH1790" s="259">
        <v>4</v>
      </c>
      <c r="AI1790" s="49" t="s">
        <v>45</v>
      </c>
      <c r="AJ1790" s="420">
        <f>VLOOKUP(InformeTbHv[[#This Row],[TURNO]],[1]INFORMEHV!AI$2:AK$184,2,0)</f>
        <v>0.58333333333333337</v>
      </c>
      <c r="AK1790" s="420">
        <f>VLOOKUP(InformeTbHv[[#This Row],[TURNO]],[1]INFORMEHV!AI$2:AK$184,3,0)</f>
        <v>0.91666666666666663</v>
      </c>
      <c r="AL1790" s="125">
        <v>22</v>
      </c>
      <c r="AM1790" s="49">
        <v>420</v>
      </c>
      <c r="AN1790" s="49">
        <v>64.099999999999994</v>
      </c>
      <c r="AO1790" s="49">
        <v>9.0500000000000007</v>
      </c>
      <c r="AP1790" s="49"/>
      <c r="AQ1790" s="72">
        <v>18</v>
      </c>
      <c r="AR1790" s="49">
        <v>8</v>
      </c>
      <c r="AS1790" s="49"/>
      <c r="AT1790" s="49"/>
      <c r="AU1790" s="49"/>
      <c r="AV1790" s="49">
        <v>0.33</v>
      </c>
      <c r="AW1790" s="49">
        <v>0.33</v>
      </c>
      <c r="AX1790" s="49">
        <v>0.25</v>
      </c>
      <c r="AY1790" s="49"/>
      <c r="AZ1790" s="71"/>
      <c r="BA1790" s="49" t="s">
        <v>46</v>
      </c>
      <c r="BB179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0.91</v>
      </c>
      <c r="BC1790" s="72"/>
      <c r="BD1790" s="72"/>
      <c r="BE1790" s="72"/>
      <c r="BF1790" s="72"/>
      <c r="BG1790" s="74"/>
      <c r="BH1790" s="44"/>
      <c r="BI1790" s="45"/>
      <c r="BJ1790" s="45"/>
      <c r="BK1790" s="46"/>
      <c r="BL1790" s="45"/>
    </row>
    <row r="1791" spans="1:64" ht="18" customHeight="1" x14ac:dyDescent="0.3">
      <c r="A1791" s="76">
        <f>IFERROR(InformeTbHv[[#This Row],[T EFECTIVO]]/InformeTbHv[[#This Row],[Horas disponibles]],0)</f>
        <v>0.91395045632333771</v>
      </c>
      <c r="B1791" s="76">
        <f>((InformeTbHv[[#This Row],[T PROGRAMADO]]-InformeTbHv[[#This Row],[HORAS DE OTRAS PARADA]]))/InformeTbHv[[#This Row],[T PROGRAMADO]]</f>
        <v>0.87624999999999997</v>
      </c>
      <c r="C1791" s="217">
        <f>IFERROR(((InformeTbHv[[#This Row],[T PROGRAMADO]]-InformeTbHv[[#This Row],[Ttal P. mec]])/InformeTbHv[[#This Row],[T PROGRAMADO]]),0)</f>
        <v>0.95874999999999999</v>
      </c>
      <c r="D1791" s="49">
        <f>IFERROR(ROUND(InformeTbHv[[#This Row],[TOTAL DE ARBOLES]]/InformeTbHv[[#This Row],[T EFECTIVO]],2),"")</f>
        <v>43.08</v>
      </c>
      <c r="E1791" s="49">
        <f>(IFERROR(ROUND(InformeTbHv[[#This Row],[M3]]/InformeTbHv[[#This Row],[TOTAL DE ARBOLES]],2),""))</f>
        <v>0.15</v>
      </c>
      <c r="F1791" s="39">
        <f>IFERROR(ROUND(InformeTbHv[[#This Row],[M3]]/InformeTbHv[[#This Row],[T EFECTIVO]],2),"")</f>
        <v>6.56</v>
      </c>
      <c r="G1791" s="72">
        <f>InformeTbHv[[#This Row],[T PROGRAMADO]]-InformeTbHv[[#This Row],[HORAS DE OTRAS PARADA]]</f>
        <v>7.01</v>
      </c>
      <c r="H1791" s="72">
        <f>InformeTbHv[[#This Row],[T PROGRAMADO]]-SUM(InformeTbHv[[#This Row],[T PARADAS MEC]]+InformeTbHv[[#This Row],[ALISTAMIENTO]]+InformeTbHv[[#This Row],[Mantenimiento periódico]])</f>
        <v>7.67</v>
      </c>
      <c r="I1791" s="72">
        <f>InformeTbHv[[#This Row],[T PARADAS MEC]]+InformeTbHv[[#This Row],[ALISTAMIENTO]]+InformeTbHv[[#This Row],[Mantenimiento periódico]]</f>
        <v>0.33</v>
      </c>
      <c r="J1791" s="72">
        <f>SUMIF(InformeTbHv[[#This Row],[MOTIVO 1]],"Mantenimiento periódico",InformeTbHv[[#This Row],[T OTRA PARADA 1]])</f>
        <v>0</v>
      </c>
      <c r="K1791" s="72">
        <f>InformeTbHv[[#This Row],[Mantenimiento periódico]]+InformeTbHv[[#This Row],[ALISTAMIENTO]]</f>
        <v>0.33</v>
      </c>
      <c r="L1791" s="72">
        <f>SUM(InformeTbHv[[#This Row],[T OTRA PARADA 1]:[T OTRA PARADA 5]])</f>
        <v>0</v>
      </c>
      <c r="M1791" s="49" t="s">
        <v>136</v>
      </c>
      <c r="N1791" s="49" t="s">
        <v>1417</v>
      </c>
      <c r="O1791" s="49" t="s">
        <v>535</v>
      </c>
      <c r="P1791" s="49">
        <v>1113312568</v>
      </c>
      <c r="Q1791" s="49" t="s">
        <v>65</v>
      </c>
      <c r="R1791" s="49" t="s">
        <v>49</v>
      </c>
      <c r="S1791" s="77">
        <v>46132</v>
      </c>
      <c r="T1791" s="49" t="s">
        <v>941</v>
      </c>
      <c r="U1791" s="49"/>
      <c r="V1791" s="49"/>
      <c r="W1791" s="49"/>
      <c r="X1791" s="49"/>
      <c r="Y1791" s="49"/>
      <c r="Z1791" s="49"/>
      <c r="AA1791" s="49"/>
      <c r="AB1791" s="49"/>
      <c r="AC1791" s="49" t="s">
        <v>1424</v>
      </c>
      <c r="AD1791" s="49" t="s">
        <v>1469</v>
      </c>
      <c r="AE1791" s="49" t="s">
        <v>1513</v>
      </c>
      <c r="AF1791" s="49">
        <v>17.094631593058232</v>
      </c>
      <c r="AG1791" s="251" t="s">
        <v>205</v>
      </c>
      <c r="AH1791" s="259">
        <v>4</v>
      </c>
      <c r="AI1791" s="49" t="s">
        <v>45</v>
      </c>
      <c r="AJ1791" s="420">
        <f>VLOOKUP(InformeTbHv[[#This Row],[TURNO]],[1]INFORMEHV!AI$2:AK$184,2,0)</f>
        <v>0.58333333333333337</v>
      </c>
      <c r="AK1791" s="420">
        <f>VLOOKUP(InformeTbHv[[#This Row],[TURNO]],[1]INFORMEHV!AI$2:AK$184,3,0)</f>
        <v>0.91666666666666663</v>
      </c>
      <c r="AL1791" s="125">
        <v>24</v>
      </c>
      <c r="AM1791" s="49">
        <v>302</v>
      </c>
      <c r="AN1791" s="49">
        <v>46</v>
      </c>
      <c r="AO1791" s="49">
        <v>7.37</v>
      </c>
      <c r="AP1791" s="49"/>
      <c r="AQ1791" s="72">
        <v>19</v>
      </c>
      <c r="AR1791" s="49">
        <v>8</v>
      </c>
      <c r="AS1791" s="49"/>
      <c r="AT1791" s="49"/>
      <c r="AU1791" s="49"/>
      <c r="AV1791" s="49">
        <v>0.33</v>
      </c>
      <c r="AW1791" s="49">
        <v>0.33</v>
      </c>
      <c r="AX1791" s="49">
        <v>0.33</v>
      </c>
      <c r="AY1791" s="49">
        <v>2</v>
      </c>
      <c r="AZ1791" s="71"/>
      <c r="BA1791" s="49" t="s">
        <v>48</v>
      </c>
      <c r="BB179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0.99</v>
      </c>
      <c r="BC1791" s="72"/>
      <c r="BD1791" s="72"/>
      <c r="BE1791" s="72"/>
      <c r="BF1791" s="72"/>
      <c r="BG1791" s="74"/>
      <c r="BH1791" s="44"/>
      <c r="BI1791" s="45"/>
      <c r="BJ1791" s="45"/>
      <c r="BK1791" s="46"/>
      <c r="BL1791" s="45"/>
    </row>
    <row r="1792" spans="1:64" ht="18" customHeight="1" x14ac:dyDescent="0.3">
      <c r="A1792" s="76">
        <f>IFERROR(InformeTbHv[[#This Row],[T EFECTIVO]]/InformeTbHv[[#This Row],[Horas disponibles]],0)</f>
        <v>0.9569752281616688</v>
      </c>
      <c r="B1792" s="76">
        <f>((InformeTbHv[[#This Row],[T PROGRAMADO]]-InformeTbHv[[#This Row],[HORAS DE OTRAS PARADA]]))/InformeTbHv[[#This Row],[T PROGRAMADO]]</f>
        <v>0.91749999999999998</v>
      </c>
      <c r="C1792" s="217">
        <f>IFERROR(((InformeTbHv[[#This Row],[T PROGRAMADO]]-InformeTbHv[[#This Row],[Ttal P. mec]])/InformeTbHv[[#This Row],[T PROGRAMADO]]),0)</f>
        <v>0.95874999999999999</v>
      </c>
      <c r="D1792" s="49">
        <f>IFERROR(ROUND(InformeTbHv[[#This Row],[TOTAL DE ARBOLES]]/InformeTbHv[[#This Row],[T EFECTIVO]],2),"")</f>
        <v>49.86</v>
      </c>
      <c r="E1792" s="49">
        <f>(IFERROR(ROUND(InformeTbHv[[#This Row],[M3]]/InformeTbHv[[#This Row],[TOTAL DE ARBOLES]],2),""))</f>
        <v>0.19</v>
      </c>
      <c r="F1792" s="39">
        <f>IFERROR(ROUND(InformeTbHv[[#This Row],[M3]]/InformeTbHv[[#This Row],[T EFECTIVO]],2),"")</f>
        <v>9.5399999999999991</v>
      </c>
      <c r="G1792" s="72">
        <f>InformeTbHv[[#This Row],[T PROGRAMADO]]-InformeTbHv[[#This Row],[HORAS DE OTRAS PARADA]]</f>
        <v>7.34</v>
      </c>
      <c r="H1792" s="72">
        <f>InformeTbHv[[#This Row],[T PROGRAMADO]]-SUM(InformeTbHv[[#This Row],[T PARADAS MEC]]+InformeTbHv[[#This Row],[ALISTAMIENTO]]+InformeTbHv[[#This Row],[Mantenimiento periódico]])</f>
        <v>7.67</v>
      </c>
      <c r="I1792" s="72">
        <f>InformeTbHv[[#This Row],[T PARADAS MEC]]+InformeTbHv[[#This Row],[ALISTAMIENTO]]+InformeTbHv[[#This Row],[Mantenimiento periódico]]</f>
        <v>0.33</v>
      </c>
      <c r="J1792" s="72">
        <f>SUMIF(InformeTbHv[[#This Row],[MOTIVO 1]],"Mantenimiento periódico",InformeTbHv[[#This Row],[T OTRA PARADA 1]])</f>
        <v>0</v>
      </c>
      <c r="K1792" s="72">
        <f>InformeTbHv[[#This Row],[Mantenimiento periódico]]+InformeTbHv[[#This Row],[ALISTAMIENTO]]</f>
        <v>0.33</v>
      </c>
      <c r="L1792" s="72">
        <f>SUM(InformeTbHv[[#This Row],[T OTRA PARADA 1]:[T OTRA PARADA 5]])</f>
        <v>0</v>
      </c>
      <c r="M1792" s="49" t="s">
        <v>136</v>
      </c>
      <c r="N1792" s="49" t="s">
        <v>1417</v>
      </c>
      <c r="O1792" s="49" t="s">
        <v>535</v>
      </c>
      <c r="P1792" s="49">
        <v>1113312568</v>
      </c>
      <c r="Q1792" s="49" t="s">
        <v>65</v>
      </c>
      <c r="R1792" s="49" t="s">
        <v>49</v>
      </c>
      <c r="S1792" s="77">
        <v>46131</v>
      </c>
      <c r="T1792" s="49" t="s">
        <v>941</v>
      </c>
      <c r="U1792" s="49"/>
      <c r="V1792" s="49"/>
      <c r="W1792" s="49"/>
      <c r="X1792" s="49"/>
      <c r="Y1792" s="49"/>
      <c r="Z1792" s="49"/>
      <c r="AA1792" s="49"/>
      <c r="AB1792" s="49"/>
      <c r="AC1792" s="49" t="s">
        <v>1424</v>
      </c>
      <c r="AD1792" s="49" t="s">
        <v>1469</v>
      </c>
      <c r="AE1792" s="49" t="s">
        <v>1513</v>
      </c>
      <c r="AF1792" s="49">
        <v>17.094631593058232</v>
      </c>
      <c r="AG1792" s="251" t="s">
        <v>205</v>
      </c>
      <c r="AH1792" s="259">
        <v>4</v>
      </c>
      <c r="AI1792" s="49" t="s">
        <v>45</v>
      </c>
      <c r="AJ1792" s="420">
        <f>VLOOKUP(InformeTbHv[[#This Row],[TURNO]],[1]INFORMEHV!AI$2:AK$184,2,0)</f>
        <v>0.58333333333333337</v>
      </c>
      <c r="AK1792" s="420">
        <f>VLOOKUP(InformeTbHv[[#This Row],[TURNO]],[1]INFORMEHV!AI$2:AK$184,3,0)</f>
        <v>0.91666666666666663</v>
      </c>
      <c r="AL1792" s="125">
        <v>24</v>
      </c>
      <c r="AM1792" s="49">
        <v>366</v>
      </c>
      <c r="AN1792" s="49">
        <v>70</v>
      </c>
      <c r="AO1792" s="49">
        <v>14.8</v>
      </c>
      <c r="AP1792" s="49"/>
      <c r="AQ1792" s="72">
        <v>21</v>
      </c>
      <c r="AR1792" s="49">
        <v>8</v>
      </c>
      <c r="AS1792" s="49"/>
      <c r="AT1792" s="49"/>
      <c r="AU1792" s="49"/>
      <c r="AV1792" s="49">
        <v>0.33</v>
      </c>
      <c r="AW1792" s="49">
        <v>0.33</v>
      </c>
      <c r="AX1792" s="49"/>
      <c r="AY1792" s="49"/>
      <c r="AZ1792" s="71" t="s">
        <v>1241</v>
      </c>
      <c r="BA1792" s="49" t="s">
        <v>48</v>
      </c>
      <c r="BB179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0.66</v>
      </c>
      <c r="BC1792" s="72"/>
      <c r="BD1792" s="72"/>
      <c r="BE1792" s="72"/>
      <c r="BF1792" s="72"/>
      <c r="BG1792" s="74"/>
      <c r="BH1792" s="44"/>
      <c r="BI1792" s="45"/>
      <c r="BJ1792" s="45"/>
      <c r="BK1792" s="46"/>
      <c r="BL1792" s="45"/>
    </row>
    <row r="1793" spans="1:64" ht="18" customHeight="1" x14ac:dyDescent="0.3">
      <c r="A1793" s="76">
        <f>IFERROR(InformeTbHv[[#This Row],[T EFECTIVO]]/InformeTbHv[[#This Row],[Horas disponibles]],0)</f>
        <v>0.93614303959131551</v>
      </c>
      <c r="B1793" s="76">
        <f>((InformeTbHv[[#This Row],[T PROGRAMADO]]-InformeTbHv[[#This Row],[HORAS DE OTRAS PARADA]]))/InformeTbHv[[#This Row],[T PROGRAMADO]]</f>
        <v>0.91625000000000001</v>
      </c>
      <c r="C1793" s="217">
        <f>IFERROR(((InformeTbHv[[#This Row],[T PROGRAMADO]]-InformeTbHv[[#This Row],[Ttal P. mec]])/InformeTbHv[[#This Row],[T PROGRAMADO]]),0)</f>
        <v>0.97875000000000001</v>
      </c>
      <c r="D1793" s="49">
        <f>IFERROR(ROUND(InformeTbHv[[#This Row],[TOTAL DE ARBOLES]]/InformeTbHv[[#This Row],[T EFECTIVO]],2),"")</f>
        <v>32.06</v>
      </c>
      <c r="E1793" s="49">
        <f>(IFERROR(ROUND(InformeTbHv[[#This Row],[M3]]/InformeTbHv[[#This Row],[TOTAL DE ARBOLES]],2),""))</f>
        <v>0.22</v>
      </c>
      <c r="F1793" s="39">
        <f>IFERROR(ROUND(InformeTbHv[[#This Row],[M3]]/InformeTbHv[[#This Row],[T EFECTIVO]],2),"")</f>
        <v>7.09</v>
      </c>
      <c r="G1793" s="72">
        <f>InformeTbHv[[#This Row],[T PROGRAMADO]]-InformeTbHv[[#This Row],[HORAS DE OTRAS PARADA]]</f>
        <v>7.33</v>
      </c>
      <c r="H1793" s="72">
        <f>InformeTbHv[[#This Row],[T PROGRAMADO]]-SUM(InformeTbHv[[#This Row],[T PARADAS MEC]]+InformeTbHv[[#This Row],[ALISTAMIENTO]]+InformeTbHv[[#This Row],[Mantenimiento periódico]])</f>
        <v>7.83</v>
      </c>
      <c r="I1793" s="72">
        <f>InformeTbHv[[#This Row],[T PARADAS MEC]]+InformeTbHv[[#This Row],[ALISTAMIENTO]]+InformeTbHv[[#This Row],[Mantenimiento periódico]]</f>
        <v>0.17</v>
      </c>
      <c r="J1793" s="72">
        <f>SUMIF(InformeTbHv[[#This Row],[MOTIVO 1]],"Mantenimiento periódico",InformeTbHv[[#This Row],[T OTRA PARADA 1]])</f>
        <v>0</v>
      </c>
      <c r="K1793" s="72">
        <f>InformeTbHv[[#This Row],[Mantenimiento periódico]]+InformeTbHv[[#This Row],[ALISTAMIENTO]]</f>
        <v>0.17</v>
      </c>
      <c r="L1793" s="72">
        <f>SUM(InformeTbHv[[#This Row],[T OTRA PARADA 1]:[T OTRA PARADA 5]])</f>
        <v>0</v>
      </c>
      <c r="M1793" s="49" t="s">
        <v>136</v>
      </c>
      <c r="N1793" s="49" t="s">
        <v>1417</v>
      </c>
      <c r="O1793" s="49" t="s">
        <v>190</v>
      </c>
      <c r="P1793" s="49">
        <v>1113312568</v>
      </c>
      <c r="Q1793" s="49" t="s">
        <v>65</v>
      </c>
      <c r="R1793" s="49" t="s">
        <v>49</v>
      </c>
      <c r="S1793" s="77">
        <v>46131</v>
      </c>
      <c r="T1793" s="49" t="s">
        <v>941</v>
      </c>
      <c r="U1793" s="49"/>
      <c r="V1793" s="49"/>
      <c r="W1793" s="49"/>
      <c r="X1793" s="49"/>
      <c r="Y1793" s="49"/>
      <c r="Z1793" s="49"/>
      <c r="AA1793" s="49"/>
      <c r="AB1793" s="49"/>
      <c r="AC1793" s="49" t="s">
        <v>1424</v>
      </c>
      <c r="AD1793" s="49" t="s">
        <v>1469</v>
      </c>
      <c r="AE1793" s="49" t="s">
        <v>1513</v>
      </c>
      <c r="AF1793" s="49">
        <v>17.094631593058232</v>
      </c>
      <c r="AG1793" s="251" t="s">
        <v>205</v>
      </c>
      <c r="AH1793" s="259">
        <v>4</v>
      </c>
      <c r="AI1793" s="49" t="s">
        <v>47</v>
      </c>
      <c r="AJ1793" s="420">
        <f>VLOOKUP(InformeTbHv[[#This Row],[TURNO]],[1]INFORMEHV!AI$2:AK$184,2,0)</f>
        <v>0.25</v>
      </c>
      <c r="AK1793" s="420">
        <f>VLOOKUP(InformeTbHv[[#This Row],[TURNO]],[1]INFORMEHV!AI$2:AK$184,3,0)</f>
        <v>0.58333333333333337</v>
      </c>
      <c r="AL1793" s="125">
        <v>15</v>
      </c>
      <c r="AM1793" s="49">
        <v>235</v>
      </c>
      <c r="AN1793" s="49">
        <v>52</v>
      </c>
      <c r="AO1793" s="49">
        <v>11.3</v>
      </c>
      <c r="AP1793" s="49">
        <v>235</v>
      </c>
      <c r="AQ1793" s="72">
        <v>17</v>
      </c>
      <c r="AR1793" s="49">
        <v>8</v>
      </c>
      <c r="AS1793" s="49"/>
      <c r="AT1793" s="49"/>
      <c r="AU1793" s="49"/>
      <c r="AV1793" s="49">
        <v>0.17</v>
      </c>
      <c r="AW1793" s="49">
        <v>0.25</v>
      </c>
      <c r="AX1793" s="49">
        <v>0.25</v>
      </c>
      <c r="AY1793" s="49">
        <v>5</v>
      </c>
      <c r="AZ1793" s="71" t="s">
        <v>1003</v>
      </c>
      <c r="BA1793" s="49" t="s">
        <v>48</v>
      </c>
      <c r="BB179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0.67</v>
      </c>
      <c r="BC1793" s="72"/>
      <c r="BD1793" s="72"/>
      <c r="BE1793" s="72"/>
      <c r="BF1793" s="72"/>
      <c r="BG1793" s="74"/>
      <c r="BH1793" s="44"/>
      <c r="BI1793" s="45"/>
      <c r="BJ1793" s="45"/>
      <c r="BK1793" s="46"/>
      <c r="BL1793" s="45"/>
    </row>
    <row r="1794" spans="1:64" ht="18" customHeight="1" x14ac:dyDescent="0.3">
      <c r="A1794" s="76">
        <f>IFERROR(InformeTbHv[[#This Row],[T EFECTIVO]]/InformeTbHv[[#This Row],[Horas disponibles]],0)</f>
        <v>0.91395045632333771</v>
      </c>
      <c r="B1794" s="76">
        <f>((InformeTbHv[[#This Row],[T PROGRAMADO]]-InformeTbHv[[#This Row],[HORAS DE OTRAS PARADA]]))/InformeTbHv[[#This Row],[T PROGRAMADO]]</f>
        <v>0.87624999999999997</v>
      </c>
      <c r="C1794" s="217">
        <f>IFERROR(((InformeTbHv[[#This Row],[T PROGRAMADO]]-InformeTbHv[[#This Row],[Ttal P. mec]])/InformeTbHv[[#This Row],[T PROGRAMADO]]),0)</f>
        <v>0.95874999999999999</v>
      </c>
      <c r="D1794" s="49">
        <f>IFERROR(ROUND(InformeTbHv[[#This Row],[TOTAL DE ARBOLES]]/InformeTbHv[[#This Row],[T EFECTIVO]],2),"")</f>
        <v>10.130000000000001</v>
      </c>
      <c r="E1794" s="49">
        <f>(IFERROR(ROUND(InformeTbHv[[#This Row],[M3]]/InformeTbHv[[#This Row],[TOTAL DE ARBOLES]],2),""))</f>
        <v>0.49</v>
      </c>
      <c r="F1794" s="39">
        <f>IFERROR(ROUND(InformeTbHv[[#This Row],[M3]]/InformeTbHv[[#This Row],[T EFECTIVO]],2),"")</f>
        <v>4.9800000000000004</v>
      </c>
      <c r="G1794" s="72">
        <f>InformeTbHv[[#This Row],[T PROGRAMADO]]-InformeTbHv[[#This Row],[HORAS DE OTRAS PARADA]]</f>
        <v>7.01</v>
      </c>
      <c r="H1794" s="72">
        <f>InformeTbHv[[#This Row],[T PROGRAMADO]]-SUM(InformeTbHv[[#This Row],[T PARADAS MEC]]+InformeTbHv[[#This Row],[ALISTAMIENTO]]+InformeTbHv[[#This Row],[Mantenimiento periódico]])</f>
        <v>7.67</v>
      </c>
      <c r="I1794" s="72">
        <f>InformeTbHv[[#This Row],[T PARADAS MEC]]+InformeTbHv[[#This Row],[ALISTAMIENTO]]+InformeTbHv[[#This Row],[Mantenimiento periódico]]</f>
        <v>0.33</v>
      </c>
      <c r="J1794" s="72">
        <f>SUMIF(InformeTbHv[[#This Row],[MOTIVO 1]],"Mantenimiento periódico",InformeTbHv[[#This Row],[T OTRA PARADA 1]])</f>
        <v>0</v>
      </c>
      <c r="K1794" s="72">
        <f>InformeTbHv[[#This Row],[Mantenimiento periódico]]+InformeTbHv[[#This Row],[ALISTAMIENTO]]</f>
        <v>0.33</v>
      </c>
      <c r="L1794" s="72">
        <f>SUM(InformeTbHv[[#This Row],[T OTRA PARADA 1]:[T OTRA PARADA 5]])</f>
        <v>0</v>
      </c>
      <c r="M1794" s="49" t="s">
        <v>68</v>
      </c>
      <c r="N1794" s="49" t="s">
        <v>1417</v>
      </c>
      <c r="O1794" s="49" t="s">
        <v>84</v>
      </c>
      <c r="P1794" s="49">
        <v>1085247991</v>
      </c>
      <c r="Q1794" s="49" t="s">
        <v>65</v>
      </c>
      <c r="R1794" s="49" t="s">
        <v>44</v>
      </c>
      <c r="S1794" s="77">
        <v>46135</v>
      </c>
      <c r="T1794" s="49" t="s">
        <v>164</v>
      </c>
      <c r="U1794" s="49"/>
      <c r="V1794" s="49"/>
      <c r="W1794" s="49"/>
      <c r="X1794" s="49"/>
      <c r="Y1794" s="49"/>
      <c r="Z1794" s="49"/>
      <c r="AA1794" s="49"/>
      <c r="AB1794" s="49"/>
      <c r="AC1794" s="49" t="s">
        <v>1426</v>
      </c>
      <c r="AD1794" s="49" t="s">
        <v>1471</v>
      </c>
      <c r="AE1794" s="49" t="s">
        <v>1512</v>
      </c>
      <c r="AF1794" s="49">
        <v>26.520279887958782</v>
      </c>
      <c r="AG1794" s="49" t="s">
        <v>1319</v>
      </c>
      <c r="AH1794" s="259">
        <v>8</v>
      </c>
      <c r="AI1794" s="125" t="s">
        <v>45</v>
      </c>
      <c r="AJ1794" s="418">
        <f>VLOOKUP(InformeTbHv[[#This Row],[TURNO]],[1]INFORMEHV!AI$2:AK$184,2,0)</f>
        <v>0.58333333333333337</v>
      </c>
      <c r="AK1794" s="418">
        <f>VLOOKUP(InformeTbHv[[#This Row],[TURNO]],[1]INFORMEHV!AI$2:AK$184,3,0)</f>
        <v>0.91666666666666663</v>
      </c>
      <c r="AL1794" s="125">
        <v>24</v>
      </c>
      <c r="AM1794" s="49">
        <v>71</v>
      </c>
      <c r="AN1794" s="49">
        <v>34.93</v>
      </c>
      <c r="AO1794" s="49">
        <v>12.92</v>
      </c>
      <c r="AP1794" s="49"/>
      <c r="AQ1794" s="72"/>
      <c r="AR1794" s="49">
        <v>8</v>
      </c>
      <c r="AS1794" s="49"/>
      <c r="AT1794" s="49"/>
      <c r="AU1794" s="49"/>
      <c r="AV1794" s="49">
        <v>0.33</v>
      </c>
      <c r="AW1794" s="49">
        <v>0.33</v>
      </c>
      <c r="AX1794" s="49">
        <v>0.33</v>
      </c>
      <c r="AY1794" s="49"/>
      <c r="AZ1794" s="71" t="s">
        <v>1243</v>
      </c>
      <c r="BA1794" s="49" t="s">
        <v>48</v>
      </c>
      <c r="BB179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0.99</v>
      </c>
      <c r="BC1794" s="72"/>
      <c r="BD1794" s="72"/>
      <c r="BE1794" s="72"/>
      <c r="BF1794" s="72"/>
      <c r="BG1794" s="74"/>
      <c r="BH1794" s="44"/>
      <c r="BI1794" s="45"/>
      <c r="BJ1794" s="45"/>
      <c r="BK1794" s="46"/>
      <c r="BL1794" s="45"/>
    </row>
    <row r="1795" spans="1:64" ht="18" customHeight="1" x14ac:dyDescent="0.3">
      <c r="A1795" s="76">
        <f>IFERROR(InformeTbHv[[#This Row],[T EFECTIVO]]/InformeTbHv[[#This Row],[Horas disponibles]],0)</f>
        <v>1</v>
      </c>
      <c r="B1795" s="76">
        <f>((InformeTbHv[[#This Row],[T PROGRAMADO]]-InformeTbHv[[#This Row],[HORAS DE OTRAS PARADA]]))/InformeTbHv[[#This Row],[T PROGRAMADO]]</f>
        <v>1</v>
      </c>
      <c r="C1795" s="217">
        <f>IFERROR(((InformeTbHv[[#This Row],[T PROGRAMADO]]-InformeTbHv[[#This Row],[Ttal P. mec]])/InformeTbHv[[#This Row],[T PROGRAMADO]]),0)</f>
        <v>1</v>
      </c>
      <c r="D1795" s="49">
        <f>IFERROR(ROUND(InformeTbHv[[#This Row],[TOTAL DE ARBOLES]]/InformeTbHv[[#This Row],[T EFECTIVO]],2),"")</f>
        <v>0</v>
      </c>
      <c r="E1795" s="49" t="str">
        <f>(IFERROR(ROUND(InformeTbHv[[#This Row],[M3]]/InformeTbHv[[#This Row],[TOTAL DE ARBOLES]],2),""))</f>
        <v/>
      </c>
      <c r="F1795" s="39">
        <f>IFERROR(ROUND(InformeTbHv[[#This Row],[M3]]/InformeTbHv[[#This Row],[T EFECTIVO]],2),"")</f>
        <v>0</v>
      </c>
      <c r="G1795" s="72">
        <f>InformeTbHv[[#This Row],[T PROGRAMADO]]-InformeTbHv[[#This Row],[HORAS DE OTRAS PARADA]]</f>
        <v>8</v>
      </c>
      <c r="H1795" s="72">
        <f>InformeTbHv[[#This Row],[T PROGRAMADO]]-SUM(InformeTbHv[[#This Row],[T PARADAS MEC]]+InformeTbHv[[#This Row],[ALISTAMIENTO]]+InformeTbHv[[#This Row],[Mantenimiento periódico]])</f>
        <v>8</v>
      </c>
      <c r="I1795" s="72">
        <f>InformeTbHv[[#This Row],[T PARADAS MEC]]+InformeTbHv[[#This Row],[ALISTAMIENTO]]+InformeTbHv[[#This Row],[Mantenimiento periódico]]</f>
        <v>0</v>
      </c>
      <c r="J1795" s="72">
        <f>SUMIF(InformeTbHv[[#This Row],[MOTIVO 1]],"Mantenimiento periódico",InformeTbHv[[#This Row],[T OTRA PARADA 1]])</f>
        <v>0</v>
      </c>
      <c r="K1795" s="72">
        <f>InformeTbHv[[#This Row],[Mantenimiento periódico]]+InformeTbHv[[#This Row],[ALISTAMIENTO]]</f>
        <v>0</v>
      </c>
      <c r="L1795" s="72">
        <f>SUM(InformeTbHv[[#This Row],[T OTRA PARADA 1]:[T OTRA PARADA 5]])</f>
        <v>0</v>
      </c>
      <c r="M1795" s="49" t="s">
        <v>68</v>
      </c>
      <c r="N1795" s="49" t="s">
        <v>1417</v>
      </c>
      <c r="O1795" s="49" t="s">
        <v>381</v>
      </c>
      <c r="P1795" s="49">
        <v>1007605468</v>
      </c>
      <c r="Q1795" s="49" t="s">
        <v>65</v>
      </c>
      <c r="R1795" s="49" t="s">
        <v>44</v>
      </c>
      <c r="S1795" s="77">
        <v>46137</v>
      </c>
      <c r="T1795" s="49" t="s">
        <v>164</v>
      </c>
      <c r="U1795" s="49"/>
      <c r="V1795" s="49"/>
      <c r="W1795" s="49"/>
      <c r="X1795" s="49"/>
      <c r="Y1795" s="49"/>
      <c r="Z1795" s="49"/>
      <c r="AA1795" s="49"/>
      <c r="AB1795" s="49"/>
      <c r="AC1795" s="49" t="s">
        <v>1426</v>
      </c>
      <c r="AD1795" s="49" t="s">
        <v>1471</v>
      </c>
      <c r="AE1795" s="49" t="s">
        <v>1512</v>
      </c>
      <c r="AF1795" s="49">
        <v>26.520279887958782</v>
      </c>
      <c r="AG1795" s="49" t="s">
        <v>1319</v>
      </c>
      <c r="AH1795" s="259">
        <v>8</v>
      </c>
      <c r="AI1795" s="125" t="s">
        <v>45</v>
      </c>
      <c r="AJ1795" s="418">
        <f>VLOOKUP(InformeTbHv[[#This Row],[TURNO]],[1]INFORMEHV!AI$2:AK$184,2,0)</f>
        <v>0.58333333333333337</v>
      </c>
      <c r="AK1795" s="418">
        <f>VLOOKUP(InformeTbHv[[#This Row],[TURNO]],[1]INFORMEHV!AI$2:AK$184,3,0)</f>
        <v>0.91666666666666663</v>
      </c>
      <c r="AL1795" s="125">
        <v>24</v>
      </c>
      <c r="AM1795" s="49"/>
      <c r="AN1795" s="49"/>
      <c r="AO1795" s="49"/>
      <c r="AP1795" s="49"/>
      <c r="AQ1795" s="72"/>
      <c r="AR1795" s="49">
        <v>8</v>
      </c>
      <c r="AS1795" s="49"/>
      <c r="AT1795" s="49"/>
      <c r="AU1795" s="49"/>
      <c r="AV1795" s="49"/>
      <c r="AW1795" s="49"/>
      <c r="AX1795" s="49"/>
      <c r="AY1795" s="49"/>
      <c r="AZ1795" s="71" t="s">
        <v>1246</v>
      </c>
      <c r="BA1795" s="49" t="s">
        <v>48</v>
      </c>
      <c r="BB179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v>
      </c>
      <c r="BC1795" s="72"/>
      <c r="BD1795" s="72"/>
      <c r="BE1795" s="72"/>
      <c r="BF1795" s="72"/>
      <c r="BG1795" s="74"/>
      <c r="BH1795" s="44"/>
      <c r="BI1795" s="45"/>
      <c r="BJ1795" s="45"/>
      <c r="BK1795" s="46"/>
      <c r="BL1795" s="45"/>
    </row>
    <row r="1796" spans="1:64" ht="18" customHeight="1" x14ac:dyDescent="0.3">
      <c r="A1796" s="76">
        <f>IFERROR(InformeTbHv[[#This Row],[T EFECTIVO]]/InformeTbHv[[#This Row],[Horas disponibles]],0)</f>
        <v>0.91395045632333771</v>
      </c>
      <c r="B1796" s="76">
        <f>((InformeTbHv[[#This Row],[T PROGRAMADO]]-InformeTbHv[[#This Row],[HORAS DE OTRAS PARADA]]))/InformeTbHv[[#This Row],[T PROGRAMADO]]</f>
        <v>0.87624999999999997</v>
      </c>
      <c r="C1796" s="217">
        <f>IFERROR(((InformeTbHv[[#This Row],[T PROGRAMADO]]-InformeTbHv[[#This Row],[Ttal P. mec]])/InformeTbHv[[#This Row],[T PROGRAMADO]]),0)</f>
        <v>0.95874999999999999</v>
      </c>
      <c r="D1796" s="49">
        <f>IFERROR(ROUND(InformeTbHv[[#This Row],[TOTAL DE ARBOLES]]/InformeTbHv[[#This Row],[T EFECTIVO]],2),"")</f>
        <v>9.1300000000000008</v>
      </c>
      <c r="E1796" s="49">
        <f>(IFERROR(ROUND(InformeTbHv[[#This Row],[M3]]/InformeTbHv[[#This Row],[TOTAL DE ARBOLES]],2),""))</f>
        <v>0.54</v>
      </c>
      <c r="F1796" s="39">
        <f>IFERROR(ROUND(InformeTbHv[[#This Row],[M3]]/InformeTbHv[[#This Row],[T EFECTIVO]],2),"")</f>
        <v>4.96</v>
      </c>
      <c r="G1796" s="72">
        <f>InformeTbHv[[#This Row],[T PROGRAMADO]]-InformeTbHv[[#This Row],[HORAS DE OTRAS PARADA]]</f>
        <v>7.01</v>
      </c>
      <c r="H1796" s="72">
        <f>InformeTbHv[[#This Row],[T PROGRAMADO]]-SUM(InformeTbHv[[#This Row],[T PARADAS MEC]]+InformeTbHv[[#This Row],[ALISTAMIENTO]]+InformeTbHv[[#This Row],[Mantenimiento periódico]])</f>
        <v>7.67</v>
      </c>
      <c r="I1796" s="72">
        <f>InformeTbHv[[#This Row],[T PARADAS MEC]]+InformeTbHv[[#This Row],[ALISTAMIENTO]]+InformeTbHv[[#This Row],[Mantenimiento periódico]]</f>
        <v>0.33</v>
      </c>
      <c r="J1796" s="72">
        <f>SUMIF(InformeTbHv[[#This Row],[MOTIVO 1]],"Mantenimiento periódico",InformeTbHv[[#This Row],[T OTRA PARADA 1]])</f>
        <v>0</v>
      </c>
      <c r="K1796" s="72">
        <f>InformeTbHv[[#This Row],[Mantenimiento periódico]]+InformeTbHv[[#This Row],[ALISTAMIENTO]]</f>
        <v>0.33</v>
      </c>
      <c r="L1796" s="72">
        <f>SUM(InformeTbHv[[#This Row],[T OTRA PARADA 1]:[T OTRA PARADA 5]])</f>
        <v>0</v>
      </c>
      <c r="M1796" s="49" t="s">
        <v>68</v>
      </c>
      <c r="N1796" s="49" t="s">
        <v>1417</v>
      </c>
      <c r="O1796" s="49" t="s">
        <v>84</v>
      </c>
      <c r="P1796" s="49">
        <v>1085247991</v>
      </c>
      <c r="Q1796" s="49" t="s">
        <v>65</v>
      </c>
      <c r="R1796" s="49" t="s">
        <v>44</v>
      </c>
      <c r="S1796" s="77">
        <v>46137</v>
      </c>
      <c r="T1796" s="49" t="s">
        <v>164</v>
      </c>
      <c r="U1796" s="49"/>
      <c r="V1796" s="49"/>
      <c r="W1796" s="49"/>
      <c r="X1796" s="49"/>
      <c r="Y1796" s="49"/>
      <c r="Z1796" s="49"/>
      <c r="AA1796" s="49"/>
      <c r="AB1796" s="49"/>
      <c r="AC1796" s="49" t="s">
        <v>1426</v>
      </c>
      <c r="AD1796" s="49" t="s">
        <v>1471</v>
      </c>
      <c r="AE1796" s="49" t="s">
        <v>1512</v>
      </c>
      <c r="AF1796" s="49">
        <v>26.520279887958782</v>
      </c>
      <c r="AG1796" s="49" t="s">
        <v>1319</v>
      </c>
      <c r="AH1796" s="259">
        <v>8</v>
      </c>
      <c r="AI1796" s="125" t="s">
        <v>47</v>
      </c>
      <c r="AJ1796" s="418">
        <f>VLOOKUP(InformeTbHv[[#This Row],[TURNO]],[1]INFORMEHV!AI$2:AK$184,2,0)</f>
        <v>0.25</v>
      </c>
      <c r="AK1796" s="418">
        <f>VLOOKUP(InformeTbHv[[#This Row],[TURNO]],[1]INFORMEHV!AI$2:AK$184,3,0)</f>
        <v>0.58333333333333337</v>
      </c>
      <c r="AL1796" s="125">
        <v>24</v>
      </c>
      <c r="AM1796" s="49">
        <v>64</v>
      </c>
      <c r="AN1796" s="49">
        <v>34.79</v>
      </c>
      <c r="AO1796" s="49">
        <v>7.3</v>
      </c>
      <c r="AP1796" s="49"/>
      <c r="AQ1796" s="72"/>
      <c r="AR1796" s="49">
        <v>8</v>
      </c>
      <c r="AS1796" s="49"/>
      <c r="AT1796" s="49"/>
      <c r="AU1796" s="49"/>
      <c r="AV1796" s="49">
        <v>0.33</v>
      </c>
      <c r="AW1796" s="49">
        <v>0.33</v>
      </c>
      <c r="AX1796" s="49">
        <v>0.33</v>
      </c>
      <c r="AY1796" s="49"/>
      <c r="AZ1796" s="71" t="s">
        <v>1247</v>
      </c>
      <c r="BA1796" s="49" t="s">
        <v>48</v>
      </c>
      <c r="BB179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0.99</v>
      </c>
      <c r="BC1796" s="72"/>
      <c r="BD1796" s="72"/>
      <c r="BE1796" s="72"/>
      <c r="BF1796" s="72"/>
      <c r="BG1796" s="74"/>
      <c r="BH1796" s="44"/>
      <c r="BI1796" s="45"/>
      <c r="BJ1796" s="45"/>
      <c r="BK1796" s="46"/>
      <c r="BL1796" s="45"/>
    </row>
    <row r="1797" spans="1:64" ht="18" customHeight="1" x14ac:dyDescent="0.3">
      <c r="A1797" s="76">
        <f>IFERROR(InformeTbHv[[#This Row],[T EFECTIVO]]/InformeTbHv[[#This Row],[Horas disponibles]],0)</f>
        <v>0.91395045632333771</v>
      </c>
      <c r="B1797" s="76">
        <f>((InformeTbHv[[#This Row],[T PROGRAMADO]]-InformeTbHv[[#This Row],[HORAS DE OTRAS PARADA]]))/InformeTbHv[[#This Row],[T PROGRAMADO]]</f>
        <v>0.87624999999999997</v>
      </c>
      <c r="C1797" s="217">
        <f>IFERROR(((InformeTbHv[[#This Row],[T PROGRAMADO]]-InformeTbHv[[#This Row],[Ttal P. mec]])/InformeTbHv[[#This Row],[T PROGRAMADO]]),0)</f>
        <v>0.95874999999999999</v>
      </c>
      <c r="D1797" s="49">
        <f>IFERROR(ROUND(InformeTbHv[[#This Row],[TOTAL DE ARBOLES]]/InformeTbHv[[#This Row],[T EFECTIVO]],2),"")</f>
        <v>44.94</v>
      </c>
      <c r="E1797" s="49">
        <f>(IFERROR(ROUND(InformeTbHv[[#This Row],[M3]]/InformeTbHv[[#This Row],[TOTAL DE ARBOLES]],2),""))</f>
        <v>0.28999999999999998</v>
      </c>
      <c r="F1797" s="39">
        <f>IFERROR(ROUND(InformeTbHv[[#This Row],[M3]]/InformeTbHv[[#This Row],[T EFECTIVO]],2),"")</f>
        <v>12.87</v>
      </c>
      <c r="G1797" s="72">
        <f>InformeTbHv[[#This Row],[T PROGRAMADO]]-InformeTbHv[[#This Row],[HORAS DE OTRAS PARADA]]</f>
        <v>7.01</v>
      </c>
      <c r="H1797" s="72">
        <f>InformeTbHv[[#This Row],[T PROGRAMADO]]-SUM(InformeTbHv[[#This Row],[T PARADAS MEC]]+InformeTbHv[[#This Row],[ALISTAMIENTO]]+InformeTbHv[[#This Row],[Mantenimiento periódico]])</f>
        <v>7.67</v>
      </c>
      <c r="I1797" s="72">
        <f>InformeTbHv[[#This Row],[T PARADAS MEC]]+InformeTbHv[[#This Row],[ALISTAMIENTO]]+InformeTbHv[[#This Row],[Mantenimiento periódico]]</f>
        <v>0.33</v>
      </c>
      <c r="J1797" s="72">
        <f>SUMIF(InformeTbHv[[#This Row],[MOTIVO 1]],"Mantenimiento periódico",InformeTbHv[[#This Row],[T OTRA PARADA 1]])</f>
        <v>0</v>
      </c>
      <c r="K1797" s="72">
        <f>InformeTbHv[[#This Row],[Mantenimiento periódico]]+InformeTbHv[[#This Row],[ALISTAMIENTO]]</f>
        <v>0.33</v>
      </c>
      <c r="L1797" s="72">
        <f>SUM(InformeTbHv[[#This Row],[T OTRA PARADA 1]:[T OTRA PARADA 5]])</f>
        <v>0</v>
      </c>
      <c r="M1797" s="49" t="s">
        <v>68</v>
      </c>
      <c r="N1797" s="49" t="s">
        <v>1417</v>
      </c>
      <c r="O1797" s="49" t="s">
        <v>381</v>
      </c>
      <c r="P1797" s="49">
        <v>1007605468</v>
      </c>
      <c r="Q1797" s="49" t="s">
        <v>65</v>
      </c>
      <c r="R1797" s="49" t="s">
        <v>44</v>
      </c>
      <c r="S1797" s="77">
        <v>46137</v>
      </c>
      <c r="T1797" s="49" t="s">
        <v>66</v>
      </c>
      <c r="U1797" s="49"/>
      <c r="V1797" s="49"/>
      <c r="W1797" s="49"/>
      <c r="X1797" s="49"/>
      <c r="Y1797" s="49"/>
      <c r="Z1797" s="49"/>
      <c r="AA1797" s="49"/>
      <c r="AB1797" s="49"/>
      <c r="AC1797" s="49" t="s">
        <v>1443</v>
      </c>
      <c r="AD1797" s="49" t="s">
        <v>1488</v>
      </c>
      <c r="AE1797" s="49" t="s">
        <v>1512</v>
      </c>
      <c r="AF1797" s="49">
        <v>29.074793843043448</v>
      </c>
      <c r="AG1797" s="251" t="s">
        <v>205</v>
      </c>
      <c r="AH1797" s="259">
        <v>13</v>
      </c>
      <c r="AI1797" s="49" t="s">
        <v>45</v>
      </c>
      <c r="AJ1797" s="420">
        <f>VLOOKUP(InformeTbHv[[#This Row],[TURNO]],[1]INFORMEHV!AI$2:AK$184,2,0)</f>
        <v>0.58333333333333337</v>
      </c>
      <c r="AK1797" s="420">
        <f>VLOOKUP(InformeTbHv[[#This Row],[TURNO]],[1]INFORMEHV!AI$2:AK$184,3,0)</f>
        <v>0.91666666666666663</v>
      </c>
      <c r="AL1797" s="125">
        <v>24</v>
      </c>
      <c r="AM1797" s="49">
        <v>315</v>
      </c>
      <c r="AN1797" s="49">
        <v>90.23</v>
      </c>
      <c r="AO1797" s="49">
        <v>17.3</v>
      </c>
      <c r="AP1797" s="49"/>
      <c r="AQ1797" s="72"/>
      <c r="AR1797" s="49">
        <v>8</v>
      </c>
      <c r="AS1797" s="49"/>
      <c r="AT1797" s="49"/>
      <c r="AU1797" s="49"/>
      <c r="AV1797" s="49">
        <v>0.33</v>
      </c>
      <c r="AW1797" s="49">
        <v>0.33</v>
      </c>
      <c r="AX1797" s="49">
        <v>0.33</v>
      </c>
      <c r="AY1797" s="49"/>
      <c r="AZ1797" s="71" t="s">
        <v>1248</v>
      </c>
      <c r="BA1797" s="49" t="s">
        <v>48</v>
      </c>
      <c r="BB179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0.99</v>
      </c>
      <c r="BC1797" s="72"/>
      <c r="BD1797" s="72"/>
      <c r="BE1797" s="72"/>
      <c r="BF1797" s="72"/>
      <c r="BG1797" s="74"/>
      <c r="BH1797" s="44"/>
      <c r="BI1797" s="45"/>
      <c r="BJ1797" s="45"/>
      <c r="BK1797" s="46"/>
      <c r="BL1797" s="45"/>
    </row>
    <row r="1798" spans="1:64" ht="18" customHeight="1" x14ac:dyDescent="0.3">
      <c r="A1798" s="76">
        <f>IFERROR(InformeTbHv[[#This Row],[T EFECTIVO]]/InformeTbHv[[#This Row],[Horas disponibles]],0)</f>
        <v>0.91395045632333771</v>
      </c>
      <c r="B1798" s="76">
        <f>((InformeTbHv[[#This Row],[T PROGRAMADO]]-InformeTbHv[[#This Row],[HORAS DE OTRAS PARADA]]))/InformeTbHv[[#This Row],[T PROGRAMADO]]</f>
        <v>0.87624999999999997</v>
      </c>
      <c r="C1798" s="217">
        <f>IFERROR(((InformeTbHv[[#This Row],[T PROGRAMADO]]-InformeTbHv[[#This Row],[Ttal P. mec]])/InformeTbHv[[#This Row],[T PROGRAMADO]]),0)</f>
        <v>0.95874999999999999</v>
      </c>
      <c r="D1798" s="49">
        <f>IFERROR(ROUND(InformeTbHv[[#This Row],[TOTAL DE ARBOLES]]/InformeTbHv[[#This Row],[T EFECTIVO]],2),"")</f>
        <v>43.94</v>
      </c>
      <c r="E1798" s="49">
        <f>(IFERROR(ROUND(InformeTbHv[[#This Row],[M3]]/InformeTbHv[[#This Row],[TOTAL DE ARBOLES]],2),""))</f>
        <v>0.2</v>
      </c>
      <c r="F1798" s="39">
        <f>IFERROR(ROUND(InformeTbHv[[#This Row],[M3]]/InformeTbHv[[#This Row],[T EFECTIVO]],2),"")</f>
        <v>8.58</v>
      </c>
      <c r="G1798" s="72">
        <f>InformeTbHv[[#This Row],[T PROGRAMADO]]-InformeTbHv[[#This Row],[HORAS DE OTRAS PARADA]]</f>
        <v>7.01</v>
      </c>
      <c r="H1798" s="72">
        <f>InformeTbHv[[#This Row],[T PROGRAMADO]]-SUM(InformeTbHv[[#This Row],[T PARADAS MEC]]+InformeTbHv[[#This Row],[ALISTAMIENTO]]+InformeTbHv[[#This Row],[Mantenimiento periódico]])</f>
        <v>7.67</v>
      </c>
      <c r="I1798" s="72">
        <f>InformeTbHv[[#This Row],[T PARADAS MEC]]+InformeTbHv[[#This Row],[ALISTAMIENTO]]+InformeTbHv[[#This Row],[Mantenimiento periódico]]</f>
        <v>0.33</v>
      </c>
      <c r="J1798" s="72">
        <f>SUMIF(InformeTbHv[[#This Row],[MOTIVO 1]],"Mantenimiento periódico",InformeTbHv[[#This Row],[T OTRA PARADA 1]])</f>
        <v>0</v>
      </c>
      <c r="K1798" s="72">
        <f>InformeTbHv[[#This Row],[Mantenimiento periódico]]+InformeTbHv[[#This Row],[ALISTAMIENTO]]</f>
        <v>0.33</v>
      </c>
      <c r="L1798" s="72">
        <f>SUM(InformeTbHv[[#This Row],[T OTRA PARADA 1]:[T OTRA PARADA 5]])</f>
        <v>0</v>
      </c>
      <c r="M1798" s="49" t="s">
        <v>68</v>
      </c>
      <c r="N1798" s="49" t="s">
        <v>1417</v>
      </c>
      <c r="O1798" s="49" t="s">
        <v>381</v>
      </c>
      <c r="P1798" s="49">
        <v>1007605468</v>
      </c>
      <c r="Q1798" s="49" t="s">
        <v>65</v>
      </c>
      <c r="R1798" s="49" t="s">
        <v>44</v>
      </c>
      <c r="S1798" s="77">
        <v>46139</v>
      </c>
      <c r="T1798" s="49" t="s">
        <v>66</v>
      </c>
      <c r="U1798" s="49"/>
      <c r="V1798" s="49"/>
      <c r="W1798" s="49"/>
      <c r="X1798" s="49"/>
      <c r="Y1798" s="49"/>
      <c r="Z1798" s="49"/>
      <c r="AA1798" s="49"/>
      <c r="AB1798" s="49"/>
      <c r="AC1798" s="49" t="s">
        <v>1443</v>
      </c>
      <c r="AD1798" s="49" t="s">
        <v>1488</v>
      </c>
      <c r="AE1798" s="49" t="s">
        <v>1512</v>
      </c>
      <c r="AF1798" s="49">
        <v>29.074793843043448</v>
      </c>
      <c r="AG1798" s="251" t="s">
        <v>205</v>
      </c>
      <c r="AH1798" s="259">
        <v>13</v>
      </c>
      <c r="AI1798" s="49" t="s">
        <v>45</v>
      </c>
      <c r="AJ1798" s="420">
        <f>VLOOKUP(InformeTbHv[[#This Row],[TURNO]],[1]INFORMEHV!AI$2:AK$184,2,0)</f>
        <v>0.58333333333333337</v>
      </c>
      <c r="AK1798" s="420">
        <f>VLOOKUP(InformeTbHv[[#This Row],[TURNO]],[1]INFORMEHV!AI$2:AK$184,3,0)</f>
        <v>0.91666666666666663</v>
      </c>
      <c r="AL1798" s="125">
        <v>24</v>
      </c>
      <c r="AM1798" s="49">
        <v>308</v>
      </c>
      <c r="AN1798" s="49">
        <v>60.12</v>
      </c>
      <c r="AO1798" s="49">
        <v>9.26</v>
      </c>
      <c r="AP1798" s="49"/>
      <c r="AQ1798" s="72"/>
      <c r="AR1798" s="49">
        <v>8</v>
      </c>
      <c r="AS1798" s="49"/>
      <c r="AT1798" s="49"/>
      <c r="AU1798" s="49"/>
      <c r="AV1798" s="49">
        <v>0.33</v>
      </c>
      <c r="AW1798" s="49">
        <v>0.33</v>
      </c>
      <c r="AX1798" s="49">
        <v>0.33</v>
      </c>
      <c r="AY1798" s="49"/>
      <c r="AZ1798" s="71" t="s">
        <v>1250</v>
      </c>
      <c r="BA1798" s="49" t="s">
        <v>48</v>
      </c>
      <c r="BB179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0.99</v>
      </c>
      <c r="BC1798" s="72"/>
      <c r="BD1798" s="72"/>
      <c r="BE1798" s="72"/>
      <c r="BF1798" s="72"/>
      <c r="BG1798" s="74"/>
      <c r="BH1798" s="44"/>
      <c r="BI1798" s="45"/>
      <c r="BJ1798" s="45"/>
      <c r="BK1798" s="46"/>
      <c r="BL1798" s="45"/>
    </row>
    <row r="1799" spans="1:64" ht="18" customHeight="1" x14ac:dyDescent="0.3">
      <c r="A1799" s="76">
        <f>IFERROR(InformeTbHv[[#This Row],[T EFECTIVO]]/InformeTbHv[[#This Row],[Horas disponibles]],0)</f>
        <v>0.47229551451187335</v>
      </c>
      <c r="B1799" s="76">
        <f>((InformeTbHv[[#This Row],[T PROGRAMADO]]-InformeTbHv[[#This Row],[HORAS DE OTRAS PARADA]]))/InformeTbHv[[#This Row],[T PROGRAMADO]]</f>
        <v>0.44750000000000001</v>
      </c>
      <c r="C1799" s="217">
        <f>IFERROR(((InformeTbHv[[#This Row],[T PROGRAMADO]]-InformeTbHv[[#This Row],[Ttal P. mec]])/InformeTbHv[[#This Row],[T PROGRAMADO]]),0)</f>
        <v>0.94750000000000001</v>
      </c>
      <c r="D1799" s="49">
        <f>IFERROR(ROUND(InformeTbHv[[#This Row],[TOTAL DE ARBOLES]]/InformeTbHv[[#This Row],[T EFECTIVO]],2),"")</f>
        <v>19.829999999999998</v>
      </c>
      <c r="E1799" s="49">
        <f>(IFERROR(ROUND(InformeTbHv[[#This Row],[M3]]/InformeTbHv[[#This Row],[TOTAL DE ARBOLES]],2),""))</f>
        <v>0.65</v>
      </c>
      <c r="F1799" s="39">
        <f>IFERROR(ROUND(InformeTbHv[[#This Row],[M3]]/InformeTbHv[[#This Row],[T EFECTIVO]],2),"")</f>
        <v>12.8</v>
      </c>
      <c r="G1799" s="72">
        <f>InformeTbHv[[#This Row],[T PROGRAMADO]]-InformeTbHv[[#This Row],[HORAS DE OTRAS PARADA]]</f>
        <v>3.58</v>
      </c>
      <c r="H1799" s="72">
        <f>InformeTbHv[[#This Row],[T PROGRAMADO]]-SUM(InformeTbHv[[#This Row],[T PARADAS MEC]]+InformeTbHv[[#This Row],[ALISTAMIENTO]]+InformeTbHv[[#This Row],[Mantenimiento periódico]])</f>
        <v>7.58</v>
      </c>
      <c r="I1799" s="72">
        <f>InformeTbHv[[#This Row],[T PARADAS MEC]]+InformeTbHv[[#This Row],[ALISTAMIENTO]]+InformeTbHv[[#This Row],[Mantenimiento periódico]]</f>
        <v>0.42</v>
      </c>
      <c r="J1799" s="72">
        <f>SUMIF(InformeTbHv[[#This Row],[MOTIVO 1]],"Mantenimiento periódico",InformeTbHv[[#This Row],[T OTRA PARADA 1]])</f>
        <v>0</v>
      </c>
      <c r="K1799" s="72">
        <f>InformeTbHv[[#This Row],[Mantenimiento periódico]]+InformeTbHv[[#This Row],[ALISTAMIENTO]]</f>
        <v>0.42</v>
      </c>
      <c r="L1799" s="72">
        <f>SUM(InformeTbHv[[#This Row],[T OTRA PARADA 1]:[T OTRA PARADA 5]])</f>
        <v>4</v>
      </c>
      <c r="M1799" s="49" t="s">
        <v>42</v>
      </c>
      <c r="N1799" s="49" t="s">
        <v>1418</v>
      </c>
      <c r="O1799" s="49" t="s">
        <v>75</v>
      </c>
      <c r="P1799" s="49">
        <v>1114481552</v>
      </c>
      <c r="Q1799" s="49" t="s">
        <v>43</v>
      </c>
      <c r="R1799" s="49" t="s">
        <v>44</v>
      </c>
      <c r="S1799" s="77">
        <v>46139</v>
      </c>
      <c r="T1799" s="49" t="s">
        <v>1229</v>
      </c>
      <c r="U1799" s="49"/>
      <c r="V1799" s="49"/>
      <c r="W1799" s="49"/>
      <c r="X1799" s="49"/>
      <c r="Y1799" s="49"/>
      <c r="Z1799" s="49"/>
      <c r="AA1799" s="49"/>
      <c r="AB1799" s="49"/>
      <c r="AC1799" s="49" t="s">
        <v>1438</v>
      </c>
      <c r="AD1799" s="49" t="s">
        <v>1483</v>
      </c>
      <c r="AE1799" s="49" t="s">
        <v>1519</v>
      </c>
      <c r="AF1799" s="49">
        <v>25.116340228779134</v>
      </c>
      <c r="AG1799" s="49" t="s">
        <v>208</v>
      </c>
      <c r="AH1799" s="259">
        <v>8</v>
      </c>
      <c r="AI1799" s="49" t="s">
        <v>45</v>
      </c>
      <c r="AJ1799" s="420">
        <f>VLOOKUP(InformeTbHv[[#This Row],[TURNO]],[1]INFORMEHV!AI$2:AK$184,2,0)</f>
        <v>0.58333333333333337</v>
      </c>
      <c r="AK1799" s="420">
        <f>VLOOKUP(InformeTbHv[[#This Row],[TURNO]],[1]INFORMEHV!AI$2:AK$184,3,0)</f>
        <v>0.91666666666666663</v>
      </c>
      <c r="AL1799" s="125">
        <v>34</v>
      </c>
      <c r="AM1799" s="49">
        <v>71</v>
      </c>
      <c r="AN1799" s="49">
        <v>45.83</v>
      </c>
      <c r="AO1799" s="49">
        <v>13.34</v>
      </c>
      <c r="AP1799" s="49"/>
      <c r="AQ1799" s="72">
        <v>25</v>
      </c>
      <c r="AR1799" s="49">
        <v>8</v>
      </c>
      <c r="AS1799" s="49"/>
      <c r="AT1799" s="49"/>
      <c r="AU1799" s="49"/>
      <c r="AV1799" s="49">
        <v>0.42</v>
      </c>
      <c r="AW1799" s="49"/>
      <c r="AX1799" s="49"/>
      <c r="AY1799" s="49">
        <v>2</v>
      </c>
      <c r="AZ1799" s="71" t="s">
        <v>92</v>
      </c>
      <c r="BA1799" s="49" t="s">
        <v>46</v>
      </c>
      <c r="BB179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4.42</v>
      </c>
      <c r="BC1799" s="72">
        <v>4</v>
      </c>
      <c r="BD1799" s="72"/>
      <c r="BE1799" s="72"/>
      <c r="BF1799" s="72"/>
      <c r="BG1799" s="74"/>
      <c r="BH1799" s="44" t="s">
        <v>251</v>
      </c>
      <c r="BI1799" s="45"/>
      <c r="BJ1799" s="45"/>
      <c r="BK1799" s="46"/>
      <c r="BL1799" s="45"/>
    </row>
    <row r="1800" spans="1:64" ht="18" customHeight="1" x14ac:dyDescent="0.3">
      <c r="A1800" s="76">
        <f>IFERROR(InformeTbHv[[#This Row],[T EFECTIVO]]/InformeTbHv[[#This Row],[Horas disponibles]],0)</f>
        <v>0.95646437994722955</v>
      </c>
      <c r="B1800" s="76">
        <f>((InformeTbHv[[#This Row],[T PROGRAMADO]]-InformeTbHv[[#This Row],[HORAS DE OTRAS PARADA]]))/InformeTbHv[[#This Row],[T PROGRAMADO]]</f>
        <v>0.90625</v>
      </c>
      <c r="C1800" s="217">
        <f>IFERROR(((InformeTbHv[[#This Row],[T PROGRAMADO]]-InformeTbHv[[#This Row],[Ttal P. mec]])/InformeTbHv[[#This Row],[T PROGRAMADO]]),0)</f>
        <v>0.94750000000000001</v>
      </c>
      <c r="D1800" s="49">
        <f>IFERROR(ROUND(InformeTbHv[[#This Row],[TOTAL DE ARBOLES]]/InformeTbHv[[#This Row],[T EFECTIVO]],2),"")</f>
        <v>40.549999999999997</v>
      </c>
      <c r="E1800" s="49">
        <f>(IFERROR(ROUND(InformeTbHv[[#This Row],[M3]]/InformeTbHv[[#This Row],[TOTAL DE ARBOLES]],2),""))</f>
        <v>0.45</v>
      </c>
      <c r="F1800" s="39">
        <f>IFERROR(ROUND(InformeTbHv[[#This Row],[M3]]/InformeTbHv[[#This Row],[T EFECTIVO]],2),"")</f>
        <v>18.149999999999999</v>
      </c>
      <c r="G1800" s="72">
        <f>InformeTbHv[[#This Row],[T PROGRAMADO]]-InformeTbHv[[#This Row],[HORAS DE OTRAS PARADA]]</f>
        <v>7.25</v>
      </c>
      <c r="H1800" s="72">
        <f>InformeTbHv[[#This Row],[T PROGRAMADO]]-SUM(InformeTbHv[[#This Row],[T PARADAS MEC]]+InformeTbHv[[#This Row],[ALISTAMIENTO]]+InformeTbHv[[#This Row],[Mantenimiento periódico]])</f>
        <v>7.58</v>
      </c>
      <c r="I1800" s="72">
        <f>InformeTbHv[[#This Row],[T PARADAS MEC]]+InformeTbHv[[#This Row],[ALISTAMIENTO]]+InformeTbHv[[#This Row],[Mantenimiento periódico]]</f>
        <v>0.42</v>
      </c>
      <c r="J1800" s="72">
        <f>SUMIF(InformeTbHv[[#This Row],[MOTIVO 1]],"Mantenimiento periódico",InformeTbHv[[#This Row],[T OTRA PARADA 1]])</f>
        <v>0</v>
      </c>
      <c r="K1800" s="72">
        <f>InformeTbHv[[#This Row],[Mantenimiento periódico]]+InformeTbHv[[#This Row],[ALISTAMIENTO]]</f>
        <v>0.42</v>
      </c>
      <c r="L1800" s="72">
        <f>SUM(InformeTbHv[[#This Row],[T OTRA PARADA 1]:[T OTRA PARADA 5]])</f>
        <v>0</v>
      </c>
      <c r="M1800" s="49" t="s">
        <v>42</v>
      </c>
      <c r="N1800" s="49" t="s">
        <v>1418</v>
      </c>
      <c r="O1800" s="49" t="s">
        <v>58</v>
      </c>
      <c r="P1800" s="49">
        <v>6343935</v>
      </c>
      <c r="Q1800" s="49" t="s">
        <v>43</v>
      </c>
      <c r="R1800" s="49" t="s">
        <v>44</v>
      </c>
      <c r="S1800" s="77">
        <v>46139</v>
      </c>
      <c r="T1800" s="49" t="s">
        <v>1229</v>
      </c>
      <c r="U1800" s="49"/>
      <c r="V1800" s="49"/>
      <c r="W1800" s="49"/>
      <c r="X1800" s="49"/>
      <c r="Y1800" s="49"/>
      <c r="Z1800" s="49"/>
      <c r="AA1800" s="49"/>
      <c r="AB1800" s="49"/>
      <c r="AC1800" s="49" t="s">
        <v>1438</v>
      </c>
      <c r="AD1800" s="49" t="s">
        <v>1483</v>
      </c>
      <c r="AE1800" s="49" t="s">
        <v>1519</v>
      </c>
      <c r="AF1800" s="49">
        <v>25.116340228779134</v>
      </c>
      <c r="AG1800" s="49" t="s">
        <v>208</v>
      </c>
      <c r="AH1800" s="259">
        <v>8</v>
      </c>
      <c r="AI1800" s="49" t="s">
        <v>47</v>
      </c>
      <c r="AJ1800" s="420">
        <f>VLOOKUP(InformeTbHv[[#This Row],[TURNO]],[1]INFORMEHV!AI$2:AK$184,2,0)</f>
        <v>0.25</v>
      </c>
      <c r="AK1800" s="420">
        <f>VLOOKUP(InformeTbHv[[#This Row],[TURNO]],[1]INFORMEHV!AI$2:AK$184,3,0)</f>
        <v>0.58333333333333337</v>
      </c>
      <c r="AL1800" s="125">
        <v>30</v>
      </c>
      <c r="AM1800" s="49">
        <v>294</v>
      </c>
      <c r="AN1800" s="49">
        <v>131.58000000000001</v>
      </c>
      <c r="AO1800" s="49">
        <v>9.43</v>
      </c>
      <c r="AP1800" s="49"/>
      <c r="AQ1800" s="72">
        <v>25</v>
      </c>
      <c r="AR1800" s="49">
        <v>8</v>
      </c>
      <c r="AS1800" s="49"/>
      <c r="AT1800" s="49"/>
      <c r="AU1800" s="49"/>
      <c r="AV1800" s="49">
        <v>0.42</v>
      </c>
      <c r="AW1800" s="49"/>
      <c r="AX1800" s="49">
        <v>0.33</v>
      </c>
      <c r="AY1800" s="49">
        <v>4</v>
      </c>
      <c r="AZ1800" s="71" t="s">
        <v>92</v>
      </c>
      <c r="BA1800" s="49" t="s">
        <v>48</v>
      </c>
      <c r="BB180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0.75</v>
      </c>
      <c r="BC1800" s="72"/>
      <c r="BD1800" s="72"/>
      <c r="BE1800" s="72"/>
      <c r="BF1800" s="72"/>
      <c r="BG1800" s="74"/>
      <c r="BH1800" s="44"/>
      <c r="BI1800" s="45"/>
      <c r="BJ1800" s="45"/>
      <c r="BK1800" s="46"/>
      <c r="BL1800" s="45"/>
    </row>
    <row r="1801" spans="1:64" ht="18" customHeight="1" x14ac:dyDescent="0.3">
      <c r="A1801" s="76">
        <f>IFERROR(InformeTbHv[[#This Row],[T EFECTIVO]]/InformeTbHv[[#This Row],[Horas disponibles]],0)</f>
        <v>0.941336971350614</v>
      </c>
      <c r="B1801" s="76">
        <f>((InformeTbHv[[#This Row],[T PROGRAMADO]]-InformeTbHv[[#This Row],[HORAS DE OTRAS PARADA]]))/InformeTbHv[[#This Row],[T PROGRAMADO]]</f>
        <v>0.86250000000000004</v>
      </c>
      <c r="C1801" s="217">
        <f>IFERROR(((InformeTbHv[[#This Row],[T PROGRAMADO]]-InformeTbHv[[#This Row],[Ttal P. mec]])/InformeTbHv[[#This Row],[T PROGRAMADO]]),0)</f>
        <v>0.91625000000000001</v>
      </c>
      <c r="D1801" s="49">
        <f>IFERROR(ROUND(InformeTbHv[[#This Row],[TOTAL DE ARBOLES]]/InformeTbHv[[#This Row],[T EFECTIVO]],2),"")</f>
        <v>26.67</v>
      </c>
      <c r="E1801" s="49">
        <f>(IFERROR(ROUND(InformeTbHv[[#This Row],[M3]]/InformeTbHv[[#This Row],[TOTAL DE ARBOLES]],2),""))</f>
        <v>0.46</v>
      </c>
      <c r="F1801" s="39">
        <f>IFERROR(ROUND(InformeTbHv[[#This Row],[M3]]/InformeTbHv[[#This Row],[T EFECTIVO]],2),"")</f>
        <v>12.17</v>
      </c>
      <c r="G1801" s="72">
        <f>InformeTbHv[[#This Row],[T PROGRAMADO]]-InformeTbHv[[#This Row],[HORAS DE OTRAS PARADA]]</f>
        <v>6.9</v>
      </c>
      <c r="H1801" s="72">
        <f>InformeTbHv[[#This Row],[T PROGRAMADO]]-SUM(InformeTbHv[[#This Row],[T PARADAS MEC]]+InformeTbHv[[#This Row],[ALISTAMIENTO]]+InformeTbHv[[#This Row],[Mantenimiento periódico]])</f>
        <v>7.33</v>
      </c>
      <c r="I1801" s="72">
        <f>InformeTbHv[[#This Row],[T PARADAS MEC]]+InformeTbHv[[#This Row],[ALISTAMIENTO]]+InformeTbHv[[#This Row],[Mantenimiento periódico]]</f>
        <v>0.67</v>
      </c>
      <c r="J1801" s="72">
        <f>SUMIF(InformeTbHv[[#This Row],[MOTIVO 1]],"Mantenimiento periódico",InformeTbHv[[#This Row],[T OTRA PARADA 1]])</f>
        <v>0</v>
      </c>
      <c r="K1801" s="72">
        <f>InformeTbHv[[#This Row],[Mantenimiento periódico]]+InformeTbHv[[#This Row],[ALISTAMIENTO]]</f>
        <v>0.67</v>
      </c>
      <c r="L1801" s="72">
        <f>SUM(InformeTbHv[[#This Row],[T OTRA PARADA 1]:[T OTRA PARADA 5]])</f>
        <v>0</v>
      </c>
      <c r="M1801" s="49" t="s">
        <v>42</v>
      </c>
      <c r="N1801" s="49" t="s">
        <v>1418</v>
      </c>
      <c r="O1801" s="49" t="s">
        <v>58</v>
      </c>
      <c r="P1801" s="49">
        <v>6343935</v>
      </c>
      <c r="Q1801" s="49" t="s">
        <v>43</v>
      </c>
      <c r="R1801" s="49" t="s">
        <v>44</v>
      </c>
      <c r="S1801" s="77">
        <v>46138</v>
      </c>
      <c r="T1801" s="49" t="s">
        <v>1229</v>
      </c>
      <c r="U1801" s="49"/>
      <c r="V1801" s="49"/>
      <c r="W1801" s="49"/>
      <c r="X1801" s="49"/>
      <c r="Y1801" s="49"/>
      <c r="Z1801" s="49"/>
      <c r="AA1801" s="49"/>
      <c r="AB1801" s="49"/>
      <c r="AC1801" s="49" t="s">
        <v>1438</v>
      </c>
      <c r="AD1801" s="49" t="s">
        <v>1483</v>
      </c>
      <c r="AE1801" s="49" t="s">
        <v>1519</v>
      </c>
      <c r="AF1801" s="49">
        <v>25.116340228779134</v>
      </c>
      <c r="AG1801" s="49" t="s">
        <v>208</v>
      </c>
      <c r="AH1801" s="259">
        <v>8</v>
      </c>
      <c r="AI1801" s="49" t="s">
        <v>47</v>
      </c>
      <c r="AJ1801" s="420">
        <f>VLOOKUP(InformeTbHv[[#This Row],[TURNO]],[1]INFORMEHV!AI$2:AK$184,2,0)</f>
        <v>0.25</v>
      </c>
      <c r="AK1801" s="420">
        <f>VLOOKUP(InformeTbHv[[#This Row],[TURNO]],[1]INFORMEHV!AI$2:AK$184,3,0)</f>
        <v>0.58333333333333337</v>
      </c>
      <c r="AL1801" s="125">
        <v>31</v>
      </c>
      <c r="AM1801" s="49">
        <v>184</v>
      </c>
      <c r="AN1801" s="49">
        <v>84</v>
      </c>
      <c r="AO1801" s="49">
        <v>9</v>
      </c>
      <c r="AP1801" s="49">
        <v>33</v>
      </c>
      <c r="AQ1801" s="72">
        <v>27</v>
      </c>
      <c r="AR1801" s="49">
        <v>8</v>
      </c>
      <c r="AS1801" s="49"/>
      <c r="AT1801" s="49"/>
      <c r="AU1801" s="49"/>
      <c r="AV1801" s="49">
        <v>0.67</v>
      </c>
      <c r="AW1801" s="49">
        <v>0.2</v>
      </c>
      <c r="AX1801" s="49">
        <v>0.23</v>
      </c>
      <c r="AY1801" s="49">
        <v>3</v>
      </c>
      <c r="AZ1801" s="71" t="s">
        <v>1251</v>
      </c>
      <c r="BA1801" s="49" t="s">
        <v>48</v>
      </c>
      <c r="BB180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1.1000000000000001</v>
      </c>
      <c r="BC1801" s="72"/>
      <c r="BD1801" s="72"/>
      <c r="BE1801" s="72"/>
      <c r="BF1801" s="72"/>
      <c r="BG1801" s="74"/>
      <c r="BH1801" s="44"/>
      <c r="BI1801" s="45"/>
      <c r="BJ1801" s="45"/>
      <c r="BK1801" s="46"/>
      <c r="BL1801" s="45"/>
    </row>
    <row r="1802" spans="1:64" ht="18" customHeight="1" x14ac:dyDescent="0.3">
      <c r="A1802" s="76">
        <f>IFERROR(InformeTbHv[[#This Row],[T EFECTIVO]]/InformeTbHv[[#This Row],[Horas disponibles]],0)</f>
        <v>0</v>
      </c>
      <c r="B1802" s="76">
        <f>((InformeTbHv[[#This Row],[T PROGRAMADO]]-InformeTbHv[[#This Row],[HORAS DE OTRAS PARADA]]))/InformeTbHv[[#This Row],[T PROGRAMADO]]</f>
        <v>0</v>
      </c>
      <c r="C1802" s="217">
        <f>IFERROR(((InformeTbHv[[#This Row],[T PROGRAMADO]]-InformeTbHv[[#This Row],[Ttal P. mec]])/InformeTbHv[[#This Row],[T PROGRAMADO]]),0)</f>
        <v>1</v>
      </c>
      <c r="D1802" s="49" t="str">
        <f>IFERROR(ROUND(InformeTbHv[[#This Row],[TOTAL DE ARBOLES]]/InformeTbHv[[#This Row],[T EFECTIVO]],2),"")</f>
        <v/>
      </c>
      <c r="E1802" s="49" t="str">
        <f>(IFERROR(ROUND(InformeTbHv[[#This Row],[M3]]/InformeTbHv[[#This Row],[TOTAL DE ARBOLES]],2),""))</f>
        <v/>
      </c>
      <c r="F1802" s="39" t="str">
        <f>IFERROR(ROUND(InformeTbHv[[#This Row],[M3]]/InformeTbHv[[#This Row],[T EFECTIVO]],2),"")</f>
        <v/>
      </c>
      <c r="G1802" s="72">
        <f>InformeTbHv[[#This Row],[T PROGRAMADO]]-InformeTbHv[[#This Row],[HORAS DE OTRAS PARADA]]</f>
        <v>0</v>
      </c>
      <c r="H1802" s="72">
        <f>InformeTbHv[[#This Row],[T PROGRAMADO]]-SUM(InformeTbHv[[#This Row],[T PARADAS MEC]]+InformeTbHv[[#This Row],[ALISTAMIENTO]]+InformeTbHv[[#This Row],[Mantenimiento periódico]])</f>
        <v>8</v>
      </c>
      <c r="I1802" s="72">
        <f>InformeTbHv[[#This Row],[T PARADAS MEC]]+InformeTbHv[[#This Row],[ALISTAMIENTO]]+InformeTbHv[[#This Row],[Mantenimiento periódico]]</f>
        <v>0</v>
      </c>
      <c r="J1802" s="72">
        <f>SUMIF(InformeTbHv[[#This Row],[MOTIVO 1]],"Mantenimiento periódico",InformeTbHv[[#This Row],[T OTRA PARADA 1]])</f>
        <v>0</v>
      </c>
      <c r="K1802" s="72">
        <f>InformeTbHv[[#This Row],[Mantenimiento periódico]]+InformeTbHv[[#This Row],[ALISTAMIENTO]]</f>
        <v>0</v>
      </c>
      <c r="L1802" s="72">
        <f>SUM(InformeTbHv[[#This Row],[T OTRA PARADA 1]:[T OTRA PARADA 5]])</f>
        <v>8</v>
      </c>
      <c r="M1802" s="49" t="s">
        <v>68</v>
      </c>
      <c r="N1802" s="49" t="s">
        <v>1417</v>
      </c>
      <c r="O1802" s="49" t="s">
        <v>381</v>
      </c>
      <c r="P1802" s="49">
        <v>1007605468</v>
      </c>
      <c r="Q1802" s="49" t="s">
        <v>65</v>
      </c>
      <c r="R1802" s="49" t="s">
        <v>44</v>
      </c>
      <c r="S1802" s="77">
        <v>46140</v>
      </c>
      <c r="T1802" s="49" t="s">
        <v>164</v>
      </c>
      <c r="U1802" s="49"/>
      <c r="V1802" s="49"/>
      <c r="W1802" s="49"/>
      <c r="X1802" s="49"/>
      <c r="Y1802" s="49"/>
      <c r="Z1802" s="49"/>
      <c r="AA1802" s="49"/>
      <c r="AB1802" s="49"/>
      <c r="AC1802" s="49" t="s">
        <v>1426</v>
      </c>
      <c r="AD1802" s="49" t="s">
        <v>1471</v>
      </c>
      <c r="AE1802" s="49" t="s">
        <v>1512</v>
      </c>
      <c r="AF1802" s="49">
        <v>26.520279887958782</v>
      </c>
      <c r="AG1802" s="49" t="s">
        <v>1319</v>
      </c>
      <c r="AH1802" s="259">
        <v>8</v>
      </c>
      <c r="AI1802" s="125" t="s">
        <v>47</v>
      </c>
      <c r="AJ1802" s="418">
        <f>VLOOKUP(InformeTbHv[[#This Row],[TURNO]],[1]INFORMEHV!AI$2:AK$184,2,0)</f>
        <v>0.25</v>
      </c>
      <c r="AK1802" s="418">
        <f>VLOOKUP(InformeTbHv[[#This Row],[TURNO]],[1]INFORMEHV!AI$2:AK$184,3,0)</f>
        <v>0.58333333333333337</v>
      </c>
      <c r="AL1802" s="125">
        <v>27</v>
      </c>
      <c r="AM1802" s="49"/>
      <c r="AN1802" s="49"/>
      <c r="AO1802" s="49"/>
      <c r="AP1802" s="49"/>
      <c r="AQ1802" s="72"/>
      <c r="AR1802" s="49">
        <v>8</v>
      </c>
      <c r="AS1802" s="49"/>
      <c r="AT1802" s="49"/>
      <c r="AU1802" s="49"/>
      <c r="AV1802" s="49"/>
      <c r="AW1802" s="49"/>
      <c r="AX1802" s="49"/>
      <c r="AY1802" s="49"/>
      <c r="AZ1802" s="71" t="s">
        <v>1254</v>
      </c>
      <c r="BA1802" s="49" t="s">
        <v>48</v>
      </c>
      <c r="BB180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1802" s="72">
        <v>8</v>
      </c>
      <c r="BD1802" s="72"/>
      <c r="BE1802" s="72"/>
      <c r="BF1802" s="72"/>
      <c r="BG1802" s="74"/>
      <c r="BH1802" s="44" t="s">
        <v>237</v>
      </c>
      <c r="BI1802" s="45"/>
      <c r="BJ1802" s="45"/>
      <c r="BK1802" s="46"/>
      <c r="BL1802" s="45"/>
    </row>
    <row r="1803" spans="1:64" ht="18" customHeight="1" x14ac:dyDescent="0.3">
      <c r="A1803" s="76">
        <f>IFERROR(InformeTbHv[[#This Row],[T EFECTIVO]]/InformeTbHv[[#This Row],[Horas disponibles]],0)</f>
        <v>0</v>
      </c>
      <c r="B1803" s="76">
        <f>((InformeTbHv[[#This Row],[T PROGRAMADO]]-InformeTbHv[[#This Row],[HORAS DE OTRAS PARADA]]))/InformeTbHv[[#This Row],[T PROGRAMADO]]</f>
        <v>0</v>
      </c>
      <c r="C1803" s="217">
        <f>IFERROR(((InformeTbHv[[#This Row],[T PROGRAMADO]]-InformeTbHv[[#This Row],[Ttal P. mec]])/InformeTbHv[[#This Row],[T PROGRAMADO]]),0)</f>
        <v>1</v>
      </c>
      <c r="D1803" s="49" t="str">
        <f>IFERROR(ROUND(InformeTbHv[[#This Row],[TOTAL DE ARBOLES]]/InformeTbHv[[#This Row],[T EFECTIVO]],2),"")</f>
        <v/>
      </c>
      <c r="E1803" s="49" t="str">
        <f>(IFERROR(ROUND(InformeTbHv[[#This Row],[M3]]/InformeTbHv[[#This Row],[TOTAL DE ARBOLES]],2),""))</f>
        <v/>
      </c>
      <c r="F1803" s="39" t="str">
        <f>IFERROR(ROUND(InformeTbHv[[#This Row],[M3]]/InformeTbHv[[#This Row],[T EFECTIVO]],2),"")</f>
        <v/>
      </c>
      <c r="G1803" s="72">
        <f>InformeTbHv[[#This Row],[T PROGRAMADO]]-InformeTbHv[[#This Row],[HORAS DE OTRAS PARADA]]</f>
        <v>0</v>
      </c>
      <c r="H1803" s="72">
        <f>InformeTbHv[[#This Row],[T PROGRAMADO]]-SUM(InformeTbHv[[#This Row],[T PARADAS MEC]]+InformeTbHv[[#This Row],[ALISTAMIENTO]]+InformeTbHv[[#This Row],[Mantenimiento periódico]])</f>
        <v>8</v>
      </c>
      <c r="I1803" s="72">
        <f>InformeTbHv[[#This Row],[T PARADAS MEC]]+InformeTbHv[[#This Row],[ALISTAMIENTO]]+InformeTbHv[[#This Row],[Mantenimiento periódico]]</f>
        <v>0</v>
      </c>
      <c r="J1803" s="72">
        <f>SUMIF(InformeTbHv[[#This Row],[MOTIVO 1]],"Mantenimiento periódico",InformeTbHv[[#This Row],[T OTRA PARADA 1]])</f>
        <v>0</v>
      </c>
      <c r="K1803" s="72">
        <f>InformeTbHv[[#This Row],[Mantenimiento periódico]]+InformeTbHv[[#This Row],[ALISTAMIENTO]]</f>
        <v>0</v>
      </c>
      <c r="L1803" s="72">
        <f>SUM(InformeTbHv[[#This Row],[T OTRA PARADA 1]:[T OTRA PARADA 5]])</f>
        <v>8</v>
      </c>
      <c r="M1803" s="49" t="s">
        <v>68</v>
      </c>
      <c r="N1803" s="49" t="s">
        <v>1417</v>
      </c>
      <c r="O1803" s="49" t="s">
        <v>381</v>
      </c>
      <c r="P1803" s="49">
        <v>1007605468</v>
      </c>
      <c r="Q1803" s="49" t="s">
        <v>65</v>
      </c>
      <c r="R1803" s="49" t="s">
        <v>44</v>
      </c>
      <c r="S1803" s="77">
        <v>46139</v>
      </c>
      <c r="T1803" s="49" t="s">
        <v>164</v>
      </c>
      <c r="U1803" s="49"/>
      <c r="V1803" s="49"/>
      <c r="W1803" s="49"/>
      <c r="X1803" s="49"/>
      <c r="Y1803" s="49"/>
      <c r="Z1803" s="49"/>
      <c r="AA1803" s="49"/>
      <c r="AB1803" s="49"/>
      <c r="AC1803" s="49" t="s">
        <v>1426</v>
      </c>
      <c r="AD1803" s="49" t="s">
        <v>1471</v>
      </c>
      <c r="AE1803" s="49" t="s">
        <v>1512</v>
      </c>
      <c r="AF1803" s="49">
        <v>26.520279887958782</v>
      </c>
      <c r="AG1803" s="49" t="s">
        <v>1319</v>
      </c>
      <c r="AH1803" s="259">
        <v>8</v>
      </c>
      <c r="AI1803" s="125" t="s">
        <v>45</v>
      </c>
      <c r="AJ1803" s="418">
        <f>VLOOKUP(InformeTbHv[[#This Row],[TURNO]],[1]INFORMEHV!AI$2:AK$184,2,0)</f>
        <v>0.58333333333333337</v>
      </c>
      <c r="AK1803" s="418">
        <f>VLOOKUP(InformeTbHv[[#This Row],[TURNO]],[1]INFORMEHV!AI$2:AK$184,3,0)</f>
        <v>0.91666666666666663</v>
      </c>
      <c r="AL1803" s="125">
        <v>27</v>
      </c>
      <c r="AM1803" s="49"/>
      <c r="AN1803" s="49"/>
      <c r="AO1803" s="49"/>
      <c r="AP1803" s="49"/>
      <c r="AQ1803" s="72"/>
      <c r="AR1803" s="49">
        <v>8</v>
      </c>
      <c r="AS1803" s="49"/>
      <c r="AT1803" s="49"/>
      <c r="AU1803" s="49"/>
      <c r="AV1803" s="49"/>
      <c r="AW1803" s="49"/>
      <c r="AX1803" s="49"/>
      <c r="AY1803" s="49"/>
      <c r="AZ1803" s="71" t="s">
        <v>1255</v>
      </c>
      <c r="BA1803" s="49" t="s">
        <v>48</v>
      </c>
      <c r="BB180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1803" s="72">
        <v>8</v>
      </c>
      <c r="BD1803" s="72"/>
      <c r="BE1803" s="72"/>
      <c r="BF1803" s="72"/>
      <c r="BG1803" s="74"/>
      <c r="BH1803" s="44" t="s">
        <v>1256</v>
      </c>
      <c r="BI1803" s="45"/>
      <c r="BJ1803" s="45"/>
      <c r="BK1803" s="46"/>
      <c r="BL1803" s="45"/>
    </row>
    <row r="1804" spans="1:64" ht="18" customHeight="1" x14ac:dyDescent="0.3">
      <c r="A1804" s="76">
        <f>IFERROR(InformeTbHv[[#This Row],[T EFECTIVO]]/InformeTbHv[[#This Row],[Horas disponibles]],0)</f>
        <v>0</v>
      </c>
      <c r="B1804" s="76">
        <f>((InformeTbHv[[#This Row],[T PROGRAMADO]]-InformeTbHv[[#This Row],[HORAS DE OTRAS PARADA]]))/InformeTbHv[[#This Row],[T PROGRAMADO]]</f>
        <v>0</v>
      </c>
      <c r="C1804" s="217">
        <f>IFERROR(((InformeTbHv[[#This Row],[T PROGRAMADO]]-InformeTbHv[[#This Row],[Ttal P. mec]])/InformeTbHv[[#This Row],[T PROGRAMADO]]),0)</f>
        <v>1</v>
      </c>
      <c r="D1804" s="49" t="str">
        <f>IFERROR(ROUND(InformeTbHv[[#This Row],[TOTAL DE ARBOLES]]/InformeTbHv[[#This Row],[T EFECTIVO]],2),"")</f>
        <v/>
      </c>
      <c r="E1804" s="49" t="str">
        <f>(IFERROR(ROUND(InformeTbHv[[#This Row],[M3]]/InformeTbHv[[#This Row],[TOTAL DE ARBOLES]],2),""))</f>
        <v/>
      </c>
      <c r="F1804" s="39" t="str">
        <f>IFERROR(ROUND(InformeTbHv[[#This Row],[M3]]/InformeTbHv[[#This Row],[T EFECTIVO]],2),"")</f>
        <v/>
      </c>
      <c r="G1804" s="72">
        <f>InformeTbHv[[#This Row],[T PROGRAMADO]]-InformeTbHv[[#This Row],[HORAS DE OTRAS PARADA]]</f>
        <v>0</v>
      </c>
      <c r="H1804" s="72">
        <f>InformeTbHv[[#This Row],[T PROGRAMADO]]-SUM(InformeTbHv[[#This Row],[T PARADAS MEC]]+InformeTbHv[[#This Row],[ALISTAMIENTO]]+InformeTbHv[[#This Row],[Mantenimiento periódico]])</f>
        <v>8</v>
      </c>
      <c r="I1804" s="72">
        <f>InformeTbHv[[#This Row],[T PARADAS MEC]]+InformeTbHv[[#This Row],[ALISTAMIENTO]]+InformeTbHv[[#This Row],[Mantenimiento periódico]]</f>
        <v>0</v>
      </c>
      <c r="J1804" s="72">
        <f>SUMIF(InformeTbHv[[#This Row],[MOTIVO 1]],"Mantenimiento periódico",InformeTbHv[[#This Row],[T OTRA PARADA 1]])</f>
        <v>0</v>
      </c>
      <c r="K1804" s="72">
        <f>InformeTbHv[[#This Row],[Mantenimiento periódico]]+InformeTbHv[[#This Row],[ALISTAMIENTO]]</f>
        <v>0</v>
      </c>
      <c r="L1804" s="72">
        <f>SUM(InformeTbHv[[#This Row],[T OTRA PARADA 1]:[T OTRA PARADA 5]])</f>
        <v>8</v>
      </c>
      <c r="M1804" s="49" t="s">
        <v>68</v>
      </c>
      <c r="N1804" s="49" t="s">
        <v>1417</v>
      </c>
      <c r="O1804" s="49" t="s">
        <v>84</v>
      </c>
      <c r="P1804" s="49">
        <v>1085247991</v>
      </c>
      <c r="Q1804" s="49" t="s">
        <v>65</v>
      </c>
      <c r="R1804" s="49" t="s">
        <v>44</v>
      </c>
      <c r="S1804" s="77">
        <v>46139</v>
      </c>
      <c r="T1804" s="49" t="s">
        <v>164</v>
      </c>
      <c r="U1804" s="49"/>
      <c r="V1804" s="49"/>
      <c r="W1804" s="49"/>
      <c r="X1804" s="49"/>
      <c r="Y1804" s="49"/>
      <c r="Z1804" s="49"/>
      <c r="AA1804" s="49"/>
      <c r="AB1804" s="49"/>
      <c r="AC1804" s="49" t="s">
        <v>1426</v>
      </c>
      <c r="AD1804" s="49" t="s">
        <v>1471</v>
      </c>
      <c r="AE1804" s="49" t="s">
        <v>1512</v>
      </c>
      <c r="AF1804" s="49">
        <v>26.520279887958782</v>
      </c>
      <c r="AG1804" s="49" t="s">
        <v>1319</v>
      </c>
      <c r="AH1804" s="259">
        <v>8</v>
      </c>
      <c r="AI1804" s="125" t="s">
        <v>47</v>
      </c>
      <c r="AJ1804" s="418">
        <f>VLOOKUP(InformeTbHv[[#This Row],[TURNO]],[1]INFORMEHV!AI$2:AK$184,2,0)</f>
        <v>0.25</v>
      </c>
      <c r="AK1804" s="418">
        <f>VLOOKUP(InformeTbHv[[#This Row],[TURNO]],[1]INFORMEHV!AI$2:AK$184,3,0)</f>
        <v>0.58333333333333337</v>
      </c>
      <c r="AL1804" s="125">
        <v>27</v>
      </c>
      <c r="AM1804" s="49"/>
      <c r="AN1804" s="49"/>
      <c r="AO1804" s="49"/>
      <c r="AP1804" s="49"/>
      <c r="AQ1804" s="72"/>
      <c r="AR1804" s="49">
        <v>8</v>
      </c>
      <c r="AS1804" s="49"/>
      <c r="AT1804" s="49"/>
      <c r="AU1804" s="49"/>
      <c r="AV1804" s="49"/>
      <c r="AW1804" s="49"/>
      <c r="AX1804" s="49"/>
      <c r="AY1804" s="49"/>
      <c r="AZ1804" s="71" t="s">
        <v>1257</v>
      </c>
      <c r="BA1804" s="49" t="s">
        <v>48</v>
      </c>
      <c r="BB180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1804" s="72">
        <v>8</v>
      </c>
      <c r="BD1804" s="72"/>
      <c r="BE1804" s="72"/>
      <c r="BF1804" s="72"/>
      <c r="BG1804" s="74"/>
      <c r="BH1804" s="44" t="s">
        <v>237</v>
      </c>
      <c r="BI1804" s="45"/>
      <c r="BJ1804" s="45"/>
      <c r="BK1804" s="46"/>
      <c r="BL1804" s="45"/>
    </row>
    <row r="1805" spans="1:64" ht="18" customHeight="1" x14ac:dyDescent="0.3">
      <c r="A1805" s="76">
        <f>IFERROR(InformeTbHv[[#This Row],[T EFECTIVO]]/InformeTbHv[[#This Row],[Horas disponibles]],0)</f>
        <v>0.58748403575989783</v>
      </c>
      <c r="B1805" s="76">
        <f>((InformeTbHv[[#This Row],[T PROGRAMADO]]-InformeTbHv[[#This Row],[HORAS DE OTRAS PARADA]]))/InformeTbHv[[#This Row],[T PROGRAMADO]]</f>
        <v>0.57499999999999996</v>
      </c>
      <c r="C1805" s="217">
        <f>IFERROR(((InformeTbHv[[#This Row],[T PROGRAMADO]]-InformeTbHv[[#This Row],[Ttal P. mec]])/InformeTbHv[[#This Row],[T PROGRAMADO]]),0)</f>
        <v>0.97875000000000001</v>
      </c>
      <c r="D1805" s="49">
        <f>IFERROR(ROUND(InformeTbHv[[#This Row],[TOTAL DE ARBOLES]]/InformeTbHv[[#This Row],[T EFECTIVO]],2),"")</f>
        <v>38.700000000000003</v>
      </c>
      <c r="E1805" s="49">
        <f>(IFERROR(ROUND(InformeTbHv[[#This Row],[M3]]/InformeTbHv[[#This Row],[TOTAL DE ARBOLES]],2),""))</f>
        <v>0.1</v>
      </c>
      <c r="F1805" s="39">
        <f>IFERROR(ROUND(InformeTbHv[[#This Row],[M3]]/InformeTbHv[[#This Row],[T EFECTIVO]],2),"")</f>
        <v>3.85</v>
      </c>
      <c r="G1805" s="72">
        <f>InformeTbHv[[#This Row],[T PROGRAMADO]]-InformeTbHv[[#This Row],[HORAS DE OTRAS PARADA]]</f>
        <v>4.5999999999999996</v>
      </c>
      <c r="H1805" s="72">
        <f>InformeTbHv[[#This Row],[T PROGRAMADO]]-SUM(InformeTbHv[[#This Row],[T PARADAS MEC]]+InformeTbHv[[#This Row],[ALISTAMIENTO]]+InformeTbHv[[#This Row],[Mantenimiento periódico]])</f>
        <v>7.83</v>
      </c>
      <c r="I1805" s="72">
        <f>InformeTbHv[[#This Row],[T PARADAS MEC]]+InformeTbHv[[#This Row],[ALISTAMIENTO]]+InformeTbHv[[#This Row],[Mantenimiento periódico]]</f>
        <v>0.17</v>
      </c>
      <c r="J1805" s="72">
        <f>SUMIF(InformeTbHv[[#This Row],[MOTIVO 1]],"Mantenimiento periódico",InformeTbHv[[#This Row],[T OTRA PARADA 1]])</f>
        <v>0</v>
      </c>
      <c r="K1805" s="72">
        <f>InformeTbHv[[#This Row],[Mantenimiento periódico]]+InformeTbHv[[#This Row],[ALISTAMIENTO]]</f>
        <v>0.17</v>
      </c>
      <c r="L1805" s="72">
        <f>SUM(InformeTbHv[[#This Row],[T OTRA PARADA 1]:[T OTRA PARADA 5]])</f>
        <v>2.5</v>
      </c>
      <c r="M1805" s="49" t="s">
        <v>79</v>
      </c>
      <c r="N1805" s="49" t="s">
        <v>1417</v>
      </c>
      <c r="O1805" s="49" t="s">
        <v>69</v>
      </c>
      <c r="P1805" s="49">
        <v>1059706760</v>
      </c>
      <c r="Q1805" s="49" t="s">
        <v>43</v>
      </c>
      <c r="R1805" s="49" t="s">
        <v>74</v>
      </c>
      <c r="S1805" s="77">
        <v>46139</v>
      </c>
      <c r="T1805" s="49" t="s">
        <v>102</v>
      </c>
      <c r="U1805" s="49"/>
      <c r="V1805" s="49"/>
      <c r="W1805" s="49"/>
      <c r="X1805" s="49"/>
      <c r="Y1805" s="49"/>
      <c r="Z1805" s="49"/>
      <c r="AA1805" s="49"/>
      <c r="AB1805" s="49"/>
      <c r="AC1805" s="49" t="s">
        <v>1425</v>
      </c>
      <c r="AD1805" s="49" t="s">
        <v>1470</v>
      </c>
      <c r="AE1805" s="49" t="s">
        <v>1514</v>
      </c>
      <c r="AF1805" s="49">
        <v>18.81028029942162</v>
      </c>
      <c r="AG1805" s="251" t="s">
        <v>205</v>
      </c>
      <c r="AH1805" s="259">
        <v>4</v>
      </c>
      <c r="AI1805" s="49" t="s">
        <v>45</v>
      </c>
      <c r="AJ1805" s="420">
        <f>VLOOKUP(InformeTbHv[[#This Row],[TURNO]],[1]INFORMEHV!AI$2:AK$184,2,0)</f>
        <v>0.58333333333333337</v>
      </c>
      <c r="AK1805" s="420">
        <f>VLOOKUP(InformeTbHv[[#This Row],[TURNO]],[1]INFORMEHV!AI$2:AK$184,3,0)</f>
        <v>0.91666666666666663</v>
      </c>
      <c r="AL1805" s="125">
        <v>30</v>
      </c>
      <c r="AM1805" s="49">
        <v>178</v>
      </c>
      <c r="AN1805" s="49">
        <v>17.7</v>
      </c>
      <c r="AO1805" s="49">
        <v>4.16</v>
      </c>
      <c r="AP1805" s="49"/>
      <c r="AQ1805" s="72">
        <v>15</v>
      </c>
      <c r="AR1805" s="49">
        <v>8</v>
      </c>
      <c r="AS1805" s="49"/>
      <c r="AT1805" s="49"/>
      <c r="AU1805" s="49"/>
      <c r="AV1805" s="49">
        <v>0.17</v>
      </c>
      <c r="AW1805" s="49">
        <v>0.4</v>
      </c>
      <c r="AX1805" s="49">
        <v>0.33</v>
      </c>
      <c r="AY1805" s="49">
        <v>6</v>
      </c>
      <c r="AZ1805" s="71" t="s">
        <v>1258</v>
      </c>
      <c r="BA1805" s="49" t="s">
        <v>48</v>
      </c>
      <c r="BB180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3.4000000000000004</v>
      </c>
      <c r="BC1805" s="72">
        <v>2.5</v>
      </c>
      <c r="BD1805" s="72"/>
      <c r="BE1805" s="72"/>
      <c r="BF1805" s="72"/>
      <c r="BG1805" s="74"/>
      <c r="BH1805" s="44" t="s">
        <v>355</v>
      </c>
      <c r="BI1805" s="45"/>
      <c r="BJ1805" s="45"/>
      <c r="BK1805" s="46"/>
      <c r="BL1805" s="45"/>
    </row>
    <row r="1806" spans="1:64" ht="18" customHeight="1" x14ac:dyDescent="0.3">
      <c r="A1806" s="76">
        <f>IFERROR(InformeTbHv[[#This Row],[T EFECTIVO]]/InformeTbHv[[#This Row],[Horas disponibles]],0)</f>
        <v>0.6670886075949366</v>
      </c>
      <c r="B1806" s="76">
        <f>((InformeTbHv[[#This Row],[T PROGRAMADO]]-InformeTbHv[[#This Row],[HORAS DE OTRAS PARADA]]))/InformeTbHv[[#This Row],[T PROGRAMADO]]</f>
        <v>0.65874999999999995</v>
      </c>
      <c r="C1806" s="217">
        <f>IFERROR(((InformeTbHv[[#This Row],[T PROGRAMADO]]-InformeTbHv[[#This Row],[Ttal P. mec]])/InformeTbHv[[#This Row],[T PROGRAMADO]]),0)</f>
        <v>0.98750000000000004</v>
      </c>
      <c r="D1806" s="49">
        <f>IFERROR(ROUND(InformeTbHv[[#This Row],[TOTAL DE ARBOLES]]/InformeTbHv[[#This Row],[T EFECTIVO]],2),"")</f>
        <v>19.920000000000002</v>
      </c>
      <c r="E1806" s="49">
        <f>(IFERROR(ROUND(InformeTbHv[[#This Row],[M3]]/InformeTbHv[[#This Row],[TOTAL DE ARBOLES]],2),""))</f>
        <v>0.13</v>
      </c>
      <c r="F1806" s="39">
        <f>IFERROR(ROUND(InformeTbHv[[#This Row],[M3]]/InformeTbHv[[#This Row],[T EFECTIVO]],2),"")</f>
        <v>2.62</v>
      </c>
      <c r="G1806" s="72">
        <f>InformeTbHv[[#This Row],[T PROGRAMADO]]-InformeTbHv[[#This Row],[HORAS DE OTRAS PARADA]]</f>
        <v>5.27</v>
      </c>
      <c r="H1806" s="72">
        <f>InformeTbHv[[#This Row],[T PROGRAMADO]]-SUM(InformeTbHv[[#This Row],[T PARADAS MEC]]+InformeTbHv[[#This Row],[ALISTAMIENTO]]+InformeTbHv[[#This Row],[Mantenimiento periódico]])</f>
        <v>7.9</v>
      </c>
      <c r="I1806" s="72">
        <f>InformeTbHv[[#This Row],[T PARADAS MEC]]+InformeTbHv[[#This Row],[ALISTAMIENTO]]+InformeTbHv[[#This Row],[Mantenimiento periódico]]</f>
        <v>0.1</v>
      </c>
      <c r="J1806" s="72">
        <f>SUMIF(InformeTbHv[[#This Row],[MOTIVO 1]],"Mantenimiento periódico",InformeTbHv[[#This Row],[T OTRA PARADA 1]])</f>
        <v>0</v>
      </c>
      <c r="K1806" s="72">
        <f>InformeTbHv[[#This Row],[Mantenimiento periódico]]+InformeTbHv[[#This Row],[ALISTAMIENTO]]</f>
        <v>0.1</v>
      </c>
      <c r="L1806" s="72">
        <f>SUM(InformeTbHv[[#This Row],[T OTRA PARADA 1]:[T OTRA PARADA 5]])</f>
        <v>2.5</v>
      </c>
      <c r="M1806" s="49" t="s">
        <v>79</v>
      </c>
      <c r="N1806" s="49" t="s">
        <v>1417</v>
      </c>
      <c r="O1806" s="49" t="s">
        <v>67</v>
      </c>
      <c r="P1806" s="49">
        <v>4516297</v>
      </c>
      <c r="Q1806" s="49" t="s">
        <v>43</v>
      </c>
      <c r="R1806" s="49" t="s">
        <v>74</v>
      </c>
      <c r="S1806" s="77">
        <v>46139</v>
      </c>
      <c r="T1806" s="49" t="s">
        <v>102</v>
      </c>
      <c r="U1806" s="49"/>
      <c r="V1806" s="49"/>
      <c r="W1806" s="49"/>
      <c r="X1806" s="49"/>
      <c r="Y1806" s="49"/>
      <c r="Z1806" s="49"/>
      <c r="AA1806" s="49"/>
      <c r="AB1806" s="49"/>
      <c r="AC1806" s="49" t="s">
        <v>1425</v>
      </c>
      <c r="AD1806" s="49" t="s">
        <v>1470</v>
      </c>
      <c r="AE1806" s="49" t="s">
        <v>1514</v>
      </c>
      <c r="AF1806" s="49">
        <v>18.81028029942162</v>
      </c>
      <c r="AG1806" s="251" t="s">
        <v>205</v>
      </c>
      <c r="AH1806" s="259">
        <v>3</v>
      </c>
      <c r="AI1806" s="49" t="s">
        <v>47</v>
      </c>
      <c r="AJ1806" s="420">
        <f>VLOOKUP(InformeTbHv[[#This Row],[TURNO]],[1]INFORMEHV!AI$2:AK$184,2,0)</f>
        <v>0.25</v>
      </c>
      <c r="AK1806" s="420">
        <f>VLOOKUP(InformeTbHv[[#This Row],[TURNO]],[1]INFORMEHV!AI$2:AK$184,3,0)</f>
        <v>0.58333333333333337</v>
      </c>
      <c r="AL1806" s="125">
        <v>35</v>
      </c>
      <c r="AM1806" s="49">
        <v>105</v>
      </c>
      <c r="AN1806" s="49">
        <v>13.79</v>
      </c>
      <c r="AO1806" s="49">
        <v>3.73</v>
      </c>
      <c r="AP1806" s="49"/>
      <c r="AQ1806" s="72">
        <v>15</v>
      </c>
      <c r="AR1806" s="49">
        <v>8</v>
      </c>
      <c r="AS1806" s="49"/>
      <c r="AT1806" s="49"/>
      <c r="AU1806" s="49"/>
      <c r="AV1806" s="49">
        <v>0.1</v>
      </c>
      <c r="AW1806" s="49"/>
      <c r="AX1806" s="49">
        <v>0.13</v>
      </c>
      <c r="AY1806" s="49">
        <v>5</v>
      </c>
      <c r="AZ1806" s="71" t="s">
        <v>1259</v>
      </c>
      <c r="BA1806" s="49" t="s">
        <v>48</v>
      </c>
      <c r="BB180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2.73</v>
      </c>
      <c r="BC1806" s="72">
        <v>2.5</v>
      </c>
      <c r="BD1806" s="72"/>
      <c r="BE1806" s="72"/>
      <c r="BF1806" s="72"/>
      <c r="BG1806" s="74"/>
      <c r="BH1806" s="14" t="s">
        <v>236</v>
      </c>
      <c r="BI1806" s="45"/>
      <c r="BJ1806" s="45"/>
      <c r="BK1806" s="46"/>
      <c r="BL1806" s="45"/>
    </row>
    <row r="1807" spans="1:64" ht="18" customHeight="1" x14ac:dyDescent="0.3">
      <c r="A1807" s="76">
        <f>IFERROR(InformeTbHv[[#This Row],[T EFECTIVO]]/InformeTbHv[[#This Row],[Horas disponibles]],0)</f>
        <v>4.9271636675236499E-2</v>
      </c>
      <c r="B1807" s="76">
        <f>((InformeTbHv[[#This Row],[T PROGRAMADO]]-InformeTbHv[[#This Row],[HORAS DE OTRAS PARADA]]))/InformeTbHv[[#This Row],[T PROGRAMADO]]</f>
        <v>4.7916666666667496E-2</v>
      </c>
      <c r="C1807" s="217">
        <f>IFERROR(((InformeTbHv[[#This Row],[T PROGRAMADO]]-InformeTbHv[[#This Row],[Ttal P. mec]])/InformeTbHv[[#This Row],[T PROGRAMADO]]),0)</f>
        <v>0.97250000000000003</v>
      </c>
      <c r="D1807" s="49">
        <f>IFERROR(ROUND(InformeTbHv[[#This Row],[TOTAL DE ARBOLES]]/InformeTbHv[[#This Row],[T EFECTIVO]],2),"")</f>
        <v>0</v>
      </c>
      <c r="E1807" s="49" t="str">
        <f>(IFERROR(ROUND(InformeTbHv[[#This Row],[M3]]/InformeTbHv[[#This Row],[TOTAL DE ARBOLES]],2),""))</f>
        <v/>
      </c>
      <c r="F1807" s="39">
        <f>IFERROR(ROUND(InformeTbHv[[#This Row],[M3]]/InformeTbHv[[#This Row],[T EFECTIVO]],2),"")</f>
        <v>0</v>
      </c>
      <c r="G1807" s="72">
        <f>InformeTbHv[[#This Row],[T PROGRAMADO]]-InformeTbHv[[#This Row],[HORAS DE OTRAS PARADA]]</f>
        <v>0.38333333333333997</v>
      </c>
      <c r="H1807" s="72">
        <f>InformeTbHv[[#This Row],[T PROGRAMADO]]-SUM(InformeTbHv[[#This Row],[T PARADAS MEC]]+InformeTbHv[[#This Row],[ALISTAMIENTO]]+InformeTbHv[[#This Row],[Mantenimiento periódico]])</f>
        <v>7.78</v>
      </c>
      <c r="I1807" s="72">
        <f>InformeTbHv[[#This Row],[T PARADAS MEC]]+InformeTbHv[[#This Row],[ALISTAMIENTO]]+InformeTbHv[[#This Row],[Mantenimiento periódico]]</f>
        <v>0.22</v>
      </c>
      <c r="J1807" s="72">
        <f>SUMIF(InformeTbHv[[#This Row],[MOTIVO 1]],"Mantenimiento periódico",InformeTbHv[[#This Row],[T OTRA PARADA 1]])</f>
        <v>0</v>
      </c>
      <c r="K1807" s="72">
        <f>InformeTbHv[[#This Row],[Mantenimiento periódico]]+InformeTbHv[[#This Row],[ALISTAMIENTO]]</f>
        <v>0.22</v>
      </c>
      <c r="L1807" s="72">
        <f>SUM(InformeTbHv[[#This Row],[T OTRA PARADA 1]:[T OTRA PARADA 5]])</f>
        <v>7.1666666666666599</v>
      </c>
      <c r="M1807" s="49" t="s">
        <v>79</v>
      </c>
      <c r="N1807" s="49" t="s">
        <v>1417</v>
      </c>
      <c r="O1807" s="49" t="s">
        <v>67</v>
      </c>
      <c r="P1807" s="49">
        <v>4516297</v>
      </c>
      <c r="Q1807" s="49" t="s">
        <v>43</v>
      </c>
      <c r="R1807" s="49" t="s">
        <v>74</v>
      </c>
      <c r="S1807" s="77">
        <v>46138</v>
      </c>
      <c r="T1807" s="49" t="s">
        <v>102</v>
      </c>
      <c r="U1807" s="49"/>
      <c r="V1807" s="49"/>
      <c r="W1807" s="49"/>
      <c r="X1807" s="49"/>
      <c r="Y1807" s="49"/>
      <c r="Z1807" s="49"/>
      <c r="AA1807" s="49"/>
      <c r="AB1807" s="49"/>
      <c r="AC1807" s="49" t="s">
        <v>1425</v>
      </c>
      <c r="AD1807" s="49" t="s">
        <v>1470</v>
      </c>
      <c r="AE1807" s="49" t="s">
        <v>1514</v>
      </c>
      <c r="AF1807" s="49">
        <v>18.81028029942162</v>
      </c>
      <c r="AG1807" s="251" t="s">
        <v>205</v>
      </c>
      <c r="AH1807" s="259">
        <v>4</v>
      </c>
      <c r="AI1807" s="49" t="s">
        <v>45</v>
      </c>
      <c r="AJ1807" s="420">
        <f>VLOOKUP(InformeTbHv[[#This Row],[TURNO]],[1]INFORMEHV!AI$2:AK$184,2,0)</f>
        <v>0.58333333333333337</v>
      </c>
      <c r="AK1807" s="420">
        <f>VLOOKUP(InformeTbHv[[#This Row],[TURNO]],[1]INFORMEHV!AI$2:AK$184,3,0)</f>
        <v>0.91666666666666663</v>
      </c>
      <c r="AL1807" s="125"/>
      <c r="AM1807" s="49"/>
      <c r="AN1807" s="49"/>
      <c r="AO1807" s="49"/>
      <c r="AP1807" s="49"/>
      <c r="AQ1807" s="72"/>
      <c r="AR1807" s="49">
        <v>8</v>
      </c>
      <c r="AS1807" s="49"/>
      <c r="AT1807" s="49"/>
      <c r="AU1807" s="49"/>
      <c r="AV1807" s="49">
        <v>0.22</v>
      </c>
      <c r="AW1807" s="49"/>
      <c r="AX1807" s="49">
        <v>0.23</v>
      </c>
      <c r="AY1807" s="49"/>
      <c r="AZ1807" s="71" t="s">
        <v>1260</v>
      </c>
      <c r="BA1807" s="49" t="s">
        <v>48</v>
      </c>
      <c r="BB180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7.61666666666666</v>
      </c>
      <c r="BC1807" s="72">
        <v>7.1666666666666599</v>
      </c>
      <c r="BD1807" s="72"/>
      <c r="BE1807" s="72"/>
      <c r="BF1807" s="72"/>
      <c r="BG1807" s="74"/>
      <c r="BH1807" s="14" t="s">
        <v>236</v>
      </c>
      <c r="BI1807" s="45"/>
      <c r="BJ1807" s="45"/>
      <c r="BK1807" s="46"/>
      <c r="BL1807" s="45"/>
    </row>
    <row r="1808" spans="1:64" ht="18" customHeight="1" x14ac:dyDescent="0.3">
      <c r="A1808" s="76">
        <f>IFERROR(InformeTbHv[[#This Row],[T EFECTIVO]]/InformeTbHv[[#This Row],[Horas disponibles]],0)</f>
        <v>0.87773487773487779</v>
      </c>
      <c r="B1808" s="76">
        <f>((InformeTbHv[[#This Row],[T PROGRAMADO]]-InformeTbHv[[#This Row],[HORAS DE OTRAS PARADA]]))/InformeTbHv[[#This Row],[T PROGRAMADO]]</f>
        <v>0.85250000000000004</v>
      </c>
      <c r="C1808" s="217">
        <f>IFERROR(((InformeTbHv[[#This Row],[T PROGRAMADO]]-InformeTbHv[[#This Row],[Ttal P. mec]])/InformeTbHv[[#This Row],[T PROGRAMADO]]),0)</f>
        <v>0.97124999999999995</v>
      </c>
      <c r="D1808" s="49">
        <f>IFERROR(ROUND(InformeTbHv[[#This Row],[TOTAL DE ARBOLES]]/InformeTbHv[[#This Row],[T EFECTIVO]],2),"")</f>
        <v>16.28</v>
      </c>
      <c r="E1808" s="49">
        <f>(IFERROR(ROUND(InformeTbHv[[#This Row],[M3]]/InformeTbHv[[#This Row],[TOTAL DE ARBOLES]],2),""))</f>
        <v>0.18</v>
      </c>
      <c r="F1808" s="39">
        <f>IFERROR(ROUND(InformeTbHv[[#This Row],[M3]]/InformeTbHv[[#This Row],[T EFECTIVO]],2),"")</f>
        <v>2.98</v>
      </c>
      <c r="G1808" s="72">
        <f>InformeTbHv[[#This Row],[T PROGRAMADO]]-InformeTbHv[[#This Row],[HORAS DE OTRAS PARADA]]</f>
        <v>6.82</v>
      </c>
      <c r="H1808" s="72">
        <f>InformeTbHv[[#This Row],[T PROGRAMADO]]-SUM(InformeTbHv[[#This Row],[T PARADAS MEC]]+InformeTbHv[[#This Row],[ALISTAMIENTO]]+InformeTbHv[[#This Row],[Mantenimiento periódico]])</f>
        <v>7.77</v>
      </c>
      <c r="I1808" s="72">
        <f>InformeTbHv[[#This Row],[T PARADAS MEC]]+InformeTbHv[[#This Row],[ALISTAMIENTO]]+InformeTbHv[[#This Row],[Mantenimiento periódico]]</f>
        <v>0.23</v>
      </c>
      <c r="J1808" s="72">
        <f>SUMIF(InformeTbHv[[#This Row],[MOTIVO 1]],"Mantenimiento periódico",InformeTbHv[[#This Row],[T OTRA PARADA 1]])</f>
        <v>0</v>
      </c>
      <c r="K1808" s="72">
        <f>InformeTbHv[[#This Row],[Mantenimiento periódico]]+InformeTbHv[[#This Row],[ALISTAMIENTO]]</f>
        <v>0.23</v>
      </c>
      <c r="L1808" s="72">
        <f>SUM(InformeTbHv[[#This Row],[T OTRA PARADA 1]:[T OTRA PARADA 5]])</f>
        <v>0.5</v>
      </c>
      <c r="M1808" s="49" t="s">
        <v>79</v>
      </c>
      <c r="N1808" s="49" t="s">
        <v>1417</v>
      </c>
      <c r="O1808" s="49" t="s">
        <v>64</v>
      </c>
      <c r="P1808" s="49">
        <v>94282613</v>
      </c>
      <c r="Q1808" s="49" t="s">
        <v>43</v>
      </c>
      <c r="R1808" s="49" t="s">
        <v>74</v>
      </c>
      <c r="S1808" s="77">
        <v>46138</v>
      </c>
      <c r="T1808" s="49" t="s">
        <v>102</v>
      </c>
      <c r="U1808" s="49"/>
      <c r="V1808" s="49"/>
      <c r="W1808" s="49"/>
      <c r="X1808" s="49"/>
      <c r="Y1808" s="49"/>
      <c r="Z1808" s="49"/>
      <c r="AA1808" s="49"/>
      <c r="AB1808" s="49"/>
      <c r="AC1808" s="49" t="s">
        <v>1425</v>
      </c>
      <c r="AD1808" s="49" t="s">
        <v>1470</v>
      </c>
      <c r="AE1808" s="49" t="s">
        <v>1514</v>
      </c>
      <c r="AF1808" s="49">
        <v>18.81028029942162</v>
      </c>
      <c r="AG1808" s="251" t="s">
        <v>205</v>
      </c>
      <c r="AH1808" s="259">
        <v>3</v>
      </c>
      <c r="AI1808" s="49" t="s">
        <v>47</v>
      </c>
      <c r="AJ1808" s="420">
        <f>VLOOKUP(InformeTbHv[[#This Row],[TURNO]],[1]INFORMEHV!AI$2:AK$184,2,0)</f>
        <v>0.25</v>
      </c>
      <c r="AK1808" s="420">
        <f>VLOOKUP(InformeTbHv[[#This Row],[TURNO]],[1]INFORMEHV!AI$2:AK$184,3,0)</f>
        <v>0.58333333333333337</v>
      </c>
      <c r="AL1808" s="125">
        <v>30</v>
      </c>
      <c r="AM1808" s="49">
        <v>111</v>
      </c>
      <c r="AN1808" s="49">
        <v>20.3</v>
      </c>
      <c r="AO1808" s="49">
        <v>4</v>
      </c>
      <c r="AP1808" s="49">
        <v>22</v>
      </c>
      <c r="AQ1808" s="72">
        <v>14</v>
      </c>
      <c r="AR1808" s="49">
        <v>8</v>
      </c>
      <c r="AS1808" s="49"/>
      <c r="AT1808" s="49"/>
      <c r="AU1808" s="49"/>
      <c r="AV1808" s="49">
        <v>0.23</v>
      </c>
      <c r="AW1808" s="49">
        <v>0.2</v>
      </c>
      <c r="AX1808" s="49">
        <v>0.25</v>
      </c>
      <c r="AY1808" s="49">
        <v>5</v>
      </c>
      <c r="AZ1808" s="71" t="s">
        <v>1261</v>
      </c>
      <c r="BA1808" s="49" t="s">
        <v>48</v>
      </c>
      <c r="BB180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1.1800000000000002</v>
      </c>
      <c r="BC1808" s="72">
        <v>0.5</v>
      </c>
      <c r="BD1808" s="72"/>
      <c r="BE1808" s="72"/>
      <c r="BF1808" s="72"/>
      <c r="BG1808" s="74"/>
      <c r="BH1808" s="14" t="s">
        <v>236</v>
      </c>
      <c r="BI1808" s="45"/>
      <c r="BJ1808" s="45"/>
      <c r="BK1808" s="46"/>
      <c r="BL1808" s="45"/>
    </row>
    <row r="1809" spans="1:64" ht="18" customHeight="1" x14ac:dyDescent="0.3">
      <c r="A1809" s="76">
        <f>IFERROR(InformeTbHv[[#This Row],[T EFECTIVO]]/InformeTbHv[[#This Row],[Horas disponibles]],0)</f>
        <v>0.37280000000000002</v>
      </c>
      <c r="B1809" s="76">
        <f>((InformeTbHv[[#This Row],[T PROGRAMADO]]-InformeTbHv[[#This Row],[HORAS DE OTRAS PARADA]]))/InformeTbHv[[#This Row],[T PROGRAMADO]]</f>
        <v>0.29125000000000001</v>
      </c>
      <c r="C1809" s="217">
        <f>IFERROR(((InformeTbHv[[#This Row],[T PROGRAMADO]]-InformeTbHv[[#This Row],[Ttal P. mec]])/InformeTbHv[[#This Row],[T PROGRAMADO]]),0)</f>
        <v>0.78125</v>
      </c>
      <c r="D1809" s="49">
        <f>IFERROR(ROUND(InformeTbHv[[#This Row],[TOTAL DE ARBOLES]]/InformeTbHv[[#This Row],[T EFECTIVO]],2),"")</f>
        <v>63.52</v>
      </c>
      <c r="E1809" s="49">
        <f>(IFERROR(ROUND(InformeTbHv[[#This Row],[M3]]/InformeTbHv[[#This Row],[TOTAL DE ARBOLES]],2),""))</f>
        <v>0.2</v>
      </c>
      <c r="F1809" s="39">
        <f>IFERROR(ROUND(InformeTbHv[[#This Row],[M3]]/InformeTbHv[[#This Row],[T EFECTIVO]],2),"")</f>
        <v>12.93</v>
      </c>
      <c r="G1809" s="72">
        <f>InformeTbHv[[#This Row],[T PROGRAMADO]]-InformeTbHv[[#This Row],[HORAS DE OTRAS PARADA]]</f>
        <v>2.33</v>
      </c>
      <c r="H1809" s="72">
        <f>InformeTbHv[[#This Row],[T PROGRAMADO]]-SUM(InformeTbHv[[#This Row],[T PARADAS MEC]]+InformeTbHv[[#This Row],[ALISTAMIENTO]]+InformeTbHv[[#This Row],[Mantenimiento periódico]])</f>
        <v>6.25</v>
      </c>
      <c r="I1809" s="72">
        <f>InformeTbHv[[#This Row],[T PARADAS MEC]]+InformeTbHv[[#This Row],[ALISTAMIENTO]]+InformeTbHv[[#This Row],[Mantenimiento periódico]]</f>
        <v>1.75</v>
      </c>
      <c r="J1809" s="72">
        <f>SUMIF(InformeTbHv[[#This Row],[MOTIVO 1]],"Mantenimiento periódico",InformeTbHv[[#This Row],[T OTRA PARADA 1]])</f>
        <v>0</v>
      </c>
      <c r="K1809" s="72">
        <f>InformeTbHv[[#This Row],[Mantenimiento periódico]]+InformeTbHv[[#This Row],[ALISTAMIENTO]]</f>
        <v>0.25</v>
      </c>
      <c r="L1809" s="72">
        <f>SUM(InformeTbHv[[#This Row],[T OTRA PARADA 1]:[T OTRA PARADA 5]])</f>
        <v>3.75</v>
      </c>
      <c r="M1809" s="49" t="s">
        <v>42</v>
      </c>
      <c r="N1809" s="49" t="s">
        <v>1418</v>
      </c>
      <c r="O1809" s="49" t="s">
        <v>59</v>
      </c>
      <c r="P1809" s="49">
        <v>94269864</v>
      </c>
      <c r="Q1809" s="49" t="s">
        <v>43</v>
      </c>
      <c r="R1809" s="49" t="s">
        <v>44</v>
      </c>
      <c r="S1809" s="77">
        <v>46141</v>
      </c>
      <c r="T1809" s="49" t="s">
        <v>1229</v>
      </c>
      <c r="U1809" s="49"/>
      <c r="V1809" s="49"/>
      <c r="W1809" s="49"/>
      <c r="X1809" s="49"/>
      <c r="Y1809" s="49"/>
      <c r="Z1809" s="49"/>
      <c r="AA1809" s="49"/>
      <c r="AB1809" s="49"/>
      <c r="AC1809" s="49" t="s">
        <v>1438</v>
      </c>
      <c r="AD1809" s="49" t="s">
        <v>1483</v>
      </c>
      <c r="AE1809" s="49" t="s">
        <v>1519</v>
      </c>
      <c r="AF1809" s="49">
        <v>25.116340228779134</v>
      </c>
      <c r="AG1809" s="49" t="s">
        <v>208</v>
      </c>
      <c r="AH1809" s="259">
        <v>8</v>
      </c>
      <c r="AI1809" s="49" t="s">
        <v>45</v>
      </c>
      <c r="AJ1809" s="420">
        <f>VLOOKUP(InformeTbHv[[#This Row],[TURNO]],[1]INFORMEHV!AI$2:AK$184,2,0)</f>
        <v>0.58333333333333337</v>
      </c>
      <c r="AK1809" s="420">
        <f>VLOOKUP(InformeTbHv[[#This Row],[TURNO]],[1]INFORMEHV!AI$2:AK$184,3,0)</f>
        <v>0.91666666666666663</v>
      </c>
      <c r="AL1809" s="125">
        <v>32</v>
      </c>
      <c r="AM1809" s="49">
        <v>148</v>
      </c>
      <c r="AN1809" s="49">
        <v>30.12</v>
      </c>
      <c r="AO1809" s="49">
        <v>8.43</v>
      </c>
      <c r="AP1809" s="49"/>
      <c r="AQ1809" s="72">
        <v>25</v>
      </c>
      <c r="AR1809" s="125">
        <v>8</v>
      </c>
      <c r="AS1809" s="49">
        <v>1.5</v>
      </c>
      <c r="AT1809" s="30" t="s">
        <v>328</v>
      </c>
      <c r="AU1809" s="49" t="s">
        <v>507</v>
      </c>
      <c r="AV1809" s="49">
        <v>0.25</v>
      </c>
      <c r="AW1809" s="49">
        <v>0.17</v>
      </c>
      <c r="AX1809" s="49"/>
      <c r="AY1809" s="49">
        <v>1</v>
      </c>
      <c r="AZ1809" s="71" t="s">
        <v>1263</v>
      </c>
      <c r="BA1809" s="49" t="s">
        <v>48</v>
      </c>
      <c r="BB180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5.67</v>
      </c>
      <c r="BC1809" s="72">
        <v>0.75</v>
      </c>
      <c r="BD1809" s="72">
        <v>3</v>
      </c>
      <c r="BE1809" s="72"/>
      <c r="BF1809" s="72"/>
      <c r="BG1809" s="74"/>
      <c r="BH1809" s="44" t="s">
        <v>1264</v>
      </c>
      <c r="BI1809" s="45" t="s">
        <v>1118</v>
      </c>
      <c r="BJ1809" s="45"/>
      <c r="BK1809" s="46"/>
      <c r="BL1809" s="45"/>
    </row>
    <row r="1810" spans="1:64" ht="18" customHeight="1" x14ac:dyDescent="0.3">
      <c r="A1810" s="76">
        <f>IFERROR(InformeTbHv[[#This Row],[T EFECTIVO]]/InformeTbHv[[#This Row],[Horas disponibles]],0)</f>
        <v>0</v>
      </c>
      <c r="B1810" s="76">
        <f>((InformeTbHv[[#This Row],[T PROGRAMADO]]-InformeTbHv[[#This Row],[HORAS DE OTRAS PARADA]]))/InformeTbHv[[#This Row],[T PROGRAMADO]]</f>
        <v>0</v>
      </c>
      <c r="C1810" s="217">
        <f>IFERROR(((InformeTbHv[[#This Row],[T PROGRAMADO]]-InformeTbHv[[#This Row],[Ttal P. mec]])/InformeTbHv[[#This Row],[T PROGRAMADO]]),0)</f>
        <v>0</v>
      </c>
      <c r="D1810" s="49" t="str">
        <f>IFERROR(ROUND(InformeTbHv[[#This Row],[TOTAL DE ARBOLES]]/InformeTbHv[[#This Row],[T EFECTIVO]],2),"")</f>
        <v/>
      </c>
      <c r="E1810" s="49" t="str">
        <f>(IFERROR(ROUND(InformeTbHv[[#This Row],[M3]]/InformeTbHv[[#This Row],[TOTAL DE ARBOLES]],2),""))</f>
        <v/>
      </c>
      <c r="F1810" s="39" t="str">
        <f>IFERROR(ROUND(InformeTbHv[[#This Row],[M3]]/InformeTbHv[[#This Row],[T EFECTIVO]],2),"")</f>
        <v/>
      </c>
      <c r="G1810" s="72">
        <f>InformeTbHv[[#This Row],[T PROGRAMADO]]-InformeTbHv[[#This Row],[HORAS DE OTRAS PARADA]]</f>
        <v>0</v>
      </c>
      <c r="H1810" s="72">
        <f>InformeTbHv[[#This Row],[T PROGRAMADO]]-SUM(InformeTbHv[[#This Row],[T PARADAS MEC]]+InformeTbHv[[#This Row],[ALISTAMIENTO]]+InformeTbHv[[#This Row],[Mantenimiento periódico]])</f>
        <v>0</v>
      </c>
      <c r="I1810" s="72">
        <f>InformeTbHv[[#This Row],[T PARADAS MEC]]+InformeTbHv[[#This Row],[ALISTAMIENTO]]+InformeTbHv[[#This Row],[Mantenimiento periódico]]</f>
        <v>8</v>
      </c>
      <c r="J1810" s="72">
        <f>SUMIF(InformeTbHv[[#This Row],[MOTIVO 1]],"Mantenimiento periódico",InformeTbHv[[#This Row],[T OTRA PARADA 1]])</f>
        <v>0</v>
      </c>
      <c r="K1810" s="72">
        <f>InformeTbHv[[#This Row],[Mantenimiento periódico]]+InformeTbHv[[#This Row],[ALISTAMIENTO]]</f>
        <v>0</v>
      </c>
      <c r="L1810" s="72">
        <f>SUM(InformeTbHv[[#This Row],[T OTRA PARADA 1]:[T OTRA PARADA 5]])</f>
        <v>0</v>
      </c>
      <c r="M1810" s="49" t="s">
        <v>42</v>
      </c>
      <c r="N1810" s="49" t="s">
        <v>1418</v>
      </c>
      <c r="O1810" s="49" t="s">
        <v>75</v>
      </c>
      <c r="P1810" s="49">
        <v>1114481552</v>
      </c>
      <c r="Q1810" s="49" t="s">
        <v>43</v>
      </c>
      <c r="R1810" s="49" t="s">
        <v>44</v>
      </c>
      <c r="S1810" s="77">
        <v>46141</v>
      </c>
      <c r="T1810" s="49" t="s">
        <v>1229</v>
      </c>
      <c r="U1810" s="49"/>
      <c r="V1810" s="49"/>
      <c r="W1810" s="49"/>
      <c r="X1810" s="49"/>
      <c r="Y1810" s="49"/>
      <c r="Z1810" s="49"/>
      <c r="AA1810" s="49"/>
      <c r="AB1810" s="49"/>
      <c r="AC1810" s="49" t="s">
        <v>1438</v>
      </c>
      <c r="AD1810" s="49" t="s">
        <v>1483</v>
      </c>
      <c r="AE1810" s="49" t="s">
        <v>1519</v>
      </c>
      <c r="AF1810" s="49">
        <v>25.116340228779134</v>
      </c>
      <c r="AG1810" s="49" t="s">
        <v>208</v>
      </c>
      <c r="AH1810" s="259">
        <v>8</v>
      </c>
      <c r="AI1810" s="49" t="s">
        <v>47</v>
      </c>
      <c r="AJ1810" s="420">
        <f>VLOOKUP(InformeTbHv[[#This Row],[TURNO]],[1]INFORMEHV!AI$2:AK$184,2,0)</f>
        <v>0.25</v>
      </c>
      <c r="AK1810" s="420">
        <f>VLOOKUP(InformeTbHv[[#This Row],[TURNO]],[1]INFORMEHV!AI$2:AK$184,3,0)</f>
        <v>0.58333333333333337</v>
      </c>
      <c r="AL1810" s="125"/>
      <c r="AM1810" s="49"/>
      <c r="AN1810" s="49"/>
      <c r="AO1810" s="49"/>
      <c r="AP1810" s="49"/>
      <c r="AQ1810" s="72"/>
      <c r="AR1810" s="49">
        <v>8</v>
      </c>
      <c r="AS1810" s="49">
        <v>8</v>
      </c>
      <c r="AT1810" s="49">
        <v>0</v>
      </c>
      <c r="AU1810" s="49" t="s">
        <v>507</v>
      </c>
      <c r="AV1810" s="49"/>
      <c r="AW1810" s="49"/>
      <c r="AX1810" s="49"/>
      <c r="AY1810" s="49"/>
      <c r="AZ1810" s="71" t="s">
        <v>1263</v>
      </c>
      <c r="BA1810" s="49" t="s">
        <v>48</v>
      </c>
      <c r="BB181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1810" s="72"/>
      <c r="BD1810" s="72"/>
      <c r="BE1810" s="72"/>
      <c r="BF1810" s="72"/>
      <c r="BG1810" s="74"/>
      <c r="BH1810" s="44"/>
      <c r="BI1810" s="45"/>
      <c r="BJ1810" s="45"/>
      <c r="BK1810" s="46"/>
      <c r="BL1810" s="45"/>
    </row>
    <row r="1811" spans="1:64" ht="18" customHeight="1" x14ac:dyDescent="0.3">
      <c r="A1811" s="76">
        <f>IFERROR(InformeTbHv[[#This Row],[T EFECTIVO]]/InformeTbHv[[#This Row],[Horas disponibles]],0)</f>
        <v>1</v>
      </c>
      <c r="B1811" s="76">
        <f>((InformeTbHv[[#This Row],[T PROGRAMADO]]-InformeTbHv[[#This Row],[HORAS DE OTRAS PARADA]]))/InformeTbHv[[#This Row],[T PROGRAMADO]]</f>
        <v>1</v>
      </c>
      <c r="C1811" s="217">
        <f>IFERROR(((InformeTbHv[[#This Row],[T PROGRAMADO]]-InformeTbHv[[#This Row],[Ttal P. mec]])/InformeTbHv[[#This Row],[T PROGRAMADO]]),0)</f>
        <v>1</v>
      </c>
      <c r="D1811" s="49">
        <f>IFERROR(ROUND(InformeTbHv[[#This Row],[TOTAL DE ARBOLES]]/InformeTbHv[[#This Row],[T EFECTIVO]],2),"")</f>
        <v>0</v>
      </c>
      <c r="E1811" s="49" t="str">
        <f>(IFERROR(ROUND(InformeTbHv[[#This Row],[M3]]/InformeTbHv[[#This Row],[TOTAL DE ARBOLES]],2),""))</f>
        <v/>
      </c>
      <c r="F1811" s="39">
        <f>IFERROR(ROUND(InformeTbHv[[#This Row],[M3]]/InformeTbHv[[#This Row],[T EFECTIVO]],2),"")</f>
        <v>0</v>
      </c>
      <c r="G1811" s="72">
        <f>InformeTbHv[[#This Row],[T PROGRAMADO]]-InformeTbHv[[#This Row],[HORAS DE OTRAS PARADA]]</f>
        <v>8</v>
      </c>
      <c r="H1811" s="72">
        <f>InformeTbHv[[#This Row],[T PROGRAMADO]]-SUM(InformeTbHv[[#This Row],[T PARADAS MEC]]+InformeTbHv[[#This Row],[ALISTAMIENTO]]+InformeTbHv[[#This Row],[Mantenimiento periódico]])</f>
        <v>8</v>
      </c>
      <c r="I1811" s="72">
        <f>InformeTbHv[[#This Row],[T PARADAS MEC]]+InformeTbHv[[#This Row],[ALISTAMIENTO]]+InformeTbHv[[#This Row],[Mantenimiento periódico]]</f>
        <v>0</v>
      </c>
      <c r="J1811" s="72">
        <f>SUMIF(InformeTbHv[[#This Row],[MOTIVO 1]],"Mantenimiento periódico",InformeTbHv[[#This Row],[T OTRA PARADA 1]])</f>
        <v>0</v>
      </c>
      <c r="K1811" s="72">
        <f>InformeTbHv[[#This Row],[Mantenimiento periódico]]+InformeTbHv[[#This Row],[ALISTAMIENTO]]</f>
        <v>0</v>
      </c>
      <c r="L1811" s="72">
        <f>SUM(InformeTbHv[[#This Row],[T OTRA PARADA 1]:[T OTRA PARADA 5]])</f>
        <v>0</v>
      </c>
      <c r="M1811" s="49" t="s">
        <v>68</v>
      </c>
      <c r="N1811" s="49" t="s">
        <v>1417</v>
      </c>
      <c r="O1811" s="49" t="s">
        <v>82</v>
      </c>
      <c r="P1811" s="49">
        <v>94266396</v>
      </c>
      <c r="Q1811" s="49" t="s">
        <v>65</v>
      </c>
      <c r="R1811" s="49" t="s">
        <v>44</v>
      </c>
      <c r="S1811" s="77">
        <v>46141</v>
      </c>
      <c r="T1811" s="49" t="s">
        <v>164</v>
      </c>
      <c r="U1811" s="49"/>
      <c r="V1811" s="49"/>
      <c r="W1811" s="49"/>
      <c r="X1811" s="49"/>
      <c r="Y1811" s="49"/>
      <c r="Z1811" s="49"/>
      <c r="AA1811" s="49"/>
      <c r="AB1811" s="49"/>
      <c r="AC1811" s="49" t="s">
        <v>1426</v>
      </c>
      <c r="AD1811" s="49" t="s">
        <v>1471</v>
      </c>
      <c r="AE1811" s="49" t="s">
        <v>1512</v>
      </c>
      <c r="AF1811" s="49">
        <v>26.520279887958782</v>
      </c>
      <c r="AG1811" s="49" t="s">
        <v>1319</v>
      </c>
      <c r="AH1811" s="259">
        <v>8</v>
      </c>
      <c r="AI1811" s="125" t="s">
        <v>45</v>
      </c>
      <c r="AJ1811" s="418">
        <f>VLOOKUP(InformeTbHv[[#This Row],[TURNO]],[1]INFORMEHV!AI$2:AK$184,2,0)</f>
        <v>0.58333333333333337</v>
      </c>
      <c r="AK1811" s="418">
        <f>VLOOKUP(InformeTbHv[[#This Row],[TURNO]],[1]INFORMEHV!AI$2:AK$184,3,0)</f>
        <v>0.91666666666666663</v>
      </c>
      <c r="AL1811" s="125">
        <v>27</v>
      </c>
      <c r="AM1811" s="49"/>
      <c r="AN1811" s="49"/>
      <c r="AO1811" s="49"/>
      <c r="AP1811" s="49"/>
      <c r="AQ1811" s="72"/>
      <c r="AR1811" s="49">
        <v>8</v>
      </c>
      <c r="AS1811" s="49"/>
      <c r="AT1811" s="49"/>
      <c r="AU1811" s="49"/>
      <c r="AV1811" s="49"/>
      <c r="AW1811" s="49"/>
      <c r="AX1811" s="49"/>
      <c r="AY1811" s="49"/>
      <c r="AZ1811" s="71" t="s">
        <v>1265</v>
      </c>
      <c r="BA1811" s="49" t="s">
        <v>48</v>
      </c>
      <c r="BB181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v>
      </c>
      <c r="BC1811" s="72"/>
      <c r="BD1811" s="72"/>
      <c r="BE1811" s="72"/>
      <c r="BF1811" s="72"/>
      <c r="BG1811" s="74"/>
      <c r="BH1811" s="44"/>
      <c r="BI1811" s="45"/>
      <c r="BJ1811" s="45"/>
      <c r="BK1811" s="46"/>
      <c r="BL1811" s="45"/>
    </row>
    <row r="1812" spans="1:64" ht="18" customHeight="1" x14ac:dyDescent="0.3">
      <c r="A1812" s="76">
        <f>IFERROR(InformeTbHv[[#This Row],[T EFECTIVO]]/InformeTbHv[[#This Row],[Horas disponibles]],0)</f>
        <v>0.375</v>
      </c>
      <c r="B1812" s="76">
        <f>((InformeTbHv[[#This Row],[T PROGRAMADO]]-InformeTbHv[[#This Row],[HORAS DE OTRAS PARADA]]))/InformeTbHv[[#This Row],[T PROGRAMADO]]</f>
        <v>0.1875</v>
      </c>
      <c r="C1812" s="217">
        <f>IFERROR(((InformeTbHv[[#This Row],[T PROGRAMADO]]-InformeTbHv[[#This Row],[Ttal P. mec]])/InformeTbHv[[#This Row],[T PROGRAMADO]]),0)</f>
        <v>0.5</v>
      </c>
      <c r="D1812" s="49">
        <f>IFERROR(ROUND(InformeTbHv[[#This Row],[TOTAL DE ARBOLES]]/InformeTbHv[[#This Row],[T EFECTIVO]],2),"")</f>
        <v>14</v>
      </c>
      <c r="E1812" s="49">
        <f>(IFERROR(ROUND(InformeTbHv[[#This Row],[M3]]/InformeTbHv[[#This Row],[TOTAL DE ARBOLES]],2),""))</f>
        <v>0.52</v>
      </c>
      <c r="F1812" s="39">
        <f>IFERROR(ROUND(InformeTbHv[[#This Row],[M3]]/InformeTbHv[[#This Row],[T EFECTIVO]],2),"")</f>
        <v>7.33</v>
      </c>
      <c r="G1812" s="72">
        <f>InformeTbHv[[#This Row],[T PROGRAMADO]]-InformeTbHv[[#This Row],[HORAS DE OTRAS PARADA]]</f>
        <v>1.5</v>
      </c>
      <c r="H1812" s="72">
        <f>InformeTbHv[[#This Row],[T PROGRAMADO]]-SUM(InformeTbHv[[#This Row],[T PARADAS MEC]]+InformeTbHv[[#This Row],[ALISTAMIENTO]]+InformeTbHv[[#This Row],[Mantenimiento periódico]])</f>
        <v>4</v>
      </c>
      <c r="I1812" s="72">
        <f>InformeTbHv[[#This Row],[T PARADAS MEC]]+InformeTbHv[[#This Row],[ALISTAMIENTO]]+InformeTbHv[[#This Row],[Mantenimiento periódico]]</f>
        <v>4</v>
      </c>
      <c r="J1812" s="72">
        <f>SUMIF(InformeTbHv[[#This Row],[MOTIVO 1]],"Mantenimiento periódico",InformeTbHv[[#This Row],[T OTRA PARADA 1]])</f>
        <v>0</v>
      </c>
      <c r="K1812" s="72">
        <f>InformeTbHv[[#This Row],[Mantenimiento periódico]]+InformeTbHv[[#This Row],[ALISTAMIENTO]]</f>
        <v>0</v>
      </c>
      <c r="L1812" s="72">
        <f>SUM(InformeTbHv[[#This Row],[T OTRA PARADA 1]:[T OTRA PARADA 5]])</f>
        <v>2.5</v>
      </c>
      <c r="M1812" s="49" t="s">
        <v>68</v>
      </c>
      <c r="N1812" s="49" t="s">
        <v>1417</v>
      </c>
      <c r="O1812" s="49" t="s">
        <v>381</v>
      </c>
      <c r="P1812" s="49">
        <v>1007605468</v>
      </c>
      <c r="Q1812" s="49" t="s">
        <v>65</v>
      </c>
      <c r="R1812" s="49" t="s">
        <v>44</v>
      </c>
      <c r="S1812" s="77">
        <v>46141</v>
      </c>
      <c r="T1812" s="49" t="s">
        <v>164</v>
      </c>
      <c r="U1812" s="49"/>
      <c r="V1812" s="49"/>
      <c r="W1812" s="49"/>
      <c r="X1812" s="49"/>
      <c r="Y1812" s="49"/>
      <c r="Z1812" s="49"/>
      <c r="AA1812" s="49"/>
      <c r="AB1812" s="49"/>
      <c r="AC1812" s="49" t="s">
        <v>1426</v>
      </c>
      <c r="AD1812" s="49" t="s">
        <v>1471</v>
      </c>
      <c r="AE1812" s="49" t="s">
        <v>1512</v>
      </c>
      <c r="AF1812" s="49">
        <v>26.520279887958782</v>
      </c>
      <c r="AG1812" s="49" t="s">
        <v>1319</v>
      </c>
      <c r="AH1812" s="259">
        <v>8</v>
      </c>
      <c r="AI1812" s="125" t="s">
        <v>47</v>
      </c>
      <c r="AJ1812" s="418">
        <f>VLOOKUP(InformeTbHv[[#This Row],[TURNO]],[1]INFORMEHV!AI$2:AK$184,2,0)</f>
        <v>0.25</v>
      </c>
      <c r="AK1812" s="418">
        <f>VLOOKUP(InformeTbHv[[#This Row],[TURNO]],[1]INFORMEHV!AI$2:AK$184,3,0)</f>
        <v>0.58333333333333337</v>
      </c>
      <c r="AL1812" s="125">
        <v>27</v>
      </c>
      <c r="AM1812" s="49">
        <v>21</v>
      </c>
      <c r="AN1812" s="49">
        <v>11</v>
      </c>
      <c r="AO1812" s="49">
        <v>19</v>
      </c>
      <c r="AP1812" s="49"/>
      <c r="AQ1812" s="72"/>
      <c r="AR1812" s="49">
        <v>8</v>
      </c>
      <c r="AS1812" s="49">
        <v>4</v>
      </c>
      <c r="AT1812" s="49"/>
      <c r="AU1812" s="49" t="s">
        <v>1252</v>
      </c>
      <c r="AV1812" s="49"/>
      <c r="AW1812" s="49"/>
      <c r="AX1812" s="49"/>
      <c r="AY1812" s="49"/>
      <c r="AZ1812" s="71" t="s">
        <v>1266</v>
      </c>
      <c r="BA1812" s="49" t="s">
        <v>48</v>
      </c>
      <c r="BB181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6.5</v>
      </c>
      <c r="BC1812" s="72">
        <v>2.5</v>
      </c>
      <c r="BD1812" s="72"/>
      <c r="BE1812" s="72"/>
      <c r="BF1812" s="72"/>
      <c r="BG1812" s="74"/>
      <c r="BH1812" s="44" t="s">
        <v>1267</v>
      </c>
      <c r="BI1812" s="45"/>
      <c r="BJ1812" s="45"/>
      <c r="BK1812" s="46"/>
      <c r="BL1812" s="45"/>
    </row>
    <row r="1813" spans="1:64" ht="18" customHeight="1" x14ac:dyDescent="0.3">
      <c r="A1813" s="76">
        <f>IFERROR(InformeTbHv[[#This Row],[T EFECTIVO]]/InformeTbHv[[#This Row],[Horas disponibles]],0)</f>
        <v>0</v>
      </c>
      <c r="B1813" s="76">
        <f>((InformeTbHv[[#This Row],[T PROGRAMADO]]-InformeTbHv[[#This Row],[HORAS DE OTRAS PARADA]]))/InformeTbHv[[#This Row],[T PROGRAMADO]]</f>
        <v>0</v>
      </c>
      <c r="C1813" s="217">
        <f>IFERROR(((InformeTbHv[[#This Row],[T PROGRAMADO]]-InformeTbHv[[#This Row],[Ttal P. mec]])/InformeTbHv[[#This Row],[T PROGRAMADO]]),0)</f>
        <v>0</v>
      </c>
      <c r="D1813" s="49" t="str">
        <f>IFERROR(ROUND(InformeTbHv[[#This Row],[TOTAL DE ARBOLES]]/InformeTbHv[[#This Row],[T EFECTIVO]],2),"")</f>
        <v/>
      </c>
      <c r="E1813" s="49" t="str">
        <f>(IFERROR(ROUND(InformeTbHv[[#This Row],[M3]]/InformeTbHv[[#This Row],[TOTAL DE ARBOLES]],2),""))</f>
        <v/>
      </c>
      <c r="F1813" s="39" t="str">
        <f>IFERROR(ROUND(InformeTbHv[[#This Row],[M3]]/InformeTbHv[[#This Row],[T EFECTIVO]],2),"")</f>
        <v/>
      </c>
      <c r="G1813" s="72">
        <f>InformeTbHv[[#This Row],[T PROGRAMADO]]-InformeTbHv[[#This Row],[HORAS DE OTRAS PARADA]]</f>
        <v>0</v>
      </c>
      <c r="H1813" s="72">
        <f>InformeTbHv[[#This Row],[T PROGRAMADO]]-SUM(InformeTbHv[[#This Row],[T PARADAS MEC]]+InformeTbHv[[#This Row],[ALISTAMIENTO]]+InformeTbHv[[#This Row],[Mantenimiento periódico]])</f>
        <v>0</v>
      </c>
      <c r="I1813" s="72">
        <f>InformeTbHv[[#This Row],[T PARADAS MEC]]+InformeTbHv[[#This Row],[ALISTAMIENTO]]+InformeTbHv[[#This Row],[Mantenimiento periódico]]</f>
        <v>8</v>
      </c>
      <c r="J1813" s="72">
        <f>SUMIF(InformeTbHv[[#This Row],[MOTIVO 1]],"Mantenimiento periódico",InformeTbHv[[#This Row],[T OTRA PARADA 1]])</f>
        <v>0</v>
      </c>
      <c r="K1813" s="72">
        <f>InformeTbHv[[#This Row],[Mantenimiento periódico]]+InformeTbHv[[#This Row],[ALISTAMIENTO]]</f>
        <v>0</v>
      </c>
      <c r="L1813" s="72">
        <f>SUM(InformeTbHv[[#This Row],[T OTRA PARADA 1]:[T OTRA PARADA 5]])</f>
        <v>0</v>
      </c>
      <c r="M1813" s="49" t="s">
        <v>42</v>
      </c>
      <c r="N1813" s="49" t="s">
        <v>1418</v>
      </c>
      <c r="O1813" s="49" t="s">
        <v>59</v>
      </c>
      <c r="P1813" s="49">
        <v>94269864</v>
      </c>
      <c r="Q1813" s="49" t="s">
        <v>43</v>
      </c>
      <c r="R1813" s="49" t="s">
        <v>44</v>
      </c>
      <c r="S1813" s="77">
        <v>46140</v>
      </c>
      <c r="T1813" s="49" t="s">
        <v>1229</v>
      </c>
      <c r="U1813" s="49"/>
      <c r="V1813" s="49"/>
      <c r="W1813" s="49"/>
      <c r="X1813" s="49"/>
      <c r="Y1813" s="49"/>
      <c r="Z1813" s="49"/>
      <c r="AA1813" s="49"/>
      <c r="AB1813" s="49"/>
      <c r="AC1813" s="49" t="s">
        <v>1438</v>
      </c>
      <c r="AD1813" s="49" t="s">
        <v>1483</v>
      </c>
      <c r="AE1813" s="49" t="s">
        <v>1519</v>
      </c>
      <c r="AF1813" s="49">
        <v>25.116340228779134</v>
      </c>
      <c r="AG1813" s="49" t="s">
        <v>208</v>
      </c>
      <c r="AH1813" s="259">
        <v>8</v>
      </c>
      <c r="AI1813" s="49" t="s">
        <v>45</v>
      </c>
      <c r="AJ1813" s="420">
        <f>VLOOKUP(InformeTbHv[[#This Row],[TURNO]],[1]INFORMEHV!AI$2:AK$184,2,0)</f>
        <v>0.58333333333333337</v>
      </c>
      <c r="AK1813" s="420">
        <f>VLOOKUP(InformeTbHv[[#This Row],[TURNO]],[1]INFORMEHV!AI$2:AK$184,3,0)</f>
        <v>0.91666666666666663</v>
      </c>
      <c r="AL1813" s="125"/>
      <c r="AM1813" s="49"/>
      <c r="AN1813" s="49"/>
      <c r="AO1813" s="49"/>
      <c r="AP1813" s="49"/>
      <c r="AQ1813" s="72"/>
      <c r="AR1813" s="49">
        <v>8</v>
      </c>
      <c r="AS1813" s="49">
        <v>8</v>
      </c>
      <c r="AT1813" s="49">
        <v>0</v>
      </c>
      <c r="AU1813" s="49" t="s">
        <v>507</v>
      </c>
      <c r="AV1813" s="49"/>
      <c r="AW1813" s="49"/>
      <c r="AX1813" s="49"/>
      <c r="AY1813" s="49"/>
      <c r="AZ1813" s="71">
        <v>0</v>
      </c>
      <c r="BA1813" s="49" t="s">
        <v>48</v>
      </c>
      <c r="BB181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1813" s="72"/>
      <c r="BD1813" s="72"/>
      <c r="BE1813" s="72"/>
      <c r="BF1813" s="72"/>
      <c r="BG1813" s="74"/>
      <c r="BH1813" s="44"/>
      <c r="BI1813" s="45"/>
      <c r="BJ1813" s="45"/>
      <c r="BK1813" s="46"/>
      <c r="BL1813" s="45"/>
    </row>
    <row r="1814" spans="1:64" ht="18" customHeight="1" x14ac:dyDescent="0.3">
      <c r="A1814" s="76">
        <f>IFERROR(InformeTbHv[[#This Row],[T EFECTIVO]]/InformeTbHv[[#This Row],[Horas disponibles]],0)</f>
        <v>0.15789473684210525</v>
      </c>
      <c r="B1814" s="76">
        <f>((InformeTbHv[[#This Row],[T PROGRAMADO]]-InformeTbHv[[#This Row],[HORAS DE OTRAS PARADA]]))/InformeTbHv[[#This Row],[T PROGRAMADO]]</f>
        <v>9.375E-2</v>
      </c>
      <c r="C1814" s="217">
        <f>IFERROR(((InformeTbHv[[#This Row],[T PROGRAMADO]]-InformeTbHv[[#This Row],[Ttal P. mec]])/InformeTbHv[[#This Row],[T PROGRAMADO]]),0)</f>
        <v>0.59375</v>
      </c>
      <c r="D1814" s="49">
        <f>IFERROR(ROUND(InformeTbHv[[#This Row],[TOTAL DE ARBOLES]]/InformeTbHv[[#This Row],[T EFECTIVO]],2),"")</f>
        <v>13.33</v>
      </c>
      <c r="E1814" s="49">
        <f>(IFERROR(ROUND(InformeTbHv[[#This Row],[M3]]/InformeTbHv[[#This Row],[TOTAL DE ARBOLES]],2),""))</f>
        <v>0.6</v>
      </c>
      <c r="F1814" s="39">
        <f>IFERROR(ROUND(InformeTbHv[[#This Row],[M3]]/InformeTbHv[[#This Row],[T EFECTIVO]],2),"")</f>
        <v>8</v>
      </c>
      <c r="G1814" s="72">
        <f>InformeTbHv[[#This Row],[T PROGRAMADO]]-InformeTbHv[[#This Row],[HORAS DE OTRAS PARADA]]</f>
        <v>0.75</v>
      </c>
      <c r="H1814" s="72">
        <f>InformeTbHv[[#This Row],[T PROGRAMADO]]-SUM(InformeTbHv[[#This Row],[T PARADAS MEC]]+InformeTbHv[[#This Row],[ALISTAMIENTO]]+InformeTbHv[[#This Row],[Mantenimiento periódico]])</f>
        <v>4.75</v>
      </c>
      <c r="I1814" s="72">
        <f>InformeTbHv[[#This Row],[T PARADAS MEC]]+InformeTbHv[[#This Row],[ALISTAMIENTO]]+InformeTbHv[[#This Row],[Mantenimiento periódico]]</f>
        <v>3.25</v>
      </c>
      <c r="J1814" s="72">
        <f>SUMIF(InformeTbHv[[#This Row],[MOTIVO 1]],"Mantenimiento periódico",InformeTbHv[[#This Row],[T OTRA PARADA 1]])</f>
        <v>0</v>
      </c>
      <c r="K1814" s="72">
        <f>InformeTbHv[[#This Row],[Mantenimiento periódico]]+InformeTbHv[[#This Row],[ALISTAMIENTO]]</f>
        <v>0.25</v>
      </c>
      <c r="L1814" s="72">
        <f>SUM(InformeTbHv[[#This Row],[T OTRA PARADA 1]:[T OTRA PARADA 5]])</f>
        <v>4</v>
      </c>
      <c r="M1814" s="49" t="s">
        <v>42</v>
      </c>
      <c r="N1814" s="49" t="s">
        <v>1418</v>
      </c>
      <c r="O1814" s="49" t="s">
        <v>75</v>
      </c>
      <c r="P1814" s="49">
        <v>1114481552</v>
      </c>
      <c r="Q1814" s="49" t="s">
        <v>43</v>
      </c>
      <c r="R1814" s="49" t="s">
        <v>44</v>
      </c>
      <c r="S1814" s="77">
        <v>46140</v>
      </c>
      <c r="T1814" s="49" t="s">
        <v>1229</v>
      </c>
      <c r="U1814" s="49"/>
      <c r="V1814" s="49"/>
      <c r="W1814" s="49"/>
      <c r="X1814" s="49"/>
      <c r="Y1814" s="49"/>
      <c r="Z1814" s="49"/>
      <c r="AA1814" s="49"/>
      <c r="AB1814" s="49"/>
      <c r="AC1814" s="49" t="s">
        <v>1438</v>
      </c>
      <c r="AD1814" s="49" t="s">
        <v>1483</v>
      </c>
      <c r="AE1814" s="49" t="s">
        <v>1519</v>
      </c>
      <c r="AF1814" s="49">
        <v>25.116340228779134</v>
      </c>
      <c r="AG1814" s="49" t="s">
        <v>208</v>
      </c>
      <c r="AH1814" s="259">
        <v>8</v>
      </c>
      <c r="AI1814" s="49" t="s">
        <v>47</v>
      </c>
      <c r="AJ1814" s="420">
        <f>VLOOKUP(InformeTbHv[[#This Row],[TURNO]],[1]INFORMEHV!AI$2:AK$184,2,0)</f>
        <v>0.25</v>
      </c>
      <c r="AK1814" s="420">
        <f>VLOOKUP(InformeTbHv[[#This Row],[TURNO]],[1]INFORMEHV!AI$2:AK$184,3,0)</f>
        <v>0.58333333333333337</v>
      </c>
      <c r="AL1814" s="125">
        <v>30</v>
      </c>
      <c r="AM1814" s="49">
        <v>10</v>
      </c>
      <c r="AN1814" s="49">
        <v>6</v>
      </c>
      <c r="AO1814" s="49">
        <v>6</v>
      </c>
      <c r="AP1814" s="49">
        <v>10</v>
      </c>
      <c r="AQ1814" s="72">
        <v>25</v>
      </c>
      <c r="AR1814" s="125">
        <v>8</v>
      </c>
      <c r="AS1814" s="49">
        <v>3</v>
      </c>
      <c r="AT1814" s="30" t="s">
        <v>328</v>
      </c>
      <c r="AU1814" s="49" t="s">
        <v>1268</v>
      </c>
      <c r="AV1814" s="49">
        <v>0.25</v>
      </c>
      <c r="AW1814" s="49"/>
      <c r="AX1814" s="49"/>
      <c r="AY1814" s="49">
        <v>1</v>
      </c>
      <c r="AZ1814" s="71" t="s">
        <v>1263</v>
      </c>
      <c r="BA1814" s="49" t="s">
        <v>48</v>
      </c>
      <c r="BB181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7.25</v>
      </c>
      <c r="BC1814" s="72">
        <v>4</v>
      </c>
      <c r="BD1814" s="72"/>
      <c r="BE1814" s="72"/>
      <c r="BF1814" s="72"/>
      <c r="BG1814" s="74"/>
      <c r="BH1814" s="44" t="s">
        <v>251</v>
      </c>
      <c r="BI1814" s="45"/>
      <c r="BJ1814" s="45"/>
      <c r="BK1814" s="46"/>
      <c r="BL1814" s="45"/>
    </row>
    <row r="1815" spans="1:64" ht="18" customHeight="1" x14ac:dyDescent="0.3">
      <c r="A1815" s="76">
        <f>IFERROR(InformeTbHv[[#This Row],[T EFECTIVO]]/InformeTbHv[[#This Row],[Horas disponibles]],0)</f>
        <v>0</v>
      </c>
      <c r="B1815" s="76">
        <f>((InformeTbHv[[#This Row],[T PROGRAMADO]]-InformeTbHv[[#This Row],[HORAS DE OTRAS PARADA]]))/InformeTbHv[[#This Row],[T PROGRAMADO]]</f>
        <v>0</v>
      </c>
      <c r="C1815" s="217">
        <f>IFERROR(((InformeTbHv[[#This Row],[T PROGRAMADO]]-InformeTbHv[[#This Row],[Ttal P. mec]])/InformeTbHv[[#This Row],[T PROGRAMADO]]),0)</f>
        <v>0</v>
      </c>
      <c r="D1815" s="49" t="str">
        <f>IFERROR(ROUND(InformeTbHv[[#This Row],[TOTAL DE ARBOLES]]/InformeTbHv[[#This Row],[T EFECTIVO]],2),"")</f>
        <v/>
      </c>
      <c r="E1815" s="49" t="str">
        <f>(IFERROR(ROUND(InformeTbHv[[#This Row],[M3]]/InformeTbHv[[#This Row],[TOTAL DE ARBOLES]],2),""))</f>
        <v/>
      </c>
      <c r="F1815" s="39" t="str">
        <f>IFERROR(ROUND(InformeTbHv[[#This Row],[M3]]/InformeTbHv[[#This Row],[T EFECTIVO]],2),"")</f>
        <v/>
      </c>
      <c r="G1815" s="72">
        <f>InformeTbHv[[#This Row],[T PROGRAMADO]]-InformeTbHv[[#This Row],[HORAS DE OTRAS PARADA]]</f>
        <v>0</v>
      </c>
      <c r="H1815" s="72">
        <f>InformeTbHv[[#This Row],[T PROGRAMADO]]-SUM(InformeTbHv[[#This Row],[T PARADAS MEC]]+InformeTbHv[[#This Row],[ALISTAMIENTO]]+InformeTbHv[[#This Row],[Mantenimiento periódico]])</f>
        <v>0</v>
      </c>
      <c r="I1815" s="72">
        <f>InformeTbHv[[#This Row],[T PARADAS MEC]]+InformeTbHv[[#This Row],[ALISTAMIENTO]]+InformeTbHv[[#This Row],[Mantenimiento periódico]]</f>
        <v>8</v>
      </c>
      <c r="J1815" s="72">
        <f>SUMIF(InformeTbHv[[#This Row],[MOTIVO 1]],"Mantenimiento periódico",InformeTbHv[[#This Row],[T OTRA PARADA 1]])</f>
        <v>0</v>
      </c>
      <c r="K1815" s="72">
        <f>InformeTbHv[[#This Row],[Mantenimiento periódico]]+InformeTbHv[[#This Row],[ALISTAMIENTO]]</f>
        <v>0</v>
      </c>
      <c r="L1815" s="72">
        <f>SUM(InformeTbHv[[#This Row],[T OTRA PARADA 1]:[T OTRA PARADA 5]])</f>
        <v>0</v>
      </c>
      <c r="M1815" s="49" t="s">
        <v>55</v>
      </c>
      <c r="N1815" s="49" t="s">
        <v>1418</v>
      </c>
      <c r="O1815" s="49" t="s">
        <v>56</v>
      </c>
      <c r="P1815" s="49">
        <v>1114480052</v>
      </c>
      <c r="Q1815" s="49" t="s">
        <v>43</v>
      </c>
      <c r="R1815" s="49" t="s">
        <v>49</v>
      </c>
      <c r="S1815" s="77">
        <v>46140</v>
      </c>
      <c r="T1815" s="49" t="s">
        <v>518</v>
      </c>
      <c r="U1815" s="49"/>
      <c r="V1815" s="49"/>
      <c r="W1815" s="49"/>
      <c r="X1815" s="49"/>
      <c r="Y1815" s="49"/>
      <c r="Z1815" s="49"/>
      <c r="AA1815" s="49"/>
      <c r="AB1815" s="49"/>
      <c r="AC1815" s="49" t="s">
        <v>1431</v>
      </c>
      <c r="AD1815" s="49" t="s">
        <v>1476</v>
      </c>
      <c r="AE1815" s="49" t="s">
        <v>1518</v>
      </c>
      <c r="AF1815" s="49">
        <v>19.234154182394327</v>
      </c>
      <c r="AG1815" s="49" t="s">
        <v>1318</v>
      </c>
      <c r="AH1815" s="259">
        <v>11</v>
      </c>
      <c r="AI1815" s="49" t="s">
        <v>45</v>
      </c>
      <c r="AJ1815" s="420">
        <f>VLOOKUP(InformeTbHv[[#This Row],[TURNO]],[1]INFORMEHV!AI$2:AK$184,2,0)</f>
        <v>0.58333333333333337</v>
      </c>
      <c r="AK1815" s="420">
        <f>VLOOKUP(InformeTbHv[[#This Row],[TURNO]],[1]INFORMEHV!AI$2:AK$184,3,0)</f>
        <v>0.91666666666666663</v>
      </c>
      <c r="AL1815" s="125"/>
      <c r="AM1815" s="49"/>
      <c r="AN1815" s="49"/>
      <c r="AO1815" s="49"/>
      <c r="AP1815" s="49"/>
      <c r="AQ1815" s="197"/>
      <c r="AR1815" s="49">
        <v>8</v>
      </c>
      <c r="AS1815" s="49">
        <v>8</v>
      </c>
      <c r="AT1815" s="49">
        <v>0</v>
      </c>
      <c r="AU1815" s="49" t="s">
        <v>234</v>
      </c>
      <c r="AV1815" s="49"/>
      <c r="AW1815" s="49"/>
      <c r="AX1815" s="49"/>
      <c r="AY1815" s="49"/>
      <c r="AZ1815" s="71" t="s">
        <v>1269</v>
      </c>
      <c r="BA1815" s="49" t="s">
        <v>48</v>
      </c>
      <c r="BB181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1815" s="72"/>
      <c r="BD1815" s="72"/>
      <c r="BE1815" s="72"/>
      <c r="BF1815" s="72"/>
      <c r="BG1815" s="74"/>
      <c r="BH1815" s="44"/>
      <c r="BI1815" s="45"/>
      <c r="BJ1815" s="45"/>
      <c r="BK1815" s="46"/>
      <c r="BL1815" s="45"/>
    </row>
    <row r="1816" spans="1:64" ht="18" customHeight="1" x14ac:dyDescent="0.3">
      <c r="A1816" s="76">
        <f>IFERROR(InformeTbHv[[#This Row],[T EFECTIVO]]/InformeTbHv[[#This Row],[Horas disponibles]],0)</f>
        <v>0.91160949868073882</v>
      </c>
      <c r="B1816" s="76">
        <f>((InformeTbHv[[#This Row],[T PROGRAMADO]]-InformeTbHv[[#This Row],[HORAS DE OTRAS PARADA]]))/InformeTbHv[[#This Row],[T PROGRAMADO]]</f>
        <v>0.86375000000000002</v>
      </c>
      <c r="C1816" s="217">
        <f>IFERROR(((InformeTbHv[[#This Row],[T PROGRAMADO]]-InformeTbHv[[#This Row],[Ttal P. mec]])/InformeTbHv[[#This Row],[T PROGRAMADO]]),0)</f>
        <v>0.94750000000000001</v>
      </c>
      <c r="D1816" s="49">
        <f>IFERROR(ROUND(InformeTbHv[[#This Row],[TOTAL DE ARBOLES]]/InformeTbHv[[#This Row],[T EFECTIVO]],2),"")</f>
        <v>36.9</v>
      </c>
      <c r="E1816" s="49">
        <f>(IFERROR(ROUND(InformeTbHv[[#This Row],[M3]]/InformeTbHv[[#This Row],[TOTAL DE ARBOLES]],2),""))</f>
        <v>0.24</v>
      </c>
      <c r="F1816" s="39">
        <f>IFERROR(ROUND(InformeTbHv[[#This Row],[M3]]/InformeTbHv[[#This Row],[T EFECTIVO]],2),"")</f>
        <v>8.68</v>
      </c>
      <c r="G1816" s="72">
        <f>InformeTbHv[[#This Row],[T PROGRAMADO]]-InformeTbHv[[#This Row],[HORAS DE OTRAS PARADA]]</f>
        <v>6.91</v>
      </c>
      <c r="H1816" s="72">
        <f>InformeTbHv[[#This Row],[T PROGRAMADO]]-SUM(InformeTbHv[[#This Row],[T PARADAS MEC]]+InformeTbHv[[#This Row],[ALISTAMIENTO]]+InformeTbHv[[#This Row],[Mantenimiento periódico]])</f>
        <v>7.58</v>
      </c>
      <c r="I1816" s="72">
        <f>InformeTbHv[[#This Row],[T PARADAS MEC]]+InformeTbHv[[#This Row],[ALISTAMIENTO]]+InformeTbHv[[#This Row],[Mantenimiento periódico]]</f>
        <v>0.42</v>
      </c>
      <c r="J1816" s="72">
        <f>SUMIF(InformeTbHv[[#This Row],[MOTIVO 1]],"Mantenimiento periódico",InformeTbHv[[#This Row],[T OTRA PARADA 1]])</f>
        <v>0</v>
      </c>
      <c r="K1816" s="72">
        <f>InformeTbHv[[#This Row],[Mantenimiento periódico]]+InformeTbHv[[#This Row],[ALISTAMIENTO]]</f>
        <v>0.42</v>
      </c>
      <c r="L1816" s="72">
        <f>SUM(InformeTbHv[[#This Row],[T OTRA PARADA 1]:[T OTRA PARADA 5]])</f>
        <v>0</v>
      </c>
      <c r="M1816" s="49" t="s">
        <v>55</v>
      </c>
      <c r="N1816" s="49" t="s">
        <v>1418</v>
      </c>
      <c r="O1816" s="49" t="s">
        <v>94</v>
      </c>
      <c r="P1816" s="49">
        <v>94269293</v>
      </c>
      <c r="Q1816" s="49" t="s">
        <v>43</v>
      </c>
      <c r="R1816" s="49" t="s">
        <v>49</v>
      </c>
      <c r="S1816" s="77">
        <v>46140</v>
      </c>
      <c r="T1816" s="49" t="s">
        <v>518</v>
      </c>
      <c r="U1816" s="49"/>
      <c r="V1816" s="49"/>
      <c r="W1816" s="49"/>
      <c r="X1816" s="49"/>
      <c r="Y1816" s="49"/>
      <c r="Z1816" s="49"/>
      <c r="AA1816" s="49"/>
      <c r="AB1816" s="49"/>
      <c r="AC1816" s="49" t="s">
        <v>1431</v>
      </c>
      <c r="AD1816" s="49" t="s">
        <v>1476</v>
      </c>
      <c r="AE1816" s="49" t="s">
        <v>1518</v>
      </c>
      <c r="AF1816" s="49">
        <v>19.234154182394327</v>
      </c>
      <c r="AG1816" s="49" t="s">
        <v>1318</v>
      </c>
      <c r="AH1816" s="259">
        <v>11</v>
      </c>
      <c r="AI1816" s="49" t="s">
        <v>47</v>
      </c>
      <c r="AJ1816" s="420">
        <f>VLOOKUP(InformeTbHv[[#This Row],[TURNO]],[1]INFORMEHV!AI$2:AK$184,2,0)</f>
        <v>0.25</v>
      </c>
      <c r="AK1816" s="420">
        <f>VLOOKUP(InformeTbHv[[#This Row],[TURNO]],[1]INFORMEHV!AI$2:AK$184,3,0)</f>
        <v>0.58333333333333337</v>
      </c>
      <c r="AL1816" s="125">
        <v>27</v>
      </c>
      <c r="AM1816" s="49">
        <v>255</v>
      </c>
      <c r="AN1816" s="49">
        <v>60</v>
      </c>
      <c r="AO1816" s="49">
        <v>10</v>
      </c>
      <c r="AP1816" s="49">
        <v>37</v>
      </c>
      <c r="AQ1816" s="197">
        <v>26</v>
      </c>
      <c r="AR1816" s="49">
        <v>8</v>
      </c>
      <c r="AS1816" s="49"/>
      <c r="AT1816" s="49"/>
      <c r="AU1816" s="49"/>
      <c r="AV1816" s="49">
        <v>0.42</v>
      </c>
      <c r="AW1816" s="49">
        <v>0.42</v>
      </c>
      <c r="AX1816" s="49">
        <v>0.25</v>
      </c>
      <c r="AY1816" s="49">
        <v>3</v>
      </c>
      <c r="AZ1816" s="71" t="s">
        <v>1270</v>
      </c>
      <c r="BA1816" s="49" t="s">
        <v>48</v>
      </c>
      <c r="BB181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1.0899999999999999</v>
      </c>
      <c r="BC1816" s="72"/>
      <c r="BD1816" s="72"/>
      <c r="BE1816" s="72"/>
      <c r="BF1816" s="72"/>
      <c r="BG1816" s="74"/>
      <c r="BH1816" s="44"/>
      <c r="BI1816" s="45"/>
      <c r="BJ1816" s="45"/>
      <c r="BK1816" s="46"/>
      <c r="BL1816" s="45"/>
    </row>
    <row r="1817" spans="1:64" ht="18" customHeight="1" x14ac:dyDescent="0.3">
      <c r="A1817" s="76">
        <f>IFERROR(InformeTbHv[[#This Row],[T EFECTIVO]]/InformeTbHv[[#This Row],[Horas disponibles]],0)</f>
        <v>0.33844189016602816</v>
      </c>
      <c r="B1817" s="76">
        <f>((InformeTbHv[[#This Row],[T PROGRAMADO]]-InformeTbHv[[#This Row],[HORAS DE OTRAS PARADA]]))/InformeTbHv[[#This Row],[T PROGRAMADO]]</f>
        <v>0.33125000000000004</v>
      </c>
      <c r="C1817" s="217">
        <f>IFERROR(((InformeTbHv[[#This Row],[T PROGRAMADO]]-InformeTbHv[[#This Row],[Ttal P. mec]])/InformeTbHv[[#This Row],[T PROGRAMADO]]),0)</f>
        <v>0.97875000000000001</v>
      </c>
      <c r="D1817" s="49">
        <f>IFERROR(ROUND(InformeTbHv[[#This Row],[TOTAL DE ARBOLES]]/InformeTbHv[[#This Row],[T EFECTIVO]],2),"")</f>
        <v>42.26</v>
      </c>
      <c r="E1817" s="49">
        <f>(IFERROR(ROUND(InformeTbHv[[#This Row],[M3]]/InformeTbHv[[#This Row],[TOTAL DE ARBOLES]],2),""))</f>
        <v>0.18</v>
      </c>
      <c r="F1817" s="39">
        <f>IFERROR(ROUND(InformeTbHv[[#This Row],[M3]]/InformeTbHv[[#This Row],[T EFECTIVO]],2),"")</f>
        <v>7.59</v>
      </c>
      <c r="G1817" s="72">
        <f>InformeTbHv[[#This Row],[T PROGRAMADO]]-InformeTbHv[[#This Row],[HORAS DE OTRAS PARADA]]</f>
        <v>2.6500000000000004</v>
      </c>
      <c r="H1817" s="72">
        <f>InformeTbHv[[#This Row],[T PROGRAMADO]]-SUM(InformeTbHv[[#This Row],[T PARADAS MEC]]+InformeTbHv[[#This Row],[ALISTAMIENTO]]+InformeTbHv[[#This Row],[Mantenimiento periódico]])</f>
        <v>7.83</v>
      </c>
      <c r="I1817" s="72">
        <f>InformeTbHv[[#This Row],[T PARADAS MEC]]+InformeTbHv[[#This Row],[ALISTAMIENTO]]+InformeTbHv[[#This Row],[Mantenimiento periódico]]</f>
        <v>0.17</v>
      </c>
      <c r="J1817" s="72">
        <f>SUMIF(InformeTbHv[[#This Row],[MOTIVO 1]],"Mantenimiento periódico",InformeTbHv[[#This Row],[T OTRA PARADA 1]])</f>
        <v>0</v>
      </c>
      <c r="K1817" s="72">
        <f>InformeTbHv[[#This Row],[Mantenimiento periódico]]+InformeTbHv[[#This Row],[ALISTAMIENTO]]</f>
        <v>0.17</v>
      </c>
      <c r="L1817" s="72">
        <f>SUM(InformeTbHv[[#This Row],[T OTRA PARADA 1]:[T OTRA PARADA 5]])</f>
        <v>5</v>
      </c>
      <c r="M1817" s="49" t="s">
        <v>79</v>
      </c>
      <c r="N1817" s="49" t="s">
        <v>1417</v>
      </c>
      <c r="O1817" s="49" t="s">
        <v>69</v>
      </c>
      <c r="P1817" s="49">
        <v>1059706760</v>
      </c>
      <c r="Q1817" s="49" t="s">
        <v>43</v>
      </c>
      <c r="R1817" s="49" t="s">
        <v>74</v>
      </c>
      <c r="S1817" s="77">
        <v>46140</v>
      </c>
      <c r="T1817" s="49" t="s">
        <v>102</v>
      </c>
      <c r="U1817" s="49"/>
      <c r="V1817" s="49"/>
      <c r="W1817" s="49"/>
      <c r="X1817" s="49"/>
      <c r="Y1817" s="49"/>
      <c r="Z1817" s="49"/>
      <c r="AA1817" s="49"/>
      <c r="AB1817" s="49"/>
      <c r="AC1817" s="49" t="s">
        <v>1425</v>
      </c>
      <c r="AD1817" s="49" t="s">
        <v>1470</v>
      </c>
      <c r="AE1817" s="49" t="s">
        <v>1514</v>
      </c>
      <c r="AF1817" s="49">
        <v>18.81028029942162</v>
      </c>
      <c r="AG1817" s="251" t="s">
        <v>205</v>
      </c>
      <c r="AH1817" s="259">
        <v>3</v>
      </c>
      <c r="AI1817" s="49" t="s">
        <v>45</v>
      </c>
      <c r="AJ1817" s="420">
        <f>VLOOKUP(InformeTbHv[[#This Row],[TURNO]],[1]INFORMEHV!AI$2:AK$184,2,0)</f>
        <v>0.58333333333333337</v>
      </c>
      <c r="AK1817" s="420">
        <f>VLOOKUP(InformeTbHv[[#This Row],[TURNO]],[1]INFORMEHV!AI$2:AK$184,3,0)</f>
        <v>0.91666666666666663</v>
      </c>
      <c r="AL1817" s="125">
        <v>25</v>
      </c>
      <c r="AM1817" s="49">
        <v>112</v>
      </c>
      <c r="AN1817" s="49">
        <v>20.11</v>
      </c>
      <c r="AO1817" s="49">
        <v>8.07</v>
      </c>
      <c r="AP1817" s="49"/>
      <c r="AQ1817" s="72">
        <v>22</v>
      </c>
      <c r="AR1817" s="49">
        <v>8</v>
      </c>
      <c r="AS1817" s="49"/>
      <c r="AT1817" s="49"/>
      <c r="AU1817" s="49"/>
      <c r="AV1817" s="49">
        <v>0.17</v>
      </c>
      <c r="AW1817" s="49">
        <v>0.18</v>
      </c>
      <c r="AX1817" s="49"/>
      <c r="AY1817" s="49">
        <v>3</v>
      </c>
      <c r="AZ1817" s="71" t="s">
        <v>183</v>
      </c>
      <c r="BA1817" s="49" t="s">
        <v>48</v>
      </c>
      <c r="BB181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5.35</v>
      </c>
      <c r="BC1817" s="72">
        <v>5</v>
      </c>
      <c r="BD1817" s="72"/>
      <c r="BE1817" s="72"/>
      <c r="BF1817" s="72"/>
      <c r="BG1817" s="74"/>
      <c r="BH1817" s="14" t="s">
        <v>236</v>
      </c>
      <c r="BI1817" s="45"/>
      <c r="BJ1817" s="45"/>
      <c r="BK1817" s="46"/>
      <c r="BL1817" s="45"/>
    </row>
    <row r="1818" spans="1:64" ht="18" customHeight="1" x14ac:dyDescent="0.3">
      <c r="A1818" s="76">
        <f>IFERROR(InformeTbHv[[#This Row],[T EFECTIVO]]/InformeTbHv[[#This Row],[Horas disponibles]],0)</f>
        <v>0</v>
      </c>
      <c r="B1818" s="76">
        <f>((InformeTbHv[[#This Row],[T PROGRAMADO]]-InformeTbHv[[#This Row],[HORAS DE OTRAS PARADA]]))/InformeTbHv[[#This Row],[T PROGRAMADO]]</f>
        <v>0</v>
      </c>
      <c r="C1818" s="217">
        <f>IFERROR(((InformeTbHv[[#This Row],[T PROGRAMADO]]-InformeTbHv[[#This Row],[Ttal P. mec]])/InformeTbHv[[#This Row],[T PROGRAMADO]]),0)</f>
        <v>1</v>
      </c>
      <c r="D1818" s="49" t="str">
        <f>IFERROR(ROUND(InformeTbHv[[#This Row],[TOTAL DE ARBOLES]]/InformeTbHv[[#This Row],[T EFECTIVO]],2),"")</f>
        <v/>
      </c>
      <c r="E1818" s="49" t="str">
        <f>(IFERROR(ROUND(InformeTbHv[[#This Row],[M3]]/InformeTbHv[[#This Row],[TOTAL DE ARBOLES]],2),""))</f>
        <v/>
      </c>
      <c r="F1818" s="39" t="str">
        <f>IFERROR(ROUND(InformeTbHv[[#This Row],[M3]]/InformeTbHv[[#This Row],[T EFECTIVO]],2),"")</f>
        <v/>
      </c>
      <c r="G1818" s="72">
        <f>InformeTbHv[[#This Row],[T PROGRAMADO]]-InformeTbHv[[#This Row],[HORAS DE OTRAS PARADA]]</f>
        <v>0</v>
      </c>
      <c r="H1818" s="72">
        <f>InformeTbHv[[#This Row],[T PROGRAMADO]]-SUM(InformeTbHv[[#This Row],[T PARADAS MEC]]+InformeTbHv[[#This Row],[ALISTAMIENTO]]+InformeTbHv[[#This Row],[Mantenimiento periódico]])</f>
        <v>8</v>
      </c>
      <c r="I1818" s="72">
        <f>InformeTbHv[[#This Row],[T PARADAS MEC]]+InformeTbHv[[#This Row],[ALISTAMIENTO]]+InformeTbHv[[#This Row],[Mantenimiento periódico]]</f>
        <v>0</v>
      </c>
      <c r="J1818" s="72">
        <f>SUMIF(InformeTbHv[[#This Row],[MOTIVO 1]],"Mantenimiento periódico",InformeTbHv[[#This Row],[T OTRA PARADA 1]])</f>
        <v>0</v>
      </c>
      <c r="K1818" s="72">
        <f>InformeTbHv[[#This Row],[Mantenimiento periódico]]+InformeTbHv[[#This Row],[ALISTAMIENTO]]</f>
        <v>0</v>
      </c>
      <c r="L1818" s="72">
        <f>SUM(InformeTbHv[[#This Row],[T OTRA PARADA 1]:[T OTRA PARADA 5]])</f>
        <v>8</v>
      </c>
      <c r="M1818" s="49" t="s">
        <v>79</v>
      </c>
      <c r="N1818" s="49" t="s">
        <v>1417</v>
      </c>
      <c r="O1818" s="49" t="s">
        <v>67</v>
      </c>
      <c r="P1818" s="49">
        <v>4516297</v>
      </c>
      <c r="Q1818" s="49" t="s">
        <v>43</v>
      </c>
      <c r="R1818" s="49" t="s">
        <v>74</v>
      </c>
      <c r="S1818" s="77">
        <v>46140</v>
      </c>
      <c r="T1818" s="49" t="s">
        <v>102</v>
      </c>
      <c r="U1818" s="49"/>
      <c r="V1818" s="49"/>
      <c r="W1818" s="49"/>
      <c r="X1818" s="49"/>
      <c r="Y1818" s="49"/>
      <c r="Z1818" s="49"/>
      <c r="AA1818" s="49"/>
      <c r="AB1818" s="49"/>
      <c r="AC1818" s="49" t="s">
        <v>1425</v>
      </c>
      <c r="AD1818" s="49" t="s">
        <v>1470</v>
      </c>
      <c r="AE1818" s="49" t="s">
        <v>1514</v>
      </c>
      <c r="AF1818" s="49">
        <v>18.81028029942162</v>
      </c>
      <c r="AG1818" s="251" t="s">
        <v>205</v>
      </c>
      <c r="AH1818" s="259">
        <v>3</v>
      </c>
      <c r="AI1818" s="49" t="s">
        <v>47</v>
      </c>
      <c r="AJ1818" s="420">
        <f>VLOOKUP(InformeTbHv[[#This Row],[TURNO]],[1]INFORMEHV!AI$2:AK$184,2,0)</f>
        <v>0.25</v>
      </c>
      <c r="AK1818" s="420">
        <f>VLOOKUP(InformeTbHv[[#This Row],[TURNO]],[1]INFORMEHV!AI$2:AK$184,3,0)</f>
        <v>0.58333333333333337</v>
      </c>
      <c r="AL1818" s="125"/>
      <c r="AM1818" s="49"/>
      <c r="AN1818" s="49"/>
      <c r="AO1818" s="49"/>
      <c r="AP1818" s="49"/>
      <c r="AQ1818" s="72"/>
      <c r="AR1818" s="49">
        <v>8</v>
      </c>
      <c r="AS1818" s="49"/>
      <c r="AT1818" s="49">
        <v>0</v>
      </c>
      <c r="AU1818" s="49"/>
      <c r="AV1818" s="49"/>
      <c r="AW1818" s="49"/>
      <c r="AX1818" s="49"/>
      <c r="AY1818" s="49"/>
      <c r="AZ1818" s="71" t="s">
        <v>1271</v>
      </c>
      <c r="BA1818" s="49" t="s">
        <v>48</v>
      </c>
      <c r="BB181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1818" s="72">
        <v>8</v>
      </c>
      <c r="BD1818" s="72"/>
      <c r="BE1818" s="72"/>
      <c r="BF1818" s="72"/>
      <c r="BG1818" s="74"/>
      <c r="BH1818" s="14" t="s">
        <v>236</v>
      </c>
      <c r="BI1818" s="45"/>
      <c r="BJ1818" s="45"/>
      <c r="BK1818" s="46"/>
      <c r="BL1818" s="45"/>
    </row>
    <row r="1819" spans="1:64" ht="18" customHeight="1" x14ac:dyDescent="0.3">
      <c r="A1819" s="76">
        <f>IFERROR(InformeTbHv[[#This Row],[T EFECTIVO]]/InformeTbHv[[#This Row],[Horas disponibles]],0)</f>
        <v>0.92438070404172101</v>
      </c>
      <c r="B1819" s="76">
        <f>((InformeTbHv[[#This Row],[T PROGRAMADO]]-InformeTbHv[[#This Row],[HORAS DE OTRAS PARADA]]))/InformeTbHv[[#This Row],[T PROGRAMADO]]</f>
        <v>0.88624999999999998</v>
      </c>
      <c r="C1819" s="217">
        <f>IFERROR(((InformeTbHv[[#This Row],[T PROGRAMADO]]-InformeTbHv[[#This Row],[Ttal P. mec]])/InformeTbHv[[#This Row],[T PROGRAMADO]]),0)</f>
        <v>0.95874999999999999</v>
      </c>
      <c r="D1819" s="49">
        <f>IFERROR(ROUND(InformeTbHv[[#This Row],[TOTAL DE ARBOLES]]/InformeTbHv[[#This Row],[T EFECTIVO]],2),"")</f>
        <v>78.14</v>
      </c>
      <c r="E1819" s="49">
        <f>(IFERROR(ROUND(InformeTbHv[[#This Row],[M3]]/InformeTbHv[[#This Row],[TOTAL DE ARBOLES]],2),""))</f>
        <v>0.15</v>
      </c>
      <c r="F1819" s="39">
        <f>IFERROR(ROUND(InformeTbHv[[#This Row],[M3]]/InformeTbHv[[#This Row],[T EFECTIVO]],2),"")</f>
        <v>11.57</v>
      </c>
      <c r="G1819" s="72">
        <f>InformeTbHv[[#This Row],[T PROGRAMADO]]-InformeTbHv[[#This Row],[HORAS DE OTRAS PARADA]]</f>
        <v>7.09</v>
      </c>
      <c r="H1819" s="72">
        <f>InformeTbHv[[#This Row],[T PROGRAMADO]]-SUM(InformeTbHv[[#This Row],[T PARADAS MEC]]+InformeTbHv[[#This Row],[ALISTAMIENTO]]+InformeTbHv[[#This Row],[Mantenimiento periódico]])</f>
        <v>7.67</v>
      </c>
      <c r="I1819" s="72">
        <f>InformeTbHv[[#This Row],[T PARADAS MEC]]+InformeTbHv[[#This Row],[ALISTAMIENTO]]+InformeTbHv[[#This Row],[Mantenimiento periódico]]</f>
        <v>0.33</v>
      </c>
      <c r="J1819" s="72">
        <f>SUMIF(InformeTbHv[[#This Row],[MOTIVO 1]],"Mantenimiento periódico",InformeTbHv[[#This Row],[T OTRA PARADA 1]])</f>
        <v>0</v>
      </c>
      <c r="K1819" s="72">
        <f>InformeTbHv[[#This Row],[Mantenimiento periódico]]+InformeTbHv[[#This Row],[ALISTAMIENTO]]</f>
        <v>0.33</v>
      </c>
      <c r="L1819" s="72">
        <f>SUM(InformeTbHv[[#This Row],[T OTRA PARADA 1]:[T OTRA PARADA 5]])</f>
        <v>0</v>
      </c>
      <c r="M1819" s="49" t="s">
        <v>134</v>
      </c>
      <c r="N1819" s="49" t="s">
        <v>1417</v>
      </c>
      <c r="O1819" s="49" t="s">
        <v>373</v>
      </c>
      <c r="P1819" s="49">
        <v>1022124225</v>
      </c>
      <c r="Q1819" s="49" t="s">
        <v>65</v>
      </c>
      <c r="R1819" s="49" t="s">
        <v>49</v>
      </c>
      <c r="S1819" s="77">
        <v>46139</v>
      </c>
      <c r="T1819" s="49" t="s">
        <v>1272</v>
      </c>
      <c r="U1819" s="49"/>
      <c r="V1819" s="49"/>
      <c r="W1819" s="49"/>
      <c r="X1819" s="49"/>
      <c r="Y1819" s="49"/>
      <c r="Z1819" s="49"/>
      <c r="AA1819" s="49"/>
      <c r="AB1819" s="49"/>
      <c r="AC1819" s="49" t="s">
        <v>1459</v>
      </c>
      <c r="AD1819" s="49" t="s">
        <v>1504</v>
      </c>
      <c r="AE1819" s="49" t="s">
        <v>1513</v>
      </c>
      <c r="AF1819" s="49">
        <v>19.214644558914031</v>
      </c>
      <c r="AG1819" s="251" t="s">
        <v>205</v>
      </c>
      <c r="AH1819" s="259">
        <v>4</v>
      </c>
      <c r="AI1819" s="49" t="s">
        <v>47</v>
      </c>
      <c r="AJ1819" s="420">
        <f>VLOOKUP(InformeTbHv[[#This Row],[TURNO]],[1]INFORMEHV!AI$2:AK$184,2,0)</f>
        <v>0.25</v>
      </c>
      <c r="AK1819" s="420">
        <f>VLOOKUP(InformeTbHv[[#This Row],[TURNO]],[1]INFORMEHV!AI$2:AK$184,3,0)</f>
        <v>0.58333333333333337</v>
      </c>
      <c r="AL1819" s="125">
        <v>22</v>
      </c>
      <c r="AM1819" s="49">
        <v>554</v>
      </c>
      <c r="AN1819" s="49">
        <v>82</v>
      </c>
      <c r="AO1819" s="49">
        <v>12.3</v>
      </c>
      <c r="AP1819" s="49"/>
      <c r="AQ1819" s="72">
        <v>17</v>
      </c>
      <c r="AR1819" s="49">
        <v>8</v>
      </c>
      <c r="AS1819" s="49"/>
      <c r="AT1819" s="49"/>
      <c r="AU1819" s="49"/>
      <c r="AV1819" s="49">
        <v>0.33</v>
      </c>
      <c r="AW1819" s="49">
        <v>0.33</v>
      </c>
      <c r="AX1819" s="49">
        <v>0.25</v>
      </c>
      <c r="AY1819" s="49"/>
      <c r="AZ1819" s="71"/>
      <c r="BA1819" s="49" t="s">
        <v>48</v>
      </c>
      <c r="BB181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0.91</v>
      </c>
      <c r="BC1819" s="72"/>
      <c r="BD1819" s="72"/>
      <c r="BE1819" s="72"/>
      <c r="BF1819" s="72"/>
      <c r="BG1819" s="74"/>
      <c r="BH1819" s="44"/>
      <c r="BI1819" s="45"/>
      <c r="BJ1819" s="45"/>
      <c r="BK1819" s="46"/>
      <c r="BL1819" s="45"/>
    </row>
    <row r="1820" spans="1:64" ht="18" customHeight="1" x14ac:dyDescent="0.3">
      <c r="A1820" s="76">
        <f>IFERROR(InformeTbHv[[#This Row],[T EFECTIVO]]/InformeTbHv[[#This Row],[Horas disponibles]],0)</f>
        <v>0.77777777777777868</v>
      </c>
      <c r="B1820" s="76">
        <f>((InformeTbHv[[#This Row],[T PROGRAMADO]]-InformeTbHv[[#This Row],[HORAS DE OTRAS PARADA]]))/InformeTbHv[[#This Row],[T PROGRAMADO]]</f>
        <v>0.72916666666666752</v>
      </c>
      <c r="C1820" s="217">
        <f>IFERROR(((InformeTbHv[[#This Row],[T PROGRAMADO]]-InformeTbHv[[#This Row],[Ttal P. mec]])/InformeTbHv[[#This Row],[T PROGRAMADO]]),0)</f>
        <v>0.9375</v>
      </c>
      <c r="D1820" s="49">
        <f>IFERROR(ROUND(InformeTbHv[[#This Row],[TOTAL DE ARBOLES]]/InformeTbHv[[#This Row],[T EFECTIVO]],2),"")</f>
        <v>134.06</v>
      </c>
      <c r="E1820" s="49">
        <f>(IFERROR(ROUND(InformeTbHv[[#This Row],[M3]]/InformeTbHv[[#This Row],[TOTAL DE ARBOLES]],2),""))</f>
        <v>0.05</v>
      </c>
      <c r="F1820" s="39">
        <f>IFERROR(ROUND(InformeTbHv[[#This Row],[M3]]/InformeTbHv[[#This Row],[T EFECTIVO]],2),"")</f>
        <v>6.58</v>
      </c>
      <c r="G1820" s="72">
        <f>InformeTbHv[[#This Row],[T PROGRAMADO]]-InformeTbHv[[#This Row],[HORAS DE OTRAS PARADA]]</f>
        <v>5.8333333333333401</v>
      </c>
      <c r="H1820" s="72">
        <f>InformeTbHv[[#This Row],[T PROGRAMADO]]-SUM(InformeTbHv[[#This Row],[T PARADAS MEC]]+InformeTbHv[[#This Row],[ALISTAMIENTO]]+InformeTbHv[[#This Row],[Mantenimiento periódico]])</f>
        <v>7.5</v>
      </c>
      <c r="I1820" s="72">
        <f>InformeTbHv[[#This Row],[T PARADAS MEC]]+InformeTbHv[[#This Row],[ALISTAMIENTO]]+InformeTbHv[[#This Row],[Mantenimiento periódico]]</f>
        <v>0.5</v>
      </c>
      <c r="J1820" s="72">
        <f>SUMIF(InformeTbHv[[#This Row],[MOTIVO 1]],"Mantenimiento periódico",InformeTbHv[[#This Row],[T OTRA PARADA 1]])</f>
        <v>0</v>
      </c>
      <c r="K1820" s="72">
        <f>InformeTbHv[[#This Row],[Mantenimiento periódico]]+InformeTbHv[[#This Row],[ALISTAMIENTO]]</f>
        <v>0.5</v>
      </c>
      <c r="L1820" s="72">
        <f>SUM(InformeTbHv[[#This Row],[T OTRA PARADA 1]:[T OTRA PARADA 5]])</f>
        <v>1.1666666666666601</v>
      </c>
      <c r="M1820" s="49" t="s">
        <v>136</v>
      </c>
      <c r="N1820" s="49" t="s">
        <v>1417</v>
      </c>
      <c r="O1820" s="49" t="s">
        <v>375</v>
      </c>
      <c r="P1820" s="49">
        <v>1127213532</v>
      </c>
      <c r="Q1820" s="49" t="s">
        <v>65</v>
      </c>
      <c r="R1820" s="49" t="s">
        <v>49</v>
      </c>
      <c r="S1820" s="77">
        <v>46139</v>
      </c>
      <c r="T1820" s="49" t="s">
        <v>1272</v>
      </c>
      <c r="U1820" s="49"/>
      <c r="V1820" s="49"/>
      <c r="W1820" s="49"/>
      <c r="X1820" s="49"/>
      <c r="Y1820" s="49"/>
      <c r="Z1820" s="49"/>
      <c r="AA1820" s="49"/>
      <c r="AB1820" s="49"/>
      <c r="AC1820" s="49" t="s">
        <v>1459</v>
      </c>
      <c r="AD1820" s="49" t="s">
        <v>1504</v>
      </c>
      <c r="AE1820" s="49" t="s">
        <v>1513</v>
      </c>
      <c r="AF1820" s="49">
        <v>19.214644558914031</v>
      </c>
      <c r="AG1820" s="251" t="s">
        <v>205</v>
      </c>
      <c r="AH1820" s="259">
        <v>4</v>
      </c>
      <c r="AI1820" s="49" t="s">
        <v>45</v>
      </c>
      <c r="AJ1820" s="420">
        <f>VLOOKUP(InformeTbHv[[#This Row],[TURNO]],[1]INFORMEHV!AI$2:AK$184,2,0)</f>
        <v>0.58333333333333337</v>
      </c>
      <c r="AK1820" s="420">
        <f>VLOOKUP(InformeTbHv[[#This Row],[TURNO]],[1]INFORMEHV!AI$2:AK$184,3,0)</f>
        <v>0.91666666666666663</v>
      </c>
      <c r="AL1820" s="125">
        <v>25</v>
      </c>
      <c r="AM1820" s="49">
        <v>782</v>
      </c>
      <c r="AN1820" s="49">
        <v>38.4</v>
      </c>
      <c r="AO1820" s="49">
        <v>10.08</v>
      </c>
      <c r="AP1820" s="49"/>
      <c r="AQ1820" s="72">
        <v>15</v>
      </c>
      <c r="AR1820" s="49">
        <v>8</v>
      </c>
      <c r="AS1820" s="49"/>
      <c r="AT1820" s="49"/>
      <c r="AU1820" s="49"/>
      <c r="AV1820" s="49">
        <v>0.5</v>
      </c>
      <c r="AW1820" s="49"/>
      <c r="AX1820" s="49">
        <v>0.5</v>
      </c>
      <c r="AY1820" s="49">
        <v>4</v>
      </c>
      <c r="AZ1820" s="71"/>
      <c r="BA1820" s="49" t="s">
        <v>48</v>
      </c>
      <c r="BB182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2.1666666666666599</v>
      </c>
      <c r="BC1820" s="72">
        <v>1.1666666666666601</v>
      </c>
      <c r="BD1820" s="72"/>
      <c r="BE1820" s="72"/>
      <c r="BF1820" s="72"/>
      <c r="BG1820" s="74"/>
      <c r="BH1820" s="14" t="s">
        <v>236</v>
      </c>
      <c r="BI1820" s="45"/>
      <c r="BJ1820" s="45"/>
      <c r="BK1820" s="46"/>
      <c r="BL1820" s="45"/>
    </row>
    <row r="1821" spans="1:64" ht="18" customHeight="1" x14ac:dyDescent="0.3">
      <c r="A1821" s="76">
        <f>IFERROR(InformeTbHv[[#This Row],[T EFECTIVO]]/InformeTbHv[[#This Row],[Horas disponibles]],0)</f>
        <v>0.88151658767772512</v>
      </c>
      <c r="B1821" s="76">
        <f>((InformeTbHv[[#This Row],[T PROGRAMADO]]-InformeTbHv[[#This Row],[HORAS DE OTRAS PARADA]]))/InformeTbHv[[#This Row],[T PROGRAMADO]]</f>
        <v>0.69750000000000001</v>
      </c>
      <c r="C1821" s="217">
        <f>IFERROR(((InformeTbHv[[#This Row],[T PROGRAMADO]]-InformeTbHv[[#This Row],[Ttal P. mec]])/InformeTbHv[[#This Row],[T PROGRAMADO]]),0)</f>
        <v>0.79125000000000001</v>
      </c>
      <c r="D1821" s="49">
        <f>IFERROR(ROUND(InformeTbHv[[#This Row],[TOTAL DE ARBOLES]]/InformeTbHv[[#This Row],[T EFECTIVO]],2),"")</f>
        <v>91.94</v>
      </c>
      <c r="E1821" s="49">
        <f>(IFERROR(ROUND(InformeTbHv[[#This Row],[M3]]/InformeTbHv[[#This Row],[TOTAL DE ARBOLES]],2),""))</f>
        <v>0.12</v>
      </c>
      <c r="F1821" s="39">
        <f>IFERROR(ROUND(InformeTbHv[[#This Row],[M3]]/InformeTbHv[[#This Row],[T EFECTIVO]],2),"")</f>
        <v>10.93</v>
      </c>
      <c r="G1821" s="72">
        <f>InformeTbHv[[#This Row],[T PROGRAMADO]]-InformeTbHv[[#This Row],[HORAS DE OTRAS PARADA]]</f>
        <v>5.58</v>
      </c>
      <c r="H1821" s="72">
        <f>InformeTbHv[[#This Row],[T PROGRAMADO]]-SUM(InformeTbHv[[#This Row],[T PARADAS MEC]]+InformeTbHv[[#This Row],[ALISTAMIENTO]]+InformeTbHv[[#This Row],[Mantenimiento periódico]])</f>
        <v>6.33</v>
      </c>
      <c r="I1821" s="72">
        <f>InformeTbHv[[#This Row],[T PARADAS MEC]]+InformeTbHv[[#This Row],[ALISTAMIENTO]]+InformeTbHv[[#This Row],[Mantenimiento periódico]]</f>
        <v>1.67</v>
      </c>
      <c r="J1821" s="72">
        <f>SUMIF(InformeTbHv[[#This Row],[MOTIVO 1]],"Mantenimiento periódico",InformeTbHv[[#This Row],[T OTRA PARADA 1]])</f>
        <v>0</v>
      </c>
      <c r="K1821" s="72">
        <f>InformeTbHv[[#This Row],[Mantenimiento periódico]]+InformeTbHv[[#This Row],[ALISTAMIENTO]]</f>
        <v>0.5</v>
      </c>
      <c r="L1821" s="72">
        <f>SUM(InformeTbHv[[#This Row],[T OTRA PARADA 1]:[T OTRA PARADA 5]])</f>
        <v>0</v>
      </c>
      <c r="M1821" s="49" t="s">
        <v>134</v>
      </c>
      <c r="N1821" s="49" t="s">
        <v>1417</v>
      </c>
      <c r="O1821" s="49" t="s">
        <v>370</v>
      </c>
      <c r="P1821" s="49">
        <v>1022124531</v>
      </c>
      <c r="Q1821" s="49" t="s">
        <v>65</v>
      </c>
      <c r="R1821" s="49" t="s">
        <v>49</v>
      </c>
      <c r="S1821" s="77">
        <v>46139</v>
      </c>
      <c r="T1821" s="49" t="s">
        <v>1272</v>
      </c>
      <c r="U1821" s="49"/>
      <c r="V1821" s="49"/>
      <c r="W1821" s="49"/>
      <c r="X1821" s="49"/>
      <c r="Y1821" s="49"/>
      <c r="Z1821" s="49"/>
      <c r="AA1821" s="49"/>
      <c r="AB1821" s="49"/>
      <c r="AC1821" s="49" t="s">
        <v>1459</v>
      </c>
      <c r="AD1821" s="49" t="s">
        <v>1504</v>
      </c>
      <c r="AE1821" s="49" t="s">
        <v>1513</v>
      </c>
      <c r="AF1821" s="49">
        <v>19.214644558914031</v>
      </c>
      <c r="AG1821" s="251" t="s">
        <v>205</v>
      </c>
      <c r="AH1821" s="259">
        <v>4</v>
      </c>
      <c r="AI1821" s="49" t="s">
        <v>45</v>
      </c>
      <c r="AJ1821" s="420">
        <f>VLOOKUP(InformeTbHv[[#This Row],[TURNO]],[1]INFORMEHV!AI$2:AK$184,2,0)</f>
        <v>0.58333333333333337</v>
      </c>
      <c r="AK1821" s="420">
        <f>VLOOKUP(InformeTbHv[[#This Row],[TURNO]],[1]INFORMEHV!AI$2:AK$184,3,0)</f>
        <v>0.91666666666666663</v>
      </c>
      <c r="AL1821" s="125">
        <v>23</v>
      </c>
      <c r="AM1821" s="49">
        <v>513</v>
      </c>
      <c r="AN1821" s="49">
        <v>61</v>
      </c>
      <c r="AO1821" s="49">
        <v>8.7100000000000009</v>
      </c>
      <c r="AP1821" s="49">
        <v>73</v>
      </c>
      <c r="AQ1821" s="72">
        <v>16</v>
      </c>
      <c r="AR1821" s="49">
        <v>8</v>
      </c>
      <c r="AS1821" s="49">
        <v>1.17</v>
      </c>
      <c r="AT1821" s="30" t="s">
        <v>327</v>
      </c>
      <c r="AU1821" s="49" t="s">
        <v>826</v>
      </c>
      <c r="AV1821" s="49">
        <v>0.5</v>
      </c>
      <c r="AW1821" s="49">
        <v>0.25</v>
      </c>
      <c r="AX1821" s="49">
        <v>0.5</v>
      </c>
      <c r="AY1821" s="49"/>
      <c r="AZ1821" s="71"/>
      <c r="BA1821" s="49" t="s">
        <v>48</v>
      </c>
      <c r="BB182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2.42</v>
      </c>
      <c r="BC1821" s="72"/>
      <c r="BD1821" s="72"/>
      <c r="BE1821" s="72"/>
      <c r="BF1821" s="72"/>
      <c r="BG1821" s="74"/>
      <c r="BH1821" s="44"/>
      <c r="BI1821" s="45"/>
      <c r="BJ1821" s="45"/>
      <c r="BK1821" s="46"/>
      <c r="BL1821" s="45"/>
    </row>
    <row r="1822" spans="1:64" ht="18" customHeight="1" x14ac:dyDescent="0.3">
      <c r="A1822" s="76">
        <f>IFERROR(InformeTbHv[[#This Row],[T EFECTIVO]]/InformeTbHv[[#This Row],[Horas disponibles]],0)</f>
        <v>0.95052473763118439</v>
      </c>
      <c r="B1822" s="76">
        <f>((InformeTbHv[[#This Row],[T PROGRAMADO]]-InformeTbHv[[#This Row],[HORAS DE OTRAS PARADA]]))/InformeTbHv[[#This Row],[T PROGRAMADO]]</f>
        <v>0.79249999999999998</v>
      </c>
      <c r="C1822" s="217">
        <f>IFERROR(((InformeTbHv[[#This Row],[T PROGRAMADO]]-InformeTbHv[[#This Row],[Ttal P. mec]])/InformeTbHv[[#This Row],[T PROGRAMADO]]),0)</f>
        <v>0.83374999999999999</v>
      </c>
      <c r="D1822" s="49">
        <f>IFERROR(ROUND(InformeTbHv[[#This Row],[TOTAL DE ARBOLES]]/InformeTbHv[[#This Row],[T EFECTIVO]],2),"")</f>
        <v>59.94</v>
      </c>
      <c r="E1822" s="49">
        <f>(IFERROR(ROUND(InformeTbHv[[#This Row],[M3]]/InformeTbHv[[#This Row],[TOTAL DE ARBOLES]],2),""))</f>
        <v>0.13</v>
      </c>
      <c r="F1822" s="39">
        <f>IFERROR(ROUND(InformeTbHv[[#This Row],[M3]]/InformeTbHv[[#This Row],[T EFECTIVO]],2),"")</f>
        <v>7.89</v>
      </c>
      <c r="G1822" s="72">
        <f>InformeTbHv[[#This Row],[T PROGRAMADO]]-InformeTbHv[[#This Row],[HORAS DE OTRAS PARADA]]</f>
        <v>6.34</v>
      </c>
      <c r="H1822" s="72">
        <f>InformeTbHv[[#This Row],[T PROGRAMADO]]-SUM(InformeTbHv[[#This Row],[T PARADAS MEC]]+InformeTbHv[[#This Row],[ALISTAMIENTO]]+InformeTbHv[[#This Row],[Mantenimiento periódico]])</f>
        <v>6.67</v>
      </c>
      <c r="I1822" s="72">
        <f>InformeTbHv[[#This Row],[T PARADAS MEC]]+InformeTbHv[[#This Row],[ALISTAMIENTO]]+InformeTbHv[[#This Row],[Mantenimiento periódico]]</f>
        <v>1.33</v>
      </c>
      <c r="J1822" s="72">
        <f>SUMIF(InformeTbHv[[#This Row],[MOTIVO 1]],"Mantenimiento periódico",InformeTbHv[[#This Row],[T OTRA PARADA 1]])</f>
        <v>0</v>
      </c>
      <c r="K1822" s="72">
        <f>InformeTbHv[[#This Row],[Mantenimiento periódico]]+InformeTbHv[[#This Row],[ALISTAMIENTO]]</f>
        <v>0.33</v>
      </c>
      <c r="L1822" s="72">
        <f>SUM(InformeTbHv[[#This Row],[T OTRA PARADA 1]:[T OTRA PARADA 5]])</f>
        <v>0</v>
      </c>
      <c r="M1822" s="49" t="s">
        <v>136</v>
      </c>
      <c r="N1822" s="49" t="s">
        <v>1417</v>
      </c>
      <c r="O1822" s="49" t="s">
        <v>535</v>
      </c>
      <c r="P1822" s="49">
        <v>1113312568</v>
      </c>
      <c r="Q1822" s="49" t="s">
        <v>65</v>
      </c>
      <c r="R1822" s="49" t="s">
        <v>49</v>
      </c>
      <c r="S1822" s="77">
        <v>46139</v>
      </c>
      <c r="T1822" s="49" t="s">
        <v>1272</v>
      </c>
      <c r="U1822" s="49"/>
      <c r="V1822" s="49"/>
      <c r="W1822" s="49"/>
      <c r="X1822" s="49"/>
      <c r="Y1822" s="49"/>
      <c r="Z1822" s="49"/>
      <c r="AA1822" s="49"/>
      <c r="AB1822" s="49"/>
      <c r="AC1822" s="49" t="s">
        <v>1459</v>
      </c>
      <c r="AD1822" s="49" t="s">
        <v>1504</v>
      </c>
      <c r="AE1822" s="49" t="s">
        <v>1513</v>
      </c>
      <c r="AF1822" s="49">
        <v>19.214644558914031</v>
      </c>
      <c r="AG1822" s="251" t="s">
        <v>205</v>
      </c>
      <c r="AH1822" s="259">
        <v>4</v>
      </c>
      <c r="AI1822" s="49" t="s">
        <v>47</v>
      </c>
      <c r="AJ1822" s="420">
        <f>VLOOKUP(InformeTbHv[[#This Row],[TURNO]],[1]INFORMEHV!AI$2:AK$184,2,0)</f>
        <v>0.25</v>
      </c>
      <c r="AK1822" s="420">
        <f>VLOOKUP(InformeTbHv[[#This Row],[TURNO]],[1]INFORMEHV!AI$2:AK$184,3,0)</f>
        <v>0.58333333333333337</v>
      </c>
      <c r="AL1822" s="125">
        <v>29</v>
      </c>
      <c r="AM1822" s="49">
        <v>380</v>
      </c>
      <c r="AN1822" s="49">
        <v>50</v>
      </c>
      <c r="AO1822" s="49">
        <v>8.18</v>
      </c>
      <c r="AP1822" s="49"/>
      <c r="AQ1822" s="72">
        <v>15</v>
      </c>
      <c r="AR1822" s="49">
        <v>8</v>
      </c>
      <c r="AS1822" s="49">
        <v>1</v>
      </c>
      <c r="AT1822" s="30" t="s">
        <v>327</v>
      </c>
      <c r="AU1822" s="49" t="s">
        <v>1262</v>
      </c>
      <c r="AV1822" s="49">
        <v>0.33</v>
      </c>
      <c r="AW1822" s="49"/>
      <c r="AX1822" s="49">
        <v>0.33</v>
      </c>
      <c r="AY1822" s="49">
        <v>1</v>
      </c>
      <c r="AZ1822" s="71"/>
      <c r="BA1822" s="49" t="s">
        <v>48</v>
      </c>
      <c r="BB182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1.6600000000000001</v>
      </c>
      <c r="BC1822" s="72"/>
      <c r="BD1822" s="72"/>
      <c r="BE1822" s="72"/>
      <c r="BF1822" s="72"/>
      <c r="BG1822" s="74"/>
      <c r="BH1822" s="44"/>
      <c r="BI1822" s="45"/>
      <c r="BJ1822" s="45"/>
      <c r="BK1822" s="46"/>
      <c r="BL1822" s="45"/>
    </row>
    <row r="1823" spans="1:64" ht="18" customHeight="1" x14ac:dyDescent="0.3">
      <c r="A1823" s="76">
        <f>IFERROR(InformeTbHv[[#This Row],[T EFECTIVO]]/InformeTbHv[[#This Row],[Horas disponibles]],0)</f>
        <v>0.76140808344198174</v>
      </c>
      <c r="B1823" s="76">
        <f>((InformeTbHv[[#This Row],[T PROGRAMADO]]-InformeTbHv[[#This Row],[HORAS DE OTRAS PARADA]]))/InformeTbHv[[#This Row],[T PROGRAMADO]]</f>
        <v>0.64888888888888885</v>
      </c>
      <c r="C1823" s="217">
        <f>IFERROR(((InformeTbHv[[#This Row],[T PROGRAMADO]]-InformeTbHv[[#This Row],[Ttal P. mec]])/InformeTbHv[[#This Row],[T PROGRAMADO]]),0)</f>
        <v>0.85222222222222221</v>
      </c>
      <c r="D1823" s="49">
        <f>IFERROR(ROUND(InformeTbHv[[#This Row],[TOTAL DE ARBOLES]]/InformeTbHv[[#This Row],[T EFECTIVO]],2),"")</f>
        <v>84.42</v>
      </c>
      <c r="E1823" s="49">
        <f>(IFERROR(ROUND(InformeTbHv[[#This Row],[M3]]/InformeTbHv[[#This Row],[TOTAL DE ARBOLES]],2),""))</f>
        <v>0.13</v>
      </c>
      <c r="F1823" s="39">
        <f>IFERROR(ROUND(InformeTbHv[[#This Row],[M3]]/InformeTbHv[[#This Row],[T EFECTIVO]],2),"")</f>
        <v>11.3</v>
      </c>
      <c r="G1823" s="72">
        <f>InformeTbHv[[#This Row],[T PROGRAMADO]]-InformeTbHv[[#This Row],[HORAS DE OTRAS PARADA]]</f>
        <v>5.84</v>
      </c>
      <c r="H1823" s="72">
        <f>InformeTbHv[[#This Row],[T PROGRAMADO]]-SUM(InformeTbHv[[#This Row],[T PARADAS MEC]]+InformeTbHv[[#This Row],[ALISTAMIENTO]]+InformeTbHv[[#This Row],[Mantenimiento periódico]])</f>
        <v>7.67</v>
      </c>
      <c r="I1823" s="72">
        <f>InformeTbHv[[#This Row],[T PARADAS MEC]]+InformeTbHv[[#This Row],[ALISTAMIENTO]]+InformeTbHv[[#This Row],[Mantenimiento periódico]]</f>
        <v>1.33</v>
      </c>
      <c r="J1823" s="72">
        <f>SUMIF(InformeTbHv[[#This Row],[MOTIVO 1]],"Mantenimiento periódico",InformeTbHv[[#This Row],[T OTRA PARADA 1]])</f>
        <v>0</v>
      </c>
      <c r="K1823" s="72">
        <f>InformeTbHv[[#This Row],[Mantenimiento periódico]]+InformeTbHv[[#This Row],[ALISTAMIENTO]]</f>
        <v>0.33</v>
      </c>
      <c r="L1823" s="72">
        <f>SUM(InformeTbHv[[#This Row],[T OTRA PARADA 1]:[T OTRA PARADA 5]])</f>
        <v>0.5</v>
      </c>
      <c r="M1823" s="49" t="s">
        <v>134</v>
      </c>
      <c r="N1823" s="49" t="s">
        <v>1417</v>
      </c>
      <c r="O1823" s="49" t="s">
        <v>373</v>
      </c>
      <c r="P1823" s="49">
        <v>1022124225</v>
      </c>
      <c r="Q1823" s="49" t="s">
        <v>65</v>
      </c>
      <c r="R1823" s="49" t="s">
        <v>49</v>
      </c>
      <c r="S1823" s="77">
        <v>46138</v>
      </c>
      <c r="T1823" s="49" t="s">
        <v>1272</v>
      </c>
      <c r="U1823" s="49"/>
      <c r="V1823" s="49"/>
      <c r="W1823" s="49"/>
      <c r="X1823" s="49"/>
      <c r="Y1823" s="49"/>
      <c r="Z1823" s="49"/>
      <c r="AA1823" s="49"/>
      <c r="AB1823" s="49"/>
      <c r="AC1823" s="49" t="s">
        <v>1459</v>
      </c>
      <c r="AD1823" s="49" t="s">
        <v>1504</v>
      </c>
      <c r="AE1823" s="49" t="s">
        <v>1513</v>
      </c>
      <c r="AF1823" s="49">
        <v>19.214644558914031</v>
      </c>
      <c r="AG1823" s="251" t="s">
        <v>205</v>
      </c>
      <c r="AH1823" s="259">
        <v>4</v>
      </c>
      <c r="AI1823" s="49" t="s">
        <v>47</v>
      </c>
      <c r="AJ1823" s="420">
        <f>VLOOKUP(InformeTbHv[[#This Row],[TURNO]],[1]INFORMEHV!AI$2:AK$184,2,0)</f>
        <v>0.25</v>
      </c>
      <c r="AK1823" s="420">
        <f>VLOOKUP(InformeTbHv[[#This Row],[TURNO]],[1]INFORMEHV!AI$2:AK$184,3,0)</f>
        <v>0.58333333333333337</v>
      </c>
      <c r="AL1823" s="125">
        <v>23</v>
      </c>
      <c r="AM1823" s="49">
        <v>493</v>
      </c>
      <c r="AN1823" s="49">
        <v>66</v>
      </c>
      <c r="AO1823" s="49">
        <v>7.17</v>
      </c>
      <c r="AP1823" s="49"/>
      <c r="AQ1823" s="72">
        <v>15</v>
      </c>
      <c r="AR1823" s="125">
        <v>9</v>
      </c>
      <c r="AS1823" s="49">
        <v>1</v>
      </c>
      <c r="AT1823" s="30" t="s">
        <v>328</v>
      </c>
      <c r="AU1823" s="49" t="s">
        <v>209</v>
      </c>
      <c r="AV1823" s="49">
        <v>0.33</v>
      </c>
      <c r="AW1823" s="49">
        <v>0.33</v>
      </c>
      <c r="AX1823" s="49">
        <v>1</v>
      </c>
      <c r="AY1823" s="49"/>
      <c r="AZ1823" s="71"/>
      <c r="BA1823" s="49" t="s">
        <v>48</v>
      </c>
      <c r="BB182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3.16</v>
      </c>
      <c r="BC1823" s="72">
        <v>0.5</v>
      </c>
      <c r="BD1823" s="72"/>
      <c r="BE1823" s="72"/>
      <c r="BF1823" s="72"/>
      <c r="BG1823" s="74"/>
      <c r="BH1823" s="14" t="s">
        <v>236</v>
      </c>
      <c r="BI1823" s="45"/>
      <c r="BJ1823" s="45"/>
      <c r="BK1823" s="46"/>
      <c r="BL1823" s="45"/>
    </row>
    <row r="1824" spans="1:64" ht="18" customHeight="1" x14ac:dyDescent="0.3">
      <c r="A1824" s="76">
        <f>IFERROR(InformeTbHv[[#This Row],[T EFECTIVO]]/InformeTbHv[[#This Row],[Horas disponibles]],0)</f>
        <v>0.59843546284224247</v>
      </c>
      <c r="B1824" s="76">
        <f>((InformeTbHv[[#This Row],[T PROGRAMADO]]-InformeTbHv[[#This Row],[HORAS DE OTRAS PARADA]]))/InformeTbHv[[#This Row],[T PROGRAMADO]]</f>
        <v>0.51</v>
      </c>
      <c r="C1824" s="217">
        <f>IFERROR(((InformeTbHv[[#This Row],[T PROGRAMADO]]-InformeTbHv[[#This Row],[Ttal P. mec]])/InformeTbHv[[#This Row],[T PROGRAMADO]]),0)</f>
        <v>0.85222222222222221</v>
      </c>
      <c r="D1824" s="49">
        <f>IFERROR(ROUND(InformeTbHv[[#This Row],[TOTAL DE ARBOLES]]/InformeTbHv[[#This Row],[T EFECTIVO]],2),"")</f>
        <v>104.58</v>
      </c>
      <c r="E1824" s="49">
        <f>(IFERROR(ROUND(InformeTbHv[[#This Row],[M3]]/InformeTbHv[[#This Row],[TOTAL DE ARBOLES]],2),""))</f>
        <v>0.13</v>
      </c>
      <c r="F1824" s="39">
        <f>IFERROR(ROUND(InformeTbHv[[#This Row],[M3]]/InformeTbHv[[#This Row],[T EFECTIVO]],2),"")</f>
        <v>13.07</v>
      </c>
      <c r="G1824" s="72">
        <f>InformeTbHv[[#This Row],[T PROGRAMADO]]-InformeTbHv[[#This Row],[HORAS DE OTRAS PARADA]]</f>
        <v>4.59</v>
      </c>
      <c r="H1824" s="72">
        <f>InformeTbHv[[#This Row],[T PROGRAMADO]]-SUM(InformeTbHv[[#This Row],[T PARADAS MEC]]+InformeTbHv[[#This Row],[ALISTAMIENTO]]+InformeTbHv[[#This Row],[Mantenimiento periódico]])</f>
        <v>7.67</v>
      </c>
      <c r="I1824" s="72">
        <f>InformeTbHv[[#This Row],[T PARADAS MEC]]+InformeTbHv[[#This Row],[ALISTAMIENTO]]+InformeTbHv[[#This Row],[Mantenimiento periódico]]</f>
        <v>1.33</v>
      </c>
      <c r="J1824" s="72">
        <f>SUMIF(InformeTbHv[[#This Row],[MOTIVO 1]],"Mantenimiento periódico",InformeTbHv[[#This Row],[T OTRA PARADA 1]])</f>
        <v>0</v>
      </c>
      <c r="K1824" s="72">
        <f>InformeTbHv[[#This Row],[Mantenimiento periódico]]+InformeTbHv[[#This Row],[ALISTAMIENTO]]</f>
        <v>0.33</v>
      </c>
      <c r="L1824" s="72">
        <f>SUM(InformeTbHv[[#This Row],[T OTRA PARADA 1]:[T OTRA PARADA 5]])</f>
        <v>1.5</v>
      </c>
      <c r="M1824" s="49" t="s">
        <v>136</v>
      </c>
      <c r="N1824" s="49" t="s">
        <v>1417</v>
      </c>
      <c r="O1824" s="49" t="s">
        <v>535</v>
      </c>
      <c r="P1824" s="49">
        <v>1113312568</v>
      </c>
      <c r="Q1824" s="49" t="s">
        <v>65</v>
      </c>
      <c r="R1824" s="49" t="s">
        <v>49</v>
      </c>
      <c r="S1824" s="77">
        <v>46138</v>
      </c>
      <c r="T1824" s="49" t="s">
        <v>1272</v>
      </c>
      <c r="U1824" s="49"/>
      <c r="V1824" s="49"/>
      <c r="W1824" s="49"/>
      <c r="X1824" s="49"/>
      <c r="Y1824" s="49"/>
      <c r="Z1824" s="49"/>
      <c r="AA1824" s="49"/>
      <c r="AB1824" s="49"/>
      <c r="AC1824" s="49" t="s">
        <v>1459</v>
      </c>
      <c r="AD1824" s="49" t="s">
        <v>1504</v>
      </c>
      <c r="AE1824" s="49" t="s">
        <v>1513</v>
      </c>
      <c r="AF1824" s="49">
        <v>19.214644558914031</v>
      </c>
      <c r="AG1824" s="251" t="s">
        <v>205</v>
      </c>
      <c r="AH1824" s="259">
        <v>4</v>
      </c>
      <c r="AI1824" s="49" t="s">
        <v>47</v>
      </c>
      <c r="AJ1824" s="420">
        <f>VLOOKUP(InformeTbHv[[#This Row],[TURNO]],[1]INFORMEHV!AI$2:AK$184,2,0)</f>
        <v>0.25</v>
      </c>
      <c r="AK1824" s="420">
        <f>VLOOKUP(InformeTbHv[[#This Row],[TURNO]],[1]INFORMEHV!AI$2:AK$184,3,0)</f>
        <v>0.58333333333333337</v>
      </c>
      <c r="AL1824" s="125">
        <v>25</v>
      </c>
      <c r="AM1824" s="49">
        <v>480</v>
      </c>
      <c r="AN1824" s="49">
        <v>60</v>
      </c>
      <c r="AO1824" s="49">
        <v>7.55</v>
      </c>
      <c r="AP1824" s="49"/>
      <c r="AQ1824" s="72">
        <v>15</v>
      </c>
      <c r="AR1824" s="125">
        <v>9</v>
      </c>
      <c r="AS1824" s="49">
        <v>1</v>
      </c>
      <c r="AT1824" s="30" t="s">
        <v>328</v>
      </c>
      <c r="AU1824" s="49" t="s">
        <v>1262</v>
      </c>
      <c r="AV1824" s="49">
        <v>0.33</v>
      </c>
      <c r="AW1824" s="49">
        <v>0.33</v>
      </c>
      <c r="AX1824" s="49">
        <v>1.25</v>
      </c>
      <c r="AY1824" s="49">
        <v>4</v>
      </c>
      <c r="AZ1824" s="71"/>
      <c r="BA1824" s="49" t="s">
        <v>48</v>
      </c>
      <c r="BB182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4.41</v>
      </c>
      <c r="BC1824" s="72">
        <v>1.5</v>
      </c>
      <c r="BD1824" s="72"/>
      <c r="BE1824" s="72"/>
      <c r="BF1824" s="72"/>
      <c r="BG1824" s="74"/>
      <c r="BH1824" s="44" t="s">
        <v>237</v>
      </c>
      <c r="BI1824" s="45"/>
      <c r="BJ1824" s="45"/>
      <c r="BK1824" s="46"/>
      <c r="BL1824" s="45"/>
    </row>
    <row r="1825" spans="1:64" ht="18" customHeight="1" x14ac:dyDescent="0.3">
      <c r="A1825" s="76">
        <f>IFERROR(InformeTbHv[[#This Row],[T EFECTIVO]]/InformeTbHv[[#This Row],[Horas disponibles]],0)</f>
        <v>0.59514687100894004</v>
      </c>
      <c r="B1825" s="76">
        <f>((InformeTbHv[[#This Row],[T PROGRAMADO]]-InformeTbHv[[#This Row],[HORAS DE OTRAS PARADA]]))/InformeTbHv[[#This Row],[T PROGRAMADO]]</f>
        <v>0.58250000000000002</v>
      </c>
      <c r="C1825" s="217">
        <f>IFERROR(((InformeTbHv[[#This Row],[T PROGRAMADO]]-InformeTbHv[[#This Row],[Ttal P. mec]])/InformeTbHv[[#This Row],[T PROGRAMADO]]),0)</f>
        <v>0.97875000000000001</v>
      </c>
      <c r="D1825" s="49">
        <f>IFERROR(ROUND(InformeTbHv[[#This Row],[TOTAL DE ARBOLES]]/InformeTbHv[[#This Row],[T EFECTIVO]],2),"")</f>
        <v>56.44</v>
      </c>
      <c r="E1825" s="49">
        <f>(IFERROR(ROUND(InformeTbHv[[#This Row],[M3]]/InformeTbHv[[#This Row],[TOTAL DE ARBOLES]],2),""))</f>
        <v>0.06</v>
      </c>
      <c r="F1825" s="39">
        <f>IFERROR(ROUND(InformeTbHv[[#This Row],[M3]]/InformeTbHv[[#This Row],[T EFECTIVO]],2),"")</f>
        <v>3.54</v>
      </c>
      <c r="G1825" s="72">
        <f>InformeTbHv[[#This Row],[T PROGRAMADO]]-InformeTbHv[[#This Row],[HORAS DE OTRAS PARADA]]</f>
        <v>4.66</v>
      </c>
      <c r="H1825" s="72">
        <f>InformeTbHv[[#This Row],[T PROGRAMADO]]-SUM(InformeTbHv[[#This Row],[T PARADAS MEC]]+InformeTbHv[[#This Row],[ALISTAMIENTO]]+InformeTbHv[[#This Row],[Mantenimiento periódico]])</f>
        <v>7.83</v>
      </c>
      <c r="I1825" s="72">
        <f>InformeTbHv[[#This Row],[T PARADAS MEC]]+InformeTbHv[[#This Row],[ALISTAMIENTO]]+InformeTbHv[[#This Row],[Mantenimiento periódico]]</f>
        <v>0.17</v>
      </c>
      <c r="J1825" s="72">
        <f>SUMIF(InformeTbHv[[#This Row],[MOTIVO 1]],"Mantenimiento periódico",InformeTbHv[[#This Row],[T OTRA PARADA 1]])</f>
        <v>0</v>
      </c>
      <c r="K1825" s="72">
        <f>InformeTbHv[[#This Row],[Mantenimiento periódico]]+InformeTbHv[[#This Row],[ALISTAMIENTO]]</f>
        <v>0.17</v>
      </c>
      <c r="L1825" s="72">
        <f>SUM(InformeTbHv[[#This Row],[T OTRA PARADA 1]:[T OTRA PARADA 5]])</f>
        <v>3</v>
      </c>
      <c r="M1825" s="49" t="s">
        <v>136</v>
      </c>
      <c r="N1825" s="49" t="s">
        <v>1417</v>
      </c>
      <c r="O1825" s="49" t="s">
        <v>375</v>
      </c>
      <c r="P1825" s="49">
        <v>1127213532</v>
      </c>
      <c r="Q1825" s="49" t="s">
        <v>65</v>
      </c>
      <c r="R1825" s="49" t="s">
        <v>49</v>
      </c>
      <c r="S1825" s="77">
        <v>46137</v>
      </c>
      <c r="T1825" s="49" t="s">
        <v>1272</v>
      </c>
      <c r="U1825" s="49"/>
      <c r="V1825" s="49"/>
      <c r="W1825" s="49"/>
      <c r="X1825" s="49"/>
      <c r="Y1825" s="49"/>
      <c r="Z1825" s="49"/>
      <c r="AA1825" s="49"/>
      <c r="AB1825" s="49"/>
      <c r="AC1825" s="49" t="s">
        <v>1459</v>
      </c>
      <c r="AD1825" s="49" t="s">
        <v>1504</v>
      </c>
      <c r="AE1825" s="49" t="s">
        <v>1513</v>
      </c>
      <c r="AF1825" s="49">
        <v>19.214644558914031</v>
      </c>
      <c r="AG1825" s="251" t="s">
        <v>205</v>
      </c>
      <c r="AH1825" s="259">
        <v>4</v>
      </c>
      <c r="AI1825" s="49" t="s">
        <v>45</v>
      </c>
      <c r="AJ1825" s="420">
        <f>VLOOKUP(InformeTbHv[[#This Row],[TURNO]],[1]INFORMEHV!AI$2:AK$184,2,0)</f>
        <v>0.58333333333333337</v>
      </c>
      <c r="AK1825" s="420">
        <f>VLOOKUP(InformeTbHv[[#This Row],[TURNO]],[1]INFORMEHV!AI$2:AK$184,3,0)</f>
        <v>0.91666666666666663</v>
      </c>
      <c r="AL1825" s="125">
        <v>10</v>
      </c>
      <c r="AM1825" s="49">
        <v>263</v>
      </c>
      <c r="AN1825" s="49">
        <v>16.48</v>
      </c>
      <c r="AO1825" s="49">
        <v>4.33</v>
      </c>
      <c r="AP1825" s="49"/>
      <c r="AQ1825" s="72">
        <v>12</v>
      </c>
      <c r="AR1825" s="49">
        <v>8</v>
      </c>
      <c r="AS1825" s="49"/>
      <c r="AT1825" s="49"/>
      <c r="AU1825" s="49"/>
      <c r="AV1825" s="49">
        <v>0.17</v>
      </c>
      <c r="AW1825" s="49"/>
      <c r="AX1825" s="49">
        <v>0.17</v>
      </c>
      <c r="AY1825" s="49"/>
      <c r="AZ1825" s="71" t="s">
        <v>1273</v>
      </c>
      <c r="BA1825" s="49" t="s">
        <v>48</v>
      </c>
      <c r="BB182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3.34</v>
      </c>
      <c r="BC1825" s="72">
        <v>3</v>
      </c>
      <c r="BD1825" s="72"/>
      <c r="BE1825" s="72"/>
      <c r="BF1825" s="72"/>
      <c r="BG1825" s="74"/>
      <c r="BH1825" s="44" t="s">
        <v>237</v>
      </c>
      <c r="BI1825" s="45"/>
      <c r="BJ1825" s="45"/>
      <c r="BK1825" s="46"/>
      <c r="BL1825" s="45"/>
    </row>
    <row r="1826" spans="1:64" ht="18" customHeight="1" x14ac:dyDescent="0.3">
      <c r="A1826" s="76">
        <f>IFERROR(InformeTbHv[[#This Row],[T EFECTIVO]]/InformeTbHv[[#This Row],[Horas disponibles]],0)</f>
        <v>0</v>
      </c>
      <c r="B1826" s="76">
        <f>((InformeTbHv[[#This Row],[T PROGRAMADO]]-InformeTbHv[[#This Row],[HORAS DE OTRAS PARADA]]))/InformeTbHv[[#This Row],[T PROGRAMADO]]</f>
        <v>0</v>
      </c>
      <c r="C1826" s="217">
        <f>IFERROR(((InformeTbHv[[#This Row],[T PROGRAMADO]]-InformeTbHv[[#This Row],[Ttal P. mec]])/InformeTbHv[[#This Row],[T PROGRAMADO]]),0)</f>
        <v>0.9375</v>
      </c>
      <c r="D1826" s="49" t="str">
        <f>IFERROR(ROUND(InformeTbHv[[#This Row],[TOTAL DE ARBOLES]]/InformeTbHv[[#This Row],[T EFECTIVO]],2),"")</f>
        <v/>
      </c>
      <c r="E1826" s="49" t="str">
        <f>(IFERROR(ROUND(InformeTbHv[[#This Row],[M3]]/InformeTbHv[[#This Row],[TOTAL DE ARBOLES]],2),""))</f>
        <v/>
      </c>
      <c r="F1826" s="39" t="str">
        <f>IFERROR(ROUND(InformeTbHv[[#This Row],[M3]]/InformeTbHv[[#This Row],[T EFECTIVO]],2),"")</f>
        <v/>
      </c>
      <c r="G1826" s="72">
        <f>InformeTbHv[[#This Row],[T PROGRAMADO]]-InformeTbHv[[#This Row],[HORAS DE OTRAS PARADA]]</f>
        <v>0</v>
      </c>
      <c r="H1826" s="72">
        <f>InformeTbHv[[#This Row],[T PROGRAMADO]]-SUM(InformeTbHv[[#This Row],[T PARADAS MEC]]+InformeTbHv[[#This Row],[ALISTAMIENTO]]+InformeTbHv[[#This Row],[Mantenimiento periódico]])</f>
        <v>7.5</v>
      </c>
      <c r="I1826" s="72">
        <f>InformeTbHv[[#This Row],[T PARADAS MEC]]+InformeTbHv[[#This Row],[ALISTAMIENTO]]+InformeTbHv[[#This Row],[Mantenimiento periódico]]</f>
        <v>0.5</v>
      </c>
      <c r="J1826" s="72">
        <f>SUMIF(InformeTbHv[[#This Row],[MOTIVO 1]],"Mantenimiento periódico",InformeTbHv[[#This Row],[T OTRA PARADA 1]])</f>
        <v>0</v>
      </c>
      <c r="K1826" s="72">
        <f>InformeTbHv[[#This Row],[Mantenimiento periódico]]+InformeTbHv[[#This Row],[ALISTAMIENTO]]</f>
        <v>0.5</v>
      </c>
      <c r="L1826" s="72">
        <f>SUM(InformeTbHv[[#This Row],[T OTRA PARADA 1]:[T OTRA PARADA 5]])</f>
        <v>6.75</v>
      </c>
      <c r="M1826" s="49" t="s">
        <v>134</v>
      </c>
      <c r="N1826" s="49" t="s">
        <v>1417</v>
      </c>
      <c r="O1826" s="49" t="s">
        <v>370</v>
      </c>
      <c r="P1826" s="49">
        <v>1022124531</v>
      </c>
      <c r="Q1826" s="49" t="s">
        <v>65</v>
      </c>
      <c r="R1826" s="49" t="s">
        <v>49</v>
      </c>
      <c r="S1826" s="77">
        <v>46137</v>
      </c>
      <c r="T1826" s="49" t="s">
        <v>1272</v>
      </c>
      <c r="U1826" s="49"/>
      <c r="V1826" s="49"/>
      <c r="W1826" s="49"/>
      <c r="X1826" s="49"/>
      <c r="Y1826" s="49"/>
      <c r="Z1826" s="49"/>
      <c r="AA1826" s="49"/>
      <c r="AB1826" s="49"/>
      <c r="AC1826" s="49" t="s">
        <v>1459</v>
      </c>
      <c r="AD1826" s="49" t="s">
        <v>1504</v>
      </c>
      <c r="AE1826" s="49" t="s">
        <v>1513</v>
      </c>
      <c r="AF1826" s="49">
        <v>19.214644558914031</v>
      </c>
      <c r="AG1826" s="251" t="s">
        <v>205</v>
      </c>
      <c r="AH1826" s="259">
        <v>4</v>
      </c>
      <c r="AI1826" s="49" t="s">
        <v>45</v>
      </c>
      <c r="AJ1826" s="420">
        <f>VLOOKUP(InformeTbHv[[#This Row],[TURNO]],[1]INFORMEHV!AI$2:AK$184,2,0)</f>
        <v>0.58333333333333337</v>
      </c>
      <c r="AK1826" s="420">
        <f>VLOOKUP(InformeTbHv[[#This Row],[TURNO]],[1]INFORMEHV!AI$2:AK$184,3,0)</f>
        <v>0.91666666666666663</v>
      </c>
      <c r="AL1826" s="125"/>
      <c r="AM1826" s="49"/>
      <c r="AN1826" s="49"/>
      <c r="AO1826" s="49"/>
      <c r="AP1826" s="49"/>
      <c r="AQ1826" s="72"/>
      <c r="AR1826" s="49">
        <v>8</v>
      </c>
      <c r="AS1826" s="49"/>
      <c r="AT1826" s="49"/>
      <c r="AU1826" s="49"/>
      <c r="AV1826" s="49">
        <v>0.5</v>
      </c>
      <c r="AW1826" s="49">
        <v>0.25</v>
      </c>
      <c r="AX1826" s="49">
        <v>0.5</v>
      </c>
      <c r="AY1826" s="49"/>
      <c r="AZ1826" s="71"/>
      <c r="BA1826" s="49" t="s">
        <v>48</v>
      </c>
      <c r="BB182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1826" s="72">
        <v>1.75</v>
      </c>
      <c r="BD1826" s="72">
        <v>5</v>
      </c>
      <c r="BE1826" s="72"/>
      <c r="BF1826" s="72"/>
      <c r="BG1826" s="74"/>
      <c r="BH1826" s="44" t="s">
        <v>1274</v>
      </c>
      <c r="BI1826" s="45" t="s">
        <v>237</v>
      </c>
      <c r="BJ1826" s="45"/>
      <c r="BK1826" s="46"/>
      <c r="BL1826" s="45"/>
    </row>
    <row r="1827" spans="1:64" ht="18" customHeight="1" x14ac:dyDescent="0.3">
      <c r="A1827" s="76">
        <f>IFERROR(InformeTbHv[[#This Row],[T EFECTIVO]]/InformeTbHv[[#This Row],[Horas disponibles]],0)</f>
        <v>0.76311844077961022</v>
      </c>
      <c r="B1827" s="76">
        <f>((InformeTbHv[[#This Row],[T PROGRAMADO]]-InformeTbHv[[#This Row],[HORAS DE OTRAS PARADA]]))/InformeTbHv[[#This Row],[T PROGRAMADO]]</f>
        <v>0.63624999999999998</v>
      </c>
      <c r="C1827" s="217">
        <f>IFERROR(((InformeTbHv[[#This Row],[T PROGRAMADO]]-InformeTbHv[[#This Row],[Ttal P. mec]])/InformeTbHv[[#This Row],[T PROGRAMADO]]),0)</f>
        <v>0.83374999999999999</v>
      </c>
      <c r="D1827" s="49">
        <f>IFERROR(ROUND(InformeTbHv[[#This Row],[TOTAL DE ARBOLES]]/InformeTbHv[[#This Row],[T EFECTIVO]],2),"")</f>
        <v>28.09</v>
      </c>
      <c r="E1827" s="49">
        <f>(IFERROR(ROUND(InformeTbHv[[#This Row],[M3]]/InformeTbHv[[#This Row],[TOTAL DE ARBOLES]],2),""))</f>
        <v>0.17</v>
      </c>
      <c r="F1827" s="39">
        <f>IFERROR(ROUND(InformeTbHv[[#This Row],[M3]]/InformeTbHv[[#This Row],[T EFECTIVO]],2),"")</f>
        <v>4.8899999999999997</v>
      </c>
      <c r="G1827" s="72">
        <f>InformeTbHv[[#This Row],[T PROGRAMADO]]-InformeTbHv[[#This Row],[HORAS DE OTRAS PARADA]]</f>
        <v>5.09</v>
      </c>
      <c r="H1827" s="72">
        <f>InformeTbHv[[#This Row],[T PROGRAMADO]]-SUM(InformeTbHv[[#This Row],[T PARADAS MEC]]+InformeTbHv[[#This Row],[ALISTAMIENTO]]+InformeTbHv[[#This Row],[Mantenimiento periódico]])</f>
        <v>6.67</v>
      </c>
      <c r="I1827" s="72">
        <f>InformeTbHv[[#This Row],[T PARADAS MEC]]+InformeTbHv[[#This Row],[ALISTAMIENTO]]+InformeTbHv[[#This Row],[Mantenimiento periódico]]</f>
        <v>1.33</v>
      </c>
      <c r="J1827" s="72">
        <f>SUMIF(InformeTbHv[[#This Row],[MOTIVO 1]],"Mantenimiento periódico",InformeTbHv[[#This Row],[T OTRA PARADA 1]])</f>
        <v>0</v>
      </c>
      <c r="K1827" s="72">
        <f>InformeTbHv[[#This Row],[Mantenimiento periódico]]+InformeTbHv[[#This Row],[ALISTAMIENTO]]</f>
        <v>0.33</v>
      </c>
      <c r="L1827" s="72">
        <f>SUM(InformeTbHv[[#This Row],[T OTRA PARADA 1]:[T OTRA PARADA 5]])</f>
        <v>1</v>
      </c>
      <c r="M1827" s="49" t="s">
        <v>134</v>
      </c>
      <c r="N1827" s="49" t="s">
        <v>1417</v>
      </c>
      <c r="O1827" s="49" t="s">
        <v>373</v>
      </c>
      <c r="P1827" s="49">
        <v>1022124225</v>
      </c>
      <c r="Q1827" s="49" t="s">
        <v>65</v>
      </c>
      <c r="R1827" s="49" t="s">
        <v>49</v>
      </c>
      <c r="S1827" s="77">
        <v>46137</v>
      </c>
      <c r="T1827" s="49" t="s">
        <v>1272</v>
      </c>
      <c r="U1827" s="49"/>
      <c r="V1827" s="49"/>
      <c r="W1827" s="49"/>
      <c r="X1827" s="49"/>
      <c r="Y1827" s="49"/>
      <c r="Z1827" s="49"/>
      <c r="AA1827" s="49"/>
      <c r="AB1827" s="49"/>
      <c r="AC1827" s="49" t="s">
        <v>1459</v>
      </c>
      <c r="AD1827" s="49" t="s">
        <v>1504</v>
      </c>
      <c r="AE1827" s="49" t="s">
        <v>1513</v>
      </c>
      <c r="AF1827" s="49">
        <v>19.214644558914031</v>
      </c>
      <c r="AG1827" s="251" t="s">
        <v>205</v>
      </c>
      <c r="AH1827" s="259">
        <v>4</v>
      </c>
      <c r="AI1827" s="49" t="s">
        <v>47</v>
      </c>
      <c r="AJ1827" s="420">
        <f>VLOOKUP(InformeTbHv[[#This Row],[TURNO]],[1]INFORMEHV!AI$2:AK$184,2,0)</f>
        <v>0.25</v>
      </c>
      <c r="AK1827" s="420">
        <f>VLOOKUP(InformeTbHv[[#This Row],[TURNO]],[1]INFORMEHV!AI$2:AK$184,3,0)</f>
        <v>0.58333333333333337</v>
      </c>
      <c r="AL1827" s="125">
        <v>10</v>
      </c>
      <c r="AM1827" s="49">
        <v>143</v>
      </c>
      <c r="AN1827" s="49">
        <v>24.9</v>
      </c>
      <c r="AO1827" s="49">
        <v>8.4</v>
      </c>
      <c r="AP1827" s="49"/>
      <c r="AQ1827" s="72">
        <v>15</v>
      </c>
      <c r="AR1827" s="125">
        <v>8</v>
      </c>
      <c r="AS1827" s="49">
        <v>1</v>
      </c>
      <c r="AT1827" s="30" t="s">
        <v>328</v>
      </c>
      <c r="AU1827" s="49" t="s">
        <v>1275</v>
      </c>
      <c r="AV1827" s="49">
        <v>0.33</v>
      </c>
      <c r="AW1827" s="49">
        <v>0.33</v>
      </c>
      <c r="AX1827" s="49">
        <v>0.25</v>
      </c>
      <c r="AY1827" s="49"/>
      <c r="AZ1827" s="71" t="s">
        <v>1276</v>
      </c>
      <c r="BA1827" s="49" t="s">
        <v>48</v>
      </c>
      <c r="BB182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2.91</v>
      </c>
      <c r="BC1827" s="72">
        <v>1</v>
      </c>
      <c r="BD1827" s="72"/>
      <c r="BE1827" s="72"/>
      <c r="BF1827" s="72"/>
      <c r="BG1827" s="74"/>
      <c r="BH1827" s="44" t="s">
        <v>255</v>
      </c>
      <c r="BI1827" s="45"/>
      <c r="BJ1827" s="45"/>
      <c r="BK1827" s="46"/>
      <c r="BL1827" s="45"/>
    </row>
    <row r="1828" spans="1:64" ht="18" customHeight="1" x14ac:dyDescent="0.3">
      <c r="A1828" s="76">
        <f>IFERROR(InformeTbHv[[#This Row],[T EFECTIVO]]/InformeTbHv[[#This Row],[Horas disponibles]],0)</f>
        <v>0.875</v>
      </c>
      <c r="B1828" s="76">
        <f>((InformeTbHv[[#This Row],[T PROGRAMADO]]-InformeTbHv[[#This Row],[HORAS DE OTRAS PARADA]]))/InformeTbHv[[#This Row],[T PROGRAMADO]]</f>
        <v>0.875</v>
      </c>
      <c r="C1828" s="217">
        <f>IFERROR(((InformeTbHv[[#This Row],[T PROGRAMADO]]-InformeTbHv[[#This Row],[Ttal P. mec]])/InformeTbHv[[#This Row],[T PROGRAMADO]]),0)</f>
        <v>1</v>
      </c>
      <c r="D1828" s="49">
        <f>IFERROR(ROUND(InformeTbHv[[#This Row],[TOTAL DE ARBOLES]]/InformeTbHv[[#This Row],[T EFECTIVO]],2),"")</f>
        <v>0</v>
      </c>
      <c r="E1828" s="49" t="str">
        <f>(IFERROR(ROUND(InformeTbHv[[#This Row],[M3]]/InformeTbHv[[#This Row],[TOTAL DE ARBOLES]],2),""))</f>
        <v/>
      </c>
      <c r="F1828" s="39">
        <f>IFERROR(ROUND(InformeTbHv[[#This Row],[M3]]/InformeTbHv[[#This Row],[T EFECTIVO]],2),"")</f>
        <v>0</v>
      </c>
      <c r="G1828" s="72">
        <f>InformeTbHv[[#This Row],[T PROGRAMADO]]-InformeTbHv[[#This Row],[HORAS DE OTRAS PARADA]]</f>
        <v>7</v>
      </c>
      <c r="H1828" s="72">
        <f>InformeTbHv[[#This Row],[T PROGRAMADO]]-SUM(InformeTbHv[[#This Row],[T PARADAS MEC]]+InformeTbHv[[#This Row],[ALISTAMIENTO]]+InformeTbHv[[#This Row],[Mantenimiento periódico]])</f>
        <v>8</v>
      </c>
      <c r="I1828" s="72">
        <f>InformeTbHv[[#This Row],[T PARADAS MEC]]+InformeTbHv[[#This Row],[ALISTAMIENTO]]+InformeTbHv[[#This Row],[Mantenimiento periódico]]</f>
        <v>0</v>
      </c>
      <c r="J1828" s="72">
        <f>SUMIF(InformeTbHv[[#This Row],[MOTIVO 1]],"Mantenimiento periódico",InformeTbHv[[#This Row],[T OTRA PARADA 1]])</f>
        <v>0</v>
      </c>
      <c r="K1828" s="72">
        <f>InformeTbHv[[#This Row],[Mantenimiento periódico]]+InformeTbHv[[#This Row],[ALISTAMIENTO]]</f>
        <v>0</v>
      </c>
      <c r="L1828" s="72">
        <f>SUM(InformeTbHv[[#This Row],[T OTRA PARADA 1]:[T OTRA PARADA 5]])</f>
        <v>1</v>
      </c>
      <c r="M1828" s="49" t="s">
        <v>136</v>
      </c>
      <c r="N1828" s="49" t="s">
        <v>1417</v>
      </c>
      <c r="O1828" s="49" t="s">
        <v>375</v>
      </c>
      <c r="P1828" s="49">
        <v>1127213532</v>
      </c>
      <c r="Q1828" s="49" t="s">
        <v>65</v>
      </c>
      <c r="R1828" s="49" t="s">
        <v>49</v>
      </c>
      <c r="S1828" s="77">
        <v>46136</v>
      </c>
      <c r="T1828" s="49" t="s">
        <v>941</v>
      </c>
      <c r="U1828" s="49"/>
      <c r="V1828" s="49"/>
      <c r="W1828" s="49"/>
      <c r="X1828" s="49"/>
      <c r="Y1828" s="49"/>
      <c r="Z1828" s="49"/>
      <c r="AA1828" s="49"/>
      <c r="AB1828" s="49"/>
      <c r="AC1828" s="49" t="s">
        <v>1424</v>
      </c>
      <c r="AD1828" s="49" t="s">
        <v>1469</v>
      </c>
      <c r="AE1828" s="49" t="s">
        <v>1513</v>
      </c>
      <c r="AF1828" s="49">
        <v>17.094631593058232</v>
      </c>
      <c r="AG1828" s="252" t="s">
        <v>206</v>
      </c>
      <c r="AH1828" s="259">
        <v>3</v>
      </c>
      <c r="AI1828" s="49" t="s">
        <v>45</v>
      </c>
      <c r="AJ1828" s="420">
        <f>VLOOKUP(InformeTbHv[[#This Row],[TURNO]],[1]INFORMEHV!AI$2:AK$184,2,0)</f>
        <v>0.58333333333333337</v>
      </c>
      <c r="AK1828" s="420">
        <f>VLOOKUP(InformeTbHv[[#This Row],[TURNO]],[1]INFORMEHV!AI$2:AK$184,3,0)</f>
        <v>0.91666666666666663</v>
      </c>
      <c r="AL1828" s="125"/>
      <c r="AM1828" s="49"/>
      <c r="AN1828" s="49"/>
      <c r="AO1828" s="49"/>
      <c r="AP1828" s="49"/>
      <c r="AQ1828" s="72"/>
      <c r="AR1828" s="49">
        <v>8</v>
      </c>
      <c r="AS1828" s="49"/>
      <c r="AT1828" s="49"/>
      <c r="AU1828" s="49"/>
      <c r="AV1828" s="49"/>
      <c r="AW1828" s="49"/>
      <c r="AX1828" s="49"/>
      <c r="AY1828" s="49"/>
      <c r="AZ1828" s="71" t="s">
        <v>1277</v>
      </c>
      <c r="BA1828" s="49" t="s">
        <v>48</v>
      </c>
      <c r="BB182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v>
      </c>
      <c r="BC1828" s="72">
        <v>1</v>
      </c>
      <c r="BD1828" s="72"/>
      <c r="BE1828" s="72"/>
      <c r="BF1828" s="72"/>
      <c r="BG1828" s="74"/>
      <c r="BH1828" s="44" t="s">
        <v>237</v>
      </c>
      <c r="BI1828" s="45"/>
      <c r="BJ1828" s="45"/>
      <c r="BK1828" s="46"/>
      <c r="BL1828" s="45"/>
    </row>
    <row r="1829" spans="1:64" ht="18" customHeight="1" x14ac:dyDescent="0.3">
      <c r="A1829" s="76">
        <f>IFERROR(InformeTbHv[[#This Row],[T EFECTIVO]]/InformeTbHv[[#This Row],[Horas disponibles]],0)</f>
        <v>0.38523644752018454</v>
      </c>
      <c r="B1829" s="76">
        <f>((InformeTbHv[[#This Row],[T PROGRAMADO]]-InformeTbHv[[#This Row],[HORAS DE OTRAS PARADA]]))/InformeTbHv[[#This Row],[T PROGRAMADO]]</f>
        <v>0.37111111111111111</v>
      </c>
      <c r="C1829" s="217">
        <f>IFERROR(((InformeTbHv[[#This Row],[T PROGRAMADO]]-InformeTbHv[[#This Row],[Ttal P. mec]])/InformeTbHv[[#This Row],[T PROGRAMADO]]),0)</f>
        <v>0.96333333333333337</v>
      </c>
      <c r="D1829" s="49">
        <f>IFERROR(ROUND(InformeTbHv[[#This Row],[TOTAL DE ARBOLES]]/InformeTbHv[[#This Row],[T EFECTIVO]],2),"")</f>
        <v>0</v>
      </c>
      <c r="E1829" s="49" t="str">
        <f>(IFERROR(ROUND(InformeTbHv[[#This Row],[M3]]/InformeTbHv[[#This Row],[TOTAL DE ARBOLES]],2),""))</f>
        <v/>
      </c>
      <c r="F1829" s="39">
        <f>IFERROR(ROUND(InformeTbHv[[#This Row],[M3]]/InformeTbHv[[#This Row],[T EFECTIVO]],2),"")</f>
        <v>0</v>
      </c>
      <c r="G1829" s="72">
        <f>InformeTbHv[[#This Row],[T PROGRAMADO]]-InformeTbHv[[#This Row],[HORAS DE OTRAS PARADA]]</f>
        <v>3.34</v>
      </c>
      <c r="H1829" s="72">
        <f>InformeTbHv[[#This Row],[T PROGRAMADO]]-SUM(InformeTbHv[[#This Row],[T PARADAS MEC]]+InformeTbHv[[#This Row],[ALISTAMIENTO]]+InformeTbHv[[#This Row],[Mantenimiento periódico]])</f>
        <v>8.67</v>
      </c>
      <c r="I1829" s="72">
        <f>InformeTbHv[[#This Row],[T PARADAS MEC]]+InformeTbHv[[#This Row],[ALISTAMIENTO]]+InformeTbHv[[#This Row],[Mantenimiento periódico]]</f>
        <v>0.33</v>
      </c>
      <c r="J1829" s="72">
        <f>SUMIF(InformeTbHv[[#This Row],[MOTIVO 1]],"Mantenimiento periódico",InformeTbHv[[#This Row],[T OTRA PARADA 1]])</f>
        <v>0</v>
      </c>
      <c r="K1829" s="72">
        <f>InformeTbHv[[#This Row],[Mantenimiento periódico]]+InformeTbHv[[#This Row],[ALISTAMIENTO]]</f>
        <v>0.33</v>
      </c>
      <c r="L1829" s="72">
        <f>SUM(InformeTbHv[[#This Row],[T OTRA PARADA 1]:[T OTRA PARADA 5]])</f>
        <v>4</v>
      </c>
      <c r="M1829" s="49" t="s">
        <v>134</v>
      </c>
      <c r="N1829" s="49" t="s">
        <v>1417</v>
      </c>
      <c r="O1829" s="49" t="s">
        <v>373</v>
      </c>
      <c r="P1829" s="49">
        <v>1022124225</v>
      </c>
      <c r="Q1829" s="49" t="s">
        <v>65</v>
      </c>
      <c r="R1829" s="49" t="s">
        <v>49</v>
      </c>
      <c r="S1829" s="77">
        <v>46136</v>
      </c>
      <c r="T1829" s="49" t="s">
        <v>941</v>
      </c>
      <c r="U1829" s="49"/>
      <c r="V1829" s="49"/>
      <c r="W1829" s="49"/>
      <c r="X1829" s="49"/>
      <c r="Y1829" s="49"/>
      <c r="Z1829" s="49"/>
      <c r="AA1829" s="49"/>
      <c r="AB1829" s="49"/>
      <c r="AC1829" s="49" t="s">
        <v>1424</v>
      </c>
      <c r="AD1829" s="49" t="s">
        <v>1469</v>
      </c>
      <c r="AE1829" s="49" t="s">
        <v>1513</v>
      </c>
      <c r="AF1829" s="49">
        <v>17.094631593058232</v>
      </c>
      <c r="AG1829" s="251" t="s">
        <v>205</v>
      </c>
      <c r="AH1829" s="259">
        <v>4</v>
      </c>
      <c r="AI1829" s="49" t="s">
        <v>47</v>
      </c>
      <c r="AJ1829" s="420">
        <f>VLOOKUP(InformeTbHv[[#This Row],[TURNO]],[1]INFORMEHV!AI$2:AK$184,2,0)</f>
        <v>0.25</v>
      </c>
      <c r="AK1829" s="420">
        <f>VLOOKUP(InformeTbHv[[#This Row],[TURNO]],[1]INFORMEHV!AI$2:AK$184,3,0)</f>
        <v>0.58333333333333337</v>
      </c>
      <c r="AL1829" s="125"/>
      <c r="AM1829" s="49"/>
      <c r="AN1829" s="49"/>
      <c r="AO1829" s="49"/>
      <c r="AP1829" s="49"/>
      <c r="AQ1829" s="72"/>
      <c r="AR1829" s="49">
        <v>9</v>
      </c>
      <c r="AS1829" s="49"/>
      <c r="AT1829" s="49"/>
      <c r="AU1829" s="49"/>
      <c r="AV1829" s="49">
        <v>0.33</v>
      </c>
      <c r="AW1829" s="49">
        <v>0.33</v>
      </c>
      <c r="AX1829" s="49">
        <v>1</v>
      </c>
      <c r="AY1829" s="49"/>
      <c r="AZ1829" s="71" t="s">
        <v>1278</v>
      </c>
      <c r="BA1829" s="49" t="s">
        <v>46</v>
      </c>
      <c r="BB182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5.66</v>
      </c>
      <c r="BC1829" s="72">
        <v>4</v>
      </c>
      <c r="BD1829" s="72"/>
      <c r="BE1829" s="72"/>
      <c r="BF1829" s="72"/>
      <c r="BG1829" s="74"/>
      <c r="BH1829" s="44" t="s">
        <v>841</v>
      </c>
      <c r="BI1829" s="45"/>
      <c r="BJ1829" s="45"/>
      <c r="BK1829" s="46"/>
      <c r="BL1829" s="45"/>
    </row>
    <row r="1830" spans="1:64" ht="18" customHeight="1" x14ac:dyDescent="0.3">
      <c r="A1830" s="76">
        <f>IFERROR(InformeTbHv[[#This Row],[T EFECTIVO]]/InformeTbHv[[#This Row],[Horas disponibles]],0)</f>
        <v>0.93333333333333335</v>
      </c>
      <c r="B1830" s="76">
        <f>((InformeTbHv[[#This Row],[T PROGRAMADO]]-InformeTbHv[[#This Row],[HORAS DE OTRAS PARADA]]))/InformeTbHv[[#This Row],[T PROGRAMADO]]</f>
        <v>0.875</v>
      </c>
      <c r="C1830" s="217">
        <f>IFERROR(((InformeTbHv[[#This Row],[T PROGRAMADO]]-InformeTbHv[[#This Row],[Ttal P. mec]])/InformeTbHv[[#This Row],[T PROGRAMADO]]),0)</f>
        <v>0.9375</v>
      </c>
      <c r="D1830" s="49">
        <f>IFERROR(ROUND(InformeTbHv[[#This Row],[TOTAL DE ARBOLES]]/InformeTbHv[[#This Row],[T EFECTIVO]],2),"")</f>
        <v>19.43</v>
      </c>
      <c r="E1830" s="49">
        <f>(IFERROR(ROUND(InformeTbHv[[#This Row],[M3]]/InformeTbHv[[#This Row],[TOTAL DE ARBOLES]],2),""))</f>
        <v>0.08</v>
      </c>
      <c r="F1830" s="39">
        <f>IFERROR(ROUND(InformeTbHv[[#This Row],[M3]]/InformeTbHv[[#This Row],[T EFECTIVO]],2),"")</f>
        <v>1.46</v>
      </c>
      <c r="G1830" s="72">
        <f>InformeTbHv[[#This Row],[T PROGRAMADO]]-InformeTbHv[[#This Row],[HORAS DE OTRAS PARADA]]</f>
        <v>7</v>
      </c>
      <c r="H1830" s="72">
        <f>InformeTbHv[[#This Row],[T PROGRAMADO]]-SUM(InformeTbHv[[#This Row],[T PARADAS MEC]]+InformeTbHv[[#This Row],[ALISTAMIENTO]]+InformeTbHv[[#This Row],[Mantenimiento periódico]])</f>
        <v>7.5</v>
      </c>
      <c r="I1830" s="72">
        <f>InformeTbHv[[#This Row],[T PARADAS MEC]]+InformeTbHv[[#This Row],[ALISTAMIENTO]]+InformeTbHv[[#This Row],[Mantenimiento periódico]]</f>
        <v>0.5</v>
      </c>
      <c r="J1830" s="72">
        <f>SUMIF(InformeTbHv[[#This Row],[MOTIVO 1]],"Mantenimiento periódico",InformeTbHv[[#This Row],[T OTRA PARADA 1]])</f>
        <v>0</v>
      </c>
      <c r="K1830" s="72">
        <f>InformeTbHv[[#This Row],[Mantenimiento periódico]]+InformeTbHv[[#This Row],[ALISTAMIENTO]]</f>
        <v>0.5</v>
      </c>
      <c r="L1830" s="72">
        <f>SUM(InformeTbHv[[#This Row],[T OTRA PARADA 1]:[T OTRA PARADA 5]])</f>
        <v>0</v>
      </c>
      <c r="M1830" s="49" t="s">
        <v>136</v>
      </c>
      <c r="N1830" s="49" t="s">
        <v>1417</v>
      </c>
      <c r="O1830" s="49" t="s">
        <v>375</v>
      </c>
      <c r="P1830" s="49">
        <v>1127213532</v>
      </c>
      <c r="Q1830" s="49" t="s">
        <v>65</v>
      </c>
      <c r="R1830" s="49" t="s">
        <v>49</v>
      </c>
      <c r="S1830" s="77">
        <v>46135</v>
      </c>
      <c r="T1830" s="49" t="s">
        <v>941</v>
      </c>
      <c r="U1830" s="49"/>
      <c r="V1830" s="49"/>
      <c r="W1830" s="49"/>
      <c r="X1830" s="49"/>
      <c r="Y1830" s="49"/>
      <c r="Z1830" s="49"/>
      <c r="AA1830" s="49"/>
      <c r="AB1830" s="49"/>
      <c r="AC1830" s="49" t="s">
        <v>1424</v>
      </c>
      <c r="AD1830" s="49" t="s">
        <v>1469</v>
      </c>
      <c r="AE1830" s="49" t="s">
        <v>1513</v>
      </c>
      <c r="AF1830" s="49">
        <v>17.094631593058232</v>
      </c>
      <c r="AG1830" s="252" t="s">
        <v>206</v>
      </c>
      <c r="AH1830" s="259">
        <v>3</v>
      </c>
      <c r="AI1830" s="49" t="s">
        <v>45</v>
      </c>
      <c r="AJ1830" s="420">
        <f>VLOOKUP(InformeTbHv[[#This Row],[TURNO]],[1]INFORMEHV!AI$2:AK$184,2,0)</f>
        <v>0.58333333333333337</v>
      </c>
      <c r="AK1830" s="420">
        <f>VLOOKUP(InformeTbHv[[#This Row],[TURNO]],[1]INFORMEHV!AI$2:AK$184,3,0)</f>
        <v>0.91666666666666663</v>
      </c>
      <c r="AL1830" s="125">
        <v>20</v>
      </c>
      <c r="AM1830" s="49">
        <v>136</v>
      </c>
      <c r="AN1830" s="49">
        <v>10.199999999999999</v>
      </c>
      <c r="AO1830" s="49">
        <v>3.48</v>
      </c>
      <c r="AP1830" s="49"/>
      <c r="AQ1830" s="72">
        <v>24</v>
      </c>
      <c r="AR1830" s="49">
        <v>8</v>
      </c>
      <c r="AS1830" s="49"/>
      <c r="AT1830" s="49"/>
      <c r="AU1830" s="49"/>
      <c r="AV1830" s="49">
        <v>0.5</v>
      </c>
      <c r="AW1830" s="49"/>
      <c r="AX1830" s="49">
        <v>0.5</v>
      </c>
      <c r="AY1830" s="49"/>
      <c r="AZ1830" s="71"/>
      <c r="BA1830" s="49" t="s">
        <v>48</v>
      </c>
      <c r="BB183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v>
      </c>
      <c r="BC1830" s="72"/>
      <c r="BD1830" s="72"/>
      <c r="BE1830" s="72"/>
      <c r="BF1830" s="72"/>
      <c r="BG1830" s="74"/>
      <c r="BH1830" s="44"/>
      <c r="BI1830" s="45"/>
      <c r="BJ1830" s="45"/>
      <c r="BK1830" s="46"/>
      <c r="BL1830" s="45"/>
    </row>
    <row r="1831" spans="1:64" ht="18" customHeight="1" x14ac:dyDescent="0.3">
      <c r="A1831" s="76">
        <f>IFERROR(InformeTbHv[[#This Row],[T EFECTIVO]]/InformeTbHv[[#This Row],[Horas disponibles]],0)</f>
        <v>0.13333333333333333</v>
      </c>
      <c r="B1831" s="76">
        <f>((InformeTbHv[[#This Row],[T PROGRAMADO]]-InformeTbHv[[#This Row],[HORAS DE OTRAS PARADA]]))/InformeTbHv[[#This Row],[T PROGRAMADO]]</f>
        <v>0.125</v>
      </c>
      <c r="C1831" s="217">
        <f>IFERROR(((InformeTbHv[[#This Row],[T PROGRAMADO]]-InformeTbHv[[#This Row],[Ttal P. mec]])/InformeTbHv[[#This Row],[T PROGRAMADO]]),0)</f>
        <v>0.9375</v>
      </c>
      <c r="D1831" s="49">
        <f>IFERROR(ROUND(InformeTbHv[[#This Row],[TOTAL DE ARBOLES]]/InformeTbHv[[#This Row],[T EFECTIVO]],2),"")</f>
        <v>58</v>
      </c>
      <c r="E1831" s="49">
        <f>(IFERROR(ROUND(InformeTbHv[[#This Row],[M3]]/InformeTbHv[[#This Row],[TOTAL DE ARBOLES]],2),""))</f>
        <v>0.1</v>
      </c>
      <c r="F1831" s="39">
        <f>IFERROR(ROUND(InformeTbHv[[#This Row],[M3]]/InformeTbHv[[#This Row],[T EFECTIVO]],2),"")</f>
        <v>6</v>
      </c>
      <c r="G1831" s="72">
        <f>InformeTbHv[[#This Row],[T PROGRAMADO]]-InformeTbHv[[#This Row],[HORAS DE OTRAS PARADA]]</f>
        <v>1</v>
      </c>
      <c r="H1831" s="72">
        <f>InformeTbHv[[#This Row],[T PROGRAMADO]]-SUM(InformeTbHv[[#This Row],[T PARADAS MEC]]+InformeTbHv[[#This Row],[ALISTAMIENTO]]+InformeTbHv[[#This Row],[Mantenimiento periódico]])</f>
        <v>7.5</v>
      </c>
      <c r="I1831" s="72">
        <f>InformeTbHv[[#This Row],[T PARADAS MEC]]+InformeTbHv[[#This Row],[ALISTAMIENTO]]+InformeTbHv[[#This Row],[Mantenimiento periódico]]</f>
        <v>0.5</v>
      </c>
      <c r="J1831" s="72">
        <f>SUMIF(InformeTbHv[[#This Row],[MOTIVO 1]],"Mantenimiento periódico",InformeTbHv[[#This Row],[T OTRA PARADA 1]])</f>
        <v>0</v>
      </c>
      <c r="K1831" s="72">
        <f>InformeTbHv[[#This Row],[Mantenimiento periódico]]+InformeTbHv[[#This Row],[ALISTAMIENTO]]</f>
        <v>0.5</v>
      </c>
      <c r="L1831" s="72">
        <f>SUM(InformeTbHv[[#This Row],[T OTRA PARADA 1]:[T OTRA PARADA 5]])</f>
        <v>5.75</v>
      </c>
      <c r="M1831" s="49" t="s">
        <v>134</v>
      </c>
      <c r="N1831" s="49" t="s">
        <v>1417</v>
      </c>
      <c r="O1831" s="49" t="s">
        <v>370</v>
      </c>
      <c r="P1831" s="49">
        <v>1022124531</v>
      </c>
      <c r="Q1831" s="49" t="s">
        <v>65</v>
      </c>
      <c r="R1831" s="49" t="s">
        <v>49</v>
      </c>
      <c r="S1831" s="77">
        <v>46135</v>
      </c>
      <c r="T1831" s="49" t="s">
        <v>941</v>
      </c>
      <c r="U1831" s="49"/>
      <c r="V1831" s="49"/>
      <c r="W1831" s="49"/>
      <c r="X1831" s="49"/>
      <c r="Y1831" s="49"/>
      <c r="Z1831" s="49"/>
      <c r="AA1831" s="49"/>
      <c r="AB1831" s="49"/>
      <c r="AC1831" s="49" t="s">
        <v>1424</v>
      </c>
      <c r="AD1831" s="49" t="s">
        <v>1469</v>
      </c>
      <c r="AE1831" s="49" t="s">
        <v>1513</v>
      </c>
      <c r="AF1831" s="49">
        <v>17.094631593058232</v>
      </c>
      <c r="AG1831" s="251" t="s">
        <v>205</v>
      </c>
      <c r="AH1831" s="259">
        <v>4</v>
      </c>
      <c r="AI1831" s="49" t="s">
        <v>45</v>
      </c>
      <c r="AJ1831" s="420">
        <f>VLOOKUP(InformeTbHv[[#This Row],[TURNO]],[1]INFORMEHV!AI$2:AK$184,2,0)</f>
        <v>0.58333333333333337</v>
      </c>
      <c r="AK1831" s="420">
        <f>VLOOKUP(InformeTbHv[[#This Row],[TURNO]],[1]INFORMEHV!AI$2:AK$184,3,0)</f>
        <v>0.91666666666666663</v>
      </c>
      <c r="AL1831" s="125">
        <v>23</v>
      </c>
      <c r="AM1831" s="49">
        <v>58</v>
      </c>
      <c r="AN1831" s="49">
        <v>6</v>
      </c>
      <c r="AO1831" s="49">
        <v>6</v>
      </c>
      <c r="AP1831" s="49">
        <v>58</v>
      </c>
      <c r="AQ1831" s="72">
        <v>12</v>
      </c>
      <c r="AR1831" s="49">
        <v>8</v>
      </c>
      <c r="AS1831" s="49"/>
      <c r="AT1831" s="49"/>
      <c r="AU1831" s="49"/>
      <c r="AV1831" s="49">
        <v>0.5</v>
      </c>
      <c r="AW1831" s="49">
        <v>0.25</v>
      </c>
      <c r="AX1831" s="49">
        <v>0.5</v>
      </c>
      <c r="AY1831" s="49"/>
      <c r="AZ1831" s="71"/>
      <c r="BA1831" s="49" t="s">
        <v>46</v>
      </c>
      <c r="BB183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7</v>
      </c>
      <c r="BC1831" s="72">
        <v>5.75</v>
      </c>
      <c r="BD1831" s="72"/>
      <c r="BE1831" s="72"/>
      <c r="BF1831" s="72"/>
      <c r="BG1831" s="74"/>
      <c r="BH1831" s="44" t="s">
        <v>237</v>
      </c>
      <c r="BI1831" s="45"/>
      <c r="BJ1831" s="45"/>
      <c r="BK1831" s="46"/>
      <c r="BL1831" s="45"/>
    </row>
    <row r="1832" spans="1:64" ht="18" customHeight="1" x14ac:dyDescent="0.3">
      <c r="A1832" s="76">
        <f>IFERROR(InformeTbHv[[#This Row],[T EFECTIVO]]/InformeTbHv[[#This Row],[Horas disponibles]],0)</f>
        <v>0.79400260756192953</v>
      </c>
      <c r="B1832" s="76">
        <f>((InformeTbHv[[#This Row],[T PROGRAMADO]]-InformeTbHv[[#This Row],[HORAS DE OTRAS PARADA]]))/InformeTbHv[[#This Row],[T PROGRAMADO]]</f>
        <v>0.76124999999999998</v>
      </c>
      <c r="C1832" s="217">
        <f>IFERROR(((InformeTbHv[[#This Row],[T PROGRAMADO]]-InformeTbHv[[#This Row],[Ttal P. mec]])/InformeTbHv[[#This Row],[T PROGRAMADO]]),0)</f>
        <v>0.95874999999999999</v>
      </c>
      <c r="D1832" s="49">
        <f>IFERROR(ROUND(InformeTbHv[[#This Row],[TOTAL DE ARBOLES]]/InformeTbHv[[#This Row],[T EFECTIVO]],2),"")</f>
        <v>45.65</v>
      </c>
      <c r="E1832" s="49">
        <f>(IFERROR(ROUND(InformeTbHv[[#This Row],[M3]]/InformeTbHv[[#This Row],[TOTAL DE ARBOLES]],2),""))</f>
        <v>0.21</v>
      </c>
      <c r="F1832" s="39">
        <f>IFERROR(ROUND(InformeTbHv[[#This Row],[M3]]/InformeTbHv[[#This Row],[T EFECTIVO]],2),"")</f>
        <v>9.39</v>
      </c>
      <c r="G1832" s="72">
        <f>InformeTbHv[[#This Row],[T PROGRAMADO]]-InformeTbHv[[#This Row],[HORAS DE OTRAS PARADA]]</f>
        <v>6.09</v>
      </c>
      <c r="H1832" s="72">
        <f>InformeTbHv[[#This Row],[T PROGRAMADO]]-SUM(InformeTbHv[[#This Row],[T PARADAS MEC]]+InformeTbHv[[#This Row],[ALISTAMIENTO]]+InformeTbHv[[#This Row],[Mantenimiento periódico]])</f>
        <v>7.67</v>
      </c>
      <c r="I1832" s="72">
        <f>InformeTbHv[[#This Row],[T PARADAS MEC]]+InformeTbHv[[#This Row],[ALISTAMIENTO]]+InformeTbHv[[#This Row],[Mantenimiento periódico]]</f>
        <v>0.33</v>
      </c>
      <c r="J1832" s="72">
        <f>SUMIF(InformeTbHv[[#This Row],[MOTIVO 1]],"Mantenimiento periódico",InformeTbHv[[#This Row],[T OTRA PARADA 1]])</f>
        <v>0</v>
      </c>
      <c r="K1832" s="72">
        <f>InformeTbHv[[#This Row],[Mantenimiento periódico]]+InformeTbHv[[#This Row],[ALISTAMIENTO]]</f>
        <v>0.33</v>
      </c>
      <c r="L1832" s="72">
        <f>SUM(InformeTbHv[[#This Row],[T OTRA PARADA 1]:[T OTRA PARADA 5]])</f>
        <v>1</v>
      </c>
      <c r="M1832" s="49" t="s">
        <v>134</v>
      </c>
      <c r="N1832" s="49" t="s">
        <v>1417</v>
      </c>
      <c r="O1832" s="49" t="s">
        <v>373</v>
      </c>
      <c r="P1832" s="49">
        <v>1022124225</v>
      </c>
      <c r="Q1832" s="49" t="s">
        <v>65</v>
      </c>
      <c r="R1832" s="49" t="s">
        <v>49</v>
      </c>
      <c r="S1832" s="77">
        <v>46135</v>
      </c>
      <c r="T1832" s="49" t="s">
        <v>941</v>
      </c>
      <c r="U1832" s="49"/>
      <c r="V1832" s="49"/>
      <c r="W1832" s="49"/>
      <c r="X1832" s="49"/>
      <c r="Y1832" s="49"/>
      <c r="Z1832" s="49"/>
      <c r="AA1832" s="49"/>
      <c r="AB1832" s="49"/>
      <c r="AC1832" s="49" t="s">
        <v>1424</v>
      </c>
      <c r="AD1832" s="49" t="s">
        <v>1469</v>
      </c>
      <c r="AE1832" s="49" t="s">
        <v>1513</v>
      </c>
      <c r="AF1832" s="49">
        <v>17.094631593058232</v>
      </c>
      <c r="AG1832" s="251" t="s">
        <v>205</v>
      </c>
      <c r="AH1832" s="259">
        <v>4</v>
      </c>
      <c r="AI1832" s="49" t="s">
        <v>47</v>
      </c>
      <c r="AJ1832" s="420">
        <f>VLOOKUP(InformeTbHv[[#This Row],[TURNO]],[1]INFORMEHV!AI$2:AK$184,2,0)</f>
        <v>0.25</v>
      </c>
      <c r="AK1832" s="420">
        <f>VLOOKUP(InformeTbHv[[#This Row],[TURNO]],[1]INFORMEHV!AI$2:AK$184,3,0)</f>
        <v>0.58333333333333337</v>
      </c>
      <c r="AL1832" s="125">
        <v>23</v>
      </c>
      <c r="AM1832" s="49">
        <v>278</v>
      </c>
      <c r="AN1832" s="49">
        <v>57.2</v>
      </c>
      <c r="AO1832" s="49">
        <v>7.2</v>
      </c>
      <c r="AP1832" s="49"/>
      <c r="AQ1832" s="72">
        <v>16</v>
      </c>
      <c r="AR1832" s="49">
        <v>8</v>
      </c>
      <c r="AS1832" s="49"/>
      <c r="AT1832" s="49"/>
      <c r="AU1832" s="49"/>
      <c r="AV1832" s="49">
        <v>0.33</v>
      </c>
      <c r="AW1832" s="49">
        <v>0.33</v>
      </c>
      <c r="AX1832" s="49">
        <v>0.25</v>
      </c>
      <c r="AY1832" s="49">
        <v>8</v>
      </c>
      <c r="AZ1832" s="71"/>
      <c r="BA1832" s="49" t="s">
        <v>46</v>
      </c>
      <c r="BB183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1.9100000000000001</v>
      </c>
      <c r="BC1832" s="72">
        <v>1</v>
      </c>
      <c r="BD1832" s="72"/>
      <c r="BE1832" s="72"/>
      <c r="BF1832" s="72"/>
      <c r="BG1832" s="74"/>
      <c r="BH1832" s="44" t="s">
        <v>1279</v>
      </c>
      <c r="BI1832" s="45"/>
      <c r="BJ1832" s="45"/>
      <c r="BK1832" s="46"/>
      <c r="BL1832" s="45"/>
    </row>
    <row r="1833" spans="1:64" s="70" customFormat="1" ht="18" customHeight="1" x14ac:dyDescent="0.3">
      <c r="A1833" s="143">
        <f>IFERROR(InformeTbHv[[#This Row],[T EFECTIVO]]/InformeTbHv[[#This Row],[Horas disponibles]],0)</f>
        <v>0.92438070404172101</v>
      </c>
      <c r="B1833" s="143">
        <f>((InformeTbHv[[#This Row],[T PROGRAMADO]]-InformeTbHv[[#This Row],[HORAS DE OTRAS PARADA]]))/InformeTbHv[[#This Row],[T PROGRAMADO]]</f>
        <v>0.88624999999999998</v>
      </c>
      <c r="C1833" s="225">
        <f>IFERROR(((InformeTbHv[[#This Row],[T PROGRAMADO]]-InformeTbHv[[#This Row],[Ttal P. mec]])/InformeTbHv[[#This Row],[T PROGRAMADO]]),0)</f>
        <v>0.95874999999999999</v>
      </c>
      <c r="D1833" s="144">
        <f>IFERROR(ROUND(InformeTbHv[[#This Row],[TOTAL DE ARBOLES]]/InformeTbHv[[#This Row],[T EFECTIVO]],2),"")</f>
        <v>35.26</v>
      </c>
      <c r="E1833" s="144">
        <f>(IFERROR(ROUND(InformeTbHv[[#This Row],[M3]]/InformeTbHv[[#This Row],[TOTAL DE ARBOLES]],2),""))</f>
        <v>0.2</v>
      </c>
      <c r="F1833" s="145">
        <f>IFERROR(ROUND(InformeTbHv[[#This Row],[M3]]/InformeTbHv[[#This Row],[T EFECTIVO]],2),"")</f>
        <v>6.9</v>
      </c>
      <c r="G1833" s="146">
        <f>InformeTbHv[[#This Row],[T PROGRAMADO]]-InformeTbHv[[#This Row],[HORAS DE OTRAS PARADA]]</f>
        <v>7.09</v>
      </c>
      <c r="H1833" s="146">
        <f>InformeTbHv[[#This Row],[T PROGRAMADO]]-SUM(InformeTbHv[[#This Row],[T PARADAS MEC]]+InformeTbHv[[#This Row],[ALISTAMIENTO]]+InformeTbHv[[#This Row],[Mantenimiento periódico]])</f>
        <v>7.67</v>
      </c>
      <c r="I1833" s="146">
        <f>InformeTbHv[[#This Row],[T PARADAS MEC]]+InformeTbHv[[#This Row],[ALISTAMIENTO]]+InformeTbHv[[#This Row],[Mantenimiento periódico]]</f>
        <v>0.33</v>
      </c>
      <c r="J1833" s="146">
        <f>SUMIF(InformeTbHv[[#This Row],[MOTIVO 1]],"Mantenimiento periódico",InformeTbHv[[#This Row],[T OTRA PARADA 1]])</f>
        <v>0</v>
      </c>
      <c r="K1833" s="146">
        <f>InformeTbHv[[#This Row],[Mantenimiento periódico]]+InformeTbHv[[#This Row],[ALISTAMIENTO]]</f>
        <v>0.33</v>
      </c>
      <c r="L1833" s="146">
        <f>SUM(InformeTbHv[[#This Row],[T OTRA PARADA 1]:[T OTRA PARADA 5]])</f>
        <v>0</v>
      </c>
      <c r="M1833" s="144" t="s">
        <v>134</v>
      </c>
      <c r="N1833" s="144" t="s">
        <v>1417</v>
      </c>
      <c r="O1833" s="144" t="s">
        <v>373</v>
      </c>
      <c r="P1833" s="144">
        <v>1022124225</v>
      </c>
      <c r="Q1833" s="144" t="s">
        <v>65</v>
      </c>
      <c r="R1833" s="144" t="s">
        <v>49</v>
      </c>
      <c r="S1833" s="147">
        <v>46134</v>
      </c>
      <c r="T1833" s="144" t="s">
        <v>941</v>
      </c>
      <c r="U1833" s="144"/>
      <c r="V1833" s="144"/>
      <c r="W1833" s="144"/>
      <c r="X1833" s="144"/>
      <c r="Y1833" s="144"/>
      <c r="Z1833" s="144"/>
      <c r="AA1833" s="144"/>
      <c r="AB1833" s="144"/>
      <c r="AC1833" s="144" t="s">
        <v>1424</v>
      </c>
      <c r="AD1833" s="144" t="s">
        <v>1469</v>
      </c>
      <c r="AE1833" s="144" t="s">
        <v>1513</v>
      </c>
      <c r="AF1833" s="144">
        <v>17.094631593058232</v>
      </c>
      <c r="AG1833" s="251" t="s">
        <v>205</v>
      </c>
      <c r="AH1833" s="269">
        <v>4</v>
      </c>
      <c r="AI1833" s="144" t="s">
        <v>45</v>
      </c>
      <c r="AJ1833" s="434">
        <f>VLOOKUP(InformeTbHv[[#This Row],[TURNO]],[1]INFORMEHV!AI$2:AK$184,2,0)</f>
        <v>0.58333333333333337</v>
      </c>
      <c r="AK1833" s="434">
        <f>VLOOKUP(InformeTbHv[[#This Row],[TURNO]],[1]INFORMEHV!AI$2:AK$184,3,0)</f>
        <v>0.91666666666666663</v>
      </c>
      <c r="AL1833" s="255">
        <v>25</v>
      </c>
      <c r="AM1833" s="144">
        <v>250</v>
      </c>
      <c r="AN1833" s="144">
        <v>48.9</v>
      </c>
      <c r="AO1833" s="144">
        <v>6.9</v>
      </c>
      <c r="AP1833" s="144"/>
      <c r="AQ1833" s="146">
        <v>16</v>
      </c>
      <c r="AR1833" s="144">
        <v>8</v>
      </c>
      <c r="AS1833" s="144"/>
      <c r="AT1833" s="144"/>
      <c r="AU1833" s="144"/>
      <c r="AV1833" s="144">
        <v>0.33</v>
      </c>
      <c r="AW1833" s="144">
        <v>0.33</v>
      </c>
      <c r="AX1833" s="144">
        <v>0.25</v>
      </c>
      <c r="AY1833" s="144">
        <v>5</v>
      </c>
      <c r="AZ1833" s="148"/>
      <c r="BA1833" s="144" t="s">
        <v>48</v>
      </c>
      <c r="BB183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0.91</v>
      </c>
      <c r="BC1833" s="146"/>
      <c r="BD1833" s="146"/>
      <c r="BE1833" s="146"/>
      <c r="BF1833" s="146"/>
      <c r="BG1833" s="149"/>
      <c r="BH1833" s="150"/>
      <c r="BI1833" s="151"/>
      <c r="BJ1833" s="151"/>
      <c r="BK1833" s="152"/>
      <c r="BL1833" s="151"/>
    </row>
    <row r="1834" spans="1:64" ht="18" customHeight="1" x14ac:dyDescent="0.3">
      <c r="A1834" s="153">
        <f>IFERROR(InformeTbHv[[#This Row],[T EFECTIVO]]/InformeTbHv[[#This Row],[Horas disponibles]],0)</f>
        <v>0</v>
      </c>
      <c r="B1834" s="76">
        <f>((InformeTbHv[[#This Row],[T PROGRAMADO]]-InformeTbHv[[#This Row],[HORAS DE OTRAS PARADA]]))/InformeTbHv[[#This Row],[T PROGRAMADO]]</f>
        <v>0</v>
      </c>
      <c r="C1834" s="226">
        <f>IFERROR(((InformeTbHv[[#This Row],[T PROGRAMADO]]-InformeTbHv[[#This Row],[Ttal P. mec]])/InformeTbHv[[#This Row],[T PROGRAMADO]]),0)</f>
        <v>1</v>
      </c>
      <c r="D1834" s="154" t="str">
        <f>IFERROR(ROUND(InformeTbHv[[#This Row],[TOTAL DE ARBOLES]]/InformeTbHv[[#This Row],[T EFECTIVO]],2),"")</f>
        <v/>
      </c>
      <c r="E1834" s="154" t="str">
        <f>(IFERROR(ROUND(InformeTbHv[[#This Row],[M3]]/InformeTbHv[[#This Row],[TOTAL DE ARBOLES]],2),""))</f>
        <v/>
      </c>
      <c r="F1834" s="39" t="str">
        <f>IFERROR(ROUND(InformeTbHv[[#This Row],[M3]]/InformeTbHv[[#This Row],[T EFECTIVO]],2),"")</f>
        <v/>
      </c>
      <c r="G1834" s="155">
        <f>InformeTbHv[[#This Row],[T PROGRAMADO]]-InformeTbHv[[#This Row],[HORAS DE OTRAS PARADA]]</f>
        <v>0</v>
      </c>
      <c r="H1834" s="155">
        <f>InformeTbHv[[#This Row],[T PROGRAMADO]]-SUM(InformeTbHv[[#This Row],[T PARADAS MEC]]+InformeTbHv[[#This Row],[ALISTAMIENTO]]+InformeTbHv[[#This Row],[Mantenimiento periódico]])</f>
        <v>8</v>
      </c>
      <c r="I1834" s="155">
        <f>InformeTbHv[[#This Row],[T PARADAS MEC]]+InformeTbHv[[#This Row],[ALISTAMIENTO]]+InformeTbHv[[#This Row],[Mantenimiento periódico]]</f>
        <v>0</v>
      </c>
      <c r="J1834" s="155">
        <f>SUMIF(InformeTbHv[[#This Row],[MOTIVO 1]],"Mantenimiento periódico",InformeTbHv[[#This Row],[T OTRA PARADA 1]])</f>
        <v>0</v>
      </c>
      <c r="K1834" s="155">
        <f>InformeTbHv[[#This Row],[Mantenimiento periódico]]+InformeTbHv[[#This Row],[ALISTAMIENTO]]</f>
        <v>0</v>
      </c>
      <c r="L1834" s="155">
        <f>SUM(InformeTbHv[[#This Row],[T OTRA PARADA 1]:[T OTRA PARADA 5]])</f>
        <v>8</v>
      </c>
      <c r="M1834" s="154" t="s">
        <v>42</v>
      </c>
      <c r="N1834" s="154" t="s">
        <v>1418</v>
      </c>
      <c r="O1834" s="154" t="s">
        <v>80</v>
      </c>
      <c r="P1834" s="154">
        <v>94270446</v>
      </c>
      <c r="Q1834" s="154" t="s">
        <v>43</v>
      </c>
      <c r="R1834" s="154" t="s">
        <v>44</v>
      </c>
      <c r="S1834" s="156">
        <v>46142</v>
      </c>
      <c r="T1834" s="154" t="s">
        <v>1229</v>
      </c>
      <c r="U1834" s="154"/>
      <c r="V1834" s="154"/>
      <c r="W1834" s="154"/>
      <c r="X1834" s="154"/>
      <c r="Y1834" s="154"/>
      <c r="Z1834" s="154"/>
      <c r="AA1834" s="154"/>
      <c r="AB1834" s="154"/>
      <c r="AC1834" s="154" t="s">
        <v>1438</v>
      </c>
      <c r="AD1834" s="154" t="s">
        <v>1483</v>
      </c>
      <c r="AE1834" s="154" t="s">
        <v>1519</v>
      </c>
      <c r="AF1834" s="154">
        <v>25.116340228779134</v>
      </c>
      <c r="AG1834" s="49" t="s">
        <v>208</v>
      </c>
      <c r="AH1834" s="270">
        <v>8</v>
      </c>
      <c r="AI1834" s="154" t="s">
        <v>47</v>
      </c>
      <c r="AJ1834" s="435">
        <f>VLOOKUP(InformeTbHv[[#This Row],[TURNO]],[1]INFORMEHV!AI$2:AK$184,2,0)</f>
        <v>0.25</v>
      </c>
      <c r="AK1834" s="435">
        <f>VLOOKUP(InformeTbHv[[#This Row],[TURNO]],[1]INFORMEHV!AI$2:AK$184,3,0)</f>
        <v>0.58333333333333337</v>
      </c>
      <c r="AL1834" s="213"/>
      <c r="AM1834" s="154"/>
      <c r="AN1834" s="154"/>
      <c r="AO1834" s="154"/>
      <c r="AP1834" s="154"/>
      <c r="AQ1834" s="155"/>
      <c r="AR1834" s="154">
        <v>8</v>
      </c>
      <c r="AS1834" s="154"/>
      <c r="AT1834" s="154">
        <v>0</v>
      </c>
      <c r="AU1834" s="154"/>
      <c r="AV1834" s="154"/>
      <c r="AW1834" s="154"/>
      <c r="AX1834" s="154"/>
      <c r="AY1834" s="154"/>
      <c r="AZ1834" s="157" t="s">
        <v>1263</v>
      </c>
      <c r="BA1834" s="154" t="s">
        <v>46</v>
      </c>
      <c r="BB183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1834" s="155">
        <v>8</v>
      </c>
      <c r="BD1834" s="155"/>
      <c r="BE1834" s="155"/>
      <c r="BF1834" s="155"/>
      <c r="BG1834" s="158"/>
      <c r="BH1834" s="44" t="s">
        <v>694</v>
      </c>
      <c r="BI1834" s="45"/>
      <c r="BJ1834" s="45"/>
      <c r="BK1834" s="46"/>
      <c r="BL1834" s="159"/>
    </row>
    <row r="1835" spans="1:64" ht="18" customHeight="1" x14ac:dyDescent="0.3">
      <c r="A1835" s="153">
        <f>IFERROR(InformeTbHv[[#This Row],[T EFECTIVO]]/InformeTbHv[[#This Row],[Horas disponibles]],0)</f>
        <v>0</v>
      </c>
      <c r="B1835" s="76">
        <f>((InformeTbHv[[#This Row],[T PROGRAMADO]]-InformeTbHv[[#This Row],[HORAS DE OTRAS PARADA]]))/InformeTbHv[[#This Row],[T PROGRAMADO]]</f>
        <v>0</v>
      </c>
      <c r="C1835" s="226">
        <f>IFERROR(((InformeTbHv[[#This Row],[T PROGRAMADO]]-InformeTbHv[[#This Row],[Ttal P. mec]])/InformeTbHv[[#This Row],[T PROGRAMADO]]),0)</f>
        <v>1</v>
      </c>
      <c r="D1835" s="154" t="str">
        <f>IFERROR(ROUND(InformeTbHv[[#This Row],[TOTAL DE ARBOLES]]/InformeTbHv[[#This Row],[T EFECTIVO]],2),"")</f>
        <v/>
      </c>
      <c r="E1835" s="154" t="str">
        <f>(IFERROR(ROUND(InformeTbHv[[#This Row],[M3]]/InformeTbHv[[#This Row],[TOTAL DE ARBOLES]],2),""))</f>
        <v/>
      </c>
      <c r="F1835" s="39" t="str">
        <f>IFERROR(ROUND(InformeTbHv[[#This Row],[M3]]/InformeTbHv[[#This Row],[T EFECTIVO]],2),"")</f>
        <v/>
      </c>
      <c r="G1835" s="155">
        <f>InformeTbHv[[#This Row],[T PROGRAMADO]]-InformeTbHv[[#This Row],[HORAS DE OTRAS PARADA]]</f>
        <v>0</v>
      </c>
      <c r="H1835" s="155">
        <f>InformeTbHv[[#This Row],[T PROGRAMADO]]-SUM(InformeTbHv[[#This Row],[T PARADAS MEC]]+InformeTbHv[[#This Row],[ALISTAMIENTO]]+InformeTbHv[[#This Row],[Mantenimiento periódico]])</f>
        <v>8</v>
      </c>
      <c r="I1835" s="155">
        <f>InformeTbHv[[#This Row],[T PARADAS MEC]]+InformeTbHv[[#This Row],[ALISTAMIENTO]]+InformeTbHv[[#This Row],[Mantenimiento periódico]]</f>
        <v>0</v>
      </c>
      <c r="J1835" s="155">
        <f>SUMIF(InformeTbHv[[#This Row],[MOTIVO 1]],"Mantenimiento periódico",InformeTbHv[[#This Row],[T OTRA PARADA 1]])</f>
        <v>0</v>
      </c>
      <c r="K1835" s="155">
        <f>InformeTbHv[[#This Row],[Mantenimiento periódico]]+InformeTbHv[[#This Row],[ALISTAMIENTO]]</f>
        <v>0</v>
      </c>
      <c r="L1835" s="155">
        <f>SUM(InformeTbHv[[#This Row],[T OTRA PARADA 1]:[T OTRA PARADA 5]])</f>
        <v>8</v>
      </c>
      <c r="M1835" s="154" t="s">
        <v>42</v>
      </c>
      <c r="N1835" s="154" t="s">
        <v>1418</v>
      </c>
      <c r="O1835" s="154" t="s">
        <v>58</v>
      </c>
      <c r="P1835" s="154">
        <v>6343935</v>
      </c>
      <c r="Q1835" s="154" t="s">
        <v>43</v>
      </c>
      <c r="R1835" s="154" t="s">
        <v>44</v>
      </c>
      <c r="S1835" s="156">
        <v>46142</v>
      </c>
      <c r="T1835" s="154" t="s">
        <v>1189</v>
      </c>
      <c r="U1835" s="154"/>
      <c r="V1835" s="154"/>
      <c r="W1835" s="154"/>
      <c r="X1835" s="154"/>
      <c r="Y1835" s="154"/>
      <c r="Z1835" s="154"/>
      <c r="AA1835" s="154"/>
      <c r="AB1835" s="154"/>
      <c r="AC1835" s="154" t="s">
        <v>1433</v>
      </c>
      <c r="AD1835" s="154" t="s">
        <v>1478</v>
      </c>
      <c r="AE1835" s="154" t="s">
        <v>1519</v>
      </c>
      <c r="AF1835" s="154">
        <v>29.662077627552875</v>
      </c>
      <c r="AG1835" s="49" t="s">
        <v>208</v>
      </c>
      <c r="AH1835" s="270">
        <v>1</v>
      </c>
      <c r="AI1835" s="154" t="s">
        <v>45</v>
      </c>
      <c r="AJ1835" s="435">
        <f>VLOOKUP(InformeTbHv[[#This Row],[TURNO]],[1]INFORMEHV!AI$2:AK$184,2,0)</f>
        <v>0.58333333333333337</v>
      </c>
      <c r="AK1835" s="435">
        <f>VLOOKUP(InformeTbHv[[#This Row],[TURNO]],[1]INFORMEHV!AI$2:AK$184,3,0)</f>
        <v>0.91666666666666663</v>
      </c>
      <c r="AL1835" s="213"/>
      <c r="AM1835" s="154"/>
      <c r="AN1835" s="154"/>
      <c r="AO1835" s="154"/>
      <c r="AP1835" s="154"/>
      <c r="AQ1835" s="155"/>
      <c r="AR1835" s="154">
        <v>8</v>
      </c>
      <c r="AS1835" s="154"/>
      <c r="AT1835" s="154">
        <v>0</v>
      </c>
      <c r="AU1835" s="154"/>
      <c r="AV1835" s="154"/>
      <c r="AW1835" s="154"/>
      <c r="AX1835" s="154"/>
      <c r="AY1835" s="154"/>
      <c r="AZ1835" s="157" t="s">
        <v>1263</v>
      </c>
      <c r="BA1835" s="154" t="s">
        <v>46</v>
      </c>
      <c r="BB183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1835" s="155">
        <v>8</v>
      </c>
      <c r="BD1835" s="155"/>
      <c r="BE1835" s="155"/>
      <c r="BF1835" s="155"/>
      <c r="BG1835" s="158"/>
      <c r="BH1835" s="44" t="s">
        <v>694</v>
      </c>
      <c r="BI1835" s="45"/>
      <c r="BJ1835" s="45"/>
      <c r="BK1835" s="46"/>
      <c r="BL1835" s="159"/>
    </row>
    <row r="1836" spans="1:64" ht="18" customHeight="1" x14ac:dyDescent="0.3">
      <c r="A1836" s="153">
        <f>IFERROR(InformeTbHv[[#This Row],[T EFECTIVO]]/InformeTbHv[[#This Row],[Horas disponibles]],0)</f>
        <v>0.82365875109938447</v>
      </c>
      <c r="B1836" s="76">
        <f>((InformeTbHv[[#This Row],[T PROGRAMADO]]-InformeTbHv[[#This Row],[HORAS DE OTRAS PARADA]]))/InformeTbHv[[#This Row],[T PROGRAMADO]]</f>
        <v>0.78041666666666676</v>
      </c>
      <c r="C1836" s="226">
        <f>IFERROR(((InformeTbHv[[#This Row],[T PROGRAMADO]]-InformeTbHv[[#This Row],[Ttal P. mec]])/InformeTbHv[[#This Row],[T PROGRAMADO]]),0)</f>
        <v>0.94750000000000001</v>
      </c>
      <c r="D1836" s="154">
        <f>IFERROR(ROUND(InformeTbHv[[#This Row],[TOTAL DE ARBOLES]]/InformeTbHv[[#This Row],[T EFECTIVO]],2),"")</f>
        <v>36.200000000000003</v>
      </c>
      <c r="E1836" s="154">
        <f>(IFERROR(ROUND(InformeTbHv[[#This Row],[M3]]/InformeTbHv[[#This Row],[TOTAL DE ARBOLES]],2),""))</f>
        <v>0.4</v>
      </c>
      <c r="F1836" s="39">
        <f>IFERROR(ROUND(InformeTbHv[[#This Row],[M3]]/InformeTbHv[[#This Row],[T EFECTIVO]],2),"")</f>
        <v>14.42</v>
      </c>
      <c r="G1836" s="155">
        <f>InformeTbHv[[#This Row],[T PROGRAMADO]]-InformeTbHv[[#This Row],[HORAS DE OTRAS PARADA]]</f>
        <v>6.2433333333333341</v>
      </c>
      <c r="H1836" s="155">
        <f>InformeTbHv[[#This Row],[T PROGRAMADO]]-SUM(InformeTbHv[[#This Row],[T PARADAS MEC]]+InformeTbHv[[#This Row],[ALISTAMIENTO]]+InformeTbHv[[#This Row],[Mantenimiento periódico]])</f>
        <v>7.58</v>
      </c>
      <c r="I1836" s="155">
        <f>InformeTbHv[[#This Row],[T PARADAS MEC]]+InformeTbHv[[#This Row],[ALISTAMIENTO]]+InformeTbHv[[#This Row],[Mantenimiento periódico]]</f>
        <v>0.42</v>
      </c>
      <c r="J1836" s="155">
        <f>SUMIF(InformeTbHv[[#This Row],[MOTIVO 1]],"Mantenimiento periódico",InformeTbHv[[#This Row],[T OTRA PARADA 1]])</f>
        <v>0</v>
      </c>
      <c r="K1836" s="155">
        <f>InformeTbHv[[#This Row],[Mantenimiento periódico]]+InformeTbHv[[#This Row],[ALISTAMIENTO]]</f>
        <v>0.42</v>
      </c>
      <c r="L1836" s="155">
        <f>SUM(InformeTbHv[[#This Row],[T OTRA PARADA 1]:[T OTRA PARADA 5]])</f>
        <v>0.66666666666666596</v>
      </c>
      <c r="M1836" s="154" t="s">
        <v>55</v>
      </c>
      <c r="N1836" s="154" t="s">
        <v>1418</v>
      </c>
      <c r="O1836" s="154" t="s">
        <v>56</v>
      </c>
      <c r="P1836" s="154">
        <v>1114480052</v>
      </c>
      <c r="Q1836" s="154" t="s">
        <v>43</v>
      </c>
      <c r="R1836" s="154" t="s">
        <v>49</v>
      </c>
      <c r="S1836" s="156">
        <v>46141</v>
      </c>
      <c r="T1836" s="154" t="s">
        <v>518</v>
      </c>
      <c r="U1836" s="154"/>
      <c r="V1836" s="154"/>
      <c r="W1836" s="154"/>
      <c r="X1836" s="154"/>
      <c r="Y1836" s="154"/>
      <c r="Z1836" s="154"/>
      <c r="AA1836" s="154"/>
      <c r="AB1836" s="154"/>
      <c r="AC1836" s="154" t="s">
        <v>1431</v>
      </c>
      <c r="AD1836" s="154" t="s">
        <v>1476</v>
      </c>
      <c r="AE1836" s="154" t="s">
        <v>1518</v>
      </c>
      <c r="AF1836" s="154">
        <v>19.234154182394327</v>
      </c>
      <c r="AG1836" s="49" t="s">
        <v>1318</v>
      </c>
      <c r="AH1836" s="270">
        <v>11</v>
      </c>
      <c r="AI1836" s="154" t="s">
        <v>45</v>
      </c>
      <c r="AJ1836" s="435">
        <f>VLOOKUP(InformeTbHv[[#This Row],[TURNO]],[1]INFORMEHV!AI$2:AK$184,2,0)</f>
        <v>0.58333333333333337</v>
      </c>
      <c r="AK1836" s="435">
        <f>VLOOKUP(InformeTbHv[[#This Row],[TURNO]],[1]INFORMEHV!AI$2:AK$184,3,0)</f>
        <v>0.91666666666666663</v>
      </c>
      <c r="AL1836" s="213">
        <v>28</v>
      </c>
      <c r="AM1836" s="154">
        <v>226</v>
      </c>
      <c r="AN1836" s="154">
        <v>90</v>
      </c>
      <c r="AO1836" s="154">
        <v>12</v>
      </c>
      <c r="AP1836" s="154">
        <v>35</v>
      </c>
      <c r="AQ1836" s="201">
        <v>26</v>
      </c>
      <c r="AR1836" s="154">
        <v>8</v>
      </c>
      <c r="AS1836" s="154"/>
      <c r="AT1836" s="154"/>
      <c r="AU1836" s="154"/>
      <c r="AV1836" s="154">
        <v>0.42</v>
      </c>
      <c r="AW1836" s="154">
        <v>0.42</v>
      </c>
      <c r="AX1836" s="154">
        <v>0.25</v>
      </c>
      <c r="AY1836" s="154"/>
      <c r="AZ1836" s="157" t="s">
        <v>1192</v>
      </c>
      <c r="BA1836" s="154" t="s">
        <v>46</v>
      </c>
      <c r="BB183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1.7566666666666659</v>
      </c>
      <c r="BC1836" s="155">
        <v>0.66666666666666596</v>
      </c>
      <c r="BD1836" s="155"/>
      <c r="BE1836" s="155"/>
      <c r="BF1836" s="155"/>
      <c r="BG1836" s="158"/>
      <c r="BH1836" s="44" t="s">
        <v>1170</v>
      </c>
      <c r="BI1836" s="45"/>
      <c r="BJ1836" s="45"/>
      <c r="BK1836" s="46"/>
      <c r="BL1836" s="159"/>
    </row>
    <row r="1837" spans="1:64" ht="18" customHeight="1" x14ac:dyDescent="0.3">
      <c r="A1837" s="153">
        <f>IFERROR(InformeTbHv[[#This Row],[T EFECTIVO]]/InformeTbHv[[#This Row],[Horas disponibles]],0)</f>
        <v>0.8891820580474934</v>
      </c>
      <c r="B1837" s="76">
        <f>((InformeTbHv[[#This Row],[T PROGRAMADO]]-InformeTbHv[[#This Row],[HORAS DE OTRAS PARADA]]))/InformeTbHv[[#This Row],[T PROGRAMADO]]</f>
        <v>0.84250000000000003</v>
      </c>
      <c r="C1837" s="226">
        <f>IFERROR(((InformeTbHv[[#This Row],[T PROGRAMADO]]-InformeTbHv[[#This Row],[Ttal P. mec]])/InformeTbHv[[#This Row],[T PROGRAMADO]]),0)</f>
        <v>0.94750000000000001</v>
      </c>
      <c r="D1837" s="154">
        <f>IFERROR(ROUND(InformeTbHv[[#This Row],[TOTAL DE ARBOLES]]/InformeTbHv[[#This Row],[T EFECTIVO]],2),"")</f>
        <v>51.04</v>
      </c>
      <c r="E1837" s="154">
        <f>(IFERROR(ROUND(InformeTbHv[[#This Row],[M3]]/InformeTbHv[[#This Row],[TOTAL DE ARBOLES]],2),""))</f>
        <v>0.28999999999999998</v>
      </c>
      <c r="F1837" s="39">
        <f>IFERROR(ROUND(InformeTbHv[[#This Row],[M3]]/InformeTbHv[[#This Row],[T EFECTIVO]],2),"")</f>
        <v>14.84</v>
      </c>
      <c r="G1837" s="155">
        <f>InformeTbHv[[#This Row],[T PROGRAMADO]]-InformeTbHv[[#This Row],[HORAS DE OTRAS PARADA]]</f>
        <v>6.74</v>
      </c>
      <c r="H1837" s="155">
        <f>InformeTbHv[[#This Row],[T PROGRAMADO]]-SUM(InformeTbHv[[#This Row],[T PARADAS MEC]]+InformeTbHv[[#This Row],[ALISTAMIENTO]]+InformeTbHv[[#This Row],[Mantenimiento periódico]])</f>
        <v>7.58</v>
      </c>
      <c r="I1837" s="155">
        <f>InformeTbHv[[#This Row],[T PARADAS MEC]]+InformeTbHv[[#This Row],[ALISTAMIENTO]]+InformeTbHv[[#This Row],[Mantenimiento periódico]]</f>
        <v>0.42</v>
      </c>
      <c r="J1837" s="155">
        <f>SUMIF(InformeTbHv[[#This Row],[MOTIVO 1]],"Mantenimiento periódico",InformeTbHv[[#This Row],[T OTRA PARADA 1]])</f>
        <v>0</v>
      </c>
      <c r="K1837" s="155">
        <f>InformeTbHv[[#This Row],[Mantenimiento periódico]]+InformeTbHv[[#This Row],[ALISTAMIENTO]]</f>
        <v>0.42</v>
      </c>
      <c r="L1837" s="155">
        <f>SUM(InformeTbHv[[#This Row],[T OTRA PARADA 1]:[T OTRA PARADA 5]])</f>
        <v>0</v>
      </c>
      <c r="M1837" s="154" t="s">
        <v>55</v>
      </c>
      <c r="N1837" s="154" t="s">
        <v>1418</v>
      </c>
      <c r="O1837" s="154" t="s">
        <v>94</v>
      </c>
      <c r="P1837" s="154">
        <v>94269293</v>
      </c>
      <c r="Q1837" s="154" t="s">
        <v>43</v>
      </c>
      <c r="R1837" s="154" t="s">
        <v>49</v>
      </c>
      <c r="S1837" s="156">
        <v>46141</v>
      </c>
      <c r="T1837" s="154" t="s">
        <v>518</v>
      </c>
      <c r="U1837" s="154"/>
      <c r="V1837" s="154"/>
      <c r="W1837" s="154"/>
      <c r="X1837" s="154"/>
      <c r="Y1837" s="154"/>
      <c r="Z1837" s="154"/>
      <c r="AA1837" s="154"/>
      <c r="AB1837" s="154"/>
      <c r="AC1837" s="154" t="s">
        <v>1431</v>
      </c>
      <c r="AD1837" s="154" t="s">
        <v>1476</v>
      </c>
      <c r="AE1837" s="154" t="s">
        <v>1518</v>
      </c>
      <c r="AF1837" s="154">
        <v>19.234154182394327</v>
      </c>
      <c r="AG1837" s="49" t="s">
        <v>1318</v>
      </c>
      <c r="AH1837" s="270">
        <v>11</v>
      </c>
      <c r="AI1837" s="154" t="s">
        <v>47</v>
      </c>
      <c r="AJ1837" s="435">
        <f>VLOOKUP(InformeTbHv[[#This Row],[TURNO]],[1]INFORMEHV!AI$2:AK$184,2,0)</f>
        <v>0.25</v>
      </c>
      <c r="AK1837" s="435">
        <f>VLOOKUP(InformeTbHv[[#This Row],[TURNO]],[1]INFORMEHV!AI$2:AK$184,3,0)</f>
        <v>0.58333333333333337</v>
      </c>
      <c r="AL1837" s="213">
        <v>27</v>
      </c>
      <c r="AM1837" s="154">
        <v>344</v>
      </c>
      <c r="AN1837" s="154">
        <v>100</v>
      </c>
      <c r="AO1837" s="154">
        <v>13</v>
      </c>
      <c r="AP1837" s="154">
        <v>41</v>
      </c>
      <c r="AQ1837" s="201">
        <v>26</v>
      </c>
      <c r="AR1837" s="154">
        <v>8</v>
      </c>
      <c r="AS1837" s="154"/>
      <c r="AT1837" s="154"/>
      <c r="AU1837" s="154"/>
      <c r="AV1837" s="154">
        <v>0.42</v>
      </c>
      <c r="AW1837" s="154">
        <v>0.42</v>
      </c>
      <c r="AX1837" s="154">
        <v>0.42</v>
      </c>
      <c r="AY1837" s="154">
        <v>3</v>
      </c>
      <c r="AZ1837" s="157" t="s">
        <v>57</v>
      </c>
      <c r="BA1837" s="154" t="s">
        <v>46</v>
      </c>
      <c r="BB183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1.26</v>
      </c>
      <c r="BC1837" s="155"/>
      <c r="BD1837" s="155"/>
      <c r="BE1837" s="155"/>
      <c r="BF1837" s="155"/>
      <c r="BG1837" s="158"/>
      <c r="BH1837" s="44"/>
      <c r="BI1837" s="45"/>
      <c r="BJ1837" s="45"/>
      <c r="BK1837" s="46"/>
      <c r="BL1837" s="159"/>
    </row>
    <row r="1838" spans="1:64" ht="18" customHeight="1" x14ac:dyDescent="0.3">
      <c r="A1838" s="153">
        <f>IFERROR(InformeTbHv[[#This Row],[T EFECTIVO]]/InformeTbHv[[#This Row],[Horas disponibles]],0)</f>
        <v>0.94003527336860671</v>
      </c>
      <c r="B1838" s="76">
        <f>((InformeTbHv[[#This Row],[T PROGRAMADO]]-InformeTbHv[[#This Row],[HORAS DE OTRAS PARADA]]))/InformeTbHv[[#This Row],[T PROGRAMADO]]</f>
        <v>0.66625000000000001</v>
      </c>
      <c r="C1838" s="226">
        <f>IFERROR(((InformeTbHv[[#This Row],[T PROGRAMADO]]-InformeTbHv[[#This Row],[Ttal P. mec]])/InformeTbHv[[#This Row],[T PROGRAMADO]]),0)</f>
        <v>0.70874999999999999</v>
      </c>
      <c r="D1838" s="154">
        <f>IFERROR(ROUND(InformeTbHv[[#This Row],[TOTAL DE ARBOLES]]/InformeTbHv[[#This Row],[T EFECTIVO]],2),"")</f>
        <v>47.28</v>
      </c>
      <c r="E1838" s="154">
        <f>(IFERROR(ROUND(InformeTbHv[[#This Row],[M3]]/InformeTbHv[[#This Row],[TOTAL DE ARBOLES]],2),""))</f>
        <v>0.5</v>
      </c>
      <c r="F1838" s="39">
        <f>IFERROR(ROUND(InformeTbHv[[#This Row],[M3]]/InformeTbHv[[#This Row],[T EFECTIVO]],2),"")</f>
        <v>23.47</v>
      </c>
      <c r="G1838" s="155">
        <f>InformeTbHv[[#This Row],[T PROGRAMADO]]-InformeTbHv[[#This Row],[HORAS DE OTRAS PARADA]]</f>
        <v>5.33</v>
      </c>
      <c r="H1838" s="155">
        <f>InformeTbHv[[#This Row],[T PROGRAMADO]]-SUM(InformeTbHv[[#This Row],[T PARADAS MEC]]+InformeTbHv[[#This Row],[ALISTAMIENTO]]+InformeTbHv[[#This Row],[Mantenimiento periódico]])</f>
        <v>5.67</v>
      </c>
      <c r="I1838" s="155">
        <f>InformeTbHv[[#This Row],[T PARADAS MEC]]+InformeTbHv[[#This Row],[ALISTAMIENTO]]+InformeTbHv[[#This Row],[Mantenimiento periódico]]</f>
        <v>2.33</v>
      </c>
      <c r="J1838" s="155">
        <f>SUMIF(InformeTbHv[[#This Row],[MOTIVO 1]],"Mantenimiento periódico",InformeTbHv[[#This Row],[T OTRA PARADA 1]])</f>
        <v>0</v>
      </c>
      <c r="K1838" s="155">
        <f>InformeTbHv[[#This Row],[Mantenimiento periódico]]+InformeTbHv[[#This Row],[ALISTAMIENTO]]</f>
        <v>0.33</v>
      </c>
      <c r="L1838" s="155">
        <f>SUM(InformeTbHv[[#This Row],[T OTRA PARADA 1]:[T OTRA PARADA 5]])</f>
        <v>0</v>
      </c>
      <c r="M1838" s="154" t="s">
        <v>68</v>
      </c>
      <c r="N1838" s="154" t="s">
        <v>1417</v>
      </c>
      <c r="O1838" s="154" t="s">
        <v>82</v>
      </c>
      <c r="P1838" s="154">
        <v>94266396</v>
      </c>
      <c r="Q1838" s="154" t="s">
        <v>65</v>
      </c>
      <c r="R1838" s="154" t="s">
        <v>44</v>
      </c>
      <c r="S1838" s="156">
        <v>46141</v>
      </c>
      <c r="T1838" s="154" t="s">
        <v>164</v>
      </c>
      <c r="U1838" s="154"/>
      <c r="V1838" s="154"/>
      <c r="W1838" s="154"/>
      <c r="X1838" s="154"/>
      <c r="Y1838" s="154"/>
      <c r="Z1838" s="154"/>
      <c r="AA1838" s="154"/>
      <c r="AB1838" s="154"/>
      <c r="AC1838" s="154" t="s">
        <v>1426</v>
      </c>
      <c r="AD1838" s="154" t="s">
        <v>1471</v>
      </c>
      <c r="AE1838" s="154" t="s">
        <v>1512</v>
      </c>
      <c r="AF1838" s="154">
        <v>26.520279887958782</v>
      </c>
      <c r="AG1838" s="49" t="s">
        <v>1319</v>
      </c>
      <c r="AH1838" s="270">
        <v>8</v>
      </c>
      <c r="AI1838" s="213" t="s">
        <v>45</v>
      </c>
      <c r="AJ1838" s="436">
        <f>VLOOKUP(InformeTbHv[[#This Row],[TURNO]],[1]INFORMEHV!AI$2:AK$184,2,0)</f>
        <v>0.58333333333333337</v>
      </c>
      <c r="AK1838" s="436">
        <f>VLOOKUP(InformeTbHv[[#This Row],[TURNO]],[1]INFORMEHV!AI$2:AK$184,3,0)</f>
        <v>0.91666666666666663</v>
      </c>
      <c r="AL1838" s="213"/>
      <c r="AM1838" s="154">
        <v>252</v>
      </c>
      <c r="AN1838" s="154">
        <v>125.12</v>
      </c>
      <c r="AO1838" s="154">
        <v>26.7</v>
      </c>
      <c r="AP1838" s="154">
        <v>54</v>
      </c>
      <c r="AQ1838" s="155"/>
      <c r="AR1838" s="154">
        <v>8</v>
      </c>
      <c r="AS1838" s="154">
        <v>2</v>
      </c>
      <c r="AT1838" s="154"/>
      <c r="AU1838" s="154" t="s">
        <v>1281</v>
      </c>
      <c r="AV1838" s="154">
        <v>0.33</v>
      </c>
      <c r="AW1838" s="154">
        <v>0.17</v>
      </c>
      <c r="AX1838" s="154">
        <v>0.17</v>
      </c>
      <c r="AY1838" s="154"/>
      <c r="AZ1838" s="157" t="s">
        <v>1282</v>
      </c>
      <c r="BA1838" s="154" t="s">
        <v>48</v>
      </c>
      <c r="BB183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2.67</v>
      </c>
      <c r="BC1838" s="155"/>
      <c r="BD1838" s="155"/>
      <c r="BE1838" s="155"/>
      <c r="BF1838" s="155"/>
      <c r="BG1838" s="158"/>
      <c r="BH1838" s="44"/>
      <c r="BI1838" s="45"/>
      <c r="BJ1838" s="45"/>
      <c r="BK1838" s="46"/>
      <c r="BL1838" s="159"/>
    </row>
    <row r="1839" spans="1:64" ht="18" customHeight="1" x14ac:dyDescent="0.3">
      <c r="A1839" s="153">
        <f>IFERROR(InformeTbHv[[#This Row],[T EFECTIVO]]/InformeTbHv[[#This Row],[Horas disponibles]],0)</f>
        <v>0.94490818030050083</v>
      </c>
      <c r="B1839" s="76">
        <f>((InformeTbHv[[#This Row],[T PROGRAMADO]]-InformeTbHv[[#This Row],[HORAS DE OTRAS PARADA]]))/InformeTbHv[[#This Row],[T PROGRAMADO]]</f>
        <v>0.70750000000000002</v>
      </c>
      <c r="C1839" s="226">
        <f>IFERROR(((InformeTbHv[[#This Row],[T PROGRAMADO]]-InformeTbHv[[#This Row],[Ttal P. mec]])/InformeTbHv[[#This Row],[T PROGRAMADO]]),0)</f>
        <v>0.74875000000000003</v>
      </c>
      <c r="D1839" s="154">
        <f>IFERROR(ROUND(InformeTbHv[[#This Row],[TOTAL DE ARBOLES]]/InformeTbHv[[#This Row],[T EFECTIVO]],2),"")</f>
        <v>59.72</v>
      </c>
      <c r="E1839" s="154">
        <f>(IFERROR(ROUND(InformeTbHv[[#This Row],[M3]]/InformeTbHv[[#This Row],[TOTAL DE ARBOLES]],2),""))</f>
        <v>0.46</v>
      </c>
      <c r="F1839" s="39">
        <f>IFERROR(ROUND(InformeTbHv[[#This Row],[M3]]/InformeTbHv[[#This Row],[T EFECTIVO]],2),"")</f>
        <v>27.57</v>
      </c>
      <c r="G1839" s="155">
        <f>InformeTbHv[[#This Row],[T PROGRAMADO]]-InformeTbHv[[#This Row],[HORAS DE OTRAS PARADA]]</f>
        <v>5.66</v>
      </c>
      <c r="H1839" s="155">
        <f>InformeTbHv[[#This Row],[T PROGRAMADO]]-SUM(InformeTbHv[[#This Row],[T PARADAS MEC]]+InformeTbHv[[#This Row],[ALISTAMIENTO]]+InformeTbHv[[#This Row],[Mantenimiento periódico]])</f>
        <v>5.99</v>
      </c>
      <c r="I1839" s="155">
        <f>InformeTbHv[[#This Row],[T PARADAS MEC]]+InformeTbHv[[#This Row],[ALISTAMIENTO]]+InformeTbHv[[#This Row],[Mantenimiento periódico]]</f>
        <v>2.0099999999999998</v>
      </c>
      <c r="J1839" s="155">
        <f>SUMIF(InformeTbHv[[#This Row],[MOTIVO 1]],"Mantenimiento periódico",InformeTbHv[[#This Row],[T OTRA PARADA 1]])</f>
        <v>0</v>
      </c>
      <c r="K1839" s="155">
        <f>InformeTbHv[[#This Row],[Mantenimiento periódico]]+InformeTbHv[[#This Row],[ALISTAMIENTO]]</f>
        <v>0.33</v>
      </c>
      <c r="L1839" s="155">
        <f>SUM(InformeTbHv[[#This Row],[T OTRA PARADA 1]:[T OTRA PARADA 5]])</f>
        <v>0</v>
      </c>
      <c r="M1839" s="154" t="s">
        <v>68</v>
      </c>
      <c r="N1839" s="154" t="s">
        <v>1417</v>
      </c>
      <c r="O1839" s="154" t="s">
        <v>381</v>
      </c>
      <c r="P1839" s="154">
        <v>1007605468</v>
      </c>
      <c r="Q1839" s="154" t="s">
        <v>65</v>
      </c>
      <c r="R1839" s="154" t="s">
        <v>44</v>
      </c>
      <c r="S1839" s="156">
        <v>46141</v>
      </c>
      <c r="T1839" s="154" t="s">
        <v>164</v>
      </c>
      <c r="U1839" s="154"/>
      <c r="V1839" s="154"/>
      <c r="W1839" s="154"/>
      <c r="X1839" s="154"/>
      <c r="Y1839" s="154"/>
      <c r="Z1839" s="154"/>
      <c r="AA1839" s="154"/>
      <c r="AB1839" s="154"/>
      <c r="AC1839" s="154" t="s">
        <v>1426</v>
      </c>
      <c r="AD1839" s="154" t="s">
        <v>1471</v>
      </c>
      <c r="AE1839" s="154" t="s">
        <v>1512</v>
      </c>
      <c r="AF1839" s="154">
        <v>26.520279887958782</v>
      </c>
      <c r="AG1839" s="49" t="s">
        <v>1319</v>
      </c>
      <c r="AH1839" s="270">
        <v>8</v>
      </c>
      <c r="AI1839" s="213" t="s">
        <v>47</v>
      </c>
      <c r="AJ1839" s="436">
        <f>VLOOKUP(InformeTbHv[[#This Row],[TURNO]],[1]INFORMEHV!AI$2:AK$184,2,0)</f>
        <v>0.25</v>
      </c>
      <c r="AK1839" s="436">
        <f>VLOOKUP(InformeTbHv[[#This Row],[TURNO]],[1]INFORMEHV!AI$2:AK$184,3,0)</f>
        <v>0.58333333333333337</v>
      </c>
      <c r="AL1839" s="213"/>
      <c r="AM1839" s="154">
        <v>338</v>
      </c>
      <c r="AN1839" s="154">
        <v>156.02000000000001</v>
      </c>
      <c r="AO1839" s="154">
        <v>27.66</v>
      </c>
      <c r="AP1839" s="154">
        <v>60</v>
      </c>
      <c r="AQ1839" s="155"/>
      <c r="AR1839" s="213">
        <v>8</v>
      </c>
      <c r="AS1839" s="154">
        <v>1.68</v>
      </c>
      <c r="AT1839" s="30" t="s">
        <v>328</v>
      </c>
      <c r="AU1839" s="49" t="s">
        <v>1324</v>
      </c>
      <c r="AV1839" s="154">
        <v>0.33</v>
      </c>
      <c r="AW1839" s="154"/>
      <c r="AX1839" s="154">
        <v>0.33</v>
      </c>
      <c r="AY1839" s="154"/>
      <c r="AZ1839" s="157" t="s">
        <v>1280</v>
      </c>
      <c r="BA1839" s="154" t="s">
        <v>48</v>
      </c>
      <c r="BB183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2.34</v>
      </c>
      <c r="BC1839" s="72"/>
      <c r="BD1839" s="155"/>
      <c r="BE1839" s="155"/>
      <c r="BF1839" s="155"/>
      <c r="BG1839" s="158"/>
      <c r="BH1839" s="44"/>
      <c r="BI1839" s="45"/>
      <c r="BJ1839" s="45"/>
      <c r="BK1839" s="46"/>
      <c r="BL1839" s="159"/>
    </row>
    <row r="1840" spans="1:64" ht="18" customHeight="1" x14ac:dyDescent="0.3">
      <c r="A1840" s="153">
        <f>IFERROR(InformeTbHv[[#This Row],[T EFECTIVO]]/InformeTbHv[[#This Row],[Horas disponibles]],0)</f>
        <v>0</v>
      </c>
      <c r="B1840" s="76">
        <f>((InformeTbHv[[#This Row],[T PROGRAMADO]]-InformeTbHv[[#This Row],[HORAS DE OTRAS PARADA]]))/InformeTbHv[[#This Row],[T PROGRAMADO]]</f>
        <v>0</v>
      </c>
      <c r="C1840" s="226">
        <f>IFERROR(((InformeTbHv[[#This Row],[T PROGRAMADO]]-InformeTbHv[[#This Row],[Ttal P. mec]])/InformeTbHv[[#This Row],[T PROGRAMADO]]),0)</f>
        <v>0</v>
      </c>
      <c r="D1840" s="154" t="str">
        <f>IFERROR(ROUND(InformeTbHv[[#This Row],[TOTAL DE ARBOLES]]/InformeTbHv[[#This Row],[T EFECTIVO]],2),"")</f>
        <v/>
      </c>
      <c r="E1840" s="154" t="str">
        <f>(IFERROR(ROUND(InformeTbHv[[#This Row],[M3]]/InformeTbHv[[#This Row],[TOTAL DE ARBOLES]],2),""))</f>
        <v/>
      </c>
      <c r="F1840" s="39" t="str">
        <f>IFERROR(ROUND(InformeTbHv[[#This Row],[M3]]/InformeTbHv[[#This Row],[T EFECTIVO]],2),"")</f>
        <v/>
      </c>
      <c r="G1840" s="155">
        <f>InformeTbHv[[#This Row],[T PROGRAMADO]]-InformeTbHv[[#This Row],[HORAS DE OTRAS PARADA]]</f>
        <v>0</v>
      </c>
      <c r="H1840" s="155">
        <f>InformeTbHv[[#This Row],[T PROGRAMADO]]-SUM(InformeTbHv[[#This Row],[T PARADAS MEC]]+InformeTbHv[[#This Row],[ALISTAMIENTO]]+InformeTbHv[[#This Row],[Mantenimiento periódico]])</f>
        <v>0</v>
      </c>
      <c r="I1840" s="155">
        <f>InformeTbHv[[#This Row],[T PARADAS MEC]]+InformeTbHv[[#This Row],[ALISTAMIENTO]]+InformeTbHv[[#This Row],[Mantenimiento periódico]]</f>
        <v>8</v>
      </c>
      <c r="J1840" s="155">
        <f>SUMIF(InformeTbHv[[#This Row],[MOTIVO 1]],"Mantenimiento periódico",InformeTbHv[[#This Row],[T OTRA PARADA 1]])</f>
        <v>0</v>
      </c>
      <c r="K1840" s="155">
        <f>InformeTbHv[[#This Row],[Mantenimiento periódico]]+InformeTbHv[[#This Row],[ALISTAMIENTO]]</f>
        <v>0</v>
      </c>
      <c r="L1840" s="155">
        <f>SUM(InformeTbHv[[#This Row],[T OTRA PARADA 1]:[T OTRA PARADA 5]])</f>
        <v>0</v>
      </c>
      <c r="M1840" s="154" t="s">
        <v>79</v>
      </c>
      <c r="N1840" s="154" t="s">
        <v>1417</v>
      </c>
      <c r="O1840" s="154" t="s">
        <v>69</v>
      </c>
      <c r="P1840" s="154">
        <v>1059706760</v>
      </c>
      <c r="Q1840" s="154" t="s">
        <v>43</v>
      </c>
      <c r="R1840" s="154" t="s">
        <v>74</v>
      </c>
      <c r="S1840" s="156">
        <v>46141</v>
      </c>
      <c r="T1840" s="154" t="s">
        <v>102</v>
      </c>
      <c r="U1840" s="154"/>
      <c r="V1840" s="154"/>
      <c r="W1840" s="154"/>
      <c r="X1840" s="154"/>
      <c r="Y1840" s="154"/>
      <c r="Z1840" s="154"/>
      <c r="AA1840" s="154"/>
      <c r="AB1840" s="154"/>
      <c r="AC1840" s="154" t="s">
        <v>1425</v>
      </c>
      <c r="AD1840" s="154" t="s">
        <v>1470</v>
      </c>
      <c r="AE1840" s="154" t="s">
        <v>1514</v>
      </c>
      <c r="AF1840" s="154">
        <v>18.81028029942162</v>
      </c>
      <c r="AG1840" s="251" t="s">
        <v>205</v>
      </c>
      <c r="AH1840" s="270">
        <v>4</v>
      </c>
      <c r="AI1840" s="154" t="s">
        <v>45</v>
      </c>
      <c r="AJ1840" s="435">
        <f>VLOOKUP(InformeTbHv[[#This Row],[TURNO]],[1]INFORMEHV!AI$2:AK$184,2,0)</f>
        <v>0.58333333333333337</v>
      </c>
      <c r="AK1840" s="435">
        <f>VLOOKUP(InformeTbHv[[#This Row],[TURNO]],[1]INFORMEHV!AI$2:AK$184,3,0)</f>
        <v>0.91666666666666663</v>
      </c>
      <c r="AL1840" s="213"/>
      <c r="AM1840" s="154"/>
      <c r="AN1840" s="154"/>
      <c r="AO1840" s="154"/>
      <c r="AP1840" s="154"/>
      <c r="AQ1840" s="155"/>
      <c r="AR1840" s="154">
        <v>8</v>
      </c>
      <c r="AS1840" s="154">
        <v>8</v>
      </c>
      <c r="AT1840" s="30" t="s">
        <v>327</v>
      </c>
      <c r="AU1840" s="154" t="s">
        <v>1283</v>
      </c>
      <c r="AV1840" s="154"/>
      <c r="AW1840" s="154"/>
      <c r="AX1840" s="154"/>
      <c r="AY1840" s="154"/>
      <c r="AZ1840" s="157" t="s">
        <v>96</v>
      </c>
      <c r="BA1840" s="154" t="s">
        <v>48</v>
      </c>
      <c r="BB184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1840" s="155"/>
      <c r="BD1840" s="155"/>
      <c r="BE1840" s="155"/>
      <c r="BF1840" s="155"/>
      <c r="BG1840" s="158"/>
      <c r="BH1840" s="44"/>
      <c r="BI1840" s="45"/>
      <c r="BJ1840" s="45"/>
      <c r="BK1840" s="46"/>
      <c r="BL1840" s="159"/>
    </row>
    <row r="1841" spans="1:64" s="70" customFormat="1" ht="18" customHeight="1" x14ac:dyDescent="0.3">
      <c r="A1841" s="160">
        <f>IFERROR(InformeTbHv[[#This Row],[T EFECTIVO]]/InformeTbHv[[#This Row],[Horas disponibles]],0)</f>
        <v>0.8522381573229032</v>
      </c>
      <c r="B1841" s="161">
        <f>((InformeTbHv[[#This Row],[T PROGRAMADO]]-InformeTbHv[[#This Row],[HORAS DE OTRAS PARADA]]))/InformeTbHv[[#This Row],[T PROGRAMADO]]</f>
        <v>0.81708333333333338</v>
      </c>
      <c r="C1841" s="227">
        <f>IFERROR(((InformeTbHv[[#This Row],[T PROGRAMADO]]-InformeTbHv[[#This Row],[Ttal P. mec]])/InformeTbHv[[#This Row],[T PROGRAMADO]]),0)</f>
        <v>0.95874999999999999</v>
      </c>
      <c r="D1841" s="162">
        <f>IFERROR(ROUND(InformeTbHv[[#This Row],[TOTAL DE ARBOLES]]/InformeTbHv[[#This Row],[T EFECTIVO]],2),"")</f>
        <v>31.36</v>
      </c>
      <c r="E1841" s="162">
        <f>(IFERROR(ROUND(InformeTbHv[[#This Row],[M3]]/InformeTbHv[[#This Row],[TOTAL DE ARBOLES]],2),""))</f>
        <v>0.16</v>
      </c>
      <c r="F1841" s="163">
        <f>IFERROR(ROUND(InformeTbHv[[#This Row],[M3]]/InformeTbHv[[#This Row],[T EFECTIVO]],2),"")</f>
        <v>5.04</v>
      </c>
      <c r="G1841" s="164">
        <f>InformeTbHv[[#This Row],[T PROGRAMADO]]-InformeTbHv[[#This Row],[HORAS DE OTRAS PARADA]]</f>
        <v>6.5366666666666671</v>
      </c>
      <c r="H1841" s="164">
        <f>InformeTbHv[[#This Row],[T PROGRAMADO]]-SUM(InformeTbHv[[#This Row],[T PARADAS MEC]]+InformeTbHv[[#This Row],[ALISTAMIENTO]]+InformeTbHv[[#This Row],[Mantenimiento periódico]])</f>
        <v>7.67</v>
      </c>
      <c r="I1841" s="164">
        <f>InformeTbHv[[#This Row],[T PARADAS MEC]]+InformeTbHv[[#This Row],[ALISTAMIENTO]]+InformeTbHv[[#This Row],[Mantenimiento periódico]]</f>
        <v>0.33</v>
      </c>
      <c r="J1841" s="164">
        <f>SUMIF(InformeTbHv[[#This Row],[MOTIVO 1]],"Mantenimiento periódico",InformeTbHv[[#This Row],[T OTRA PARADA 1]])</f>
        <v>0</v>
      </c>
      <c r="K1841" s="164">
        <f>InformeTbHv[[#This Row],[Mantenimiento periódico]]+InformeTbHv[[#This Row],[ALISTAMIENTO]]</f>
        <v>0.33</v>
      </c>
      <c r="L1841" s="164">
        <f>SUM(InformeTbHv[[#This Row],[T OTRA PARADA 1]:[T OTRA PARADA 5]])</f>
        <v>0.83333333333333304</v>
      </c>
      <c r="M1841" s="162" t="s">
        <v>79</v>
      </c>
      <c r="N1841" s="162" t="s">
        <v>1417</v>
      </c>
      <c r="O1841" s="162" t="s">
        <v>67</v>
      </c>
      <c r="P1841" s="162">
        <v>4516297</v>
      </c>
      <c r="Q1841" s="162" t="s">
        <v>43</v>
      </c>
      <c r="R1841" s="162" t="s">
        <v>74</v>
      </c>
      <c r="S1841" s="165">
        <v>46141</v>
      </c>
      <c r="T1841" s="162" t="s">
        <v>102</v>
      </c>
      <c r="U1841" s="162"/>
      <c r="V1841" s="162"/>
      <c r="W1841" s="162"/>
      <c r="X1841" s="162"/>
      <c r="Y1841" s="162"/>
      <c r="Z1841" s="162"/>
      <c r="AA1841" s="162"/>
      <c r="AB1841" s="162"/>
      <c r="AC1841" s="162" t="s">
        <v>1425</v>
      </c>
      <c r="AD1841" s="162" t="s">
        <v>1470</v>
      </c>
      <c r="AE1841" s="162" t="s">
        <v>1514</v>
      </c>
      <c r="AF1841" s="162">
        <v>18.81028029942162</v>
      </c>
      <c r="AG1841" s="251" t="s">
        <v>205</v>
      </c>
      <c r="AH1841" s="271">
        <v>3</v>
      </c>
      <c r="AI1841" s="162" t="s">
        <v>47</v>
      </c>
      <c r="AJ1841" s="437">
        <f>VLOOKUP(InformeTbHv[[#This Row],[TURNO]],[1]INFORMEHV!AI$2:AK$184,2,0)</f>
        <v>0.25</v>
      </c>
      <c r="AK1841" s="437">
        <f>VLOOKUP(InformeTbHv[[#This Row],[TURNO]],[1]INFORMEHV!AI$2:AK$184,3,0)</f>
        <v>0.58333333333333337</v>
      </c>
      <c r="AL1841" s="256">
        <v>35</v>
      </c>
      <c r="AM1841" s="162">
        <v>205</v>
      </c>
      <c r="AN1841" s="162">
        <v>32.93</v>
      </c>
      <c r="AO1841" s="162">
        <v>6.35</v>
      </c>
      <c r="AP1841" s="162"/>
      <c r="AQ1841" s="164">
        <v>20</v>
      </c>
      <c r="AR1841" s="162">
        <v>8</v>
      </c>
      <c r="AS1841" s="162"/>
      <c r="AT1841" s="162"/>
      <c r="AU1841" s="162"/>
      <c r="AV1841" s="162">
        <v>0.33</v>
      </c>
      <c r="AW1841" s="162"/>
      <c r="AX1841" s="162">
        <v>0.3</v>
      </c>
      <c r="AY1841" s="162">
        <v>5</v>
      </c>
      <c r="AZ1841" s="166"/>
      <c r="BA1841" s="162" t="s">
        <v>48</v>
      </c>
      <c r="BB184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1.4633333333333329</v>
      </c>
      <c r="BC1841" s="164">
        <v>0.83333333333333304</v>
      </c>
      <c r="BD1841" s="164"/>
      <c r="BE1841" s="164"/>
      <c r="BF1841" s="164"/>
      <c r="BG1841" s="167"/>
      <c r="BH1841" s="44" t="s">
        <v>720</v>
      </c>
      <c r="BI1841" s="168"/>
      <c r="BJ1841" s="168"/>
      <c r="BK1841" s="169"/>
      <c r="BL1841" s="170"/>
    </row>
    <row r="1842" spans="1:64" s="62" customFormat="1" ht="18" customHeight="1" x14ac:dyDescent="0.3">
      <c r="A1842" s="306">
        <f>IFERROR(InformeTbHv[[#This Row],[T EFECTIVO]]/InformeTbHv[[#This Row],[Horas disponibles]],0)</f>
        <v>0.66216216216216217</v>
      </c>
      <c r="B1842" s="307">
        <f>((InformeTbHv[[#This Row],[T PROGRAMADO]]-InformeTbHv[[#This Row],[HORAS DE OTRAS PARADA]]))/InformeTbHv[[#This Row],[T PROGRAMADO]]</f>
        <v>0.64076923076923076</v>
      </c>
      <c r="C1842" s="308">
        <f>IFERROR(((InformeTbHv[[#This Row],[T PROGRAMADO]]-InformeTbHv[[#This Row],[Ttal P. mec]])/InformeTbHv[[#This Row],[T PROGRAMADO]]),0)</f>
        <v>0.96769230769230774</v>
      </c>
      <c r="D1842" s="309">
        <f>IFERROR(ROUND(InformeTbHv[[#This Row],[TOTAL DE ARBOLES]]/InformeTbHv[[#This Row],[T EFECTIVO]],2),"")</f>
        <v>57.98</v>
      </c>
      <c r="E1842" s="309">
        <f>(IFERROR(ROUND(InformeTbHv[[#This Row],[M3]]/InformeTbHv[[#This Row],[TOTAL DE ARBOLES]],2),""))</f>
        <v>0.14000000000000001</v>
      </c>
      <c r="F1842" s="310">
        <f>IFERROR(ROUND(InformeTbHv[[#This Row],[M3]]/InformeTbHv[[#This Row],[T EFECTIVO]],2),"")</f>
        <v>8.0299999999999994</v>
      </c>
      <c r="G1842" s="311">
        <f>InformeTbHv[[#This Row],[T PROGRAMADO]]-InformeTbHv[[#This Row],[HORAS DE OTRAS PARADA]]</f>
        <v>8.33</v>
      </c>
      <c r="H1842" s="311">
        <f>InformeTbHv[[#This Row],[T PROGRAMADO]]-SUM(InformeTbHv[[#This Row],[T PARADAS MEC]]+InformeTbHv[[#This Row],[ALISTAMIENTO]]+InformeTbHv[[#This Row],[Mantenimiento periódico]])</f>
        <v>12.58</v>
      </c>
      <c r="I1842" s="311">
        <f>InformeTbHv[[#This Row],[T PARADAS MEC]]+InformeTbHv[[#This Row],[ALISTAMIENTO]]+InformeTbHv[[#This Row],[Mantenimiento periódico]]</f>
        <v>0.42</v>
      </c>
      <c r="J1842" s="311">
        <f>SUMIF(InformeTbHv[[#This Row],[MOTIVO 1]],"Mantenimiento periódico",InformeTbHv[[#This Row],[T OTRA PARADA 1]])</f>
        <v>0</v>
      </c>
      <c r="K1842" s="311">
        <f>InformeTbHv[[#This Row],[Mantenimiento periódico]]+InformeTbHv[[#This Row],[ALISTAMIENTO]]</f>
        <v>0.42</v>
      </c>
      <c r="L1842" s="311">
        <f>SUM(InformeTbHv[[#This Row],[T OTRA PARADA 1]:[T OTRA PARADA 5]])</f>
        <v>3.5</v>
      </c>
      <c r="M1842" s="309" t="s">
        <v>42</v>
      </c>
      <c r="N1842" s="309" t="s">
        <v>1418</v>
      </c>
      <c r="O1842" s="309" t="s">
        <v>80</v>
      </c>
      <c r="P1842" s="309">
        <v>94270446</v>
      </c>
      <c r="Q1842" s="309" t="s">
        <v>43</v>
      </c>
      <c r="R1842" s="309" t="s">
        <v>44</v>
      </c>
      <c r="S1842" s="312">
        <v>46143</v>
      </c>
      <c r="T1842" s="309" t="s">
        <v>1284</v>
      </c>
      <c r="U1842" s="309"/>
      <c r="V1842" s="309"/>
      <c r="W1842" s="309"/>
      <c r="X1842" s="309"/>
      <c r="Y1842" s="309"/>
      <c r="Z1842" s="309"/>
      <c r="AA1842" s="309"/>
      <c r="AB1842" s="309"/>
      <c r="AC1842" s="309" t="s">
        <v>1460</v>
      </c>
      <c r="AD1842" s="309" t="s">
        <v>1505</v>
      </c>
      <c r="AE1842" s="309" t="s">
        <v>1518</v>
      </c>
      <c r="AF1842" s="309">
        <v>19.535915388418871</v>
      </c>
      <c r="AG1842" s="313" t="s">
        <v>206</v>
      </c>
      <c r="AH1842" s="314">
        <v>1</v>
      </c>
      <c r="AI1842" s="309" t="s">
        <v>47</v>
      </c>
      <c r="AJ1842" s="438">
        <f>VLOOKUP(InformeTbHv[[#This Row],[TURNO]],[1]INFORMEHV!AI$2:AK$184,2,0)</f>
        <v>0.25</v>
      </c>
      <c r="AK1842" s="438">
        <f>VLOOKUP(InformeTbHv[[#This Row],[TURNO]],[1]INFORMEHV!AI$2:AK$184,3,0)</f>
        <v>0.58333333333333337</v>
      </c>
      <c r="AL1842" s="315">
        <v>15</v>
      </c>
      <c r="AM1842" s="309">
        <v>483</v>
      </c>
      <c r="AN1842" s="309">
        <v>66.89</v>
      </c>
      <c r="AO1842" s="309">
        <v>5.62</v>
      </c>
      <c r="AP1842" s="309"/>
      <c r="AQ1842" s="311">
        <v>11</v>
      </c>
      <c r="AR1842" s="309">
        <v>13</v>
      </c>
      <c r="AS1842" s="309"/>
      <c r="AT1842" s="309"/>
      <c r="AU1842" s="309"/>
      <c r="AV1842" s="309">
        <v>0.42</v>
      </c>
      <c r="AW1842" s="309">
        <v>0.25</v>
      </c>
      <c r="AX1842" s="309">
        <v>0.5</v>
      </c>
      <c r="AY1842" s="309"/>
      <c r="AZ1842" s="316" t="s">
        <v>1285</v>
      </c>
      <c r="BA1842" s="309" t="s">
        <v>48</v>
      </c>
      <c r="BB1842" s="317">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4.67</v>
      </c>
      <c r="BC1842" s="311">
        <v>2</v>
      </c>
      <c r="BD1842" s="311">
        <v>1.5</v>
      </c>
      <c r="BE1842" s="311"/>
      <c r="BF1842" s="311"/>
      <c r="BG1842" s="318"/>
      <c r="BH1842" s="365" t="s">
        <v>236</v>
      </c>
      <c r="BI1842" s="319" t="s">
        <v>237</v>
      </c>
      <c r="BJ1842" s="319"/>
      <c r="BK1842" s="320"/>
      <c r="BL1842" s="321"/>
    </row>
    <row r="1843" spans="1:64" s="62" customFormat="1" ht="18" customHeight="1" x14ac:dyDescent="0.3">
      <c r="A1843" s="306">
        <f>IFERROR(InformeTbHv[[#This Row],[T EFECTIVO]]/InformeTbHv[[#This Row],[Horas disponibles]],0)</f>
        <v>0.96046852122986826</v>
      </c>
      <c r="B1843" s="307">
        <f>((InformeTbHv[[#This Row],[T PROGRAMADO]]-InformeTbHv[[#This Row],[HORAS DE OTRAS PARADA]]))/InformeTbHv[[#This Row],[T PROGRAMADO]]</f>
        <v>0.82000000000000006</v>
      </c>
      <c r="C1843" s="308">
        <f>IFERROR(((InformeTbHv[[#This Row],[T PROGRAMADO]]-InformeTbHv[[#This Row],[Ttal P. mec]])/InformeTbHv[[#This Row],[T PROGRAMADO]]),0)</f>
        <v>0.85375000000000001</v>
      </c>
      <c r="D1843" s="309">
        <f>IFERROR(ROUND(InformeTbHv[[#This Row],[TOTAL DE ARBOLES]]/InformeTbHv[[#This Row],[T EFECTIVO]],2),"")</f>
        <v>27.59</v>
      </c>
      <c r="E1843" s="309">
        <f>(IFERROR(ROUND(InformeTbHv[[#This Row],[M3]]/InformeTbHv[[#This Row],[TOTAL DE ARBOLES]],2),""))</f>
        <v>0.18</v>
      </c>
      <c r="F1843" s="310">
        <f>IFERROR(ROUND(InformeTbHv[[#This Row],[M3]]/InformeTbHv[[#This Row],[T EFECTIVO]],2),"")</f>
        <v>4.9000000000000004</v>
      </c>
      <c r="G1843" s="311">
        <f>InformeTbHv[[#This Row],[T PROGRAMADO]]-InformeTbHv[[#This Row],[HORAS DE OTRAS PARADA]]</f>
        <v>6.5600000000000005</v>
      </c>
      <c r="H1843" s="311">
        <f>InformeTbHv[[#This Row],[T PROGRAMADO]]-SUM(InformeTbHv[[#This Row],[T PARADAS MEC]]+InformeTbHv[[#This Row],[ALISTAMIENTO]]+InformeTbHv[[#This Row],[Mantenimiento periódico]])</f>
        <v>6.83</v>
      </c>
      <c r="I1843" s="311">
        <f>InformeTbHv[[#This Row],[T PARADAS MEC]]+InformeTbHv[[#This Row],[ALISTAMIENTO]]+InformeTbHv[[#This Row],[Mantenimiento periódico]]</f>
        <v>1.17</v>
      </c>
      <c r="J1843" s="311">
        <f>SUMIF(InformeTbHv[[#This Row],[MOTIVO 1]],"Mantenimiento periódico",InformeTbHv[[#This Row],[T OTRA PARADA 1]])</f>
        <v>0</v>
      </c>
      <c r="K1843" s="311">
        <f>InformeTbHv[[#This Row],[Mantenimiento periódico]]+InformeTbHv[[#This Row],[ALISTAMIENTO]]</f>
        <v>0.17</v>
      </c>
      <c r="L1843" s="311">
        <f>SUM(InformeTbHv[[#This Row],[T OTRA PARADA 1]:[T OTRA PARADA 5]])</f>
        <v>0</v>
      </c>
      <c r="M1843" s="309" t="s">
        <v>79</v>
      </c>
      <c r="N1843" s="309" t="s">
        <v>1417</v>
      </c>
      <c r="O1843" s="309" t="s">
        <v>64</v>
      </c>
      <c r="P1843" s="309">
        <v>94282613</v>
      </c>
      <c r="Q1843" s="309" t="s">
        <v>43</v>
      </c>
      <c r="R1843" s="309" t="s">
        <v>74</v>
      </c>
      <c r="S1843" s="312">
        <v>46143</v>
      </c>
      <c r="T1843" s="309" t="s">
        <v>102</v>
      </c>
      <c r="U1843" s="309"/>
      <c r="V1843" s="309"/>
      <c r="W1843" s="309"/>
      <c r="X1843" s="309"/>
      <c r="Y1843" s="309"/>
      <c r="Z1843" s="309"/>
      <c r="AA1843" s="309"/>
      <c r="AB1843" s="309"/>
      <c r="AC1843" s="309" t="s">
        <v>1425</v>
      </c>
      <c r="AD1843" s="309" t="s">
        <v>1470</v>
      </c>
      <c r="AE1843" s="309" t="s">
        <v>1514</v>
      </c>
      <c r="AF1843" s="309">
        <v>18.81028029942162</v>
      </c>
      <c r="AG1843" s="322" t="s">
        <v>205</v>
      </c>
      <c r="AH1843" s="314">
        <v>4</v>
      </c>
      <c r="AI1843" s="309" t="s">
        <v>45</v>
      </c>
      <c r="AJ1843" s="438">
        <f>VLOOKUP(InformeTbHv[[#This Row],[TURNO]],[1]INFORMEHV!AI$2:AK$184,2,0)</f>
        <v>0.58333333333333337</v>
      </c>
      <c r="AK1843" s="438">
        <f>VLOOKUP(InformeTbHv[[#This Row],[TURNO]],[1]INFORMEHV!AI$2:AK$184,3,0)</f>
        <v>0.91666666666666663</v>
      </c>
      <c r="AL1843" s="315">
        <v>30</v>
      </c>
      <c r="AM1843" s="309">
        <v>181</v>
      </c>
      <c r="AN1843" s="309">
        <v>32.14</v>
      </c>
      <c r="AO1843" s="309">
        <v>6.48</v>
      </c>
      <c r="AP1843" s="309"/>
      <c r="AQ1843" s="311">
        <v>22</v>
      </c>
      <c r="AR1843" s="315">
        <v>8</v>
      </c>
      <c r="AS1843" s="309">
        <v>1</v>
      </c>
      <c r="AT1843" s="323" t="s">
        <v>328</v>
      </c>
      <c r="AU1843" s="309" t="s">
        <v>1286</v>
      </c>
      <c r="AV1843" s="309">
        <v>0.17</v>
      </c>
      <c r="AW1843" s="309">
        <v>0.27</v>
      </c>
      <c r="AX1843" s="309"/>
      <c r="AY1843" s="309">
        <v>5</v>
      </c>
      <c r="AZ1843" s="316" t="s">
        <v>1287</v>
      </c>
      <c r="BA1843" s="309" t="s">
        <v>48</v>
      </c>
      <c r="BB1843" s="317">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1.44</v>
      </c>
      <c r="BC1843" s="311"/>
      <c r="BD1843" s="311"/>
      <c r="BE1843" s="311"/>
      <c r="BF1843" s="311"/>
      <c r="BG1843" s="318"/>
      <c r="BH1843" s="366"/>
      <c r="BI1843" s="319"/>
      <c r="BJ1843" s="319"/>
      <c r="BK1843" s="320"/>
      <c r="BL1843" s="321"/>
    </row>
    <row r="1844" spans="1:64" s="62" customFormat="1" ht="18" customHeight="1" x14ac:dyDescent="0.3">
      <c r="A1844" s="306">
        <f>IFERROR(InformeTbHv[[#This Row],[T EFECTIVO]]/InformeTbHv[[#This Row],[Horas disponibles]],0)</f>
        <v>0.94824016563146996</v>
      </c>
      <c r="B1844" s="307">
        <f>((InformeTbHv[[#This Row],[T PROGRAMADO]]-InformeTbHv[[#This Row],[HORAS DE OTRAS PARADA]]))/InformeTbHv[[#This Row],[T PROGRAMADO]]</f>
        <v>0.57250000000000001</v>
      </c>
      <c r="C1844" s="308">
        <f>IFERROR(((InformeTbHv[[#This Row],[T PROGRAMADO]]-InformeTbHv[[#This Row],[Ttal P. mec]])/InformeTbHv[[#This Row],[T PROGRAMADO]]),0)</f>
        <v>0.60375000000000001</v>
      </c>
      <c r="D1844" s="309">
        <f>IFERROR(ROUND(InformeTbHv[[#This Row],[TOTAL DE ARBOLES]]/InformeTbHv[[#This Row],[T EFECTIVO]],2),"")</f>
        <v>41.7</v>
      </c>
      <c r="E1844" s="309">
        <f>(IFERROR(ROUND(InformeTbHv[[#This Row],[M3]]/InformeTbHv[[#This Row],[TOTAL DE ARBOLES]],2),""))</f>
        <v>0.13</v>
      </c>
      <c r="F1844" s="310">
        <f>IFERROR(ROUND(InformeTbHv[[#This Row],[M3]]/InformeTbHv[[#This Row],[T EFECTIVO]],2),"")</f>
        <v>5.62</v>
      </c>
      <c r="G1844" s="311">
        <f>InformeTbHv[[#This Row],[T PROGRAMADO]]-InformeTbHv[[#This Row],[HORAS DE OTRAS PARADA]]</f>
        <v>4.58</v>
      </c>
      <c r="H1844" s="311">
        <f>InformeTbHv[[#This Row],[T PROGRAMADO]]-SUM(InformeTbHv[[#This Row],[T PARADAS MEC]]+InformeTbHv[[#This Row],[ALISTAMIENTO]]+InformeTbHv[[#This Row],[Mantenimiento periódico]])</f>
        <v>4.83</v>
      </c>
      <c r="I1844" s="311">
        <f>InformeTbHv[[#This Row],[T PARADAS MEC]]+InformeTbHv[[#This Row],[ALISTAMIENTO]]+InformeTbHv[[#This Row],[Mantenimiento periódico]]</f>
        <v>3.17</v>
      </c>
      <c r="J1844" s="311">
        <f>SUMIF(InformeTbHv[[#This Row],[MOTIVO 1]],"Mantenimiento periódico",InformeTbHv[[#This Row],[T OTRA PARADA 1]])</f>
        <v>0</v>
      </c>
      <c r="K1844" s="311">
        <f>InformeTbHv[[#This Row],[Mantenimiento periódico]]+InformeTbHv[[#This Row],[ALISTAMIENTO]]</f>
        <v>0.17</v>
      </c>
      <c r="L1844" s="311">
        <f>SUM(InformeTbHv[[#This Row],[T OTRA PARADA 1]:[T OTRA PARADA 5]])</f>
        <v>0</v>
      </c>
      <c r="M1844" s="309" t="s">
        <v>79</v>
      </c>
      <c r="N1844" s="309" t="s">
        <v>1417</v>
      </c>
      <c r="O1844" s="309" t="s">
        <v>69</v>
      </c>
      <c r="P1844" s="309">
        <v>1059706760</v>
      </c>
      <c r="Q1844" s="309" t="s">
        <v>43</v>
      </c>
      <c r="R1844" s="309" t="s">
        <v>74</v>
      </c>
      <c r="S1844" s="312">
        <v>46143</v>
      </c>
      <c r="T1844" s="309" t="s">
        <v>102</v>
      </c>
      <c r="U1844" s="309"/>
      <c r="V1844" s="309"/>
      <c r="W1844" s="309"/>
      <c r="X1844" s="309"/>
      <c r="Y1844" s="309"/>
      <c r="Z1844" s="309"/>
      <c r="AA1844" s="309"/>
      <c r="AB1844" s="309"/>
      <c r="AC1844" s="309" t="s">
        <v>1425</v>
      </c>
      <c r="AD1844" s="309" t="s">
        <v>1470</v>
      </c>
      <c r="AE1844" s="309" t="s">
        <v>1514</v>
      </c>
      <c r="AF1844" s="309">
        <v>18.81028029942162</v>
      </c>
      <c r="AG1844" s="322" t="s">
        <v>205</v>
      </c>
      <c r="AH1844" s="314">
        <v>4</v>
      </c>
      <c r="AI1844" s="309" t="s">
        <v>47</v>
      </c>
      <c r="AJ1844" s="438">
        <f>VLOOKUP(InformeTbHv[[#This Row],[TURNO]],[1]INFORMEHV!AI$2:AK$184,2,0)</f>
        <v>0.25</v>
      </c>
      <c r="AK1844" s="438">
        <f>VLOOKUP(InformeTbHv[[#This Row],[TURNO]],[1]INFORMEHV!AI$2:AK$184,3,0)</f>
        <v>0.58333333333333337</v>
      </c>
      <c r="AL1844" s="315">
        <v>28</v>
      </c>
      <c r="AM1844" s="309">
        <v>191</v>
      </c>
      <c r="AN1844" s="309">
        <v>25.76</v>
      </c>
      <c r="AO1844" s="309">
        <v>6.1</v>
      </c>
      <c r="AP1844" s="309"/>
      <c r="AQ1844" s="311">
        <v>22</v>
      </c>
      <c r="AR1844" s="309">
        <v>8</v>
      </c>
      <c r="AS1844" s="309">
        <v>3</v>
      </c>
      <c r="AT1844" s="323" t="s">
        <v>327</v>
      </c>
      <c r="AU1844" s="309" t="s">
        <v>1286</v>
      </c>
      <c r="AV1844" s="309">
        <v>0.17</v>
      </c>
      <c r="AW1844" s="309"/>
      <c r="AX1844" s="309">
        <v>0.25</v>
      </c>
      <c r="AY1844" s="309">
        <v>4</v>
      </c>
      <c r="AZ1844" s="316" t="s">
        <v>1288</v>
      </c>
      <c r="BA1844" s="309" t="s">
        <v>48</v>
      </c>
      <c r="BB1844" s="317">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3.42</v>
      </c>
      <c r="BC1844" s="311"/>
      <c r="BD1844" s="311"/>
      <c r="BE1844" s="311"/>
      <c r="BF1844" s="311"/>
      <c r="BG1844" s="318"/>
      <c r="BH1844" s="366"/>
      <c r="BI1844" s="319"/>
      <c r="BJ1844" s="319"/>
      <c r="BK1844" s="320"/>
      <c r="BL1844" s="321"/>
    </row>
    <row r="1845" spans="1:64" ht="18" customHeight="1" x14ac:dyDescent="0.3">
      <c r="A1845" s="153">
        <f>IFERROR(InformeTbHv[[#This Row],[T EFECTIVO]]/InformeTbHv[[#This Row],[Horas disponibles]],0)</f>
        <v>1</v>
      </c>
      <c r="B1845" s="76">
        <f>((InformeTbHv[[#This Row],[T PROGRAMADO]]-InformeTbHv[[#This Row],[HORAS DE OTRAS PARADA]]))/InformeTbHv[[#This Row],[T PROGRAMADO]]</f>
        <v>0.70874999999999999</v>
      </c>
      <c r="C1845" s="226">
        <f>IFERROR(((InformeTbHv[[#This Row],[T PROGRAMADO]]-InformeTbHv[[#This Row],[Ttal P. mec]])/InformeTbHv[[#This Row],[T PROGRAMADO]]),0)</f>
        <v>0.70874999999999999</v>
      </c>
      <c r="D1845" s="154">
        <f>IFERROR(ROUND(InformeTbHv[[#This Row],[TOTAL DE ARBOLES]]/InformeTbHv[[#This Row],[T EFECTIVO]],2),"")</f>
        <v>69.489999999999995</v>
      </c>
      <c r="E1845" s="154">
        <f>(IFERROR(ROUND(InformeTbHv[[#This Row],[M3]]/InformeTbHv[[#This Row],[TOTAL DE ARBOLES]],2),""))</f>
        <v>0.36</v>
      </c>
      <c r="F1845" s="39">
        <f>IFERROR(ROUND(InformeTbHv[[#This Row],[M3]]/InformeTbHv[[#This Row],[T EFECTIVO]],2),"")</f>
        <v>24.73</v>
      </c>
      <c r="G1845" s="155">
        <f>InformeTbHv[[#This Row],[T PROGRAMADO]]-InformeTbHv[[#This Row],[HORAS DE OTRAS PARADA]]</f>
        <v>5.67</v>
      </c>
      <c r="H1845" s="155">
        <f>InformeTbHv[[#This Row],[T PROGRAMADO]]-SUM(InformeTbHv[[#This Row],[T PARADAS MEC]]+InformeTbHv[[#This Row],[ALISTAMIENTO]]+InformeTbHv[[#This Row],[Mantenimiento periódico]])</f>
        <v>5.67</v>
      </c>
      <c r="I1845" s="155">
        <f>InformeTbHv[[#This Row],[T PARADAS MEC]]+InformeTbHv[[#This Row],[ALISTAMIENTO]]+InformeTbHv[[#This Row],[Mantenimiento periódico]]</f>
        <v>2.33</v>
      </c>
      <c r="J1845" s="155">
        <f>SUMIF(InformeTbHv[[#This Row],[MOTIVO 1]],"Mantenimiento periódico",InformeTbHv[[#This Row],[T OTRA PARADA 1]])</f>
        <v>0</v>
      </c>
      <c r="K1845" s="155">
        <f>InformeTbHv[[#This Row],[Mantenimiento periódico]]+InformeTbHv[[#This Row],[ALISTAMIENTO]]</f>
        <v>0.33</v>
      </c>
      <c r="L1845" s="155">
        <f>SUM(InformeTbHv[[#This Row],[T OTRA PARADA 1]:[T OTRA PARADA 5]])</f>
        <v>0</v>
      </c>
      <c r="M1845" s="154" t="s">
        <v>68</v>
      </c>
      <c r="N1845" s="154" t="s">
        <v>1417</v>
      </c>
      <c r="O1845" s="154" t="s">
        <v>381</v>
      </c>
      <c r="P1845" s="154">
        <v>1007605468</v>
      </c>
      <c r="Q1845" s="154" t="s">
        <v>65</v>
      </c>
      <c r="R1845" s="154" t="s">
        <v>44</v>
      </c>
      <c r="S1845" s="156">
        <v>46142</v>
      </c>
      <c r="T1845" s="154" t="s">
        <v>164</v>
      </c>
      <c r="U1845" s="154"/>
      <c r="V1845" s="154"/>
      <c r="W1845" s="154"/>
      <c r="X1845" s="154"/>
      <c r="Y1845" s="154"/>
      <c r="Z1845" s="154"/>
      <c r="AA1845" s="154"/>
      <c r="AB1845" s="154"/>
      <c r="AC1845" s="154" t="s">
        <v>1426</v>
      </c>
      <c r="AD1845" s="154" t="s">
        <v>1471</v>
      </c>
      <c r="AE1845" s="154" t="s">
        <v>1512</v>
      </c>
      <c r="AF1845" s="154">
        <v>26.520279887958782</v>
      </c>
      <c r="AG1845" s="49" t="s">
        <v>1319</v>
      </c>
      <c r="AH1845" s="270">
        <v>8</v>
      </c>
      <c r="AI1845" s="213" t="s">
        <v>47</v>
      </c>
      <c r="AJ1845" s="436">
        <f>VLOOKUP(InformeTbHv[[#This Row],[TURNO]],[1]INFORMEHV!AI$2:AK$184,2,0)</f>
        <v>0.25</v>
      </c>
      <c r="AK1845" s="436">
        <f>VLOOKUP(InformeTbHv[[#This Row],[TURNO]],[1]INFORMEHV!AI$2:AK$184,3,0)</f>
        <v>0.58333333333333337</v>
      </c>
      <c r="AL1845" s="213"/>
      <c r="AM1845" s="154">
        <v>394</v>
      </c>
      <c r="AN1845" s="154">
        <v>140.19999999999999</v>
      </c>
      <c r="AO1845" s="154">
        <v>24.3</v>
      </c>
      <c r="AP1845" s="154"/>
      <c r="AQ1845" s="155"/>
      <c r="AR1845" s="154">
        <v>8</v>
      </c>
      <c r="AS1845" s="154">
        <v>2</v>
      </c>
      <c r="AT1845" s="154"/>
      <c r="AU1845" s="154" t="s">
        <v>1289</v>
      </c>
      <c r="AV1845" s="154">
        <v>0.33</v>
      </c>
      <c r="AW1845" s="154"/>
      <c r="AX1845" s="154"/>
      <c r="AY1845" s="154"/>
      <c r="AZ1845" s="157"/>
      <c r="BA1845" s="154" t="s">
        <v>48</v>
      </c>
      <c r="BB184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2.33</v>
      </c>
      <c r="BC1845" s="155"/>
      <c r="BD1845" s="155"/>
      <c r="BE1845" s="155"/>
      <c r="BF1845" s="155"/>
      <c r="BG1845" s="158"/>
      <c r="BH1845" s="44"/>
      <c r="BI1845" s="45"/>
      <c r="BJ1845" s="45"/>
      <c r="BK1845" s="46"/>
      <c r="BL1845" s="159"/>
    </row>
    <row r="1846" spans="1:64" ht="18" customHeight="1" x14ac:dyDescent="0.3">
      <c r="A1846" s="153">
        <f>IFERROR(InformeTbHv[[#This Row],[T EFECTIVO]]/InformeTbHv[[#This Row],[Horas disponibles]],0)</f>
        <v>0.83651226158038161</v>
      </c>
      <c r="B1846" s="76">
        <f>((InformeTbHv[[#This Row],[T PROGRAMADO]]-InformeTbHv[[#This Row],[HORAS DE OTRAS PARADA]]))/InformeTbHv[[#This Row],[T PROGRAMADO]]</f>
        <v>0.76750000000000007</v>
      </c>
      <c r="C1846" s="226">
        <f>IFERROR(((InformeTbHv[[#This Row],[T PROGRAMADO]]-InformeTbHv[[#This Row],[Ttal P. mec]])/InformeTbHv[[#This Row],[T PROGRAMADO]]),0)</f>
        <v>0.91749999999999998</v>
      </c>
      <c r="D1846" s="154">
        <f>IFERROR(ROUND(InformeTbHv[[#This Row],[TOTAL DE ARBOLES]]/InformeTbHv[[#This Row],[T EFECTIVO]],2),"")</f>
        <v>31.6</v>
      </c>
      <c r="E1846" s="154">
        <f>(IFERROR(ROUND(InformeTbHv[[#This Row],[M3]]/InformeTbHv[[#This Row],[TOTAL DE ARBOLES]],2),""))</f>
        <v>0.78</v>
      </c>
      <c r="F1846" s="39">
        <f>IFERROR(ROUND(InformeTbHv[[#This Row],[M3]]/InformeTbHv[[#This Row],[T EFECTIVO]],2),"")</f>
        <v>24.8</v>
      </c>
      <c r="G1846" s="155">
        <f>InformeTbHv[[#This Row],[T PROGRAMADO]]-InformeTbHv[[#This Row],[HORAS DE OTRAS PARADA]]</f>
        <v>6.1400000000000006</v>
      </c>
      <c r="H1846" s="155">
        <f>InformeTbHv[[#This Row],[T PROGRAMADO]]-SUM(InformeTbHv[[#This Row],[T PARADAS MEC]]+InformeTbHv[[#This Row],[ALISTAMIENTO]]+InformeTbHv[[#This Row],[Mantenimiento periódico]])</f>
        <v>7.34</v>
      </c>
      <c r="I1846" s="155">
        <f>InformeTbHv[[#This Row],[T PARADAS MEC]]+InformeTbHv[[#This Row],[ALISTAMIENTO]]+InformeTbHv[[#This Row],[Mantenimiento periódico]]</f>
        <v>0.66</v>
      </c>
      <c r="J1846" s="155">
        <f>SUMIF(InformeTbHv[[#This Row],[MOTIVO 1]],"Mantenimiento periódico",InformeTbHv[[#This Row],[T OTRA PARADA 1]])</f>
        <v>0</v>
      </c>
      <c r="K1846" s="155">
        <f>InformeTbHv[[#This Row],[Mantenimiento periódico]]+InformeTbHv[[#This Row],[ALISTAMIENTO]]</f>
        <v>0.33</v>
      </c>
      <c r="L1846" s="155">
        <f>SUM(InformeTbHv[[#This Row],[T OTRA PARADA 1]:[T OTRA PARADA 5]])</f>
        <v>0.7</v>
      </c>
      <c r="M1846" s="154" t="s">
        <v>68</v>
      </c>
      <c r="N1846" s="154" t="s">
        <v>1417</v>
      </c>
      <c r="O1846" s="154" t="s">
        <v>82</v>
      </c>
      <c r="P1846" s="154">
        <v>94266396</v>
      </c>
      <c r="Q1846" s="154" t="s">
        <v>65</v>
      </c>
      <c r="R1846" s="154" t="s">
        <v>44</v>
      </c>
      <c r="S1846" s="156">
        <v>46142</v>
      </c>
      <c r="T1846" s="154" t="s">
        <v>164</v>
      </c>
      <c r="U1846" s="154"/>
      <c r="V1846" s="154"/>
      <c r="W1846" s="154"/>
      <c r="X1846" s="154"/>
      <c r="Y1846" s="154"/>
      <c r="Z1846" s="154"/>
      <c r="AA1846" s="154"/>
      <c r="AB1846" s="154"/>
      <c r="AC1846" s="154" t="s">
        <v>1426</v>
      </c>
      <c r="AD1846" s="154" t="s">
        <v>1471</v>
      </c>
      <c r="AE1846" s="154" t="s">
        <v>1512</v>
      </c>
      <c r="AF1846" s="154">
        <v>26.520279887958782</v>
      </c>
      <c r="AG1846" s="49" t="s">
        <v>1319</v>
      </c>
      <c r="AH1846" s="270">
        <v>8</v>
      </c>
      <c r="AI1846" s="213" t="s">
        <v>45</v>
      </c>
      <c r="AJ1846" s="436">
        <f>VLOOKUP(InformeTbHv[[#This Row],[TURNO]],[1]INFORMEHV!AI$2:AK$184,2,0)</f>
        <v>0.58333333333333337</v>
      </c>
      <c r="AK1846" s="436">
        <f>VLOOKUP(InformeTbHv[[#This Row],[TURNO]],[1]INFORMEHV!AI$2:AK$184,3,0)</f>
        <v>0.91666666666666663</v>
      </c>
      <c r="AL1846" s="213"/>
      <c r="AM1846" s="154">
        <v>194</v>
      </c>
      <c r="AN1846" s="154">
        <v>152.27000000000001</v>
      </c>
      <c r="AO1846" s="154">
        <v>152.27000000000001</v>
      </c>
      <c r="AP1846" s="154"/>
      <c r="AQ1846" s="155"/>
      <c r="AR1846" s="154">
        <v>8</v>
      </c>
      <c r="AS1846" s="154">
        <v>0.33</v>
      </c>
      <c r="AT1846" s="154"/>
      <c r="AU1846" s="154" t="s">
        <v>1290</v>
      </c>
      <c r="AV1846" s="154">
        <v>0.33</v>
      </c>
      <c r="AW1846" s="154">
        <v>0.33</v>
      </c>
      <c r="AX1846" s="154">
        <v>0.17</v>
      </c>
      <c r="AY1846" s="154"/>
      <c r="AZ1846" s="157"/>
      <c r="BA1846" s="154" t="s">
        <v>48</v>
      </c>
      <c r="BB184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1.8599999999999999</v>
      </c>
      <c r="BC1846" s="155">
        <v>0.7</v>
      </c>
      <c r="BD1846" s="155"/>
      <c r="BE1846" s="155"/>
      <c r="BF1846" s="155"/>
      <c r="BG1846" s="158"/>
      <c r="BH1846" s="44" t="s">
        <v>238</v>
      </c>
      <c r="BI1846" s="45"/>
      <c r="BJ1846" s="45"/>
      <c r="BK1846" s="46"/>
      <c r="BL1846" s="159"/>
    </row>
    <row r="1847" spans="1:64" ht="18" customHeight="1" x14ac:dyDescent="0.3">
      <c r="A1847" s="153">
        <f>IFERROR(InformeTbHv[[#This Row],[T EFECTIVO]]/InformeTbHv[[#This Row],[Horas disponibles]],0)</f>
        <v>0.76800000000000002</v>
      </c>
      <c r="B1847" s="76">
        <f>((InformeTbHv[[#This Row],[T PROGRAMADO]]-InformeTbHv[[#This Row],[HORAS DE OTRAS PARADA]]))/InformeTbHv[[#This Row],[T PROGRAMADO]]</f>
        <v>0.24</v>
      </c>
      <c r="C1847" s="226">
        <f>IFERROR(((InformeTbHv[[#This Row],[T PROGRAMADO]]-InformeTbHv[[#This Row],[Ttal P. mec]])/InformeTbHv[[#This Row],[T PROGRAMADO]]),0)</f>
        <v>0.3125</v>
      </c>
      <c r="D1847" s="154">
        <f>IFERROR(ROUND(InformeTbHv[[#This Row],[TOTAL DE ARBOLES]]/InformeTbHv[[#This Row],[T EFECTIVO]],2),"")</f>
        <v>70.31</v>
      </c>
      <c r="E1847" s="154">
        <f>(IFERROR(ROUND(InformeTbHv[[#This Row],[M3]]/InformeTbHv[[#This Row],[TOTAL DE ARBOLES]],2),""))</f>
        <v>0.13</v>
      </c>
      <c r="F1847" s="39">
        <f>IFERROR(ROUND(InformeTbHv[[#This Row],[M3]]/InformeTbHv[[#This Row],[T EFECTIVO]],2),"")</f>
        <v>9.39</v>
      </c>
      <c r="G1847" s="155">
        <f>InformeTbHv[[#This Row],[T PROGRAMADO]]-InformeTbHv[[#This Row],[HORAS DE OTRAS PARADA]]</f>
        <v>1.92</v>
      </c>
      <c r="H1847" s="155">
        <f>InformeTbHv[[#This Row],[T PROGRAMADO]]-SUM(InformeTbHv[[#This Row],[T PARADAS MEC]]+InformeTbHv[[#This Row],[ALISTAMIENTO]]+InformeTbHv[[#This Row],[Mantenimiento periódico]])</f>
        <v>2.5</v>
      </c>
      <c r="I1847" s="155">
        <f>InformeTbHv[[#This Row],[T PARADAS MEC]]+InformeTbHv[[#This Row],[ALISTAMIENTO]]+InformeTbHv[[#This Row],[Mantenimiento periódico]]</f>
        <v>5.5</v>
      </c>
      <c r="J1847" s="155">
        <f>SUMIF(InformeTbHv[[#This Row],[MOTIVO 1]],"Mantenimiento periódico",InformeTbHv[[#This Row],[T OTRA PARADA 1]])</f>
        <v>0</v>
      </c>
      <c r="K1847" s="155">
        <f>InformeTbHv[[#This Row],[Mantenimiento periódico]]+InformeTbHv[[#This Row],[ALISTAMIENTO]]</f>
        <v>0.17</v>
      </c>
      <c r="L1847" s="155">
        <f>SUM(InformeTbHv[[#This Row],[T OTRA PARADA 1]:[T OTRA PARADA 5]])</f>
        <v>0</v>
      </c>
      <c r="M1847" s="154" t="s">
        <v>79</v>
      </c>
      <c r="N1847" s="154" t="s">
        <v>1417</v>
      </c>
      <c r="O1847" s="154" t="s">
        <v>67</v>
      </c>
      <c r="P1847" s="154">
        <v>4516297</v>
      </c>
      <c r="Q1847" s="154" t="s">
        <v>43</v>
      </c>
      <c r="R1847" s="154" t="s">
        <v>74</v>
      </c>
      <c r="S1847" s="156">
        <v>46142</v>
      </c>
      <c r="T1847" s="154" t="s">
        <v>102</v>
      </c>
      <c r="U1847" s="154"/>
      <c r="V1847" s="154"/>
      <c r="W1847" s="154"/>
      <c r="X1847" s="154"/>
      <c r="Y1847" s="154"/>
      <c r="Z1847" s="154"/>
      <c r="AA1847" s="154"/>
      <c r="AB1847" s="154"/>
      <c r="AC1847" s="154" t="s">
        <v>1425</v>
      </c>
      <c r="AD1847" s="154" t="s">
        <v>1470</v>
      </c>
      <c r="AE1847" s="154" t="s">
        <v>1514</v>
      </c>
      <c r="AF1847" s="154">
        <v>18.81028029942162</v>
      </c>
      <c r="AG1847" s="251" t="s">
        <v>205</v>
      </c>
      <c r="AH1847" s="270">
        <v>4</v>
      </c>
      <c r="AI1847" s="154" t="s">
        <v>47</v>
      </c>
      <c r="AJ1847" s="435">
        <f>VLOOKUP(InformeTbHv[[#This Row],[TURNO]],[1]INFORMEHV!AI$2:AK$184,2,0)</f>
        <v>0.25</v>
      </c>
      <c r="AK1847" s="435">
        <f>VLOOKUP(InformeTbHv[[#This Row],[TURNO]],[1]INFORMEHV!AI$2:AK$184,3,0)</f>
        <v>0.58333333333333337</v>
      </c>
      <c r="AL1847" s="213">
        <v>30</v>
      </c>
      <c r="AM1847" s="154">
        <v>135</v>
      </c>
      <c r="AN1847" s="154">
        <v>18.03</v>
      </c>
      <c r="AO1847" s="154">
        <v>7.39</v>
      </c>
      <c r="AP1847" s="154"/>
      <c r="AQ1847" s="155">
        <v>20</v>
      </c>
      <c r="AR1847" s="213">
        <v>8</v>
      </c>
      <c r="AS1847" s="154">
        <v>5.33</v>
      </c>
      <c r="AT1847" s="30" t="s">
        <v>328</v>
      </c>
      <c r="AU1847" s="88" t="s">
        <v>663</v>
      </c>
      <c r="AV1847" s="154">
        <v>0.17</v>
      </c>
      <c r="AW1847" s="154">
        <v>0.25</v>
      </c>
      <c r="AX1847" s="154">
        <v>0.33</v>
      </c>
      <c r="AY1847" s="154">
        <v>4</v>
      </c>
      <c r="AZ1847" s="157" t="s">
        <v>1291</v>
      </c>
      <c r="BA1847" s="154" t="s">
        <v>48</v>
      </c>
      <c r="BB184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6.08</v>
      </c>
      <c r="BC1847" s="155"/>
      <c r="BD1847" s="155"/>
      <c r="BE1847" s="155"/>
      <c r="BF1847" s="155"/>
      <c r="BG1847" s="158"/>
      <c r="BH1847" s="44"/>
      <c r="BI1847" s="45"/>
      <c r="BJ1847" s="45"/>
      <c r="BK1847" s="46"/>
      <c r="BL1847" s="159"/>
    </row>
    <row r="1848" spans="1:64" ht="18" customHeight="1" x14ac:dyDescent="0.3">
      <c r="A1848" s="153">
        <f>IFERROR(InformeTbHv[[#This Row],[T EFECTIVO]]/InformeTbHv[[#This Row],[Horas disponibles]],0)</f>
        <v>0.88921568627450986</v>
      </c>
      <c r="B1848" s="76">
        <f>((InformeTbHv[[#This Row],[T PROGRAMADO]]-InformeTbHv[[#This Row],[HORAS DE OTRAS PARADA]]))/InformeTbHv[[#This Row],[T PROGRAMADO]]</f>
        <v>0.75583333333333336</v>
      </c>
      <c r="C1848" s="226">
        <f>IFERROR(((InformeTbHv[[#This Row],[T PROGRAMADO]]-InformeTbHv[[#This Row],[Ttal P. mec]])/InformeTbHv[[#This Row],[T PROGRAMADO]]),0)</f>
        <v>0.85</v>
      </c>
      <c r="D1848" s="154">
        <f>IFERROR(ROUND(InformeTbHv[[#This Row],[TOTAL DE ARBOLES]]/InformeTbHv[[#This Row],[T EFECTIVO]],2),"")</f>
        <v>56.73</v>
      </c>
      <c r="E1848" s="154">
        <f>(IFERROR(ROUND(InformeTbHv[[#This Row],[M3]]/InformeTbHv[[#This Row],[TOTAL DE ARBOLES]],2),""))</f>
        <v>0.16</v>
      </c>
      <c r="F1848" s="39">
        <f>IFERROR(ROUND(InformeTbHv[[#This Row],[M3]]/InformeTbHv[[#This Row],[T EFECTIVO]],2),"")</f>
        <v>9.06</v>
      </c>
      <c r="G1848" s="155">
        <f>InformeTbHv[[#This Row],[T PROGRAMADO]]-InformeTbHv[[#This Row],[HORAS DE OTRAS PARADA]]</f>
        <v>6.0466666666666669</v>
      </c>
      <c r="H1848" s="155">
        <f>InformeTbHv[[#This Row],[T PROGRAMADO]]-SUM(InformeTbHv[[#This Row],[T PARADAS MEC]]+InformeTbHv[[#This Row],[ALISTAMIENTO]]+InformeTbHv[[#This Row],[Mantenimiento periódico]])</f>
        <v>6.8</v>
      </c>
      <c r="I1848" s="155">
        <f>InformeTbHv[[#This Row],[T PARADAS MEC]]+InformeTbHv[[#This Row],[ALISTAMIENTO]]+InformeTbHv[[#This Row],[Mantenimiento periódico]]</f>
        <v>1.2</v>
      </c>
      <c r="J1848" s="155">
        <f>SUMIF(InformeTbHv[[#This Row],[MOTIVO 1]],"Mantenimiento periódico",InformeTbHv[[#This Row],[T OTRA PARADA 1]])</f>
        <v>0</v>
      </c>
      <c r="K1848" s="155">
        <f>InformeTbHv[[#This Row],[Mantenimiento periódico]]+InformeTbHv[[#This Row],[ALISTAMIENTO]]</f>
        <v>0.37</v>
      </c>
      <c r="L1848" s="155">
        <f>SUM(InformeTbHv[[#This Row],[T OTRA PARADA 1]:[T OTRA PARADA 5]])</f>
        <v>0.33333333333333298</v>
      </c>
      <c r="M1848" s="154" t="s">
        <v>79</v>
      </c>
      <c r="N1848" s="154" t="s">
        <v>1417</v>
      </c>
      <c r="O1848" s="154" t="s">
        <v>69</v>
      </c>
      <c r="P1848" s="154">
        <v>1059706760</v>
      </c>
      <c r="Q1848" s="154" t="s">
        <v>43</v>
      </c>
      <c r="R1848" s="154" t="s">
        <v>74</v>
      </c>
      <c r="S1848" s="156">
        <v>46142</v>
      </c>
      <c r="T1848" s="154" t="s">
        <v>102</v>
      </c>
      <c r="U1848" s="154"/>
      <c r="V1848" s="154"/>
      <c r="W1848" s="154"/>
      <c r="X1848" s="154"/>
      <c r="Y1848" s="154"/>
      <c r="Z1848" s="154"/>
      <c r="AA1848" s="154"/>
      <c r="AB1848" s="154"/>
      <c r="AC1848" s="154" t="s">
        <v>1425</v>
      </c>
      <c r="AD1848" s="154" t="s">
        <v>1470</v>
      </c>
      <c r="AE1848" s="154" t="s">
        <v>1514</v>
      </c>
      <c r="AF1848" s="154">
        <v>18.81028029942162</v>
      </c>
      <c r="AG1848" s="251" t="s">
        <v>205</v>
      </c>
      <c r="AH1848" s="270">
        <v>3</v>
      </c>
      <c r="AI1848" s="154" t="s">
        <v>45</v>
      </c>
      <c r="AJ1848" s="435">
        <f>VLOOKUP(InformeTbHv[[#This Row],[TURNO]],[1]INFORMEHV!AI$2:AK$184,2,0)</f>
        <v>0.58333333333333337</v>
      </c>
      <c r="AK1848" s="435">
        <f>VLOOKUP(InformeTbHv[[#This Row],[TURNO]],[1]INFORMEHV!AI$2:AK$184,3,0)</f>
        <v>0.91666666666666663</v>
      </c>
      <c r="AL1848" s="213">
        <v>30</v>
      </c>
      <c r="AM1848" s="154">
        <v>343</v>
      </c>
      <c r="AN1848" s="154">
        <v>54.76</v>
      </c>
      <c r="AO1848" s="154">
        <v>9.65</v>
      </c>
      <c r="AP1848" s="154"/>
      <c r="AQ1848" s="155">
        <v>20</v>
      </c>
      <c r="AR1848" s="213">
        <v>8</v>
      </c>
      <c r="AS1848" s="154">
        <v>0.83</v>
      </c>
      <c r="AT1848" s="30" t="s">
        <v>328</v>
      </c>
      <c r="AU1848" s="88" t="s">
        <v>663</v>
      </c>
      <c r="AV1848" s="154">
        <v>0.37</v>
      </c>
      <c r="AW1848" s="154">
        <v>0.17</v>
      </c>
      <c r="AX1848" s="154">
        <v>0.25</v>
      </c>
      <c r="AY1848" s="154">
        <v>7</v>
      </c>
      <c r="AZ1848" s="157"/>
      <c r="BA1848" s="154" t="s">
        <v>48</v>
      </c>
      <c r="BB184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1.9533333333333329</v>
      </c>
      <c r="BC1848" s="155">
        <v>0.33333333333333298</v>
      </c>
      <c r="BD1848" s="155"/>
      <c r="BE1848" s="155"/>
      <c r="BF1848" s="155"/>
      <c r="BG1848" s="158"/>
      <c r="BH1848" s="44" t="s">
        <v>720</v>
      </c>
      <c r="BI1848" s="45"/>
      <c r="BJ1848" s="45"/>
      <c r="BK1848" s="46"/>
      <c r="BL1848" s="159"/>
    </row>
    <row r="1849" spans="1:64" ht="18" customHeight="1" x14ac:dyDescent="0.3">
      <c r="A1849" s="153">
        <f>IFERROR(InformeTbHv[[#This Row],[T EFECTIVO]]/InformeTbHv[[#This Row],[Horas disponibles]],0)</f>
        <v>0.94117647058823528</v>
      </c>
      <c r="B1849" s="76">
        <f>((InformeTbHv[[#This Row],[T PROGRAMADO]]-InformeTbHv[[#This Row],[HORAS DE OTRAS PARADA]]))/InformeTbHv[[#This Row],[T PROGRAMADO]]</f>
        <v>0.88888888888888884</v>
      </c>
      <c r="C1849" s="226">
        <f>IFERROR(((InformeTbHv[[#This Row],[T PROGRAMADO]]-InformeTbHv[[#This Row],[Ttal P. mec]])/InformeTbHv[[#This Row],[T PROGRAMADO]]),0)</f>
        <v>0.94444444444444442</v>
      </c>
      <c r="D1849" s="154">
        <f>IFERROR(ROUND(InformeTbHv[[#This Row],[TOTAL DE ARBOLES]]/InformeTbHv[[#This Row],[T EFECTIVO]],2),"")</f>
        <v>88.75</v>
      </c>
      <c r="E1849" s="154">
        <f>(IFERROR(ROUND(InformeTbHv[[#This Row],[M3]]/InformeTbHv[[#This Row],[TOTAL DE ARBOLES]],2),""))</f>
        <v>7.0000000000000007E-2</v>
      </c>
      <c r="F1849" s="39">
        <f>IFERROR(ROUND(InformeTbHv[[#This Row],[M3]]/InformeTbHv[[#This Row],[T EFECTIVO]],2),"")</f>
        <v>5.84</v>
      </c>
      <c r="G1849" s="155">
        <f>InformeTbHv[[#This Row],[T PROGRAMADO]]-InformeTbHv[[#This Row],[HORAS DE OTRAS PARADA]]</f>
        <v>8</v>
      </c>
      <c r="H1849" s="155">
        <f>InformeTbHv[[#This Row],[T PROGRAMADO]]-SUM(InformeTbHv[[#This Row],[T PARADAS MEC]]+InformeTbHv[[#This Row],[ALISTAMIENTO]]+InformeTbHv[[#This Row],[Mantenimiento periódico]])</f>
        <v>8.5</v>
      </c>
      <c r="I1849" s="155">
        <f>InformeTbHv[[#This Row],[T PARADAS MEC]]+InformeTbHv[[#This Row],[ALISTAMIENTO]]+InformeTbHv[[#This Row],[Mantenimiento periódico]]</f>
        <v>0.5</v>
      </c>
      <c r="J1849" s="155">
        <f>SUMIF(InformeTbHv[[#This Row],[MOTIVO 1]],"Mantenimiento periódico",InformeTbHv[[#This Row],[T OTRA PARADA 1]])</f>
        <v>0</v>
      </c>
      <c r="K1849" s="155">
        <f>InformeTbHv[[#This Row],[Mantenimiento periódico]]+InformeTbHv[[#This Row],[ALISTAMIENTO]]</f>
        <v>0.5</v>
      </c>
      <c r="L1849" s="155">
        <f>SUM(InformeTbHv[[#This Row],[T OTRA PARADA 1]:[T OTRA PARADA 5]])</f>
        <v>0</v>
      </c>
      <c r="M1849" s="154" t="s">
        <v>136</v>
      </c>
      <c r="N1849" s="154" t="s">
        <v>1417</v>
      </c>
      <c r="O1849" s="154" t="s">
        <v>375</v>
      </c>
      <c r="P1849" s="154">
        <v>1127213532</v>
      </c>
      <c r="Q1849" s="154" t="s">
        <v>65</v>
      </c>
      <c r="R1849" s="154" t="s">
        <v>49</v>
      </c>
      <c r="S1849" s="156">
        <v>46142</v>
      </c>
      <c r="T1849" s="154" t="s">
        <v>1237</v>
      </c>
      <c r="U1849" s="154"/>
      <c r="V1849" s="154"/>
      <c r="W1849" s="154"/>
      <c r="X1849" s="154"/>
      <c r="Y1849" s="154"/>
      <c r="Z1849" s="154"/>
      <c r="AA1849" s="154"/>
      <c r="AB1849" s="154"/>
      <c r="AC1849" s="154" t="s">
        <v>1456</v>
      </c>
      <c r="AD1849" s="154" t="s">
        <v>1501</v>
      </c>
      <c r="AE1849" s="154" t="s">
        <v>1513</v>
      </c>
      <c r="AF1849" s="154">
        <v>20.146366239482933</v>
      </c>
      <c r="AG1849" s="251" t="s">
        <v>205</v>
      </c>
      <c r="AH1849" s="270">
        <v>4</v>
      </c>
      <c r="AI1849" s="154" t="s">
        <v>47</v>
      </c>
      <c r="AJ1849" s="435">
        <f>VLOOKUP(InformeTbHv[[#This Row],[TURNO]],[1]INFORMEHV!AI$2:AK$184,2,0)</f>
        <v>0.25</v>
      </c>
      <c r="AK1849" s="435">
        <f>VLOOKUP(InformeTbHv[[#This Row],[TURNO]],[1]INFORMEHV!AI$2:AK$184,3,0)</f>
        <v>0.58333333333333337</v>
      </c>
      <c r="AL1849" s="213">
        <v>25</v>
      </c>
      <c r="AM1849" s="154">
        <v>710</v>
      </c>
      <c r="AN1849" s="154">
        <v>46.7</v>
      </c>
      <c r="AO1849" s="154">
        <v>8.33</v>
      </c>
      <c r="AP1849" s="154"/>
      <c r="AQ1849" s="155">
        <v>15</v>
      </c>
      <c r="AR1849" s="154">
        <v>9</v>
      </c>
      <c r="AS1849" s="154"/>
      <c r="AT1849" s="154"/>
      <c r="AU1849" s="154"/>
      <c r="AV1849" s="154">
        <v>0.5</v>
      </c>
      <c r="AW1849" s="154"/>
      <c r="AX1849" s="154">
        <v>0.5</v>
      </c>
      <c r="AY1849" s="154"/>
      <c r="AZ1849" s="157"/>
      <c r="BA1849" s="154" t="s">
        <v>48</v>
      </c>
      <c r="BB184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v>
      </c>
      <c r="BC1849" s="155"/>
      <c r="BD1849" s="155"/>
      <c r="BE1849" s="155"/>
      <c r="BF1849" s="155"/>
      <c r="BG1849" s="158"/>
      <c r="BH1849" s="44"/>
      <c r="BI1849" s="45"/>
      <c r="BJ1849" s="45"/>
      <c r="BK1849" s="46"/>
      <c r="BL1849" s="159"/>
    </row>
    <row r="1850" spans="1:64" ht="18" customHeight="1" x14ac:dyDescent="0.3">
      <c r="A1850" s="153">
        <f>IFERROR(InformeTbHv[[#This Row],[T EFECTIVO]]/InformeTbHv[[#This Row],[Horas disponibles]],0)</f>
        <v>0.9569752281616688</v>
      </c>
      <c r="B1850" s="76">
        <f>((InformeTbHv[[#This Row],[T PROGRAMADO]]-InformeTbHv[[#This Row],[HORAS DE OTRAS PARADA]]))/InformeTbHv[[#This Row],[T PROGRAMADO]]</f>
        <v>0.91749999999999998</v>
      </c>
      <c r="C1850" s="226">
        <f>IFERROR(((InformeTbHv[[#This Row],[T PROGRAMADO]]-InformeTbHv[[#This Row],[Ttal P. mec]])/InformeTbHv[[#This Row],[T PROGRAMADO]]),0)</f>
        <v>0.95874999999999999</v>
      </c>
      <c r="D1850" s="154">
        <f>IFERROR(ROUND(InformeTbHv[[#This Row],[TOTAL DE ARBOLES]]/InformeTbHv[[#This Row],[T EFECTIVO]],2),"")</f>
        <v>65.400000000000006</v>
      </c>
      <c r="E1850" s="154">
        <f>(IFERROR(ROUND(InformeTbHv[[#This Row],[M3]]/InformeTbHv[[#This Row],[TOTAL DE ARBOLES]],2),""))</f>
        <v>0.12</v>
      </c>
      <c r="F1850" s="39">
        <f>IFERROR(ROUND(InformeTbHv[[#This Row],[M3]]/InformeTbHv[[#This Row],[T EFECTIVO]],2),"")</f>
        <v>7.9</v>
      </c>
      <c r="G1850" s="155">
        <f>InformeTbHv[[#This Row],[T PROGRAMADO]]-InformeTbHv[[#This Row],[HORAS DE OTRAS PARADA]]</f>
        <v>7.34</v>
      </c>
      <c r="H1850" s="155">
        <f>InformeTbHv[[#This Row],[T PROGRAMADO]]-SUM(InformeTbHv[[#This Row],[T PARADAS MEC]]+InformeTbHv[[#This Row],[ALISTAMIENTO]]+InformeTbHv[[#This Row],[Mantenimiento periódico]])</f>
        <v>7.67</v>
      </c>
      <c r="I1850" s="155">
        <f>InformeTbHv[[#This Row],[T PARADAS MEC]]+InformeTbHv[[#This Row],[ALISTAMIENTO]]+InformeTbHv[[#This Row],[Mantenimiento periódico]]</f>
        <v>0.33</v>
      </c>
      <c r="J1850" s="155">
        <f>SUMIF(InformeTbHv[[#This Row],[MOTIVO 1]],"Mantenimiento periódico",InformeTbHv[[#This Row],[T OTRA PARADA 1]])</f>
        <v>0</v>
      </c>
      <c r="K1850" s="155">
        <f>InformeTbHv[[#This Row],[Mantenimiento periódico]]+InformeTbHv[[#This Row],[ALISTAMIENTO]]</f>
        <v>0.33</v>
      </c>
      <c r="L1850" s="155">
        <f>SUM(InformeTbHv[[#This Row],[T OTRA PARADA 1]:[T OTRA PARADA 5]])</f>
        <v>0</v>
      </c>
      <c r="M1850" s="154" t="s">
        <v>136</v>
      </c>
      <c r="N1850" s="154" t="s">
        <v>1417</v>
      </c>
      <c r="O1850" s="154" t="s">
        <v>535</v>
      </c>
      <c r="P1850" s="154">
        <v>1113312568</v>
      </c>
      <c r="Q1850" s="154" t="s">
        <v>65</v>
      </c>
      <c r="R1850" s="154" t="s">
        <v>49</v>
      </c>
      <c r="S1850" s="156">
        <v>46141</v>
      </c>
      <c r="T1850" s="154" t="s">
        <v>1237</v>
      </c>
      <c r="U1850" s="154"/>
      <c r="V1850" s="154"/>
      <c r="W1850" s="154"/>
      <c r="X1850" s="154"/>
      <c r="Y1850" s="154"/>
      <c r="Z1850" s="154"/>
      <c r="AA1850" s="154"/>
      <c r="AB1850" s="154"/>
      <c r="AC1850" s="154" t="s">
        <v>1456</v>
      </c>
      <c r="AD1850" s="154" t="s">
        <v>1501</v>
      </c>
      <c r="AE1850" s="154" t="s">
        <v>1513</v>
      </c>
      <c r="AF1850" s="154">
        <v>20.146366239482933</v>
      </c>
      <c r="AG1850" s="251" t="s">
        <v>205</v>
      </c>
      <c r="AH1850" s="270">
        <v>4</v>
      </c>
      <c r="AI1850" s="154" t="s">
        <v>47</v>
      </c>
      <c r="AJ1850" s="435">
        <f>VLOOKUP(InformeTbHv[[#This Row],[TURNO]],[1]INFORMEHV!AI$2:AK$184,2,0)</f>
        <v>0.25</v>
      </c>
      <c r="AK1850" s="435">
        <f>VLOOKUP(InformeTbHv[[#This Row],[TURNO]],[1]INFORMEHV!AI$2:AK$184,3,0)</f>
        <v>0.58333333333333337</v>
      </c>
      <c r="AL1850" s="213">
        <v>20</v>
      </c>
      <c r="AM1850" s="154">
        <v>480</v>
      </c>
      <c r="AN1850" s="154">
        <v>58</v>
      </c>
      <c r="AO1850" s="154">
        <v>7.45</v>
      </c>
      <c r="AP1850" s="154"/>
      <c r="AQ1850" s="155">
        <v>15</v>
      </c>
      <c r="AR1850" s="154">
        <v>8</v>
      </c>
      <c r="AS1850" s="154"/>
      <c r="AT1850" s="154"/>
      <c r="AU1850" s="154"/>
      <c r="AV1850" s="154">
        <v>0.33</v>
      </c>
      <c r="AW1850" s="154"/>
      <c r="AX1850" s="154">
        <v>0.33</v>
      </c>
      <c r="AY1850" s="154"/>
      <c r="AZ1850" s="157"/>
      <c r="BA1850" s="154" t="s">
        <v>48</v>
      </c>
      <c r="BB185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0.66</v>
      </c>
      <c r="BC1850" s="155"/>
      <c r="BD1850" s="155"/>
      <c r="BE1850" s="155"/>
      <c r="BF1850" s="155"/>
      <c r="BG1850" s="158"/>
      <c r="BH1850" s="44"/>
      <c r="BI1850" s="45"/>
      <c r="BJ1850" s="45"/>
      <c r="BK1850" s="46"/>
      <c r="BL1850" s="159"/>
    </row>
    <row r="1851" spans="1:64" ht="18" customHeight="1" x14ac:dyDescent="0.3">
      <c r="A1851" s="153">
        <f>IFERROR(InformeTbHv[[#This Row],[T EFECTIVO]]/InformeTbHv[[#This Row],[Horas disponibles]],0)</f>
        <v>0.93333333333333335</v>
      </c>
      <c r="B1851" s="76">
        <f>((InformeTbHv[[#This Row],[T PROGRAMADO]]-InformeTbHv[[#This Row],[HORAS DE OTRAS PARADA]]))/InformeTbHv[[#This Row],[T PROGRAMADO]]</f>
        <v>0.875</v>
      </c>
      <c r="C1851" s="226">
        <f>IFERROR(((InformeTbHv[[#This Row],[T PROGRAMADO]]-InformeTbHv[[#This Row],[Ttal P. mec]])/InformeTbHv[[#This Row],[T PROGRAMADO]]),0)</f>
        <v>0.9375</v>
      </c>
      <c r="D1851" s="154">
        <f>IFERROR(ROUND(InformeTbHv[[#This Row],[TOTAL DE ARBOLES]]/InformeTbHv[[#This Row],[T EFECTIVO]],2),"")</f>
        <v>131.43</v>
      </c>
      <c r="E1851" s="154">
        <f>(IFERROR(ROUND(InformeTbHv[[#This Row],[M3]]/InformeTbHv[[#This Row],[TOTAL DE ARBOLES]],2),""))</f>
        <v>0.06</v>
      </c>
      <c r="F1851" s="39">
        <f>IFERROR(ROUND(InformeTbHv[[#This Row],[M3]]/InformeTbHv[[#This Row],[T EFECTIVO]],2),"")</f>
        <v>8.49</v>
      </c>
      <c r="G1851" s="155">
        <f>InformeTbHv[[#This Row],[T PROGRAMADO]]-InformeTbHv[[#This Row],[HORAS DE OTRAS PARADA]]</f>
        <v>7</v>
      </c>
      <c r="H1851" s="155">
        <f>InformeTbHv[[#This Row],[T PROGRAMADO]]-SUM(InformeTbHv[[#This Row],[T PARADAS MEC]]+InformeTbHv[[#This Row],[ALISTAMIENTO]]+InformeTbHv[[#This Row],[Mantenimiento periódico]])</f>
        <v>7.5</v>
      </c>
      <c r="I1851" s="155">
        <f>InformeTbHv[[#This Row],[T PARADAS MEC]]+InformeTbHv[[#This Row],[ALISTAMIENTO]]+InformeTbHv[[#This Row],[Mantenimiento periódico]]</f>
        <v>0.5</v>
      </c>
      <c r="J1851" s="155">
        <f>SUMIF(InformeTbHv[[#This Row],[MOTIVO 1]],"Mantenimiento periódico",InformeTbHv[[#This Row],[T OTRA PARADA 1]])</f>
        <v>0</v>
      </c>
      <c r="K1851" s="155">
        <f>InformeTbHv[[#This Row],[Mantenimiento periódico]]+InformeTbHv[[#This Row],[ALISTAMIENTO]]</f>
        <v>0.5</v>
      </c>
      <c r="L1851" s="155">
        <f>SUM(InformeTbHv[[#This Row],[T OTRA PARADA 1]:[T OTRA PARADA 5]])</f>
        <v>0</v>
      </c>
      <c r="M1851" s="154" t="s">
        <v>136</v>
      </c>
      <c r="N1851" s="154" t="s">
        <v>1417</v>
      </c>
      <c r="O1851" s="154" t="s">
        <v>375</v>
      </c>
      <c r="P1851" s="154">
        <v>1127213532</v>
      </c>
      <c r="Q1851" s="154" t="s">
        <v>65</v>
      </c>
      <c r="R1851" s="154" t="s">
        <v>49</v>
      </c>
      <c r="S1851" s="156">
        <v>46141</v>
      </c>
      <c r="T1851" s="154" t="s">
        <v>1237</v>
      </c>
      <c r="U1851" s="154"/>
      <c r="V1851" s="154"/>
      <c r="W1851" s="154"/>
      <c r="X1851" s="154"/>
      <c r="Y1851" s="154"/>
      <c r="Z1851" s="154"/>
      <c r="AA1851" s="154"/>
      <c r="AB1851" s="154"/>
      <c r="AC1851" s="154" t="s">
        <v>1456</v>
      </c>
      <c r="AD1851" s="154" t="s">
        <v>1501</v>
      </c>
      <c r="AE1851" s="154" t="s">
        <v>1513</v>
      </c>
      <c r="AF1851" s="154">
        <v>20.146366239482933</v>
      </c>
      <c r="AG1851" s="251" t="s">
        <v>205</v>
      </c>
      <c r="AH1851" s="270">
        <v>4</v>
      </c>
      <c r="AI1851" s="154" t="s">
        <v>45</v>
      </c>
      <c r="AJ1851" s="435">
        <f>VLOOKUP(InformeTbHv[[#This Row],[TURNO]],[1]INFORMEHV!AI$2:AK$184,2,0)</f>
        <v>0.58333333333333337</v>
      </c>
      <c r="AK1851" s="435">
        <f>VLOOKUP(InformeTbHv[[#This Row],[TURNO]],[1]INFORMEHV!AI$2:AK$184,3,0)</f>
        <v>0.91666666666666663</v>
      </c>
      <c r="AL1851" s="213">
        <v>25</v>
      </c>
      <c r="AM1851" s="154">
        <v>920</v>
      </c>
      <c r="AN1851" s="154">
        <v>59.43</v>
      </c>
      <c r="AO1851" s="154">
        <v>10.51</v>
      </c>
      <c r="AP1851" s="154">
        <v>67</v>
      </c>
      <c r="AQ1851" s="155">
        <v>15</v>
      </c>
      <c r="AR1851" s="154">
        <v>8</v>
      </c>
      <c r="AS1851" s="154"/>
      <c r="AT1851" s="154"/>
      <c r="AU1851" s="154"/>
      <c r="AV1851" s="154">
        <v>0.5</v>
      </c>
      <c r="AW1851" s="154"/>
      <c r="AX1851" s="154">
        <v>0.5</v>
      </c>
      <c r="AY1851" s="154">
        <v>4</v>
      </c>
      <c r="AZ1851" s="157"/>
      <c r="BA1851" s="154" t="s">
        <v>48</v>
      </c>
      <c r="BB185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v>
      </c>
      <c r="BC1851" s="155"/>
      <c r="BD1851" s="155"/>
      <c r="BE1851" s="155"/>
      <c r="BF1851" s="155"/>
      <c r="BG1851" s="158"/>
      <c r="BH1851" s="44"/>
      <c r="BI1851" s="45"/>
      <c r="BJ1851" s="45"/>
      <c r="BK1851" s="46"/>
      <c r="BL1851" s="159"/>
    </row>
    <row r="1852" spans="1:64" ht="18" customHeight="1" x14ac:dyDescent="0.3">
      <c r="A1852" s="153">
        <f>IFERROR(InformeTbHv[[#This Row],[T EFECTIVO]]/InformeTbHv[[#This Row],[Horas disponibles]],0)</f>
        <v>0.57894736842105265</v>
      </c>
      <c r="B1852" s="76">
        <f>((InformeTbHv[[#This Row],[T PROGRAMADO]]-InformeTbHv[[#This Row],[HORAS DE OTRAS PARADA]]))/InformeTbHv[[#This Row],[T PROGRAMADO]]</f>
        <v>0.34375</v>
      </c>
      <c r="C1852" s="226">
        <f>IFERROR(((InformeTbHv[[#This Row],[T PROGRAMADO]]-InformeTbHv[[#This Row],[Ttal P. mec]])/InformeTbHv[[#This Row],[T PROGRAMADO]]),0)</f>
        <v>0.59375</v>
      </c>
      <c r="D1852" s="154">
        <f>IFERROR(ROUND(InformeTbHv[[#This Row],[TOTAL DE ARBOLES]]/InformeTbHv[[#This Row],[T EFECTIVO]],2),"")</f>
        <v>96.73</v>
      </c>
      <c r="E1852" s="154">
        <f>(IFERROR(ROUND(InformeTbHv[[#This Row],[M3]]/InformeTbHv[[#This Row],[TOTAL DE ARBOLES]],2),""))</f>
        <v>0.14000000000000001</v>
      </c>
      <c r="F1852" s="39">
        <f>IFERROR(ROUND(InformeTbHv[[#This Row],[M3]]/InformeTbHv[[#This Row],[T EFECTIVO]],2),"")</f>
        <v>13.82</v>
      </c>
      <c r="G1852" s="155">
        <f>InformeTbHv[[#This Row],[T PROGRAMADO]]-InformeTbHv[[#This Row],[HORAS DE OTRAS PARADA]]</f>
        <v>2.75</v>
      </c>
      <c r="H1852" s="155">
        <f>InformeTbHv[[#This Row],[T PROGRAMADO]]-SUM(InformeTbHv[[#This Row],[T PARADAS MEC]]+InformeTbHv[[#This Row],[ALISTAMIENTO]]+InformeTbHv[[#This Row],[Mantenimiento periódico]])</f>
        <v>4.75</v>
      </c>
      <c r="I1852" s="155">
        <f>InformeTbHv[[#This Row],[T PARADAS MEC]]+InformeTbHv[[#This Row],[ALISTAMIENTO]]+InformeTbHv[[#This Row],[Mantenimiento periódico]]</f>
        <v>3.25</v>
      </c>
      <c r="J1852" s="155">
        <f>SUMIF(InformeTbHv[[#This Row],[MOTIVO 1]],"Mantenimiento periódico",InformeTbHv[[#This Row],[T OTRA PARADA 1]])</f>
        <v>0</v>
      </c>
      <c r="K1852" s="155">
        <f>InformeTbHv[[#This Row],[Mantenimiento periódico]]+InformeTbHv[[#This Row],[ALISTAMIENTO]]</f>
        <v>0.25</v>
      </c>
      <c r="L1852" s="155">
        <f>SUM(InformeTbHv[[#This Row],[T OTRA PARADA 1]:[T OTRA PARADA 5]])</f>
        <v>2</v>
      </c>
      <c r="M1852" s="154" t="s">
        <v>136</v>
      </c>
      <c r="N1852" s="154" t="s">
        <v>1417</v>
      </c>
      <c r="O1852" s="154" t="s">
        <v>535</v>
      </c>
      <c r="P1852" s="154">
        <v>1113312568</v>
      </c>
      <c r="Q1852" s="154" t="s">
        <v>65</v>
      </c>
      <c r="R1852" s="154" t="s">
        <v>49</v>
      </c>
      <c r="S1852" s="156">
        <v>46140</v>
      </c>
      <c r="T1852" s="154" t="s">
        <v>1237</v>
      </c>
      <c r="U1852" s="154"/>
      <c r="V1852" s="154"/>
      <c r="W1852" s="154"/>
      <c r="X1852" s="154"/>
      <c r="Y1852" s="154"/>
      <c r="Z1852" s="154"/>
      <c r="AA1852" s="154"/>
      <c r="AB1852" s="154"/>
      <c r="AC1852" s="154" t="s">
        <v>1456</v>
      </c>
      <c r="AD1852" s="154" t="s">
        <v>1501</v>
      </c>
      <c r="AE1852" s="154" t="s">
        <v>1513</v>
      </c>
      <c r="AF1852" s="154">
        <v>20.146366239482933</v>
      </c>
      <c r="AG1852" s="251" t="s">
        <v>205</v>
      </c>
      <c r="AH1852" s="270">
        <v>4</v>
      </c>
      <c r="AI1852" s="154" t="s">
        <v>47</v>
      </c>
      <c r="AJ1852" s="435">
        <f>VLOOKUP(InformeTbHv[[#This Row],[TURNO]],[1]INFORMEHV!AI$2:AK$184,2,0)</f>
        <v>0.25</v>
      </c>
      <c r="AK1852" s="435">
        <f>VLOOKUP(InformeTbHv[[#This Row],[TURNO]],[1]INFORMEHV!AI$2:AK$184,3,0)</f>
        <v>0.58333333333333337</v>
      </c>
      <c r="AL1852" s="213">
        <v>18</v>
      </c>
      <c r="AM1852" s="154">
        <v>266</v>
      </c>
      <c r="AN1852" s="154">
        <v>38</v>
      </c>
      <c r="AO1852" s="154">
        <v>7.65</v>
      </c>
      <c r="AP1852" s="154">
        <v>45</v>
      </c>
      <c r="AQ1852" s="155">
        <v>15</v>
      </c>
      <c r="AR1852" s="213">
        <v>8</v>
      </c>
      <c r="AS1852" s="154">
        <v>3</v>
      </c>
      <c r="AT1852" s="30" t="s">
        <v>328</v>
      </c>
      <c r="AU1852" s="154" t="s">
        <v>244</v>
      </c>
      <c r="AV1852" s="154">
        <v>0.25</v>
      </c>
      <c r="AW1852" s="154"/>
      <c r="AX1852" s="154"/>
      <c r="AY1852" s="154"/>
      <c r="AZ1852" s="157"/>
      <c r="BA1852" s="154" t="s">
        <v>48</v>
      </c>
      <c r="BB185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5.25</v>
      </c>
      <c r="BC1852" s="155">
        <v>2</v>
      </c>
      <c r="BD1852" s="155"/>
      <c r="BE1852" s="155"/>
      <c r="BF1852" s="155"/>
      <c r="BG1852" s="158"/>
      <c r="BH1852" s="14" t="s">
        <v>236</v>
      </c>
      <c r="BI1852" s="45"/>
      <c r="BJ1852" s="45"/>
      <c r="BK1852" s="46"/>
      <c r="BL1852" s="159"/>
    </row>
    <row r="1853" spans="1:64" s="70" customFormat="1" ht="18" customHeight="1" x14ac:dyDescent="0.3">
      <c r="A1853" s="171">
        <f>IFERROR(InformeTbHv[[#This Row],[T EFECTIVO]]/InformeTbHv[[#This Row],[Horas disponibles]],0)</f>
        <v>0.8</v>
      </c>
      <c r="B1853" s="143">
        <f>((InformeTbHv[[#This Row],[T PROGRAMADO]]-InformeTbHv[[#This Row],[HORAS DE OTRAS PARADA]]))/InformeTbHv[[#This Row],[T PROGRAMADO]]</f>
        <v>0.75</v>
      </c>
      <c r="C1853" s="228">
        <f>IFERROR(((InformeTbHv[[#This Row],[T PROGRAMADO]]-InformeTbHv[[#This Row],[Ttal P. mec]])/InformeTbHv[[#This Row],[T PROGRAMADO]]),0)</f>
        <v>0.9375</v>
      </c>
      <c r="D1853" s="172">
        <f>IFERROR(ROUND(InformeTbHv[[#This Row],[TOTAL DE ARBOLES]]/InformeTbHv[[#This Row],[T EFECTIVO]],2),"")</f>
        <v>96</v>
      </c>
      <c r="E1853" s="172">
        <f>(IFERROR(ROUND(InformeTbHv[[#This Row],[M3]]/InformeTbHv[[#This Row],[TOTAL DE ARBOLES]],2),""))</f>
        <v>0.06</v>
      </c>
      <c r="F1853" s="145">
        <f>IFERROR(ROUND(InformeTbHv[[#This Row],[M3]]/InformeTbHv[[#This Row],[T EFECTIVO]],2),"")</f>
        <v>5.92</v>
      </c>
      <c r="G1853" s="173">
        <f>InformeTbHv[[#This Row],[T PROGRAMADO]]-InformeTbHv[[#This Row],[HORAS DE OTRAS PARADA]]</f>
        <v>6</v>
      </c>
      <c r="H1853" s="173">
        <f>InformeTbHv[[#This Row],[T PROGRAMADO]]-SUM(InformeTbHv[[#This Row],[T PARADAS MEC]]+InformeTbHv[[#This Row],[ALISTAMIENTO]]+InformeTbHv[[#This Row],[Mantenimiento periódico]])</f>
        <v>7.5</v>
      </c>
      <c r="I1853" s="173">
        <f>InformeTbHv[[#This Row],[T PARADAS MEC]]+InformeTbHv[[#This Row],[ALISTAMIENTO]]+InformeTbHv[[#This Row],[Mantenimiento periódico]]</f>
        <v>0.5</v>
      </c>
      <c r="J1853" s="173">
        <f>SUMIF(InformeTbHv[[#This Row],[MOTIVO 1]],"Mantenimiento periódico",InformeTbHv[[#This Row],[T OTRA PARADA 1]])</f>
        <v>0</v>
      </c>
      <c r="K1853" s="173">
        <f>InformeTbHv[[#This Row],[Mantenimiento periódico]]+InformeTbHv[[#This Row],[ALISTAMIENTO]]</f>
        <v>0.5</v>
      </c>
      <c r="L1853" s="173">
        <f>SUM(InformeTbHv[[#This Row],[T OTRA PARADA 1]:[T OTRA PARADA 5]])</f>
        <v>1</v>
      </c>
      <c r="M1853" s="172" t="s">
        <v>136</v>
      </c>
      <c r="N1853" s="172" t="s">
        <v>1417</v>
      </c>
      <c r="O1853" s="172" t="s">
        <v>375</v>
      </c>
      <c r="P1853" s="172">
        <v>1127213532</v>
      </c>
      <c r="Q1853" s="172" t="s">
        <v>65</v>
      </c>
      <c r="R1853" s="172" t="s">
        <v>49</v>
      </c>
      <c r="S1853" s="174">
        <v>46140</v>
      </c>
      <c r="T1853" s="172" t="s">
        <v>1237</v>
      </c>
      <c r="U1853" s="172"/>
      <c r="V1853" s="172"/>
      <c r="W1853" s="172"/>
      <c r="X1853" s="172"/>
      <c r="Y1853" s="172"/>
      <c r="Z1853" s="172"/>
      <c r="AA1853" s="172"/>
      <c r="AB1853" s="172"/>
      <c r="AC1853" s="172" t="s">
        <v>1456</v>
      </c>
      <c r="AD1853" s="172" t="s">
        <v>1501</v>
      </c>
      <c r="AE1853" s="172" t="s">
        <v>1513</v>
      </c>
      <c r="AF1853" s="172">
        <v>20.146366239482933</v>
      </c>
      <c r="AG1853" s="251" t="s">
        <v>205</v>
      </c>
      <c r="AH1853" s="272">
        <v>4</v>
      </c>
      <c r="AI1853" s="172" t="s">
        <v>45</v>
      </c>
      <c r="AJ1853" s="439">
        <f>VLOOKUP(InformeTbHv[[#This Row],[TURNO]],[1]INFORMEHV!AI$2:AK$184,2,0)</f>
        <v>0.58333333333333337</v>
      </c>
      <c r="AK1853" s="439">
        <f>VLOOKUP(InformeTbHv[[#This Row],[TURNO]],[1]INFORMEHV!AI$2:AK$184,3,0)</f>
        <v>0.91666666666666663</v>
      </c>
      <c r="AL1853" s="257">
        <v>25</v>
      </c>
      <c r="AM1853" s="172">
        <v>576</v>
      </c>
      <c r="AN1853" s="172">
        <v>35.5</v>
      </c>
      <c r="AO1853" s="172">
        <v>6.66</v>
      </c>
      <c r="AP1853" s="172"/>
      <c r="AQ1853" s="173">
        <v>15</v>
      </c>
      <c r="AR1853" s="172">
        <v>8</v>
      </c>
      <c r="AS1853" s="172"/>
      <c r="AT1853" s="172"/>
      <c r="AU1853" s="172"/>
      <c r="AV1853" s="172">
        <v>0.5</v>
      </c>
      <c r="AW1853" s="172"/>
      <c r="AX1853" s="172">
        <v>0.5</v>
      </c>
      <c r="AY1853" s="172">
        <v>4</v>
      </c>
      <c r="AZ1853" s="175" t="s">
        <v>1136</v>
      </c>
      <c r="BA1853" s="172" t="s">
        <v>48</v>
      </c>
      <c r="BB185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v>
      </c>
      <c r="BC1853" s="173">
        <v>1</v>
      </c>
      <c r="BD1853" s="173"/>
      <c r="BE1853" s="173"/>
      <c r="BF1853" s="173"/>
      <c r="BG1853" s="176"/>
      <c r="BH1853" s="14" t="s">
        <v>236</v>
      </c>
      <c r="BI1853" s="151"/>
      <c r="BJ1853" s="151"/>
      <c r="BK1853" s="152"/>
      <c r="BL1853" s="177"/>
    </row>
    <row r="1854" spans="1:64" s="62" customFormat="1" ht="18" customHeight="1" x14ac:dyDescent="0.3">
      <c r="A1854" s="307">
        <f>IFERROR(InformeTbHv[[#This Row],[T EFECTIVO]]/InformeTbHv[[#This Row],[Horas disponibles]],0)</f>
        <v>0.87184115523465699</v>
      </c>
      <c r="B1854" s="307">
        <f>((InformeTbHv[[#This Row],[T PROGRAMADO]]-InformeTbHv[[#This Row],[HORAS DE OTRAS PARADA]]))/InformeTbHv[[#This Row],[T PROGRAMADO]]</f>
        <v>0.80500000000000005</v>
      </c>
      <c r="C1854" s="325">
        <f>IFERROR(((InformeTbHv[[#This Row],[T PROGRAMADO]]-InformeTbHv[[#This Row],[Ttal P. mec]])/InformeTbHv[[#This Row],[T PROGRAMADO]]),0)</f>
        <v>0.92333333333333334</v>
      </c>
      <c r="D1854" s="326">
        <f>IFERROR(ROUND(InformeTbHv[[#This Row],[TOTAL DE ARBOLES]]/InformeTbHv[[#This Row],[T EFECTIVO]],2),"")</f>
        <v>19.05</v>
      </c>
      <c r="E1854" s="326">
        <f>(IFERROR(ROUND(InformeTbHv[[#This Row],[M3]]/InformeTbHv[[#This Row],[TOTAL DE ARBOLES]],2),""))</f>
        <v>0.54</v>
      </c>
      <c r="F1854" s="310">
        <f>IFERROR(ROUND(InformeTbHv[[#This Row],[M3]]/InformeTbHv[[#This Row],[T EFECTIVO]],2),"")</f>
        <v>10.35</v>
      </c>
      <c r="G1854" s="327">
        <f>InformeTbHv[[#This Row],[T PROGRAMADO]]-InformeTbHv[[#This Row],[HORAS DE OTRAS PARADA]]</f>
        <v>9.66</v>
      </c>
      <c r="H1854" s="327">
        <f>InformeTbHv[[#This Row],[T PROGRAMADO]]-SUM(InformeTbHv[[#This Row],[T PARADAS MEC]]+InformeTbHv[[#This Row],[ALISTAMIENTO]]+InformeTbHv[[#This Row],[Mantenimiento periódico]])</f>
        <v>11.08</v>
      </c>
      <c r="I1854" s="327">
        <f>InformeTbHv[[#This Row],[T PARADAS MEC]]+InformeTbHv[[#This Row],[ALISTAMIENTO]]+InformeTbHv[[#This Row],[Mantenimiento periódico]]</f>
        <v>0.91999999999999993</v>
      </c>
      <c r="J1854" s="327">
        <f>SUMIF(InformeTbHv[[#This Row],[MOTIVO 1]],"Mantenimiento periódico",InformeTbHv[[#This Row],[T OTRA PARADA 1]])</f>
        <v>0</v>
      </c>
      <c r="K1854" s="327">
        <f>InformeTbHv[[#This Row],[Mantenimiento periódico]]+InformeTbHv[[#This Row],[ALISTAMIENTO]]</f>
        <v>0.42</v>
      </c>
      <c r="L1854" s="327">
        <f>SUM(InformeTbHv[[#This Row],[T OTRA PARADA 1]:[T OTRA PARADA 5]])</f>
        <v>0</v>
      </c>
      <c r="M1854" s="326" t="s">
        <v>55</v>
      </c>
      <c r="N1854" s="326" t="s">
        <v>1418</v>
      </c>
      <c r="O1854" s="326" t="s">
        <v>60</v>
      </c>
      <c r="P1854" s="326">
        <v>1061791033</v>
      </c>
      <c r="Q1854" s="326" t="s">
        <v>43</v>
      </c>
      <c r="R1854" s="326" t="s">
        <v>49</v>
      </c>
      <c r="S1854" s="328">
        <v>46143</v>
      </c>
      <c r="T1854" s="326" t="s">
        <v>518</v>
      </c>
      <c r="U1854" s="326"/>
      <c r="V1854" s="326"/>
      <c r="W1854" s="326"/>
      <c r="X1854" s="326"/>
      <c r="Y1854" s="326"/>
      <c r="Z1854" s="326"/>
      <c r="AA1854" s="326"/>
      <c r="AB1854" s="326"/>
      <c r="AC1854" s="326" t="s">
        <v>1431</v>
      </c>
      <c r="AD1854" s="326" t="s">
        <v>1476</v>
      </c>
      <c r="AE1854" s="326" t="s">
        <v>1518</v>
      </c>
      <c r="AF1854" s="326">
        <v>19.234154182394327</v>
      </c>
      <c r="AG1854" s="322" t="s">
        <v>205</v>
      </c>
      <c r="AH1854" s="329">
        <v>36</v>
      </c>
      <c r="AI1854" s="326" t="s">
        <v>47</v>
      </c>
      <c r="AJ1854" s="440">
        <f>VLOOKUP(InformeTbHv[[#This Row],[TURNO]],[1]INFORMEHV!AI$2:AK$184,2,0)</f>
        <v>0.25</v>
      </c>
      <c r="AK1854" s="440">
        <f>VLOOKUP(InformeTbHv[[#This Row],[TURNO]],[1]INFORMEHV!AI$2:AK$184,3,0)</f>
        <v>0.58333333333333337</v>
      </c>
      <c r="AL1854" s="330">
        <v>25</v>
      </c>
      <c r="AM1854" s="326">
        <v>184</v>
      </c>
      <c r="AN1854" s="326">
        <v>100</v>
      </c>
      <c r="AO1854" s="326">
        <v>11</v>
      </c>
      <c r="AP1854" s="326">
        <v>31</v>
      </c>
      <c r="AQ1854" s="331">
        <v>19</v>
      </c>
      <c r="AR1854" s="330">
        <v>12</v>
      </c>
      <c r="AS1854" s="326">
        <v>0.5</v>
      </c>
      <c r="AT1854" s="323" t="s">
        <v>328</v>
      </c>
      <c r="AU1854" s="326" t="s">
        <v>279</v>
      </c>
      <c r="AV1854" s="326">
        <v>0.42</v>
      </c>
      <c r="AW1854" s="326">
        <v>0.42</v>
      </c>
      <c r="AX1854" s="326">
        <v>1</v>
      </c>
      <c r="AY1854" s="326"/>
      <c r="AZ1854" s="332" t="s">
        <v>1192</v>
      </c>
      <c r="BA1854" s="326" t="s">
        <v>46</v>
      </c>
      <c r="BB1854" s="317">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2.34</v>
      </c>
      <c r="BC1854" s="327"/>
      <c r="BD1854" s="327"/>
      <c r="BE1854" s="327"/>
      <c r="BF1854" s="327"/>
      <c r="BG1854" s="333"/>
      <c r="BH1854" s="366"/>
      <c r="BI1854" s="319"/>
      <c r="BJ1854" s="319"/>
      <c r="BK1854" s="320"/>
      <c r="BL1854" s="319"/>
    </row>
    <row r="1855" spans="1:64" s="62" customFormat="1" ht="18" customHeight="1" x14ac:dyDescent="0.3">
      <c r="A1855" s="307">
        <f>IFERROR(InformeTbHv[[#This Row],[T EFECTIVO]]/InformeTbHv[[#This Row],[Horas disponibles]],0)</f>
        <v>0.81037277147487841</v>
      </c>
      <c r="B1855" s="307">
        <f>((InformeTbHv[[#This Row],[T PROGRAMADO]]-InformeTbHv[[#This Row],[HORAS DE OTRAS PARADA]]))/InformeTbHv[[#This Row],[T PROGRAMADO]]</f>
        <v>0.76923076923076927</v>
      </c>
      <c r="C1855" s="325">
        <f>IFERROR(((InformeTbHv[[#This Row],[T PROGRAMADO]]-InformeTbHv[[#This Row],[Ttal P. mec]])/InformeTbHv[[#This Row],[T PROGRAMADO]]),0)</f>
        <v>0.94923076923076921</v>
      </c>
      <c r="D1855" s="326">
        <f>IFERROR(ROUND(InformeTbHv[[#This Row],[TOTAL DE ARBOLES]]/InformeTbHv[[#This Row],[T EFECTIVO]],2),"")</f>
        <v>81.599999999999994</v>
      </c>
      <c r="E1855" s="326">
        <f>(IFERROR(ROUND(InformeTbHv[[#This Row],[M3]]/InformeTbHv[[#This Row],[TOTAL DE ARBOLES]],2),""))</f>
        <v>0.25</v>
      </c>
      <c r="F1855" s="310">
        <f>IFERROR(ROUND(InformeTbHv[[#This Row],[M3]]/InformeTbHv[[#This Row],[T EFECTIVO]],2),"")</f>
        <v>20.03</v>
      </c>
      <c r="G1855" s="327">
        <f>InformeTbHv[[#This Row],[T PROGRAMADO]]-InformeTbHv[[#This Row],[HORAS DE OTRAS PARADA]]</f>
        <v>5</v>
      </c>
      <c r="H1855" s="327">
        <f>InformeTbHv[[#This Row],[T PROGRAMADO]]-SUM(InformeTbHv[[#This Row],[T PARADAS MEC]]+InformeTbHv[[#This Row],[ALISTAMIENTO]]+InformeTbHv[[#This Row],[Mantenimiento periódico]])</f>
        <v>6.17</v>
      </c>
      <c r="I1855" s="327">
        <f>InformeTbHv[[#This Row],[T PARADAS MEC]]+InformeTbHv[[#This Row],[ALISTAMIENTO]]+InformeTbHv[[#This Row],[Mantenimiento periódico]]</f>
        <v>0.33</v>
      </c>
      <c r="J1855" s="327">
        <f>SUMIF(InformeTbHv[[#This Row],[MOTIVO 1]],"Mantenimiento periódico",InformeTbHv[[#This Row],[T OTRA PARADA 1]])</f>
        <v>0</v>
      </c>
      <c r="K1855" s="327">
        <f>InformeTbHv[[#This Row],[Mantenimiento periódico]]+InformeTbHv[[#This Row],[ALISTAMIENTO]]</f>
        <v>0.33</v>
      </c>
      <c r="L1855" s="327">
        <f>SUM(InformeTbHv[[#This Row],[T OTRA PARADA 1]:[T OTRA PARADA 5]])</f>
        <v>1</v>
      </c>
      <c r="M1855" s="326" t="s">
        <v>68</v>
      </c>
      <c r="N1855" s="326" t="s">
        <v>1417</v>
      </c>
      <c r="O1855" s="326" t="s">
        <v>85</v>
      </c>
      <c r="P1855" s="326">
        <v>15961194</v>
      </c>
      <c r="Q1855" s="326" t="s">
        <v>65</v>
      </c>
      <c r="R1855" s="326" t="s">
        <v>44</v>
      </c>
      <c r="S1855" s="328">
        <v>46143</v>
      </c>
      <c r="T1855" s="326" t="s">
        <v>164</v>
      </c>
      <c r="U1855" s="326"/>
      <c r="V1855" s="326"/>
      <c r="W1855" s="326"/>
      <c r="X1855" s="326"/>
      <c r="Y1855" s="326"/>
      <c r="Z1855" s="326"/>
      <c r="AA1855" s="326"/>
      <c r="AB1855" s="326"/>
      <c r="AC1855" s="326" t="s">
        <v>1426</v>
      </c>
      <c r="AD1855" s="326" t="s">
        <v>1471</v>
      </c>
      <c r="AE1855" s="326" t="s">
        <v>1512</v>
      </c>
      <c r="AF1855" s="326">
        <v>26.520279887958782</v>
      </c>
      <c r="AG1855" s="326" t="s">
        <v>1319</v>
      </c>
      <c r="AH1855" s="329">
        <v>8</v>
      </c>
      <c r="AI1855" s="330" t="s">
        <v>45</v>
      </c>
      <c r="AJ1855" s="441">
        <f>VLOOKUP(InformeTbHv[[#This Row],[TURNO]],[1]INFORMEHV!AI$2:AK$184,2,0)</f>
        <v>0.58333333333333337</v>
      </c>
      <c r="AK1855" s="441">
        <f>VLOOKUP(InformeTbHv[[#This Row],[TURNO]],[1]INFORMEHV!AI$2:AK$184,3,0)</f>
        <v>0.91666666666666663</v>
      </c>
      <c r="AL1855" s="330"/>
      <c r="AM1855" s="326">
        <v>408</v>
      </c>
      <c r="AN1855" s="326">
        <v>100.17</v>
      </c>
      <c r="AO1855" s="326">
        <v>20.6</v>
      </c>
      <c r="AP1855" s="326"/>
      <c r="AQ1855" s="327"/>
      <c r="AR1855" s="326">
        <v>6.5</v>
      </c>
      <c r="AS1855" s="326"/>
      <c r="AT1855" s="326"/>
      <c r="AU1855" s="326"/>
      <c r="AV1855" s="326">
        <v>0.33</v>
      </c>
      <c r="AW1855" s="326"/>
      <c r="AX1855" s="326">
        <v>0.17</v>
      </c>
      <c r="AY1855" s="326"/>
      <c r="AZ1855" s="332" t="s">
        <v>1292</v>
      </c>
      <c r="BA1855" s="326" t="s">
        <v>48</v>
      </c>
      <c r="BB1855" s="317">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1.5</v>
      </c>
      <c r="BC1855" s="327">
        <v>1</v>
      </c>
      <c r="BD1855" s="327"/>
      <c r="BE1855" s="327"/>
      <c r="BF1855" s="327"/>
      <c r="BG1855" s="333"/>
      <c r="BH1855" s="366" t="s">
        <v>238</v>
      </c>
      <c r="BI1855" s="319"/>
      <c r="BJ1855" s="319"/>
      <c r="BK1855" s="320"/>
      <c r="BL1855" s="319"/>
    </row>
    <row r="1856" spans="1:64" s="62" customFormat="1" ht="18" customHeight="1" x14ac:dyDescent="0.3">
      <c r="A1856" s="307">
        <f>IFERROR(InformeTbHv[[#This Row],[T EFECTIVO]]/InformeTbHv[[#This Row],[Horas disponibles]],0)</f>
        <v>0.96359743040685231</v>
      </c>
      <c r="B1856" s="307">
        <f>((InformeTbHv[[#This Row],[T PROGRAMADO]]-InformeTbHv[[#This Row],[HORAS DE OTRAS PARADA]]))/InformeTbHv[[#This Row],[T PROGRAMADO]]</f>
        <v>0.69230769230769229</v>
      </c>
      <c r="C1856" s="325">
        <f>IFERROR(((InformeTbHv[[#This Row],[T PROGRAMADO]]-InformeTbHv[[#This Row],[Ttal P. mec]])/InformeTbHv[[#This Row],[T PROGRAMADO]]),0)</f>
        <v>0.71846153846153848</v>
      </c>
      <c r="D1856" s="326">
        <f>IFERROR(ROUND(InformeTbHv[[#This Row],[TOTAL DE ARBOLES]]/InformeTbHv[[#This Row],[T EFECTIVO]],2),"")</f>
        <v>47.11</v>
      </c>
      <c r="E1856" s="326">
        <f>(IFERROR(ROUND(InformeTbHv[[#This Row],[M3]]/InformeTbHv[[#This Row],[TOTAL DE ARBOLES]],2),""))</f>
        <v>0.37</v>
      </c>
      <c r="F1856" s="310">
        <f>IFERROR(ROUND(InformeTbHv[[#This Row],[M3]]/InformeTbHv[[#This Row],[T EFECTIVO]],2),"")</f>
        <v>17.66</v>
      </c>
      <c r="G1856" s="327">
        <f>InformeTbHv[[#This Row],[T PROGRAMADO]]-InformeTbHv[[#This Row],[HORAS DE OTRAS PARADA]]</f>
        <v>4.5</v>
      </c>
      <c r="H1856" s="327">
        <f>InformeTbHv[[#This Row],[T PROGRAMADO]]-SUM(InformeTbHv[[#This Row],[T PARADAS MEC]]+InformeTbHv[[#This Row],[ALISTAMIENTO]]+InformeTbHv[[#This Row],[Mantenimiento periódico]])</f>
        <v>4.67</v>
      </c>
      <c r="I1856" s="327">
        <f>InformeTbHv[[#This Row],[T PARADAS MEC]]+InformeTbHv[[#This Row],[ALISTAMIENTO]]+InformeTbHv[[#This Row],[Mantenimiento periódico]]</f>
        <v>1.83</v>
      </c>
      <c r="J1856" s="327">
        <f>SUMIF(InformeTbHv[[#This Row],[MOTIVO 1]],"Mantenimiento periódico",InformeTbHv[[#This Row],[T OTRA PARADA 1]])</f>
        <v>0</v>
      </c>
      <c r="K1856" s="327">
        <f>InformeTbHv[[#This Row],[Mantenimiento periódico]]+InformeTbHv[[#This Row],[ALISTAMIENTO]]</f>
        <v>0.33</v>
      </c>
      <c r="L1856" s="327">
        <f>SUM(InformeTbHv[[#This Row],[T OTRA PARADA 1]:[T OTRA PARADA 5]])</f>
        <v>0</v>
      </c>
      <c r="M1856" s="326" t="s">
        <v>68</v>
      </c>
      <c r="N1856" s="326" t="s">
        <v>1417</v>
      </c>
      <c r="O1856" s="326" t="s">
        <v>82</v>
      </c>
      <c r="P1856" s="326">
        <v>94266396</v>
      </c>
      <c r="Q1856" s="326" t="s">
        <v>65</v>
      </c>
      <c r="R1856" s="326" t="s">
        <v>44</v>
      </c>
      <c r="S1856" s="328">
        <v>46143</v>
      </c>
      <c r="T1856" s="326" t="s">
        <v>164</v>
      </c>
      <c r="U1856" s="326"/>
      <c r="V1856" s="326"/>
      <c r="W1856" s="326"/>
      <c r="X1856" s="326"/>
      <c r="Y1856" s="326"/>
      <c r="Z1856" s="326"/>
      <c r="AA1856" s="326"/>
      <c r="AB1856" s="326"/>
      <c r="AC1856" s="326" t="s">
        <v>1426</v>
      </c>
      <c r="AD1856" s="326" t="s">
        <v>1471</v>
      </c>
      <c r="AE1856" s="326" t="s">
        <v>1512</v>
      </c>
      <c r="AF1856" s="326">
        <v>26.520279887958782</v>
      </c>
      <c r="AG1856" s="326" t="s">
        <v>1319</v>
      </c>
      <c r="AH1856" s="329">
        <v>8</v>
      </c>
      <c r="AI1856" s="330" t="s">
        <v>47</v>
      </c>
      <c r="AJ1856" s="441">
        <f>VLOOKUP(InformeTbHv[[#This Row],[TURNO]],[1]INFORMEHV!AI$2:AK$184,2,0)</f>
        <v>0.25</v>
      </c>
      <c r="AK1856" s="441">
        <f>VLOOKUP(InformeTbHv[[#This Row],[TURNO]],[1]INFORMEHV!AI$2:AK$184,3,0)</f>
        <v>0.58333333333333337</v>
      </c>
      <c r="AL1856" s="330"/>
      <c r="AM1856" s="326">
        <v>212</v>
      </c>
      <c r="AN1856" s="326">
        <v>79.48</v>
      </c>
      <c r="AO1856" s="326">
        <v>24.46</v>
      </c>
      <c r="AP1856" s="326"/>
      <c r="AQ1856" s="327"/>
      <c r="AR1856" s="326">
        <v>6.5</v>
      </c>
      <c r="AS1856" s="326">
        <v>1.5</v>
      </c>
      <c r="AT1856" s="326"/>
      <c r="AU1856" s="326" t="s">
        <v>1293</v>
      </c>
      <c r="AV1856" s="326">
        <v>0.33</v>
      </c>
      <c r="AW1856" s="326"/>
      <c r="AX1856" s="326">
        <v>0.17</v>
      </c>
      <c r="AY1856" s="326"/>
      <c r="AZ1856" s="332" t="s">
        <v>1294</v>
      </c>
      <c r="BA1856" s="326" t="s">
        <v>48</v>
      </c>
      <c r="BB1856" s="317">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v>
      </c>
      <c r="BC1856" s="327"/>
      <c r="BD1856" s="327"/>
      <c r="BE1856" s="327"/>
      <c r="BF1856" s="327"/>
      <c r="BG1856" s="333"/>
      <c r="BH1856" s="366"/>
      <c r="BI1856" s="319"/>
      <c r="BJ1856" s="319"/>
      <c r="BK1856" s="320"/>
      <c r="BL1856" s="319"/>
    </row>
    <row r="1857" spans="1:64" s="62" customFormat="1" ht="18" customHeight="1" x14ac:dyDescent="0.3">
      <c r="A1857" s="307">
        <f>IFERROR(InformeTbHv[[#This Row],[T EFECTIVO]]/InformeTbHv[[#This Row],[Horas disponibles]],0)</f>
        <v>0.96401028277634959</v>
      </c>
      <c r="B1857" s="307">
        <f>((InformeTbHv[[#This Row],[T PROGRAMADO]]-InformeTbHv[[#This Row],[HORAS DE OTRAS PARADA]]))/InformeTbHv[[#This Row],[T PROGRAMADO]]</f>
        <v>0.9375</v>
      </c>
      <c r="C1857" s="325">
        <f>IFERROR(((InformeTbHv[[#This Row],[T PROGRAMADO]]-InformeTbHv[[#This Row],[Ttal P. mec]])/InformeTbHv[[#This Row],[T PROGRAMADO]]),0)</f>
        <v>0.97250000000000003</v>
      </c>
      <c r="D1857" s="326">
        <f>IFERROR(ROUND(InformeTbHv[[#This Row],[TOTAL DE ARBOLES]]/InformeTbHv[[#This Row],[T EFECTIVO]],2),"")</f>
        <v>35.29</v>
      </c>
      <c r="E1857" s="326">
        <f>(IFERROR(ROUND(InformeTbHv[[#This Row],[M3]]/InformeTbHv[[#This Row],[TOTAL DE ARBOLES]],2),""))</f>
        <v>0.39</v>
      </c>
      <c r="F1857" s="310">
        <f>IFERROR(ROUND(InformeTbHv[[#This Row],[M3]]/InformeTbHv[[#This Row],[T EFECTIVO]],2),"")</f>
        <v>13.61</v>
      </c>
      <c r="G1857" s="327">
        <f>InformeTbHv[[#This Row],[T PROGRAMADO]]-InformeTbHv[[#This Row],[HORAS DE OTRAS PARADA]]</f>
        <v>11.25</v>
      </c>
      <c r="H1857" s="327">
        <f>InformeTbHv[[#This Row],[T PROGRAMADO]]-SUM(InformeTbHv[[#This Row],[T PARADAS MEC]]+InformeTbHv[[#This Row],[ALISTAMIENTO]]+InformeTbHv[[#This Row],[Mantenimiento periódico]])</f>
        <v>11.67</v>
      </c>
      <c r="I1857" s="327">
        <f>InformeTbHv[[#This Row],[T PARADAS MEC]]+InformeTbHv[[#This Row],[ALISTAMIENTO]]+InformeTbHv[[#This Row],[Mantenimiento periódico]]</f>
        <v>0.33</v>
      </c>
      <c r="J1857" s="327">
        <f>SUMIF(InformeTbHv[[#This Row],[MOTIVO 1]],"Mantenimiento periódico",InformeTbHv[[#This Row],[T OTRA PARADA 1]])</f>
        <v>0</v>
      </c>
      <c r="K1857" s="327">
        <f>InformeTbHv[[#This Row],[Mantenimiento periódico]]+InformeTbHv[[#This Row],[ALISTAMIENTO]]</f>
        <v>0.33</v>
      </c>
      <c r="L1857" s="327">
        <f>SUM(InformeTbHv[[#This Row],[T OTRA PARADA 1]:[T OTRA PARADA 5]])</f>
        <v>0</v>
      </c>
      <c r="M1857" s="326" t="s">
        <v>76</v>
      </c>
      <c r="N1857" s="326" t="s">
        <v>1418</v>
      </c>
      <c r="O1857" s="326" t="s">
        <v>95</v>
      </c>
      <c r="P1857" s="326">
        <v>6135776</v>
      </c>
      <c r="Q1857" s="326" t="s">
        <v>43</v>
      </c>
      <c r="R1857" s="326" t="s">
        <v>49</v>
      </c>
      <c r="S1857" s="328">
        <v>46143</v>
      </c>
      <c r="T1857" s="326" t="s">
        <v>784</v>
      </c>
      <c r="U1857" s="326"/>
      <c r="V1857" s="326"/>
      <c r="W1857" s="326"/>
      <c r="X1857" s="326"/>
      <c r="Y1857" s="326"/>
      <c r="Z1857" s="326"/>
      <c r="AA1857" s="326"/>
      <c r="AB1857" s="326"/>
      <c r="AC1857" s="326" t="s">
        <v>1446</v>
      </c>
      <c r="AD1857" s="326" t="s">
        <v>1491</v>
      </c>
      <c r="AE1857" s="326" t="s">
        <v>1509</v>
      </c>
      <c r="AF1857" s="326">
        <v>26.49579155242149</v>
      </c>
      <c r="AG1857" s="322" t="s">
        <v>205</v>
      </c>
      <c r="AH1857" s="329">
        <v>4</v>
      </c>
      <c r="AI1857" s="326" t="s">
        <v>47</v>
      </c>
      <c r="AJ1857" s="440">
        <f>VLOOKUP(InformeTbHv[[#This Row],[TURNO]],[1]INFORMEHV!AI$2:AK$184,2,0)</f>
        <v>0.25</v>
      </c>
      <c r="AK1857" s="440">
        <f>VLOOKUP(InformeTbHv[[#This Row],[TURNO]],[1]INFORMEHV!AI$2:AK$184,3,0)</f>
        <v>0.58333333333333337</v>
      </c>
      <c r="AL1857" s="330">
        <v>22</v>
      </c>
      <c r="AM1857" s="326">
        <v>397</v>
      </c>
      <c r="AN1857" s="326">
        <v>153.15</v>
      </c>
      <c r="AO1857" s="326">
        <v>11.76</v>
      </c>
      <c r="AP1857" s="326"/>
      <c r="AQ1857" s="327">
        <v>20</v>
      </c>
      <c r="AR1857" s="326">
        <v>12</v>
      </c>
      <c r="AS1857" s="326"/>
      <c r="AT1857" s="326"/>
      <c r="AU1857" s="326"/>
      <c r="AV1857" s="326">
        <v>0.33</v>
      </c>
      <c r="AW1857" s="326">
        <v>0.25</v>
      </c>
      <c r="AX1857" s="326">
        <v>0.17</v>
      </c>
      <c r="AY1857" s="326">
        <v>6</v>
      </c>
      <c r="AZ1857" s="332"/>
      <c r="BA1857" s="326" t="s">
        <v>46</v>
      </c>
      <c r="BB1857" s="317">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0.75000000000000011</v>
      </c>
      <c r="BC1857" s="327"/>
      <c r="BD1857" s="327"/>
      <c r="BE1857" s="327"/>
      <c r="BF1857" s="327"/>
      <c r="BG1857" s="333"/>
      <c r="BH1857" s="366"/>
      <c r="BI1857" s="319"/>
      <c r="BJ1857" s="319"/>
      <c r="BK1857" s="320"/>
      <c r="BL1857" s="319"/>
    </row>
    <row r="1858" spans="1:64" s="62" customFormat="1" ht="18" customHeight="1" x14ac:dyDescent="0.3">
      <c r="A1858" s="307">
        <f>IFERROR(InformeTbHv[[#This Row],[T EFECTIVO]]/InformeTbHv[[#This Row],[Horas disponibles]],0)</f>
        <v>0.8</v>
      </c>
      <c r="B1858" s="307">
        <f>((InformeTbHv[[#This Row],[T PROGRAMADO]]-InformeTbHv[[#This Row],[HORAS DE OTRAS PARADA]]))/InformeTbHv[[#This Row],[T PROGRAMADO]]</f>
        <v>0.75</v>
      </c>
      <c r="C1858" s="325">
        <f>IFERROR(((InformeTbHv[[#This Row],[T PROGRAMADO]]-InformeTbHv[[#This Row],[Ttal P. mec]])/InformeTbHv[[#This Row],[T PROGRAMADO]]),0)</f>
        <v>0.9375</v>
      </c>
      <c r="D1858" s="326">
        <f>IFERROR(ROUND(InformeTbHv[[#This Row],[TOTAL DE ARBOLES]]/InformeTbHv[[#This Row],[T EFECTIVO]],2),"")</f>
        <v>106.17</v>
      </c>
      <c r="E1858" s="326">
        <f>(IFERROR(ROUND(InformeTbHv[[#This Row],[M3]]/InformeTbHv[[#This Row],[TOTAL DE ARBOLES]],2),""))</f>
        <v>7.0000000000000007E-2</v>
      </c>
      <c r="F1858" s="310">
        <f>IFERROR(ROUND(InformeTbHv[[#This Row],[M3]]/InformeTbHv[[#This Row],[T EFECTIVO]],2),"")</f>
        <v>7.45</v>
      </c>
      <c r="G1858" s="327">
        <f>InformeTbHv[[#This Row],[T PROGRAMADO]]-InformeTbHv[[#This Row],[HORAS DE OTRAS PARADA]]</f>
        <v>6</v>
      </c>
      <c r="H1858" s="327">
        <f>InformeTbHv[[#This Row],[T PROGRAMADO]]-SUM(InformeTbHv[[#This Row],[T PARADAS MEC]]+InformeTbHv[[#This Row],[ALISTAMIENTO]]+InformeTbHv[[#This Row],[Mantenimiento periódico]])</f>
        <v>7.5</v>
      </c>
      <c r="I1858" s="327">
        <f>InformeTbHv[[#This Row],[T PARADAS MEC]]+InformeTbHv[[#This Row],[ALISTAMIENTO]]+InformeTbHv[[#This Row],[Mantenimiento periódico]]</f>
        <v>0.5</v>
      </c>
      <c r="J1858" s="327">
        <f>SUMIF(InformeTbHv[[#This Row],[MOTIVO 1]],"Mantenimiento periódico",InformeTbHv[[#This Row],[T OTRA PARADA 1]])</f>
        <v>0</v>
      </c>
      <c r="K1858" s="327">
        <f>InformeTbHv[[#This Row],[Mantenimiento periódico]]+InformeTbHv[[#This Row],[ALISTAMIENTO]]</f>
        <v>0.5</v>
      </c>
      <c r="L1858" s="327">
        <f>SUM(InformeTbHv[[#This Row],[T OTRA PARADA 1]:[T OTRA PARADA 5]])</f>
        <v>1</v>
      </c>
      <c r="M1858" s="326" t="s">
        <v>136</v>
      </c>
      <c r="N1858" s="326" t="s">
        <v>1417</v>
      </c>
      <c r="O1858" s="326" t="s">
        <v>375</v>
      </c>
      <c r="P1858" s="326">
        <v>1127213532</v>
      </c>
      <c r="Q1858" s="326" t="s">
        <v>65</v>
      </c>
      <c r="R1858" s="326" t="s">
        <v>49</v>
      </c>
      <c r="S1858" s="328">
        <v>46143</v>
      </c>
      <c r="T1858" s="326" t="s">
        <v>1237</v>
      </c>
      <c r="U1858" s="326"/>
      <c r="V1858" s="326"/>
      <c r="W1858" s="326"/>
      <c r="X1858" s="326"/>
      <c r="Y1858" s="326"/>
      <c r="Z1858" s="326"/>
      <c r="AA1858" s="326"/>
      <c r="AB1858" s="326"/>
      <c r="AC1858" s="326" t="s">
        <v>1456</v>
      </c>
      <c r="AD1858" s="326" t="s">
        <v>1501</v>
      </c>
      <c r="AE1858" s="326" t="s">
        <v>1513</v>
      </c>
      <c r="AF1858" s="326">
        <v>20.146366239482933</v>
      </c>
      <c r="AG1858" s="322" t="s">
        <v>205</v>
      </c>
      <c r="AH1858" s="329">
        <v>4</v>
      </c>
      <c r="AI1858" s="326" t="s">
        <v>47</v>
      </c>
      <c r="AJ1858" s="440">
        <f>VLOOKUP(InformeTbHv[[#This Row],[TURNO]],[1]INFORMEHV!AI$2:AK$184,2,0)</f>
        <v>0.25</v>
      </c>
      <c r="AK1858" s="440">
        <f>VLOOKUP(InformeTbHv[[#This Row],[TURNO]],[1]INFORMEHV!AI$2:AK$184,3,0)</f>
        <v>0.58333333333333337</v>
      </c>
      <c r="AL1858" s="330">
        <v>25</v>
      </c>
      <c r="AM1858" s="326">
        <v>637</v>
      </c>
      <c r="AN1858" s="326">
        <v>44.7</v>
      </c>
      <c r="AO1858" s="326">
        <v>10.08</v>
      </c>
      <c r="AP1858" s="326"/>
      <c r="AQ1858" s="327">
        <v>15</v>
      </c>
      <c r="AR1858" s="326">
        <v>8</v>
      </c>
      <c r="AS1858" s="326"/>
      <c r="AT1858" s="326"/>
      <c r="AU1858" s="326"/>
      <c r="AV1858" s="326">
        <v>0.5</v>
      </c>
      <c r="AW1858" s="326"/>
      <c r="AX1858" s="326">
        <v>0.5</v>
      </c>
      <c r="AY1858" s="326">
        <v>4</v>
      </c>
      <c r="AZ1858" s="332"/>
      <c r="BA1858" s="326" t="s">
        <v>48</v>
      </c>
      <c r="BB1858" s="317">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v>
      </c>
      <c r="BC1858" s="327">
        <v>1</v>
      </c>
      <c r="BD1858" s="327"/>
      <c r="BE1858" s="327"/>
      <c r="BF1858" s="327"/>
      <c r="BG1858" s="333"/>
      <c r="BH1858" s="365" t="s">
        <v>236</v>
      </c>
      <c r="BI1858" s="319"/>
      <c r="BJ1858" s="319"/>
      <c r="BK1858" s="320"/>
      <c r="BL1858" s="319"/>
    </row>
    <row r="1859" spans="1:64" s="62" customFormat="1" ht="18" customHeight="1" x14ac:dyDescent="0.3">
      <c r="A1859" s="307">
        <f>IFERROR(InformeTbHv[[#This Row],[T EFECTIVO]]/InformeTbHv[[#This Row],[Horas disponibles]],0)</f>
        <v>0</v>
      </c>
      <c r="B1859" s="307">
        <f>((InformeTbHv[[#This Row],[T PROGRAMADO]]-InformeTbHv[[#This Row],[HORAS DE OTRAS PARADA]]))/InformeTbHv[[#This Row],[T PROGRAMADO]]</f>
        <v>0</v>
      </c>
      <c r="C1859" s="325">
        <f>IFERROR(((InformeTbHv[[#This Row],[T PROGRAMADO]]-InformeTbHv[[#This Row],[Ttal P. mec]])/InformeTbHv[[#This Row],[T PROGRAMADO]]),0)</f>
        <v>0.97875000000000001</v>
      </c>
      <c r="D1859" s="326" t="str">
        <f>IFERROR(ROUND(InformeTbHv[[#This Row],[TOTAL DE ARBOLES]]/InformeTbHv[[#This Row],[T EFECTIVO]],2),"")</f>
        <v/>
      </c>
      <c r="E1859" s="326">
        <f>(IFERROR(ROUND(InformeTbHv[[#This Row],[M3]]/InformeTbHv[[#This Row],[TOTAL DE ARBOLES]],2),""))</f>
        <v>0.26</v>
      </c>
      <c r="F1859" s="310" t="str">
        <f>IFERROR(ROUND(InformeTbHv[[#This Row],[M3]]/InformeTbHv[[#This Row],[T EFECTIVO]],2),"")</f>
        <v/>
      </c>
      <c r="G1859" s="327">
        <f>InformeTbHv[[#This Row],[T PROGRAMADO]]-InformeTbHv[[#This Row],[HORAS DE OTRAS PARADA]]</f>
        <v>0</v>
      </c>
      <c r="H1859" s="327">
        <f>InformeTbHv[[#This Row],[T PROGRAMADO]]-SUM(InformeTbHv[[#This Row],[T PARADAS MEC]]+InformeTbHv[[#This Row],[ALISTAMIENTO]]+InformeTbHv[[#This Row],[Mantenimiento periódico]])</f>
        <v>7.83</v>
      </c>
      <c r="I1859" s="327">
        <f>InformeTbHv[[#This Row],[T PARADAS MEC]]+InformeTbHv[[#This Row],[ALISTAMIENTO]]+InformeTbHv[[#This Row],[Mantenimiento periódico]]</f>
        <v>0.17</v>
      </c>
      <c r="J1859" s="327">
        <f>SUMIF(InformeTbHv[[#This Row],[MOTIVO 1]],"Mantenimiento periódico",InformeTbHv[[#This Row],[T OTRA PARADA 1]])</f>
        <v>0</v>
      </c>
      <c r="K1859" s="327">
        <f>InformeTbHv[[#This Row],[Mantenimiento periódico]]+InformeTbHv[[#This Row],[ALISTAMIENTO]]</f>
        <v>0.17</v>
      </c>
      <c r="L1859" s="327">
        <f>SUM(InformeTbHv[[#This Row],[T OTRA PARADA 1]:[T OTRA PARADA 5]])</f>
        <v>7.33</v>
      </c>
      <c r="M1859" s="326" t="s">
        <v>136</v>
      </c>
      <c r="N1859" s="326" t="s">
        <v>1417</v>
      </c>
      <c r="O1859" s="326" t="s">
        <v>190</v>
      </c>
      <c r="P1859" s="326">
        <v>4582961</v>
      </c>
      <c r="Q1859" s="326" t="s">
        <v>65</v>
      </c>
      <c r="R1859" s="326" t="s">
        <v>49</v>
      </c>
      <c r="S1859" s="328">
        <v>46143</v>
      </c>
      <c r="T1859" s="326" t="s">
        <v>1237</v>
      </c>
      <c r="U1859" s="326"/>
      <c r="V1859" s="326"/>
      <c r="W1859" s="326"/>
      <c r="X1859" s="326"/>
      <c r="Y1859" s="326"/>
      <c r="Z1859" s="326"/>
      <c r="AA1859" s="326"/>
      <c r="AB1859" s="326"/>
      <c r="AC1859" s="326" t="s">
        <v>1456</v>
      </c>
      <c r="AD1859" s="326" t="s">
        <v>1501</v>
      </c>
      <c r="AE1859" s="326" t="s">
        <v>1513</v>
      </c>
      <c r="AF1859" s="326">
        <v>20.146366239482933</v>
      </c>
      <c r="AG1859" s="322" t="s">
        <v>205</v>
      </c>
      <c r="AH1859" s="329">
        <v>4</v>
      </c>
      <c r="AI1859" s="326" t="s">
        <v>45</v>
      </c>
      <c r="AJ1859" s="440">
        <f>VLOOKUP(InformeTbHv[[#This Row],[TURNO]],[1]INFORMEHV!AI$2:AK$184,2,0)</f>
        <v>0.58333333333333337</v>
      </c>
      <c r="AK1859" s="440">
        <f>VLOOKUP(InformeTbHv[[#This Row],[TURNO]],[1]INFORMEHV!AI$2:AK$184,3,0)</f>
        <v>0.91666666666666663</v>
      </c>
      <c r="AL1859" s="330">
        <v>25</v>
      </c>
      <c r="AM1859" s="326">
        <v>210</v>
      </c>
      <c r="AN1859" s="326">
        <v>55</v>
      </c>
      <c r="AO1859" s="326">
        <v>16</v>
      </c>
      <c r="AP1859" s="326">
        <v>67</v>
      </c>
      <c r="AQ1859" s="327">
        <v>17</v>
      </c>
      <c r="AR1859" s="326">
        <v>8</v>
      </c>
      <c r="AS1859" s="326"/>
      <c r="AT1859" s="326"/>
      <c r="AU1859" s="326"/>
      <c r="AV1859" s="326">
        <v>0.17</v>
      </c>
      <c r="AW1859" s="326">
        <v>0.25</v>
      </c>
      <c r="AX1859" s="326">
        <v>0.25</v>
      </c>
      <c r="AY1859" s="326"/>
      <c r="AZ1859" s="332" t="s">
        <v>1314</v>
      </c>
      <c r="BA1859" s="326" t="s">
        <v>48</v>
      </c>
      <c r="BB1859" s="317">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1859" s="327">
        <v>7.33</v>
      </c>
      <c r="BD1859" s="327"/>
      <c r="BE1859" s="327"/>
      <c r="BF1859" s="327"/>
      <c r="BG1859" s="333"/>
      <c r="BH1859" s="366" t="s">
        <v>1376</v>
      </c>
      <c r="BI1859" s="319"/>
      <c r="BJ1859" s="319"/>
      <c r="BK1859" s="320"/>
      <c r="BL1859" s="319"/>
    </row>
    <row r="1860" spans="1:64" ht="18" customHeight="1" x14ac:dyDescent="0.3">
      <c r="A1860" s="76">
        <f>IFERROR(InformeTbHv[[#This Row],[T EFECTIVO]]/InformeTbHv[[#This Row],[Horas disponibles]],0)</f>
        <v>0.52645161290322584</v>
      </c>
      <c r="B1860" s="76">
        <f>((InformeTbHv[[#This Row],[T PROGRAMADO]]-InformeTbHv[[#This Row],[HORAS DE OTRAS PARADA]]))/InformeTbHv[[#This Row],[T PROGRAMADO]]</f>
        <v>0.51</v>
      </c>
      <c r="C1860" s="217">
        <f>IFERROR(((InformeTbHv[[#This Row],[T PROGRAMADO]]-InformeTbHv[[#This Row],[Ttal P. mec]])/InformeTbHv[[#This Row],[T PROGRAMADO]]),0)</f>
        <v>0.96875</v>
      </c>
      <c r="D1860" s="49">
        <f>IFERROR(ROUND(InformeTbHv[[#This Row],[TOTAL DE ARBOLES]]/InformeTbHv[[#This Row],[T EFECTIVO]],2),"")</f>
        <v>3.92</v>
      </c>
      <c r="E1860" s="49">
        <f>(IFERROR(ROUND(InformeTbHv[[#This Row],[M3]]/InformeTbHv[[#This Row],[TOTAL DE ARBOLES]],2),""))</f>
        <v>1.94</v>
      </c>
      <c r="F1860" s="39">
        <f>IFERROR(ROUND(InformeTbHv[[#This Row],[M3]]/InformeTbHv[[#This Row],[T EFECTIVO]],2),"")</f>
        <v>7.6</v>
      </c>
      <c r="G1860" s="72">
        <f>InformeTbHv[[#This Row],[T PROGRAMADO]]-InformeTbHv[[#This Row],[HORAS DE OTRAS PARADA]]</f>
        <v>4.08</v>
      </c>
      <c r="H1860" s="72">
        <f>InformeTbHv[[#This Row],[T PROGRAMADO]]-SUM(InformeTbHv[[#This Row],[T PARADAS MEC]]+InformeTbHv[[#This Row],[ALISTAMIENTO]]+InformeTbHv[[#This Row],[Mantenimiento periódico]])</f>
        <v>7.75</v>
      </c>
      <c r="I1860" s="72">
        <f>InformeTbHv[[#This Row],[T PARADAS MEC]]+InformeTbHv[[#This Row],[ALISTAMIENTO]]+InformeTbHv[[#This Row],[Mantenimiento periódico]]</f>
        <v>0.25</v>
      </c>
      <c r="J1860" s="72">
        <f>SUMIF(InformeTbHv[[#This Row],[MOTIVO 1]],"Mantenimiento periódico",InformeTbHv[[#This Row],[T OTRA PARADA 1]])</f>
        <v>0</v>
      </c>
      <c r="K1860" s="72">
        <f>InformeTbHv[[#This Row],[Mantenimiento periódico]]+InformeTbHv[[#This Row],[ALISTAMIENTO]]</f>
        <v>0.25</v>
      </c>
      <c r="L1860" s="72">
        <f>SUM(InformeTbHv[[#This Row],[T OTRA PARADA 1]:[T OTRA PARADA 5]])</f>
        <v>3</v>
      </c>
      <c r="M1860" s="49" t="s">
        <v>55</v>
      </c>
      <c r="N1860" s="49" t="s">
        <v>1418</v>
      </c>
      <c r="O1860" s="49" t="s">
        <v>56</v>
      </c>
      <c r="P1860" s="49">
        <v>1114480052</v>
      </c>
      <c r="Q1860" s="49" t="s">
        <v>43</v>
      </c>
      <c r="R1860" s="49" t="s">
        <v>49</v>
      </c>
      <c r="S1860" s="77">
        <v>46142</v>
      </c>
      <c r="T1860" s="49" t="s">
        <v>518</v>
      </c>
      <c r="U1860" s="49"/>
      <c r="V1860" s="49"/>
      <c r="W1860" s="49"/>
      <c r="X1860" s="49"/>
      <c r="Y1860" s="49"/>
      <c r="Z1860" s="49"/>
      <c r="AA1860" s="49"/>
      <c r="AB1860" s="49"/>
      <c r="AC1860" s="49" t="s">
        <v>1431</v>
      </c>
      <c r="AD1860" s="49" t="s">
        <v>1476</v>
      </c>
      <c r="AE1860" s="49" t="s">
        <v>1518</v>
      </c>
      <c r="AF1860" s="49">
        <v>19.234154182394327</v>
      </c>
      <c r="AG1860" s="49" t="s">
        <v>1318</v>
      </c>
      <c r="AH1860" s="259">
        <v>15</v>
      </c>
      <c r="AI1860" s="49" t="s">
        <v>47</v>
      </c>
      <c r="AJ1860" s="420">
        <f>VLOOKUP(InformeTbHv[[#This Row],[TURNO]],[1]INFORMEHV!AI$2:AK$184,2,0)</f>
        <v>0.25</v>
      </c>
      <c r="AK1860" s="420">
        <f>VLOOKUP(InformeTbHv[[#This Row],[TURNO]],[1]INFORMEHV!AI$2:AK$184,3,0)</f>
        <v>0.58333333333333337</v>
      </c>
      <c r="AL1860" s="125">
        <v>26</v>
      </c>
      <c r="AM1860" s="49">
        <v>16</v>
      </c>
      <c r="AN1860" s="49">
        <v>31</v>
      </c>
      <c r="AO1860" s="49">
        <v>11</v>
      </c>
      <c r="AP1860" s="49">
        <v>30</v>
      </c>
      <c r="AQ1860" s="197">
        <v>26</v>
      </c>
      <c r="AR1860" s="49">
        <v>8</v>
      </c>
      <c r="AS1860" s="49"/>
      <c r="AT1860" s="49"/>
      <c r="AU1860" s="49"/>
      <c r="AV1860" s="49">
        <v>0.25</v>
      </c>
      <c r="AW1860" s="49">
        <v>0.42</v>
      </c>
      <c r="AX1860" s="49">
        <v>0.25</v>
      </c>
      <c r="AY1860" s="49"/>
      <c r="AZ1860" s="71" t="s">
        <v>1295</v>
      </c>
      <c r="BA1860" s="49" t="s">
        <v>46</v>
      </c>
      <c r="BB186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3.92</v>
      </c>
      <c r="BC1860" s="72">
        <v>3</v>
      </c>
      <c r="BD1860" s="72"/>
      <c r="BE1860" s="72"/>
      <c r="BF1860" s="72"/>
      <c r="BG1860" s="74"/>
      <c r="BH1860" s="44" t="s">
        <v>237</v>
      </c>
      <c r="BI1860" s="45"/>
      <c r="BJ1860" s="45"/>
      <c r="BK1860" s="46"/>
      <c r="BL1860" s="45"/>
    </row>
    <row r="1861" spans="1:64" ht="18" customHeight="1" x14ac:dyDescent="0.3">
      <c r="A1861" s="76">
        <f>IFERROR(InformeTbHv[[#This Row],[T EFECTIVO]]/InformeTbHv[[#This Row],[Horas disponibles]],0)</f>
        <v>0.83940042826552463</v>
      </c>
      <c r="B1861" s="76">
        <f>((InformeTbHv[[#This Row],[T PROGRAMADO]]-InformeTbHv[[#This Row],[HORAS DE OTRAS PARADA]]))/InformeTbHv[[#This Row],[T PROGRAMADO]]</f>
        <v>0.49</v>
      </c>
      <c r="C1861" s="217">
        <f>IFERROR(((InformeTbHv[[#This Row],[T PROGRAMADO]]-InformeTbHv[[#This Row],[Ttal P. mec]])/InformeTbHv[[#This Row],[T PROGRAMADO]]),0)</f>
        <v>0.58374999999999999</v>
      </c>
      <c r="D1861" s="49">
        <f>IFERROR(ROUND(InformeTbHv[[#This Row],[TOTAL DE ARBOLES]]/InformeTbHv[[#This Row],[T EFECTIVO]],2),"")</f>
        <v>99.49</v>
      </c>
      <c r="E1861" s="49">
        <f>(IFERROR(ROUND(InformeTbHv[[#This Row],[M3]]/InformeTbHv[[#This Row],[TOTAL DE ARBOLES]],2),""))</f>
        <v>0.11</v>
      </c>
      <c r="F1861" s="39">
        <f>IFERROR(ROUND(InformeTbHv[[#This Row],[M3]]/InformeTbHv[[#This Row],[T EFECTIVO]],2),"")</f>
        <v>11.22</v>
      </c>
      <c r="G1861" s="72">
        <f>InformeTbHv[[#This Row],[T PROGRAMADO]]-InformeTbHv[[#This Row],[HORAS DE OTRAS PARADA]]</f>
        <v>3.92</v>
      </c>
      <c r="H1861" s="72">
        <f>InformeTbHv[[#This Row],[T PROGRAMADO]]-SUM(InformeTbHv[[#This Row],[T PARADAS MEC]]+InformeTbHv[[#This Row],[ALISTAMIENTO]]+InformeTbHv[[#This Row],[Mantenimiento periódico]])</f>
        <v>4.67</v>
      </c>
      <c r="I1861" s="72">
        <f>InformeTbHv[[#This Row],[T PARADAS MEC]]+InformeTbHv[[#This Row],[ALISTAMIENTO]]+InformeTbHv[[#This Row],[Mantenimiento periódico]]</f>
        <v>3.33</v>
      </c>
      <c r="J1861" s="72">
        <f>SUMIF(InformeTbHv[[#This Row],[MOTIVO 1]],"Mantenimiento periódico",InformeTbHv[[#This Row],[T OTRA PARADA 1]])</f>
        <v>0</v>
      </c>
      <c r="K1861" s="72">
        <f>InformeTbHv[[#This Row],[Mantenimiento periódico]]+InformeTbHv[[#This Row],[ALISTAMIENTO]]</f>
        <v>0.5</v>
      </c>
      <c r="L1861" s="72">
        <f>SUM(InformeTbHv[[#This Row],[T OTRA PARADA 1]:[T OTRA PARADA 5]])</f>
        <v>0</v>
      </c>
      <c r="M1861" s="49" t="s">
        <v>134</v>
      </c>
      <c r="N1861" s="49" t="s">
        <v>1417</v>
      </c>
      <c r="O1861" s="49" t="s">
        <v>370</v>
      </c>
      <c r="P1861" s="49">
        <v>1022124531</v>
      </c>
      <c r="Q1861" s="49" t="s">
        <v>65</v>
      </c>
      <c r="R1861" s="49" t="s">
        <v>49</v>
      </c>
      <c r="S1861" s="77">
        <v>46142</v>
      </c>
      <c r="T1861" s="49" t="s">
        <v>1272</v>
      </c>
      <c r="U1861" s="49"/>
      <c r="V1861" s="49"/>
      <c r="W1861" s="49"/>
      <c r="X1861" s="49"/>
      <c r="Y1861" s="49"/>
      <c r="Z1861" s="49"/>
      <c r="AA1861" s="49"/>
      <c r="AB1861" s="49"/>
      <c r="AC1861" s="49" t="s">
        <v>1459</v>
      </c>
      <c r="AD1861" s="49" t="s">
        <v>1504</v>
      </c>
      <c r="AE1861" s="49" t="s">
        <v>1513</v>
      </c>
      <c r="AF1861" s="49">
        <v>19.214644558914031</v>
      </c>
      <c r="AG1861" s="251" t="s">
        <v>205</v>
      </c>
      <c r="AH1861" s="259">
        <v>4</v>
      </c>
      <c r="AI1861" s="49" t="s">
        <v>47</v>
      </c>
      <c r="AJ1861" s="420">
        <f>VLOOKUP(InformeTbHv[[#This Row],[TURNO]],[1]INFORMEHV!AI$2:AK$184,2,0)</f>
        <v>0.25</v>
      </c>
      <c r="AK1861" s="420">
        <f>VLOOKUP(InformeTbHv[[#This Row],[TURNO]],[1]INFORMEHV!AI$2:AK$184,3,0)</f>
        <v>0.58333333333333337</v>
      </c>
      <c r="AL1861" s="125">
        <v>23</v>
      </c>
      <c r="AM1861" s="49">
        <v>390</v>
      </c>
      <c r="AN1861" s="49">
        <v>44</v>
      </c>
      <c r="AO1861" s="49">
        <v>8</v>
      </c>
      <c r="AP1861" s="49">
        <v>78</v>
      </c>
      <c r="AQ1861" s="72">
        <v>16</v>
      </c>
      <c r="AR1861" s="125">
        <v>8</v>
      </c>
      <c r="AS1861" s="49">
        <v>2.83</v>
      </c>
      <c r="AT1861" s="30" t="s">
        <v>328</v>
      </c>
      <c r="AU1861" s="49" t="s">
        <v>1275</v>
      </c>
      <c r="AV1861" s="49">
        <v>0.5</v>
      </c>
      <c r="AW1861" s="49">
        <v>0.25</v>
      </c>
      <c r="AX1861" s="49">
        <v>0.5</v>
      </c>
      <c r="AY1861" s="49"/>
      <c r="AZ1861" s="71"/>
      <c r="BA1861" s="49" t="s">
        <v>48</v>
      </c>
      <c r="BB186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4.08</v>
      </c>
      <c r="BC1861" s="72"/>
      <c r="BD1861" s="72"/>
      <c r="BE1861" s="72"/>
      <c r="BF1861" s="72"/>
      <c r="BG1861" s="74"/>
      <c r="BH1861" s="44"/>
      <c r="BI1861" s="45"/>
      <c r="BJ1861" s="45"/>
      <c r="BK1861" s="46"/>
      <c r="BL1861" s="45"/>
    </row>
    <row r="1862" spans="1:64" ht="18" customHeight="1" x14ac:dyDescent="0.3">
      <c r="A1862" s="76">
        <f>IFERROR(InformeTbHv[[#This Row],[T EFECTIVO]]/InformeTbHv[[#This Row],[Horas disponibles]],0)</f>
        <v>0.94524119947848761</v>
      </c>
      <c r="B1862" s="76">
        <f>((InformeTbHv[[#This Row],[T PROGRAMADO]]-InformeTbHv[[#This Row],[HORAS DE OTRAS PARADA]]))/InformeTbHv[[#This Row],[T PROGRAMADO]]</f>
        <v>0.90625</v>
      </c>
      <c r="C1862" s="217">
        <f>IFERROR(((InformeTbHv[[#This Row],[T PROGRAMADO]]-InformeTbHv[[#This Row],[Ttal P. mec]])/InformeTbHv[[#This Row],[T PROGRAMADO]]),0)</f>
        <v>0.95874999999999999</v>
      </c>
      <c r="D1862" s="49">
        <f>IFERROR(ROUND(InformeTbHv[[#This Row],[TOTAL DE ARBOLES]]/InformeTbHv[[#This Row],[T EFECTIVO]],2),"")</f>
        <v>18.21</v>
      </c>
      <c r="E1862" s="49">
        <f>(IFERROR(ROUND(InformeTbHv[[#This Row],[M3]]/InformeTbHv[[#This Row],[TOTAL DE ARBOLES]],2),""))</f>
        <v>0.35</v>
      </c>
      <c r="F1862" s="39">
        <f>IFERROR(ROUND(InformeTbHv[[#This Row],[M3]]/InformeTbHv[[#This Row],[T EFECTIVO]],2),"")</f>
        <v>6.33</v>
      </c>
      <c r="G1862" s="72">
        <f>InformeTbHv[[#This Row],[T PROGRAMADO]]-InformeTbHv[[#This Row],[HORAS DE OTRAS PARADA]]</f>
        <v>7.25</v>
      </c>
      <c r="H1862" s="72">
        <f>InformeTbHv[[#This Row],[T PROGRAMADO]]-SUM(InformeTbHv[[#This Row],[T PARADAS MEC]]+InformeTbHv[[#This Row],[ALISTAMIENTO]]+InformeTbHv[[#This Row],[Mantenimiento periódico]])</f>
        <v>7.67</v>
      </c>
      <c r="I1862" s="72">
        <f>InformeTbHv[[#This Row],[T PARADAS MEC]]+InformeTbHv[[#This Row],[ALISTAMIENTO]]+InformeTbHv[[#This Row],[Mantenimiento periódico]]</f>
        <v>0.33</v>
      </c>
      <c r="J1862" s="72">
        <f>SUMIF(InformeTbHv[[#This Row],[MOTIVO 1]],"Mantenimiento periódico",InformeTbHv[[#This Row],[T OTRA PARADA 1]])</f>
        <v>0</v>
      </c>
      <c r="K1862" s="72">
        <f>InformeTbHv[[#This Row],[Mantenimiento periódico]]+InformeTbHv[[#This Row],[ALISTAMIENTO]]</f>
        <v>0.33</v>
      </c>
      <c r="L1862" s="72">
        <f>SUM(InformeTbHv[[#This Row],[T OTRA PARADA 1]:[T OTRA PARADA 5]])</f>
        <v>0</v>
      </c>
      <c r="M1862" s="49" t="s">
        <v>76</v>
      </c>
      <c r="N1862" s="49" t="s">
        <v>1418</v>
      </c>
      <c r="O1862" s="49" t="s">
        <v>95</v>
      </c>
      <c r="P1862" s="49">
        <v>6135776</v>
      </c>
      <c r="Q1862" s="49" t="s">
        <v>43</v>
      </c>
      <c r="R1862" s="49" t="s">
        <v>49</v>
      </c>
      <c r="S1862" s="77">
        <v>46142</v>
      </c>
      <c r="T1862" s="49" t="s">
        <v>784</v>
      </c>
      <c r="U1862" s="49"/>
      <c r="V1862" s="49"/>
      <c r="W1862" s="49"/>
      <c r="X1862" s="49"/>
      <c r="Y1862" s="49"/>
      <c r="Z1862" s="49"/>
      <c r="AA1862" s="49"/>
      <c r="AB1862" s="49"/>
      <c r="AC1862" s="49" t="s">
        <v>1446</v>
      </c>
      <c r="AD1862" s="49" t="s">
        <v>1491</v>
      </c>
      <c r="AE1862" s="49" t="s">
        <v>1509</v>
      </c>
      <c r="AF1862" s="49">
        <v>26.49579155242149</v>
      </c>
      <c r="AG1862" s="251" t="s">
        <v>205</v>
      </c>
      <c r="AH1862" s="259">
        <v>4</v>
      </c>
      <c r="AI1862" s="49" t="s">
        <v>45</v>
      </c>
      <c r="AJ1862" s="420">
        <f>VLOOKUP(InformeTbHv[[#This Row],[TURNO]],[1]INFORMEHV!AI$2:AK$184,2,0)</f>
        <v>0.58333333333333337</v>
      </c>
      <c r="AK1862" s="420">
        <f>VLOOKUP(InformeTbHv[[#This Row],[TURNO]],[1]INFORMEHV!AI$2:AK$184,3,0)</f>
        <v>0.91666666666666663</v>
      </c>
      <c r="AL1862" s="125">
        <v>22</v>
      </c>
      <c r="AM1862" s="49">
        <v>132</v>
      </c>
      <c r="AN1862" s="49">
        <v>45.92</v>
      </c>
      <c r="AO1862" s="49">
        <v>10.220000000000001</v>
      </c>
      <c r="AP1862" s="49"/>
      <c r="AQ1862" s="72">
        <v>20</v>
      </c>
      <c r="AR1862" s="49">
        <v>8</v>
      </c>
      <c r="AS1862" s="49"/>
      <c r="AT1862" s="49"/>
      <c r="AU1862" s="49"/>
      <c r="AV1862" s="49">
        <v>0.33</v>
      </c>
      <c r="AW1862" s="49">
        <v>0.25</v>
      </c>
      <c r="AX1862" s="49">
        <v>0.17</v>
      </c>
      <c r="AY1862" s="49"/>
      <c r="AZ1862" s="71" t="s">
        <v>1296</v>
      </c>
      <c r="BA1862" s="49" t="s">
        <v>46</v>
      </c>
      <c r="BB186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0.75000000000000011</v>
      </c>
      <c r="BC1862" s="72"/>
      <c r="BD1862" s="72"/>
      <c r="BE1862" s="72"/>
      <c r="BF1862" s="72"/>
      <c r="BG1862" s="74"/>
      <c r="BH1862" s="44"/>
      <c r="BI1862" s="45"/>
      <c r="BJ1862" s="45"/>
      <c r="BK1862" s="46"/>
      <c r="BL1862" s="45"/>
    </row>
    <row r="1863" spans="1:64" ht="18" customHeight="1" x14ac:dyDescent="0.3">
      <c r="A1863" s="76">
        <f>IFERROR(InformeTbHv[[#This Row],[T EFECTIVO]]/InformeTbHv[[#This Row],[Horas disponibles]],0)</f>
        <v>0.93703148425787108</v>
      </c>
      <c r="B1863" s="76">
        <f>((InformeTbHv[[#This Row],[T PROGRAMADO]]-InformeTbHv[[#This Row],[HORAS DE OTRAS PARADA]]))/InformeTbHv[[#This Row],[T PROGRAMADO]]</f>
        <v>0.78125</v>
      </c>
      <c r="C1863" s="217">
        <f>IFERROR(((InformeTbHv[[#This Row],[T PROGRAMADO]]-InformeTbHv[[#This Row],[Ttal P. mec]])/InformeTbHv[[#This Row],[T PROGRAMADO]]),0)</f>
        <v>0.83374999999999999</v>
      </c>
      <c r="D1863" s="49">
        <f>IFERROR(ROUND(InformeTbHv[[#This Row],[TOTAL DE ARBOLES]]/InformeTbHv[[#This Row],[T EFECTIVO]],2),"")</f>
        <v>34.4</v>
      </c>
      <c r="E1863" s="49">
        <f>(IFERROR(ROUND(InformeTbHv[[#This Row],[M3]]/InformeTbHv[[#This Row],[TOTAL DE ARBOLES]],2),""))</f>
        <v>0.45</v>
      </c>
      <c r="F1863" s="39">
        <f>IFERROR(ROUND(InformeTbHv[[#This Row],[M3]]/InformeTbHv[[#This Row],[T EFECTIVO]],2),"")</f>
        <v>15.5</v>
      </c>
      <c r="G1863" s="72">
        <f>InformeTbHv[[#This Row],[T PROGRAMADO]]-InformeTbHv[[#This Row],[HORAS DE OTRAS PARADA]]</f>
        <v>6.25</v>
      </c>
      <c r="H1863" s="72">
        <f>InformeTbHv[[#This Row],[T PROGRAMADO]]-SUM(InformeTbHv[[#This Row],[T PARADAS MEC]]+InformeTbHv[[#This Row],[ALISTAMIENTO]]+InformeTbHv[[#This Row],[Mantenimiento periódico]])</f>
        <v>6.67</v>
      </c>
      <c r="I1863" s="72">
        <f>InformeTbHv[[#This Row],[T PARADAS MEC]]+InformeTbHv[[#This Row],[ALISTAMIENTO]]+InformeTbHv[[#This Row],[Mantenimiento periódico]]</f>
        <v>1.33</v>
      </c>
      <c r="J1863" s="72">
        <f>SUMIF(InformeTbHv[[#This Row],[MOTIVO 1]],"Mantenimiento periódico",InformeTbHv[[#This Row],[T OTRA PARADA 1]])</f>
        <v>0</v>
      </c>
      <c r="K1863" s="72">
        <f>InformeTbHv[[#This Row],[Mantenimiento periódico]]+InformeTbHv[[#This Row],[ALISTAMIENTO]]</f>
        <v>0.33</v>
      </c>
      <c r="L1863" s="72">
        <f>SUM(InformeTbHv[[#This Row],[T OTRA PARADA 1]:[T OTRA PARADA 5]])</f>
        <v>0</v>
      </c>
      <c r="M1863" s="49" t="s">
        <v>76</v>
      </c>
      <c r="N1863" s="49" t="s">
        <v>1418</v>
      </c>
      <c r="O1863" s="49" t="s">
        <v>78</v>
      </c>
      <c r="P1863" s="49">
        <v>1006316837</v>
      </c>
      <c r="Q1863" s="49" t="s">
        <v>43</v>
      </c>
      <c r="R1863" s="49" t="s">
        <v>49</v>
      </c>
      <c r="S1863" s="77">
        <v>46142</v>
      </c>
      <c r="T1863" s="49" t="s">
        <v>784</v>
      </c>
      <c r="U1863" s="49"/>
      <c r="V1863" s="49"/>
      <c r="W1863" s="49"/>
      <c r="X1863" s="49"/>
      <c r="Y1863" s="49"/>
      <c r="Z1863" s="49"/>
      <c r="AA1863" s="49"/>
      <c r="AB1863" s="49"/>
      <c r="AC1863" s="49" t="s">
        <v>1446</v>
      </c>
      <c r="AD1863" s="49" t="s">
        <v>1491</v>
      </c>
      <c r="AE1863" s="49" t="s">
        <v>1509</v>
      </c>
      <c r="AF1863" s="49">
        <v>26.49579155242149</v>
      </c>
      <c r="AG1863" s="251" t="s">
        <v>205</v>
      </c>
      <c r="AH1863" s="259">
        <v>4</v>
      </c>
      <c r="AI1863" s="49" t="s">
        <v>47</v>
      </c>
      <c r="AJ1863" s="420">
        <f>VLOOKUP(InformeTbHv[[#This Row],[TURNO]],[1]INFORMEHV!AI$2:AK$184,2,0)</f>
        <v>0.25</v>
      </c>
      <c r="AK1863" s="420">
        <f>VLOOKUP(InformeTbHv[[#This Row],[TURNO]],[1]INFORMEHV!AI$2:AK$184,3,0)</f>
        <v>0.58333333333333337</v>
      </c>
      <c r="AL1863" s="125">
        <v>22</v>
      </c>
      <c r="AM1863" s="49">
        <v>215</v>
      </c>
      <c r="AN1863" s="49">
        <v>96.85</v>
      </c>
      <c r="AO1863" s="49">
        <v>19.829999999999998</v>
      </c>
      <c r="AP1863" s="49"/>
      <c r="AQ1863" s="72">
        <v>20</v>
      </c>
      <c r="AR1863" s="49">
        <v>8</v>
      </c>
      <c r="AS1863" s="49">
        <v>1</v>
      </c>
      <c r="AT1863" s="49"/>
      <c r="AU1863" s="49" t="s">
        <v>1262</v>
      </c>
      <c r="AV1863" s="49">
        <v>0.33</v>
      </c>
      <c r="AW1863" s="49">
        <v>0.25</v>
      </c>
      <c r="AX1863" s="49">
        <v>0.17</v>
      </c>
      <c r="AY1863" s="49"/>
      <c r="AZ1863" s="71" t="s">
        <v>1297</v>
      </c>
      <c r="BA1863" s="49" t="s">
        <v>46</v>
      </c>
      <c r="BB186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1.75</v>
      </c>
      <c r="BC1863" s="72"/>
      <c r="BD1863" s="72"/>
      <c r="BE1863" s="72"/>
      <c r="BF1863" s="72"/>
      <c r="BG1863" s="74"/>
      <c r="BH1863" s="44"/>
      <c r="BI1863" s="45"/>
      <c r="BJ1863" s="45"/>
      <c r="BK1863" s="46"/>
      <c r="BL1863" s="45"/>
    </row>
    <row r="1864" spans="1:64" ht="18" customHeight="1" x14ac:dyDescent="0.3">
      <c r="A1864" s="76">
        <f>IFERROR(InformeTbHv[[#This Row],[T EFECTIVO]]/InformeTbHv[[#This Row],[Horas disponibles]],0)</f>
        <v>0.9</v>
      </c>
      <c r="B1864" s="76">
        <f>((InformeTbHv[[#This Row],[T PROGRAMADO]]-InformeTbHv[[#This Row],[HORAS DE OTRAS PARADA]]))/InformeTbHv[[#This Row],[T PROGRAMADO]]</f>
        <v>0.84375</v>
      </c>
      <c r="C1864" s="217">
        <f>IFERROR(((InformeTbHv[[#This Row],[T PROGRAMADO]]-InformeTbHv[[#This Row],[Ttal P. mec]])/InformeTbHv[[#This Row],[T PROGRAMADO]]),0)</f>
        <v>0.9375</v>
      </c>
      <c r="D1864" s="49">
        <f>IFERROR(ROUND(InformeTbHv[[#This Row],[TOTAL DE ARBOLES]]/InformeTbHv[[#This Row],[T EFECTIVO]],2),"")</f>
        <v>89.33</v>
      </c>
      <c r="E1864" s="49">
        <f>(IFERROR(ROUND(InformeTbHv[[#This Row],[M3]]/InformeTbHv[[#This Row],[TOTAL DE ARBOLES]],2),""))</f>
        <v>0.1</v>
      </c>
      <c r="F1864" s="39">
        <f>IFERROR(ROUND(InformeTbHv[[#This Row],[M3]]/InformeTbHv[[#This Row],[T EFECTIVO]],2),"")</f>
        <v>8.89</v>
      </c>
      <c r="G1864" s="72">
        <f>InformeTbHv[[#This Row],[T PROGRAMADO]]-InformeTbHv[[#This Row],[HORAS DE OTRAS PARADA]]</f>
        <v>6.75</v>
      </c>
      <c r="H1864" s="72">
        <f>InformeTbHv[[#This Row],[T PROGRAMADO]]-SUM(InformeTbHv[[#This Row],[T PARADAS MEC]]+InformeTbHv[[#This Row],[ALISTAMIENTO]]+InformeTbHv[[#This Row],[Mantenimiento periódico]])</f>
        <v>7.5</v>
      </c>
      <c r="I1864" s="72">
        <f>InformeTbHv[[#This Row],[T PARADAS MEC]]+InformeTbHv[[#This Row],[ALISTAMIENTO]]+InformeTbHv[[#This Row],[Mantenimiento periódico]]</f>
        <v>0.5</v>
      </c>
      <c r="J1864" s="72">
        <f>SUMIF(InformeTbHv[[#This Row],[MOTIVO 1]],"Mantenimiento periódico",InformeTbHv[[#This Row],[T OTRA PARADA 1]])</f>
        <v>0</v>
      </c>
      <c r="K1864" s="72">
        <f>InformeTbHv[[#This Row],[Mantenimiento periódico]]+InformeTbHv[[#This Row],[ALISTAMIENTO]]</f>
        <v>0.5</v>
      </c>
      <c r="L1864" s="72">
        <f>SUM(InformeTbHv[[#This Row],[T OTRA PARADA 1]:[T OTRA PARADA 5]])</f>
        <v>0</v>
      </c>
      <c r="M1864" s="49" t="s">
        <v>134</v>
      </c>
      <c r="N1864" s="49" t="s">
        <v>1417</v>
      </c>
      <c r="O1864" s="49" t="s">
        <v>370</v>
      </c>
      <c r="P1864" s="49">
        <v>1022124531</v>
      </c>
      <c r="Q1864" s="49" t="s">
        <v>65</v>
      </c>
      <c r="R1864" s="49" t="s">
        <v>49</v>
      </c>
      <c r="S1864" s="77">
        <v>46141</v>
      </c>
      <c r="T1864" s="49" t="s">
        <v>1272</v>
      </c>
      <c r="U1864" s="49"/>
      <c r="V1864" s="49"/>
      <c r="W1864" s="49"/>
      <c r="X1864" s="49"/>
      <c r="Y1864" s="49"/>
      <c r="Z1864" s="49"/>
      <c r="AA1864" s="49"/>
      <c r="AB1864" s="49"/>
      <c r="AC1864" s="49" t="s">
        <v>1459</v>
      </c>
      <c r="AD1864" s="49" t="s">
        <v>1504</v>
      </c>
      <c r="AE1864" s="49" t="s">
        <v>1513</v>
      </c>
      <c r="AF1864" s="49">
        <v>19.214644558914031</v>
      </c>
      <c r="AG1864" s="251" t="s">
        <v>205</v>
      </c>
      <c r="AH1864" s="259">
        <v>4</v>
      </c>
      <c r="AI1864" s="49" t="s">
        <v>45</v>
      </c>
      <c r="AJ1864" s="420">
        <f>VLOOKUP(InformeTbHv[[#This Row],[TURNO]],[1]INFORMEHV!AI$2:AK$184,2,0)</f>
        <v>0.58333333333333337</v>
      </c>
      <c r="AK1864" s="420">
        <f>VLOOKUP(InformeTbHv[[#This Row],[TURNO]],[1]INFORMEHV!AI$2:AK$184,3,0)</f>
        <v>0.91666666666666663</v>
      </c>
      <c r="AL1864" s="125">
        <v>21</v>
      </c>
      <c r="AM1864" s="49">
        <v>603</v>
      </c>
      <c r="AN1864" s="49">
        <v>60</v>
      </c>
      <c r="AO1864" s="49">
        <v>8</v>
      </c>
      <c r="AP1864" s="49">
        <v>86</v>
      </c>
      <c r="AQ1864" s="72">
        <v>14</v>
      </c>
      <c r="AR1864" s="49">
        <v>8</v>
      </c>
      <c r="AS1864" s="49"/>
      <c r="AT1864" s="49"/>
      <c r="AU1864" s="49"/>
      <c r="AV1864" s="49">
        <v>0.5</v>
      </c>
      <c r="AW1864" s="49">
        <v>0.25</v>
      </c>
      <c r="AX1864" s="49">
        <v>0.5</v>
      </c>
      <c r="AY1864" s="49"/>
      <c r="AZ1864" s="71" t="s">
        <v>1298</v>
      </c>
      <c r="BA1864" s="49" t="s">
        <v>48</v>
      </c>
      <c r="BB186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1.25</v>
      </c>
      <c r="BC1864" s="72"/>
      <c r="BD1864" s="72"/>
      <c r="BE1864" s="72"/>
      <c r="BF1864" s="72"/>
      <c r="BG1864" s="74"/>
      <c r="BH1864" s="44"/>
      <c r="BI1864" s="45"/>
      <c r="BJ1864" s="45"/>
      <c r="BK1864" s="46"/>
      <c r="BL1864" s="45"/>
    </row>
    <row r="1865" spans="1:64" ht="18" customHeight="1" x14ac:dyDescent="0.3">
      <c r="A1865" s="76">
        <f>IFERROR(InformeTbHv[[#This Row],[T EFECTIVO]]/InformeTbHv[[#This Row],[Horas disponibles]],0)</f>
        <v>0.43546284224250326</v>
      </c>
      <c r="B1865" s="76">
        <f>((InformeTbHv[[#This Row],[T PROGRAMADO]]-InformeTbHv[[#This Row],[HORAS DE OTRAS PARADA]]))/InformeTbHv[[#This Row],[T PROGRAMADO]]</f>
        <v>0.41749999999999998</v>
      </c>
      <c r="C1865" s="217">
        <f>IFERROR(((InformeTbHv[[#This Row],[T PROGRAMADO]]-InformeTbHv[[#This Row],[Ttal P. mec]])/InformeTbHv[[#This Row],[T PROGRAMADO]]),0)</f>
        <v>0.95874999999999999</v>
      </c>
      <c r="D1865" s="49">
        <f>IFERROR(ROUND(InformeTbHv[[#This Row],[TOTAL DE ARBOLES]]/InformeTbHv[[#This Row],[T EFECTIVO]],2),"")</f>
        <v>50.6</v>
      </c>
      <c r="E1865" s="49">
        <f>(IFERROR(ROUND(InformeTbHv[[#This Row],[M3]]/InformeTbHv[[#This Row],[TOTAL DE ARBOLES]],2),""))</f>
        <v>0.1</v>
      </c>
      <c r="F1865" s="39">
        <f>IFERROR(ROUND(InformeTbHv[[#This Row],[M3]]/InformeTbHv[[#This Row],[T EFECTIVO]],2),"")</f>
        <v>5.13</v>
      </c>
      <c r="G1865" s="72">
        <f>InformeTbHv[[#This Row],[T PROGRAMADO]]-InformeTbHv[[#This Row],[HORAS DE OTRAS PARADA]]</f>
        <v>3.34</v>
      </c>
      <c r="H1865" s="72">
        <f>InformeTbHv[[#This Row],[T PROGRAMADO]]-SUM(InformeTbHv[[#This Row],[T PARADAS MEC]]+InformeTbHv[[#This Row],[ALISTAMIENTO]]+InformeTbHv[[#This Row],[Mantenimiento periódico]])</f>
        <v>7.67</v>
      </c>
      <c r="I1865" s="72">
        <f>InformeTbHv[[#This Row],[T PARADAS MEC]]+InformeTbHv[[#This Row],[ALISTAMIENTO]]+InformeTbHv[[#This Row],[Mantenimiento periódico]]</f>
        <v>0.33</v>
      </c>
      <c r="J1865" s="72">
        <f>SUMIF(InformeTbHv[[#This Row],[MOTIVO 1]],"Mantenimiento periódico",InformeTbHv[[#This Row],[T OTRA PARADA 1]])</f>
        <v>0</v>
      </c>
      <c r="K1865" s="72">
        <f>InformeTbHv[[#This Row],[Mantenimiento periódico]]+InformeTbHv[[#This Row],[ALISTAMIENTO]]</f>
        <v>0.33</v>
      </c>
      <c r="L1865" s="72">
        <f>SUM(InformeTbHv[[#This Row],[T OTRA PARADA 1]:[T OTRA PARADA 5]])</f>
        <v>4</v>
      </c>
      <c r="M1865" s="49" t="s">
        <v>134</v>
      </c>
      <c r="N1865" s="49" t="s">
        <v>1417</v>
      </c>
      <c r="O1865" s="49" t="s">
        <v>373</v>
      </c>
      <c r="P1865" s="49">
        <v>1022124225</v>
      </c>
      <c r="Q1865" s="49" t="s">
        <v>65</v>
      </c>
      <c r="R1865" s="49" t="s">
        <v>49</v>
      </c>
      <c r="S1865" s="77">
        <v>46141</v>
      </c>
      <c r="T1865" s="49" t="s">
        <v>1272</v>
      </c>
      <c r="U1865" s="49"/>
      <c r="V1865" s="49"/>
      <c r="W1865" s="49"/>
      <c r="X1865" s="49"/>
      <c r="Y1865" s="49"/>
      <c r="Z1865" s="49"/>
      <c r="AA1865" s="49"/>
      <c r="AB1865" s="49"/>
      <c r="AC1865" s="49" t="s">
        <v>1459</v>
      </c>
      <c r="AD1865" s="49" t="s">
        <v>1504</v>
      </c>
      <c r="AE1865" s="49" t="s">
        <v>1513</v>
      </c>
      <c r="AF1865" s="49">
        <v>19.214644558914031</v>
      </c>
      <c r="AG1865" s="251" t="s">
        <v>205</v>
      </c>
      <c r="AH1865" s="259">
        <v>4</v>
      </c>
      <c r="AI1865" s="49" t="s">
        <v>47</v>
      </c>
      <c r="AJ1865" s="420">
        <f>VLOOKUP(InformeTbHv[[#This Row],[TURNO]],[1]INFORMEHV!AI$2:AK$184,2,0)</f>
        <v>0.25</v>
      </c>
      <c r="AK1865" s="420">
        <f>VLOOKUP(InformeTbHv[[#This Row],[TURNO]],[1]INFORMEHV!AI$2:AK$184,3,0)</f>
        <v>0.58333333333333337</v>
      </c>
      <c r="AL1865" s="125">
        <v>15</v>
      </c>
      <c r="AM1865" s="49">
        <v>169</v>
      </c>
      <c r="AN1865" s="49">
        <v>17.149999999999999</v>
      </c>
      <c r="AO1865" s="49">
        <v>2.42</v>
      </c>
      <c r="AP1865" s="49"/>
      <c r="AQ1865" s="72">
        <v>12</v>
      </c>
      <c r="AR1865" s="49">
        <v>8</v>
      </c>
      <c r="AS1865" s="49"/>
      <c r="AT1865" s="49"/>
      <c r="AU1865" s="49"/>
      <c r="AV1865" s="49">
        <v>0.33</v>
      </c>
      <c r="AW1865" s="49">
        <v>0.33</v>
      </c>
      <c r="AX1865" s="49"/>
      <c r="AY1865" s="49"/>
      <c r="AZ1865" s="71" t="s">
        <v>1299</v>
      </c>
      <c r="BA1865" s="49" t="s">
        <v>48</v>
      </c>
      <c r="BB186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4.66</v>
      </c>
      <c r="BC1865" s="72">
        <v>4</v>
      </c>
      <c r="BD1865" s="72"/>
      <c r="BE1865" s="72"/>
      <c r="BF1865" s="72"/>
      <c r="BG1865" s="74"/>
      <c r="BH1865" s="14" t="s">
        <v>236</v>
      </c>
      <c r="BI1865" s="45"/>
      <c r="BJ1865" s="45"/>
      <c r="BK1865" s="46"/>
      <c r="BL1865" s="45"/>
    </row>
    <row r="1866" spans="1:64" ht="18" customHeight="1" x14ac:dyDescent="0.3">
      <c r="A1866" s="76">
        <f>IFERROR(InformeTbHv[[#This Row],[T EFECTIVO]]/InformeTbHv[[#This Row],[Horas disponibles]],0)</f>
        <v>0.9</v>
      </c>
      <c r="B1866" s="76">
        <f>((InformeTbHv[[#This Row],[T PROGRAMADO]]-InformeTbHv[[#This Row],[HORAS DE OTRAS PARADA]]))/InformeTbHv[[#This Row],[T PROGRAMADO]]</f>
        <v>0.84375</v>
      </c>
      <c r="C1866" s="217">
        <f>IFERROR(((InformeTbHv[[#This Row],[T PROGRAMADO]]-InformeTbHv[[#This Row],[Ttal P. mec]])/InformeTbHv[[#This Row],[T PROGRAMADO]]),0)</f>
        <v>0.9375</v>
      </c>
      <c r="D1866" s="49">
        <f>IFERROR(ROUND(InformeTbHv[[#This Row],[TOTAL DE ARBOLES]]/InformeTbHv[[#This Row],[T EFECTIVO]],2),"")</f>
        <v>48.3</v>
      </c>
      <c r="E1866" s="49">
        <f>(IFERROR(ROUND(InformeTbHv[[#This Row],[M3]]/InformeTbHv[[#This Row],[TOTAL DE ARBOLES]],2),""))</f>
        <v>0.26</v>
      </c>
      <c r="F1866" s="39">
        <f>IFERROR(ROUND(InformeTbHv[[#This Row],[M3]]/InformeTbHv[[#This Row],[T EFECTIVO]],2),"")</f>
        <v>12.59</v>
      </c>
      <c r="G1866" s="72">
        <f>InformeTbHv[[#This Row],[T PROGRAMADO]]-InformeTbHv[[#This Row],[HORAS DE OTRAS PARADA]]</f>
        <v>6.75</v>
      </c>
      <c r="H1866" s="72">
        <f>InformeTbHv[[#This Row],[T PROGRAMADO]]-SUM(InformeTbHv[[#This Row],[T PARADAS MEC]]+InformeTbHv[[#This Row],[ALISTAMIENTO]]+InformeTbHv[[#This Row],[Mantenimiento periódico]])</f>
        <v>7.5</v>
      </c>
      <c r="I1866" s="72">
        <f>InformeTbHv[[#This Row],[T PARADAS MEC]]+InformeTbHv[[#This Row],[ALISTAMIENTO]]+InformeTbHv[[#This Row],[Mantenimiento periódico]]</f>
        <v>0.5</v>
      </c>
      <c r="J1866" s="72">
        <f>SUMIF(InformeTbHv[[#This Row],[MOTIVO 1]],"Mantenimiento periódico",InformeTbHv[[#This Row],[T OTRA PARADA 1]])</f>
        <v>0</v>
      </c>
      <c r="K1866" s="72">
        <f>InformeTbHv[[#This Row],[Mantenimiento periódico]]+InformeTbHv[[#This Row],[ALISTAMIENTO]]</f>
        <v>0.5</v>
      </c>
      <c r="L1866" s="72">
        <f>SUM(InformeTbHv[[#This Row],[T OTRA PARADA 1]:[T OTRA PARADA 5]])</f>
        <v>0</v>
      </c>
      <c r="M1866" s="49" t="s">
        <v>134</v>
      </c>
      <c r="N1866" s="49" t="s">
        <v>1417</v>
      </c>
      <c r="O1866" s="49" t="s">
        <v>370</v>
      </c>
      <c r="P1866" s="49">
        <v>1022124531</v>
      </c>
      <c r="Q1866" s="49" t="s">
        <v>65</v>
      </c>
      <c r="R1866" s="49" t="s">
        <v>49</v>
      </c>
      <c r="S1866" s="77">
        <v>46140</v>
      </c>
      <c r="T1866" s="49" t="s">
        <v>1272</v>
      </c>
      <c r="U1866" s="49"/>
      <c r="V1866" s="49"/>
      <c r="W1866" s="49"/>
      <c r="X1866" s="49"/>
      <c r="Y1866" s="49"/>
      <c r="Z1866" s="49"/>
      <c r="AA1866" s="49"/>
      <c r="AB1866" s="49"/>
      <c r="AC1866" s="49" t="s">
        <v>1459</v>
      </c>
      <c r="AD1866" s="49" t="s">
        <v>1504</v>
      </c>
      <c r="AE1866" s="49" t="s">
        <v>1513</v>
      </c>
      <c r="AF1866" s="49">
        <v>19.214644558914031</v>
      </c>
      <c r="AG1866" s="251" t="s">
        <v>205</v>
      </c>
      <c r="AH1866" s="259">
        <v>1</v>
      </c>
      <c r="AI1866" s="49" t="s">
        <v>45</v>
      </c>
      <c r="AJ1866" s="420">
        <f>VLOOKUP(InformeTbHv[[#This Row],[TURNO]],[1]INFORMEHV!AI$2:AK$184,2,0)</f>
        <v>0.58333333333333337</v>
      </c>
      <c r="AK1866" s="420">
        <f>VLOOKUP(InformeTbHv[[#This Row],[TURNO]],[1]INFORMEHV!AI$2:AK$184,3,0)</f>
        <v>0.91666666666666663</v>
      </c>
      <c r="AL1866" s="125">
        <v>4</v>
      </c>
      <c r="AM1866" s="49">
        <v>326</v>
      </c>
      <c r="AN1866" s="49">
        <v>85</v>
      </c>
      <c r="AO1866" s="49">
        <v>9.4</v>
      </c>
      <c r="AP1866" s="49">
        <v>65</v>
      </c>
      <c r="AQ1866" s="72">
        <v>17</v>
      </c>
      <c r="AR1866" s="49">
        <v>8</v>
      </c>
      <c r="AS1866" s="49"/>
      <c r="AT1866" s="49"/>
      <c r="AU1866" s="49"/>
      <c r="AV1866" s="49">
        <v>0.5</v>
      </c>
      <c r="AW1866" s="49">
        <v>0.25</v>
      </c>
      <c r="AX1866" s="49">
        <v>0.5</v>
      </c>
      <c r="AY1866" s="49"/>
      <c r="AZ1866" s="71" t="s">
        <v>1300</v>
      </c>
      <c r="BA1866" s="49" t="s">
        <v>48</v>
      </c>
      <c r="BB186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1.25</v>
      </c>
      <c r="BC1866" s="72"/>
      <c r="BD1866" s="72"/>
      <c r="BE1866" s="72"/>
      <c r="BF1866" s="72"/>
      <c r="BG1866" s="74"/>
      <c r="BH1866" s="44"/>
      <c r="BI1866" s="45"/>
      <c r="BJ1866" s="45"/>
      <c r="BK1866" s="46"/>
      <c r="BL1866" s="45"/>
    </row>
    <row r="1867" spans="1:64" ht="18" customHeight="1" x14ac:dyDescent="0.3">
      <c r="A1867" s="76">
        <f>IFERROR(InformeTbHv[[#This Row],[T EFECTIVO]]/InformeTbHv[[#This Row],[Horas disponibles]],0)</f>
        <v>0.59333333333333327</v>
      </c>
      <c r="B1867" s="76">
        <f>((InformeTbHv[[#This Row],[T PROGRAMADO]]-InformeTbHv[[#This Row],[HORAS DE OTRAS PARADA]]))/InformeTbHv[[#This Row],[T PROGRAMADO]]</f>
        <v>0.33374999999999999</v>
      </c>
      <c r="C1867" s="217">
        <f>IFERROR(((InformeTbHv[[#This Row],[T PROGRAMADO]]-InformeTbHv[[#This Row],[Ttal P. mec]])/InformeTbHv[[#This Row],[T PROGRAMADO]]),0)</f>
        <v>0.5625</v>
      </c>
      <c r="D1867" s="49">
        <f>IFERROR(ROUND(InformeTbHv[[#This Row],[TOTAL DE ARBOLES]]/InformeTbHv[[#This Row],[T EFECTIVO]],2),"")</f>
        <v>68.91</v>
      </c>
      <c r="E1867" s="49">
        <f>(IFERROR(ROUND(InformeTbHv[[#This Row],[M3]]/InformeTbHv[[#This Row],[TOTAL DE ARBOLES]],2),""))</f>
        <v>0.13</v>
      </c>
      <c r="F1867" s="39">
        <f>IFERROR(ROUND(InformeTbHv[[#This Row],[M3]]/InformeTbHv[[#This Row],[T EFECTIVO]],2),"")</f>
        <v>8.6300000000000008</v>
      </c>
      <c r="G1867" s="72">
        <f>InformeTbHv[[#This Row],[T PROGRAMADO]]-InformeTbHv[[#This Row],[HORAS DE OTRAS PARADA]]</f>
        <v>2.67</v>
      </c>
      <c r="H1867" s="72">
        <f>InformeTbHv[[#This Row],[T PROGRAMADO]]-SUM(InformeTbHv[[#This Row],[T PARADAS MEC]]+InformeTbHv[[#This Row],[ALISTAMIENTO]]+InformeTbHv[[#This Row],[Mantenimiento periódico]])</f>
        <v>4.5</v>
      </c>
      <c r="I1867" s="72">
        <f>InformeTbHv[[#This Row],[T PARADAS MEC]]+InformeTbHv[[#This Row],[ALISTAMIENTO]]+InformeTbHv[[#This Row],[Mantenimiento periódico]]</f>
        <v>3.5</v>
      </c>
      <c r="J1867" s="72">
        <f>SUMIF(InformeTbHv[[#This Row],[MOTIVO 1]],"Mantenimiento periódico",InformeTbHv[[#This Row],[T OTRA PARADA 1]])</f>
        <v>0</v>
      </c>
      <c r="K1867" s="72">
        <f>InformeTbHv[[#This Row],[Mantenimiento periódico]]+InformeTbHv[[#This Row],[ALISTAMIENTO]]</f>
        <v>0.33</v>
      </c>
      <c r="L1867" s="72">
        <f>SUM(InformeTbHv[[#This Row],[T OTRA PARADA 1]:[T OTRA PARADA 5]])</f>
        <v>1.25</v>
      </c>
      <c r="M1867" s="49" t="s">
        <v>134</v>
      </c>
      <c r="N1867" s="49" t="s">
        <v>1417</v>
      </c>
      <c r="O1867" s="49" t="s">
        <v>373</v>
      </c>
      <c r="P1867" s="49">
        <v>1022124225</v>
      </c>
      <c r="Q1867" s="49" t="s">
        <v>65</v>
      </c>
      <c r="R1867" s="49" t="s">
        <v>49</v>
      </c>
      <c r="S1867" s="77">
        <v>46140</v>
      </c>
      <c r="T1867" s="49" t="s">
        <v>1272</v>
      </c>
      <c r="U1867" s="49"/>
      <c r="V1867" s="49"/>
      <c r="W1867" s="49"/>
      <c r="X1867" s="49"/>
      <c r="Y1867" s="49"/>
      <c r="Z1867" s="49"/>
      <c r="AA1867" s="49"/>
      <c r="AB1867" s="49"/>
      <c r="AC1867" s="49" t="s">
        <v>1459</v>
      </c>
      <c r="AD1867" s="49" t="s">
        <v>1504</v>
      </c>
      <c r="AE1867" s="49" t="s">
        <v>1513</v>
      </c>
      <c r="AF1867" s="49">
        <v>19.214644558914031</v>
      </c>
      <c r="AG1867" s="251" t="s">
        <v>205</v>
      </c>
      <c r="AH1867" s="259">
        <v>4</v>
      </c>
      <c r="AI1867" s="49" t="s">
        <v>47</v>
      </c>
      <c r="AJ1867" s="420">
        <f>VLOOKUP(InformeTbHv[[#This Row],[TURNO]],[1]INFORMEHV!AI$2:AK$184,2,0)</f>
        <v>0.25</v>
      </c>
      <c r="AK1867" s="420">
        <f>VLOOKUP(InformeTbHv[[#This Row],[TURNO]],[1]INFORMEHV!AI$2:AK$184,3,0)</f>
        <v>0.58333333333333337</v>
      </c>
      <c r="AL1867" s="125">
        <v>25</v>
      </c>
      <c r="AM1867" s="49">
        <v>184</v>
      </c>
      <c r="AN1867" s="49">
        <v>23.05</v>
      </c>
      <c r="AO1867" s="49">
        <v>3.74</v>
      </c>
      <c r="AP1867" s="49"/>
      <c r="AQ1867" s="72">
        <v>15</v>
      </c>
      <c r="AR1867" s="125">
        <v>8</v>
      </c>
      <c r="AS1867" s="49">
        <v>3.17</v>
      </c>
      <c r="AT1867" s="30" t="s">
        <v>328</v>
      </c>
      <c r="AU1867" s="49" t="s">
        <v>1081</v>
      </c>
      <c r="AV1867" s="49">
        <v>0.33</v>
      </c>
      <c r="AW1867" s="49">
        <v>0.33</v>
      </c>
      <c r="AX1867" s="49">
        <v>0.25</v>
      </c>
      <c r="AY1867" s="49"/>
      <c r="AZ1867" s="71" t="s">
        <v>1301</v>
      </c>
      <c r="BA1867" s="49" t="s">
        <v>48</v>
      </c>
      <c r="BB186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5.33</v>
      </c>
      <c r="BC1867" s="72">
        <v>1.25</v>
      </c>
      <c r="BD1867" s="72"/>
      <c r="BE1867" s="72"/>
      <c r="BF1867" s="72"/>
      <c r="BG1867" s="74"/>
      <c r="BH1867" s="44" t="s">
        <v>1302</v>
      </c>
      <c r="BI1867" s="45"/>
      <c r="BJ1867" s="45"/>
      <c r="BK1867" s="46"/>
      <c r="BL1867" s="45"/>
    </row>
    <row r="1868" spans="1:64" ht="18" customHeight="1" x14ac:dyDescent="0.3">
      <c r="A1868" s="76">
        <f>IFERROR(InformeTbHv[[#This Row],[T EFECTIVO]]/InformeTbHv[[#This Row],[Horas disponibles]],0)</f>
        <v>0.94524119947848761</v>
      </c>
      <c r="B1868" s="76">
        <f>((InformeTbHv[[#This Row],[T PROGRAMADO]]-InformeTbHv[[#This Row],[HORAS DE OTRAS PARADA]]))/InformeTbHv[[#This Row],[T PROGRAMADO]]</f>
        <v>0.90625</v>
      </c>
      <c r="C1868" s="217">
        <f>IFERROR(((InformeTbHv[[#This Row],[T PROGRAMADO]]-InformeTbHv[[#This Row],[Ttal P. mec]])/InformeTbHv[[#This Row],[T PROGRAMADO]]),0)</f>
        <v>0.95874999999999999</v>
      </c>
      <c r="D1868" s="49">
        <f>IFERROR(ROUND(InformeTbHv[[#This Row],[TOTAL DE ARBOLES]]/InformeTbHv[[#This Row],[T EFECTIVO]],2),"")</f>
        <v>19.86</v>
      </c>
      <c r="E1868" s="49">
        <f>(IFERROR(ROUND(InformeTbHv[[#This Row],[M3]]/InformeTbHv[[#This Row],[TOTAL DE ARBOLES]],2),""))</f>
        <v>0.24</v>
      </c>
      <c r="F1868" s="39">
        <f>IFERROR(ROUND(InformeTbHv[[#This Row],[M3]]/InformeTbHv[[#This Row],[T EFECTIVO]],2),"")</f>
        <v>4.8499999999999996</v>
      </c>
      <c r="G1868" s="72">
        <f>InformeTbHv[[#This Row],[T PROGRAMADO]]-InformeTbHv[[#This Row],[HORAS DE OTRAS PARADA]]</f>
        <v>7.25</v>
      </c>
      <c r="H1868" s="72">
        <f>InformeTbHv[[#This Row],[T PROGRAMADO]]-SUM(InformeTbHv[[#This Row],[T PARADAS MEC]]+InformeTbHv[[#This Row],[ALISTAMIENTO]]+InformeTbHv[[#This Row],[Mantenimiento periódico]])</f>
        <v>7.67</v>
      </c>
      <c r="I1868" s="72">
        <f>InformeTbHv[[#This Row],[T PARADAS MEC]]+InformeTbHv[[#This Row],[ALISTAMIENTO]]+InformeTbHv[[#This Row],[Mantenimiento periódico]]</f>
        <v>0.33</v>
      </c>
      <c r="J1868" s="72">
        <f>SUMIF(InformeTbHv[[#This Row],[MOTIVO 1]],"Mantenimiento periódico",InformeTbHv[[#This Row],[T OTRA PARADA 1]])</f>
        <v>0</v>
      </c>
      <c r="K1868" s="72">
        <f>InformeTbHv[[#This Row],[Mantenimiento periódico]]+InformeTbHv[[#This Row],[ALISTAMIENTO]]</f>
        <v>0.33</v>
      </c>
      <c r="L1868" s="72">
        <f>SUM(InformeTbHv[[#This Row],[T OTRA PARADA 1]:[T OTRA PARADA 5]])</f>
        <v>0</v>
      </c>
      <c r="M1868" s="49" t="s">
        <v>76</v>
      </c>
      <c r="N1868" s="49" t="s">
        <v>1418</v>
      </c>
      <c r="O1868" s="49" t="s">
        <v>95</v>
      </c>
      <c r="P1868" s="49">
        <v>6135776</v>
      </c>
      <c r="Q1868" s="49" t="s">
        <v>43</v>
      </c>
      <c r="R1868" s="49" t="s">
        <v>49</v>
      </c>
      <c r="S1868" s="77">
        <v>46140</v>
      </c>
      <c r="T1868" s="49" t="s">
        <v>784</v>
      </c>
      <c r="U1868" s="49"/>
      <c r="V1868" s="49"/>
      <c r="W1868" s="49"/>
      <c r="X1868" s="49"/>
      <c r="Y1868" s="49"/>
      <c r="Z1868" s="49"/>
      <c r="AA1868" s="49"/>
      <c r="AB1868" s="49"/>
      <c r="AC1868" s="49" t="s">
        <v>1446</v>
      </c>
      <c r="AD1868" s="49" t="s">
        <v>1491</v>
      </c>
      <c r="AE1868" s="49" t="s">
        <v>1509</v>
      </c>
      <c r="AF1868" s="49">
        <v>26.49579155242149</v>
      </c>
      <c r="AG1868" s="251" t="s">
        <v>205</v>
      </c>
      <c r="AH1868" s="259">
        <v>4</v>
      </c>
      <c r="AI1868" s="49" t="s">
        <v>45</v>
      </c>
      <c r="AJ1868" s="420">
        <f>VLOOKUP(InformeTbHv[[#This Row],[TURNO]],[1]INFORMEHV!AI$2:AK$184,2,0)</f>
        <v>0.58333333333333337</v>
      </c>
      <c r="AK1868" s="420">
        <f>VLOOKUP(InformeTbHv[[#This Row],[TURNO]],[1]INFORMEHV!AI$2:AK$184,3,0)</f>
        <v>0.91666666666666663</v>
      </c>
      <c r="AL1868" s="125">
        <v>22</v>
      </c>
      <c r="AM1868" s="49">
        <v>144</v>
      </c>
      <c r="AN1868" s="49">
        <v>35.159999999999997</v>
      </c>
      <c r="AO1868" s="49">
        <v>7.35</v>
      </c>
      <c r="AP1868" s="49"/>
      <c r="AQ1868" s="72">
        <v>20</v>
      </c>
      <c r="AR1868" s="49">
        <v>8</v>
      </c>
      <c r="AS1868" s="49"/>
      <c r="AT1868" s="49"/>
      <c r="AU1868" s="49"/>
      <c r="AV1868" s="49">
        <v>0.33</v>
      </c>
      <c r="AW1868" s="49">
        <v>0.25</v>
      </c>
      <c r="AX1868" s="49">
        <v>0.17</v>
      </c>
      <c r="AY1868" s="49"/>
      <c r="AZ1868" s="71" t="s">
        <v>1303</v>
      </c>
      <c r="BA1868" s="49" t="s">
        <v>46</v>
      </c>
      <c r="BB186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0.75000000000000011</v>
      </c>
      <c r="BC1868" s="72"/>
      <c r="BD1868" s="72"/>
      <c r="BE1868" s="72"/>
      <c r="BF1868" s="72"/>
      <c r="BG1868" s="74"/>
      <c r="BH1868" s="44"/>
      <c r="BI1868" s="45"/>
      <c r="BJ1868" s="45"/>
      <c r="BK1868" s="46"/>
      <c r="BL1868" s="45"/>
    </row>
    <row r="1869" spans="1:64" ht="18" customHeight="1" x14ac:dyDescent="0.3">
      <c r="A1869" s="76">
        <f>IFERROR(InformeTbHv[[#This Row],[T EFECTIVO]]/InformeTbHv[[#This Row],[Horas disponibles]],0)</f>
        <v>0.92592592592592593</v>
      </c>
      <c r="B1869" s="76">
        <f>((InformeTbHv[[#This Row],[T PROGRAMADO]]-InformeTbHv[[#This Row],[HORAS DE OTRAS PARADA]]))/InformeTbHv[[#This Row],[T PROGRAMADO]]</f>
        <v>0.65625</v>
      </c>
      <c r="C1869" s="217">
        <f>IFERROR(((InformeTbHv[[#This Row],[T PROGRAMADO]]-InformeTbHv[[#This Row],[Ttal P. mec]])/InformeTbHv[[#This Row],[T PROGRAMADO]]),0)</f>
        <v>0.70874999999999999</v>
      </c>
      <c r="D1869" s="49">
        <f>IFERROR(ROUND(InformeTbHv[[#This Row],[TOTAL DE ARBOLES]]/InformeTbHv[[#This Row],[T EFECTIVO]],2),"")</f>
        <v>17.52</v>
      </c>
      <c r="E1869" s="49">
        <f>(IFERROR(ROUND(InformeTbHv[[#This Row],[M3]]/InformeTbHv[[#This Row],[TOTAL DE ARBOLES]],2),""))</f>
        <v>0.42</v>
      </c>
      <c r="F1869" s="39">
        <f>IFERROR(ROUND(InformeTbHv[[#This Row],[M3]]/InformeTbHv[[#This Row],[T EFECTIVO]],2),"")</f>
        <v>7.33</v>
      </c>
      <c r="G1869" s="72">
        <f>InformeTbHv[[#This Row],[T PROGRAMADO]]-InformeTbHv[[#This Row],[HORAS DE OTRAS PARADA]]</f>
        <v>5.25</v>
      </c>
      <c r="H1869" s="72">
        <f>InformeTbHv[[#This Row],[T PROGRAMADO]]-SUM(InformeTbHv[[#This Row],[T PARADAS MEC]]+InformeTbHv[[#This Row],[ALISTAMIENTO]]+InformeTbHv[[#This Row],[Mantenimiento periódico]])</f>
        <v>5.67</v>
      </c>
      <c r="I1869" s="72">
        <f>InformeTbHv[[#This Row],[T PARADAS MEC]]+InformeTbHv[[#This Row],[ALISTAMIENTO]]+InformeTbHv[[#This Row],[Mantenimiento periódico]]</f>
        <v>2.33</v>
      </c>
      <c r="J1869" s="72">
        <f>SUMIF(InformeTbHv[[#This Row],[MOTIVO 1]],"Mantenimiento periódico",InformeTbHv[[#This Row],[T OTRA PARADA 1]])</f>
        <v>0</v>
      </c>
      <c r="K1869" s="72">
        <f>InformeTbHv[[#This Row],[Mantenimiento periódico]]+InformeTbHv[[#This Row],[ALISTAMIENTO]]</f>
        <v>0.33</v>
      </c>
      <c r="L1869" s="72">
        <f>SUM(InformeTbHv[[#This Row],[T OTRA PARADA 1]:[T OTRA PARADA 5]])</f>
        <v>0</v>
      </c>
      <c r="M1869" s="49" t="s">
        <v>76</v>
      </c>
      <c r="N1869" s="49" t="s">
        <v>1418</v>
      </c>
      <c r="O1869" s="49" t="s">
        <v>95</v>
      </c>
      <c r="P1869" s="49">
        <v>6135776</v>
      </c>
      <c r="Q1869" s="49" t="s">
        <v>43</v>
      </c>
      <c r="R1869" s="49" t="s">
        <v>49</v>
      </c>
      <c r="S1869" s="77">
        <v>46139</v>
      </c>
      <c r="T1869" s="49" t="s">
        <v>784</v>
      </c>
      <c r="U1869" s="49"/>
      <c r="V1869" s="49"/>
      <c r="W1869" s="49"/>
      <c r="X1869" s="49"/>
      <c r="Y1869" s="49"/>
      <c r="Z1869" s="49"/>
      <c r="AA1869" s="49"/>
      <c r="AB1869" s="49"/>
      <c r="AC1869" s="49" t="s">
        <v>1446</v>
      </c>
      <c r="AD1869" s="49" t="s">
        <v>1491</v>
      </c>
      <c r="AE1869" s="49" t="s">
        <v>1509</v>
      </c>
      <c r="AF1869" s="49">
        <v>26.49579155242149</v>
      </c>
      <c r="AG1869" s="251" t="s">
        <v>205</v>
      </c>
      <c r="AH1869" s="259">
        <v>4</v>
      </c>
      <c r="AI1869" s="49" t="s">
        <v>45</v>
      </c>
      <c r="AJ1869" s="420">
        <f>VLOOKUP(InformeTbHv[[#This Row],[TURNO]],[1]INFORMEHV!AI$2:AK$184,2,0)</f>
        <v>0.58333333333333337</v>
      </c>
      <c r="AK1869" s="420">
        <f>VLOOKUP(InformeTbHv[[#This Row],[TURNO]],[1]INFORMEHV!AI$2:AK$184,3,0)</f>
        <v>0.91666666666666663</v>
      </c>
      <c r="AL1869" s="125">
        <v>22</v>
      </c>
      <c r="AM1869" s="49">
        <v>92</v>
      </c>
      <c r="AN1869" s="49">
        <v>38.479999999999997</v>
      </c>
      <c r="AO1869" s="49">
        <v>10.71</v>
      </c>
      <c r="AP1869" s="49"/>
      <c r="AQ1869" s="72">
        <v>20</v>
      </c>
      <c r="AR1869" s="49">
        <v>8</v>
      </c>
      <c r="AS1869" s="49">
        <v>2</v>
      </c>
      <c r="AT1869" s="49"/>
      <c r="AU1869" s="49" t="s">
        <v>217</v>
      </c>
      <c r="AV1869" s="49">
        <v>0.33</v>
      </c>
      <c r="AW1869" s="49">
        <v>0.25</v>
      </c>
      <c r="AX1869" s="49">
        <v>0.17</v>
      </c>
      <c r="AY1869" s="49"/>
      <c r="AZ1869" s="71" t="s">
        <v>1304</v>
      </c>
      <c r="BA1869" s="49" t="s">
        <v>46</v>
      </c>
      <c r="BB186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2.75</v>
      </c>
      <c r="BC1869" s="72"/>
      <c r="BD1869" s="72"/>
      <c r="BE1869" s="72"/>
      <c r="BF1869" s="72"/>
      <c r="BG1869" s="74"/>
      <c r="BH1869" s="44"/>
      <c r="BI1869" s="45"/>
      <c r="BJ1869" s="45"/>
      <c r="BK1869" s="46"/>
      <c r="BL1869" s="45"/>
    </row>
    <row r="1870" spans="1:64" s="70" customFormat="1" ht="18" customHeight="1" x14ac:dyDescent="0.3">
      <c r="A1870" s="143">
        <f>IFERROR(InformeTbHv[[#This Row],[T EFECTIVO]]/InformeTbHv[[#This Row],[Horas disponibles]],0)</f>
        <v>0</v>
      </c>
      <c r="B1870" s="143">
        <f>((InformeTbHv[[#This Row],[T PROGRAMADO]]-InformeTbHv[[#This Row],[HORAS DE OTRAS PARADA]]))/InformeTbHv[[#This Row],[T PROGRAMADO]]</f>
        <v>0</v>
      </c>
      <c r="C1870" s="225">
        <f>IFERROR(((InformeTbHv[[#This Row],[T PROGRAMADO]]-InformeTbHv[[#This Row],[Ttal P. mec]])/InformeTbHv[[#This Row],[T PROGRAMADO]]),0)</f>
        <v>0.93399999999999994</v>
      </c>
      <c r="D1870" s="144" t="str">
        <f>IFERROR(ROUND(InformeTbHv[[#This Row],[TOTAL DE ARBOLES]]/InformeTbHv[[#This Row],[T EFECTIVO]],2),"")</f>
        <v/>
      </c>
      <c r="E1870" s="144">
        <f>(IFERROR(ROUND(InformeTbHv[[#This Row],[M3]]/InformeTbHv[[#This Row],[TOTAL DE ARBOLES]],2),""))</f>
        <v>0.36</v>
      </c>
      <c r="F1870" s="145" t="str">
        <f>IFERROR(ROUND(InformeTbHv[[#This Row],[M3]]/InformeTbHv[[#This Row],[T EFECTIVO]],2),"")</f>
        <v/>
      </c>
      <c r="G1870" s="146">
        <f>InformeTbHv[[#This Row],[T PROGRAMADO]]-InformeTbHv[[#This Row],[HORAS DE OTRAS PARADA]]</f>
        <v>0</v>
      </c>
      <c r="H1870" s="146">
        <f>InformeTbHv[[#This Row],[T PROGRAMADO]]-SUM(InformeTbHv[[#This Row],[T PARADAS MEC]]+InformeTbHv[[#This Row],[ALISTAMIENTO]]+InformeTbHv[[#This Row],[Mantenimiento periódico]])</f>
        <v>4.67</v>
      </c>
      <c r="I1870" s="146">
        <f>InformeTbHv[[#This Row],[T PARADAS MEC]]+InformeTbHv[[#This Row],[ALISTAMIENTO]]+InformeTbHv[[#This Row],[Mantenimiento periódico]]</f>
        <v>0.33</v>
      </c>
      <c r="J1870" s="146">
        <f>SUMIF(InformeTbHv[[#This Row],[MOTIVO 1]],"Mantenimiento periódico",InformeTbHv[[#This Row],[T OTRA PARADA 1]])</f>
        <v>0</v>
      </c>
      <c r="K1870" s="146">
        <f>InformeTbHv[[#This Row],[Mantenimiento periódico]]+InformeTbHv[[#This Row],[ALISTAMIENTO]]</f>
        <v>0.33</v>
      </c>
      <c r="L1870" s="146">
        <f>SUM(InformeTbHv[[#This Row],[T OTRA PARADA 1]:[T OTRA PARADA 5]])</f>
        <v>4.25</v>
      </c>
      <c r="M1870" s="144" t="s">
        <v>76</v>
      </c>
      <c r="N1870" s="144" t="s">
        <v>1418</v>
      </c>
      <c r="O1870" s="144" t="s">
        <v>83</v>
      </c>
      <c r="P1870" s="144">
        <v>1116724602</v>
      </c>
      <c r="Q1870" s="144" t="s">
        <v>43</v>
      </c>
      <c r="R1870" s="144" t="s">
        <v>49</v>
      </c>
      <c r="S1870" s="147">
        <v>46139</v>
      </c>
      <c r="T1870" s="144" t="s">
        <v>784</v>
      </c>
      <c r="U1870" s="144"/>
      <c r="V1870" s="144"/>
      <c r="W1870" s="144"/>
      <c r="X1870" s="144"/>
      <c r="Y1870" s="144"/>
      <c r="Z1870" s="144"/>
      <c r="AA1870" s="144"/>
      <c r="AB1870" s="144"/>
      <c r="AC1870" s="144" t="s">
        <v>1446</v>
      </c>
      <c r="AD1870" s="144" t="s">
        <v>1491</v>
      </c>
      <c r="AE1870" s="144" t="s">
        <v>1509</v>
      </c>
      <c r="AF1870" s="144">
        <v>26.49579155242149</v>
      </c>
      <c r="AG1870" s="251" t="s">
        <v>205</v>
      </c>
      <c r="AH1870" s="269">
        <v>4</v>
      </c>
      <c r="AI1870" s="144" t="s">
        <v>47</v>
      </c>
      <c r="AJ1870" s="434">
        <f>VLOOKUP(InformeTbHv[[#This Row],[TURNO]],[1]INFORMEHV!AI$2:AK$184,2,0)</f>
        <v>0.25</v>
      </c>
      <c r="AK1870" s="434">
        <f>VLOOKUP(InformeTbHv[[#This Row],[TURNO]],[1]INFORMEHV!AI$2:AK$184,3,0)</f>
        <v>0.58333333333333337</v>
      </c>
      <c r="AL1870" s="255">
        <v>22</v>
      </c>
      <c r="AM1870" s="144">
        <v>41</v>
      </c>
      <c r="AN1870" s="144">
        <v>14.73</v>
      </c>
      <c r="AO1870" s="144">
        <v>15.16</v>
      </c>
      <c r="AP1870" s="144"/>
      <c r="AQ1870" s="146">
        <v>20</v>
      </c>
      <c r="AR1870" s="144">
        <v>5</v>
      </c>
      <c r="AS1870" s="144"/>
      <c r="AT1870" s="144"/>
      <c r="AU1870" s="144"/>
      <c r="AV1870" s="144">
        <v>0.33</v>
      </c>
      <c r="AW1870" s="144">
        <v>0.25</v>
      </c>
      <c r="AX1870" s="144">
        <v>0.17</v>
      </c>
      <c r="AY1870" s="144"/>
      <c r="AZ1870" s="148" t="s">
        <v>1305</v>
      </c>
      <c r="BA1870" s="144" t="s">
        <v>48</v>
      </c>
      <c r="BB187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5</v>
      </c>
      <c r="BC1870" s="146">
        <v>4.25</v>
      </c>
      <c r="BD1870" s="146"/>
      <c r="BE1870" s="146"/>
      <c r="BF1870" s="146"/>
      <c r="BG1870" s="149"/>
      <c r="BH1870" s="150" t="s">
        <v>237</v>
      </c>
      <c r="BI1870" s="151"/>
      <c r="BJ1870" s="151"/>
      <c r="BK1870" s="152"/>
      <c r="BL1870" s="151"/>
    </row>
    <row r="1871" spans="1:64" s="62" customFormat="1" ht="18" customHeight="1" x14ac:dyDescent="0.3">
      <c r="A1871" s="339">
        <f>IFERROR(InformeTbHv[[#This Row],[T EFECTIVO]]/InformeTbHv[[#This Row],[Horas disponibles]],0)</f>
        <v>0.88584474885844744</v>
      </c>
      <c r="B1871" s="76">
        <f>((InformeTbHv[[#This Row],[T PROGRAMADO]]-InformeTbHv[[#This Row],[HORAS DE OTRAS PARADA]]))/InformeTbHv[[#This Row],[T PROGRAMADO]]</f>
        <v>0.64666666666666672</v>
      </c>
      <c r="C1871" s="340">
        <f>IFERROR(((InformeTbHv[[#This Row],[T PROGRAMADO]]-InformeTbHv[[#This Row],[Ttal P. mec]])/InformeTbHv[[#This Row],[T PROGRAMADO]]),0)</f>
        <v>0.73</v>
      </c>
      <c r="D1871" s="341">
        <f>IFERROR(ROUND(InformeTbHv[[#This Row],[TOTAL DE ARBOLES]]/InformeTbHv[[#This Row],[T EFECTIVO]],2),"")</f>
        <v>114.09</v>
      </c>
      <c r="E1871" s="341">
        <f>(IFERROR(ROUND(InformeTbHv[[#This Row],[M3]]/InformeTbHv[[#This Row],[TOTAL DE ARBOLES]],2),""))</f>
        <v>0.19</v>
      </c>
      <c r="F1871" s="39">
        <f>IFERROR(ROUND(InformeTbHv[[#This Row],[M3]]/InformeTbHv[[#This Row],[T EFECTIVO]],2),"")</f>
        <v>21.99</v>
      </c>
      <c r="G1871" s="342">
        <f>InformeTbHv[[#This Row],[T PROGRAMADO]]-InformeTbHv[[#This Row],[HORAS DE OTRAS PARADA]]</f>
        <v>5.82</v>
      </c>
      <c r="H1871" s="342">
        <f>InformeTbHv[[#This Row],[T PROGRAMADO]]-SUM(InformeTbHv[[#This Row],[T PARADAS MEC]]+InformeTbHv[[#This Row],[ALISTAMIENTO]]+InformeTbHv[[#This Row],[Mantenimiento periódico]])</f>
        <v>6.57</v>
      </c>
      <c r="I1871" s="342">
        <f>InformeTbHv[[#This Row],[T PARADAS MEC]]+InformeTbHv[[#This Row],[ALISTAMIENTO]]+InformeTbHv[[#This Row],[Mantenimiento periódico]]</f>
        <v>2.4299999999999997</v>
      </c>
      <c r="J1871" s="342">
        <f>SUMIF(InformeTbHv[[#This Row],[MOTIVO 1]],"Mantenimiento periódico",InformeTbHv[[#This Row],[T OTRA PARADA 1]])</f>
        <v>0</v>
      </c>
      <c r="K1871" s="343">
        <f>InformeTbHv[[#This Row],[Mantenimiento periódico]]+InformeTbHv[[#This Row],[ALISTAMIENTO]]</f>
        <v>0.5</v>
      </c>
      <c r="L1871" s="343">
        <f>SUM(InformeTbHv[[#This Row],[T OTRA PARADA 1]:[T OTRA PARADA 5]])</f>
        <v>0</v>
      </c>
      <c r="M1871" s="344" t="s">
        <v>134</v>
      </c>
      <c r="N1871" s="344" t="s">
        <v>1417</v>
      </c>
      <c r="O1871" s="345" t="s">
        <v>370</v>
      </c>
      <c r="P1871" s="341">
        <v>1022124531</v>
      </c>
      <c r="Q1871" s="341" t="s">
        <v>65</v>
      </c>
      <c r="R1871" s="341" t="s">
        <v>49</v>
      </c>
      <c r="S1871" s="346">
        <v>46143</v>
      </c>
      <c r="T1871" s="341" t="s">
        <v>1237</v>
      </c>
      <c r="U1871" s="341"/>
      <c r="V1871" s="341"/>
      <c r="W1871" s="341"/>
      <c r="X1871" s="341"/>
      <c r="Y1871" s="341"/>
      <c r="Z1871" s="341"/>
      <c r="AA1871" s="341"/>
      <c r="AB1871" s="341"/>
      <c r="AC1871" s="341" t="s">
        <v>1456</v>
      </c>
      <c r="AD1871" s="341" t="s">
        <v>1501</v>
      </c>
      <c r="AE1871" s="341" t="s">
        <v>1513</v>
      </c>
      <c r="AF1871" s="341">
        <v>20.146366239482933</v>
      </c>
      <c r="AG1871" s="347" t="s">
        <v>205</v>
      </c>
      <c r="AH1871" s="348">
        <v>4</v>
      </c>
      <c r="AI1871" s="344" t="s">
        <v>47</v>
      </c>
      <c r="AJ1871" s="442">
        <f>VLOOKUP(InformeTbHv[[#This Row],[TURNO]],[1]INFORMEHV!AI$2:AK$184,2,0)</f>
        <v>0.25</v>
      </c>
      <c r="AK1871" s="442">
        <f>VLOOKUP(InformeTbHv[[#This Row],[TURNO]],[1]INFORMEHV!AI$2:AK$184,3,0)</f>
        <v>0.58333333333333337</v>
      </c>
      <c r="AL1871" s="344">
        <v>23</v>
      </c>
      <c r="AM1871" s="341">
        <v>664</v>
      </c>
      <c r="AN1871" s="341">
        <v>128</v>
      </c>
      <c r="AO1871" s="341">
        <v>14</v>
      </c>
      <c r="AP1871" s="341">
        <v>73</v>
      </c>
      <c r="AQ1871" s="343">
        <v>18</v>
      </c>
      <c r="AR1871" s="344">
        <v>9</v>
      </c>
      <c r="AS1871" s="341">
        <v>1.93</v>
      </c>
      <c r="AT1871" s="341" t="s">
        <v>328</v>
      </c>
      <c r="AU1871" s="341" t="s">
        <v>331</v>
      </c>
      <c r="AV1871" s="341">
        <v>0.5</v>
      </c>
      <c r="AW1871" s="341">
        <v>0.25</v>
      </c>
      <c r="AX1871" s="341">
        <v>0.5</v>
      </c>
      <c r="AY1871" s="341"/>
      <c r="AZ1871" s="349" t="s">
        <v>1396</v>
      </c>
      <c r="BA1871" s="341" t="s">
        <v>48</v>
      </c>
      <c r="BB187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3.1799999999999997</v>
      </c>
      <c r="BC1871" s="342"/>
      <c r="BD1871" s="342"/>
      <c r="BE1871" s="342"/>
      <c r="BF1871" s="342"/>
      <c r="BG1871" s="350"/>
      <c r="BH1871" s="367"/>
      <c r="BI1871" s="45"/>
      <c r="BJ1871" s="45"/>
      <c r="BK1871" s="46"/>
      <c r="BL1871" s="351"/>
    </row>
    <row r="1872" spans="1:64" s="62" customFormat="1" ht="18" customHeight="1" x14ac:dyDescent="0.3">
      <c r="A1872" s="307">
        <f>IFERROR(InformeTbHv[[#This Row],[T EFECTIVO]]/InformeTbHv[[#This Row],[Horas disponibles]],0)</f>
        <v>0.91160949868073882</v>
      </c>
      <c r="B1872" s="307">
        <f>((InformeTbHv[[#This Row],[T PROGRAMADO]]-InformeTbHv[[#This Row],[HORAS DE OTRAS PARADA]]))/InformeTbHv[[#This Row],[T PROGRAMADO]]</f>
        <v>0.86375000000000002</v>
      </c>
      <c r="C1872" s="325">
        <f>IFERROR(((InformeTbHv[[#This Row],[T PROGRAMADO]]-InformeTbHv[[#This Row],[Ttal P. mec]])/InformeTbHv[[#This Row],[T PROGRAMADO]]),0)</f>
        <v>0.94750000000000001</v>
      </c>
      <c r="D1872" s="326">
        <f>IFERROR(ROUND(InformeTbHv[[#This Row],[TOTAL DE ARBOLES]]/InformeTbHv[[#This Row],[T EFECTIVO]],2),"")</f>
        <v>57.89</v>
      </c>
      <c r="E1872" s="326">
        <f>(IFERROR(ROUND(InformeTbHv[[#This Row],[M3]]/InformeTbHv[[#This Row],[TOTAL DE ARBOLES]],2),""))</f>
        <v>0.25</v>
      </c>
      <c r="F1872" s="310">
        <f>IFERROR(ROUND(InformeTbHv[[#This Row],[M3]]/InformeTbHv[[#This Row],[T EFECTIVO]],2),"")</f>
        <v>14.47</v>
      </c>
      <c r="G1872" s="327">
        <f>InformeTbHv[[#This Row],[T PROGRAMADO]]-InformeTbHv[[#This Row],[HORAS DE OTRAS PARADA]]</f>
        <v>6.91</v>
      </c>
      <c r="H1872" s="327">
        <f>InformeTbHv[[#This Row],[T PROGRAMADO]]-SUM(InformeTbHv[[#This Row],[T PARADAS MEC]]+InformeTbHv[[#This Row],[ALISTAMIENTO]]+InformeTbHv[[#This Row],[Mantenimiento periódico]])</f>
        <v>7.58</v>
      </c>
      <c r="I1872" s="327">
        <f>InformeTbHv[[#This Row],[T PARADAS MEC]]+InformeTbHv[[#This Row],[ALISTAMIENTO]]+InformeTbHv[[#This Row],[Mantenimiento periódico]]</f>
        <v>0.42</v>
      </c>
      <c r="J1872" s="327">
        <f>SUMIF(InformeTbHv[[#This Row],[MOTIVO 1]],"Mantenimiento periódico",InformeTbHv[[#This Row],[T OTRA PARADA 1]])</f>
        <v>0</v>
      </c>
      <c r="K1872" s="327">
        <f>InformeTbHv[[#This Row],[Mantenimiento periódico]]+InformeTbHv[[#This Row],[ALISTAMIENTO]]</f>
        <v>0.42</v>
      </c>
      <c r="L1872" s="327">
        <f>SUM(InformeTbHv[[#This Row],[T OTRA PARADA 1]:[T OTRA PARADA 5]])</f>
        <v>0</v>
      </c>
      <c r="M1872" s="326" t="s">
        <v>55</v>
      </c>
      <c r="N1872" s="326" t="s">
        <v>1418</v>
      </c>
      <c r="O1872" s="326" t="s">
        <v>60</v>
      </c>
      <c r="P1872" s="326">
        <v>1061791033</v>
      </c>
      <c r="Q1872" s="326" t="s">
        <v>43</v>
      </c>
      <c r="R1872" s="326" t="s">
        <v>49</v>
      </c>
      <c r="S1872" s="328">
        <v>46144</v>
      </c>
      <c r="T1872" s="326" t="s">
        <v>518</v>
      </c>
      <c r="U1872" s="326"/>
      <c r="V1872" s="326"/>
      <c r="W1872" s="326"/>
      <c r="X1872" s="326"/>
      <c r="Y1872" s="326"/>
      <c r="Z1872" s="326"/>
      <c r="AA1872" s="326"/>
      <c r="AB1872" s="326"/>
      <c r="AC1872" s="326" t="s">
        <v>1431</v>
      </c>
      <c r="AD1872" s="326" t="s">
        <v>1476</v>
      </c>
      <c r="AE1872" s="326" t="s">
        <v>1518</v>
      </c>
      <c r="AF1872" s="326">
        <v>19.234154182394327</v>
      </c>
      <c r="AG1872" s="322" t="s">
        <v>205</v>
      </c>
      <c r="AH1872" s="329">
        <v>36</v>
      </c>
      <c r="AI1872" s="326" t="s">
        <v>45</v>
      </c>
      <c r="AJ1872" s="440">
        <f>VLOOKUP(InformeTbHv[[#This Row],[TURNO]],[1]INFORMEHV!AI$2:AK$184,2,0)</f>
        <v>0.58333333333333337</v>
      </c>
      <c r="AK1872" s="440">
        <f>VLOOKUP(InformeTbHv[[#This Row],[TURNO]],[1]INFORMEHV!AI$2:AK$184,3,0)</f>
        <v>0.91666666666666663</v>
      </c>
      <c r="AL1872" s="330">
        <v>22</v>
      </c>
      <c r="AM1872" s="326">
        <v>400</v>
      </c>
      <c r="AN1872" s="326">
        <v>100</v>
      </c>
      <c r="AO1872" s="326">
        <v>12</v>
      </c>
      <c r="AP1872" s="326">
        <v>38</v>
      </c>
      <c r="AQ1872" s="331">
        <v>19</v>
      </c>
      <c r="AR1872" s="326">
        <v>8</v>
      </c>
      <c r="AS1872" s="326"/>
      <c r="AT1872" s="326"/>
      <c r="AU1872" s="326"/>
      <c r="AV1872" s="326">
        <v>0.42</v>
      </c>
      <c r="AW1872" s="326">
        <v>0.42</v>
      </c>
      <c r="AX1872" s="326">
        <v>0.25</v>
      </c>
      <c r="AY1872" s="326"/>
      <c r="AZ1872" s="332" t="s">
        <v>1192</v>
      </c>
      <c r="BA1872" s="326" t="s">
        <v>48</v>
      </c>
      <c r="BB1872" s="317">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1.0899999999999999</v>
      </c>
      <c r="BC1872" s="327"/>
      <c r="BD1872" s="327"/>
      <c r="BE1872" s="327"/>
      <c r="BF1872" s="327"/>
      <c r="BG1872" s="333"/>
      <c r="BH1872" s="366"/>
      <c r="BI1872" s="319"/>
      <c r="BJ1872" s="319"/>
      <c r="BK1872" s="320"/>
      <c r="BL1872" s="319"/>
    </row>
    <row r="1873" spans="1:64" s="62" customFormat="1" ht="18" customHeight="1" x14ac:dyDescent="0.3">
      <c r="A1873" s="307">
        <f>IFERROR(InformeTbHv[[#This Row],[T EFECTIVO]]/InformeTbHv[[#This Row],[Horas disponibles]],0)</f>
        <v>0.91160949868073882</v>
      </c>
      <c r="B1873" s="307">
        <f>((InformeTbHv[[#This Row],[T PROGRAMADO]]-InformeTbHv[[#This Row],[HORAS DE OTRAS PARADA]]))/InformeTbHv[[#This Row],[T PROGRAMADO]]</f>
        <v>0.86375000000000002</v>
      </c>
      <c r="C1873" s="325">
        <f>IFERROR(((InformeTbHv[[#This Row],[T PROGRAMADO]]-InformeTbHv[[#This Row],[Ttal P. mec]])/InformeTbHv[[#This Row],[T PROGRAMADO]]),0)</f>
        <v>0.94750000000000001</v>
      </c>
      <c r="D1873" s="326">
        <f>IFERROR(ROUND(InformeTbHv[[#This Row],[TOTAL DE ARBOLES]]/InformeTbHv[[#This Row],[T EFECTIVO]],2),"")</f>
        <v>49.06</v>
      </c>
      <c r="E1873" s="326">
        <f>(IFERROR(ROUND(InformeTbHv[[#This Row],[M3]]/InformeTbHv[[#This Row],[TOTAL DE ARBOLES]],2),""))</f>
        <v>0.38</v>
      </c>
      <c r="F1873" s="310">
        <f>IFERROR(ROUND(InformeTbHv[[#This Row],[M3]]/InformeTbHv[[#This Row],[T EFECTIVO]],2),"")</f>
        <v>18.809999999999999</v>
      </c>
      <c r="G1873" s="327">
        <f>InformeTbHv[[#This Row],[T PROGRAMADO]]-InformeTbHv[[#This Row],[HORAS DE OTRAS PARADA]]</f>
        <v>6.91</v>
      </c>
      <c r="H1873" s="327">
        <f>InformeTbHv[[#This Row],[T PROGRAMADO]]-SUM(InformeTbHv[[#This Row],[T PARADAS MEC]]+InformeTbHv[[#This Row],[ALISTAMIENTO]]+InformeTbHv[[#This Row],[Mantenimiento periódico]])</f>
        <v>7.58</v>
      </c>
      <c r="I1873" s="327">
        <f>InformeTbHv[[#This Row],[T PARADAS MEC]]+InformeTbHv[[#This Row],[ALISTAMIENTO]]+InformeTbHv[[#This Row],[Mantenimiento periódico]]</f>
        <v>0.42</v>
      </c>
      <c r="J1873" s="327">
        <f>SUMIF(InformeTbHv[[#This Row],[MOTIVO 1]],"Mantenimiento periódico",InformeTbHv[[#This Row],[T OTRA PARADA 1]])</f>
        <v>0</v>
      </c>
      <c r="K1873" s="327">
        <f>InformeTbHv[[#This Row],[Mantenimiento periódico]]+InformeTbHv[[#This Row],[ALISTAMIENTO]]</f>
        <v>0.42</v>
      </c>
      <c r="L1873" s="327">
        <f>SUM(InformeTbHv[[#This Row],[T OTRA PARADA 1]:[T OTRA PARADA 5]])</f>
        <v>0</v>
      </c>
      <c r="M1873" s="326" t="s">
        <v>55</v>
      </c>
      <c r="N1873" s="326" t="s">
        <v>1418</v>
      </c>
      <c r="O1873" s="326" t="s">
        <v>56</v>
      </c>
      <c r="P1873" s="326">
        <v>1114480052</v>
      </c>
      <c r="Q1873" s="326" t="s">
        <v>43</v>
      </c>
      <c r="R1873" s="326" t="s">
        <v>49</v>
      </c>
      <c r="S1873" s="328">
        <v>46144</v>
      </c>
      <c r="T1873" s="326" t="s">
        <v>518</v>
      </c>
      <c r="U1873" s="326"/>
      <c r="V1873" s="326"/>
      <c r="W1873" s="326"/>
      <c r="X1873" s="326"/>
      <c r="Y1873" s="326"/>
      <c r="Z1873" s="326"/>
      <c r="AA1873" s="326"/>
      <c r="AB1873" s="326"/>
      <c r="AC1873" s="326" t="s">
        <v>1431</v>
      </c>
      <c r="AD1873" s="326" t="s">
        <v>1476</v>
      </c>
      <c r="AE1873" s="326" t="s">
        <v>1518</v>
      </c>
      <c r="AF1873" s="326">
        <v>19.234154182394327</v>
      </c>
      <c r="AG1873" s="322" t="s">
        <v>205</v>
      </c>
      <c r="AH1873" s="329">
        <v>36</v>
      </c>
      <c r="AI1873" s="326" t="s">
        <v>47</v>
      </c>
      <c r="AJ1873" s="440">
        <f>VLOOKUP(InformeTbHv[[#This Row],[TURNO]],[1]INFORMEHV!AI$2:AK$184,2,0)</f>
        <v>0.25</v>
      </c>
      <c r="AK1873" s="440">
        <f>VLOOKUP(InformeTbHv[[#This Row],[TURNO]],[1]INFORMEHV!AI$2:AK$184,3,0)</f>
        <v>0.58333333333333337</v>
      </c>
      <c r="AL1873" s="330">
        <v>26</v>
      </c>
      <c r="AM1873" s="326">
        <v>339</v>
      </c>
      <c r="AN1873" s="326">
        <v>130</v>
      </c>
      <c r="AO1873" s="326">
        <v>13</v>
      </c>
      <c r="AP1873" s="326">
        <v>41</v>
      </c>
      <c r="AQ1873" s="331">
        <v>19</v>
      </c>
      <c r="AR1873" s="326">
        <v>8</v>
      </c>
      <c r="AS1873" s="326"/>
      <c r="AT1873" s="326"/>
      <c r="AU1873" s="326"/>
      <c r="AV1873" s="326">
        <v>0.42</v>
      </c>
      <c r="AW1873" s="326">
        <v>0.42</v>
      </c>
      <c r="AX1873" s="326">
        <v>0.25</v>
      </c>
      <c r="AY1873" s="326"/>
      <c r="AZ1873" s="332" t="s">
        <v>57</v>
      </c>
      <c r="BA1873" s="326" t="s">
        <v>48</v>
      </c>
      <c r="BB1873" s="317">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1.0899999999999999</v>
      </c>
      <c r="BC1873" s="327"/>
      <c r="BD1873" s="327"/>
      <c r="BE1873" s="327"/>
      <c r="BF1873" s="327"/>
      <c r="BG1873" s="333"/>
      <c r="BH1873" s="366"/>
      <c r="BI1873" s="319"/>
      <c r="BJ1873" s="319"/>
      <c r="BK1873" s="320"/>
      <c r="BL1873" s="319"/>
    </row>
    <row r="1874" spans="1:64" s="62" customFormat="1" ht="18" customHeight="1" x14ac:dyDescent="0.3">
      <c r="A1874" s="307">
        <f>IFERROR(InformeTbHv[[#This Row],[T EFECTIVO]]/InformeTbHv[[#This Row],[Horas disponibles]],0)</f>
        <v>0.95614035087719296</v>
      </c>
      <c r="B1874" s="307">
        <f>((InformeTbHv[[#This Row],[T PROGRAMADO]]-InformeTbHv[[#This Row],[HORAS DE OTRAS PARADA]]))/InformeTbHv[[#This Row],[T PROGRAMADO]]</f>
        <v>0.8175</v>
      </c>
      <c r="C1874" s="325">
        <f>IFERROR(((InformeTbHv[[#This Row],[T PROGRAMADO]]-InformeTbHv[[#This Row],[Ttal P. mec]])/InformeTbHv[[#This Row],[T PROGRAMADO]]),0)</f>
        <v>0.85499999999999998</v>
      </c>
      <c r="D1874" s="326">
        <f>IFERROR(ROUND(InformeTbHv[[#This Row],[TOTAL DE ARBOLES]]/InformeTbHv[[#This Row],[T EFECTIVO]],2),"")</f>
        <v>44.95</v>
      </c>
      <c r="E1874" s="326">
        <f>(IFERROR(ROUND(InformeTbHv[[#This Row],[M3]]/InformeTbHv[[#This Row],[TOTAL DE ARBOLES]],2),""))</f>
        <v>0.38</v>
      </c>
      <c r="F1874" s="310">
        <f>IFERROR(ROUND(InformeTbHv[[#This Row],[M3]]/InformeTbHv[[#This Row],[T EFECTIVO]],2),"")</f>
        <v>16.96</v>
      </c>
      <c r="G1874" s="327">
        <f>InformeTbHv[[#This Row],[T PROGRAMADO]]-InformeTbHv[[#This Row],[HORAS DE OTRAS PARADA]]</f>
        <v>6.54</v>
      </c>
      <c r="H1874" s="327">
        <f>InformeTbHv[[#This Row],[T PROGRAMADO]]-SUM(InformeTbHv[[#This Row],[T PARADAS MEC]]+InformeTbHv[[#This Row],[ALISTAMIENTO]]+InformeTbHv[[#This Row],[Mantenimiento periódico]])</f>
        <v>6.84</v>
      </c>
      <c r="I1874" s="327">
        <f>InformeTbHv[[#This Row],[T PARADAS MEC]]+InformeTbHv[[#This Row],[ALISTAMIENTO]]+InformeTbHv[[#This Row],[Mantenimiento periódico]]</f>
        <v>1.1599999999999999</v>
      </c>
      <c r="J1874" s="327">
        <f>SUMIF(InformeTbHv[[#This Row],[MOTIVO 1]],"Mantenimiento periódico",InformeTbHv[[#This Row],[T OTRA PARADA 1]])</f>
        <v>0</v>
      </c>
      <c r="K1874" s="327">
        <f>InformeTbHv[[#This Row],[Mantenimiento periódico]]+InformeTbHv[[#This Row],[ALISTAMIENTO]]</f>
        <v>0.33</v>
      </c>
      <c r="L1874" s="327">
        <f>SUM(InformeTbHv[[#This Row],[T OTRA PARADA 1]:[T OTRA PARADA 5]])</f>
        <v>0</v>
      </c>
      <c r="M1874" s="326" t="s">
        <v>68</v>
      </c>
      <c r="N1874" s="326" t="s">
        <v>1417</v>
      </c>
      <c r="O1874" s="326" t="s">
        <v>85</v>
      </c>
      <c r="P1874" s="326">
        <v>15961194</v>
      </c>
      <c r="Q1874" s="326" t="s">
        <v>65</v>
      </c>
      <c r="R1874" s="326" t="s">
        <v>44</v>
      </c>
      <c r="S1874" s="328">
        <v>46144</v>
      </c>
      <c r="T1874" s="326" t="s">
        <v>164</v>
      </c>
      <c r="U1874" s="326"/>
      <c r="V1874" s="326"/>
      <c r="W1874" s="326"/>
      <c r="X1874" s="326"/>
      <c r="Y1874" s="326"/>
      <c r="Z1874" s="326"/>
      <c r="AA1874" s="326"/>
      <c r="AB1874" s="326"/>
      <c r="AC1874" s="326" t="s">
        <v>1426</v>
      </c>
      <c r="AD1874" s="326" t="s">
        <v>1471</v>
      </c>
      <c r="AE1874" s="326" t="s">
        <v>1512</v>
      </c>
      <c r="AF1874" s="326">
        <v>26.520279887958782</v>
      </c>
      <c r="AG1874" s="326" t="s">
        <v>1319</v>
      </c>
      <c r="AH1874" s="329">
        <v>8</v>
      </c>
      <c r="AI1874" s="330" t="s">
        <v>45</v>
      </c>
      <c r="AJ1874" s="441">
        <f>VLOOKUP(InformeTbHv[[#This Row],[TURNO]],[1]INFORMEHV!AI$2:AK$184,2,0)</f>
        <v>0.58333333333333337</v>
      </c>
      <c r="AK1874" s="441">
        <f>VLOOKUP(InformeTbHv[[#This Row],[TURNO]],[1]INFORMEHV!AI$2:AK$184,3,0)</f>
        <v>0.91666666666666663</v>
      </c>
      <c r="AL1874" s="330"/>
      <c r="AM1874" s="326">
        <v>294</v>
      </c>
      <c r="AN1874" s="326">
        <v>110.89</v>
      </c>
      <c r="AO1874" s="326">
        <v>22.05</v>
      </c>
      <c r="AP1874" s="326"/>
      <c r="AQ1874" s="327"/>
      <c r="AR1874" s="326">
        <v>8</v>
      </c>
      <c r="AS1874" s="326">
        <v>0.83</v>
      </c>
      <c r="AT1874" s="326"/>
      <c r="AU1874" s="326" t="s">
        <v>1309</v>
      </c>
      <c r="AV1874" s="326">
        <v>0.33</v>
      </c>
      <c r="AW1874" s="326"/>
      <c r="AX1874" s="326">
        <v>0.3</v>
      </c>
      <c r="AY1874" s="326">
        <v>1.5</v>
      </c>
      <c r="AZ1874" s="332" t="s">
        <v>1310</v>
      </c>
      <c r="BA1874" s="326" t="s">
        <v>48</v>
      </c>
      <c r="BB1874" s="317">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1.46</v>
      </c>
      <c r="BC1874" s="327"/>
      <c r="BD1874" s="327"/>
      <c r="BE1874" s="327"/>
      <c r="BF1874" s="327"/>
      <c r="BG1874" s="333"/>
      <c r="BH1874" s="366"/>
      <c r="BI1874" s="319"/>
      <c r="BJ1874" s="319"/>
      <c r="BK1874" s="320"/>
      <c r="BL1874" s="319"/>
    </row>
    <row r="1875" spans="1:64" s="62" customFormat="1" ht="18" customHeight="1" x14ac:dyDescent="0.3">
      <c r="A1875" s="307">
        <f>IFERROR(InformeTbHv[[#This Row],[T EFECTIVO]]/InformeTbHv[[#This Row],[Horas disponibles]],0)</f>
        <v>0.79747935680139082</v>
      </c>
      <c r="B1875" s="307">
        <f>((InformeTbHv[[#This Row],[T PROGRAMADO]]-InformeTbHv[[#This Row],[HORAS DE OTRAS PARADA]]))/InformeTbHv[[#This Row],[T PROGRAMADO]]</f>
        <v>0.76458333333333339</v>
      </c>
      <c r="C1875" s="325">
        <f>IFERROR(((InformeTbHv[[#This Row],[T PROGRAMADO]]-InformeTbHv[[#This Row],[Ttal P. mec]])/InformeTbHv[[#This Row],[T PROGRAMADO]]),0)</f>
        <v>0.95874999999999999</v>
      </c>
      <c r="D1875" s="326">
        <f>IFERROR(ROUND(InformeTbHv[[#This Row],[TOTAL DE ARBOLES]]/InformeTbHv[[#This Row],[T EFECTIVO]],2),"")</f>
        <v>44.47</v>
      </c>
      <c r="E1875" s="326">
        <f>(IFERROR(ROUND(InformeTbHv[[#This Row],[M3]]/InformeTbHv[[#This Row],[TOTAL DE ARBOLES]],2),""))</f>
        <v>0.48</v>
      </c>
      <c r="F1875" s="310">
        <f>IFERROR(ROUND(InformeTbHv[[#This Row],[M3]]/InformeTbHv[[#This Row],[T EFECTIVO]],2),"")</f>
        <v>21.51</v>
      </c>
      <c r="G1875" s="327">
        <f>InformeTbHv[[#This Row],[T PROGRAMADO]]-InformeTbHv[[#This Row],[HORAS DE OTRAS PARADA]]</f>
        <v>6.1166666666666671</v>
      </c>
      <c r="H1875" s="327">
        <f>InformeTbHv[[#This Row],[T PROGRAMADO]]-SUM(InformeTbHv[[#This Row],[T PARADAS MEC]]+InformeTbHv[[#This Row],[ALISTAMIENTO]]+InformeTbHv[[#This Row],[Mantenimiento periódico]])</f>
        <v>7.67</v>
      </c>
      <c r="I1875" s="327">
        <f>InformeTbHv[[#This Row],[T PARADAS MEC]]+InformeTbHv[[#This Row],[ALISTAMIENTO]]+InformeTbHv[[#This Row],[Mantenimiento periódico]]</f>
        <v>0.33</v>
      </c>
      <c r="J1875" s="327">
        <f>SUMIF(InformeTbHv[[#This Row],[MOTIVO 1]],"Mantenimiento periódico",InformeTbHv[[#This Row],[T OTRA PARADA 1]])</f>
        <v>0</v>
      </c>
      <c r="K1875" s="327">
        <f>InformeTbHv[[#This Row],[Mantenimiento periódico]]+InformeTbHv[[#This Row],[ALISTAMIENTO]]</f>
        <v>0.33</v>
      </c>
      <c r="L1875" s="327">
        <f>SUM(InformeTbHv[[#This Row],[T OTRA PARADA 1]:[T OTRA PARADA 5]])</f>
        <v>1.003333333333333</v>
      </c>
      <c r="M1875" s="326" t="s">
        <v>68</v>
      </c>
      <c r="N1875" s="326" t="s">
        <v>1417</v>
      </c>
      <c r="O1875" s="326" t="s">
        <v>82</v>
      </c>
      <c r="P1875" s="326">
        <v>94266396</v>
      </c>
      <c r="Q1875" s="326" t="s">
        <v>65</v>
      </c>
      <c r="R1875" s="326" t="s">
        <v>44</v>
      </c>
      <c r="S1875" s="328">
        <v>46144</v>
      </c>
      <c r="T1875" s="326" t="s">
        <v>164</v>
      </c>
      <c r="U1875" s="326"/>
      <c r="V1875" s="326"/>
      <c r="W1875" s="326"/>
      <c r="X1875" s="326"/>
      <c r="Y1875" s="326"/>
      <c r="Z1875" s="326"/>
      <c r="AA1875" s="326"/>
      <c r="AB1875" s="326"/>
      <c r="AC1875" s="326" t="s">
        <v>1426</v>
      </c>
      <c r="AD1875" s="326" t="s">
        <v>1471</v>
      </c>
      <c r="AE1875" s="326" t="s">
        <v>1512</v>
      </c>
      <c r="AF1875" s="326">
        <v>26.520279887958782</v>
      </c>
      <c r="AG1875" s="326" t="s">
        <v>1319</v>
      </c>
      <c r="AH1875" s="329">
        <v>8</v>
      </c>
      <c r="AI1875" s="330" t="s">
        <v>47</v>
      </c>
      <c r="AJ1875" s="441">
        <f>VLOOKUP(InformeTbHv[[#This Row],[TURNO]],[1]INFORMEHV!AI$2:AK$184,2,0)</f>
        <v>0.25</v>
      </c>
      <c r="AK1875" s="441">
        <f>VLOOKUP(InformeTbHv[[#This Row],[TURNO]],[1]INFORMEHV!AI$2:AK$184,3,0)</f>
        <v>0.58333333333333337</v>
      </c>
      <c r="AL1875" s="330"/>
      <c r="AM1875" s="326">
        <v>272</v>
      </c>
      <c r="AN1875" s="326">
        <v>131.59</v>
      </c>
      <c r="AO1875" s="326">
        <v>21.61</v>
      </c>
      <c r="AP1875" s="326"/>
      <c r="AQ1875" s="327"/>
      <c r="AR1875" s="326">
        <v>8</v>
      </c>
      <c r="AS1875" s="326"/>
      <c r="AT1875" s="326"/>
      <c r="AU1875" s="326"/>
      <c r="AV1875" s="326">
        <v>0.33</v>
      </c>
      <c r="AW1875" s="326">
        <v>0.33</v>
      </c>
      <c r="AX1875" s="326">
        <v>0.22</v>
      </c>
      <c r="AY1875" s="326"/>
      <c r="AZ1875" s="332" t="s">
        <v>1311</v>
      </c>
      <c r="BA1875" s="326" t="s">
        <v>48</v>
      </c>
      <c r="BB1875" s="317">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1.8833333333333329</v>
      </c>
      <c r="BC1875" s="327">
        <v>0.33333333333333298</v>
      </c>
      <c r="BD1875" s="327">
        <v>0.67</v>
      </c>
      <c r="BE1875" s="327"/>
      <c r="BF1875" s="327"/>
      <c r="BG1875" s="333"/>
      <c r="BH1875" s="366" t="s">
        <v>238</v>
      </c>
      <c r="BI1875" s="319" t="s">
        <v>51</v>
      </c>
      <c r="BJ1875" s="319"/>
      <c r="BK1875" s="320"/>
      <c r="BL1875" s="319"/>
    </row>
    <row r="1876" spans="1:64" s="62" customFormat="1" ht="21" customHeight="1" x14ac:dyDescent="0.3">
      <c r="A1876" s="307">
        <f>IFERROR(InformeTbHv[[#This Row],[T EFECTIVO]]/InformeTbHv[[#This Row],[Horas disponibles]],0)</f>
        <v>0.95086321381142092</v>
      </c>
      <c r="B1876" s="307">
        <f>((InformeTbHv[[#This Row],[T PROGRAMADO]]-InformeTbHv[[#This Row],[HORAS DE OTRAS PARADA]]))/InformeTbHv[[#This Row],[T PROGRAMADO]]</f>
        <v>0.89500000000000002</v>
      </c>
      <c r="C1876" s="325">
        <f>IFERROR(((InformeTbHv[[#This Row],[T PROGRAMADO]]-InformeTbHv[[#This Row],[Ttal P. mec]])/InformeTbHv[[#This Row],[T PROGRAMADO]]),0)</f>
        <v>0.94125000000000003</v>
      </c>
      <c r="D1876" s="326">
        <f>IFERROR(ROUND(InformeTbHv[[#This Row],[TOTAL DE ARBOLES]]/InformeTbHv[[#This Row],[T EFECTIVO]],2),"")</f>
        <v>114.39</v>
      </c>
      <c r="E1876" s="326">
        <f>(IFERROR(ROUND(InformeTbHv[[#This Row],[M3]]/InformeTbHv[[#This Row],[TOTAL DE ARBOLES]],2),""))</f>
        <v>0.13</v>
      </c>
      <c r="F1876" s="310">
        <f>IFERROR(ROUND(InformeTbHv[[#This Row],[M3]]/InformeTbHv[[#This Row],[T EFECTIVO]],2),"")</f>
        <v>15.36</v>
      </c>
      <c r="G1876" s="327">
        <f>InformeTbHv[[#This Row],[T PROGRAMADO]]-InformeTbHv[[#This Row],[HORAS DE OTRAS PARADA]]</f>
        <v>7.16</v>
      </c>
      <c r="H1876" s="327">
        <f>InformeTbHv[[#This Row],[T PROGRAMADO]]-SUM(InformeTbHv[[#This Row],[T PARADAS MEC]]+InformeTbHv[[#This Row],[ALISTAMIENTO]]+InformeTbHv[[#This Row],[Mantenimiento periódico]])</f>
        <v>7.53</v>
      </c>
      <c r="I1876" s="327">
        <f>InformeTbHv[[#This Row],[T PARADAS MEC]]+InformeTbHv[[#This Row],[ALISTAMIENTO]]+InformeTbHv[[#This Row],[Mantenimiento periódico]]</f>
        <v>0.47</v>
      </c>
      <c r="J1876" s="327">
        <f>SUMIF(InformeTbHv[[#This Row],[MOTIVO 1]],"Mantenimiento periódico",InformeTbHv[[#This Row],[T OTRA PARADA 1]])</f>
        <v>0</v>
      </c>
      <c r="K1876" s="327">
        <f>InformeTbHv[[#This Row],[Mantenimiento periódico]]+InformeTbHv[[#This Row],[ALISTAMIENTO]]</f>
        <v>0.47</v>
      </c>
      <c r="L1876" s="327">
        <f>SUM(InformeTbHv[[#This Row],[T OTRA PARADA 1]:[T OTRA PARADA 5]])</f>
        <v>0</v>
      </c>
      <c r="M1876" s="326" t="s">
        <v>42</v>
      </c>
      <c r="N1876" s="326" t="s">
        <v>1418</v>
      </c>
      <c r="O1876" s="326" t="s">
        <v>58</v>
      </c>
      <c r="P1876" s="326">
        <v>6343935</v>
      </c>
      <c r="Q1876" s="326" t="s">
        <v>43</v>
      </c>
      <c r="R1876" s="326" t="s">
        <v>44</v>
      </c>
      <c r="S1876" s="328">
        <v>46144</v>
      </c>
      <c r="T1876" s="326" t="s">
        <v>1284</v>
      </c>
      <c r="U1876" s="326"/>
      <c r="V1876" s="326"/>
      <c r="W1876" s="326"/>
      <c r="X1876" s="326"/>
      <c r="Y1876" s="326"/>
      <c r="Z1876" s="326"/>
      <c r="AA1876" s="326"/>
      <c r="AB1876" s="326"/>
      <c r="AC1876" s="326" t="s">
        <v>1460</v>
      </c>
      <c r="AD1876" s="326" t="s">
        <v>1505</v>
      </c>
      <c r="AE1876" s="326" t="s">
        <v>1518</v>
      </c>
      <c r="AF1876" s="326">
        <v>19.535915388418871</v>
      </c>
      <c r="AG1876" s="322" t="s">
        <v>205</v>
      </c>
      <c r="AH1876" s="329">
        <v>1</v>
      </c>
      <c r="AI1876" s="326" t="s">
        <v>45</v>
      </c>
      <c r="AJ1876" s="440">
        <f>VLOOKUP(InformeTbHv[[#This Row],[TURNO]],[1]INFORMEHV!AI$2:AK$184,2,0)</f>
        <v>0.58333333333333337</v>
      </c>
      <c r="AK1876" s="440">
        <f>VLOOKUP(InformeTbHv[[#This Row],[TURNO]],[1]INFORMEHV!AI$2:AK$184,3,0)</f>
        <v>0.91666666666666663</v>
      </c>
      <c r="AL1876" s="330">
        <v>23</v>
      </c>
      <c r="AM1876" s="326">
        <v>819</v>
      </c>
      <c r="AN1876" s="326">
        <v>110</v>
      </c>
      <c r="AO1876" s="326">
        <v>14</v>
      </c>
      <c r="AP1876" s="326">
        <v>107</v>
      </c>
      <c r="AQ1876" s="327">
        <v>12</v>
      </c>
      <c r="AR1876" s="326">
        <v>8</v>
      </c>
      <c r="AS1876" s="326"/>
      <c r="AT1876" s="326"/>
      <c r="AU1876" s="326"/>
      <c r="AV1876" s="326">
        <v>0.47</v>
      </c>
      <c r="AW1876" s="326">
        <v>0.2</v>
      </c>
      <c r="AX1876" s="326">
        <v>0.17</v>
      </c>
      <c r="AY1876" s="326"/>
      <c r="AZ1876" s="332"/>
      <c r="BA1876" s="326" t="s">
        <v>46</v>
      </c>
      <c r="BB1876" s="317">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0.84</v>
      </c>
      <c r="BC1876" s="327"/>
      <c r="BD1876" s="327"/>
      <c r="BE1876" s="327"/>
      <c r="BF1876" s="327"/>
      <c r="BG1876" s="333"/>
      <c r="BH1876" s="366"/>
      <c r="BI1876" s="319"/>
      <c r="BJ1876" s="319"/>
      <c r="BK1876" s="320"/>
      <c r="BL1876" s="319"/>
    </row>
    <row r="1877" spans="1:64" s="62" customFormat="1" ht="21" customHeight="1" x14ac:dyDescent="0.3">
      <c r="A1877" s="307">
        <f>IFERROR(InformeTbHv[[#This Row],[T EFECTIVO]]/InformeTbHv[[#This Row],[Horas disponibles]],0)</f>
        <v>0.56062581486310303</v>
      </c>
      <c r="B1877" s="307">
        <f>((InformeTbHv[[#This Row],[T PROGRAMADO]]-InformeTbHv[[#This Row],[HORAS DE OTRAS PARADA]]))/InformeTbHv[[#This Row],[T PROGRAMADO]]</f>
        <v>0.53749999999999998</v>
      </c>
      <c r="C1877" s="325">
        <f>IFERROR(((InformeTbHv[[#This Row],[T PROGRAMADO]]-InformeTbHv[[#This Row],[Ttal P. mec]])/InformeTbHv[[#This Row],[T PROGRAMADO]]),0)</f>
        <v>0.95874999999999999</v>
      </c>
      <c r="D1877" s="326">
        <f>IFERROR(ROUND(InformeTbHv[[#This Row],[TOTAL DE ARBOLES]]/InformeTbHv[[#This Row],[T EFECTIVO]],2),"")</f>
        <v>67.91</v>
      </c>
      <c r="E1877" s="326">
        <f>(IFERROR(ROUND(InformeTbHv[[#This Row],[M3]]/InformeTbHv[[#This Row],[TOTAL DE ARBOLES]],2),""))</f>
        <v>0.14000000000000001</v>
      </c>
      <c r="F1877" s="310">
        <f>IFERROR(ROUND(InformeTbHv[[#This Row],[M3]]/InformeTbHv[[#This Row],[T EFECTIVO]],2),"")</f>
        <v>9.3000000000000007</v>
      </c>
      <c r="G1877" s="327">
        <f>InformeTbHv[[#This Row],[T PROGRAMADO]]-InformeTbHv[[#This Row],[HORAS DE OTRAS PARADA]]</f>
        <v>4.3</v>
      </c>
      <c r="H1877" s="327">
        <f>InformeTbHv[[#This Row],[T PROGRAMADO]]-SUM(InformeTbHv[[#This Row],[T PARADAS MEC]]+InformeTbHv[[#This Row],[ALISTAMIENTO]]+InformeTbHv[[#This Row],[Mantenimiento periódico]])</f>
        <v>7.67</v>
      </c>
      <c r="I1877" s="327">
        <f>InformeTbHv[[#This Row],[T PARADAS MEC]]+InformeTbHv[[#This Row],[ALISTAMIENTO]]+InformeTbHv[[#This Row],[Mantenimiento periódico]]</f>
        <v>0.33</v>
      </c>
      <c r="J1877" s="327">
        <f>SUMIF(InformeTbHv[[#This Row],[MOTIVO 1]],"Mantenimiento periódico",InformeTbHv[[#This Row],[T OTRA PARADA 1]])</f>
        <v>0</v>
      </c>
      <c r="K1877" s="327">
        <f>InformeTbHv[[#This Row],[Mantenimiento periódico]]+InformeTbHv[[#This Row],[ALISTAMIENTO]]</f>
        <v>0.33</v>
      </c>
      <c r="L1877" s="327">
        <f>SUM(InformeTbHv[[#This Row],[T OTRA PARADA 1]:[T OTRA PARADA 5]])</f>
        <v>3</v>
      </c>
      <c r="M1877" s="326" t="s">
        <v>42</v>
      </c>
      <c r="N1877" s="326" t="s">
        <v>1418</v>
      </c>
      <c r="O1877" s="326" t="s">
        <v>80</v>
      </c>
      <c r="P1877" s="326">
        <v>94270446</v>
      </c>
      <c r="Q1877" s="326" t="s">
        <v>43</v>
      </c>
      <c r="R1877" s="326" t="s">
        <v>44</v>
      </c>
      <c r="S1877" s="328">
        <v>46144</v>
      </c>
      <c r="T1877" s="326" t="s">
        <v>1284</v>
      </c>
      <c r="U1877" s="326"/>
      <c r="V1877" s="326"/>
      <c r="W1877" s="326"/>
      <c r="X1877" s="326"/>
      <c r="Y1877" s="326"/>
      <c r="Z1877" s="326"/>
      <c r="AA1877" s="326"/>
      <c r="AB1877" s="326"/>
      <c r="AC1877" s="326" t="s">
        <v>1460</v>
      </c>
      <c r="AD1877" s="326" t="s">
        <v>1505</v>
      </c>
      <c r="AE1877" s="326" t="s">
        <v>1518</v>
      </c>
      <c r="AF1877" s="326">
        <v>19.535915388418871</v>
      </c>
      <c r="AG1877" s="322" t="s">
        <v>205</v>
      </c>
      <c r="AH1877" s="329">
        <v>1</v>
      </c>
      <c r="AI1877" s="326" t="s">
        <v>47</v>
      </c>
      <c r="AJ1877" s="440">
        <f>VLOOKUP(InformeTbHv[[#This Row],[TURNO]],[1]INFORMEHV!AI$2:AK$184,2,0)</f>
        <v>0.25</v>
      </c>
      <c r="AK1877" s="440">
        <f>VLOOKUP(InformeTbHv[[#This Row],[TURNO]],[1]INFORMEHV!AI$2:AK$184,3,0)</f>
        <v>0.58333333333333337</v>
      </c>
      <c r="AL1877" s="330">
        <v>26</v>
      </c>
      <c r="AM1877" s="326">
        <v>292</v>
      </c>
      <c r="AN1877" s="326">
        <v>40</v>
      </c>
      <c r="AO1877" s="326">
        <v>10</v>
      </c>
      <c r="AP1877" s="326">
        <v>71</v>
      </c>
      <c r="AQ1877" s="327">
        <v>12</v>
      </c>
      <c r="AR1877" s="326">
        <v>8</v>
      </c>
      <c r="AS1877" s="326"/>
      <c r="AT1877" s="326"/>
      <c r="AU1877" s="326"/>
      <c r="AV1877" s="326">
        <v>0.33</v>
      </c>
      <c r="AW1877" s="326">
        <v>0.2</v>
      </c>
      <c r="AX1877" s="326">
        <v>0.17</v>
      </c>
      <c r="AY1877" s="326"/>
      <c r="AZ1877" s="332"/>
      <c r="BA1877" s="326" t="s">
        <v>46</v>
      </c>
      <c r="BB1877" s="317">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3.7</v>
      </c>
      <c r="BC1877" s="327">
        <v>3</v>
      </c>
      <c r="BD1877" s="327"/>
      <c r="BE1877" s="327"/>
      <c r="BF1877" s="327"/>
      <c r="BG1877" s="333"/>
      <c r="BH1877" s="366" t="s">
        <v>238</v>
      </c>
      <c r="BI1877" s="319"/>
      <c r="BJ1877" s="319"/>
      <c r="BK1877" s="320"/>
      <c r="BL1877" s="319"/>
    </row>
    <row r="1878" spans="1:64" s="62" customFormat="1" ht="21" customHeight="1" x14ac:dyDescent="0.3">
      <c r="A1878" s="307">
        <f>IFERROR(InformeTbHv[[#This Row],[T EFECTIVO]]/InformeTbHv[[#This Row],[Horas disponibles]],0)</f>
        <v>0.70588235294117652</v>
      </c>
      <c r="B1878" s="307">
        <f>((InformeTbHv[[#This Row],[T PROGRAMADO]]-InformeTbHv[[#This Row],[HORAS DE OTRAS PARADA]]))/InformeTbHv[[#This Row],[T PROGRAMADO]]</f>
        <v>0.66666666666666663</v>
      </c>
      <c r="C1878" s="325">
        <f>IFERROR(((InformeTbHv[[#This Row],[T PROGRAMADO]]-InformeTbHv[[#This Row],[Ttal P. mec]])/InformeTbHv[[#This Row],[T PROGRAMADO]]),0)</f>
        <v>0.94444444444444442</v>
      </c>
      <c r="D1878" s="326">
        <f>IFERROR(ROUND(InformeTbHv[[#This Row],[TOTAL DE ARBOLES]]/InformeTbHv[[#This Row],[T EFECTIVO]],2),"")</f>
        <v>119.83</v>
      </c>
      <c r="E1878" s="326">
        <f>(IFERROR(ROUND(InformeTbHv[[#This Row],[M3]]/InformeTbHv[[#This Row],[TOTAL DE ARBOLES]],2),""))</f>
        <v>7.0000000000000007E-2</v>
      </c>
      <c r="F1878" s="310">
        <f>IFERROR(ROUND(InformeTbHv[[#This Row],[M3]]/InformeTbHv[[#This Row],[T EFECTIVO]],2),"")</f>
        <v>8.48</v>
      </c>
      <c r="G1878" s="327">
        <f>InformeTbHv[[#This Row],[T PROGRAMADO]]-InformeTbHv[[#This Row],[HORAS DE OTRAS PARADA]]</f>
        <v>6</v>
      </c>
      <c r="H1878" s="327">
        <f>InformeTbHv[[#This Row],[T PROGRAMADO]]-SUM(InformeTbHv[[#This Row],[T PARADAS MEC]]+InformeTbHv[[#This Row],[ALISTAMIENTO]]+InformeTbHv[[#This Row],[Mantenimiento periódico]])</f>
        <v>8.5</v>
      </c>
      <c r="I1878" s="327">
        <f>InformeTbHv[[#This Row],[T PARADAS MEC]]+InformeTbHv[[#This Row],[ALISTAMIENTO]]+InformeTbHv[[#This Row],[Mantenimiento periódico]]</f>
        <v>0.5</v>
      </c>
      <c r="J1878" s="327">
        <f>SUMIF(InformeTbHv[[#This Row],[MOTIVO 1]],"Mantenimiento periódico",InformeTbHv[[#This Row],[T OTRA PARADA 1]])</f>
        <v>0</v>
      </c>
      <c r="K1878" s="327">
        <f>InformeTbHv[[#This Row],[Mantenimiento periódico]]+InformeTbHv[[#This Row],[ALISTAMIENTO]]</f>
        <v>0.5</v>
      </c>
      <c r="L1878" s="327">
        <f>SUM(InformeTbHv[[#This Row],[T OTRA PARADA 1]:[T OTRA PARADA 5]])</f>
        <v>2</v>
      </c>
      <c r="M1878" s="326" t="s">
        <v>136</v>
      </c>
      <c r="N1878" s="326" t="s">
        <v>1417</v>
      </c>
      <c r="O1878" s="326" t="s">
        <v>375</v>
      </c>
      <c r="P1878" s="326">
        <v>1127213532</v>
      </c>
      <c r="Q1878" s="326" t="s">
        <v>65</v>
      </c>
      <c r="R1878" s="326" t="s">
        <v>49</v>
      </c>
      <c r="S1878" s="328">
        <v>46144</v>
      </c>
      <c r="T1878" s="326" t="s">
        <v>1237</v>
      </c>
      <c r="U1878" s="326"/>
      <c r="V1878" s="326"/>
      <c r="W1878" s="326"/>
      <c r="X1878" s="326"/>
      <c r="Y1878" s="326"/>
      <c r="Z1878" s="326"/>
      <c r="AA1878" s="326"/>
      <c r="AB1878" s="326"/>
      <c r="AC1878" s="326" t="s">
        <v>1456</v>
      </c>
      <c r="AD1878" s="326" t="s">
        <v>1501</v>
      </c>
      <c r="AE1878" s="326" t="s">
        <v>1513</v>
      </c>
      <c r="AF1878" s="326">
        <v>20.146366239482933</v>
      </c>
      <c r="AG1878" s="322" t="s">
        <v>205</v>
      </c>
      <c r="AH1878" s="329">
        <v>4</v>
      </c>
      <c r="AI1878" s="326" t="s">
        <v>47</v>
      </c>
      <c r="AJ1878" s="440">
        <f>VLOOKUP(InformeTbHv[[#This Row],[TURNO]],[1]INFORMEHV!AI$2:AK$184,2,0)</f>
        <v>0.25</v>
      </c>
      <c r="AK1878" s="440">
        <f>VLOOKUP(InformeTbHv[[#This Row],[TURNO]],[1]INFORMEHV!AI$2:AK$184,3,0)</f>
        <v>0.58333333333333337</v>
      </c>
      <c r="AL1878" s="330">
        <v>25</v>
      </c>
      <c r="AM1878" s="326">
        <v>719</v>
      </c>
      <c r="AN1878" s="326">
        <v>50.9</v>
      </c>
      <c r="AO1878" s="326">
        <v>7</v>
      </c>
      <c r="AP1878" s="326"/>
      <c r="AQ1878" s="327">
        <v>15</v>
      </c>
      <c r="AR1878" s="326">
        <v>9</v>
      </c>
      <c r="AS1878" s="326"/>
      <c r="AT1878" s="326"/>
      <c r="AU1878" s="326"/>
      <c r="AV1878" s="326">
        <v>0.5</v>
      </c>
      <c r="AW1878" s="326"/>
      <c r="AX1878" s="326">
        <v>0.5</v>
      </c>
      <c r="AY1878" s="326">
        <v>7</v>
      </c>
      <c r="AZ1878" s="332"/>
      <c r="BA1878" s="326" t="s">
        <v>48</v>
      </c>
      <c r="BB1878" s="317">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v>
      </c>
      <c r="BC1878" s="327">
        <v>2</v>
      </c>
      <c r="BD1878" s="327"/>
      <c r="BE1878" s="327"/>
      <c r="BF1878" s="327"/>
      <c r="BG1878" s="333"/>
      <c r="BH1878" s="365" t="s">
        <v>236</v>
      </c>
      <c r="BI1878" s="319"/>
      <c r="BJ1878" s="319"/>
      <c r="BK1878" s="320"/>
      <c r="BL1878" s="319"/>
    </row>
    <row r="1879" spans="1:64" s="62" customFormat="1" ht="21" customHeight="1" x14ac:dyDescent="0.3">
      <c r="A1879" s="307">
        <f>IFERROR(InformeTbHv[[#This Row],[T EFECTIVO]]/InformeTbHv[[#This Row],[Horas disponibles]],0)</f>
        <v>0.50931677018633537</v>
      </c>
      <c r="B1879" s="307">
        <f>((InformeTbHv[[#This Row],[T PROGRAMADO]]-InformeTbHv[[#This Row],[HORAS DE OTRAS PARADA]]))/InformeTbHv[[#This Row],[T PROGRAMADO]]</f>
        <v>0.3075</v>
      </c>
      <c r="C1879" s="325">
        <f>IFERROR(((InformeTbHv[[#This Row],[T PROGRAMADO]]-InformeTbHv[[#This Row],[Ttal P. mec]])/InformeTbHv[[#This Row],[T PROGRAMADO]]),0)</f>
        <v>0.60375000000000001</v>
      </c>
      <c r="D1879" s="326">
        <f>IFERROR(ROUND(InformeTbHv[[#This Row],[TOTAL DE ARBOLES]]/InformeTbHv[[#This Row],[T EFECTIVO]],2),"")</f>
        <v>41.87</v>
      </c>
      <c r="E1879" s="326">
        <f>(IFERROR(ROUND(InformeTbHv[[#This Row],[M3]]/InformeTbHv[[#This Row],[TOTAL DE ARBOLES]],2),""))</f>
        <v>0.21</v>
      </c>
      <c r="F1879" s="310">
        <f>IFERROR(ROUND(InformeTbHv[[#This Row],[M3]]/InformeTbHv[[#This Row],[T EFECTIVO]],2),"")</f>
        <v>8.9600000000000009</v>
      </c>
      <c r="G1879" s="327">
        <f>InformeTbHv[[#This Row],[T PROGRAMADO]]-InformeTbHv[[#This Row],[HORAS DE OTRAS PARADA]]</f>
        <v>2.46</v>
      </c>
      <c r="H1879" s="327">
        <f>InformeTbHv[[#This Row],[T PROGRAMADO]]-SUM(InformeTbHv[[#This Row],[T PARADAS MEC]]+InformeTbHv[[#This Row],[ALISTAMIENTO]]+InformeTbHv[[#This Row],[Mantenimiento periódico]])</f>
        <v>4.83</v>
      </c>
      <c r="I1879" s="327">
        <f>InformeTbHv[[#This Row],[T PARADAS MEC]]+InformeTbHv[[#This Row],[ALISTAMIENTO]]+InformeTbHv[[#This Row],[Mantenimiento periódico]]</f>
        <v>3.17</v>
      </c>
      <c r="J1879" s="327">
        <f>SUMIF(InformeTbHv[[#This Row],[MOTIVO 1]],"Mantenimiento periódico",InformeTbHv[[#This Row],[T OTRA PARADA 1]])</f>
        <v>0</v>
      </c>
      <c r="K1879" s="327">
        <f>InformeTbHv[[#This Row],[Mantenimiento periódico]]+InformeTbHv[[#This Row],[ALISTAMIENTO]]</f>
        <v>0.17</v>
      </c>
      <c r="L1879" s="327">
        <f>SUM(InformeTbHv[[#This Row],[T OTRA PARADA 1]:[T OTRA PARADA 5]])</f>
        <v>2</v>
      </c>
      <c r="M1879" s="326" t="s">
        <v>79</v>
      </c>
      <c r="N1879" s="326" t="s">
        <v>1417</v>
      </c>
      <c r="O1879" s="326" t="s">
        <v>64</v>
      </c>
      <c r="P1879" s="326">
        <v>94282613</v>
      </c>
      <c r="Q1879" s="326" t="s">
        <v>43</v>
      </c>
      <c r="R1879" s="326" t="s">
        <v>74</v>
      </c>
      <c r="S1879" s="328">
        <v>46144</v>
      </c>
      <c r="T1879" s="326" t="s">
        <v>102</v>
      </c>
      <c r="U1879" s="326"/>
      <c r="V1879" s="326"/>
      <c r="W1879" s="326"/>
      <c r="X1879" s="326"/>
      <c r="Y1879" s="326"/>
      <c r="Z1879" s="326"/>
      <c r="AA1879" s="326"/>
      <c r="AB1879" s="326"/>
      <c r="AC1879" s="326" t="s">
        <v>1425</v>
      </c>
      <c r="AD1879" s="326" t="s">
        <v>1470</v>
      </c>
      <c r="AE1879" s="326" t="s">
        <v>1514</v>
      </c>
      <c r="AF1879" s="326">
        <v>18.81028029942162</v>
      </c>
      <c r="AG1879" s="322" t="s">
        <v>205</v>
      </c>
      <c r="AH1879" s="329">
        <v>3</v>
      </c>
      <c r="AI1879" s="326" t="s">
        <v>45</v>
      </c>
      <c r="AJ1879" s="440">
        <f>VLOOKUP(InformeTbHv[[#This Row],[TURNO]],[1]INFORMEHV!AI$2:AK$184,2,0)</f>
        <v>0.58333333333333337</v>
      </c>
      <c r="AK1879" s="440">
        <f>VLOOKUP(InformeTbHv[[#This Row],[TURNO]],[1]INFORMEHV!AI$2:AK$184,3,0)</f>
        <v>0.91666666666666663</v>
      </c>
      <c r="AL1879" s="330">
        <v>28</v>
      </c>
      <c r="AM1879" s="326">
        <v>103</v>
      </c>
      <c r="AN1879" s="326">
        <v>22.05</v>
      </c>
      <c r="AO1879" s="326">
        <v>7.49</v>
      </c>
      <c r="AP1879" s="326">
        <v>35</v>
      </c>
      <c r="AQ1879" s="327">
        <v>22</v>
      </c>
      <c r="AR1879" s="330">
        <v>8</v>
      </c>
      <c r="AS1879" s="326">
        <v>3</v>
      </c>
      <c r="AT1879" s="323" t="s">
        <v>328</v>
      </c>
      <c r="AU1879" s="326" t="s">
        <v>209</v>
      </c>
      <c r="AV1879" s="326">
        <v>0.17</v>
      </c>
      <c r="AW1879" s="326">
        <v>0.2</v>
      </c>
      <c r="AX1879" s="326">
        <v>0.17</v>
      </c>
      <c r="AY1879" s="326">
        <v>3</v>
      </c>
      <c r="AZ1879" s="332" t="s">
        <v>1312</v>
      </c>
      <c r="BA1879" s="326" t="s">
        <v>48</v>
      </c>
      <c r="BB1879" s="317">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5.54</v>
      </c>
      <c r="BC1879" s="327">
        <v>2</v>
      </c>
      <c r="BD1879" s="327"/>
      <c r="BE1879" s="327"/>
      <c r="BF1879" s="327"/>
      <c r="BG1879" s="333"/>
      <c r="BH1879" s="365" t="s">
        <v>236</v>
      </c>
      <c r="BI1879" s="319"/>
      <c r="BJ1879" s="319"/>
      <c r="BK1879" s="320"/>
      <c r="BL1879" s="319"/>
    </row>
    <row r="1880" spans="1:64" s="62" customFormat="1" ht="21" customHeight="1" x14ac:dyDescent="0.3">
      <c r="A1880" s="307">
        <f>IFERROR(InformeTbHv[[#This Row],[T EFECTIVO]]/InformeTbHv[[#This Row],[Horas disponibles]],0)</f>
        <v>0.92398427260812577</v>
      </c>
      <c r="B1880" s="307">
        <f>((InformeTbHv[[#This Row],[T PROGRAMADO]]-InformeTbHv[[#This Row],[HORAS DE OTRAS PARADA]]))/InformeTbHv[[#This Row],[T PROGRAMADO]]</f>
        <v>0.88124999999999998</v>
      </c>
      <c r="C1880" s="325">
        <f>IFERROR(((InformeTbHv[[#This Row],[T PROGRAMADO]]-InformeTbHv[[#This Row],[Ttal P. mec]])/InformeTbHv[[#This Row],[T PROGRAMADO]]),0)</f>
        <v>0.95374999999999999</v>
      </c>
      <c r="D1880" s="326">
        <f>IFERROR(ROUND(InformeTbHv[[#This Row],[TOTAL DE ARBOLES]]/InformeTbHv[[#This Row],[T EFECTIVO]],2),"")</f>
        <v>31.91</v>
      </c>
      <c r="E1880" s="326">
        <f>(IFERROR(ROUND(InformeTbHv[[#This Row],[M3]]/InformeTbHv[[#This Row],[TOTAL DE ARBOLES]],2),""))</f>
        <v>0.18</v>
      </c>
      <c r="F1880" s="310">
        <f>IFERROR(ROUND(InformeTbHv[[#This Row],[M3]]/InformeTbHv[[#This Row],[T EFECTIVO]],2),"")</f>
        <v>5.63</v>
      </c>
      <c r="G1880" s="327">
        <f>InformeTbHv[[#This Row],[T PROGRAMADO]]-InformeTbHv[[#This Row],[HORAS DE OTRAS PARADA]]</f>
        <v>7.05</v>
      </c>
      <c r="H1880" s="327">
        <f>InformeTbHv[[#This Row],[T PROGRAMADO]]-SUM(InformeTbHv[[#This Row],[T PARADAS MEC]]+InformeTbHv[[#This Row],[ALISTAMIENTO]]+InformeTbHv[[#This Row],[Mantenimiento periódico]])</f>
        <v>7.63</v>
      </c>
      <c r="I1880" s="327">
        <f>InformeTbHv[[#This Row],[T PARADAS MEC]]+InformeTbHv[[#This Row],[ALISTAMIENTO]]+InformeTbHv[[#This Row],[Mantenimiento periódico]]</f>
        <v>0.37</v>
      </c>
      <c r="J1880" s="327">
        <f>SUMIF(InformeTbHv[[#This Row],[MOTIVO 1]],"Mantenimiento periódico",InformeTbHv[[#This Row],[T OTRA PARADA 1]])</f>
        <v>0</v>
      </c>
      <c r="K1880" s="327">
        <f>InformeTbHv[[#This Row],[Mantenimiento periódico]]+InformeTbHv[[#This Row],[ALISTAMIENTO]]</f>
        <v>0.17</v>
      </c>
      <c r="L1880" s="327">
        <f>SUM(InformeTbHv[[#This Row],[T OTRA PARADA 1]:[T OTRA PARADA 5]])</f>
        <v>0</v>
      </c>
      <c r="M1880" s="326" t="s">
        <v>79</v>
      </c>
      <c r="N1880" s="326" t="s">
        <v>1417</v>
      </c>
      <c r="O1880" s="326" t="s">
        <v>69</v>
      </c>
      <c r="P1880" s="326">
        <v>1059706760</v>
      </c>
      <c r="Q1880" s="326" t="s">
        <v>43</v>
      </c>
      <c r="R1880" s="326" t="s">
        <v>74</v>
      </c>
      <c r="S1880" s="328">
        <v>46144</v>
      </c>
      <c r="T1880" s="326" t="s">
        <v>102</v>
      </c>
      <c r="U1880" s="326"/>
      <c r="V1880" s="326"/>
      <c r="W1880" s="326"/>
      <c r="X1880" s="326"/>
      <c r="Y1880" s="326"/>
      <c r="Z1880" s="326"/>
      <c r="AA1880" s="326"/>
      <c r="AB1880" s="326"/>
      <c r="AC1880" s="326" t="s">
        <v>1425</v>
      </c>
      <c r="AD1880" s="326" t="s">
        <v>1470</v>
      </c>
      <c r="AE1880" s="326" t="s">
        <v>1514</v>
      </c>
      <c r="AF1880" s="326">
        <v>18.81028029942162</v>
      </c>
      <c r="AG1880" s="322" t="s">
        <v>205</v>
      </c>
      <c r="AH1880" s="329">
        <v>3</v>
      </c>
      <c r="AI1880" s="326" t="s">
        <v>47</v>
      </c>
      <c r="AJ1880" s="440">
        <f>VLOOKUP(InformeTbHv[[#This Row],[TURNO]],[1]INFORMEHV!AI$2:AK$184,2,0)</f>
        <v>0.25</v>
      </c>
      <c r="AK1880" s="440">
        <f>VLOOKUP(InformeTbHv[[#This Row],[TURNO]],[1]INFORMEHV!AI$2:AK$184,3,0)</f>
        <v>0.58333333333333337</v>
      </c>
      <c r="AL1880" s="330">
        <v>28</v>
      </c>
      <c r="AM1880" s="326">
        <v>225</v>
      </c>
      <c r="AN1880" s="326">
        <v>39.659999999999997</v>
      </c>
      <c r="AO1880" s="326">
        <v>7.87</v>
      </c>
      <c r="AP1880" s="326"/>
      <c r="AQ1880" s="327">
        <v>22</v>
      </c>
      <c r="AR1880" s="326">
        <v>8</v>
      </c>
      <c r="AS1880" s="326">
        <v>0.2</v>
      </c>
      <c r="AT1880" s="326"/>
      <c r="AU1880" s="326" t="s">
        <v>1286</v>
      </c>
      <c r="AV1880" s="326">
        <v>0.17</v>
      </c>
      <c r="AW1880" s="326">
        <v>0.25</v>
      </c>
      <c r="AX1880" s="326">
        <v>0.33</v>
      </c>
      <c r="AY1880" s="326">
        <v>5</v>
      </c>
      <c r="AZ1880" s="332" t="s">
        <v>1313</v>
      </c>
      <c r="BA1880" s="326" t="s">
        <v>48</v>
      </c>
      <c r="BB1880" s="317">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0.95</v>
      </c>
      <c r="BC1880" s="327"/>
      <c r="BD1880" s="327"/>
      <c r="BE1880" s="327"/>
      <c r="BF1880" s="327"/>
      <c r="BG1880" s="333"/>
      <c r="BH1880" s="366"/>
      <c r="BI1880" s="319"/>
      <c r="BJ1880" s="319"/>
      <c r="BK1880" s="320"/>
      <c r="BL1880" s="319"/>
    </row>
    <row r="1881" spans="1:64" s="62" customFormat="1" ht="21" customHeight="1" x14ac:dyDescent="0.3">
      <c r="A1881" s="76">
        <f>IFERROR(InformeTbHv[[#This Row],[T EFECTIVO]]/InformeTbHv[[#This Row],[Horas disponibles]],0)</f>
        <v>0.94524119947848761</v>
      </c>
      <c r="B1881" s="76">
        <f>((InformeTbHv[[#This Row],[T PROGRAMADO]]-InformeTbHv[[#This Row],[HORAS DE OTRAS PARADA]]))/InformeTbHv[[#This Row],[T PROGRAMADO]]</f>
        <v>0.90625</v>
      </c>
      <c r="C1881" s="217">
        <f>IFERROR(((InformeTbHv[[#This Row],[T PROGRAMADO]]-InformeTbHv[[#This Row],[Ttal P. mec]])/InformeTbHv[[#This Row],[T PROGRAMADO]]),0)</f>
        <v>0.95874999999999999</v>
      </c>
      <c r="D1881" s="49">
        <f>IFERROR(ROUND(InformeTbHv[[#This Row],[TOTAL DE ARBOLES]]/InformeTbHv[[#This Row],[T EFECTIVO]],2),"")</f>
        <v>39.72</v>
      </c>
      <c r="E1881" s="49">
        <f>(IFERROR(ROUND(InformeTbHv[[#This Row],[M3]]/InformeTbHv[[#This Row],[TOTAL DE ARBOLES]],2),""))</f>
        <v>0.39</v>
      </c>
      <c r="F1881" s="39">
        <f>IFERROR(ROUND(InformeTbHv[[#This Row],[M3]]/InformeTbHv[[#This Row],[T EFECTIVO]],2),"")</f>
        <v>15.51</v>
      </c>
      <c r="G1881" s="72">
        <f>InformeTbHv[[#This Row],[T PROGRAMADO]]-InformeTbHv[[#This Row],[HORAS DE OTRAS PARADA]]</f>
        <v>7.25</v>
      </c>
      <c r="H1881" s="72">
        <f>InformeTbHv[[#This Row],[T PROGRAMADO]]-SUM(InformeTbHv[[#This Row],[T PARADAS MEC]]+InformeTbHv[[#This Row],[ALISTAMIENTO]]+InformeTbHv[[#This Row],[Mantenimiento periódico]])</f>
        <v>7.67</v>
      </c>
      <c r="I1881" s="72">
        <f>InformeTbHv[[#This Row],[T PARADAS MEC]]+InformeTbHv[[#This Row],[ALISTAMIENTO]]+InformeTbHv[[#This Row],[Mantenimiento periódico]]</f>
        <v>0.33</v>
      </c>
      <c r="J1881" s="72">
        <f>SUMIF(InformeTbHv[[#This Row],[MOTIVO 1]],"Mantenimiento periódico",InformeTbHv[[#This Row],[T OTRA PARADA 1]])</f>
        <v>0</v>
      </c>
      <c r="K1881" s="197">
        <f>InformeTbHv[[#This Row],[Mantenimiento periódico]]+InformeTbHv[[#This Row],[ALISTAMIENTO]]</f>
        <v>0.33</v>
      </c>
      <c r="L1881" s="197">
        <f>SUM(InformeTbHv[[#This Row],[T OTRA PARADA 1]:[T OTRA PARADA 5]])</f>
        <v>0</v>
      </c>
      <c r="M1881" s="125" t="s">
        <v>76</v>
      </c>
      <c r="N1881" s="125" t="s">
        <v>1418</v>
      </c>
      <c r="O1881" s="248" t="s">
        <v>78</v>
      </c>
      <c r="P1881" s="49">
        <v>1006316837</v>
      </c>
      <c r="Q1881" s="49" t="s">
        <v>43</v>
      </c>
      <c r="R1881" s="49" t="s">
        <v>49</v>
      </c>
      <c r="S1881" s="274">
        <v>46144</v>
      </c>
      <c r="T1881" s="49" t="s">
        <v>784</v>
      </c>
      <c r="U1881" s="49"/>
      <c r="V1881" s="49"/>
      <c r="W1881" s="49"/>
      <c r="X1881" s="49"/>
      <c r="Y1881" s="49"/>
      <c r="Z1881" s="49"/>
      <c r="AA1881" s="49"/>
      <c r="AB1881" s="49"/>
      <c r="AC1881" s="49" t="s">
        <v>1446</v>
      </c>
      <c r="AD1881" s="49" t="s">
        <v>1491</v>
      </c>
      <c r="AE1881" s="49" t="s">
        <v>1509</v>
      </c>
      <c r="AF1881" s="49">
        <v>26.49579155242149</v>
      </c>
      <c r="AG1881" s="251" t="s">
        <v>205</v>
      </c>
      <c r="AH1881" s="259">
        <v>4</v>
      </c>
      <c r="AI1881" s="125" t="s">
        <v>45</v>
      </c>
      <c r="AJ1881" s="418">
        <f>VLOOKUP(InformeTbHv[[#This Row],[TURNO]],[1]INFORMEHV!AI$2:AK$184,2,0)</f>
        <v>0.58333333333333337</v>
      </c>
      <c r="AK1881" s="418">
        <f>VLOOKUP(InformeTbHv[[#This Row],[TURNO]],[1]INFORMEHV!AI$2:AK$184,3,0)</f>
        <v>0.91666666666666663</v>
      </c>
      <c r="AL1881" s="125">
        <v>25</v>
      </c>
      <c r="AM1881" s="49">
        <v>288</v>
      </c>
      <c r="AN1881" s="49">
        <v>112.44</v>
      </c>
      <c r="AO1881" s="49">
        <v>15.1</v>
      </c>
      <c r="AP1881" s="49"/>
      <c r="AQ1881" s="197">
        <v>20</v>
      </c>
      <c r="AR1881" s="125">
        <v>8</v>
      </c>
      <c r="AS1881" s="49"/>
      <c r="AT1881" s="49"/>
      <c r="AU1881" s="49"/>
      <c r="AV1881" s="49">
        <v>0.33</v>
      </c>
      <c r="AW1881" s="49">
        <v>0.25</v>
      </c>
      <c r="AX1881" s="49">
        <v>0.17</v>
      </c>
      <c r="AY1881" s="49">
        <v>6</v>
      </c>
      <c r="AZ1881" s="71" t="s">
        <v>1366</v>
      </c>
      <c r="BA1881" s="49" t="s">
        <v>48</v>
      </c>
      <c r="BB188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0.75000000000000011</v>
      </c>
      <c r="BC1881" s="72"/>
      <c r="BD1881" s="72"/>
      <c r="BE1881" s="72"/>
      <c r="BF1881" s="72"/>
      <c r="BG1881" s="74"/>
      <c r="BH1881" s="367"/>
      <c r="BI1881" s="45"/>
      <c r="BJ1881" s="45"/>
      <c r="BK1881" s="46"/>
      <c r="BL1881" s="45"/>
    </row>
    <row r="1882" spans="1:64" s="62" customFormat="1" ht="21" customHeight="1" x14ac:dyDescent="0.3">
      <c r="A1882" s="370">
        <f>IFERROR(InformeTbHv[[#This Row],[T EFECTIVO]]/InformeTbHv[[#This Row],[Horas disponibles]],0)</f>
        <v>0.92438070404172101</v>
      </c>
      <c r="B1882" s="370">
        <f>((InformeTbHv[[#This Row],[T PROGRAMADO]]-InformeTbHv[[#This Row],[HORAS DE OTRAS PARADA]]))/InformeTbHv[[#This Row],[T PROGRAMADO]]</f>
        <v>0.88624999999999998</v>
      </c>
      <c r="C1882" s="373">
        <f>IFERROR(((InformeTbHv[[#This Row],[T PROGRAMADO]]-InformeTbHv[[#This Row],[Ttal P. mec]])/InformeTbHv[[#This Row],[T PROGRAMADO]]),0)</f>
        <v>0.95874999999999999</v>
      </c>
      <c r="D1882" s="375">
        <f>IFERROR(ROUND(InformeTbHv[[#This Row],[TOTAL DE ARBOLES]]/InformeTbHv[[#This Row],[T EFECTIVO]],2),"")</f>
        <v>36.11</v>
      </c>
      <c r="E1882" s="375">
        <f>(IFERROR(ROUND(InformeTbHv[[#This Row],[M3]]/InformeTbHv[[#This Row],[TOTAL DE ARBOLES]],2),""))</f>
        <v>0.49</v>
      </c>
      <c r="F1882" s="377">
        <f>IFERROR(ROUND(InformeTbHv[[#This Row],[M3]]/InformeTbHv[[#This Row],[T EFECTIVO]],2),"")</f>
        <v>17.670000000000002</v>
      </c>
      <c r="G1882" s="380">
        <f>InformeTbHv[[#This Row],[T PROGRAMADO]]-InformeTbHv[[#This Row],[HORAS DE OTRAS PARADA]]</f>
        <v>7.09</v>
      </c>
      <c r="H1882" s="380">
        <f>InformeTbHv[[#This Row],[T PROGRAMADO]]-SUM(InformeTbHv[[#This Row],[T PARADAS MEC]]+InformeTbHv[[#This Row],[ALISTAMIENTO]]+InformeTbHv[[#This Row],[Mantenimiento periódico]])</f>
        <v>7.67</v>
      </c>
      <c r="I1882" s="380">
        <f>InformeTbHv[[#This Row],[T PARADAS MEC]]+InformeTbHv[[#This Row],[ALISTAMIENTO]]+InformeTbHv[[#This Row],[Mantenimiento periódico]]</f>
        <v>0.33</v>
      </c>
      <c r="J1882" s="380">
        <f>SUMIF(InformeTbHv[[#This Row],[MOTIVO 1]],"Mantenimiento periódico",InformeTbHv[[#This Row],[T OTRA PARADA 1]])</f>
        <v>0</v>
      </c>
      <c r="K1882" s="382">
        <f>InformeTbHv[[#This Row],[Mantenimiento periódico]]+InformeTbHv[[#This Row],[ALISTAMIENTO]]</f>
        <v>0.33</v>
      </c>
      <c r="L1882" s="382">
        <f>SUM(InformeTbHv[[#This Row],[T OTRA PARADA 1]:[T OTRA PARADA 5]])</f>
        <v>0</v>
      </c>
      <c r="M1882" s="384" t="s">
        <v>76</v>
      </c>
      <c r="N1882" s="384" t="s">
        <v>1418</v>
      </c>
      <c r="O1882" s="386" t="s">
        <v>78</v>
      </c>
      <c r="P1882" s="375">
        <v>1006316837</v>
      </c>
      <c r="Q1882" s="375" t="s">
        <v>43</v>
      </c>
      <c r="R1882" s="375" t="s">
        <v>49</v>
      </c>
      <c r="S1882" s="390">
        <v>46144</v>
      </c>
      <c r="T1882" s="375" t="s">
        <v>784</v>
      </c>
      <c r="U1882" s="375"/>
      <c r="V1882" s="375"/>
      <c r="W1882" s="375"/>
      <c r="X1882" s="375"/>
      <c r="Y1882" s="375"/>
      <c r="Z1882" s="375"/>
      <c r="AA1882" s="375"/>
      <c r="AB1882" s="375"/>
      <c r="AC1882" s="375" t="s">
        <v>1446</v>
      </c>
      <c r="AD1882" s="375" t="s">
        <v>1491</v>
      </c>
      <c r="AE1882" s="375" t="s">
        <v>1509</v>
      </c>
      <c r="AF1882" s="375">
        <v>26.49579155242149</v>
      </c>
      <c r="AG1882" s="392" t="s">
        <v>205</v>
      </c>
      <c r="AH1882" s="395">
        <v>4</v>
      </c>
      <c r="AI1882" s="384" t="s">
        <v>47</v>
      </c>
      <c r="AJ1882" s="443">
        <f>VLOOKUP(InformeTbHv[[#This Row],[TURNO]],[1]INFORMEHV!AI$2:AK$184,2,0)</f>
        <v>0.25</v>
      </c>
      <c r="AK1882" s="443">
        <f>VLOOKUP(InformeTbHv[[#This Row],[TURNO]],[1]INFORMEHV!AI$2:AK$184,3,0)</f>
        <v>0.58333333333333337</v>
      </c>
      <c r="AL1882" s="384">
        <v>22</v>
      </c>
      <c r="AM1882" s="375">
        <v>256</v>
      </c>
      <c r="AN1882" s="375">
        <v>125.29</v>
      </c>
      <c r="AO1882" s="375">
        <v>16.809999999999999</v>
      </c>
      <c r="AP1882" s="375"/>
      <c r="AQ1882" s="382">
        <v>20</v>
      </c>
      <c r="AR1882" s="384">
        <v>8</v>
      </c>
      <c r="AS1882" s="375"/>
      <c r="AT1882" s="375"/>
      <c r="AU1882" s="375"/>
      <c r="AV1882" s="375">
        <v>0.33</v>
      </c>
      <c r="AW1882" s="375">
        <v>0.33</v>
      </c>
      <c r="AX1882" s="375">
        <v>0.25</v>
      </c>
      <c r="AY1882" s="375"/>
      <c r="AZ1882" s="400"/>
      <c r="BA1882" s="375" t="s">
        <v>48</v>
      </c>
      <c r="BB1882" s="303">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0.91</v>
      </c>
      <c r="BC1882" s="380"/>
      <c r="BD1882" s="380"/>
      <c r="BE1882" s="380"/>
      <c r="BF1882" s="380"/>
      <c r="BG1882" s="403"/>
      <c r="BH1882" s="406"/>
      <c r="BI1882" s="408"/>
      <c r="BJ1882" s="408"/>
      <c r="BK1882" s="410"/>
      <c r="BL1882" s="408"/>
    </row>
    <row r="1883" spans="1:64" s="62" customFormat="1" ht="21" customHeight="1" x14ac:dyDescent="0.3">
      <c r="A1883" s="307">
        <f>IFERROR(InformeTbHv[[#This Row],[T EFECTIVO]]/InformeTbHv[[#This Row],[Horas disponibles]],0)</f>
        <v>1</v>
      </c>
      <c r="B1883" s="307">
        <f>((InformeTbHv[[#This Row],[T PROGRAMADO]]-InformeTbHv[[#This Row],[HORAS DE OTRAS PARADA]]))/InformeTbHv[[#This Row],[T PROGRAMADO]]</f>
        <v>0.14624999999999999</v>
      </c>
      <c r="C1883" s="325">
        <f>IFERROR(((InformeTbHv[[#This Row],[T PROGRAMADO]]-InformeTbHv[[#This Row],[Ttal P. mec]])/InformeTbHv[[#This Row],[T PROGRAMADO]]),0)</f>
        <v>0.14624999999999999</v>
      </c>
      <c r="D1883" s="326">
        <f>IFERROR(ROUND(InformeTbHv[[#This Row],[TOTAL DE ARBOLES]]/InformeTbHv[[#This Row],[T EFECTIVO]],2),"")</f>
        <v>100.85</v>
      </c>
      <c r="E1883" s="326">
        <f>(IFERROR(ROUND(InformeTbHv[[#This Row],[M3]]/InformeTbHv[[#This Row],[TOTAL DE ARBOLES]],2),""))</f>
        <v>0.19</v>
      </c>
      <c r="F1883" s="310">
        <f>IFERROR(ROUND(InformeTbHv[[#This Row],[M3]]/InformeTbHv[[#This Row],[T EFECTIVO]],2),"")</f>
        <v>19.66</v>
      </c>
      <c r="G1883" s="327">
        <f>InformeTbHv[[#This Row],[T PROGRAMADO]]-InformeTbHv[[#This Row],[HORAS DE OTRAS PARADA]]</f>
        <v>1.17</v>
      </c>
      <c r="H1883" s="327">
        <f>InformeTbHv[[#This Row],[T PROGRAMADO]]-SUM(InformeTbHv[[#This Row],[T PARADAS MEC]]+InformeTbHv[[#This Row],[ALISTAMIENTO]]+InformeTbHv[[#This Row],[Mantenimiento periódico]])</f>
        <v>1.17</v>
      </c>
      <c r="I1883" s="327">
        <f>InformeTbHv[[#This Row],[T PARADAS MEC]]+InformeTbHv[[#This Row],[ALISTAMIENTO]]+InformeTbHv[[#This Row],[Mantenimiento periódico]]</f>
        <v>6.83</v>
      </c>
      <c r="J1883" s="327">
        <f>SUMIF(InformeTbHv[[#This Row],[MOTIVO 1]],"Mantenimiento periódico",InformeTbHv[[#This Row],[T OTRA PARADA 1]])</f>
        <v>0</v>
      </c>
      <c r="K1883" s="327">
        <f>InformeTbHv[[#This Row],[Mantenimiento periódico]]+InformeTbHv[[#This Row],[ALISTAMIENTO]]</f>
        <v>0.5</v>
      </c>
      <c r="L1883" s="327">
        <f>SUM(InformeTbHv[[#This Row],[T OTRA PARADA 1]:[T OTRA PARADA 5]])</f>
        <v>0</v>
      </c>
      <c r="M1883" s="326" t="s">
        <v>42</v>
      </c>
      <c r="N1883" s="326" t="s">
        <v>1418</v>
      </c>
      <c r="O1883" s="326" t="s">
        <v>58</v>
      </c>
      <c r="P1883" s="326">
        <v>6343935</v>
      </c>
      <c r="Q1883" s="326" t="s">
        <v>43</v>
      </c>
      <c r="R1883" s="326" t="s">
        <v>44</v>
      </c>
      <c r="S1883" s="328">
        <v>46145</v>
      </c>
      <c r="T1883" s="326" t="s">
        <v>1284</v>
      </c>
      <c r="U1883" s="326"/>
      <c r="V1883" s="326"/>
      <c r="W1883" s="326"/>
      <c r="X1883" s="326"/>
      <c r="Y1883" s="326"/>
      <c r="Z1883" s="326"/>
      <c r="AA1883" s="326"/>
      <c r="AB1883" s="326"/>
      <c r="AC1883" s="326" t="s">
        <v>1460</v>
      </c>
      <c r="AD1883" s="326" t="s">
        <v>1505</v>
      </c>
      <c r="AE1883" s="326" t="s">
        <v>1518</v>
      </c>
      <c r="AF1883" s="326">
        <v>19.535915388418871</v>
      </c>
      <c r="AG1883" s="322" t="s">
        <v>205</v>
      </c>
      <c r="AH1883" s="329">
        <v>1</v>
      </c>
      <c r="AI1883" s="326" t="s">
        <v>45</v>
      </c>
      <c r="AJ1883" s="440">
        <f>VLOOKUP(InformeTbHv[[#This Row],[TURNO]],[1]INFORMEHV!AI$2:AK$184,2,0)</f>
        <v>0.58333333333333337</v>
      </c>
      <c r="AK1883" s="440">
        <f>VLOOKUP(InformeTbHv[[#This Row],[TURNO]],[1]INFORMEHV!AI$2:AK$184,3,0)</f>
        <v>0.91666666666666663</v>
      </c>
      <c r="AL1883" s="330">
        <v>22</v>
      </c>
      <c r="AM1883" s="326">
        <v>118</v>
      </c>
      <c r="AN1883" s="326">
        <v>23</v>
      </c>
      <c r="AO1883" s="326">
        <v>17</v>
      </c>
      <c r="AP1883" s="326">
        <v>88</v>
      </c>
      <c r="AQ1883" s="327">
        <v>13</v>
      </c>
      <c r="AR1883" s="326">
        <v>8</v>
      </c>
      <c r="AS1883" s="326">
        <v>6.33</v>
      </c>
      <c r="AT1883" s="323" t="s">
        <v>327</v>
      </c>
      <c r="AU1883" s="326" t="s">
        <v>1114</v>
      </c>
      <c r="AV1883" s="326">
        <v>0.5</v>
      </c>
      <c r="AW1883" s="326"/>
      <c r="AX1883" s="326"/>
      <c r="AY1883" s="326"/>
      <c r="AZ1883" s="332" t="s">
        <v>1307</v>
      </c>
      <c r="BA1883" s="326" t="s">
        <v>46</v>
      </c>
      <c r="BB1883" s="317">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6.83</v>
      </c>
      <c r="BC1883" s="327"/>
      <c r="BD1883" s="327"/>
      <c r="BE1883" s="327"/>
      <c r="BF1883" s="327"/>
      <c r="BG1883" s="333"/>
      <c r="BH1883" s="366"/>
      <c r="BI1883" s="319"/>
      <c r="BJ1883" s="319"/>
      <c r="BK1883" s="320"/>
      <c r="BL1883" s="319"/>
    </row>
    <row r="1884" spans="1:64" s="62" customFormat="1" ht="21" customHeight="1" x14ac:dyDescent="0.3">
      <c r="A1884" s="307">
        <f>IFERROR(InformeTbHv[[#This Row],[T EFECTIVO]]/InformeTbHv[[#This Row],[Horas disponibles]],0)</f>
        <v>0.95176010430247715</v>
      </c>
      <c r="B1884" s="307">
        <f>((InformeTbHv[[#This Row],[T PROGRAMADO]]-InformeTbHv[[#This Row],[HORAS DE OTRAS PARADA]]))/InformeTbHv[[#This Row],[T PROGRAMADO]]</f>
        <v>0.91249999999999998</v>
      </c>
      <c r="C1884" s="325">
        <f>IFERROR(((InformeTbHv[[#This Row],[T PROGRAMADO]]-InformeTbHv[[#This Row],[Ttal P. mec]])/InformeTbHv[[#This Row],[T PROGRAMADO]]),0)</f>
        <v>0.95874999999999999</v>
      </c>
      <c r="D1884" s="326">
        <f>IFERROR(ROUND(InformeTbHv[[#This Row],[TOTAL DE ARBOLES]]/InformeTbHv[[#This Row],[T EFECTIVO]],2),"")</f>
        <v>75.069999999999993</v>
      </c>
      <c r="E1884" s="326">
        <f>(IFERROR(ROUND(InformeTbHv[[#This Row],[M3]]/InformeTbHv[[#This Row],[TOTAL DE ARBOLES]],2),""))</f>
        <v>0.17</v>
      </c>
      <c r="F1884" s="310">
        <f>IFERROR(ROUND(InformeTbHv[[#This Row],[M3]]/InformeTbHv[[#This Row],[T EFECTIVO]],2),"")</f>
        <v>12.6</v>
      </c>
      <c r="G1884" s="327">
        <f>InformeTbHv[[#This Row],[T PROGRAMADO]]-InformeTbHv[[#This Row],[HORAS DE OTRAS PARADA]]</f>
        <v>7.3</v>
      </c>
      <c r="H1884" s="327">
        <f>InformeTbHv[[#This Row],[T PROGRAMADO]]-SUM(InformeTbHv[[#This Row],[T PARADAS MEC]]+InformeTbHv[[#This Row],[ALISTAMIENTO]]+InformeTbHv[[#This Row],[Mantenimiento periódico]])</f>
        <v>7.67</v>
      </c>
      <c r="I1884" s="327">
        <f>InformeTbHv[[#This Row],[T PARADAS MEC]]+InformeTbHv[[#This Row],[ALISTAMIENTO]]+InformeTbHv[[#This Row],[Mantenimiento periódico]]</f>
        <v>0.33</v>
      </c>
      <c r="J1884" s="327">
        <f>SUMIF(InformeTbHv[[#This Row],[MOTIVO 1]],"Mantenimiento periódico",InformeTbHv[[#This Row],[T OTRA PARADA 1]])</f>
        <v>0</v>
      </c>
      <c r="K1884" s="327">
        <f>InformeTbHv[[#This Row],[Mantenimiento periódico]]+InformeTbHv[[#This Row],[ALISTAMIENTO]]</f>
        <v>0.33</v>
      </c>
      <c r="L1884" s="327">
        <f>SUM(InformeTbHv[[#This Row],[T OTRA PARADA 1]:[T OTRA PARADA 5]])</f>
        <v>0</v>
      </c>
      <c r="M1884" s="326" t="s">
        <v>42</v>
      </c>
      <c r="N1884" s="326" t="s">
        <v>1418</v>
      </c>
      <c r="O1884" s="326" t="s">
        <v>80</v>
      </c>
      <c r="P1884" s="326">
        <v>94270446</v>
      </c>
      <c r="Q1884" s="326" t="s">
        <v>43</v>
      </c>
      <c r="R1884" s="326" t="s">
        <v>44</v>
      </c>
      <c r="S1884" s="328">
        <v>46145</v>
      </c>
      <c r="T1884" s="326" t="s">
        <v>1284</v>
      </c>
      <c r="U1884" s="326"/>
      <c r="V1884" s="326"/>
      <c r="W1884" s="326"/>
      <c r="X1884" s="326"/>
      <c r="Y1884" s="326"/>
      <c r="Z1884" s="326"/>
      <c r="AA1884" s="326"/>
      <c r="AB1884" s="326"/>
      <c r="AC1884" s="326" t="s">
        <v>1460</v>
      </c>
      <c r="AD1884" s="326" t="s">
        <v>1505</v>
      </c>
      <c r="AE1884" s="326" t="s">
        <v>1518</v>
      </c>
      <c r="AF1884" s="326">
        <v>19.535915388418871</v>
      </c>
      <c r="AG1884" s="322" t="s">
        <v>205</v>
      </c>
      <c r="AH1884" s="329">
        <v>1</v>
      </c>
      <c r="AI1884" s="326" t="s">
        <v>47</v>
      </c>
      <c r="AJ1884" s="440">
        <f>VLOOKUP(InformeTbHv[[#This Row],[TURNO]],[1]INFORMEHV!AI$2:AK$184,2,0)</f>
        <v>0.25</v>
      </c>
      <c r="AK1884" s="440">
        <f>VLOOKUP(InformeTbHv[[#This Row],[TURNO]],[1]INFORMEHV!AI$2:AK$184,3,0)</f>
        <v>0.58333333333333337</v>
      </c>
      <c r="AL1884" s="330">
        <v>23</v>
      </c>
      <c r="AM1884" s="326">
        <v>548</v>
      </c>
      <c r="AN1884" s="326">
        <v>92</v>
      </c>
      <c r="AO1884" s="326">
        <v>15</v>
      </c>
      <c r="AP1884" s="326">
        <v>91</v>
      </c>
      <c r="AQ1884" s="327">
        <v>12</v>
      </c>
      <c r="AR1884" s="326">
        <v>8</v>
      </c>
      <c r="AS1884" s="326"/>
      <c r="AT1884" s="326"/>
      <c r="AU1884" s="326"/>
      <c r="AV1884" s="326">
        <v>0.33</v>
      </c>
      <c r="AW1884" s="326">
        <v>0.2</v>
      </c>
      <c r="AX1884" s="326">
        <v>0.17</v>
      </c>
      <c r="AY1884" s="326"/>
      <c r="AZ1884" s="332"/>
      <c r="BA1884" s="326" t="s">
        <v>46</v>
      </c>
      <c r="BB1884" s="317">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0.70000000000000007</v>
      </c>
      <c r="BC1884" s="327"/>
      <c r="BD1884" s="327"/>
      <c r="BE1884" s="327"/>
      <c r="BF1884" s="327"/>
      <c r="BG1884" s="333"/>
      <c r="BH1884" s="366"/>
      <c r="BI1884" s="319"/>
      <c r="BJ1884" s="319"/>
      <c r="BK1884" s="320"/>
      <c r="BL1884" s="319"/>
    </row>
    <row r="1885" spans="1:64" s="62" customFormat="1" ht="21" customHeight="1" x14ac:dyDescent="0.3">
      <c r="A1885" s="307">
        <f>IFERROR(InformeTbHv[[#This Row],[T EFECTIVO]]/InformeTbHv[[#This Row],[Horas disponibles]],0)</f>
        <v>0.94824016563146996</v>
      </c>
      <c r="B1885" s="307">
        <f>((InformeTbHv[[#This Row],[T PROGRAMADO]]-InformeTbHv[[#This Row],[HORAS DE OTRAS PARADA]]))/InformeTbHv[[#This Row],[T PROGRAMADO]]</f>
        <v>0.91600000000000004</v>
      </c>
      <c r="C1885" s="325">
        <f>IFERROR(((InformeTbHv[[#This Row],[T PROGRAMADO]]-InformeTbHv[[#This Row],[Ttal P. mec]])/InformeTbHv[[#This Row],[T PROGRAMADO]]),0)</f>
        <v>0.96599999999999997</v>
      </c>
      <c r="D1885" s="326">
        <f>IFERROR(ROUND(InformeTbHv[[#This Row],[TOTAL DE ARBOLES]]/InformeTbHv[[#This Row],[T EFECTIVO]],2),"")</f>
        <v>43.45</v>
      </c>
      <c r="E1885" s="326">
        <f>(IFERROR(ROUND(InformeTbHv[[#This Row],[M3]]/InformeTbHv[[#This Row],[TOTAL DE ARBOLES]],2),""))</f>
        <v>0.15</v>
      </c>
      <c r="F1885" s="310">
        <f>IFERROR(ROUND(InformeTbHv[[#This Row],[M3]]/InformeTbHv[[#This Row],[T EFECTIVO]],2),"")</f>
        <v>6.55</v>
      </c>
      <c r="G1885" s="327">
        <f>InformeTbHv[[#This Row],[T PROGRAMADO]]-InformeTbHv[[#This Row],[HORAS DE OTRAS PARADA]]</f>
        <v>4.58</v>
      </c>
      <c r="H1885" s="327">
        <f>InformeTbHv[[#This Row],[T PROGRAMADO]]-SUM(InformeTbHv[[#This Row],[T PARADAS MEC]]+InformeTbHv[[#This Row],[ALISTAMIENTO]]+InformeTbHv[[#This Row],[Mantenimiento periódico]])</f>
        <v>4.83</v>
      </c>
      <c r="I1885" s="327">
        <f>InformeTbHv[[#This Row],[T PARADAS MEC]]+InformeTbHv[[#This Row],[ALISTAMIENTO]]+InformeTbHv[[#This Row],[Mantenimiento periódico]]</f>
        <v>0.17</v>
      </c>
      <c r="J1885" s="327">
        <f>SUMIF(InformeTbHv[[#This Row],[MOTIVO 1]],"Mantenimiento periódico",InformeTbHv[[#This Row],[T OTRA PARADA 1]])</f>
        <v>0</v>
      </c>
      <c r="K1885" s="327">
        <f>InformeTbHv[[#This Row],[Mantenimiento periódico]]+InformeTbHv[[#This Row],[ALISTAMIENTO]]</f>
        <v>0.17</v>
      </c>
      <c r="L1885" s="327">
        <f>SUM(InformeTbHv[[#This Row],[T OTRA PARADA 1]:[T OTRA PARADA 5]])</f>
        <v>0</v>
      </c>
      <c r="M1885" s="326" t="s">
        <v>136</v>
      </c>
      <c r="N1885" s="326" t="s">
        <v>1417</v>
      </c>
      <c r="O1885" s="326" t="s">
        <v>190</v>
      </c>
      <c r="P1885" s="326">
        <v>4582961</v>
      </c>
      <c r="Q1885" s="326" t="s">
        <v>65</v>
      </c>
      <c r="R1885" s="326" t="s">
        <v>49</v>
      </c>
      <c r="S1885" s="328">
        <v>46145</v>
      </c>
      <c r="T1885" s="326" t="s">
        <v>1237</v>
      </c>
      <c r="U1885" s="326"/>
      <c r="V1885" s="326"/>
      <c r="W1885" s="326"/>
      <c r="X1885" s="326"/>
      <c r="Y1885" s="326"/>
      <c r="Z1885" s="326"/>
      <c r="AA1885" s="326"/>
      <c r="AB1885" s="326"/>
      <c r="AC1885" s="326" t="s">
        <v>1456</v>
      </c>
      <c r="AD1885" s="326" t="s">
        <v>1501</v>
      </c>
      <c r="AE1885" s="326" t="s">
        <v>1513</v>
      </c>
      <c r="AF1885" s="326">
        <v>20.146366239482933</v>
      </c>
      <c r="AG1885" s="322" t="s">
        <v>205</v>
      </c>
      <c r="AH1885" s="329">
        <v>4</v>
      </c>
      <c r="AI1885" s="326" t="s">
        <v>45</v>
      </c>
      <c r="AJ1885" s="440">
        <f>VLOOKUP(InformeTbHv[[#This Row],[TURNO]],[1]INFORMEHV!AI$2:AK$184,2,0)</f>
        <v>0.58333333333333337</v>
      </c>
      <c r="AK1885" s="440">
        <f>VLOOKUP(InformeTbHv[[#This Row],[TURNO]],[1]INFORMEHV!AI$2:AK$184,3,0)</f>
        <v>0.91666666666666663</v>
      </c>
      <c r="AL1885" s="330">
        <v>25</v>
      </c>
      <c r="AM1885" s="326">
        <v>199</v>
      </c>
      <c r="AN1885" s="326">
        <v>30</v>
      </c>
      <c r="AO1885" s="326">
        <v>10.09</v>
      </c>
      <c r="AP1885" s="326">
        <v>64</v>
      </c>
      <c r="AQ1885" s="327">
        <v>17</v>
      </c>
      <c r="AR1885" s="326">
        <v>5</v>
      </c>
      <c r="AS1885" s="326"/>
      <c r="AT1885" s="326"/>
      <c r="AU1885" s="324"/>
      <c r="AV1885" s="326">
        <v>0.17</v>
      </c>
      <c r="AW1885" s="326">
        <v>0.25</v>
      </c>
      <c r="AX1885" s="326"/>
      <c r="AY1885" s="326">
        <v>3</v>
      </c>
      <c r="AZ1885" s="332"/>
      <c r="BA1885" s="326" t="s">
        <v>48</v>
      </c>
      <c r="BB1885" s="317">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0.42000000000000004</v>
      </c>
      <c r="BC1885" s="327"/>
      <c r="BD1885" s="327"/>
      <c r="BE1885" s="327"/>
      <c r="BF1885" s="327"/>
      <c r="BG1885" s="333"/>
      <c r="BH1885" s="366"/>
      <c r="BI1885" s="319"/>
      <c r="BJ1885" s="319"/>
      <c r="BK1885" s="320"/>
      <c r="BL1885" s="319"/>
    </row>
    <row r="1886" spans="1:64" s="62" customFormat="1" ht="21" customHeight="1" x14ac:dyDescent="0.3">
      <c r="A1886" s="307">
        <f>IFERROR(InformeTbHv[[#This Row],[T EFECTIVO]]/InformeTbHv[[#This Row],[Horas disponibles]],0)</f>
        <v>0.53333333333333333</v>
      </c>
      <c r="B1886" s="307">
        <f>((InformeTbHv[[#This Row],[T PROGRAMADO]]-InformeTbHv[[#This Row],[HORAS DE OTRAS PARADA]]))/InformeTbHv[[#This Row],[T PROGRAMADO]]</f>
        <v>0.5</v>
      </c>
      <c r="C1886" s="325">
        <f>IFERROR(((InformeTbHv[[#This Row],[T PROGRAMADO]]-InformeTbHv[[#This Row],[Ttal P. mec]])/InformeTbHv[[#This Row],[T PROGRAMADO]]),0)</f>
        <v>0.9375</v>
      </c>
      <c r="D1886" s="326">
        <f>IFERROR(ROUND(InformeTbHv[[#This Row],[TOTAL DE ARBOLES]]/InformeTbHv[[#This Row],[T EFECTIVO]],2),"")</f>
        <v>148.75</v>
      </c>
      <c r="E1886" s="326">
        <f>(IFERROR(ROUND(InformeTbHv[[#This Row],[M3]]/InformeTbHv[[#This Row],[TOTAL DE ARBOLES]],2),""))</f>
        <v>7.0000000000000007E-2</v>
      </c>
      <c r="F1886" s="310">
        <f>IFERROR(ROUND(InformeTbHv[[#This Row],[M3]]/InformeTbHv[[#This Row],[T EFECTIVO]],2),"")</f>
        <v>10.02</v>
      </c>
      <c r="G1886" s="327">
        <f>InformeTbHv[[#This Row],[T PROGRAMADO]]-InformeTbHv[[#This Row],[HORAS DE OTRAS PARADA]]</f>
        <v>4</v>
      </c>
      <c r="H1886" s="327">
        <f>InformeTbHv[[#This Row],[T PROGRAMADO]]-SUM(InformeTbHv[[#This Row],[T PARADAS MEC]]+InformeTbHv[[#This Row],[ALISTAMIENTO]]+InformeTbHv[[#This Row],[Mantenimiento periódico]])</f>
        <v>7.5</v>
      </c>
      <c r="I1886" s="327">
        <f>InformeTbHv[[#This Row],[T PARADAS MEC]]+InformeTbHv[[#This Row],[ALISTAMIENTO]]+InformeTbHv[[#This Row],[Mantenimiento periódico]]</f>
        <v>0.5</v>
      </c>
      <c r="J1886" s="327">
        <f>SUMIF(InformeTbHv[[#This Row],[MOTIVO 1]],"Mantenimiento periódico",InformeTbHv[[#This Row],[T OTRA PARADA 1]])</f>
        <v>0</v>
      </c>
      <c r="K1886" s="327">
        <f>InformeTbHv[[#This Row],[Mantenimiento periódico]]+InformeTbHv[[#This Row],[ALISTAMIENTO]]</f>
        <v>0.5</v>
      </c>
      <c r="L1886" s="327">
        <f>SUM(InformeTbHv[[#This Row],[T OTRA PARADA 1]:[T OTRA PARADA 5]])</f>
        <v>3</v>
      </c>
      <c r="M1886" s="326" t="s">
        <v>136</v>
      </c>
      <c r="N1886" s="326" t="s">
        <v>1417</v>
      </c>
      <c r="O1886" s="326" t="s">
        <v>375</v>
      </c>
      <c r="P1886" s="326">
        <v>1127213532</v>
      </c>
      <c r="Q1886" s="326" t="s">
        <v>65</v>
      </c>
      <c r="R1886" s="326" t="s">
        <v>49</v>
      </c>
      <c r="S1886" s="328">
        <v>46145</v>
      </c>
      <c r="T1886" s="326" t="s">
        <v>1237</v>
      </c>
      <c r="U1886" s="326"/>
      <c r="V1886" s="326"/>
      <c r="W1886" s="326"/>
      <c r="X1886" s="326"/>
      <c r="Y1886" s="326"/>
      <c r="Z1886" s="326"/>
      <c r="AA1886" s="326"/>
      <c r="AB1886" s="326"/>
      <c r="AC1886" s="326" t="s">
        <v>1456</v>
      </c>
      <c r="AD1886" s="326" t="s">
        <v>1501</v>
      </c>
      <c r="AE1886" s="326" t="s">
        <v>1513</v>
      </c>
      <c r="AF1886" s="326">
        <v>20.146366239482933</v>
      </c>
      <c r="AG1886" s="322" t="s">
        <v>205</v>
      </c>
      <c r="AH1886" s="329">
        <v>4</v>
      </c>
      <c r="AI1886" s="326" t="s">
        <v>47</v>
      </c>
      <c r="AJ1886" s="440">
        <f>VLOOKUP(InformeTbHv[[#This Row],[TURNO]],[1]INFORMEHV!AI$2:AK$184,2,0)</f>
        <v>0.25</v>
      </c>
      <c r="AK1886" s="440">
        <f>VLOOKUP(InformeTbHv[[#This Row],[TURNO]],[1]INFORMEHV!AI$2:AK$184,3,0)</f>
        <v>0.58333333333333337</v>
      </c>
      <c r="AL1886" s="330">
        <v>25</v>
      </c>
      <c r="AM1886" s="326">
        <v>595</v>
      </c>
      <c r="AN1886" s="326">
        <v>40.08</v>
      </c>
      <c r="AO1886" s="326">
        <v>11.19</v>
      </c>
      <c r="AP1886" s="326"/>
      <c r="AQ1886" s="327">
        <v>15</v>
      </c>
      <c r="AR1886" s="326">
        <v>8</v>
      </c>
      <c r="AS1886" s="326"/>
      <c r="AT1886" s="326"/>
      <c r="AU1886" s="326"/>
      <c r="AV1886" s="326">
        <v>0.5</v>
      </c>
      <c r="AW1886" s="326"/>
      <c r="AX1886" s="326">
        <v>0.5</v>
      </c>
      <c r="AY1886" s="326">
        <v>3</v>
      </c>
      <c r="AZ1886" s="332"/>
      <c r="BA1886" s="326" t="s">
        <v>48</v>
      </c>
      <c r="BB1886" s="317">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4</v>
      </c>
      <c r="BC1886" s="327">
        <v>3</v>
      </c>
      <c r="BD1886" s="327"/>
      <c r="BE1886" s="327"/>
      <c r="BF1886" s="327"/>
      <c r="BG1886" s="333"/>
      <c r="BH1886" s="365" t="s">
        <v>236</v>
      </c>
      <c r="BI1886" s="319"/>
      <c r="BJ1886" s="319"/>
      <c r="BK1886" s="320"/>
      <c r="BL1886" s="319"/>
    </row>
    <row r="1887" spans="1:64" s="62" customFormat="1" ht="21" customHeight="1" x14ac:dyDescent="0.3">
      <c r="A1887" s="307">
        <f>IFERROR(InformeTbHv[[#This Row],[T EFECTIVO]]/InformeTbHv[[#This Row],[Horas disponibles]],0)</f>
        <v>0.79296066252587993</v>
      </c>
      <c r="B1887" s="307">
        <f>((InformeTbHv[[#This Row],[T PROGRAMADO]]-InformeTbHv[[#This Row],[HORAS DE OTRAS PARADA]]))/InformeTbHv[[#This Row],[T PROGRAMADO]]</f>
        <v>0.54714285714285715</v>
      </c>
      <c r="C1887" s="325">
        <f>IFERROR(((InformeTbHv[[#This Row],[T PROGRAMADO]]-InformeTbHv[[#This Row],[Ttal P. mec]])/InformeTbHv[[#This Row],[T PROGRAMADO]]),0)</f>
        <v>0.69000000000000006</v>
      </c>
      <c r="D1887" s="326">
        <f>IFERROR(ROUND(InformeTbHv[[#This Row],[TOTAL DE ARBOLES]]/InformeTbHv[[#This Row],[T EFECTIVO]],2),"")</f>
        <v>39.159999999999997</v>
      </c>
      <c r="E1887" s="326">
        <f>(IFERROR(ROUND(InformeTbHv[[#This Row],[M3]]/InformeTbHv[[#This Row],[TOTAL DE ARBOLES]],2),""))</f>
        <v>0.19</v>
      </c>
      <c r="F1887" s="310">
        <f>IFERROR(ROUND(InformeTbHv[[#This Row],[M3]]/InformeTbHv[[#This Row],[T EFECTIVO]],2),"")</f>
        <v>7.62</v>
      </c>
      <c r="G1887" s="327">
        <f>InformeTbHv[[#This Row],[T PROGRAMADO]]-InformeTbHv[[#This Row],[HORAS DE OTRAS PARADA]]</f>
        <v>3.83</v>
      </c>
      <c r="H1887" s="327">
        <f>InformeTbHv[[#This Row],[T PROGRAMADO]]-SUM(InformeTbHv[[#This Row],[T PARADAS MEC]]+InformeTbHv[[#This Row],[ALISTAMIENTO]]+InformeTbHv[[#This Row],[Mantenimiento periódico]])</f>
        <v>4.83</v>
      </c>
      <c r="I1887" s="327">
        <f>InformeTbHv[[#This Row],[T PARADAS MEC]]+InformeTbHv[[#This Row],[ALISTAMIENTO]]+InformeTbHv[[#This Row],[Mantenimiento periódico]]</f>
        <v>2.17</v>
      </c>
      <c r="J1887" s="327">
        <f>SUMIF(InformeTbHv[[#This Row],[MOTIVO 1]],"Mantenimiento periódico",InformeTbHv[[#This Row],[T OTRA PARADA 1]])</f>
        <v>0</v>
      </c>
      <c r="K1887" s="327">
        <f>InformeTbHv[[#This Row],[Mantenimiento periódico]]+InformeTbHv[[#This Row],[ALISTAMIENTO]]</f>
        <v>0.17</v>
      </c>
      <c r="L1887" s="327">
        <f>SUM(InformeTbHv[[#This Row],[T OTRA PARADA 1]:[T OTRA PARADA 5]])</f>
        <v>1</v>
      </c>
      <c r="M1887" s="326" t="s">
        <v>79</v>
      </c>
      <c r="N1887" s="326" t="s">
        <v>1417</v>
      </c>
      <c r="O1887" s="326" t="s">
        <v>64</v>
      </c>
      <c r="P1887" s="326">
        <v>94282613</v>
      </c>
      <c r="Q1887" s="326" t="s">
        <v>43</v>
      </c>
      <c r="R1887" s="326" t="s">
        <v>74</v>
      </c>
      <c r="S1887" s="328">
        <v>46145</v>
      </c>
      <c r="T1887" s="326" t="s">
        <v>102</v>
      </c>
      <c r="U1887" s="326"/>
      <c r="V1887" s="326"/>
      <c r="W1887" s="326"/>
      <c r="X1887" s="326"/>
      <c r="Y1887" s="326"/>
      <c r="Z1887" s="326"/>
      <c r="AA1887" s="326"/>
      <c r="AB1887" s="326"/>
      <c r="AC1887" s="326" t="s">
        <v>1425</v>
      </c>
      <c r="AD1887" s="326" t="s">
        <v>1470</v>
      </c>
      <c r="AE1887" s="326" t="s">
        <v>1514</v>
      </c>
      <c r="AF1887" s="326">
        <v>18.81028029942162</v>
      </c>
      <c r="AG1887" s="322" t="s">
        <v>205</v>
      </c>
      <c r="AH1887" s="329">
        <v>4</v>
      </c>
      <c r="AI1887" s="326" t="s">
        <v>45</v>
      </c>
      <c r="AJ1887" s="440">
        <f>VLOOKUP(InformeTbHv[[#This Row],[TURNO]],[1]INFORMEHV!AI$2:AK$184,2,0)</f>
        <v>0.58333333333333337</v>
      </c>
      <c r="AK1887" s="440">
        <f>VLOOKUP(InformeTbHv[[#This Row],[TURNO]],[1]INFORMEHV!AI$2:AK$184,3,0)</f>
        <v>0.91666666666666663</v>
      </c>
      <c r="AL1887" s="330">
        <v>30</v>
      </c>
      <c r="AM1887" s="326">
        <v>150</v>
      </c>
      <c r="AN1887" s="326">
        <v>29.2</v>
      </c>
      <c r="AO1887" s="326">
        <v>4.96</v>
      </c>
      <c r="AP1887" s="326"/>
      <c r="AQ1887" s="327">
        <v>20</v>
      </c>
      <c r="AR1887" s="326">
        <v>7</v>
      </c>
      <c r="AS1887" s="326">
        <v>2</v>
      </c>
      <c r="AT1887" s="326"/>
      <c r="AU1887" s="326" t="s">
        <v>1397</v>
      </c>
      <c r="AV1887" s="326">
        <v>0.17</v>
      </c>
      <c r="AW1887" s="326"/>
      <c r="AX1887" s="326"/>
      <c r="AY1887" s="326">
        <v>5</v>
      </c>
      <c r="AZ1887" s="332" t="s">
        <v>486</v>
      </c>
      <c r="BA1887" s="326"/>
      <c r="BB1887" s="317">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3.17</v>
      </c>
      <c r="BC1887" s="327">
        <v>1</v>
      </c>
      <c r="BD1887" s="327"/>
      <c r="BE1887" s="327"/>
      <c r="BF1887" s="327"/>
      <c r="BG1887" s="333"/>
      <c r="BH1887" s="334" t="s">
        <v>241</v>
      </c>
      <c r="BI1887" s="45"/>
      <c r="BJ1887" s="319"/>
      <c r="BK1887" s="320"/>
      <c r="BL1887" s="319"/>
    </row>
    <row r="1888" spans="1:64" ht="21" customHeight="1" x14ac:dyDescent="0.3">
      <c r="A1888" s="76">
        <f>IFERROR(InformeTbHv[[#This Row],[T EFECTIVO]]/InformeTbHv[[#This Row],[Horas disponibles]],0)</f>
        <v>0.8</v>
      </c>
      <c r="B1888" s="76">
        <f>((InformeTbHv[[#This Row],[T PROGRAMADO]]-InformeTbHv[[#This Row],[HORAS DE OTRAS PARADA]]))/InformeTbHv[[#This Row],[T PROGRAMADO]]</f>
        <v>0.75</v>
      </c>
      <c r="C1888" s="217">
        <f>IFERROR(((InformeTbHv[[#This Row],[T PROGRAMADO]]-InformeTbHv[[#This Row],[Ttal P. mec]])/InformeTbHv[[#This Row],[T PROGRAMADO]]),0)</f>
        <v>0.9375</v>
      </c>
      <c r="D1888" s="49">
        <f>IFERROR(ROUND(InformeTbHv[[#This Row],[TOTAL DE ARBOLES]]/InformeTbHv[[#This Row],[T EFECTIVO]],2),"")</f>
        <v>118.33</v>
      </c>
      <c r="E1888" s="49">
        <f>(IFERROR(ROUND(InformeTbHv[[#This Row],[M3]]/InformeTbHv[[#This Row],[TOTAL DE ARBOLES]],2),""))</f>
        <v>7.0000000000000007E-2</v>
      </c>
      <c r="F1888" s="39">
        <f>IFERROR(ROUND(InformeTbHv[[#This Row],[M3]]/InformeTbHv[[#This Row],[T EFECTIVO]],2),"")</f>
        <v>7.78</v>
      </c>
      <c r="G1888" s="72">
        <f>InformeTbHv[[#This Row],[T PROGRAMADO]]-InformeTbHv[[#This Row],[HORAS DE OTRAS PARADA]]</f>
        <v>6</v>
      </c>
      <c r="H1888" s="72">
        <f>InformeTbHv[[#This Row],[T PROGRAMADO]]-SUM(InformeTbHv[[#This Row],[T PARADAS MEC]]+InformeTbHv[[#This Row],[ALISTAMIENTO]]+InformeTbHv[[#This Row],[Mantenimiento periódico]])</f>
        <v>7.5</v>
      </c>
      <c r="I1888" s="72">
        <f>InformeTbHv[[#This Row],[T PARADAS MEC]]+InformeTbHv[[#This Row],[ALISTAMIENTO]]+InformeTbHv[[#This Row],[Mantenimiento periódico]]</f>
        <v>0.5</v>
      </c>
      <c r="J1888" s="72">
        <f>SUMIF(InformeTbHv[[#This Row],[MOTIVO 1]],"Mantenimiento periódico",InformeTbHv[[#This Row],[T OTRA PARADA 1]])</f>
        <v>0</v>
      </c>
      <c r="K1888" s="72">
        <f>InformeTbHv[[#This Row],[Mantenimiento periódico]]+InformeTbHv[[#This Row],[ALISTAMIENTO]]</f>
        <v>0.5</v>
      </c>
      <c r="L1888" s="72">
        <f>SUM(InformeTbHv[[#This Row],[T OTRA PARADA 1]:[T OTRA PARADA 5]])</f>
        <v>1</v>
      </c>
      <c r="M1888" s="49" t="s">
        <v>136</v>
      </c>
      <c r="N1888" s="49" t="s">
        <v>1417</v>
      </c>
      <c r="O1888" s="49" t="s">
        <v>375</v>
      </c>
      <c r="P1888" s="49">
        <v>1127213532</v>
      </c>
      <c r="Q1888" s="49" t="s">
        <v>65</v>
      </c>
      <c r="R1888" s="49" t="s">
        <v>49</v>
      </c>
      <c r="S1888" s="77">
        <v>46142</v>
      </c>
      <c r="T1888" s="49" t="s">
        <v>1237</v>
      </c>
      <c r="U1888" s="49"/>
      <c r="V1888" s="49"/>
      <c r="W1888" s="49"/>
      <c r="X1888" s="49"/>
      <c r="Y1888" s="49"/>
      <c r="Z1888" s="49"/>
      <c r="AA1888" s="49"/>
      <c r="AB1888" s="49"/>
      <c r="AC1888" s="49" t="s">
        <v>1456</v>
      </c>
      <c r="AD1888" s="49" t="s">
        <v>1501</v>
      </c>
      <c r="AE1888" s="49" t="s">
        <v>1513</v>
      </c>
      <c r="AF1888" s="49">
        <v>20.146366239482933</v>
      </c>
      <c r="AG1888" s="251" t="s">
        <v>205</v>
      </c>
      <c r="AH1888" s="259">
        <v>4</v>
      </c>
      <c r="AI1888" s="49" t="s">
        <v>47</v>
      </c>
      <c r="AJ1888" s="420">
        <f>VLOOKUP(InformeTbHv[[#This Row],[TURNO]],[1]INFORMEHV!AI$2:AK$184,2,0)</f>
        <v>0.25</v>
      </c>
      <c r="AK1888" s="420">
        <f>VLOOKUP(InformeTbHv[[#This Row],[TURNO]],[1]INFORMEHV!AI$2:AK$184,3,0)</f>
        <v>0.58333333333333337</v>
      </c>
      <c r="AL1888" s="125">
        <v>25</v>
      </c>
      <c r="AM1888" s="49">
        <v>710</v>
      </c>
      <c r="AN1888" s="49">
        <v>46.7</v>
      </c>
      <c r="AO1888" s="49">
        <v>8.3000000000000007</v>
      </c>
      <c r="AP1888" s="49"/>
      <c r="AQ1888" s="72">
        <v>15</v>
      </c>
      <c r="AR1888" s="49">
        <v>8</v>
      </c>
      <c r="AS1888" s="49"/>
      <c r="AT1888" s="49"/>
      <c r="AU1888" s="49"/>
      <c r="AV1888" s="49">
        <v>0.5</v>
      </c>
      <c r="AW1888" s="49"/>
      <c r="AX1888" s="49">
        <v>0.5</v>
      </c>
      <c r="AY1888" s="49">
        <v>4</v>
      </c>
      <c r="AZ1888" s="71"/>
      <c r="BA1888" s="49" t="s">
        <v>48</v>
      </c>
      <c r="BB188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v>
      </c>
      <c r="BC1888" s="72">
        <v>1</v>
      </c>
      <c r="BD1888" s="72"/>
      <c r="BE1888" s="72"/>
      <c r="BF1888" s="72"/>
      <c r="BG1888" s="74"/>
      <c r="BH1888" s="14" t="s">
        <v>236</v>
      </c>
      <c r="BI1888" s="45"/>
      <c r="BJ1888" s="45"/>
      <c r="BK1888" s="46"/>
      <c r="BL1888" s="45"/>
    </row>
    <row r="1889" spans="1:64" ht="21" customHeight="1" x14ac:dyDescent="0.3">
      <c r="A1889" s="76">
        <f>IFERROR(InformeTbHv[[#This Row],[T EFECTIVO]]/InformeTbHv[[#This Row],[Horas disponibles]],0)</f>
        <v>0.94891443167305234</v>
      </c>
      <c r="B1889" s="76">
        <f>((InformeTbHv[[#This Row],[T PROGRAMADO]]-InformeTbHv[[#This Row],[HORAS DE OTRAS PARADA]]))/InformeTbHv[[#This Row],[T PROGRAMADO]]</f>
        <v>0.92874999999999996</v>
      </c>
      <c r="C1889" s="217">
        <f>IFERROR(((InformeTbHv[[#This Row],[T PROGRAMADO]]-InformeTbHv[[#This Row],[Ttal P. mec]])/InformeTbHv[[#This Row],[T PROGRAMADO]]),0)</f>
        <v>0.97875000000000001</v>
      </c>
      <c r="D1889" s="49">
        <f>IFERROR(ROUND(InformeTbHv[[#This Row],[TOTAL DE ARBOLES]]/InformeTbHv[[#This Row],[T EFECTIVO]],2),"")</f>
        <v>0</v>
      </c>
      <c r="E1889" s="49" t="str">
        <f>(IFERROR(ROUND(InformeTbHv[[#This Row],[M3]]/InformeTbHv[[#This Row],[TOTAL DE ARBOLES]],2),""))</f>
        <v/>
      </c>
      <c r="F1889" s="39">
        <f>IFERROR(ROUND(InformeTbHv[[#This Row],[M3]]/InformeTbHv[[#This Row],[T EFECTIVO]],2),"")</f>
        <v>16.149999999999999</v>
      </c>
      <c r="G1889" s="72">
        <f>InformeTbHv[[#This Row],[T PROGRAMADO]]-InformeTbHv[[#This Row],[HORAS DE OTRAS PARADA]]</f>
        <v>7.43</v>
      </c>
      <c r="H1889" s="72">
        <f>InformeTbHv[[#This Row],[T PROGRAMADO]]-SUM(InformeTbHv[[#This Row],[T PARADAS MEC]]+InformeTbHv[[#This Row],[ALISTAMIENTO]]+InformeTbHv[[#This Row],[Mantenimiento periódico]])</f>
        <v>7.83</v>
      </c>
      <c r="I1889" s="72">
        <f>InformeTbHv[[#This Row],[T PARADAS MEC]]+InformeTbHv[[#This Row],[ALISTAMIENTO]]+InformeTbHv[[#This Row],[Mantenimiento periódico]]</f>
        <v>0.17</v>
      </c>
      <c r="J1889" s="72">
        <f>SUMIF(InformeTbHv[[#This Row],[MOTIVO 1]],"Mantenimiento periódico",InformeTbHv[[#This Row],[T OTRA PARADA 1]])</f>
        <v>0</v>
      </c>
      <c r="K1889" s="72">
        <f>InformeTbHv[[#This Row],[Mantenimiento periódico]]+InformeTbHv[[#This Row],[ALISTAMIENTO]]</f>
        <v>0.17</v>
      </c>
      <c r="L1889" s="72">
        <f>SUM(InformeTbHv[[#This Row],[T OTRA PARADA 1]:[T OTRA PARADA 5]])</f>
        <v>0</v>
      </c>
      <c r="M1889" s="49" t="s">
        <v>55</v>
      </c>
      <c r="N1889" s="49" t="s">
        <v>1418</v>
      </c>
      <c r="O1889" s="49" t="s">
        <v>56</v>
      </c>
      <c r="P1889" s="49">
        <v>1114480052</v>
      </c>
      <c r="Q1889" s="49" t="s">
        <v>43</v>
      </c>
      <c r="R1889" s="49" t="s">
        <v>49</v>
      </c>
      <c r="S1889" s="77">
        <v>46139</v>
      </c>
      <c r="T1889" s="49" t="s">
        <v>518</v>
      </c>
      <c r="U1889" s="49"/>
      <c r="V1889" s="49"/>
      <c r="W1889" s="49"/>
      <c r="X1889" s="49"/>
      <c r="Y1889" s="49"/>
      <c r="Z1889" s="49"/>
      <c r="AA1889" s="49"/>
      <c r="AB1889" s="49"/>
      <c r="AC1889" s="49" t="s">
        <v>1431</v>
      </c>
      <c r="AD1889" s="49" t="s">
        <v>1476</v>
      </c>
      <c r="AE1889" s="49" t="s">
        <v>1518</v>
      </c>
      <c r="AF1889" s="49">
        <v>19.234154182394327</v>
      </c>
      <c r="AG1889" s="49" t="s">
        <v>1318</v>
      </c>
      <c r="AH1889" s="259">
        <v>15</v>
      </c>
      <c r="AI1889" s="49" t="s">
        <v>45</v>
      </c>
      <c r="AJ1889" s="420">
        <f>VLOOKUP(InformeTbHv[[#This Row],[TURNO]],[1]INFORMEHV!AI$2:AK$184,2,0)</f>
        <v>0.58333333333333337</v>
      </c>
      <c r="AK1889" s="420">
        <f>VLOOKUP(InformeTbHv[[#This Row],[TURNO]],[1]INFORMEHV!AI$2:AK$184,3,0)</f>
        <v>0.91666666666666663</v>
      </c>
      <c r="AL1889" s="125">
        <v>30</v>
      </c>
      <c r="AM1889" s="49"/>
      <c r="AN1889" s="49">
        <v>120</v>
      </c>
      <c r="AO1889" s="49"/>
      <c r="AP1889" s="49"/>
      <c r="AQ1889" s="197"/>
      <c r="AR1889" s="49">
        <v>8</v>
      </c>
      <c r="AS1889" s="49"/>
      <c r="AT1889" s="49"/>
      <c r="AU1889" s="49"/>
      <c r="AV1889" s="49">
        <v>0.17</v>
      </c>
      <c r="AW1889" s="49">
        <v>0.23</v>
      </c>
      <c r="AX1889" s="49">
        <v>0.17</v>
      </c>
      <c r="AY1889" s="49"/>
      <c r="AZ1889" s="71" t="s">
        <v>1315</v>
      </c>
      <c r="BA1889" s="49" t="s">
        <v>46</v>
      </c>
      <c r="BB188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0.57000000000000006</v>
      </c>
      <c r="BC1889" s="72"/>
      <c r="BD1889" s="72"/>
      <c r="BE1889" s="72"/>
      <c r="BF1889" s="72"/>
      <c r="BG1889" s="74"/>
      <c r="BH1889" s="44"/>
      <c r="BI1889" s="45"/>
      <c r="BJ1889" s="45"/>
      <c r="BK1889" s="46"/>
      <c r="BL1889" s="45"/>
    </row>
    <row r="1890" spans="1:64" ht="21" customHeight="1" x14ac:dyDescent="0.3">
      <c r="A1890" s="76">
        <f>IFERROR(InformeTbHv[[#This Row],[T EFECTIVO]]/InformeTbHv[[#This Row],[Horas disponibles]],0)</f>
        <v>0.92960662525879922</v>
      </c>
      <c r="B1890" s="76">
        <f>((InformeTbHv[[#This Row],[T PROGRAMADO]]-InformeTbHv[[#This Row],[HORAS DE OTRAS PARADA]]))/InformeTbHv[[#This Row],[T PROGRAMADO]]</f>
        <v>0.56125000000000003</v>
      </c>
      <c r="C1890" s="217">
        <f>IFERROR(((InformeTbHv[[#This Row],[T PROGRAMADO]]-InformeTbHv[[#This Row],[Ttal P. mec]])/InformeTbHv[[#This Row],[T PROGRAMADO]]),0)</f>
        <v>0.60375000000000001</v>
      </c>
      <c r="D1890" s="49">
        <f>IFERROR(ROUND(InformeTbHv[[#This Row],[TOTAL DE ARBOLES]]/InformeTbHv[[#This Row],[T EFECTIVO]],2),"")</f>
        <v>0</v>
      </c>
      <c r="E1890" s="49" t="str">
        <f>(IFERROR(ROUND(InformeTbHv[[#This Row],[M3]]/InformeTbHv[[#This Row],[TOTAL DE ARBOLES]],2),""))</f>
        <v/>
      </c>
      <c r="F1890" s="39">
        <f>IFERROR(ROUND(InformeTbHv[[#This Row],[M3]]/InformeTbHv[[#This Row],[T EFECTIVO]],2),"")</f>
        <v>15.59</v>
      </c>
      <c r="G1890" s="72">
        <f>InformeTbHv[[#This Row],[T PROGRAMADO]]-InformeTbHv[[#This Row],[HORAS DE OTRAS PARADA]]</f>
        <v>4.49</v>
      </c>
      <c r="H1890" s="72">
        <f>InformeTbHv[[#This Row],[T PROGRAMADO]]-SUM(InformeTbHv[[#This Row],[T PARADAS MEC]]+InformeTbHv[[#This Row],[ALISTAMIENTO]]+InformeTbHv[[#This Row],[Mantenimiento periódico]])</f>
        <v>4.83</v>
      </c>
      <c r="I1890" s="72">
        <f>InformeTbHv[[#This Row],[T PARADAS MEC]]+InformeTbHv[[#This Row],[ALISTAMIENTO]]+InformeTbHv[[#This Row],[Mantenimiento periódico]]</f>
        <v>3.17</v>
      </c>
      <c r="J1890" s="72">
        <f>SUMIF(InformeTbHv[[#This Row],[MOTIVO 1]],"Mantenimiento periódico",InformeTbHv[[#This Row],[T OTRA PARADA 1]])</f>
        <v>0</v>
      </c>
      <c r="K1890" s="72">
        <f>InformeTbHv[[#This Row],[Mantenimiento periódico]]+InformeTbHv[[#This Row],[ALISTAMIENTO]]</f>
        <v>0.17</v>
      </c>
      <c r="L1890" s="72">
        <f>SUM(InformeTbHv[[#This Row],[T OTRA PARADA 1]:[T OTRA PARADA 5]])</f>
        <v>0</v>
      </c>
      <c r="M1890" s="49" t="s">
        <v>55</v>
      </c>
      <c r="N1890" s="49" t="s">
        <v>1418</v>
      </c>
      <c r="O1890" s="49" t="s">
        <v>94</v>
      </c>
      <c r="P1890" s="49">
        <v>94269293</v>
      </c>
      <c r="Q1890" s="49" t="s">
        <v>43</v>
      </c>
      <c r="R1890" s="49" t="s">
        <v>49</v>
      </c>
      <c r="S1890" s="77">
        <v>46139</v>
      </c>
      <c r="T1890" s="49" t="s">
        <v>518</v>
      </c>
      <c r="U1890" s="49"/>
      <c r="V1890" s="49"/>
      <c r="W1890" s="49"/>
      <c r="X1890" s="49"/>
      <c r="Y1890" s="49"/>
      <c r="Z1890" s="49"/>
      <c r="AA1890" s="49"/>
      <c r="AB1890" s="49"/>
      <c r="AC1890" s="49" t="s">
        <v>1431</v>
      </c>
      <c r="AD1890" s="49" t="s">
        <v>1476</v>
      </c>
      <c r="AE1890" s="49" t="s">
        <v>1518</v>
      </c>
      <c r="AF1890" s="49">
        <v>19.234154182394327</v>
      </c>
      <c r="AG1890" s="49" t="s">
        <v>1318</v>
      </c>
      <c r="AH1890" s="259">
        <v>15</v>
      </c>
      <c r="AI1890" s="49" t="s">
        <v>47</v>
      </c>
      <c r="AJ1890" s="420">
        <f>VLOOKUP(InformeTbHv[[#This Row],[TURNO]],[1]INFORMEHV!AI$2:AK$184,2,0)</f>
        <v>0.25</v>
      </c>
      <c r="AK1890" s="420">
        <f>VLOOKUP(InformeTbHv[[#This Row],[TURNO]],[1]INFORMEHV!AI$2:AK$184,3,0)</f>
        <v>0.58333333333333337</v>
      </c>
      <c r="AL1890" s="125">
        <v>29</v>
      </c>
      <c r="AM1890" s="49"/>
      <c r="AN1890" s="49">
        <v>70</v>
      </c>
      <c r="AO1890" s="49"/>
      <c r="AP1890" s="49"/>
      <c r="AQ1890" s="197"/>
      <c r="AR1890" s="125">
        <v>8</v>
      </c>
      <c r="AS1890" s="49">
        <v>3</v>
      </c>
      <c r="AT1890" s="30" t="s">
        <v>328</v>
      </c>
      <c r="AU1890" s="49" t="s">
        <v>279</v>
      </c>
      <c r="AV1890" s="49">
        <v>0.17</v>
      </c>
      <c r="AW1890" s="49">
        <v>0.17</v>
      </c>
      <c r="AX1890" s="49">
        <v>0.17</v>
      </c>
      <c r="AY1890" s="49"/>
      <c r="AZ1890" s="71" t="s">
        <v>1316</v>
      </c>
      <c r="BA1890" s="49" t="s">
        <v>46</v>
      </c>
      <c r="BB189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3.51</v>
      </c>
      <c r="BC1890" s="72"/>
      <c r="BD1890" s="72"/>
      <c r="BE1890" s="72"/>
      <c r="BF1890" s="72"/>
      <c r="BG1890" s="74"/>
      <c r="BH1890" s="44"/>
      <c r="BI1890" s="45"/>
      <c r="BJ1890" s="45"/>
      <c r="BK1890" s="46"/>
      <c r="BL1890" s="45"/>
    </row>
    <row r="1891" spans="1:64" s="62" customFormat="1" ht="21" customHeight="1" x14ac:dyDescent="0.3">
      <c r="A1891" s="307">
        <f>IFERROR(InformeTbHv[[#This Row],[T EFECTIVO]]/InformeTbHv[[#This Row],[Horas disponibles]],0)</f>
        <v>0.41434846266471448</v>
      </c>
      <c r="B1891" s="307">
        <f>((InformeTbHv[[#This Row],[T PROGRAMADO]]-InformeTbHv[[#This Row],[HORAS DE OTRAS PARADA]]))/InformeTbHv[[#This Row],[T PROGRAMADO]]</f>
        <v>0.4042857142857143</v>
      </c>
      <c r="C1891" s="325">
        <f>IFERROR(((InformeTbHv[[#This Row],[T PROGRAMADO]]-InformeTbHv[[#This Row],[Ttal P. mec]])/InformeTbHv[[#This Row],[T PROGRAMADO]]),0)</f>
        <v>0.97571428571428576</v>
      </c>
      <c r="D1891" s="326">
        <f>IFERROR(ROUND(InformeTbHv[[#This Row],[TOTAL DE ARBOLES]]/InformeTbHv[[#This Row],[T EFECTIVO]],2),"")</f>
        <v>26.86</v>
      </c>
      <c r="E1891" s="326">
        <f>(IFERROR(ROUND(InformeTbHv[[#This Row],[M3]]/InformeTbHv[[#This Row],[TOTAL DE ARBOLES]],2),""))</f>
        <v>0.2</v>
      </c>
      <c r="F1891" s="310">
        <f>IFERROR(ROUND(InformeTbHv[[#This Row],[M3]]/InformeTbHv[[#This Row],[T EFECTIVO]],2),"")</f>
        <v>5.48</v>
      </c>
      <c r="G1891" s="327">
        <f>InformeTbHv[[#This Row],[T PROGRAMADO]]-InformeTbHv[[#This Row],[HORAS DE OTRAS PARADA]]</f>
        <v>2.83</v>
      </c>
      <c r="H1891" s="327">
        <f>InformeTbHv[[#This Row],[T PROGRAMADO]]-SUM(InformeTbHv[[#This Row],[T PARADAS MEC]]+InformeTbHv[[#This Row],[ALISTAMIENTO]]+InformeTbHv[[#This Row],[Mantenimiento periódico]])</f>
        <v>6.83</v>
      </c>
      <c r="I1891" s="327">
        <f>InformeTbHv[[#This Row],[T PARADAS MEC]]+InformeTbHv[[#This Row],[ALISTAMIENTO]]+InformeTbHv[[#This Row],[Mantenimiento periódico]]</f>
        <v>0.17</v>
      </c>
      <c r="J1891" s="327">
        <f>SUMIF(InformeTbHv[[#This Row],[MOTIVO 1]],"Mantenimiento periódico",InformeTbHv[[#This Row],[T OTRA PARADA 1]])</f>
        <v>0</v>
      </c>
      <c r="K1891" s="327">
        <f>InformeTbHv[[#This Row],[Mantenimiento periódico]]+InformeTbHv[[#This Row],[ALISTAMIENTO]]</f>
        <v>0.17</v>
      </c>
      <c r="L1891" s="327">
        <f>SUM(InformeTbHv[[#This Row],[T OTRA PARADA 1]:[T OTRA PARADA 5]])</f>
        <v>4</v>
      </c>
      <c r="M1891" s="326" t="s">
        <v>79</v>
      </c>
      <c r="N1891" s="326" t="s">
        <v>1417</v>
      </c>
      <c r="O1891" s="326" t="s">
        <v>69</v>
      </c>
      <c r="P1891" s="326">
        <v>1059706760</v>
      </c>
      <c r="Q1891" s="326" t="s">
        <v>43</v>
      </c>
      <c r="R1891" s="326" t="s">
        <v>74</v>
      </c>
      <c r="S1891" s="328">
        <v>46145</v>
      </c>
      <c r="T1891" s="326" t="s">
        <v>102</v>
      </c>
      <c r="U1891" s="326"/>
      <c r="V1891" s="326"/>
      <c r="W1891" s="326"/>
      <c r="X1891" s="326"/>
      <c r="Y1891" s="326"/>
      <c r="Z1891" s="326"/>
      <c r="AA1891" s="326"/>
      <c r="AB1891" s="326"/>
      <c r="AC1891" s="326" t="s">
        <v>1425</v>
      </c>
      <c r="AD1891" s="326" t="s">
        <v>1470</v>
      </c>
      <c r="AE1891" s="326" t="s">
        <v>1514</v>
      </c>
      <c r="AF1891" s="326">
        <v>18.81028029942162</v>
      </c>
      <c r="AG1891" s="322" t="s">
        <v>205</v>
      </c>
      <c r="AH1891" s="329">
        <v>3</v>
      </c>
      <c r="AI1891" s="326" t="s">
        <v>47</v>
      </c>
      <c r="AJ1891" s="440">
        <f>VLOOKUP(InformeTbHv[[#This Row],[TURNO]],[1]INFORMEHV!AI$2:AK$184,2,0)</f>
        <v>0.25</v>
      </c>
      <c r="AK1891" s="440">
        <f>VLOOKUP(InformeTbHv[[#This Row],[TURNO]],[1]INFORMEHV!AI$2:AK$184,3,0)</f>
        <v>0.58333333333333337</v>
      </c>
      <c r="AL1891" s="330">
        <v>25</v>
      </c>
      <c r="AM1891" s="326">
        <v>76</v>
      </c>
      <c r="AN1891" s="326">
        <v>15.52</v>
      </c>
      <c r="AO1891" s="326">
        <v>8.93</v>
      </c>
      <c r="AP1891" s="326"/>
      <c r="AQ1891" s="327">
        <v>20</v>
      </c>
      <c r="AR1891" s="326">
        <v>7</v>
      </c>
      <c r="AS1891" s="326"/>
      <c r="AT1891" s="326"/>
      <c r="AU1891" s="326"/>
      <c r="AV1891" s="326">
        <v>0.17</v>
      </c>
      <c r="AW1891" s="326"/>
      <c r="AX1891" s="326"/>
      <c r="AY1891" s="326">
        <v>3</v>
      </c>
      <c r="AZ1891" s="332" t="s">
        <v>183</v>
      </c>
      <c r="BA1891" s="326" t="s">
        <v>48</v>
      </c>
      <c r="BB1891" s="317">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4.17</v>
      </c>
      <c r="BC1891" s="327">
        <v>4</v>
      </c>
      <c r="BD1891" s="327"/>
      <c r="BE1891" s="327"/>
      <c r="BF1891" s="327"/>
      <c r="BG1891" s="333"/>
      <c r="BH1891" s="365" t="s">
        <v>236</v>
      </c>
      <c r="BI1891" s="319"/>
      <c r="BJ1891" s="319"/>
      <c r="BK1891" s="320"/>
      <c r="BL1891" s="319"/>
    </row>
    <row r="1892" spans="1:64" s="70" customFormat="1" ht="21" customHeight="1" x14ac:dyDescent="0.3">
      <c r="A1892" s="369">
        <f>IFERROR(InformeTbHv[[#This Row],[T EFECTIVO]]/InformeTbHv[[#This Row],[Horas disponibles]],0)</f>
        <v>0.87737478411053538</v>
      </c>
      <c r="B1892" s="369">
        <f>((InformeTbHv[[#This Row],[T PROGRAMADO]]-InformeTbHv[[#This Row],[HORAS DE OTRAS PARADA]]))/InformeTbHv[[#This Row],[T PROGRAMADO]]</f>
        <v>0.84666666666666668</v>
      </c>
      <c r="C1892" s="372">
        <f>IFERROR(((InformeTbHv[[#This Row],[T PROGRAMADO]]-InformeTbHv[[#This Row],[Ttal P. mec]])/InformeTbHv[[#This Row],[T PROGRAMADO]]),0)</f>
        <v>0.96499999999999997</v>
      </c>
      <c r="D1892" s="374">
        <f>IFERROR(ROUND(InformeTbHv[[#This Row],[TOTAL DE ARBOLES]]/InformeTbHv[[#This Row],[T EFECTIVO]],2),"")</f>
        <v>39.67</v>
      </c>
      <c r="E1892" s="374">
        <f>(IFERROR(ROUND(InformeTbHv[[#This Row],[M3]]/InformeTbHv[[#This Row],[TOTAL DE ARBOLES]],2),""))</f>
        <v>0.5</v>
      </c>
      <c r="F1892" s="376">
        <f>IFERROR(ROUND(InformeTbHv[[#This Row],[M3]]/InformeTbHv[[#This Row],[T EFECTIVO]],2),"")</f>
        <v>19.690000000000001</v>
      </c>
      <c r="G1892" s="379">
        <f>InformeTbHv[[#This Row],[T PROGRAMADO]]-InformeTbHv[[#This Row],[HORAS DE OTRAS PARADA]]</f>
        <v>10.16</v>
      </c>
      <c r="H1892" s="379">
        <f>InformeTbHv[[#This Row],[T PROGRAMADO]]-SUM(InformeTbHv[[#This Row],[T PARADAS MEC]]+InformeTbHv[[#This Row],[ALISTAMIENTO]]+InformeTbHv[[#This Row],[Mantenimiento periódico]])</f>
        <v>11.58</v>
      </c>
      <c r="I1892" s="379">
        <f>InformeTbHv[[#This Row],[T PARADAS MEC]]+InformeTbHv[[#This Row],[ALISTAMIENTO]]+InformeTbHv[[#This Row],[Mantenimiento periódico]]</f>
        <v>0.42</v>
      </c>
      <c r="J1892" s="379">
        <f>SUMIF(InformeTbHv[[#This Row],[MOTIVO 1]],"Mantenimiento periódico",InformeTbHv[[#This Row],[T OTRA PARADA 1]])</f>
        <v>0</v>
      </c>
      <c r="K1892" s="379">
        <f>InformeTbHv[[#This Row],[Mantenimiento periódico]]+InformeTbHv[[#This Row],[ALISTAMIENTO]]</f>
        <v>0.42</v>
      </c>
      <c r="L1892" s="379">
        <f>SUM(InformeTbHv[[#This Row],[T OTRA PARADA 1]:[T OTRA PARADA 5]])</f>
        <v>0</v>
      </c>
      <c r="M1892" s="374" t="s">
        <v>55</v>
      </c>
      <c r="N1892" s="374" t="s">
        <v>1418</v>
      </c>
      <c r="O1892" s="374" t="s">
        <v>56</v>
      </c>
      <c r="P1892" s="374">
        <v>1114480052</v>
      </c>
      <c r="Q1892" s="374" t="s">
        <v>43</v>
      </c>
      <c r="R1892" s="374" t="s">
        <v>49</v>
      </c>
      <c r="S1892" s="389">
        <v>46145</v>
      </c>
      <c r="T1892" s="374" t="s">
        <v>518</v>
      </c>
      <c r="U1892" s="374"/>
      <c r="V1892" s="374"/>
      <c r="W1892" s="374"/>
      <c r="X1892" s="374"/>
      <c r="Y1892" s="374"/>
      <c r="Z1892" s="374"/>
      <c r="AA1892" s="374"/>
      <c r="AB1892" s="374"/>
      <c r="AC1892" s="374" t="s">
        <v>1431</v>
      </c>
      <c r="AD1892" s="374" t="s">
        <v>1476</v>
      </c>
      <c r="AE1892" s="374" t="s">
        <v>1518</v>
      </c>
      <c r="AF1892" s="374">
        <v>19.234154182394327</v>
      </c>
      <c r="AG1892" s="322" t="s">
        <v>205</v>
      </c>
      <c r="AH1892" s="394">
        <v>36</v>
      </c>
      <c r="AI1892" s="374" t="s">
        <v>47</v>
      </c>
      <c r="AJ1892" s="444">
        <f>VLOOKUP(InformeTbHv[[#This Row],[TURNO]],[1]INFORMEHV!AI$2:AK$184,2,0)</f>
        <v>0.25</v>
      </c>
      <c r="AK1892" s="444">
        <f>VLOOKUP(InformeTbHv[[#This Row],[TURNO]],[1]INFORMEHV!AI$2:AK$184,3,0)</f>
        <v>0.58333333333333337</v>
      </c>
      <c r="AL1892" s="396">
        <v>25</v>
      </c>
      <c r="AM1892" s="374">
        <v>403</v>
      </c>
      <c r="AN1892" s="374">
        <v>200</v>
      </c>
      <c r="AO1892" s="374">
        <v>14</v>
      </c>
      <c r="AP1892" s="374">
        <v>40</v>
      </c>
      <c r="AQ1892" s="397">
        <v>20</v>
      </c>
      <c r="AR1892" s="374">
        <v>12</v>
      </c>
      <c r="AS1892" s="374"/>
      <c r="AT1892" s="374"/>
      <c r="AU1892" s="326"/>
      <c r="AV1892" s="374">
        <v>0.42</v>
      </c>
      <c r="AW1892" s="374">
        <v>0.42</v>
      </c>
      <c r="AX1892" s="374">
        <v>1</v>
      </c>
      <c r="AY1892" s="374"/>
      <c r="AZ1892" s="399" t="s">
        <v>1308</v>
      </c>
      <c r="BA1892" s="374" t="s">
        <v>46</v>
      </c>
      <c r="BB1892" s="317">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1.8399999999999999</v>
      </c>
      <c r="BC1892" s="379"/>
      <c r="BD1892" s="379"/>
      <c r="BE1892" s="379"/>
      <c r="BF1892" s="379"/>
      <c r="BG1892" s="402"/>
      <c r="BH1892" s="405"/>
      <c r="BI1892" s="407"/>
      <c r="BJ1892" s="407"/>
      <c r="BK1892" s="409"/>
      <c r="BL1892" s="407"/>
    </row>
    <row r="1893" spans="1:64" ht="21" customHeight="1" x14ac:dyDescent="0.3">
      <c r="A1893" s="307">
        <f>IFERROR(InformeTbHv[[#This Row],[T EFECTIVO]]/InformeTbHv[[#This Row],[Horas disponibles]],0)</f>
        <v>0.95000000000000007</v>
      </c>
      <c r="B1893" s="307">
        <f>((InformeTbHv[[#This Row],[T PROGRAMADO]]-InformeTbHv[[#This Row],[HORAS DE OTRAS PARADA]]))/InformeTbHv[[#This Row],[T PROGRAMADO]]</f>
        <v>0.49692307692307691</v>
      </c>
      <c r="C1893" s="325">
        <f>IFERROR(((InformeTbHv[[#This Row],[T PROGRAMADO]]-InformeTbHv[[#This Row],[Ttal P. mec]])/InformeTbHv[[#This Row],[T PROGRAMADO]]),0)</f>
        <v>0.52307692307692311</v>
      </c>
      <c r="D1893" s="326">
        <f>IFERROR(ROUND(InformeTbHv[[#This Row],[TOTAL DE ARBOLES]]/InformeTbHv[[#This Row],[T EFECTIVO]],2),"")</f>
        <v>36.840000000000003</v>
      </c>
      <c r="E1893" s="326">
        <f>(IFERROR(ROUND(InformeTbHv[[#This Row],[M3]]/InformeTbHv[[#This Row],[TOTAL DE ARBOLES]],2),""))</f>
        <v>0.34</v>
      </c>
      <c r="F1893" s="310">
        <f>IFERROR(ROUND(InformeTbHv[[#This Row],[M3]]/InformeTbHv[[#This Row],[T EFECTIVO]],2),"")</f>
        <v>12.37</v>
      </c>
      <c r="G1893" s="327">
        <f>InformeTbHv[[#This Row],[T PROGRAMADO]]-InformeTbHv[[#This Row],[HORAS DE OTRAS PARADA]]</f>
        <v>3.23</v>
      </c>
      <c r="H1893" s="327">
        <f>InformeTbHv[[#This Row],[T PROGRAMADO]]-SUM(InformeTbHv[[#This Row],[T PARADAS MEC]]+InformeTbHv[[#This Row],[ALISTAMIENTO]]+InformeTbHv[[#This Row],[Mantenimiento periódico]])</f>
        <v>3.4</v>
      </c>
      <c r="I1893" s="327">
        <f>InformeTbHv[[#This Row],[T PARADAS MEC]]+InformeTbHv[[#This Row],[ALISTAMIENTO]]+InformeTbHv[[#This Row],[Mantenimiento periódico]]</f>
        <v>3.1</v>
      </c>
      <c r="J1893" s="327">
        <f>SUMIF(InformeTbHv[[#This Row],[MOTIVO 1]],"Mantenimiento periódico",InformeTbHv[[#This Row],[T OTRA PARADA 1]])</f>
        <v>0</v>
      </c>
      <c r="K1893" s="327">
        <f>InformeTbHv[[#This Row],[Mantenimiento periódico]]+InformeTbHv[[#This Row],[ALISTAMIENTO]]</f>
        <v>0.33</v>
      </c>
      <c r="L1893" s="327">
        <f>SUM(InformeTbHv[[#This Row],[T OTRA PARADA 1]:[T OTRA PARADA 5]])</f>
        <v>0</v>
      </c>
      <c r="M1893" s="326" t="s">
        <v>68</v>
      </c>
      <c r="N1893" s="326" t="s">
        <v>1417</v>
      </c>
      <c r="O1893" s="326" t="s">
        <v>85</v>
      </c>
      <c r="P1893" s="326">
        <v>15961194</v>
      </c>
      <c r="Q1893" s="326" t="s">
        <v>65</v>
      </c>
      <c r="R1893" s="326" t="s">
        <v>44</v>
      </c>
      <c r="S1893" s="328">
        <v>46145</v>
      </c>
      <c r="T1893" s="326" t="s">
        <v>164</v>
      </c>
      <c r="U1893" s="326"/>
      <c r="V1893" s="326"/>
      <c r="W1893" s="326"/>
      <c r="X1893" s="326"/>
      <c r="Y1893" s="326"/>
      <c r="Z1893" s="326"/>
      <c r="AA1893" s="326"/>
      <c r="AB1893" s="326"/>
      <c r="AC1893" s="326" t="s">
        <v>1426</v>
      </c>
      <c r="AD1893" s="326" t="s">
        <v>1471</v>
      </c>
      <c r="AE1893" s="326" t="s">
        <v>1512</v>
      </c>
      <c r="AF1893" s="326">
        <v>26.520279887958782</v>
      </c>
      <c r="AG1893" s="326" t="s">
        <v>1319</v>
      </c>
      <c r="AH1893" s="329">
        <v>8</v>
      </c>
      <c r="AI1893" s="330" t="s">
        <v>45</v>
      </c>
      <c r="AJ1893" s="441">
        <f>VLOOKUP(InformeTbHv[[#This Row],[TURNO]],[1]INFORMEHV!AI$2:AK$184,2,0)</f>
        <v>0.58333333333333337</v>
      </c>
      <c r="AK1893" s="441">
        <f>VLOOKUP(InformeTbHv[[#This Row],[TURNO]],[1]INFORMEHV!AI$2:AK$184,3,0)</f>
        <v>0.91666666666666663</v>
      </c>
      <c r="AL1893" s="330"/>
      <c r="AM1893" s="326">
        <v>119</v>
      </c>
      <c r="AN1893" s="326">
        <v>39.950000000000003</v>
      </c>
      <c r="AO1893" s="326">
        <v>12.32</v>
      </c>
      <c r="AP1893" s="326"/>
      <c r="AQ1893" s="327"/>
      <c r="AR1893" s="326">
        <v>6.5</v>
      </c>
      <c r="AS1893" s="326">
        <v>2.77</v>
      </c>
      <c r="AT1893" s="326"/>
      <c r="AU1893" s="326" t="s">
        <v>244</v>
      </c>
      <c r="AV1893" s="326">
        <v>0.33</v>
      </c>
      <c r="AW1893" s="326"/>
      <c r="AX1893" s="326">
        <v>0.17</v>
      </c>
      <c r="AY1893" s="326"/>
      <c r="AZ1893" s="332" t="s">
        <v>1317</v>
      </c>
      <c r="BA1893" s="326" t="s">
        <v>48</v>
      </c>
      <c r="BB1893" s="317">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3.27</v>
      </c>
      <c r="BC1893" s="327"/>
      <c r="BD1893" s="327"/>
      <c r="BE1893" s="327"/>
      <c r="BF1893" s="327"/>
      <c r="BG1893" s="333"/>
      <c r="BH1893" s="366"/>
      <c r="BI1893" s="319"/>
      <c r="BJ1893" s="319"/>
      <c r="BK1893" s="320"/>
      <c r="BL1893" s="319"/>
    </row>
    <row r="1894" spans="1:64" ht="21" customHeight="1" x14ac:dyDescent="0.3">
      <c r="A1894" s="161">
        <f>IFERROR(InformeTbHv[[#This Row],[T EFECTIVO]]/InformeTbHv[[#This Row],[Horas disponibles]],0)</f>
        <v>0.91258741258741261</v>
      </c>
      <c r="B1894" s="161">
        <f>((InformeTbHv[[#This Row],[T PROGRAMADO]]-InformeTbHv[[#This Row],[HORAS DE OTRAS PARADA]]))/InformeTbHv[[#This Row],[T PROGRAMADO]]</f>
        <v>0.80307692307692302</v>
      </c>
      <c r="C1894" s="371">
        <f>IFERROR(((InformeTbHv[[#This Row],[T PROGRAMADO]]-InformeTbHv[[#This Row],[Ttal P. mec]])/InformeTbHv[[#This Row],[T PROGRAMADO]]),0)</f>
        <v>0.88</v>
      </c>
      <c r="D1894" s="273">
        <f>IFERROR(ROUND(InformeTbHv[[#This Row],[TOTAL DE ARBOLES]]/InformeTbHv[[#This Row],[T EFECTIVO]],2),"")</f>
        <v>47.51</v>
      </c>
      <c r="E1894" s="273">
        <f>(IFERROR(ROUND(InformeTbHv[[#This Row],[M3]]/InformeTbHv[[#This Row],[TOTAL DE ARBOLES]],2),""))</f>
        <v>0.46</v>
      </c>
      <c r="F1894" s="163">
        <f>IFERROR(ROUND(InformeTbHv[[#This Row],[M3]]/InformeTbHv[[#This Row],[T EFECTIVO]],2),"")</f>
        <v>21.99</v>
      </c>
      <c r="G1894" s="378">
        <f>InformeTbHv[[#This Row],[T PROGRAMADO]]-InformeTbHv[[#This Row],[HORAS DE OTRAS PARADA]]</f>
        <v>5.22</v>
      </c>
      <c r="H1894" s="378">
        <f>InformeTbHv[[#This Row],[T PROGRAMADO]]-SUM(InformeTbHv[[#This Row],[T PARADAS MEC]]+InformeTbHv[[#This Row],[ALISTAMIENTO]]+InformeTbHv[[#This Row],[Mantenimiento periódico]])</f>
        <v>5.72</v>
      </c>
      <c r="I1894" s="378">
        <f>InformeTbHv[[#This Row],[T PARADAS MEC]]+InformeTbHv[[#This Row],[ALISTAMIENTO]]+InformeTbHv[[#This Row],[Mantenimiento periódico]]</f>
        <v>0.78</v>
      </c>
      <c r="J1894" s="378">
        <f>SUMIF(InformeTbHv[[#This Row],[MOTIVO 1]],"Mantenimiento periódico",InformeTbHv[[#This Row],[T OTRA PARADA 1]])</f>
        <v>0</v>
      </c>
      <c r="K1894" s="378">
        <f>InformeTbHv[[#This Row],[Mantenimiento periódico]]+InformeTbHv[[#This Row],[ALISTAMIENTO]]</f>
        <v>0.33</v>
      </c>
      <c r="L1894" s="378">
        <f>SUM(InformeTbHv[[#This Row],[T OTRA PARADA 1]:[T OTRA PARADA 5]])</f>
        <v>0</v>
      </c>
      <c r="M1894" s="273" t="s">
        <v>68</v>
      </c>
      <c r="N1894" s="273" t="s">
        <v>1417</v>
      </c>
      <c r="O1894" s="273" t="s">
        <v>82</v>
      </c>
      <c r="P1894" s="273">
        <v>94266396</v>
      </c>
      <c r="Q1894" s="273" t="s">
        <v>65</v>
      </c>
      <c r="R1894" s="273" t="s">
        <v>44</v>
      </c>
      <c r="S1894" s="388">
        <v>46145</v>
      </c>
      <c r="T1894" s="273" t="s">
        <v>164</v>
      </c>
      <c r="U1894" s="273"/>
      <c r="V1894" s="273"/>
      <c r="W1894" s="273"/>
      <c r="X1894" s="273"/>
      <c r="Y1894" s="273"/>
      <c r="Z1894" s="273"/>
      <c r="AA1894" s="273"/>
      <c r="AB1894" s="273"/>
      <c r="AC1894" s="273" t="s">
        <v>1426</v>
      </c>
      <c r="AD1894" s="273" t="s">
        <v>1471</v>
      </c>
      <c r="AE1894" s="273" t="s">
        <v>1512</v>
      </c>
      <c r="AF1894" s="273">
        <v>26.520279887958782</v>
      </c>
      <c r="AG1894" s="273" t="s">
        <v>1319</v>
      </c>
      <c r="AH1894" s="393">
        <v>8</v>
      </c>
      <c r="AI1894" s="383" t="s">
        <v>47</v>
      </c>
      <c r="AJ1894" s="445">
        <f>VLOOKUP(InformeTbHv[[#This Row],[TURNO]],[1]INFORMEHV!AI$2:AK$184,2,0)</f>
        <v>0.25</v>
      </c>
      <c r="AK1894" s="445">
        <f>VLOOKUP(InformeTbHv[[#This Row],[TURNO]],[1]INFORMEHV!AI$2:AK$184,3,0)</f>
        <v>0.58333333333333337</v>
      </c>
      <c r="AL1894" s="383"/>
      <c r="AM1894" s="273">
        <v>248</v>
      </c>
      <c r="AN1894" s="273">
        <v>114.8</v>
      </c>
      <c r="AO1894" s="273">
        <v>22</v>
      </c>
      <c r="AP1894" s="273">
        <v>48</v>
      </c>
      <c r="AQ1894" s="378"/>
      <c r="AR1894" s="273">
        <v>6.5</v>
      </c>
      <c r="AS1894" s="273">
        <v>0.45</v>
      </c>
      <c r="AT1894" s="273"/>
      <c r="AU1894" s="273" t="s">
        <v>499</v>
      </c>
      <c r="AV1894" s="273">
        <v>0.33</v>
      </c>
      <c r="AW1894" s="273">
        <v>0.33</v>
      </c>
      <c r="AX1894" s="273">
        <v>0.17</v>
      </c>
      <c r="AY1894" s="273"/>
      <c r="AZ1894" s="398"/>
      <c r="BA1894" s="273" t="s">
        <v>48</v>
      </c>
      <c r="BB189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1.28</v>
      </c>
      <c r="BC1894" s="378"/>
      <c r="BD1894" s="378"/>
      <c r="BE1894" s="378"/>
      <c r="BF1894" s="378"/>
      <c r="BG1894" s="401"/>
      <c r="BH1894" s="404"/>
      <c r="BI1894" s="168"/>
      <c r="BJ1894" s="168"/>
      <c r="BK1894" s="169"/>
      <c r="BL1894" s="168"/>
    </row>
    <row r="1895" spans="1:64" ht="21" customHeight="1" x14ac:dyDescent="0.3">
      <c r="A1895" s="76">
        <f>IFERROR(InformeTbHv[[#This Row],[T EFECTIVO]]/InformeTbHv[[#This Row],[Horas disponibles]],0)</f>
        <v>0.94524119947848761</v>
      </c>
      <c r="B1895" s="76">
        <f>((InformeTbHv[[#This Row],[T PROGRAMADO]]-InformeTbHv[[#This Row],[HORAS DE OTRAS PARADA]]))/InformeTbHv[[#This Row],[T PROGRAMADO]]</f>
        <v>0.90625</v>
      </c>
      <c r="C1895" s="217">
        <f>IFERROR(((InformeTbHv[[#This Row],[T PROGRAMADO]]-InformeTbHv[[#This Row],[Ttal P. mec]])/InformeTbHv[[#This Row],[T PROGRAMADO]]),0)</f>
        <v>0.95874999999999999</v>
      </c>
      <c r="D1895" s="49">
        <f>IFERROR(ROUND(InformeTbHv[[#This Row],[TOTAL DE ARBOLES]]/InformeTbHv[[#This Row],[T EFECTIVO]],2),"")</f>
        <v>59.45</v>
      </c>
      <c r="E1895" s="49">
        <f>(IFERROR(ROUND(InformeTbHv[[#This Row],[M3]]/InformeTbHv[[#This Row],[TOTAL DE ARBOLES]],2),""))</f>
        <v>0.41</v>
      </c>
      <c r="F1895" s="39">
        <f>IFERROR(ROUND(InformeTbHv[[#This Row],[M3]]/InformeTbHv[[#This Row],[T EFECTIVO]],2),"")</f>
        <v>24.37</v>
      </c>
      <c r="G1895" s="72">
        <f>InformeTbHv[[#This Row],[T PROGRAMADO]]-InformeTbHv[[#This Row],[HORAS DE OTRAS PARADA]]</f>
        <v>7.25</v>
      </c>
      <c r="H1895" s="72">
        <f>InformeTbHv[[#This Row],[T PROGRAMADO]]-SUM(InformeTbHv[[#This Row],[T PARADAS MEC]]+InformeTbHv[[#This Row],[ALISTAMIENTO]]+InformeTbHv[[#This Row],[Mantenimiento periódico]])</f>
        <v>7.67</v>
      </c>
      <c r="I1895" s="72">
        <f>InformeTbHv[[#This Row],[T PARADAS MEC]]+InformeTbHv[[#This Row],[ALISTAMIENTO]]+InformeTbHv[[#This Row],[Mantenimiento periódico]]</f>
        <v>0.33</v>
      </c>
      <c r="J1895" s="72">
        <f>SUMIF(InformeTbHv[[#This Row],[MOTIVO 1]],"Mantenimiento periódico",InformeTbHv[[#This Row],[T OTRA PARADA 1]])</f>
        <v>0</v>
      </c>
      <c r="K1895" s="197">
        <f>InformeTbHv[[#This Row],[Mantenimiento periódico]]+InformeTbHv[[#This Row],[ALISTAMIENTO]]</f>
        <v>0.33</v>
      </c>
      <c r="L1895" s="197">
        <f>SUM(InformeTbHv[[#This Row],[T OTRA PARADA 1]:[T OTRA PARADA 5]])</f>
        <v>0</v>
      </c>
      <c r="M1895" s="125" t="s">
        <v>76</v>
      </c>
      <c r="N1895" s="125" t="s">
        <v>1418</v>
      </c>
      <c r="O1895" s="248" t="s">
        <v>78</v>
      </c>
      <c r="P1895" s="49">
        <v>1006316837</v>
      </c>
      <c r="Q1895" s="49" t="s">
        <v>43</v>
      </c>
      <c r="R1895" s="49" t="s">
        <v>49</v>
      </c>
      <c r="S1895" s="274">
        <v>46145</v>
      </c>
      <c r="T1895" s="49" t="s">
        <v>784</v>
      </c>
      <c r="U1895" s="49"/>
      <c r="V1895" s="49"/>
      <c r="W1895" s="49"/>
      <c r="X1895" s="49"/>
      <c r="Y1895" s="49"/>
      <c r="Z1895" s="49"/>
      <c r="AA1895" s="49"/>
      <c r="AB1895" s="49"/>
      <c r="AC1895" s="49" t="s">
        <v>1446</v>
      </c>
      <c r="AD1895" s="49" t="s">
        <v>1491</v>
      </c>
      <c r="AE1895" s="49" t="s">
        <v>1509</v>
      </c>
      <c r="AF1895" s="49">
        <v>26.49579155242149</v>
      </c>
      <c r="AG1895" s="251" t="s">
        <v>205</v>
      </c>
      <c r="AH1895" s="259">
        <v>4</v>
      </c>
      <c r="AI1895" s="125" t="s">
        <v>47</v>
      </c>
      <c r="AJ1895" s="418">
        <f>VLOOKUP(InformeTbHv[[#This Row],[TURNO]],[1]INFORMEHV!AI$2:AK$184,2,0)</f>
        <v>0.25</v>
      </c>
      <c r="AK1895" s="418">
        <f>VLOOKUP(InformeTbHv[[#This Row],[TURNO]],[1]INFORMEHV!AI$2:AK$184,3,0)</f>
        <v>0.58333333333333337</v>
      </c>
      <c r="AL1895" s="125">
        <v>25</v>
      </c>
      <c r="AM1895" s="49">
        <v>431</v>
      </c>
      <c r="AN1895" s="49">
        <v>176.71</v>
      </c>
      <c r="AO1895" s="49">
        <v>16.54</v>
      </c>
      <c r="AP1895" s="49"/>
      <c r="AQ1895" s="197">
        <v>20</v>
      </c>
      <c r="AR1895" s="125">
        <v>8</v>
      </c>
      <c r="AS1895" s="49"/>
      <c r="AT1895" s="49"/>
      <c r="AU1895" s="49"/>
      <c r="AV1895" s="49">
        <v>0.33</v>
      </c>
      <c r="AW1895" s="49">
        <v>0.25</v>
      </c>
      <c r="AX1895" s="49">
        <v>0.17</v>
      </c>
      <c r="AY1895" s="49"/>
      <c r="AZ1895" s="71" t="s">
        <v>1365</v>
      </c>
      <c r="BA1895" s="49" t="s">
        <v>48</v>
      </c>
      <c r="BB189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0.75000000000000011</v>
      </c>
      <c r="BC1895" s="72"/>
      <c r="BD1895" s="72"/>
      <c r="BE1895" s="72"/>
      <c r="BF1895" s="72"/>
      <c r="BG1895" s="74"/>
      <c r="BH1895" s="367"/>
      <c r="BI1895" s="45"/>
      <c r="BJ1895" s="45"/>
      <c r="BK1895" s="46"/>
      <c r="BL1895" s="45"/>
    </row>
    <row r="1896" spans="1:64" ht="21" customHeight="1" x14ac:dyDescent="0.3">
      <c r="A1896" s="307">
        <f>IFERROR(InformeTbHv[[#This Row],[T EFECTIVO]]/InformeTbHv[[#This Row],[Horas disponibles]],0)</f>
        <v>0</v>
      </c>
      <c r="B1896" s="307">
        <f>((InformeTbHv[[#This Row],[T PROGRAMADO]]-InformeTbHv[[#This Row],[HORAS DE OTRAS PARADA]]))/InformeTbHv[[#This Row],[T PROGRAMADO]]</f>
        <v>0</v>
      </c>
      <c r="C1896" s="325">
        <f>IFERROR(((InformeTbHv[[#This Row],[T PROGRAMADO]]-InformeTbHv[[#This Row],[Ttal P. mec]])/InformeTbHv[[#This Row],[T PROGRAMADO]]),0)</f>
        <v>1</v>
      </c>
      <c r="D1896" s="326" t="str">
        <f>IFERROR(ROUND(InformeTbHv[[#This Row],[TOTAL DE ARBOLES]]/InformeTbHv[[#This Row],[T EFECTIVO]],2),"")</f>
        <v/>
      </c>
      <c r="E1896" s="326" t="str">
        <f>(IFERROR(ROUND(InformeTbHv[[#This Row],[M3]]/InformeTbHv[[#This Row],[TOTAL DE ARBOLES]],2),""))</f>
        <v/>
      </c>
      <c r="F1896" s="310" t="str">
        <f>IFERROR(ROUND(InformeTbHv[[#This Row],[M3]]/InformeTbHv[[#This Row],[T EFECTIVO]],2),"")</f>
        <v/>
      </c>
      <c r="G1896" s="327">
        <f>InformeTbHv[[#This Row],[T PROGRAMADO]]-InformeTbHv[[#This Row],[HORAS DE OTRAS PARADA]]</f>
        <v>0</v>
      </c>
      <c r="H1896" s="327">
        <f>InformeTbHv[[#This Row],[T PROGRAMADO]]-SUM(InformeTbHv[[#This Row],[T PARADAS MEC]]+InformeTbHv[[#This Row],[ALISTAMIENTO]]+InformeTbHv[[#This Row],[Mantenimiento periódico]])</f>
        <v>8</v>
      </c>
      <c r="I1896" s="327">
        <f>InformeTbHv[[#This Row],[T PARADAS MEC]]+InformeTbHv[[#This Row],[ALISTAMIENTO]]+InformeTbHv[[#This Row],[Mantenimiento periódico]]</f>
        <v>0</v>
      </c>
      <c r="J1896" s="327">
        <f>SUMIF(InformeTbHv[[#This Row],[MOTIVO 1]],"Mantenimiento periódico",InformeTbHv[[#This Row],[T OTRA PARADA 1]])</f>
        <v>0</v>
      </c>
      <c r="K1896" s="327">
        <f>InformeTbHv[[#This Row],[Mantenimiento periódico]]+InformeTbHv[[#This Row],[ALISTAMIENTO]]</f>
        <v>0</v>
      </c>
      <c r="L1896" s="327">
        <f>SUM(InformeTbHv[[#This Row],[T OTRA PARADA 1]:[T OTRA PARADA 5]])</f>
        <v>8</v>
      </c>
      <c r="M1896" s="326" t="s">
        <v>79</v>
      </c>
      <c r="N1896" s="326" t="s">
        <v>1417</v>
      </c>
      <c r="O1896" s="326" t="s">
        <v>69</v>
      </c>
      <c r="P1896" s="326">
        <v>1059706760</v>
      </c>
      <c r="Q1896" s="326" t="s">
        <v>43</v>
      </c>
      <c r="R1896" s="326" t="s">
        <v>74</v>
      </c>
      <c r="S1896" s="328">
        <v>46146</v>
      </c>
      <c r="T1896" s="326" t="s">
        <v>102</v>
      </c>
      <c r="U1896" s="326"/>
      <c r="V1896" s="326"/>
      <c r="W1896" s="326"/>
      <c r="X1896" s="326"/>
      <c r="Y1896" s="326"/>
      <c r="Z1896" s="326"/>
      <c r="AA1896" s="326"/>
      <c r="AB1896" s="326"/>
      <c r="AC1896" s="326" t="s">
        <v>1425</v>
      </c>
      <c r="AD1896" s="326" t="s">
        <v>1470</v>
      </c>
      <c r="AE1896" s="326" t="s">
        <v>1514</v>
      </c>
      <c r="AF1896" s="326">
        <v>18.81028029942162</v>
      </c>
      <c r="AG1896" s="322" t="s">
        <v>205</v>
      </c>
      <c r="AH1896" s="329">
        <v>3</v>
      </c>
      <c r="AI1896" s="326" t="s">
        <v>47</v>
      </c>
      <c r="AJ1896" s="440">
        <f>VLOOKUP(InformeTbHv[[#This Row],[TURNO]],[1]INFORMEHV!AI$2:AK$184,2,0)</f>
        <v>0.25</v>
      </c>
      <c r="AK1896" s="440">
        <f>VLOOKUP(InformeTbHv[[#This Row],[TURNO]],[1]INFORMEHV!AI$2:AK$184,3,0)</f>
        <v>0.58333333333333337</v>
      </c>
      <c r="AL1896" s="330"/>
      <c r="AM1896" s="326"/>
      <c r="AN1896" s="326"/>
      <c r="AO1896" s="326"/>
      <c r="AP1896" s="326"/>
      <c r="AQ1896" s="327"/>
      <c r="AR1896" s="326">
        <v>8</v>
      </c>
      <c r="AS1896" s="326"/>
      <c r="AT1896" s="326">
        <v>0</v>
      </c>
      <c r="AU1896" s="326"/>
      <c r="AV1896" s="326"/>
      <c r="AW1896" s="326"/>
      <c r="AX1896" s="326"/>
      <c r="AY1896" s="326"/>
      <c r="AZ1896" s="332" t="s">
        <v>1306</v>
      </c>
      <c r="BA1896" s="326" t="s">
        <v>48</v>
      </c>
      <c r="BB1896" s="317">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1896" s="327">
        <v>8</v>
      </c>
      <c r="BD1896" s="327"/>
      <c r="BE1896" s="327"/>
      <c r="BF1896" s="327"/>
      <c r="BG1896" s="333"/>
      <c r="BH1896" s="365" t="s">
        <v>236</v>
      </c>
      <c r="BI1896" s="319"/>
      <c r="BJ1896" s="319"/>
      <c r="BK1896" s="320"/>
      <c r="BL1896" s="319"/>
    </row>
    <row r="1897" spans="1:64" ht="21" customHeight="1" x14ac:dyDescent="0.3">
      <c r="A1897" s="76">
        <f>IFERROR(InformeTbHv[[#This Row],[T EFECTIVO]]/InformeTbHv[[#This Row],[Horas disponibles]],0)</f>
        <v>0</v>
      </c>
      <c r="B1897" s="76">
        <f>((InformeTbHv[[#This Row],[T PROGRAMADO]]-InformeTbHv[[#This Row],[HORAS DE OTRAS PARADA]]))/InformeTbHv[[#This Row],[T PROGRAMADO]]</f>
        <v>0</v>
      </c>
      <c r="C1897" s="217">
        <f>IFERROR(((InformeTbHv[[#This Row],[T PROGRAMADO]]-InformeTbHv[[#This Row],[Ttal P. mec]])/InformeTbHv[[#This Row],[T PROGRAMADO]]),0)</f>
        <v>0</v>
      </c>
      <c r="D1897" s="49" t="str">
        <f>IFERROR(ROUND(InformeTbHv[[#This Row],[TOTAL DE ARBOLES]]/InformeTbHv[[#This Row],[T EFECTIVO]],2),"")</f>
        <v/>
      </c>
      <c r="E1897" s="49" t="str">
        <f>(IFERROR(ROUND(InformeTbHv[[#This Row],[M3]]/InformeTbHv[[#This Row],[TOTAL DE ARBOLES]],2),""))</f>
        <v/>
      </c>
      <c r="F1897" s="39" t="str">
        <f>IFERROR(ROUND(InformeTbHv[[#This Row],[M3]]/InformeTbHv[[#This Row],[T EFECTIVO]],2),"")</f>
        <v/>
      </c>
      <c r="G1897" s="72">
        <f>InformeTbHv[[#This Row],[T PROGRAMADO]]-InformeTbHv[[#This Row],[HORAS DE OTRAS PARADA]]</f>
        <v>0</v>
      </c>
      <c r="H1897" s="72">
        <f>InformeTbHv[[#This Row],[T PROGRAMADO]]-SUM(InformeTbHv[[#This Row],[T PARADAS MEC]]+InformeTbHv[[#This Row],[ALISTAMIENTO]]+InformeTbHv[[#This Row],[Mantenimiento periódico]])</f>
        <v>0</v>
      </c>
      <c r="I1897" s="72">
        <f>InformeTbHv[[#This Row],[T PARADAS MEC]]+InformeTbHv[[#This Row],[ALISTAMIENTO]]+InformeTbHv[[#This Row],[Mantenimiento periódico]]</f>
        <v>8</v>
      </c>
      <c r="J1897" s="72">
        <f>SUMIF(InformeTbHv[[#This Row],[MOTIVO 1]],"Mantenimiento periódico",InformeTbHv[[#This Row],[T OTRA PARADA 1]])</f>
        <v>0</v>
      </c>
      <c r="K1897" s="197">
        <f>InformeTbHv[[#This Row],[Mantenimiento periódico]]+InformeTbHv[[#This Row],[ALISTAMIENTO]]</f>
        <v>0</v>
      </c>
      <c r="L1897" s="197">
        <f>SUM(InformeTbHv[[#This Row],[T OTRA PARADA 1]:[T OTRA PARADA 5]])</f>
        <v>0</v>
      </c>
      <c r="M1897" s="125" t="s">
        <v>68</v>
      </c>
      <c r="N1897" s="125" t="s">
        <v>1417</v>
      </c>
      <c r="O1897" s="248" t="s">
        <v>85</v>
      </c>
      <c r="P1897" s="49">
        <v>15961194</v>
      </c>
      <c r="Q1897" s="49" t="s">
        <v>65</v>
      </c>
      <c r="R1897" s="49" t="s">
        <v>44</v>
      </c>
      <c r="S1897" s="274">
        <v>46146</v>
      </c>
      <c r="T1897" s="49" t="s">
        <v>164</v>
      </c>
      <c r="U1897" s="49"/>
      <c r="V1897" s="49"/>
      <c r="W1897" s="49"/>
      <c r="X1897" s="49"/>
      <c r="Y1897" s="49"/>
      <c r="Z1897" s="49"/>
      <c r="AA1897" s="49"/>
      <c r="AB1897" s="49"/>
      <c r="AC1897" s="49" t="s">
        <v>1426</v>
      </c>
      <c r="AD1897" s="49" t="s">
        <v>1471</v>
      </c>
      <c r="AE1897" s="49" t="s">
        <v>1512</v>
      </c>
      <c r="AF1897" s="49">
        <v>26.520279887958782</v>
      </c>
      <c r="AG1897" s="251" t="s">
        <v>1328</v>
      </c>
      <c r="AH1897" s="259">
        <v>8</v>
      </c>
      <c r="AI1897" s="125" t="s">
        <v>45</v>
      </c>
      <c r="AJ1897" s="418">
        <f>VLOOKUP(InformeTbHv[[#This Row],[TURNO]],[1]INFORMEHV!AI$2:AK$184,2,0)</f>
        <v>0.58333333333333337</v>
      </c>
      <c r="AK1897" s="418">
        <f>VLOOKUP(InformeTbHv[[#This Row],[TURNO]],[1]INFORMEHV!AI$2:AK$184,3,0)</f>
        <v>0.91666666666666663</v>
      </c>
      <c r="AL1897" s="125"/>
      <c r="AM1897" s="49"/>
      <c r="AN1897" s="49"/>
      <c r="AO1897" s="49"/>
      <c r="AP1897" s="49"/>
      <c r="AQ1897" s="197"/>
      <c r="AR1897" s="125">
        <v>8</v>
      </c>
      <c r="AS1897" s="49">
        <v>8</v>
      </c>
      <c r="AT1897" s="49"/>
      <c r="AU1897" s="49" t="s">
        <v>1335</v>
      </c>
      <c r="AV1897" s="49"/>
      <c r="AW1897" s="49"/>
      <c r="AX1897" s="49"/>
      <c r="AY1897" s="49"/>
      <c r="AZ1897" s="71" t="s">
        <v>1336</v>
      </c>
      <c r="BA1897" s="49" t="s">
        <v>48</v>
      </c>
      <c r="BB189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1897" s="72"/>
      <c r="BD1897" s="72"/>
      <c r="BE1897" s="72"/>
      <c r="BF1897" s="72"/>
      <c r="BG1897" s="74"/>
      <c r="BH1897" s="367"/>
      <c r="BI1897" s="45"/>
      <c r="BJ1897" s="45"/>
      <c r="BK1897" s="46"/>
      <c r="BL1897" s="45"/>
    </row>
    <row r="1898" spans="1:64" ht="21" customHeight="1" x14ac:dyDescent="0.3">
      <c r="A1898" s="76">
        <f>IFERROR(InformeTbHv[[#This Row],[T EFECTIVO]]/InformeTbHv[[#This Row],[Horas disponibles]],0)</f>
        <v>0.78229835831548911</v>
      </c>
      <c r="B1898" s="76">
        <f>((InformeTbHv[[#This Row],[T PROGRAMADO]]-InformeTbHv[[#This Row],[HORAS DE OTRAS PARADA]]))/InformeTbHv[[#This Row],[T PROGRAMADO]]</f>
        <v>0.45666666666666678</v>
      </c>
      <c r="C1898" s="217">
        <f>IFERROR(((InformeTbHv[[#This Row],[T PROGRAMADO]]-InformeTbHv[[#This Row],[Ttal P. mec]])/InformeTbHv[[#This Row],[T PROGRAMADO]]),0)</f>
        <v>0.58374999999999999</v>
      </c>
      <c r="D1898" s="49">
        <f>IFERROR(ROUND(InformeTbHv[[#This Row],[TOTAL DE ARBOLES]]/InformeTbHv[[#This Row],[T EFECTIVO]],2),"")</f>
        <v>30.66</v>
      </c>
      <c r="E1898" s="49">
        <f>(IFERROR(ROUND(InformeTbHv[[#This Row],[M3]]/InformeTbHv[[#This Row],[TOTAL DE ARBOLES]],2),""))</f>
        <v>0.32</v>
      </c>
      <c r="F1898" s="39">
        <f>IFERROR(ROUND(InformeTbHv[[#This Row],[M3]]/InformeTbHv[[#This Row],[T EFECTIVO]],2),"")</f>
        <v>9.7100000000000009</v>
      </c>
      <c r="G1898" s="72">
        <f>InformeTbHv[[#This Row],[T PROGRAMADO]]-InformeTbHv[[#This Row],[HORAS DE OTRAS PARADA]]</f>
        <v>3.6533333333333342</v>
      </c>
      <c r="H1898" s="72">
        <f>InformeTbHv[[#This Row],[T PROGRAMADO]]-SUM(InformeTbHv[[#This Row],[T PARADAS MEC]]+InformeTbHv[[#This Row],[ALISTAMIENTO]]+InformeTbHv[[#This Row],[Mantenimiento periódico]])</f>
        <v>4.67</v>
      </c>
      <c r="I1898" s="72">
        <f>InformeTbHv[[#This Row],[T PARADAS MEC]]+InformeTbHv[[#This Row],[ALISTAMIENTO]]+InformeTbHv[[#This Row],[Mantenimiento periódico]]</f>
        <v>3.33</v>
      </c>
      <c r="J1898" s="72">
        <f>SUMIF(InformeTbHv[[#This Row],[MOTIVO 1]],"Mantenimiento periódico",InformeTbHv[[#This Row],[T OTRA PARADA 1]])</f>
        <v>0</v>
      </c>
      <c r="K1898" s="197">
        <f>InformeTbHv[[#This Row],[Mantenimiento periódico]]+InformeTbHv[[#This Row],[ALISTAMIENTO]]</f>
        <v>0.33</v>
      </c>
      <c r="L1898" s="197">
        <f>SUM(InformeTbHv[[#This Row],[T OTRA PARADA 1]:[T OTRA PARADA 5]])</f>
        <v>0.51666666666666605</v>
      </c>
      <c r="M1898" s="125" t="s">
        <v>68</v>
      </c>
      <c r="N1898" s="125" t="s">
        <v>1417</v>
      </c>
      <c r="O1898" s="248" t="s">
        <v>82</v>
      </c>
      <c r="P1898" s="49">
        <v>94266396</v>
      </c>
      <c r="Q1898" s="49" t="s">
        <v>65</v>
      </c>
      <c r="R1898" s="49" t="s">
        <v>44</v>
      </c>
      <c r="S1898" s="274">
        <v>46146</v>
      </c>
      <c r="T1898" s="49" t="s">
        <v>164</v>
      </c>
      <c r="U1898" s="49"/>
      <c r="V1898" s="49"/>
      <c r="W1898" s="49"/>
      <c r="X1898" s="49"/>
      <c r="Y1898" s="49"/>
      <c r="Z1898" s="49"/>
      <c r="AA1898" s="49"/>
      <c r="AB1898" s="49"/>
      <c r="AC1898" s="49" t="s">
        <v>1426</v>
      </c>
      <c r="AD1898" s="49" t="s">
        <v>1471</v>
      </c>
      <c r="AE1898" s="49" t="s">
        <v>1512</v>
      </c>
      <c r="AF1898" s="49">
        <v>26.520279887958782</v>
      </c>
      <c r="AG1898" s="251" t="s">
        <v>1328</v>
      </c>
      <c r="AH1898" s="259">
        <v>8</v>
      </c>
      <c r="AI1898" s="125" t="s">
        <v>47</v>
      </c>
      <c r="AJ1898" s="418">
        <f>VLOOKUP(InformeTbHv[[#This Row],[TURNO]],[1]INFORMEHV!AI$2:AK$184,2,0)</f>
        <v>0.25</v>
      </c>
      <c r="AK1898" s="418">
        <f>VLOOKUP(InformeTbHv[[#This Row],[TURNO]],[1]INFORMEHV!AI$2:AK$184,3,0)</f>
        <v>0.58333333333333337</v>
      </c>
      <c r="AL1898" s="125"/>
      <c r="AM1898" s="49">
        <v>112</v>
      </c>
      <c r="AN1898" s="49">
        <v>35.47</v>
      </c>
      <c r="AO1898" s="49">
        <v>8.61</v>
      </c>
      <c r="AP1898" s="49"/>
      <c r="AQ1898" s="197"/>
      <c r="AR1898" s="125">
        <v>8</v>
      </c>
      <c r="AS1898" s="49">
        <v>3</v>
      </c>
      <c r="AT1898" s="49"/>
      <c r="AU1898" s="49" t="s">
        <v>490</v>
      </c>
      <c r="AV1898" s="49">
        <v>0.33</v>
      </c>
      <c r="AW1898" s="49">
        <v>0.33</v>
      </c>
      <c r="AX1898" s="49">
        <v>0.17</v>
      </c>
      <c r="AY1898" s="49"/>
      <c r="AZ1898" s="71" t="s">
        <v>1337</v>
      </c>
      <c r="BA1898" s="49" t="s">
        <v>48</v>
      </c>
      <c r="BB189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4.3466666666666658</v>
      </c>
      <c r="BC1898" s="72">
        <v>0.51666666666666605</v>
      </c>
      <c r="BD1898" s="72"/>
      <c r="BE1898" s="72"/>
      <c r="BF1898" s="72"/>
      <c r="BG1898" s="74"/>
      <c r="BH1898" s="367" t="s">
        <v>238</v>
      </c>
      <c r="BI1898" s="45"/>
      <c r="BJ1898" s="45"/>
      <c r="BK1898" s="46"/>
      <c r="BL1898" s="45"/>
    </row>
    <row r="1899" spans="1:64" ht="21" customHeight="1" x14ac:dyDescent="0.3">
      <c r="A1899" s="76">
        <f>IFERROR(InformeTbHv[[#This Row],[T EFECTIVO]]/InformeTbHv[[#This Row],[Horas disponibles]],0)</f>
        <v>0.90536723163841804</v>
      </c>
      <c r="B1899" s="76">
        <f>((InformeTbHv[[#This Row],[T PROGRAMADO]]-InformeTbHv[[#This Row],[HORAS DE OTRAS PARADA]]))/InformeTbHv[[#This Row],[T PROGRAMADO]]</f>
        <v>0.80125000000000002</v>
      </c>
      <c r="C1899" s="217">
        <f>IFERROR(((InformeTbHv[[#This Row],[T PROGRAMADO]]-InformeTbHv[[#This Row],[Ttal P. mec]])/InformeTbHv[[#This Row],[T PROGRAMADO]]),0)</f>
        <v>0.88500000000000001</v>
      </c>
      <c r="D1899" s="49">
        <f>IFERROR(ROUND(InformeTbHv[[#This Row],[TOTAL DE ARBOLES]]/InformeTbHv[[#This Row],[T EFECTIVO]],2),"")</f>
        <v>82.22</v>
      </c>
      <c r="E1899" s="49">
        <f>(IFERROR(ROUND(InformeTbHv[[#This Row],[M3]]/InformeTbHv[[#This Row],[TOTAL DE ARBOLES]],2),""))</f>
        <v>0.21</v>
      </c>
      <c r="F1899" s="39">
        <f>IFERROR(ROUND(InformeTbHv[[#This Row],[M3]]/InformeTbHv[[#This Row],[T EFECTIVO]],2),"")</f>
        <v>17.16</v>
      </c>
      <c r="G1899" s="72">
        <f>InformeTbHv[[#This Row],[T PROGRAMADO]]-InformeTbHv[[#This Row],[HORAS DE OTRAS PARADA]]</f>
        <v>6.41</v>
      </c>
      <c r="H1899" s="72">
        <f>InformeTbHv[[#This Row],[T PROGRAMADO]]-SUM(InformeTbHv[[#This Row],[T PARADAS MEC]]+InformeTbHv[[#This Row],[ALISTAMIENTO]]+InformeTbHv[[#This Row],[Mantenimiento periódico]])</f>
        <v>7.08</v>
      </c>
      <c r="I1899" s="72">
        <f>InformeTbHv[[#This Row],[T PARADAS MEC]]+InformeTbHv[[#This Row],[ALISTAMIENTO]]+InformeTbHv[[#This Row],[Mantenimiento periódico]]</f>
        <v>0.91999999999999993</v>
      </c>
      <c r="J1899" s="72">
        <f>SUMIF(InformeTbHv[[#This Row],[MOTIVO 1]],"Mantenimiento periódico",InformeTbHv[[#This Row],[T OTRA PARADA 1]])</f>
        <v>0</v>
      </c>
      <c r="K1899" s="197">
        <f>InformeTbHv[[#This Row],[Mantenimiento periódico]]+InformeTbHv[[#This Row],[ALISTAMIENTO]]</f>
        <v>0.42</v>
      </c>
      <c r="L1899" s="197">
        <f>SUM(InformeTbHv[[#This Row],[T OTRA PARADA 1]:[T OTRA PARADA 5]])</f>
        <v>0</v>
      </c>
      <c r="M1899" s="125" t="s">
        <v>55</v>
      </c>
      <c r="N1899" s="125" t="s">
        <v>1418</v>
      </c>
      <c r="O1899" s="248" t="s">
        <v>60</v>
      </c>
      <c r="P1899" s="49">
        <v>1061791033</v>
      </c>
      <c r="Q1899" s="49" t="s">
        <v>43</v>
      </c>
      <c r="R1899" s="49" t="s">
        <v>49</v>
      </c>
      <c r="S1899" s="274">
        <v>46146</v>
      </c>
      <c r="T1899" s="49" t="s">
        <v>518</v>
      </c>
      <c r="U1899" s="49"/>
      <c r="V1899" s="49"/>
      <c r="W1899" s="49"/>
      <c r="X1899" s="49"/>
      <c r="Y1899" s="49"/>
      <c r="Z1899" s="49"/>
      <c r="AA1899" s="49"/>
      <c r="AB1899" s="49"/>
      <c r="AC1899" s="49" t="s">
        <v>1431</v>
      </c>
      <c r="AD1899" s="49" t="s">
        <v>1476</v>
      </c>
      <c r="AE1899" s="49" t="s">
        <v>1518</v>
      </c>
      <c r="AF1899" s="49">
        <v>19.234154182394327</v>
      </c>
      <c r="AG1899" s="251" t="s">
        <v>205</v>
      </c>
      <c r="AH1899" s="259">
        <v>36</v>
      </c>
      <c r="AI1899" s="125" t="s">
        <v>45</v>
      </c>
      <c r="AJ1899" s="418">
        <f>VLOOKUP(InformeTbHv[[#This Row],[TURNO]],[1]INFORMEHV!AI$2:AK$184,2,0)</f>
        <v>0.58333333333333337</v>
      </c>
      <c r="AK1899" s="418">
        <f>VLOOKUP(InformeTbHv[[#This Row],[TURNO]],[1]INFORMEHV!AI$2:AK$184,3,0)</f>
        <v>0.91666666666666663</v>
      </c>
      <c r="AL1899" s="125">
        <v>26</v>
      </c>
      <c r="AM1899" s="49">
        <v>527</v>
      </c>
      <c r="AN1899" s="49">
        <v>110</v>
      </c>
      <c r="AO1899" s="49">
        <v>13</v>
      </c>
      <c r="AP1899" s="49">
        <v>40</v>
      </c>
      <c r="AQ1899" s="197">
        <v>20</v>
      </c>
      <c r="AR1899" s="125">
        <v>8</v>
      </c>
      <c r="AS1899" s="49">
        <v>0.5</v>
      </c>
      <c r="AT1899" s="49" t="s">
        <v>328</v>
      </c>
      <c r="AU1899" s="49" t="s">
        <v>851</v>
      </c>
      <c r="AV1899" s="49">
        <v>0.42</v>
      </c>
      <c r="AW1899" s="49">
        <v>0.42</v>
      </c>
      <c r="AX1899" s="49">
        <v>0.25</v>
      </c>
      <c r="AY1899" s="49"/>
      <c r="AZ1899" s="71" t="s">
        <v>1192</v>
      </c>
      <c r="BA1899" s="49" t="s">
        <v>48</v>
      </c>
      <c r="BB189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1.5899999999999999</v>
      </c>
      <c r="BC1899" s="72"/>
      <c r="BD1899" s="72"/>
      <c r="BE1899" s="72"/>
      <c r="BF1899" s="72"/>
      <c r="BG1899" s="74"/>
      <c r="BH1899" s="367"/>
      <c r="BI1899" s="45"/>
      <c r="BJ1899" s="45"/>
      <c r="BK1899" s="46"/>
      <c r="BL1899" s="45"/>
    </row>
    <row r="1900" spans="1:64" ht="21" customHeight="1" x14ac:dyDescent="0.3">
      <c r="A1900" s="76">
        <f>IFERROR(InformeTbHv[[#This Row],[T EFECTIVO]]/InformeTbHv[[#This Row],[Horas disponibles]],0)</f>
        <v>0.91160949868073882</v>
      </c>
      <c r="B1900" s="76">
        <f>((InformeTbHv[[#This Row],[T PROGRAMADO]]-InformeTbHv[[#This Row],[HORAS DE OTRAS PARADA]]))/InformeTbHv[[#This Row],[T PROGRAMADO]]</f>
        <v>0.86375000000000002</v>
      </c>
      <c r="C1900" s="217">
        <f>IFERROR(((InformeTbHv[[#This Row],[T PROGRAMADO]]-InformeTbHv[[#This Row],[Ttal P. mec]])/InformeTbHv[[#This Row],[T PROGRAMADO]]),0)</f>
        <v>0.94750000000000001</v>
      </c>
      <c r="D1900" s="49">
        <f>IFERROR(ROUND(InformeTbHv[[#This Row],[TOTAL DE ARBOLES]]/InformeTbHv[[#This Row],[T EFECTIVO]],2),"")</f>
        <v>59.62</v>
      </c>
      <c r="E1900" s="49">
        <f>(IFERROR(ROUND(InformeTbHv[[#This Row],[M3]]/InformeTbHv[[#This Row],[TOTAL DE ARBOLES]],2),""))</f>
        <v>1</v>
      </c>
      <c r="F1900" s="39">
        <f>IFERROR(ROUND(InformeTbHv[[#This Row],[M3]]/InformeTbHv[[#This Row],[T EFECTIVO]],2),"")</f>
        <v>59.62</v>
      </c>
      <c r="G1900" s="72">
        <f>InformeTbHv[[#This Row],[T PROGRAMADO]]-InformeTbHv[[#This Row],[HORAS DE OTRAS PARADA]]</f>
        <v>6.91</v>
      </c>
      <c r="H1900" s="72">
        <f>InformeTbHv[[#This Row],[T PROGRAMADO]]-SUM(InformeTbHv[[#This Row],[T PARADAS MEC]]+InformeTbHv[[#This Row],[ALISTAMIENTO]]+InformeTbHv[[#This Row],[Mantenimiento periódico]])</f>
        <v>7.58</v>
      </c>
      <c r="I1900" s="72">
        <f>InformeTbHv[[#This Row],[T PARADAS MEC]]+InformeTbHv[[#This Row],[ALISTAMIENTO]]+InformeTbHv[[#This Row],[Mantenimiento periódico]]</f>
        <v>0.42</v>
      </c>
      <c r="J1900" s="72">
        <f>SUMIF(InformeTbHv[[#This Row],[MOTIVO 1]],"Mantenimiento periódico",InformeTbHv[[#This Row],[T OTRA PARADA 1]])</f>
        <v>0</v>
      </c>
      <c r="K1900" s="197">
        <f>InformeTbHv[[#This Row],[Mantenimiento periódico]]+InformeTbHv[[#This Row],[ALISTAMIENTO]]</f>
        <v>0.42</v>
      </c>
      <c r="L1900" s="197">
        <f>SUM(InformeTbHv[[#This Row],[T OTRA PARADA 1]:[T OTRA PARADA 5]])</f>
        <v>0</v>
      </c>
      <c r="M1900" s="125" t="s">
        <v>55</v>
      </c>
      <c r="N1900" s="125" t="s">
        <v>1418</v>
      </c>
      <c r="O1900" s="248" t="s">
        <v>56</v>
      </c>
      <c r="P1900" s="49">
        <v>1114480052</v>
      </c>
      <c r="Q1900" s="49" t="s">
        <v>43</v>
      </c>
      <c r="R1900" s="49" t="s">
        <v>49</v>
      </c>
      <c r="S1900" s="274">
        <v>46146</v>
      </c>
      <c r="T1900" s="49" t="s">
        <v>518</v>
      </c>
      <c r="U1900" s="49"/>
      <c r="V1900" s="49"/>
      <c r="W1900" s="49"/>
      <c r="X1900" s="49"/>
      <c r="Y1900" s="49"/>
      <c r="Z1900" s="49"/>
      <c r="AA1900" s="49"/>
      <c r="AB1900" s="49"/>
      <c r="AC1900" s="49" t="s">
        <v>1431</v>
      </c>
      <c r="AD1900" s="49" t="s">
        <v>1476</v>
      </c>
      <c r="AE1900" s="49" t="s">
        <v>1518</v>
      </c>
      <c r="AF1900" s="49">
        <v>19.234154182394327</v>
      </c>
      <c r="AG1900" s="251" t="s">
        <v>208</v>
      </c>
      <c r="AH1900" s="259">
        <v>36</v>
      </c>
      <c r="AI1900" s="125" t="s">
        <v>47</v>
      </c>
      <c r="AJ1900" s="418">
        <f>VLOOKUP(InformeTbHv[[#This Row],[TURNO]],[1]INFORMEHV!AI$2:AK$184,2,0)</f>
        <v>0.25</v>
      </c>
      <c r="AK1900" s="418">
        <f>VLOOKUP(InformeTbHv[[#This Row],[TURNO]],[1]INFORMEHV!AI$2:AK$184,3,0)</f>
        <v>0.58333333333333337</v>
      </c>
      <c r="AL1900" s="125">
        <v>26</v>
      </c>
      <c r="AM1900" s="49">
        <v>412</v>
      </c>
      <c r="AN1900" s="49">
        <v>412</v>
      </c>
      <c r="AO1900" s="49">
        <v>13</v>
      </c>
      <c r="AP1900" s="49">
        <v>40</v>
      </c>
      <c r="AQ1900" s="197">
        <v>20</v>
      </c>
      <c r="AR1900" s="125">
        <v>8</v>
      </c>
      <c r="AS1900" s="49"/>
      <c r="AT1900" s="49" t="s">
        <v>328</v>
      </c>
      <c r="AU1900" s="49"/>
      <c r="AV1900" s="49">
        <v>0.42</v>
      </c>
      <c r="AW1900" s="49">
        <v>0.42</v>
      </c>
      <c r="AX1900" s="49">
        <v>0.25</v>
      </c>
      <c r="AY1900" s="49"/>
      <c r="AZ1900" s="71" t="s">
        <v>1192</v>
      </c>
      <c r="BA1900" s="49" t="s">
        <v>48</v>
      </c>
      <c r="BB190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1.0899999999999999</v>
      </c>
      <c r="BC1900" s="72"/>
      <c r="BD1900" s="72"/>
      <c r="BE1900" s="72"/>
      <c r="BF1900" s="72"/>
      <c r="BG1900" s="74"/>
      <c r="BH1900" s="367"/>
      <c r="BI1900" s="45"/>
      <c r="BJ1900" s="45"/>
      <c r="BK1900" s="46"/>
      <c r="BL1900" s="45"/>
    </row>
    <row r="1901" spans="1:64" ht="21" customHeight="1" x14ac:dyDescent="0.3">
      <c r="A1901" s="76">
        <f>IFERROR(InformeTbHv[[#This Row],[T EFECTIVO]]/InformeTbHv[[#This Row],[Horas disponibles]],0)</f>
        <v>0.95317156236696476</v>
      </c>
      <c r="B1901" s="76">
        <f>((InformeTbHv[[#This Row],[T PROGRAMADO]]-InformeTbHv[[#This Row],[HORAS DE OTRAS PARADA]]))/InformeTbHv[[#This Row],[T PROGRAMADO]]</f>
        <v>0.93291666666666673</v>
      </c>
      <c r="C1901" s="217">
        <f>IFERROR(((InformeTbHv[[#This Row],[T PROGRAMADO]]-InformeTbHv[[#This Row],[Ttal P. mec]])/InformeTbHv[[#This Row],[T PROGRAMADO]]),0)</f>
        <v>0.97875000000000001</v>
      </c>
      <c r="D1901" s="49">
        <f>IFERROR(ROUND(InformeTbHv[[#This Row],[TOTAL DE ARBOLES]]/InformeTbHv[[#This Row],[T EFECTIVO]],2),"")</f>
        <v>59.22</v>
      </c>
      <c r="E1901" s="49">
        <f>(IFERROR(ROUND(InformeTbHv[[#This Row],[M3]]/InformeTbHv[[#This Row],[TOTAL DE ARBOLES]],2),""))</f>
        <v>0.12</v>
      </c>
      <c r="F1901" s="39">
        <f>IFERROR(ROUND(InformeTbHv[[#This Row],[M3]]/InformeTbHv[[#This Row],[T EFECTIVO]],2),"")</f>
        <v>7.1</v>
      </c>
      <c r="G1901" s="72">
        <f>InformeTbHv[[#This Row],[T PROGRAMADO]]-InformeTbHv[[#This Row],[HORAS DE OTRAS PARADA]]</f>
        <v>7.4633333333333338</v>
      </c>
      <c r="H1901" s="72">
        <f>InformeTbHv[[#This Row],[T PROGRAMADO]]-SUM(InformeTbHv[[#This Row],[T PARADAS MEC]]+InformeTbHv[[#This Row],[ALISTAMIENTO]]+InformeTbHv[[#This Row],[Mantenimiento periódico]])</f>
        <v>7.83</v>
      </c>
      <c r="I1901" s="72">
        <f>InformeTbHv[[#This Row],[T PARADAS MEC]]+InformeTbHv[[#This Row],[ALISTAMIENTO]]+InformeTbHv[[#This Row],[Mantenimiento periódico]]</f>
        <v>0.17</v>
      </c>
      <c r="J1901" s="72">
        <f>SUMIF(InformeTbHv[[#This Row],[MOTIVO 1]],"Mantenimiento periódico",InformeTbHv[[#This Row],[T OTRA PARADA 1]])</f>
        <v>0</v>
      </c>
      <c r="K1901" s="197">
        <f>InformeTbHv[[#This Row],[Mantenimiento periódico]]+InformeTbHv[[#This Row],[ALISTAMIENTO]]</f>
        <v>0.17</v>
      </c>
      <c r="L1901" s="197">
        <f>SUM(InformeTbHv[[#This Row],[T OTRA PARADA 1]:[T OTRA PARADA 5]])</f>
        <v>0.16666666666666599</v>
      </c>
      <c r="M1901" s="125" t="s">
        <v>42</v>
      </c>
      <c r="N1901" s="125" t="s">
        <v>1418</v>
      </c>
      <c r="O1901" s="248" t="s">
        <v>59</v>
      </c>
      <c r="P1901" s="49">
        <v>94269864</v>
      </c>
      <c r="Q1901" s="49" t="s">
        <v>43</v>
      </c>
      <c r="R1901" s="49" t="s">
        <v>44</v>
      </c>
      <c r="S1901" s="274">
        <v>46146</v>
      </c>
      <c r="T1901" s="49" t="s">
        <v>1284</v>
      </c>
      <c r="U1901" s="49"/>
      <c r="V1901" s="49"/>
      <c r="W1901" s="49"/>
      <c r="X1901" s="49"/>
      <c r="Y1901" s="49"/>
      <c r="Z1901" s="49"/>
      <c r="AA1901" s="49"/>
      <c r="AB1901" s="49"/>
      <c r="AC1901" s="49" t="s">
        <v>1460</v>
      </c>
      <c r="AD1901" s="49" t="s">
        <v>1505</v>
      </c>
      <c r="AE1901" s="49" t="s">
        <v>1518</v>
      </c>
      <c r="AF1901" s="49">
        <v>19.535915388418871</v>
      </c>
      <c r="AG1901" s="251" t="s">
        <v>205</v>
      </c>
      <c r="AH1901" s="259">
        <v>1</v>
      </c>
      <c r="AI1901" s="125" t="s">
        <v>61</v>
      </c>
      <c r="AJ1901" s="418">
        <f>VLOOKUP(InformeTbHv[[#This Row],[TURNO]],[1]INFORMEHV!AI$2:AK$184,2,0)</f>
        <v>0.91666666666666663</v>
      </c>
      <c r="AK1901" s="418">
        <f>VLOOKUP(InformeTbHv[[#This Row],[TURNO]],[1]INFORMEHV!AI$2:AK$184,3,0)</f>
        <v>0.25</v>
      </c>
      <c r="AL1901" s="125">
        <v>24</v>
      </c>
      <c r="AM1901" s="49">
        <v>442</v>
      </c>
      <c r="AN1901" s="49">
        <v>53</v>
      </c>
      <c r="AO1901" s="49">
        <v>8</v>
      </c>
      <c r="AP1901" s="49">
        <v>71</v>
      </c>
      <c r="AQ1901" s="197">
        <v>11</v>
      </c>
      <c r="AR1901" s="125">
        <v>8</v>
      </c>
      <c r="AS1901" s="49"/>
      <c r="AT1901" s="49"/>
      <c r="AU1901" s="49"/>
      <c r="AV1901" s="49">
        <v>0.17</v>
      </c>
      <c r="AW1901" s="49">
        <v>0.2</v>
      </c>
      <c r="AX1901" s="49"/>
      <c r="AY1901" s="49"/>
      <c r="AZ1901" s="71"/>
      <c r="BA1901" s="49" t="s">
        <v>46</v>
      </c>
      <c r="BB190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0.53666666666666596</v>
      </c>
      <c r="BC1901" s="72">
        <v>0.16666666666666599</v>
      </c>
      <c r="BD1901" s="72"/>
      <c r="BE1901" s="72"/>
      <c r="BF1901" s="72"/>
      <c r="BG1901" s="74"/>
      <c r="BH1901" s="367" t="s">
        <v>712</v>
      </c>
      <c r="BI1901" s="45"/>
      <c r="BJ1901" s="45"/>
      <c r="BK1901" s="46"/>
      <c r="BL1901" s="45"/>
    </row>
    <row r="1902" spans="1:64" ht="21" customHeight="1" x14ac:dyDescent="0.3">
      <c r="A1902" s="76">
        <f>IFERROR(InformeTbHv[[#This Row],[T EFECTIVO]]/InformeTbHv[[#This Row],[Horas disponibles]],0)</f>
        <v>0.94524119947848761</v>
      </c>
      <c r="B1902" s="76">
        <f>((InformeTbHv[[#This Row],[T PROGRAMADO]]-InformeTbHv[[#This Row],[HORAS DE OTRAS PARADA]]))/InformeTbHv[[#This Row],[T PROGRAMADO]]</f>
        <v>0.90625</v>
      </c>
      <c r="C1902" s="217">
        <f>IFERROR(((InformeTbHv[[#This Row],[T PROGRAMADO]]-InformeTbHv[[#This Row],[Ttal P. mec]])/InformeTbHv[[#This Row],[T PROGRAMADO]]),0)</f>
        <v>0.95874999999999999</v>
      </c>
      <c r="D1902" s="49">
        <f>IFERROR(ROUND(InformeTbHv[[#This Row],[TOTAL DE ARBOLES]]/InformeTbHv[[#This Row],[T EFECTIVO]],2),"")</f>
        <v>46.76</v>
      </c>
      <c r="E1902" s="49">
        <f>(IFERROR(ROUND(InformeTbHv[[#This Row],[M3]]/InformeTbHv[[#This Row],[TOTAL DE ARBOLES]],2),""))</f>
        <v>0.15</v>
      </c>
      <c r="F1902" s="39">
        <f>IFERROR(ROUND(InformeTbHv[[#This Row],[M3]]/InformeTbHv[[#This Row],[T EFECTIVO]],2),"")</f>
        <v>6.9</v>
      </c>
      <c r="G1902" s="72">
        <f>InformeTbHv[[#This Row],[T PROGRAMADO]]-InformeTbHv[[#This Row],[HORAS DE OTRAS PARADA]]</f>
        <v>7.25</v>
      </c>
      <c r="H1902" s="72">
        <f>InformeTbHv[[#This Row],[T PROGRAMADO]]-SUM(InformeTbHv[[#This Row],[T PARADAS MEC]]+InformeTbHv[[#This Row],[ALISTAMIENTO]]+InformeTbHv[[#This Row],[Mantenimiento periódico]])</f>
        <v>7.67</v>
      </c>
      <c r="I1902" s="72">
        <f>InformeTbHv[[#This Row],[T PARADAS MEC]]+InformeTbHv[[#This Row],[ALISTAMIENTO]]+InformeTbHv[[#This Row],[Mantenimiento periódico]]</f>
        <v>0.33</v>
      </c>
      <c r="J1902" s="72">
        <f>SUMIF(InformeTbHv[[#This Row],[MOTIVO 1]],"Mantenimiento periódico",InformeTbHv[[#This Row],[T OTRA PARADA 1]])</f>
        <v>0</v>
      </c>
      <c r="K1902" s="197">
        <f>InformeTbHv[[#This Row],[Mantenimiento periódico]]+InformeTbHv[[#This Row],[ALISTAMIENTO]]</f>
        <v>0.33</v>
      </c>
      <c r="L1902" s="197">
        <f>SUM(InformeTbHv[[#This Row],[T OTRA PARADA 1]:[T OTRA PARADA 5]])</f>
        <v>0</v>
      </c>
      <c r="M1902" s="125" t="s">
        <v>42</v>
      </c>
      <c r="N1902" s="125" t="s">
        <v>1418</v>
      </c>
      <c r="O1902" s="248" t="s">
        <v>75</v>
      </c>
      <c r="P1902" s="49">
        <v>1114481552</v>
      </c>
      <c r="Q1902" s="49" t="s">
        <v>43</v>
      </c>
      <c r="R1902" s="49" t="s">
        <v>44</v>
      </c>
      <c r="S1902" s="274">
        <v>46146</v>
      </c>
      <c r="T1902" s="49" t="s">
        <v>1284</v>
      </c>
      <c r="U1902" s="49"/>
      <c r="V1902" s="49"/>
      <c r="W1902" s="49"/>
      <c r="X1902" s="49"/>
      <c r="Y1902" s="49"/>
      <c r="Z1902" s="49"/>
      <c r="AA1902" s="49"/>
      <c r="AB1902" s="49"/>
      <c r="AC1902" s="49" t="s">
        <v>1460</v>
      </c>
      <c r="AD1902" s="49" t="s">
        <v>1505</v>
      </c>
      <c r="AE1902" s="49" t="s">
        <v>1518</v>
      </c>
      <c r="AF1902" s="49">
        <v>19.535915388418871</v>
      </c>
      <c r="AG1902" s="251" t="s">
        <v>205</v>
      </c>
      <c r="AH1902" s="259">
        <v>1</v>
      </c>
      <c r="AI1902" s="125" t="s">
        <v>45</v>
      </c>
      <c r="AJ1902" s="418">
        <f>VLOOKUP(InformeTbHv[[#This Row],[TURNO]],[1]INFORMEHV!AI$2:AK$184,2,0)</f>
        <v>0.58333333333333337</v>
      </c>
      <c r="AK1902" s="418">
        <f>VLOOKUP(InformeTbHv[[#This Row],[TURNO]],[1]INFORMEHV!AI$2:AK$184,3,0)</f>
        <v>0.91666666666666663</v>
      </c>
      <c r="AL1902" s="125">
        <v>25</v>
      </c>
      <c r="AM1902" s="49">
        <v>339</v>
      </c>
      <c r="AN1902" s="49">
        <v>50</v>
      </c>
      <c r="AO1902" s="49">
        <v>7</v>
      </c>
      <c r="AP1902" s="49">
        <v>51</v>
      </c>
      <c r="AQ1902" s="197">
        <v>12</v>
      </c>
      <c r="AR1902" s="125">
        <v>8</v>
      </c>
      <c r="AS1902" s="49"/>
      <c r="AT1902" s="49"/>
      <c r="AU1902" s="49"/>
      <c r="AV1902" s="49">
        <v>0.33</v>
      </c>
      <c r="AW1902" s="49">
        <v>0.2</v>
      </c>
      <c r="AX1902" s="49">
        <v>0.22</v>
      </c>
      <c r="AY1902" s="49"/>
      <c r="AZ1902" s="71"/>
      <c r="BA1902" s="49" t="s">
        <v>46</v>
      </c>
      <c r="BB190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0.75</v>
      </c>
      <c r="BC1902" s="72"/>
      <c r="BD1902" s="72"/>
      <c r="BE1902" s="72"/>
      <c r="BF1902" s="72"/>
      <c r="BG1902" s="74"/>
      <c r="BH1902" s="367"/>
      <c r="BI1902" s="45"/>
      <c r="BJ1902" s="45"/>
      <c r="BK1902" s="46"/>
      <c r="BL1902" s="45"/>
    </row>
    <row r="1903" spans="1:64" ht="21" customHeight="1" x14ac:dyDescent="0.3">
      <c r="A1903" s="76">
        <f>IFERROR(InformeTbHv[[#This Row],[T EFECTIVO]]/InformeTbHv[[#This Row],[Horas disponibles]],0)</f>
        <v>0.94181818181818178</v>
      </c>
      <c r="B1903" s="76">
        <f>((InformeTbHv[[#This Row],[T PROGRAMADO]]-InformeTbHv[[#This Row],[HORAS DE OTRAS PARADA]]))/InformeTbHv[[#This Row],[T PROGRAMADO]]</f>
        <v>0.64749999999999996</v>
      </c>
      <c r="C1903" s="217">
        <f>IFERROR(((InformeTbHv[[#This Row],[T PROGRAMADO]]-InformeTbHv[[#This Row],[Ttal P. mec]])/InformeTbHv[[#This Row],[T PROGRAMADO]]),0)</f>
        <v>0.6875</v>
      </c>
      <c r="D1903" s="49">
        <f>IFERROR(ROUND(InformeTbHv[[#This Row],[TOTAL DE ARBOLES]]/InformeTbHv[[#This Row],[T EFECTIVO]],2),"")</f>
        <v>87.84</v>
      </c>
      <c r="E1903" s="49">
        <f>(IFERROR(ROUND(InformeTbHv[[#This Row],[M3]]/InformeTbHv[[#This Row],[TOTAL DE ARBOLES]],2),""))</f>
        <v>0.14000000000000001</v>
      </c>
      <c r="F1903" s="39">
        <f>IFERROR(ROUND(InformeTbHv[[#This Row],[M3]]/InformeTbHv[[#This Row],[T EFECTIVO]],2),"")</f>
        <v>11.97</v>
      </c>
      <c r="G1903" s="72">
        <f>InformeTbHv[[#This Row],[T PROGRAMADO]]-InformeTbHv[[#This Row],[HORAS DE OTRAS PARADA]]</f>
        <v>5.18</v>
      </c>
      <c r="H1903" s="72">
        <f>InformeTbHv[[#This Row],[T PROGRAMADO]]-SUM(InformeTbHv[[#This Row],[T PARADAS MEC]]+InformeTbHv[[#This Row],[ALISTAMIENTO]]+InformeTbHv[[#This Row],[Mantenimiento periódico]])</f>
        <v>5.5</v>
      </c>
      <c r="I1903" s="72">
        <f>InformeTbHv[[#This Row],[T PARADAS MEC]]+InformeTbHv[[#This Row],[ALISTAMIENTO]]+InformeTbHv[[#This Row],[Mantenimiento periódico]]</f>
        <v>2.5</v>
      </c>
      <c r="J1903" s="72">
        <f>SUMIF(InformeTbHv[[#This Row],[MOTIVO 1]],"Mantenimiento periódico",InformeTbHv[[#This Row],[T OTRA PARADA 1]])</f>
        <v>0</v>
      </c>
      <c r="K1903" s="197">
        <f>InformeTbHv[[#This Row],[Mantenimiento periódico]]+InformeTbHv[[#This Row],[ALISTAMIENTO]]</f>
        <v>0.33</v>
      </c>
      <c r="L1903" s="197">
        <f>SUM(InformeTbHv[[#This Row],[T OTRA PARADA 1]:[T OTRA PARADA 5]])</f>
        <v>0</v>
      </c>
      <c r="M1903" s="125" t="s">
        <v>42</v>
      </c>
      <c r="N1903" s="125" t="s">
        <v>1418</v>
      </c>
      <c r="O1903" s="248" t="s">
        <v>58</v>
      </c>
      <c r="P1903" s="49">
        <v>6343935</v>
      </c>
      <c r="Q1903" s="49" t="s">
        <v>43</v>
      </c>
      <c r="R1903" s="49" t="s">
        <v>44</v>
      </c>
      <c r="S1903" s="274">
        <v>46146</v>
      </c>
      <c r="T1903" s="49" t="s">
        <v>1284</v>
      </c>
      <c r="U1903" s="49"/>
      <c r="V1903" s="49"/>
      <c r="W1903" s="49"/>
      <c r="X1903" s="49"/>
      <c r="Y1903" s="49"/>
      <c r="Z1903" s="49"/>
      <c r="AA1903" s="49"/>
      <c r="AB1903" s="49"/>
      <c r="AC1903" s="49" t="s">
        <v>1460</v>
      </c>
      <c r="AD1903" s="49" t="s">
        <v>1505</v>
      </c>
      <c r="AE1903" s="49" t="s">
        <v>1518</v>
      </c>
      <c r="AF1903" s="49">
        <v>19.535915388418871</v>
      </c>
      <c r="AG1903" s="251" t="s">
        <v>205</v>
      </c>
      <c r="AH1903" s="259">
        <v>1</v>
      </c>
      <c r="AI1903" s="125" t="s">
        <v>47</v>
      </c>
      <c r="AJ1903" s="418">
        <f>VLOOKUP(InformeTbHv[[#This Row],[TURNO]],[1]INFORMEHV!AI$2:AK$184,2,0)</f>
        <v>0.25</v>
      </c>
      <c r="AK1903" s="418">
        <f>VLOOKUP(InformeTbHv[[#This Row],[TURNO]],[1]INFORMEHV!AI$2:AK$184,3,0)</f>
        <v>0.58333333333333337</v>
      </c>
      <c r="AL1903" s="125">
        <v>24</v>
      </c>
      <c r="AM1903" s="49">
        <v>455</v>
      </c>
      <c r="AN1903" s="49">
        <v>62</v>
      </c>
      <c r="AO1903" s="49">
        <v>11</v>
      </c>
      <c r="AP1903" s="49">
        <v>87</v>
      </c>
      <c r="AQ1903" s="197">
        <v>11</v>
      </c>
      <c r="AR1903" s="125">
        <v>8</v>
      </c>
      <c r="AS1903" s="49">
        <v>2.17</v>
      </c>
      <c r="AT1903" s="49" t="s">
        <v>328</v>
      </c>
      <c r="AU1903" s="49" t="s">
        <v>209</v>
      </c>
      <c r="AV1903" s="49">
        <v>0.33</v>
      </c>
      <c r="AW1903" s="49">
        <v>0.17</v>
      </c>
      <c r="AX1903" s="49">
        <v>0.15</v>
      </c>
      <c r="AY1903" s="49"/>
      <c r="AZ1903" s="71" t="s">
        <v>1338</v>
      </c>
      <c r="BA1903" s="49" t="s">
        <v>46</v>
      </c>
      <c r="BB190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2.82</v>
      </c>
      <c r="BC1903" s="72"/>
      <c r="BD1903" s="72"/>
      <c r="BE1903" s="72"/>
      <c r="BF1903" s="72"/>
      <c r="BG1903" s="74"/>
      <c r="BH1903" s="367"/>
      <c r="BI1903" s="45"/>
      <c r="BJ1903" s="45"/>
      <c r="BK1903" s="46"/>
      <c r="BL1903" s="45"/>
    </row>
    <row r="1904" spans="1:64" ht="21" customHeight="1" x14ac:dyDescent="0.3">
      <c r="A1904" s="76">
        <f>IFERROR(InformeTbHv[[#This Row],[T EFECTIVO]]/InformeTbHv[[#This Row],[Horas disponibles]],0)</f>
        <v>0</v>
      </c>
      <c r="B1904" s="76">
        <f>((InformeTbHv[[#This Row],[T PROGRAMADO]]-InformeTbHv[[#This Row],[HORAS DE OTRAS PARADA]]))/InformeTbHv[[#This Row],[T PROGRAMADO]]</f>
        <v>0</v>
      </c>
      <c r="C1904" s="217">
        <f>IFERROR(((InformeTbHv[[#This Row],[T PROGRAMADO]]-InformeTbHv[[#This Row],[Ttal P. mec]])/InformeTbHv[[#This Row],[T PROGRAMADO]]),0)</f>
        <v>0.95874999999999999</v>
      </c>
      <c r="D1904" s="49" t="str">
        <f>IFERROR(ROUND(InformeTbHv[[#This Row],[TOTAL DE ARBOLES]]/InformeTbHv[[#This Row],[T EFECTIVO]],2),"")</f>
        <v/>
      </c>
      <c r="E1904" s="49" t="str">
        <f>(IFERROR(ROUND(InformeTbHv[[#This Row],[M3]]/InformeTbHv[[#This Row],[TOTAL DE ARBOLES]],2),""))</f>
        <v/>
      </c>
      <c r="F1904" s="39" t="str">
        <f>IFERROR(ROUND(InformeTbHv[[#This Row],[M3]]/InformeTbHv[[#This Row],[T EFECTIVO]],2),"")</f>
        <v/>
      </c>
      <c r="G1904" s="72">
        <f>InformeTbHv[[#This Row],[T PROGRAMADO]]-InformeTbHv[[#This Row],[HORAS DE OTRAS PARADA]]</f>
        <v>0</v>
      </c>
      <c r="H1904" s="72">
        <f>InformeTbHv[[#This Row],[T PROGRAMADO]]-SUM(InformeTbHv[[#This Row],[T PARADAS MEC]]+InformeTbHv[[#This Row],[ALISTAMIENTO]]+InformeTbHv[[#This Row],[Mantenimiento periódico]])</f>
        <v>7.67</v>
      </c>
      <c r="I1904" s="72">
        <f>InformeTbHv[[#This Row],[T PARADAS MEC]]+InformeTbHv[[#This Row],[ALISTAMIENTO]]+InformeTbHv[[#This Row],[Mantenimiento periódico]]</f>
        <v>0.33</v>
      </c>
      <c r="J1904" s="72">
        <f>SUMIF(InformeTbHv[[#This Row],[MOTIVO 1]],"Mantenimiento periódico",InformeTbHv[[#This Row],[T OTRA PARADA 1]])</f>
        <v>0</v>
      </c>
      <c r="K1904" s="197">
        <f>InformeTbHv[[#This Row],[Mantenimiento periódico]]+InformeTbHv[[#This Row],[ALISTAMIENTO]]</f>
        <v>0.33</v>
      </c>
      <c r="L1904" s="197">
        <f>SUM(InformeTbHv[[#This Row],[T OTRA PARADA 1]:[T OTRA PARADA 5]])</f>
        <v>7.25</v>
      </c>
      <c r="M1904" s="125" t="s">
        <v>76</v>
      </c>
      <c r="N1904" s="125" t="s">
        <v>1418</v>
      </c>
      <c r="O1904" s="248" t="s">
        <v>83</v>
      </c>
      <c r="P1904" s="49">
        <v>1116724602</v>
      </c>
      <c r="Q1904" s="49" t="s">
        <v>43</v>
      </c>
      <c r="R1904" s="49" t="s">
        <v>49</v>
      </c>
      <c r="S1904" s="274">
        <v>46146</v>
      </c>
      <c r="T1904" s="49" t="s">
        <v>784</v>
      </c>
      <c r="U1904" s="49"/>
      <c r="V1904" s="49"/>
      <c r="W1904" s="49"/>
      <c r="X1904" s="49"/>
      <c r="Y1904" s="49"/>
      <c r="Z1904" s="49"/>
      <c r="AA1904" s="49"/>
      <c r="AB1904" s="49"/>
      <c r="AC1904" s="49" t="s">
        <v>1446</v>
      </c>
      <c r="AD1904" s="49" t="s">
        <v>1491</v>
      </c>
      <c r="AE1904" s="49" t="s">
        <v>1509</v>
      </c>
      <c r="AF1904" s="49">
        <v>26.49579155242149</v>
      </c>
      <c r="AG1904" s="251" t="s">
        <v>205</v>
      </c>
      <c r="AH1904" s="259">
        <v>4</v>
      </c>
      <c r="AI1904" s="125" t="s">
        <v>45</v>
      </c>
      <c r="AJ1904" s="418">
        <f>VLOOKUP(InformeTbHv[[#This Row],[TURNO]],[1]INFORMEHV!AI$2:AK$184,2,0)</f>
        <v>0.58333333333333337</v>
      </c>
      <c r="AK1904" s="418">
        <f>VLOOKUP(InformeTbHv[[#This Row],[TURNO]],[1]INFORMEHV!AI$2:AK$184,3,0)</f>
        <v>0.91666666666666663</v>
      </c>
      <c r="AL1904" s="125">
        <v>25</v>
      </c>
      <c r="AM1904" s="49"/>
      <c r="AN1904" s="49"/>
      <c r="AO1904" s="49"/>
      <c r="AP1904" s="49"/>
      <c r="AQ1904" s="197">
        <v>20</v>
      </c>
      <c r="AR1904" s="125">
        <v>8</v>
      </c>
      <c r="AS1904" s="49"/>
      <c r="AT1904" s="49"/>
      <c r="AU1904" s="49"/>
      <c r="AV1904" s="49">
        <v>0.33</v>
      </c>
      <c r="AW1904" s="49">
        <v>0.25</v>
      </c>
      <c r="AX1904" s="49">
        <v>0.17</v>
      </c>
      <c r="AY1904" s="49">
        <v>6</v>
      </c>
      <c r="AZ1904" s="71" t="s">
        <v>1362</v>
      </c>
      <c r="BA1904" s="49" t="s">
        <v>48</v>
      </c>
      <c r="BB190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1904" s="72">
        <v>1.3</v>
      </c>
      <c r="BD1904" s="72">
        <v>5.95</v>
      </c>
      <c r="BE1904" s="72"/>
      <c r="BF1904" s="72"/>
      <c r="BG1904" s="74"/>
      <c r="BH1904" s="367" t="s">
        <v>1363</v>
      </c>
      <c r="BI1904" s="45" t="s">
        <v>236</v>
      </c>
      <c r="BJ1904" s="45"/>
      <c r="BK1904" s="46"/>
      <c r="BL1904" s="45"/>
    </row>
    <row r="1905" spans="1:64" ht="21" customHeight="1" x14ac:dyDescent="0.3">
      <c r="A1905" s="76">
        <f>IFERROR(InformeTbHv[[#This Row],[T EFECTIVO]]/InformeTbHv[[#This Row],[Horas disponibles]],0)</f>
        <v>0.81486310299869624</v>
      </c>
      <c r="B1905" s="76">
        <f>((InformeTbHv[[#This Row],[T PROGRAMADO]]-InformeTbHv[[#This Row],[HORAS DE OTRAS PARADA]]))/InformeTbHv[[#This Row],[T PROGRAMADO]]</f>
        <v>0.78125</v>
      </c>
      <c r="C1905" s="217">
        <f>IFERROR(((InformeTbHv[[#This Row],[T PROGRAMADO]]-InformeTbHv[[#This Row],[Ttal P. mec]])/InformeTbHv[[#This Row],[T PROGRAMADO]]),0)</f>
        <v>0.95874999999999999</v>
      </c>
      <c r="D1905" s="49">
        <f>IFERROR(ROUND(InformeTbHv[[#This Row],[TOTAL DE ARBOLES]]/InformeTbHv[[#This Row],[T EFECTIVO]],2),"")</f>
        <v>31.52</v>
      </c>
      <c r="E1905" s="49">
        <f>(IFERROR(ROUND(InformeTbHv[[#This Row],[M3]]/InformeTbHv[[#This Row],[TOTAL DE ARBOLES]],2),""))</f>
        <v>0.47</v>
      </c>
      <c r="F1905" s="39">
        <f>IFERROR(ROUND(InformeTbHv[[#This Row],[M3]]/InformeTbHv[[#This Row],[T EFECTIVO]],2),"")</f>
        <v>14.9</v>
      </c>
      <c r="G1905" s="72">
        <f>InformeTbHv[[#This Row],[T PROGRAMADO]]-InformeTbHv[[#This Row],[HORAS DE OTRAS PARADA]]</f>
        <v>6.25</v>
      </c>
      <c r="H1905" s="72">
        <f>InformeTbHv[[#This Row],[T PROGRAMADO]]-SUM(InformeTbHv[[#This Row],[T PARADAS MEC]]+InformeTbHv[[#This Row],[ALISTAMIENTO]]+InformeTbHv[[#This Row],[Mantenimiento periódico]])</f>
        <v>7.67</v>
      </c>
      <c r="I1905" s="72">
        <f>InformeTbHv[[#This Row],[T PARADAS MEC]]+InformeTbHv[[#This Row],[ALISTAMIENTO]]+InformeTbHv[[#This Row],[Mantenimiento periódico]]</f>
        <v>0.33</v>
      </c>
      <c r="J1905" s="72">
        <f>SUMIF(InformeTbHv[[#This Row],[MOTIVO 1]],"Mantenimiento periódico",InformeTbHv[[#This Row],[T OTRA PARADA 1]])</f>
        <v>0</v>
      </c>
      <c r="K1905" s="197">
        <f>InformeTbHv[[#This Row],[Mantenimiento periódico]]+InformeTbHv[[#This Row],[ALISTAMIENTO]]</f>
        <v>0.33</v>
      </c>
      <c r="L1905" s="197">
        <f>SUM(InformeTbHv[[#This Row],[T OTRA PARADA 1]:[T OTRA PARADA 5]])</f>
        <v>1</v>
      </c>
      <c r="M1905" s="125" t="s">
        <v>76</v>
      </c>
      <c r="N1905" s="125" t="s">
        <v>1418</v>
      </c>
      <c r="O1905" s="248" t="s">
        <v>78</v>
      </c>
      <c r="P1905" s="49">
        <v>1006316837</v>
      </c>
      <c r="Q1905" s="49" t="s">
        <v>43</v>
      </c>
      <c r="R1905" s="49" t="s">
        <v>49</v>
      </c>
      <c r="S1905" s="274">
        <v>46146</v>
      </c>
      <c r="T1905" s="49" t="s">
        <v>784</v>
      </c>
      <c r="U1905" s="49"/>
      <c r="V1905" s="49"/>
      <c r="W1905" s="49"/>
      <c r="X1905" s="49"/>
      <c r="Y1905" s="49"/>
      <c r="Z1905" s="49"/>
      <c r="AA1905" s="49"/>
      <c r="AB1905" s="49"/>
      <c r="AC1905" s="49" t="s">
        <v>1446</v>
      </c>
      <c r="AD1905" s="49" t="s">
        <v>1491</v>
      </c>
      <c r="AE1905" s="49" t="s">
        <v>1509</v>
      </c>
      <c r="AF1905" s="49">
        <v>26.49579155242149</v>
      </c>
      <c r="AG1905" s="251" t="s">
        <v>205</v>
      </c>
      <c r="AH1905" s="259">
        <v>4</v>
      </c>
      <c r="AI1905" s="125" t="s">
        <v>47</v>
      </c>
      <c r="AJ1905" s="418">
        <f>VLOOKUP(InformeTbHv[[#This Row],[TURNO]],[1]INFORMEHV!AI$2:AK$184,2,0)</f>
        <v>0.25</v>
      </c>
      <c r="AK1905" s="418">
        <f>VLOOKUP(InformeTbHv[[#This Row],[TURNO]],[1]INFORMEHV!AI$2:AK$184,3,0)</f>
        <v>0.58333333333333337</v>
      </c>
      <c r="AL1905" s="125">
        <v>25</v>
      </c>
      <c r="AM1905" s="49">
        <v>197</v>
      </c>
      <c r="AN1905" s="49">
        <v>93.12</v>
      </c>
      <c r="AO1905" s="49">
        <v>20.71</v>
      </c>
      <c r="AP1905" s="49"/>
      <c r="AQ1905" s="197">
        <v>20</v>
      </c>
      <c r="AR1905" s="125">
        <v>8</v>
      </c>
      <c r="AS1905" s="49"/>
      <c r="AT1905" s="49"/>
      <c r="AU1905" s="49"/>
      <c r="AV1905" s="49">
        <v>0.33</v>
      </c>
      <c r="AW1905" s="49">
        <v>0.25</v>
      </c>
      <c r="AX1905" s="49">
        <v>0.17</v>
      </c>
      <c r="AY1905" s="49">
        <v>1</v>
      </c>
      <c r="AZ1905" s="71" t="s">
        <v>1364</v>
      </c>
      <c r="BA1905" s="49" t="s">
        <v>48</v>
      </c>
      <c r="BB190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1.75</v>
      </c>
      <c r="BC1905" s="72">
        <v>1</v>
      </c>
      <c r="BD1905" s="72"/>
      <c r="BE1905" s="72"/>
      <c r="BF1905" s="72"/>
      <c r="BG1905" s="74"/>
      <c r="BH1905" s="367" t="s">
        <v>236</v>
      </c>
      <c r="BI1905" s="45"/>
      <c r="BJ1905" s="45"/>
      <c r="BK1905" s="46"/>
      <c r="BL1905" s="45"/>
    </row>
    <row r="1906" spans="1:64" ht="21" customHeight="1" x14ac:dyDescent="0.3">
      <c r="A1906" s="76">
        <f>IFERROR(InformeTbHv[[#This Row],[T EFECTIVO]]/InformeTbHv[[#This Row],[Horas disponibles]],0)</f>
        <v>0.31290743155149942</v>
      </c>
      <c r="B1906" s="76">
        <f>((InformeTbHv[[#This Row],[T PROGRAMADO]]-InformeTbHv[[#This Row],[HORAS DE OTRAS PARADA]]))/InformeTbHv[[#This Row],[T PROGRAMADO]]</f>
        <v>0.30000000000000004</v>
      </c>
      <c r="C1906" s="217">
        <f>IFERROR(((InformeTbHv[[#This Row],[T PROGRAMADO]]-InformeTbHv[[#This Row],[Ttal P. mec]])/InformeTbHv[[#This Row],[T PROGRAMADO]]),0)</f>
        <v>0.95874999999999999</v>
      </c>
      <c r="D1906" s="49">
        <f>IFERROR(ROUND(InformeTbHv[[#This Row],[TOTAL DE ARBOLES]]/InformeTbHv[[#This Row],[T EFECTIVO]],2),"")</f>
        <v>47.5</v>
      </c>
      <c r="E1906" s="49">
        <f>(IFERROR(ROUND(InformeTbHv[[#This Row],[M3]]/InformeTbHv[[#This Row],[TOTAL DE ARBOLES]],2),""))</f>
        <v>0.34</v>
      </c>
      <c r="F1906" s="39">
        <f>IFERROR(ROUND(InformeTbHv[[#This Row],[M3]]/InformeTbHv[[#This Row],[T EFECTIVO]],2),"")</f>
        <v>15.97</v>
      </c>
      <c r="G1906" s="72">
        <f>InformeTbHv[[#This Row],[T PROGRAMADO]]-InformeTbHv[[#This Row],[HORAS DE OTRAS PARADA]]</f>
        <v>2.4000000000000004</v>
      </c>
      <c r="H1906" s="72">
        <f>InformeTbHv[[#This Row],[T PROGRAMADO]]-SUM(InformeTbHv[[#This Row],[T PARADAS MEC]]+InformeTbHv[[#This Row],[ALISTAMIENTO]]+InformeTbHv[[#This Row],[Mantenimiento periódico]])</f>
        <v>7.67</v>
      </c>
      <c r="I1906" s="72">
        <f>InformeTbHv[[#This Row],[T PARADAS MEC]]+InformeTbHv[[#This Row],[ALISTAMIENTO]]+InformeTbHv[[#This Row],[Mantenimiento periódico]]</f>
        <v>0.33</v>
      </c>
      <c r="J1906" s="72">
        <f>SUMIF(InformeTbHv[[#This Row],[MOTIVO 1]],"Mantenimiento periódico",InformeTbHv[[#This Row],[T OTRA PARADA 1]])</f>
        <v>0</v>
      </c>
      <c r="K1906" s="197">
        <f>InformeTbHv[[#This Row],[Mantenimiento periódico]]+InformeTbHv[[#This Row],[ALISTAMIENTO]]</f>
        <v>0.33</v>
      </c>
      <c r="L1906" s="197">
        <f>SUM(InformeTbHv[[#This Row],[T OTRA PARADA 1]:[T OTRA PARADA 5]])</f>
        <v>5.0999999999999996</v>
      </c>
      <c r="M1906" s="125" t="s">
        <v>68</v>
      </c>
      <c r="N1906" s="125" t="s">
        <v>1417</v>
      </c>
      <c r="O1906" s="248" t="s">
        <v>381</v>
      </c>
      <c r="P1906" s="49">
        <v>1007605468</v>
      </c>
      <c r="Q1906" s="49" t="s">
        <v>65</v>
      </c>
      <c r="R1906" s="49" t="s">
        <v>44</v>
      </c>
      <c r="S1906" s="274">
        <v>46147</v>
      </c>
      <c r="T1906" s="49" t="s">
        <v>164</v>
      </c>
      <c r="U1906" s="49"/>
      <c r="V1906" s="49"/>
      <c r="W1906" s="49"/>
      <c r="X1906" s="49"/>
      <c r="Y1906" s="49"/>
      <c r="Z1906" s="49"/>
      <c r="AA1906" s="49"/>
      <c r="AB1906" s="49"/>
      <c r="AC1906" s="49" t="s">
        <v>1426</v>
      </c>
      <c r="AD1906" s="49" t="s">
        <v>1471</v>
      </c>
      <c r="AE1906" s="49" t="s">
        <v>1512</v>
      </c>
      <c r="AF1906" s="49">
        <v>26.520279887958782</v>
      </c>
      <c r="AG1906" s="251" t="s">
        <v>1328</v>
      </c>
      <c r="AH1906" s="259">
        <v>8</v>
      </c>
      <c r="AI1906" s="125" t="s">
        <v>45</v>
      </c>
      <c r="AJ1906" s="418">
        <f>VLOOKUP(InformeTbHv[[#This Row],[TURNO]],[1]INFORMEHV!AI$2:AK$184,2,0)</f>
        <v>0.58333333333333337</v>
      </c>
      <c r="AK1906" s="418">
        <f>VLOOKUP(InformeTbHv[[#This Row],[TURNO]],[1]INFORMEHV!AI$2:AK$184,3,0)</f>
        <v>0.91666666666666663</v>
      </c>
      <c r="AL1906" s="125"/>
      <c r="AM1906" s="49">
        <v>114</v>
      </c>
      <c r="AN1906" s="49">
        <v>38.33</v>
      </c>
      <c r="AO1906" s="49">
        <v>15.45</v>
      </c>
      <c r="AP1906" s="49">
        <v>8</v>
      </c>
      <c r="AQ1906" s="197"/>
      <c r="AR1906" s="125">
        <v>8</v>
      </c>
      <c r="AS1906" s="49"/>
      <c r="AT1906" s="49"/>
      <c r="AU1906" s="49"/>
      <c r="AV1906" s="49">
        <v>0.33</v>
      </c>
      <c r="AW1906" s="49"/>
      <c r="AX1906" s="49">
        <v>0.17</v>
      </c>
      <c r="AY1906" s="49"/>
      <c r="AZ1906" s="71"/>
      <c r="BA1906" s="49" t="s">
        <v>48</v>
      </c>
      <c r="BB190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5.6</v>
      </c>
      <c r="BC1906" s="72">
        <v>2.1</v>
      </c>
      <c r="BD1906" s="72">
        <v>3</v>
      </c>
      <c r="BE1906" s="72"/>
      <c r="BF1906" s="72"/>
      <c r="BG1906" s="74"/>
      <c r="BH1906" s="367" t="s">
        <v>1344</v>
      </c>
      <c r="BI1906" s="45" t="s">
        <v>1331</v>
      </c>
      <c r="BJ1906" s="45"/>
      <c r="BK1906" s="46"/>
      <c r="BL1906" s="45"/>
    </row>
    <row r="1907" spans="1:64" ht="21" customHeight="1" x14ac:dyDescent="0.3">
      <c r="A1907" s="76">
        <f>IFERROR(InformeTbHv[[#This Row],[T EFECTIVO]]/InformeTbHv[[#This Row],[Horas disponibles]],0)</f>
        <v>0.93385214007782102</v>
      </c>
      <c r="B1907" s="76">
        <f>((InformeTbHv[[#This Row],[T PROGRAMADO]]-InformeTbHv[[#This Row],[HORAS DE OTRAS PARADA]]))/InformeTbHv[[#This Row],[T PROGRAMADO]]</f>
        <v>0.30000000000000004</v>
      </c>
      <c r="C1907" s="217">
        <f>IFERROR(((InformeTbHv[[#This Row],[T PROGRAMADO]]-InformeTbHv[[#This Row],[Ttal P. mec]])/InformeTbHv[[#This Row],[T PROGRAMADO]]),0)</f>
        <v>0.32125000000000004</v>
      </c>
      <c r="D1907" s="49">
        <f>IFERROR(ROUND(InformeTbHv[[#This Row],[TOTAL DE ARBOLES]]/InformeTbHv[[#This Row],[T EFECTIVO]],2),"")</f>
        <v>59.58</v>
      </c>
      <c r="E1907" s="49">
        <f>(IFERROR(ROUND(InformeTbHv[[#This Row],[M3]]/InformeTbHv[[#This Row],[TOTAL DE ARBOLES]],2),""))</f>
        <v>0.27</v>
      </c>
      <c r="F1907" s="39">
        <f>IFERROR(ROUND(InformeTbHv[[#This Row],[M3]]/InformeTbHv[[#This Row],[T EFECTIVO]],2),"")</f>
        <v>15.97</v>
      </c>
      <c r="G1907" s="72">
        <f>InformeTbHv[[#This Row],[T PROGRAMADO]]-InformeTbHv[[#This Row],[HORAS DE OTRAS PARADA]]</f>
        <v>2.4000000000000004</v>
      </c>
      <c r="H1907" s="72">
        <f>InformeTbHv[[#This Row],[T PROGRAMADO]]-SUM(InformeTbHv[[#This Row],[T PARADAS MEC]]+InformeTbHv[[#This Row],[ALISTAMIENTO]]+InformeTbHv[[#This Row],[Mantenimiento periódico]])</f>
        <v>2.5700000000000003</v>
      </c>
      <c r="I1907" s="72">
        <f>InformeTbHv[[#This Row],[T PARADAS MEC]]+InformeTbHv[[#This Row],[ALISTAMIENTO]]+InformeTbHv[[#This Row],[Mantenimiento periódico]]</f>
        <v>5.43</v>
      </c>
      <c r="J1907" s="72">
        <f>SUMIF(InformeTbHv[[#This Row],[MOTIVO 1]],"Mantenimiento periódico",InformeTbHv[[#This Row],[T OTRA PARADA 1]])</f>
        <v>0</v>
      </c>
      <c r="K1907" s="197">
        <f>InformeTbHv[[#This Row],[Mantenimiento periódico]]+InformeTbHv[[#This Row],[ALISTAMIENTO]]</f>
        <v>0.33</v>
      </c>
      <c r="L1907" s="197">
        <f>SUM(InformeTbHv[[#This Row],[T OTRA PARADA 1]:[T OTRA PARADA 5]])</f>
        <v>0</v>
      </c>
      <c r="M1907" s="125" t="s">
        <v>68</v>
      </c>
      <c r="N1907" s="125" t="s">
        <v>1417</v>
      </c>
      <c r="O1907" s="248" t="s">
        <v>85</v>
      </c>
      <c r="P1907" s="49">
        <v>15961194</v>
      </c>
      <c r="Q1907" s="49" t="s">
        <v>65</v>
      </c>
      <c r="R1907" s="49" t="s">
        <v>44</v>
      </c>
      <c r="S1907" s="274">
        <v>46147</v>
      </c>
      <c r="T1907" s="49" t="s">
        <v>164</v>
      </c>
      <c r="U1907" s="49"/>
      <c r="V1907" s="49"/>
      <c r="W1907" s="49"/>
      <c r="X1907" s="49"/>
      <c r="Y1907" s="49"/>
      <c r="Z1907" s="49"/>
      <c r="AA1907" s="49"/>
      <c r="AB1907" s="49"/>
      <c r="AC1907" s="49" t="s">
        <v>1426</v>
      </c>
      <c r="AD1907" s="49" t="s">
        <v>1471</v>
      </c>
      <c r="AE1907" s="49" t="s">
        <v>1512</v>
      </c>
      <c r="AF1907" s="49">
        <v>26.520279887958782</v>
      </c>
      <c r="AG1907" s="251" t="s">
        <v>1328</v>
      </c>
      <c r="AH1907" s="259">
        <v>8</v>
      </c>
      <c r="AI1907" s="125" t="s">
        <v>47</v>
      </c>
      <c r="AJ1907" s="418">
        <f>VLOOKUP(InformeTbHv[[#This Row],[TURNO]],[1]INFORMEHV!AI$2:AK$184,2,0)</f>
        <v>0.25</v>
      </c>
      <c r="AK1907" s="418">
        <f>VLOOKUP(InformeTbHv[[#This Row],[TURNO]],[1]INFORMEHV!AI$2:AK$184,3,0)</f>
        <v>0.58333333333333337</v>
      </c>
      <c r="AL1907" s="125"/>
      <c r="AM1907" s="49">
        <v>143</v>
      </c>
      <c r="AN1907" s="49">
        <v>38.33</v>
      </c>
      <c r="AO1907" s="49">
        <v>15.9</v>
      </c>
      <c r="AP1907" s="49"/>
      <c r="AQ1907" s="197"/>
      <c r="AR1907" s="125">
        <v>8</v>
      </c>
      <c r="AS1907" s="49">
        <v>5.0999999999999996</v>
      </c>
      <c r="AT1907" s="49"/>
      <c r="AU1907" s="49" t="s">
        <v>217</v>
      </c>
      <c r="AV1907" s="49">
        <v>0.33</v>
      </c>
      <c r="AW1907" s="49"/>
      <c r="AX1907" s="49">
        <v>0.17</v>
      </c>
      <c r="AY1907" s="49"/>
      <c r="AZ1907" s="71" t="s">
        <v>1332</v>
      </c>
      <c r="BA1907" s="49" t="s">
        <v>48</v>
      </c>
      <c r="BB190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5.6</v>
      </c>
      <c r="BC1907" s="72"/>
      <c r="BD1907" s="72"/>
      <c r="BE1907" s="72"/>
      <c r="BF1907" s="72"/>
      <c r="BG1907" s="74"/>
      <c r="BH1907" s="367"/>
      <c r="BI1907" s="45"/>
      <c r="BJ1907" s="45"/>
      <c r="BK1907" s="46"/>
      <c r="BL1907" s="45"/>
    </row>
    <row r="1908" spans="1:64" ht="21" customHeight="1" x14ac:dyDescent="0.3">
      <c r="A1908" s="76">
        <f>IFERROR(InformeTbHv[[#This Row],[T EFECTIVO]]/InformeTbHv[[#This Row],[Horas disponibles]],0)</f>
        <v>0.90253411306042886</v>
      </c>
      <c r="B1908" s="76">
        <f>((InformeTbHv[[#This Row],[T PROGRAMADO]]-InformeTbHv[[#This Row],[HORAS DE OTRAS PARADA]]))/InformeTbHv[[#This Row],[T PROGRAMADO]]</f>
        <v>0.66142857142857137</v>
      </c>
      <c r="C1908" s="217">
        <f>IFERROR(((InformeTbHv[[#This Row],[T PROGRAMADO]]-InformeTbHv[[#This Row],[Ttal P. mec]])/InformeTbHv[[#This Row],[T PROGRAMADO]]),0)</f>
        <v>0.73285714285714287</v>
      </c>
      <c r="D1908" s="49">
        <f>IFERROR(ROUND(InformeTbHv[[#This Row],[TOTAL DE ARBOLES]]/InformeTbHv[[#This Row],[T EFECTIVO]],2),"")</f>
        <v>85.31</v>
      </c>
      <c r="E1908" s="49">
        <f>(IFERROR(ROUND(InformeTbHv[[#This Row],[M3]]/InformeTbHv[[#This Row],[TOTAL DE ARBOLES]],2),""))</f>
        <v>0.13</v>
      </c>
      <c r="F1908" s="39">
        <f>IFERROR(ROUND(InformeTbHv[[#This Row],[M3]]/InformeTbHv[[#This Row],[T EFECTIVO]],2),"")</f>
        <v>11.02</v>
      </c>
      <c r="G1908" s="72">
        <f>InformeTbHv[[#This Row],[T PROGRAMADO]]-InformeTbHv[[#This Row],[HORAS DE OTRAS PARADA]]</f>
        <v>4.63</v>
      </c>
      <c r="H1908" s="72">
        <f>InformeTbHv[[#This Row],[T PROGRAMADO]]-SUM(InformeTbHv[[#This Row],[T PARADAS MEC]]+InformeTbHv[[#This Row],[ALISTAMIENTO]]+InformeTbHv[[#This Row],[Mantenimiento periódico]])</f>
        <v>5.13</v>
      </c>
      <c r="I1908" s="72">
        <f>InformeTbHv[[#This Row],[T PARADAS MEC]]+InformeTbHv[[#This Row],[ALISTAMIENTO]]+InformeTbHv[[#This Row],[Mantenimiento periódico]]</f>
        <v>1.8699999999999999</v>
      </c>
      <c r="J1908" s="72">
        <f>SUMIF(InformeTbHv[[#This Row],[MOTIVO 1]],"Mantenimiento periódico",InformeTbHv[[#This Row],[T OTRA PARADA 1]])</f>
        <v>0</v>
      </c>
      <c r="K1908" s="197">
        <f>InformeTbHv[[#This Row],[Mantenimiento periódico]]+InformeTbHv[[#This Row],[ALISTAMIENTO]]</f>
        <v>0.2</v>
      </c>
      <c r="L1908" s="197">
        <f>SUM(InformeTbHv[[#This Row],[T OTRA PARADA 1]:[T OTRA PARADA 5]])</f>
        <v>0.25</v>
      </c>
      <c r="M1908" s="125" t="s">
        <v>42</v>
      </c>
      <c r="N1908" s="125" t="s">
        <v>1418</v>
      </c>
      <c r="O1908" s="248" t="s">
        <v>59</v>
      </c>
      <c r="P1908" s="49">
        <v>94269864</v>
      </c>
      <c r="Q1908" s="49" t="s">
        <v>43</v>
      </c>
      <c r="R1908" s="49" t="s">
        <v>44</v>
      </c>
      <c r="S1908" s="274">
        <v>46147</v>
      </c>
      <c r="T1908" s="49" t="s">
        <v>1284</v>
      </c>
      <c r="U1908" s="49"/>
      <c r="V1908" s="49"/>
      <c r="W1908" s="49"/>
      <c r="X1908" s="49"/>
      <c r="Y1908" s="49"/>
      <c r="Z1908" s="49"/>
      <c r="AA1908" s="49"/>
      <c r="AB1908" s="49"/>
      <c r="AC1908" s="49" t="s">
        <v>1460</v>
      </c>
      <c r="AD1908" s="49" t="s">
        <v>1505</v>
      </c>
      <c r="AE1908" s="49" t="s">
        <v>1518</v>
      </c>
      <c r="AF1908" s="49">
        <v>19.535915388418871</v>
      </c>
      <c r="AG1908" s="251" t="s">
        <v>205</v>
      </c>
      <c r="AH1908" s="259">
        <v>1</v>
      </c>
      <c r="AI1908" s="125" t="s">
        <v>61</v>
      </c>
      <c r="AJ1908" s="418">
        <f>VLOOKUP(InformeTbHv[[#This Row],[TURNO]],[1]INFORMEHV!AI$2:AK$184,2,0)</f>
        <v>0.91666666666666663</v>
      </c>
      <c r="AK1908" s="418">
        <f>VLOOKUP(InformeTbHv[[#This Row],[TURNO]],[1]INFORMEHV!AI$2:AK$184,3,0)</f>
        <v>0.25</v>
      </c>
      <c r="AL1908" s="125">
        <v>20</v>
      </c>
      <c r="AM1908" s="49">
        <v>395</v>
      </c>
      <c r="AN1908" s="49">
        <v>51</v>
      </c>
      <c r="AO1908" s="49">
        <v>10</v>
      </c>
      <c r="AP1908" s="49">
        <v>79</v>
      </c>
      <c r="AQ1908" s="197">
        <v>11</v>
      </c>
      <c r="AR1908" s="125">
        <v>7</v>
      </c>
      <c r="AS1908" s="49">
        <v>1.67</v>
      </c>
      <c r="AT1908" s="49" t="s">
        <v>327</v>
      </c>
      <c r="AU1908" s="49" t="s">
        <v>279</v>
      </c>
      <c r="AV1908" s="49">
        <v>0.2</v>
      </c>
      <c r="AW1908" s="49"/>
      <c r="AX1908" s="49">
        <v>0.25</v>
      </c>
      <c r="AY1908" s="49"/>
      <c r="AZ1908" s="71" t="s">
        <v>1333</v>
      </c>
      <c r="BA1908" s="49" t="s">
        <v>46</v>
      </c>
      <c r="BB190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2.37</v>
      </c>
      <c r="BC1908" s="72">
        <v>0.25</v>
      </c>
      <c r="BD1908" s="72"/>
      <c r="BE1908" s="72"/>
      <c r="BF1908" s="72"/>
      <c r="BG1908" s="74"/>
      <c r="BH1908" s="367" t="s">
        <v>712</v>
      </c>
      <c r="BI1908" s="45"/>
      <c r="BJ1908" s="45"/>
      <c r="BK1908" s="46"/>
      <c r="BL1908" s="45"/>
    </row>
    <row r="1909" spans="1:64" ht="21" customHeight="1" x14ac:dyDescent="0.3">
      <c r="A1909" s="76">
        <f>IFERROR(InformeTbHv[[#This Row],[T EFECTIVO]]/InformeTbHv[[#This Row],[Horas disponibles]],0)</f>
        <v>0.91941875825627473</v>
      </c>
      <c r="B1909" s="76">
        <f>((InformeTbHv[[#This Row],[T PROGRAMADO]]-InformeTbHv[[#This Row],[HORAS DE OTRAS PARADA]]))/InformeTbHv[[#This Row],[T PROGRAMADO]]</f>
        <v>0.87</v>
      </c>
      <c r="C1909" s="217">
        <f>IFERROR(((InformeTbHv[[#This Row],[T PROGRAMADO]]-InformeTbHv[[#This Row],[Ttal P. mec]])/InformeTbHv[[#This Row],[T PROGRAMADO]]),0)</f>
        <v>0.94625000000000004</v>
      </c>
      <c r="D1909" s="49">
        <f>IFERROR(ROUND(InformeTbHv[[#This Row],[TOTAL DE ARBOLES]]/InformeTbHv[[#This Row],[T EFECTIVO]],2),"")</f>
        <v>66.09</v>
      </c>
      <c r="E1909" s="49">
        <f>(IFERROR(ROUND(InformeTbHv[[#This Row],[M3]]/InformeTbHv[[#This Row],[TOTAL DE ARBOLES]],2),""))</f>
        <v>0.15</v>
      </c>
      <c r="F1909" s="39">
        <f>IFERROR(ROUND(InformeTbHv[[#This Row],[M3]]/InformeTbHv[[#This Row],[T EFECTIVO]],2),"")</f>
        <v>9.6300000000000008</v>
      </c>
      <c r="G1909" s="72">
        <f>InformeTbHv[[#This Row],[T PROGRAMADO]]-InformeTbHv[[#This Row],[HORAS DE OTRAS PARADA]]</f>
        <v>6.96</v>
      </c>
      <c r="H1909" s="72">
        <f>InformeTbHv[[#This Row],[T PROGRAMADO]]-SUM(InformeTbHv[[#This Row],[T PARADAS MEC]]+InformeTbHv[[#This Row],[ALISTAMIENTO]]+InformeTbHv[[#This Row],[Mantenimiento periódico]])</f>
        <v>7.57</v>
      </c>
      <c r="I1909" s="72">
        <f>InformeTbHv[[#This Row],[T PARADAS MEC]]+InformeTbHv[[#This Row],[ALISTAMIENTO]]+InformeTbHv[[#This Row],[Mantenimiento periódico]]</f>
        <v>0.43</v>
      </c>
      <c r="J1909" s="72">
        <f>SUMIF(InformeTbHv[[#This Row],[MOTIVO 1]],"Mantenimiento periódico",InformeTbHv[[#This Row],[T OTRA PARADA 1]])</f>
        <v>0</v>
      </c>
      <c r="K1909" s="197">
        <f>InformeTbHv[[#This Row],[Mantenimiento periódico]]+InformeTbHv[[#This Row],[ALISTAMIENTO]]</f>
        <v>0.43</v>
      </c>
      <c r="L1909" s="197">
        <f>SUM(InformeTbHv[[#This Row],[T OTRA PARADA 1]:[T OTRA PARADA 5]])</f>
        <v>0</v>
      </c>
      <c r="M1909" s="125" t="s">
        <v>42</v>
      </c>
      <c r="N1909" s="125" t="s">
        <v>1418</v>
      </c>
      <c r="O1909" s="248" t="s">
        <v>75</v>
      </c>
      <c r="P1909" s="49">
        <v>1114481552</v>
      </c>
      <c r="Q1909" s="49" t="s">
        <v>43</v>
      </c>
      <c r="R1909" s="49" t="s">
        <v>44</v>
      </c>
      <c r="S1909" s="274">
        <v>46147</v>
      </c>
      <c r="T1909" s="49" t="s">
        <v>1284</v>
      </c>
      <c r="U1909" s="49"/>
      <c r="V1909" s="49"/>
      <c r="W1909" s="49"/>
      <c r="X1909" s="49"/>
      <c r="Y1909" s="49"/>
      <c r="Z1909" s="49"/>
      <c r="AA1909" s="49"/>
      <c r="AB1909" s="49"/>
      <c r="AC1909" s="49" t="s">
        <v>1460</v>
      </c>
      <c r="AD1909" s="49" t="s">
        <v>1505</v>
      </c>
      <c r="AE1909" s="49" t="s">
        <v>1518</v>
      </c>
      <c r="AF1909" s="49">
        <v>19.535915388418871</v>
      </c>
      <c r="AG1909" s="251" t="s">
        <v>205</v>
      </c>
      <c r="AH1909" s="259">
        <v>1</v>
      </c>
      <c r="AI1909" s="125" t="s">
        <v>45</v>
      </c>
      <c r="AJ1909" s="418">
        <f>VLOOKUP(InformeTbHv[[#This Row],[TURNO]],[1]INFORMEHV!AI$2:AK$184,2,0)</f>
        <v>0.58333333333333337</v>
      </c>
      <c r="AK1909" s="418">
        <f>VLOOKUP(InformeTbHv[[#This Row],[TURNO]],[1]INFORMEHV!AI$2:AK$184,3,0)</f>
        <v>0.91666666666666663</v>
      </c>
      <c r="AL1909" s="125">
        <v>20</v>
      </c>
      <c r="AM1909" s="49">
        <v>460</v>
      </c>
      <c r="AN1909" s="49">
        <v>67</v>
      </c>
      <c r="AO1909" s="49">
        <v>9</v>
      </c>
      <c r="AP1909" s="49">
        <v>67</v>
      </c>
      <c r="AQ1909" s="197">
        <v>12</v>
      </c>
      <c r="AR1909" s="125">
        <v>8</v>
      </c>
      <c r="AS1909" s="49"/>
      <c r="AT1909" s="49"/>
      <c r="AU1909" s="49"/>
      <c r="AV1909" s="49">
        <v>0.43</v>
      </c>
      <c r="AW1909" s="49">
        <v>0.33</v>
      </c>
      <c r="AX1909" s="49">
        <v>0.28000000000000003</v>
      </c>
      <c r="AY1909" s="49"/>
      <c r="AZ1909" s="71"/>
      <c r="BA1909" s="49" t="s">
        <v>46</v>
      </c>
      <c r="BB190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1.04</v>
      </c>
      <c r="BC1909" s="72"/>
      <c r="BD1909" s="72"/>
      <c r="BE1909" s="72"/>
      <c r="BF1909" s="72"/>
      <c r="BG1909" s="74"/>
      <c r="BH1909" s="367"/>
      <c r="BI1909" s="45"/>
      <c r="BJ1909" s="45"/>
      <c r="BK1909" s="46"/>
      <c r="BL1909" s="45"/>
    </row>
    <row r="1910" spans="1:64" ht="21" customHeight="1" x14ac:dyDescent="0.3">
      <c r="A1910" s="76">
        <f>IFERROR(InformeTbHv[[#This Row],[T EFECTIVO]]/InformeTbHv[[#This Row],[Horas disponibles]],0)</f>
        <v>0.97806451612903222</v>
      </c>
      <c r="B1910" s="76">
        <f>((InformeTbHv[[#This Row],[T PROGRAMADO]]-InformeTbHv[[#This Row],[HORAS DE OTRAS PARADA]]))/InformeTbHv[[#This Row],[T PROGRAMADO]]</f>
        <v>0.94750000000000001</v>
      </c>
      <c r="C1910" s="217">
        <f>IFERROR(((InformeTbHv[[#This Row],[T PROGRAMADO]]-InformeTbHv[[#This Row],[Ttal P. mec]])/InformeTbHv[[#This Row],[T PROGRAMADO]]),0)</f>
        <v>0.96875</v>
      </c>
      <c r="D1910" s="49">
        <f>IFERROR(ROUND(InformeTbHv[[#This Row],[TOTAL DE ARBOLES]]/InformeTbHv[[#This Row],[T EFECTIVO]],2),"")</f>
        <v>101.32</v>
      </c>
      <c r="E1910" s="49">
        <f>(IFERROR(ROUND(InformeTbHv[[#This Row],[M3]]/InformeTbHv[[#This Row],[TOTAL DE ARBOLES]],2),""))</f>
        <v>0.13</v>
      </c>
      <c r="F1910" s="39">
        <f>IFERROR(ROUND(InformeTbHv[[#This Row],[M3]]/InformeTbHv[[#This Row],[T EFECTIVO]],2),"")</f>
        <v>13.19</v>
      </c>
      <c r="G1910" s="72">
        <f>InformeTbHv[[#This Row],[T PROGRAMADO]]-InformeTbHv[[#This Row],[HORAS DE OTRAS PARADA]]</f>
        <v>7.58</v>
      </c>
      <c r="H1910" s="72">
        <f>InformeTbHv[[#This Row],[T PROGRAMADO]]-SUM(InformeTbHv[[#This Row],[T PARADAS MEC]]+InformeTbHv[[#This Row],[ALISTAMIENTO]]+InformeTbHv[[#This Row],[Mantenimiento periódico]])</f>
        <v>7.75</v>
      </c>
      <c r="I1910" s="72">
        <f>InformeTbHv[[#This Row],[T PARADAS MEC]]+InformeTbHv[[#This Row],[ALISTAMIENTO]]+InformeTbHv[[#This Row],[Mantenimiento periódico]]</f>
        <v>0.25</v>
      </c>
      <c r="J1910" s="72">
        <f>SUMIF(InformeTbHv[[#This Row],[MOTIVO 1]],"Mantenimiento periódico",InformeTbHv[[#This Row],[T OTRA PARADA 1]])</f>
        <v>0</v>
      </c>
      <c r="K1910" s="197">
        <f>InformeTbHv[[#This Row],[Mantenimiento periódico]]+InformeTbHv[[#This Row],[ALISTAMIENTO]]</f>
        <v>0.25</v>
      </c>
      <c r="L1910" s="197">
        <f>SUM(InformeTbHv[[#This Row],[T OTRA PARADA 1]:[T OTRA PARADA 5]])</f>
        <v>0</v>
      </c>
      <c r="M1910" s="125" t="s">
        <v>42</v>
      </c>
      <c r="N1910" s="125" t="s">
        <v>1418</v>
      </c>
      <c r="O1910" s="248" t="s">
        <v>58</v>
      </c>
      <c r="P1910" s="49">
        <v>6343935</v>
      </c>
      <c r="Q1910" s="49" t="s">
        <v>43</v>
      </c>
      <c r="R1910" s="49" t="s">
        <v>44</v>
      </c>
      <c r="S1910" s="274">
        <v>46147</v>
      </c>
      <c r="T1910" s="49" t="s">
        <v>1284</v>
      </c>
      <c r="U1910" s="49"/>
      <c r="V1910" s="49"/>
      <c r="W1910" s="49"/>
      <c r="X1910" s="49"/>
      <c r="Y1910" s="49"/>
      <c r="Z1910" s="49"/>
      <c r="AA1910" s="49"/>
      <c r="AB1910" s="49"/>
      <c r="AC1910" s="49" t="s">
        <v>1460</v>
      </c>
      <c r="AD1910" s="49" t="s">
        <v>1505</v>
      </c>
      <c r="AE1910" s="49" t="s">
        <v>1518</v>
      </c>
      <c r="AF1910" s="49">
        <v>19.535915388418871</v>
      </c>
      <c r="AG1910" s="251" t="s">
        <v>205</v>
      </c>
      <c r="AH1910" s="259">
        <v>1</v>
      </c>
      <c r="AI1910" s="125" t="s">
        <v>47</v>
      </c>
      <c r="AJ1910" s="418">
        <f>VLOOKUP(InformeTbHv[[#This Row],[TURNO]],[1]INFORMEHV!AI$2:AK$184,2,0)</f>
        <v>0.25</v>
      </c>
      <c r="AK1910" s="418">
        <f>VLOOKUP(InformeTbHv[[#This Row],[TURNO]],[1]INFORMEHV!AI$2:AK$184,3,0)</f>
        <v>0.58333333333333337</v>
      </c>
      <c r="AL1910" s="125">
        <v>25</v>
      </c>
      <c r="AM1910" s="49">
        <v>768</v>
      </c>
      <c r="AN1910" s="49">
        <v>100</v>
      </c>
      <c r="AO1910" s="49">
        <v>13</v>
      </c>
      <c r="AP1910" s="49">
        <v>106</v>
      </c>
      <c r="AQ1910" s="197">
        <v>11</v>
      </c>
      <c r="AR1910" s="125">
        <v>8</v>
      </c>
      <c r="AS1910" s="49"/>
      <c r="AT1910" s="49"/>
      <c r="AU1910" s="49"/>
      <c r="AV1910" s="49">
        <v>0.25</v>
      </c>
      <c r="AW1910" s="49"/>
      <c r="AX1910" s="49">
        <v>0.17</v>
      </c>
      <c r="AY1910" s="49">
        <v>2</v>
      </c>
      <c r="AZ1910" s="71"/>
      <c r="BA1910" s="49" t="s">
        <v>46</v>
      </c>
      <c r="BB191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0.42000000000000004</v>
      </c>
      <c r="BC1910" s="72"/>
      <c r="BD1910" s="72"/>
      <c r="BE1910" s="72"/>
      <c r="BF1910" s="72"/>
      <c r="BG1910" s="74"/>
      <c r="BH1910" s="367"/>
      <c r="BI1910" s="45"/>
      <c r="BJ1910" s="45"/>
      <c r="BK1910" s="46"/>
      <c r="BL1910" s="45"/>
    </row>
    <row r="1911" spans="1:64" ht="21" customHeight="1" x14ac:dyDescent="0.3">
      <c r="A1911" s="76">
        <f>IFERROR(InformeTbHv[[#This Row],[T EFECTIVO]]/InformeTbHv[[#This Row],[Horas disponibles]],0)</f>
        <v>0.76585781183482371</v>
      </c>
      <c r="B1911" s="76">
        <f>((InformeTbHv[[#This Row],[T PROGRAMADO]]-InformeTbHv[[#This Row],[HORAS DE OTRAS PARADA]]))/InformeTbHv[[#This Row],[T PROGRAMADO]]</f>
        <v>0.74958333333333371</v>
      </c>
      <c r="C1911" s="217">
        <f>IFERROR(((InformeTbHv[[#This Row],[T PROGRAMADO]]-InformeTbHv[[#This Row],[Ttal P. mec]])/InformeTbHv[[#This Row],[T PROGRAMADO]]),0)</f>
        <v>0.97875000000000001</v>
      </c>
      <c r="D1911" s="49">
        <f>IFERROR(ROUND(InformeTbHv[[#This Row],[TOTAL DE ARBOLES]]/InformeTbHv[[#This Row],[T EFECTIVO]],2),"")</f>
        <v>34.520000000000003</v>
      </c>
      <c r="E1911" s="49">
        <f>(IFERROR(ROUND(InformeTbHv[[#This Row],[M3]]/InformeTbHv[[#This Row],[TOTAL DE ARBOLES]],2),""))</f>
        <v>0.08</v>
      </c>
      <c r="F1911" s="39">
        <f>IFERROR(ROUND(InformeTbHv[[#This Row],[M3]]/InformeTbHv[[#This Row],[T EFECTIVO]],2),"")</f>
        <v>2.9</v>
      </c>
      <c r="G1911" s="72">
        <f>InformeTbHv[[#This Row],[T PROGRAMADO]]-InformeTbHv[[#This Row],[HORAS DE OTRAS PARADA]]</f>
        <v>5.9966666666666697</v>
      </c>
      <c r="H1911" s="72">
        <f>InformeTbHv[[#This Row],[T PROGRAMADO]]-SUM(InformeTbHv[[#This Row],[T PARADAS MEC]]+InformeTbHv[[#This Row],[ALISTAMIENTO]]+InformeTbHv[[#This Row],[Mantenimiento periódico]])</f>
        <v>7.83</v>
      </c>
      <c r="I1911" s="72">
        <f>InformeTbHv[[#This Row],[T PARADAS MEC]]+InformeTbHv[[#This Row],[ALISTAMIENTO]]+InformeTbHv[[#This Row],[Mantenimiento periódico]]</f>
        <v>0.17</v>
      </c>
      <c r="J1911" s="72">
        <f>SUMIF(InformeTbHv[[#This Row],[MOTIVO 1]],"Mantenimiento periódico",InformeTbHv[[#This Row],[T OTRA PARADA 1]])</f>
        <v>0</v>
      </c>
      <c r="K1911" s="197">
        <f>InformeTbHv[[#This Row],[Mantenimiento periódico]]+InformeTbHv[[#This Row],[ALISTAMIENTO]]</f>
        <v>0.17</v>
      </c>
      <c r="L1911" s="197">
        <f>SUM(InformeTbHv[[#This Row],[T OTRA PARADA 1]:[T OTRA PARADA 5]])</f>
        <v>1.3333333333333299</v>
      </c>
      <c r="M1911" s="125" t="s">
        <v>136</v>
      </c>
      <c r="N1911" s="125" t="s">
        <v>1417</v>
      </c>
      <c r="O1911" s="248" t="s">
        <v>190</v>
      </c>
      <c r="P1911" s="49">
        <v>4582961</v>
      </c>
      <c r="Q1911" s="49" t="s">
        <v>65</v>
      </c>
      <c r="R1911" s="49" t="s">
        <v>49</v>
      </c>
      <c r="S1911" s="274">
        <v>46147</v>
      </c>
      <c r="T1911" s="49" t="s">
        <v>1237</v>
      </c>
      <c r="U1911" s="49"/>
      <c r="V1911" s="49"/>
      <c r="W1911" s="49"/>
      <c r="X1911" s="49"/>
      <c r="Y1911" s="49"/>
      <c r="Z1911" s="49"/>
      <c r="AA1911" s="49"/>
      <c r="AB1911" s="49"/>
      <c r="AC1911" s="49" t="s">
        <v>1456</v>
      </c>
      <c r="AD1911" s="49" t="s">
        <v>1501</v>
      </c>
      <c r="AE1911" s="49" t="s">
        <v>1513</v>
      </c>
      <c r="AF1911" s="49">
        <v>20.146366239482933</v>
      </c>
      <c r="AG1911" s="251" t="s">
        <v>205</v>
      </c>
      <c r="AH1911" s="259">
        <v>4</v>
      </c>
      <c r="AI1911" s="125" t="s">
        <v>45</v>
      </c>
      <c r="AJ1911" s="418">
        <f>VLOOKUP(InformeTbHv[[#This Row],[TURNO]],[1]INFORMEHV!AI$2:AK$184,2,0)</f>
        <v>0.58333333333333337</v>
      </c>
      <c r="AK1911" s="418">
        <f>VLOOKUP(InformeTbHv[[#This Row],[TURNO]],[1]INFORMEHV!AI$2:AK$184,3,0)</f>
        <v>0.91666666666666663</v>
      </c>
      <c r="AL1911" s="125">
        <v>25</v>
      </c>
      <c r="AM1911" s="49">
        <v>207</v>
      </c>
      <c r="AN1911" s="49">
        <v>17.399999999999999</v>
      </c>
      <c r="AO1911" s="49">
        <v>6.5</v>
      </c>
      <c r="AP1911" s="49"/>
      <c r="AQ1911" s="197">
        <v>15</v>
      </c>
      <c r="AR1911" s="125">
        <v>8</v>
      </c>
      <c r="AS1911" s="49"/>
      <c r="AT1911" s="49"/>
      <c r="AU1911" s="49"/>
      <c r="AV1911" s="49">
        <v>0.17</v>
      </c>
      <c r="AW1911" s="49">
        <v>0.25</v>
      </c>
      <c r="AX1911" s="49">
        <v>0.25</v>
      </c>
      <c r="AY1911" s="49">
        <v>2</v>
      </c>
      <c r="AZ1911" s="71" t="s">
        <v>1334</v>
      </c>
      <c r="BA1911" s="49" t="s">
        <v>48</v>
      </c>
      <c r="BB191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2.0033333333333299</v>
      </c>
      <c r="BC1911" s="72">
        <v>1.3333333333333299</v>
      </c>
      <c r="BD1911" s="72"/>
      <c r="BE1911" s="72"/>
      <c r="BF1911" s="72"/>
      <c r="BG1911" s="74"/>
      <c r="BH1911" s="367" t="s">
        <v>238</v>
      </c>
      <c r="BI1911" s="45"/>
      <c r="BJ1911" s="45"/>
      <c r="BK1911" s="46"/>
      <c r="BL1911" s="45"/>
    </row>
    <row r="1912" spans="1:64" ht="21" customHeight="1" x14ac:dyDescent="0.3">
      <c r="A1912" s="76">
        <f>IFERROR(InformeTbHv[[#This Row],[T EFECTIVO]]/InformeTbHv[[#This Row],[Horas disponibles]],0)</f>
        <v>0.55410691003911339</v>
      </c>
      <c r="B1912" s="76">
        <f>((InformeTbHv[[#This Row],[T PROGRAMADO]]-InformeTbHv[[#This Row],[HORAS DE OTRAS PARADA]]))/InformeTbHv[[#This Row],[T PROGRAMADO]]</f>
        <v>0.53125</v>
      </c>
      <c r="C1912" s="217">
        <f>IFERROR(((InformeTbHv[[#This Row],[T PROGRAMADO]]-InformeTbHv[[#This Row],[Ttal P. mec]])/InformeTbHv[[#This Row],[T PROGRAMADO]]),0)</f>
        <v>0.95874999999999999</v>
      </c>
      <c r="D1912" s="49">
        <f>IFERROR(ROUND(InformeTbHv[[#This Row],[TOTAL DE ARBOLES]]/InformeTbHv[[#This Row],[T EFECTIVO]],2),"")</f>
        <v>0</v>
      </c>
      <c r="E1912" s="49" t="str">
        <f>(IFERROR(ROUND(InformeTbHv[[#This Row],[M3]]/InformeTbHv[[#This Row],[TOTAL DE ARBOLES]],2),""))</f>
        <v/>
      </c>
      <c r="F1912" s="39">
        <f>IFERROR(ROUND(InformeTbHv[[#This Row],[M3]]/InformeTbHv[[#This Row],[T EFECTIVO]],2),"")</f>
        <v>0</v>
      </c>
      <c r="G1912" s="72">
        <f>InformeTbHv[[#This Row],[T PROGRAMADO]]-InformeTbHv[[#This Row],[HORAS DE OTRAS PARADA]]</f>
        <v>4.25</v>
      </c>
      <c r="H1912" s="72">
        <f>InformeTbHv[[#This Row],[T PROGRAMADO]]-SUM(InformeTbHv[[#This Row],[T PARADAS MEC]]+InformeTbHv[[#This Row],[ALISTAMIENTO]]+InformeTbHv[[#This Row],[Mantenimiento periódico]])</f>
        <v>7.67</v>
      </c>
      <c r="I1912" s="72">
        <f>InformeTbHv[[#This Row],[T PARADAS MEC]]+InformeTbHv[[#This Row],[ALISTAMIENTO]]+InformeTbHv[[#This Row],[Mantenimiento periódico]]</f>
        <v>0.33</v>
      </c>
      <c r="J1912" s="72">
        <f>SUMIF(InformeTbHv[[#This Row],[MOTIVO 1]],"Mantenimiento periódico",InformeTbHv[[#This Row],[T OTRA PARADA 1]])</f>
        <v>0</v>
      </c>
      <c r="K1912" s="197">
        <f>InformeTbHv[[#This Row],[Mantenimiento periódico]]+InformeTbHv[[#This Row],[ALISTAMIENTO]]</f>
        <v>0.33</v>
      </c>
      <c r="L1912" s="197">
        <f>SUM(InformeTbHv[[#This Row],[T OTRA PARADA 1]:[T OTRA PARADA 5]])</f>
        <v>3</v>
      </c>
      <c r="M1912" s="125" t="s">
        <v>76</v>
      </c>
      <c r="N1912" s="125" t="s">
        <v>1418</v>
      </c>
      <c r="O1912" s="248" t="s">
        <v>78</v>
      </c>
      <c r="P1912" s="49">
        <v>1006316837</v>
      </c>
      <c r="Q1912" s="49" t="s">
        <v>43</v>
      </c>
      <c r="R1912" s="49" t="s">
        <v>49</v>
      </c>
      <c r="S1912" s="274">
        <v>46147</v>
      </c>
      <c r="T1912" s="49" t="s">
        <v>784</v>
      </c>
      <c r="U1912" s="49"/>
      <c r="V1912" s="49"/>
      <c r="W1912" s="49"/>
      <c r="X1912" s="49"/>
      <c r="Y1912" s="49"/>
      <c r="Z1912" s="49"/>
      <c r="AA1912" s="49"/>
      <c r="AB1912" s="49"/>
      <c r="AC1912" s="49" t="s">
        <v>1446</v>
      </c>
      <c r="AD1912" s="49" t="s">
        <v>1491</v>
      </c>
      <c r="AE1912" s="49" t="s">
        <v>1509</v>
      </c>
      <c r="AF1912" s="49">
        <v>26.49579155242149</v>
      </c>
      <c r="AG1912" s="251" t="s">
        <v>205</v>
      </c>
      <c r="AH1912" s="259">
        <v>4</v>
      </c>
      <c r="AI1912" s="125" t="s">
        <v>47</v>
      </c>
      <c r="AJ1912" s="418">
        <f>VLOOKUP(InformeTbHv[[#This Row],[TURNO]],[1]INFORMEHV!AI$2:AK$184,2,0)</f>
        <v>0.25</v>
      </c>
      <c r="AK1912" s="418">
        <f>VLOOKUP(InformeTbHv[[#This Row],[TURNO]],[1]INFORMEHV!AI$2:AK$184,3,0)</f>
        <v>0.58333333333333337</v>
      </c>
      <c r="AL1912" s="125">
        <v>25</v>
      </c>
      <c r="AM1912" s="49"/>
      <c r="AN1912" s="49"/>
      <c r="AO1912" s="49"/>
      <c r="AP1912" s="49"/>
      <c r="AQ1912" s="197">
        <v>20</v>
      </c>
      <c r="AR1912" s="125">
        <v>8</v>
      </c>
      <c r="AS1912" s="49"/>
      <c r="AT1912" s="49"/>
      <c r="AU1912" s="49"/>
      <c r="AV1912" s="49">
        <v>0.33</v>
      </c>
      <c r="AW1912" s="49">
        <v>0.25</v>
      </c>
      <c r="AX1912" s="49">
        <v>0.17</v>
      </c>
      <c r="AY1912" s="49"/>
      <c r="AZ1912" s="71" t="s">
        <v>1360</v>
      </c>
      <c r="BA1912" s="49" t="s">
        <v>48</v>
      </c>
      <c r="BB191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3.75</v>
      </c>
      <c r="BC1912" s="72">
        <v>3</v>
      </c>
      <c r="BD1912" s="72"/>
      <c r="BE1912" s="72"/>
      <c r="BF1912" s="72"/>
      <c r="BG1912" s="74"/>
      <c r="BH1912" s="367" t="s">
        <v>236</v>
      </c>
      <c r="BI1912" s="45"/>
      <c r="BJ1912" s="45"/>
      <c r="BK1912" s="46"/>
      <c r="BL1912" s="45"/>
    </row>
    <row r="1913" spans="1:64" ht="21" customHeight="1" x14ac:dyDescent="0.3">
      <c r="A1913" s="76">
        <f>IFERROR(InformeTbHv[[#This Row],[T EFECTIVO]]/InformeTbHv[[#This Row],[Horas disponibles]],0)</f>
        <v>0.42372881355932202</v>
      </c>
      <c r="B1913" s="76">
        <f>((InformeTbHv[[#This Row],[T PROGRAMADO]]-InformeTbHv[[#This Row],[HORAS DE OTRAS PARADA]]))/InformeTbHv[[#This Row],[T PROGRAMADO]]</f>
        <v>0.40625</v>
      </c>
      <c r="C1913" s="217">
        <f>IFERROR(((InformeTbHv[[#This Row],[T PROGRAMADO]]-InformeTbHv[[#This Row],[Ttal P. mec]])/InformeTbHv[[#This Row],[T PROGRAMADO]]),0)</f>
        <v>0.95874999999999999</v>
      </c>
      <c r="D1913" s="49">
        <f>IFERROR(ROUND(InformeTbHv[[#This Row],[TOTAL DE ARBOLES]]/InformeTbHv[[#This Row],[T EFECTIVO]],2),"")</f>
        <v>24.92</v>
      </c>
      <c r="E1913" s="49">
        <f>(IFERROR(ROUND(InformeTbHv[[#This Row],[M3]]/InformeTbHv[[#This Row],[TOTAL DE ARBOLES]],2),""))</f>
        <v>0.35</v>
      </c>
      <c r="F1913" s="39">
        <f>IFERROR(ROUND(InformeTbHv[[#This Row],[M3]]/InformeTbHv[[#This Row],[T EFECTIVO]],2),"")</f>
        <v>8.6999999999999993</v>
      </c>
      <c r="G1913" s="72">
        <f>InformeTbHv[[#This Row],[T PROGRAMADO]]-InformeTbHv[[#This Row],[HORAS DE OTRAS PARADA]]</f>
        <v>3.25</v>
      </c>
      <c r="H1913" s="72">
        <f>InformeTbHv[[#This Row],[T PROGRAMADO]]-SUM(InformeTbHv[[#This Row],[T PARADAS MEC]]+InformeTbHv[[#This Row],[ALISTAMIENTO]]+InformeTbHv[[#This Row],[Mantenimiento periódico]])</f>
        <v>7.67</v>
      </c>
      <c r="I1913" s="72">
        <f>InformeTbHv[[#This Row],[T PARADAS MEC]]+InformeTbHv[[#This Row],[ALISTAMIENTO]]+InformeTbHv[[#This Row],[Mantenimiento periódico]]</f>
        <v>0.33</v>
      </c>
      <c r="J1913" s="72">
        <f>SUMIF(InformeTbHv[[#This Row],[MOTIVO 1]],"Mantenimiento periódico",InformeTbHv[[#This Row],[T OTRA PARADA 1]])</f>
        <v>0</v>
      </c>
      <c r="K1913" s="197">
        <f>InformeTbHv[[#This Row],[Mantenimiento periódico]]+InformeTbHv[[#This Row],[ALISTAMIENTO]]</f>
        <v>0.33</v>
      </c>
      <c r="L1913" s="197">
        <f>SUM(InformeTbHv[[#This Row],[T OTRA PARADA 1]:[T OTRA PARADA 5]])</f>
        <v>4</v>
      </c>
      <c r="M1913" s="125" t="s">
        <v>76</v>
      </c>
      <c r="N1913" s="125" t="s">
        <v>1418</v>
      </c>
      <c r="O1913" s="248" t="s">
        <v>83</v>
      </c>
      <c r="P1913" s="49">
        <v>1116724602</v>
      </c>
      <c r="Q1913" s="49" t="s">
        <v>43</v>
      </c>
      <c r="R1913" s="49" t="s">
        <v>49</v>
      </c>
      <c r="S1913" s="274">
        <v>46147</v>
      </c>
      <c r="T1913" s="49" t="s">
        <v>1348</v>
      </c>
      <c r="U1913" s="49"/>
      <c r="V1913" s="49"/>
      <c r="W1913" s="49"/>
      <c r="X1913" s="49"/>
      <c r="Y1913" s="49"/>
      <c r="Z1913" s="49"/>
      <c r="AA1913" s="49"/>
      <c r="AB1913" s="49"/>
      <c r="AC1913" s="49" t="s">
        <v>1461</v>
      </c>
      <c r="AD1913" s="49" t="s">
        <v>1506</v>
      </c>
      <c r="AE1913" s="49" t="s">
        <v>1509</v>
      </c>
      <c r="AF1913" s="49">
        <v>21.482702593634261</v>
      </c>
      <c r="AG1913" s="251" t="s">
        <v>205</v>
      </c>
      <c r="AH1913" s="259">
        <v>2</v>
      </c>
      <c r="AI1913" s="125" t="s">
        <v>45</v>
      </c>
      <c r="AJ1913" s="418">
        <f>VLOOKUP(InformeTbHv[[#This Row],[TURNO]],[1]INFORMEHV!AI$2:AK$184,2,0)</f>
        <v>0.58333333333333337</v>
      </c>
      <c r="AK1913" s="418">
        <f>VLOOKUP(InformeTbHv[[#This Row],[TURNO]],[1]INFORMEHV!AI$2:AK$184,3,0)</f>
        <v>0.91666666666666663</v>
      </c>
      <c r="AL1913" s="125">
        <v>25</v>
      </c>
      <c r="AM1913" s="49">
        <v>81</v>
      </c>
      <c r="AN1913" s="49">
        <v>28.26</v>
      </c>
      <c r="AO1913" s="49">
        <v>9.98</v>
      </c>
      <c r="AP1913" s="49"/>
      <c r="AQ1913" s="197">
        <v>20</v>
      </c>
      <c r="AR1913" s="125">
        <v>8</v>
      </c>
      <c r="AS1913" s="49"/>
      <c r="AT1913" s="49"/>
      <c r="AU1913" s="49"/>
      <c r="AV1913" s="49">
        <v>0.33</v>
      </c>
      <c r="AW1913" s="49">
        <v>0.25</v>
      </c>
      <c r="AX1913" s="49">
        <v>0.17</v>
      </c>
      <c r="AY1913" s="49"/>
      <c r="AZ1913" s="71" t="s">
        <v>1361</v>
      </c>
      <c r="BA1913" s="49" t="s">
        <v>48</v>
      </c>
      <c r="BB191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4.75</v>
      </c>
      <c r="BC1913" s="72">
        <v>4</v>
      </c>
      <c r="BD1913" s="72"/>
      <c r="BE1913" s="72"/>
      <c r="BF1913" s="72"/>
      <c r="BG1913" s="74"/>
      <c r="BH1913" s="367" t="s">
        <v>236</v>
      </c>
      <c r="BI1913" s="45"/>
      <c r="BJ1913" s="45"/>
      <c r="BK1913" s="46"/>
      <c r="BL1913" s="45"/>
    </row>
    <row r="1914" spans="1:64" ht="21" customHeight="1" x14ac:dyDescent="0.3">
      <c r="A1914" s="275">
        <f>IFERROR(InformeTbHv[[#This Row],[T EFECTIVO]]/InformeTbHv[[#This Row],[Horas disponibles]],0)</f>
        <v>0.43805874840357595</v>
      </c>
      <c r="B1914" s="76">
        <f>((InformeTbHv[[#This Row],[T PROGRAMADO]]-InformeTbHv[[#This Row],[HORAS DE OTRAS PARADA]]))/InformeTbHv[[#This Row],[T PROGRAMADO]]</f>
        <v>0.42874999999999996</v>
      </c>
      <c r="C1914" s="276">
        <f>IFERROR(((InformeTbHv[[#This Row],[T PROGRAMADO]]-InformeTbHv[[#This Row],[Ttal P. mec]])/InformeTbHv[[#This Row],[T PROGRAMADO]]),0)</f>
        <v>0.97875000000000001</v>
      </c>
      <c r="D1914" s="277">
        <f>IFERROR(ROUND(InformeTbHv[[#This Row],[TOTAL DE ARBOLES]]/InformeTbHv[[#This Row],[T EFECTIVO]],2),"")</f>
        <v>75.8</v>
      </c>
      <c r="E1914" s="277">
        <f>(IFERROR(ROUND(InformeTbHv[[#This Row],[M3]]/InformeTbHv[[#This Row],[TOTAL DE ARBOLES]],2),""))</f>
        <v>0.15</v>
      </c>
      <c r="F1914" s="39">
        <f>IFERROR(ROUND(InformeTbHv[[#This Row],[M3]]/InformeTbHv[[#This Row],[T EFECTIVO]],2),"")</f>
        <v>11.18</v>
      </c>
      <c r="G1914" s="278">
        <f>InformeTbHv[[#This Row],[T PROGRAMADO]]-InformeTbHv[[#This Row],[HORAS DE OTRAS PARADA]]</f>
        <v>3.4299999999999997</v>
      </c>
      <c r="H1914" s="278">
        <f>InformeTbHv[[#This Row],[T PROGRAMADO]]-SUM(InformeTbHv[[#This Row],[T PARADAS MEC]]+InformeTbHv[[#This Row],[ALISTAMIENTO]]+InformeTbHv[[#This Row],[Mantenimiento periódico]])</f>
        <v>7.83</v>
      </c>
      <c r="I1914" s="278">
        <f>InformeTbHv[[#This Row],[T PARADAS MEC]]+InformeTbHv[[#This Row],[ALISTAMIENTO]]+InformeTbHv[[#This Row],[Mantenimiento periódico]]</f>
        <v>0.17</v>
      </c>
      <c r="J1914" s="278">
        <f>SUMIF(InformeTbHv[[#This Row],[MOTIVO 1]],"Mantenimiento periódico",InformeTbHv[[#This Row],[T OTRA PARADA 1]])</f>
        <v>0</v>
      </c>
      <c r="K1914" s="279">
        <f>InformeTbHv[[#This Row],[Mantenimiento periódico]]+InformeTbHv[[#This Row],[ALISTAMIENTO]]</f>
        <v>0.17</v>
      </c>
      <c r="L1914" s="279">
        <f>SUM(InformeTbHv[[#This Row],[T OTRA PARADA 1]:[T OTRA PARADA 5]])</f>
        <v>4</v>
      </c>
      <c r="M1914" s="280" t="s">
        <v>55</v>
      </c>
      <c r="N1914" s="280" t="s">
        <v>1418</v>
      </c>
      <c r="O1914" s="281" t="s">
        <v>94</v>
      </c>
      <c r="P1914" s="277">
        <v>94269293</v>
      </c>
      <c r="Q1914" s="277" t="s">
        <v>43</v>
      </c>
      <c r="R1914" s="277" t="s">
        <v>49</v>
      </c>
      <c r="S1914" s="282">
        <v>46147</v>
      </c>
      <c r="T1914" s="277" t="s">
        <v>518</v>
      </c>
      <c r="U1914" s="277"/>
      <c r="V1914" s="277"/>
      <c r="W1914" s="277"/>
      <c r="X1914" s="277"/>
      <c r="Y1914" s="277"/>
      <c r="Z1914" s="277"/>
      <c r="AA1914" s="277"/>
      <c r="AB1914" s="277"/>
      <c r="AC1914" s="277" t="s">
        <v>1431</v>
      </c>
      <c r="AD1914" s="277" t="s">
        <v>1476</v>
      </c>
      <c r="AE1914" s="277" t="s">
        <v>1518</v>
      </c>
      <c r="AF1914" s="277">
        <v>19.234154182394327</v>
      </c>
      <c r="AG1914" s="283" t="s">
        <v>205</v>
      </c>
      <c r="AH1914" s="284">
        <v>36</v>
      </c>
      <c r="AI1914" s="280" t="s">
        <v>45</v>
      </c>
      <c r="AJ1914" s="446">
        <f>VLOOKUP(InformeTbHv[[#This Row],[TURNO]],[1]INFORMEHV!AI$2:AK$184,2,0)</f>
        <v>0.58333333333333337</v>
      </c>
      <c r="AK1914" s="446">
        <f>VLOOKUP(InformeTbHv[[#This Row],[TURNO]],[1]INFORMEHV!AI$2:AK$184,3,0)</f>
        <v>0.91666666666666663</v>
      </c>
      <c r="AL1914" s="280">
        <v>29</v>
      </c>
      <c r="AM1914" s="277">
        <v>260</v>
      </c>
      <c r="AN1914" s="277">
        <v>38.35</v>
      </c>
      <c r="AO1914" s="277">
        <v>10.56</v>
      </c>
      <c r="AP1914" s="277"/>
      <c r="AQ1914" s="301">
        <v>20.6</v>
      </c>
      <c r="AR1914" s="280">
        <v>8</v>
      </c>
      <c r="AS1914" s="277"/>
      <c r="AT1914" s="277"/>
      <c r="AU1914" s="277"/>
      <c r="AV1914" s="277">
        <v>0.17</v>
      </c>
      <c r="AW1914" s="277">
        <v>0.23</v>
      </c>
      <c r="AX1914" s="277">
        <v>0.17</v>
      </c>
      <c r="AY1914" s="277"/>
      <c r="AZ1914" s="285" t="s">
        <v>652</v>
      </c>
      <c r="BA1914" s="277" t="s">
        <v>46</v>
      </c>
      <c r="BB191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4.57</v>
      </c>
      <c r="BC1914" s="278">
        <v>4</v>
      </c>
      <c r="BD1914" s="278"/>
      <c r="BE1914" s="278"/>
      <c r="BF1914" s="278"/>
      <c r="BG1914" s="286"/>
      <c r="BH1914" s="367" t="s">
        <v>1375</v>
      </c>
      <c r="BI1914" s="45"/>
      <c r="BJ1914" s="45"/>
      <c r="BK1914" s="46"/>
      <c r="BL1914" s="287"/>
    </row>
    <row r="1915" spans="1:64" s="70" customFormat="1" ht="21" customHeight="1" x14ac:dyDescent="0.3">
      <c r="A1915" s="288">
        <f>IFERROR(InformeTbHv[[#This Row],[T EFECTIVO]]/InformeTbHv[[#This Row],[Horas disponibles]],0)</f>
        <v>0.41841004184100417</v>
      </c>
      <c r="B1915" s="104">
        <f>((InformeTbHv[[#This Row],[T PROGRAMADO]]-InformeTbHv[[#This Row],[HORAS DE OTRAS PARADA]]))/InformeTbHv[[#This Row],[T PROGRAMADO]]</f>
        <v>0.375</v>
      </c>
      <c r="C1915" s="289">
        <f>IFERROR(((InformeTbHv[[#This Row],[T PROGRAMADO]]-InformeTbHv[[#This Row],[Ttal P. mec]])/InformeTbHv[[#This Row],[T PROGRAMADO]]),0)</f>
        <v>0.89624999999999999</v>
      </c>
      <c r="D1915" s="290">
        <f>IFERROR(ROUND(InformeTbHv[[#This Row],[TOTAL DE ARBOLES]]/InformeTbHv[[#This Row],[T EFECTIVO]],2),"")</f>
        <v>17.670000000000002</v>
      </c>
      <c r="E1915" s="290">
        <f>(IFERROR(ROUND(InformeTbHv[[#This Row],[M3]]/InformeTbHv[[#This Row],[TOTAL DE ARBOLES]],2),""))</f>
        <v>0.45</v>
      </c>
      <c r="F1915" s="53">
        <f>IFERROR(ROUND(InformeTbHv[[#This Row],[M3]]/InformeTbHv[[#This Row],[T EFECTIVO]],2),"")</f>
        <v>8</v>
      </c>
      <c r="G1915" s="291">
        <f>InformeTbHv[[#This Row],[T PROGRAMADO]]-InformeTbHv[[#This Row],[HORAS DE OTRAS PARADA]]</f>
        <v>3</v>
      </c>
      <c r="H1915" s="291">
        <f>InformeTbHv[[#This Row],[T PROGRAMADO]]-SUM(InformeTbHv[[#This Row],[T PARADAS MEC]]+InformeTbHv[[#This Row],[ALISTAMIENTO]]+InformeTbHv[[#This Row],[Mantenimiento periódico]])</f>
        <v>7.17</v>
      </c>
      <c r="I1915" s="291">
        <f>InformeTbHv[[#This Row],[T PARADAS MEC]]+InformeTbHv[[#This Row],[ALISTAMIENTO]]+InformeTbHv[[#This Row],[Mantenimiento periódico]]</f>
        <v>0.83</v>
      </c>
      <c r="J1915" s="291">
        <f>SUMIF(InformeTbHv[[#This Row],[MOTIVO 1]],"Mantenimiento periódico",InformeTbHv[[#This Row],[T OTRA PARADA 1]])</f>
        <v>0</v>
      </c>
      <c r="K1915" s="292">
        <f>InformeTbHv[[#This Row],[Mantenimiento periódico]]+InformeTbHv[[#This Row],[ALISTAMIENTO]]</f>
        <v>0.83</v>
      </c>
      <c r="L1915" s="292">
        <f>SUM(InformeTbHv[[#This Row],[T OTRA PARADA 1]:[T OTRA PARADA 5]])</f>
        <v>4</v>
      </c>
      <c r="M1915" s="293" t="s">
        <v>55</v>
      </c>
      <c r="N1915" s="293" t="s">
        <v>1418</v>
      </c>
      <c r="O1915" s="294" t="s">
        <v>60</v>
      </c>
      <c r="P1915" s="290">
        <v>1061791033</v>
      </c>
      <c r="Q1915" s="290" t="s">
        <v>43</v>
      </c>
      <c r="R1915" s="290" t="s">
        <v>49</v>
      </c>
      <c r="S1915" s="295">
        <v>46147</v>
      </c>
      <c r="T1915" s="290" t="s">
        <v>518</v>
      </c>
      <c r="U1915" s="290"/>
      <c r="V1915" s="290"/>
      <c r="W1915" s="290"/>
      <c r="X1915" s="290"/>
      <c r="Y1915" s="290"/>
      <c r="Z1915" s="290"/>
      <c r="AA1915" s="290"/>
      <c r="AB1915" s="290"/>
      <c r="AC1915" s="290" t="s">
        <v>1431</v>
      </c>
      <c r="AD1915" s="290" t="s">
        <v>1476</v>
      </c>
      <c r="AE1915" s="290" t="s">
        <v>1518</v>
      </c>
      <c r="AF1915" s="290">
        <v>19.234154182394327</v>
      </c>
      <c r="AG1915" s="296" t="s">
        <v>205</v>
      </c>
      <c r="AH1915" s="297">
        <v>36</v>
      </c>
      <c r="AI1915" s="293" t="s">
        <v>47</v>
      </c>
      <c r="AJ1915" s="447">
        <f>VLOOKUP(InformeTbHv[[#This Row],[TURNO]],[1]INFORMEHV!AI$2:AK$184,2,0)</f>
        <v>0.25</v>
      </c>
      <c r="AK1915" s="447">
        <f>VLOOKUP(InformeTbHv[[#This Row],[TURNO]],[1]INFORMEHV!AI$2:AK$184,3,0)</f>
        <v>0.58333333333333337</v>
      </c>
      <c r="AL1915" s="293">
        <v>29</v>
      </c>
      <c r="AM1915" s="290">
        <v>53</v>
      </c>
      <c r="AN1915" s="290">
        <v>24</v>
      </c>
      <c r="AO1915" s="290">
        <v>17.89</v>
      </c>
      <c r="AP1915" s="290"/>
      <c r="AQ1915" s="302">
        <v>20.3</v>
      </c>
      <c r="AR1915" s="293">
        <v>8</v>
      </c>
      <c r="AS1915" s="290"/>
      <c r="AT1915" s="290"/>
      <c r="AU1915" s="290"/>
      <c r="AV1915" s="290">
        <v>0.83</v>
      </c>
      <c r="AW1915" s="290"/>
      <c r="AX1915" s="290">
        <v>0.17</v>
      </c>
      <c r="AY1915" s="290"/>
      <c r="AZ1915" s="298" t="s">
        <v>652</v>
      </c>
      <c r="BA1915" s="290" t="s">
        <v>46</v>
      </c>
      <c r="BB191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5</v>
      </c>
      <c r="BC1915" s="291">
        <v>4</v>
      </c>
      <c r="BD1915" s="291"/>
      <c r="BE1915" s="291"/>
      <c r="BF1915" s="291"/>
      <c r="BG1915" s="299"/>
      <c r="BH1915" s="368" t="s">
        <v>1375</v>
      </c>
      <c r="BI1915" s="59"/>
      <c r="BJ1915" s="59"/>
      <c r="BK1915" s="60"/>
      <c r="BL1915" s="300"/>
    </row>
    <row r="1916" spans="1:64" ht="21" customHeight="1" x14ac:dyDescent="0.3">
      <c r="A1916" s="76">
        <f>IFERROR(InformeTbHv[[#This Row],[T EFECTIVO]]/InformeTbHv[[#This Row],[Horas disponibles]],0)</f>
        <v>0.90636704119850187</v>
      </c>
      <c r="B1916" s="76">
        <f>((InformeTbHv[[#This Row],[T PROGRAMADO]]-InformeTbHv[[#This Row],[HORAS DE OTRAS PARADA]]))/InformeTbHv[[#This Row],[T PROGRAMADO]]</f>
        <v>0.30249999999999999</v>
      </c>
      <c r="C1916" s="217">
        <f>IFERROR(((InformeTbHv[[#This Row],[T PROGRAMADO]]-InformeTbHv[[#This Row],[Ttal P. mec]])/InformeTbHv[[#This Row],[T PROGRAMADO]]),0)</f>
        <v>0.33374999999999999</v>
      </c>
      <c r="D1916" s="49">
        <f>IFERROR(ROUND(InformeTbHv[[#This Row],[TOTAL DE ARBOLES]]/InformeTbHv[[#This Row],[T EFECTIVO]],2),"")</f>
        <v>68.599999999999994</v>
      </c>
      <c r="E1916" s="49">
        <f>(IFERROR(ROUND(InformeTbHv[[#This Row],[M3]]/InformeTbHv[[#This Row],[TOTAL DE ARBOLES]],2),""))</f>
        <v>0.09</v>
      </c>
      <c r="F1916" s="39">
        <f>IFERROR(ROUND(InformeTbHv[[#This Row],[M3]]/InformeTbHv[[#This Row],[T EFECTIVO]],2),"")</f>
        <v>6.2</v>
      </c>
      <c r="G1916" s="72">
        <f>InformeTbHv[[#This Row],[T PROGRAMADO]]-InformeTbHv[[#This Row],[HORAS DE OTRAS PARADA]]</f>
        <v>2.42</v>
      </c>
      <c r="H1916" s="72">
        <f>InformeTbHv[[#This Row],[T PROGRAMADO]]-SUM(InformeTbHv[[#This Row],[T PARADAS MEC]]+InformeTbHv[[#This Row],[ALISTAMIENTO]]+InformeTbHv[[#This Row],[Mantenimiento periódico]])</f>
        <v>2.67</v>
      </c>
      <c r="I1916" s="72">
        <f>InformeTbHv[[#This Row],[T PARADAS MEC]]+InformeTbHv[[#This Row],[ALISTAMIENTO]]+InformeTbHv[[#This Row],[Mantenimiento periódico]]</f>
        <v>5.33</v>
      </c>
      <c r="J1916" s="72">
        <f>SUMIF(InformeTbHv[[#This Row],[MOTIVO 1]],"Mantenimiento periódico",InformeTbHv[[#This Row],[T OTRA PARADA 1]])</f>
        <v>0</v>
      </c>
      <c r="K1916" s="197">
        <f>InformeTbHv[[#This Row],[Mantenimiento periódico]]+InformeTbHv[[#This Row],[ALISTAMIENTO]]</f>
        <v>0</v>
      </c>
      <c r="L1916" s="197">
        <f>SUM(InformeTbHv[[#This Row],[T OTRA PARADA 1]:[T OTRA PARADA 5]])</f>
        <v>0</v>
      </c>
      <c r="M1916" s="125" t="s">
        <v>42</v>
      </c>
      <c r="N1916" s="125" t="s">
        <v>1418</v>
      </c>
      <c r="O1916" s="248" t="s">
        <v>75</v>
      </c>
      <c r="P1916" s="49">
        <v>1114481552</v>
      </c>
      <c r="Q1916" s="49" t="s">
        <v>43</v>
      </c>
      <c r="R1916" s="49" t="s">
        <v>44</v>
      </c>
      <c r="S1916" s="274">
        <v>46148</v>
      </c>
      <c r="T1916" s="49" t="s">
        <v>1284</v>
      </c>
      <c r="U1916" s="49"/>
      <c r="V1916" s="49"/>
      <c r="W1916" s="49"/>
      <c r="X1916" s="49"/>
      <c r="Y1916" s="49"/>
      <c r="Z1916" s="49"/>
      <c r="AA1916" s="49"/>
      <c r="AB1916" s="49"/>
      <c r="AC1916" s="49" t="s">
        <v>1460</v>
      </c>
      <c r="AD1916" s="49" t="s">
        <v>1505</v>
      </c>
      <c r="AE1916" s="49" t="s">
        <v>1518</v>
      </c>
      <c r="AF1916" s="49">
        <v>19.535915388418871</v>
      </c>
      <c r="AG1916" s="251" t="s">
        <v>208</v>
      </c>
      <c r="AH1916" s="259">
        <v>1</v>
      </c>
      <c r="AI1916" s="125" t="s">
        <v>47</v>
      </c>
      <c r="AJ1916" s="418">
        <f>VLOOKUP(InformeTbHv[[#This Row],[TURNO]],[1]INFORMEHV!AI$2:AK$184,2,0)</f>
        <v>0.25</v>
      </c>
      <c r="AK1916" s="418">
        <f>VLOOKUP(InformeTbHv[[#This Row],[TURNO]],[1]INFORMEHV!AI$2:AK$184,3,0)</f>
        <v>0.58333333333333337</v>
      </c>
      <c r="AL1916" s="125">
        <v>18</v>
      </c>
      <c r="AM1916" s="49">
        <v>166</v>
      </c>
      <c r="AN1916" s="49">
        <v>15</v>
      </c>
      <c r="AO1916" s="49">
        <v>5</v>
      </c>
      <c r="AP1916" s="49">
        <v>61</v>
      </c>
      <c r="AQ1916" s="197">
        <v>9</v>
      </c>
      <c r="AR1916" s="125">
        <v>8</v>
      </c>
      <c r="AS1916" s="49">
        <v>5.33</v>
      </c>
      <c r="AT1916" s="49" t="s">
        <v>328</v>
      </c>
      <c r="AU1916" s="49" t="s">
        <v>279</v>
      </c>
      <c r="AV1916" s="49"/>
      <c r="AW1916" s="49"/>
      <c r="AX1916" s="49">
        <v>0.25</v>
      </c>
      <c r="AY1916" s="49"/>
      <c r="AZ1916" s="71" t="s">
        <v>1330</v>
      </c>
      <c r="BA1916" s="49" t="s">
        <v>46</v>
      </c>
      <c r="BB191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5.58</v>
      </c>
      <c r="BC1916" s="72"/>
      <c r="BD1916" s="72"/>
      <c r="BE1916" s="72"/>
      <c r="BF1916" s="72"/>
      <c r="BG1916" s="74"/>
      <c r="BH1916" s="367"/>
      <c r="BI1916" s="45"/>
      <c r="BJ1916" s="45"/>
      <c r="BK1916" s="46"/>
      <c r="BL1916" s="45"/>
    </row>
    <row r="1917" spans="1:64" ht="21" customHeight="1" x14ac:dyDescent="0.3">
      <c r="A1917" s="76">
        <f>IFERROR(InformeTbHv[[#This Row],[T EFECTIVO]]/InformeTbHv[[#This Row],[Horas disponibles]],0)</f>
        <v>0.9711649365628604</v>
      </c>
      <c r="B1917" s="76">
        <f>((InformeTbHv[[#This Row],[T PROGRAMADO]]-InformeTbHv[[#This Row],[HORAS DE OTRAS PARADA]]))/InformeTbHv[[#This Row],[T PROGRAMADO]]</f>
        <v>0.93555555555555558</v>
      </c>
      <c r="C1917" s="217">
        <f>IFERROR(((InformeTbHv[[#This Row],[T PROGRAMADO]]-InformeTbHv[[#This Row],[Ttal P. mec]])/InformeTbHv[[#This Row],[T PROGRAMADO]]),0)</f>
        <v>0.96333333333333337</v>
      </c>
      <c r="D1917" s="49">
        <f>IFERROR(ROUND(InformeTbHv[[#This Row],[TOTAL DE ARBOLES]]/InformeTbHv[[#This Row],[T EFECTIVO]],2),"")</f>
        <v>68.650000000000006</v>
      </c>
      <c r="E1917" s="49">
        <f>(IFERROR(ROUND(InformeTbHv[[#This Row],[M3]]/InformeTbHv[[#This Row],[TOTAL DE ARBOLES]],2),""))</f>
        <v>0.11</v>
      </c>
      <c r="F1917" s="39">
        <f>IFERROR(ROUND(InformeTbHv[[#This Row],[M3]]/InformeTbHv[[#This Row],[T EFECTIVO]],2),"")</f>
        <v>7.78</v>
      </c>
      <c r="G1917" s="72">
        <f>InformeTbHv[[#This Row],[T PROGRAMADO]]-InformeTbHv[[#This Row],[HORAS DE OTRAS PARADA]]</f>
        <v>8.42</v>
      </c>
      <c r="H1917" s="72">
        <f>InformeTbHv[[#This Row],[T PROGRAMADO]]-SUM(InformeTbHv[[#This Row],[T PARADAS MEC]]+InformeTbHv[[#This Row],[ALISTAMIENTO]]+InformeTbHv[[#This Row],[Mantenimiento periódico]])</f>
        <v>8.67</v>
      </c>
      <c r="I1917" s="72">
        <f>InformeTbHv[[#This Row],[T PARADAS MEC]]+InformeTbHv[[#This Row],[ALISTAMIENTO]]+InformeTbHv[[#This Row],[Mantenimiento periódico]]</f>
        <v>0.33</v>
      </c>
      <c r="J1917" s="72">
        <f>SUMIF(InformeTbHv[[#This Row],[MOTIVO 1]],"Mantenimiento periódico",InformeTbHv[[#This Row],[T OTRA PARADA 1]])</f>
        <v>0</v>
      </c>
      <c r="K1917" s="197">
        <f>InformeTbHv[[#This Row],[Mantenimiento periódico]]+InformeTbHv[[#This Row],[ALISTAMIENTO]]</f>
        <v>0.33</v>
      </c>
      <c r="L1917" s="197">
        <f>SUM(InformeTbHv[[#This Row],[T OTRA PARADA 1]:[T OTRA PARADA 5]])</f>
        <v>0</v>
      </c>
      <c r="M1917" s="125" t="s">
        <v>42</v>
      </c>
      <c r="N1917" s="125" t="s">
        <v>1418</v>
      </c>
      <c r="O1917" s="248" t="s">
        <v>80</v>
      </c>
      <c r="P1917" s="49">
        <v>94270446</v>
      </c>
      <c r="Q1917" s="49" t="s">
        <v>43</v>
      </c>
      <c r="R1917" s="49" t="s">
        <v>44</v>
      </c>
      <c r="S1917" s="274">
        <v>46148</v>
      </c>
      <c r="T1917" s="49" t="s">
        <v>1284</v>
      </c>
      <c r="U1917" s="49"/>
      <c r="V1917" s="49"/>
      <c r="W1917" s="49"/>
      <c r="X1917" s="49"/>
      <c r="Y1917" s="49"/>
      <c r="Z1917" s="49"/>
      <c r="AA1917" s="49"/>
      <c r="AB1917" s="49"/>
      <c r="AC1917" s="49" t="s">
        <v>1460</v>
      </c>
      <c r="AD1917" s="49" t="s">
        <v>1505</v>
      </c>
      <c r="AE1917" s="49" t="s">
        <v>1518</v>
      </c>
      <c r="AF1917" s="49">
        <v>19.535915388418871</v>
      </c>
      <c r="AG1917" s="251" t="s">
        <v>206</v>
      </c>
      <c r="AH1917" s="259">
        <v>1</v>
      </c>
      <c r="AI1917" s="125" t="s">
        <v>61</v>
      </c>
      <c r="AJ1917" s="418">
        <f>VLOOKUP(InformeTbHv[[#This Row],[TURNO]],[1]INFORMEHV!AI$2:AK$184,2,0)</f>
        <v>0.91666666666666663</v>
      </c>
      <c r="AK1917" s="418">
        <f>VLOOKUP(InformeTbHv[[#This Row],[TURNO]],[1]INFORMEHV!AI$2:AK$184,3,0)</f>
        <v>0.25</v>
      </c>
      <c r="AL1917" s="125">
        <v>28</v>
      </c>
      <c r="AM1917" s="49">
        <v>578</v>
      </c>
      <c r="AN1917" s="49">
        <v>65.48</v>
      </c>
      <c r="AO1917" s="49">
        <v>8.4700000000000006</v>
      </c>
      <c r="AP1917" s="49"/>
      <c r="AQ1917" s="197">
        <v>10</v>
      </c>
      <c r="AR1917" s="125">
        <v>9</v>
      </c>
      <c r="AS1917" s="49"/>
      <c r="AT1917" s="49"/>
      <c r="AU1917" s="49"/>
      <c r="AV1917" s="49">
        <v>0.33</v>
      </c>
      <c r="AW1917" s="49">
        <v>0.25</v>
      </c>
      <c r="AX1917" s="49"/>
      <c r="AY1917" s="49"/>
      <c r="AZ1917" s="71" t="s">
        <v>92</v>
      </c>
      <c r="BA1917" s="49" t="s">
        <v>48</v>
      </c>
      <c r="BB191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0.58000000000000007</v>
      </c>
      <c r="BC1917" s="72"/>
      <c r="BD1917" s="72"/>
      <c r="BE1917" s="72"/>
      <c r="BF1917" s="72"/>
      <c r="BG1917" s="74"/>
      <c r="BH1917" s="367"/>
      <c r="BI1917" s="45"/>
      <c r="BJ1917" s="45"/>
      <c r="BK1917" s="46"/>
      <c r="BL1917" s="45"/>
    </row>
    <row r="1918" spans="1:64" ht="21" customHeight="1" x14ac:dyDescent="0.3">
      <c r="A1918" s="76">
        <f>IFERROR(InformeTbHv[[#This Row],[T EFECTIVO]]/InformeTbHv[[#This Row],[Horas disponibles]],0)</f>
        <v>0.96421052631578952</v>
      </c>
      <c r="B1918" s="76">
        <f>((InformeTbHv[[#This Row],[T PROGRAMADO]]-InformeTbHv[[#This Row],[HORAS DE OTRAS PARADA]]))/InformeTbHv[[#This Row],[T PROGRAMADO]]</f>
        <v>0.91600000000000004</v>
      </c>
      <c r="C1918" s="217">
        <f>IFERROR(((InformeTbHv[[#This Row],[T PROGRAMADO]]-InformeTbHv[[#This Row],[Ttal P. mec]])/InformeTbHv[[#This Row],[T PROGRAMADO]]),0)</f>
        <v>0.95</v>
      </c>
      <c r="D1918" s="49">
        <f>IFERROR(ROUND(InformeTbHv[[#This Row],[TOTAL DE ARBOLES]]/InformeTbHv[[#This Row],[T EFECTIVO]],2),"")</f>
        <v>58.52</v>
      </c>
      <c r="E1918" s="49">
        <f>(IFERROR(ROUND(InformeTbHv[[#This Row],[M3]]/InformeTbHv[[#This Row],[TOTAL DE ARBOLES]],2),""))</f>
        <v>0.09</v>
      </c>
      <c r="F1918" s="39">
        <f>IFERROR(ROUND(InformeTbHv[[#This Row],[M3]]/InformeTbHv[[#This Row],[T EFECTIVO]],2),"")</f>
        <v>5.52</v>
      </c>
      <c r="G1918" s="72">
        <f>InformeTbHv[[#This Row],[T PROGRAMADO]]-InformeTbHv[[#This Row],[HORAS DE OTRAS PARADA]]</f>
        <v>4.58</v>
      </c>
      <c r="H1918" s="72">
        <f>InformeTbHv[[#This Row],[T PROGRAMADO]]-SUM(InformeTbHv[[#This Row],[T PARADAS MEC]]+InformeTbHv[[#This Row],[ALISTAMIENTO]]+InformeTbHv[[#This Row],[Mantenimiento periódico]])</f>
        <v>4.75</v>
      </c>
      <c r="I1918" s="72">
        <f>InformeTbHv[[#This Row],[T PARADAS MEC]]+InformeTbHv[[#This Row],[ALISTAMIENTO]]+InformeTbHv[[#This Row],[Mantenimiento periódico]]</f>
        <v>0.25</v>
      </c>
      <c r="J1918" s="72">
        <f>SUMIF(InformeTbHv[[#This Row],[MOTIVO 1]],"Mantenimiento periódico",InformeTbHv[[#This Row],[T OTRA PARADA 1]])</f>
        <v>0</v>
      </c>
      <c r="K1918" s="197">
        <f>InformeTbHv[[#This Row],[Mantenimiento periódico]]+InformeTbHv[[#This Row],[ALISTAMIENTO]]</f>
        <v>0.25</v>
      </c>
      <c r="L1918" s="197">
        <f>SUM(InformeTbHv[[#This Row],[T OTRA PARADA 1]:[T OTRA PARADA 5]])</f>
        <v>0</v>
      </c>
      <c r="M1918" s="125" t="s">
        <v>42</v>
      </c>
      <c r="N1918" s="125" t="s">
        <v>1418</v>
      </c>
      <c r="O1918" s="248" t="s">
        <v>59</v>
      </c>
      <c r="P1918" s="49">
        <v>94269864</v>
      </c>
      <c r="Q1918" s="49" t="s">
        <v>43</v>
      </c>
      <c r="R1918" s="49" t="s">
        <v>44</v>
      </c>
      <c r="S1918" s="274">
        <v>46148</v>
      </c>
      <c r="T1918" s="49" t="s">
        <v>1284</v>
      </c>
      <c r="U1918" s="49"/>
      <c r="V1918" s="49"/>
      <c r="W1918" s="49"/>
      <c r="X1918" s="49"/>
      <c r="Y1918" s="49"/>
      <c r="Z1918" s="49"/>
      <c r="AA1918" s="49"/>
      <c r="AB1918" s="49"/>
      <c r="AC1918" s="49" t="s">
        <v>1460</v>
      </c>
      <c r="AD1918" s="49" t="s">
        <v>1505</v>
      </c>
      <c r="AE1918" s="49" t="s">
        <v>1518</v>
      </c>
      <c r="AF1918" s="49">
        <v>19.535915388418871</v>
      </c>
      <c r="AG1918" s="251" t="s">
        <v>206</v>
      </c>
      <c r="AH1918" s="259">
        <v>1</v>
      </c>
      <c r="AI1918" s="125" t="s">
        <v>45</v>
      </c>
      <c r="AJ1918" s="418">
        <f>VLOOKUP(InformeTbHv[[#This Row],[TURNO]],[1]INFORMEHV!AI$2:AK$184,2,0)</f>
        <v>0.58333333333333337</v>
      </c>
      <c r="AK1918" s="418">
        <f>VLOOKUP(InformeTbHv[[#This Row],[TURNO]],[1]INFORMEHV!AI$2:AK$184,3,0)</f>
        <v>0.91666666666666663</v>
      </c>
      <c r="AL1918" s="125">
        <v>25</v>
      </c>
      <c r="AM1918" s="49">
        <v>268</v>
      </c>
      <c r="AN1918" s="49">
        <v>25.28</v>
      </c>
      <c r="AO1918" s="49">
        <v>6.52</v>
      </c>
      <c r="AP1918" s="49"/>
      <c r="AQ1918" s="197">
        <v>9</v>
      </c>
      <c r="AR1918" s="125">
        <v>5</v>
      </c>
      <c r="AS1918" s="49"/>
      <c r="AT1918" s="49"/>
      <c r="AU1918" s="49"/>
      <c r="AV1918" s="49">
        <v>0.25</v>
      </c>
      <c r="AW1918" s="49">
        <v>0.17</v>
      </c>
      <c r="AX1918" s="49"/>
      <c r="AY1918" s="49"/>
      <c r="AZ1918" s="71" t="s">
        <v>92</v>
      </c>
      <c r="BA1918" s="49" t="s">
        <v>48</v>
      </c>
      <c r="BB191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0.42000000000000004</v>
      </c>
      <c r="BC1918" s="72"/>
      <c r="BD1918" s="72"/>
      <c r="BE1918" s="72"/>
      <c r="BF1918" s="72"/>
      <c r="BG1918" s="74"/>
      <c r="BH1918" s="367"/>
      <c r="BI1918" s="45"/>
      <c r="BJ1918" s="45"/>
      <c r="BK1918" s="46"/>
      <c r="BL1918" s="45"/>
    </row>
    <row r="1919" spans="1:64" ht="21" customHeight="1" x14ac:dyDescent="0.3">
      <c r="A1919" s="76">
        <f>IFERROR(InformeTbHv[[#This Row],[T EFECTIVO]]/InformeTbHv[[#This Row],[Horas disponibles]],0)</f>
        <v>0.71264367816091956</v>
      </c>
      <c r="B1919" s="76">
        <f>((InformeTbHv[[#This Row],[T PROGRAMADO]]-InformeTbHv[[#This Row],[HORAS DE OTRAS PARADA]]))/InformeTbHv[[#This Row],[T PROGRAMADO]]</f>
        <v>0.69750000000000001</v>
      </c>
      <c r="C1919" s="217">
        <f>IFERROR(((InformeTbHv[[#This Row],[T PROGRAMADO]]-InformeTbHv[[#This Row],[Ttal P. mec]])/InformeTbHv[[#This Row],[T PROGRAMADO]]),0)</f>
        <v>0.97875000000000001</v>
      </c>
      <c r="D1919" s="49">
        <f>IFERROR(ROUND(InformeTbHv[[#This Row],[TOTAL DE ARBOLES]]/InformeTbHv[[#This Row],[T EFECTIVO]],2),"")</f>
        <v>50.18</v>
      </c>
      <c r="E1919" s="49">
        <f>(IFERROR(ROUND(InformeTbHv[[#This Row],[M3]]/InformeTbHv[[#This Row],[TOTAL DE ARBOLES]],2),""))</f>
        <v>0.13</v>
      </c>
      <c r="F1919" s="39">
        <f>IFERROR(ROUND(InformeTbHv[[#This Row],[M3]]/InformeTbHv[[#This Row],[T EFECTIVO]],2),"")</f>
        <v>6.65</v>
      </c>
      <c r="G1919" s="72">
        <f>InformeTbHv[[#This Row],[T PROGRAMADO]]-InformeTbHv[[#This Row],[HORAS DE OTRAS PARADA]]</f>
        <v>5.58</v>
      </c>
      <c r="H1919" s="72">
        <f>InformeTbHv[[#This Row],[T PROGRAMADO]]-SUM(InformeTbHv[[#This Row],[T PARADAS MEC]]+InformeTbHv[[#This Row],[ALISTAMIENTO]]+InformeTbHv[[#This Row],[Mantenimiento periódico]])</f>
        <v>7.83</v>
      </c>
      <c r="I1919" s="72">
        <f>InformeTbHv[[#This Row],[T PARADAS MEC]]+InformeTbHv[[#This Row],[ALISTAMIENTO]]+InformeTbHv[[#This Row],[Mantenimiento periódico]]</f>
        <v>0.17</v>
      </c>
      <c r="J1919" s="72">
        <f>SUMIF(InformeTbHv[[#This Row],[MOTIVO 1]],"Mantenimiento periódico",InformeTbHv[[#This Row],[T OTRA PARADA 1]])</f>
        <v>0</v>
      </c>
      <c r="K1919" s="197">
        <f>InformeTbHv[[#This Row],[Mantenimiento periódico]]+InformeTbHv[[#This Row],[ALISTAMIENTO]]</f>
        <v>0.17</v>
      </c>
      <c r="L1919" s="197">
        <f>SUM(InformeTbHv[[#This Row],[T OTRA PARADA 1]:[T OTRA PARADA 5]])</f>
        <v>2</v>
      </c>
      <c r="M1919" s="125" t="s">
        <v>136</v>
      </c>
      <c r="N1919" s="125" t="s">
        <v>1417</v>
      </c>
      <c r="O1919" s="248" t="s">
        <v>190</v>
      </c>
      <c r="P1919" s="49">
        <v>4582961</v>
      </c>
      <c r="Q1919" s="49" t="s">
        <v>65</v>
      </c>
      <c r="R1919" s="49" t="s">
        <v>49</v>
      </c>
      <c r="S1919" s="274">
        <v>46148</v>
      </c>
      <c r="T1919" s="49" t="s">
        <v>1237</v>
      </c>
      <c r="U1919" s="49"/>
      <c r="V1919" s="49"/>
      <c r="W1919" s="49"/>
      <c r="X1919" s="49"/>
      <c r="Y1919" s="49"/>
      <c r="Z1919" s="49"/>
      <c r="AA1919" s="49"/>
      <c r="AB1919" s="49"/>
      <c r="AC1919" s="49" t="s">
        <v>1456</v>
      </c>
      <c r="AD1919" s="49" t="s">
        <v>1501</v>
      </c>
      <c r="AE1919" s="49" t="s">
        <v>1513</v>
      </c>
      <c r="AF1919" s="49">
        <v>20.146366239482933</v>
      </c>
      <c r="AG1919" s="251" t="s">
        <v>205</v>
      </c>
      <c r="AH1919" s="259">
        <v>4</v>
      </c>
      <c r="AI1919" s="125" t="s">
        <v>45</v>
      </c>
      <c r="AJ1919" s="418">
        <f>VLOOKUP(InformeTbHv[[#This Row],[TURNO]],[1]INFORMEHV!AI$2:AK$184,2,0)</f>
        <v>0.58333333333333337</v>
      </c>
      <c r="AK1919" s="418">
        <f>VLOOKUP(InformeTbHv[[#This Row],[TURNO]],[1]INFORMEHV!AI$2:AK$184,3,0)</f>
        <v>0.91666666666666663</v>
      </c>
      <c r="AL1919" s="125">
        <v>28</v>
      </c>
      <c r="AM1919" s="49">
        <v>280</v>
      </c>
      <c r="AN1919" s="49">
        <v>37.1</v>
      </c>
      <c r="AO1919" s="49">
        <v>7.5</v>
      </c>
      <c r="AP1919" s="49">
        <v>57</v>
      </c>
      <c r="AQ1919" s="197">
        <v>15</v>
      </c>
      <c r="AR1919" s="125">
        <v>8</v>
      </c>
      <c r="AS1919" s="49"/>
      <c r="AT1919" s="49"/>
      <c r="AU1919" s="49"/>
      <c r="AV1919" s="49">
        <v>0.17</v>
      </c>
      <c r="AW1919" s="49">
        <v>0.25</v>
      </c>
      <c r="AX1919" s="49"/>
      <c r="AY1919" s="49">
        <v>4</v>
      </c>
      <c r="AZ1919" s="71"/>
      <c r="BA1919" s="49" t="s">
        <v>48</v>
      </c>
      <c r="BB191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2.42</v>
      </c>
      <c r="BC1919" s="72">
        <v>2</v>
      </c>
      <c r="BD1919" s="72"/>
      <c r="BE1919" s="72"/>
      <c r="BF1919" s="72"/>
      <c r="BG1919" s="74"/>
      <c r="BH1919" s="367" t="s">
        <v>236</v>
      </c>
      <c r="BI1919" s="45"/>
      <c r="BJ1919" s="45"/>
      <c r="BK1919" s="46"/>
      <c r="BL1919" s="45"/>
    </row>
    <row r="1920" spans="1:64" ht="21" customHeight="1" x14ac:dyDescent="0.3">
      <c r="A1920" s="161">
        <f>IFERROR(InformeTbHv[[#This Row],[T EFECTIVO]]/InformeTbHv[[#This Row],[Horas disponibles]],0)</f>
        <v>0.93614303959131551</v>
      </c>
      <c r="B1920" s="161">
        <f>((InformeTbHv[[#This Row],[T PROGRAMADO]]-InformeTbHv[[#This Row],[HORAS DE OTRAS PARADA]]))/InformeTbHv[[#This Row],[T PROGRAMADO]]</f>
        <v>0.91625000000000001</v>
      </c>
      <c r="C1920" s="371">
        <f>IFERROR(((InformeTbHv[[#This Row],[T PROGRAMADO]]-InformeTbHv[[#This Row],[Ttal P. mec]])/InformeTbHv[[#This Row],[T PROGRAMADO]]),0)</f>
        <v>0.97875000000000001</v>
      </c>
      <c r="D1920" s="273">
        <f>IFERROR(ROUND(InformeTbHv[[#This Row],[TOTAL DE ARBOLES]]/InformeTbHv[[#This Row],[T EFECTIVO]],2),"")</f>
        <v>50.34</v>
      </c>
      <c r="E1920" s="273">
        <f>(IFERROR(ROUND(InformeTbHv[[#This Row],[M3]]/InformeTbHv[[#This Row],[TOTAL DE ARBOLES]],2),""))</f>
        <v>0.22</v>
      </c>
      <c r="F1920" s="163">
        <f>IFERROR(ROUND(InformeTbHv[[#This Row],[M3]]/InformeTbHv[[#This Row],[T EFECTIVO]],2),"")</f>
        <v>11.05</v>
      </c>
      <c r="G1920" s="378">
        <f>InformeTbHv[[#This Row],[T PROGRAMADO]]-InformeTbHv[[#This Row],[HORAS DE OTRAS PARADA]]</f>
        <v>7.33</v>
      </c>
      <c r="H1920" s="378">
        <f>InformeTbHv[[#This Row],[T PROGRAMADO]]-SUM(InformeTbHv[[#This Row],[T PARADAS MEC]]+InformeTbHv[[#This Row],[ALISTAMIENTO]]+InformeTbHv[[#This Row],[Mantenimiento periódico]])</f>
        <v>7.83</v>
      </c>
      <c r="I1920" s="378">
        <f>InformeTbHv[[#This Row],[T PARADAS MEC]]+InformeTbHv[[#This Row],[ALISTAMIENTO]]+InformeTbHv[[#This Row],[Mantenimiento periódico]]</f>
        <v>0.17</v>
      </c>
      <c r="J1920" s="378">
        <f>SUMIF(InformeTbHv[[#This Row],[MOTIVO 1]],"Mantenimiento periódico",InformeTbHv[[#This Row],[T OTRA PARADA 1]])</f>
        <v>0</v>
      </c>
      <c r="K1920" s="381">
        <f>InformeTbHv[[#This Row],[Mantenimiento periódico]]+InformeTbHv[[#This Row],[ALISTAMIENTO]]</f>
        <v>0.17</v>
      </c>
      <c r="L1920" s="381">
        <f>SUM(InformeTbHv[[#This Row],[T OTRA PARADA 1]:[T OTRA PARADA 5]])</f>
        <v>0</v>
      </c>
      <c r="M1920" s="383" t="s">
        <v>136</v>
      </c>
      <c r="N1920" s="383" t="s">
        <v>1417</v>
      </c>
      <c r="O1920" s="385" t="s">
        <v>190</v>
      </c>
      <c r="P1920" s="273">
        <v>4582961</v>
      </c>
      <c r="Q1920" s="273" t="s">
        <v>65</v>
      </c>
      <c r="R1920" s="273" t="s">
        <v>49</v>
      </c>
      <c r="S1920" s="387">
        <v>46148</v>
      </c>
      <c r="T1920" s="273" t="s">
        <v>1237</v>
      </c>
      <c r="U1920" s="273"/>
      <c r="V1920" s="273"/>
      <c r="W1920" s="273"/>
      <c r="X1920" s="273"/>
      <c r="Y1920" s="273"/>
      <c r="Z1920" s="273"/>
      <c r="AA1920" s="273"/>
      <c r="AB1920" s="273"/>
      <c r="AC1920" s="273" t="s">
        <v>1456</v>
      </c>
      <c r="AD1920" s="273" t="s">
        <v>1501</v>
      </c>
      <c r="AE1920" s="273" t="s">
        <v>1513</v>
      </c>
      <c r="AF1920" s="273">
        <v>20.146366239482933</v>
      </c>
      <c r="AG1920" s="391" t="s">
        <v>205</v>
      </c>
      <c r="AH1920" s="393">
        <v>4</v>
      </c>
      <c r="AI1920" s="383" t="s">
        <v>45</v>
      </c>
      <c r="AJ1920" s="445">
        <f>VLOOKUP(InformeTbHv[[#This Row],[TURNO]],[1]INFORMEHV!AI$2:AK$184,2,0)</f>
        <v>0.58333333333333337</v>
      </c>
      <c r="AK1920" s="445">
        <f>VLOOKUP(InformeTbHv[[#This Row],[TURNO]],[1]INFORMEHV!AI$2:AK$184,3,0)</f>
        <v>0.91666666666666663</v>
      </c>
      <c r="AL1920" s="383">
        <v>25</v>
      </c>
      <c r="AM1920" s="273">
        <v>369</v>
      </c>
      <c r="AN1920" s="273">
        <v>81</v>
      </c>
      <c r="AO1920" s="273">
        <v>16.3</v>
      </c>
      <c r="AP1920" s="273"/>
      <c r="AQ1920" s="381">
        <v>15</v>
      </c>
      <c r="AR1920" s="383">
        <v>8</v>
      </c>
      <c r="AS1920" s="273"/>
      <c r="AT1920" s="273"/>
      <c r="AU1920" s="273"/>
      <c r="AV1920" s="273">
        <v>0.17</v>
      </c>
      <c r="AW1920" s="273">
        <v>0.25</v>
      </c>
      <c r="AX1920" s="273">
        <v>0.25</v>
      </c>
      <c r="AY1920" s="273"/>
      <c r="AZ1920" s="398" t="s">
        <v>1342</v>
      </c>
      <c r="BA1920" s="273" t="s">
        <v>48</v>
      </c>
      <c r="BB1920" s="305">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0.67</v>
      </c>
      <c r="BC1920" s="378"/>
      <c r="BD1920" s="378"/>
      <c r="BE1920" s="378"/>
      <c r="BF1920" s="378"/>
      <c r="BG1920" s="401"/>
      <c r="BH1920" s="404"/>
      <c r="BI1920" s="168"/>
      <c r="BJ1920" s="168"/>
      <c r="BK1920" s="169"/>
      <c r="BL1920" s="168"/>
    </row>
    <row r="1921" spans="1:64" ht="21" customHeight="1" x14ac:dyDescent="0.3">
      <c r="A1921" s="76">
        <f>IFERROR(InformeTbHv[[#This Row],[T EFECTIVO]]/InformeTbHv[[#This Row],[Horas disponibles]],0)</f>
        <v>0.90389016018306634</v>
      </c>
      <c r="B1921" s="76">
        <f>((InformeTbHv[[#This Row],[T PROGRAMADO]]-InformeTbHv[[#This Row],[HORAS DE OTRAS PARADA]]))/InformeTbHv[[#This Row],[T PROGRAMADO]]</f>
        <v>0.49375000000000002</v>
      </c>
      <c r="C1921" s="217">
        <f>IFERROR(((InformeTbHv[[#This Row],[T PROGRAMADO]]-InformeTbHv[[#This Row],[Ttal P. mec]])/InformeTbHv[[#This Row],[T PROGRAMADO]]),0)</f>
        <v>0.54625000000000001</v>
      </c>
      <c r="D1921" s="49">
        <f>IFERROR(ROUND(InformeTbHv[[#This Row],[TOTAL DE ARBOLES]]/InformeTbHv[[#This Row],[T EFECTIVO]],2),"")</f>
        <v>64.81</v>
      </c>
      <c r="E1921" s="49">
        <f>(IFERROR(ROUND(InformeTbHv[[#This Row],[M3]]/InformeTbHv[[#This Row],[TOTAL DE ARBOLES]],2),""))</f>
        <v>0.33</v>
      </c>
      <c r="F1921" s="39">
        <f>IFERROR(ROUND(InformeTbHv[[#This Row],[M3]]/InformeTbHv[[#This Row],[T EFECTIVO]],2),"")</f>
        <v>21.23</v>
      </c>
      <c r="G1921" s="72">
        <f>InformeTbHv[[#This Row],[T PROGRAMADO]]-InformeTbHv[[#This Row],[HORAS DE OTRAS PARADA]]</f>
        <v>3.95</v>
      </c>
      <c r="H1921" s="72">
        <f>InformeTbHv[[#This Row],[T PROGRAMADO]]-SUM(InformeTbHv[[#This Row],[T PARADAS MEC]]+InformeTbHv[[#This Row],[ALISTAMIENTO]]+InformeTbHv[[#This Row],[Mantenimiento periódico]])</f>
        <v>4.37</v>
      </c>
      <c r="I1921" s="72">
        <f>InformeTbHv[[#This Row],[T PARADAS MEC]]+InformeTbHv[[#This Row],[ALISTAMIENTO]]+InformeTbHv[[#This Row],[Mantenimiento periódico]]</f>
        <v>3.63</v>
      </c>
      <c r="J1921" s="72">
        <f>SUMIF(InformeTbHv[[#This Row],[MOTIVO 1]],"Mantenimiento periódico",InformeTbHv[[#This Row],[T OTRA PARADA 1]])</f>
        <v>0</v>
      </c>
      <c r="K1921" s="197">
        <f>InformeTbHv[[#This Row],[Mantenimiento periódico]]+InformeTbHv[[#This Row],[ALISTAMIENTO]]</f>
        <v>0.33</v>
      </c>
      <c r="L1921" s="197">
        <f>SUM(InformeTbHv[[#This Row],[T OTRA PARADA 1]:[T OTRA PARADA 5]])</f>
        <v>0</v>
      </c>
      <c r="M1921" s="125" t="s">
        <v>76</v>
      </c>
      <c r="N1921" s="125" t="s">
        <v>1418</v>
      </c>
      <c r="O1921" s="248" t="s">
        <v>83</v>
      </c>
      <c r="P1921" s="49">
        <v>1116724602</v>
      </c>
      <c r="Q1921" s="49" t="s">
        <v>43</v>
      </c>
      <c r="R1921" s="49" t="s">
        <v>49</v>
      </c>
      <c r="S1921" s="274">
        <v>46148</v>
      </c>
      <c r="T1921" s="49" t="s">
        <v>1350</v>
      </c>
      <c r="U1921" s="49"/>
      <c r="V1921" s="49"/>
      <c r="W1921" s="49"/>
      <c r="X1921" s="49"/>
      <c r="Y1921" s="49"/>
      <c r="Z1921" s="49"/>
      <c r="AA1921" s="49"/>
      <c r="AB1921" s="49"/>
      <c r="AC1921" s="49" t="s">
        <v>1462</v>
      </c>
      <c r="AD1921" s="49" t="s">
        <v>1507</v>
      </c>
      <c r="AE1921" s="49" t="s">
        <v>1509</v>
      </c>
      <c r="AF1921" s="49">
        <v>27.961336744904635</v>
      </c>
      <c r="AG1921" s="251" t="s">
        <v>205</v>
      </c>
      <c r="AH1921" s="259">
        <v>2</v>
      </c>
      <c r="AI1921" s="125" t="s">
        <v>45</v>
      </c>
      <c r="AJ1921" s="418">
        <f>VLOOKUP(InformeTbHv[[#This Row],[TURNO]],[1]INFORMEHV!AI$2:AK$184,2,0)</f>
        <v>0.58333333333333337</v>
      </c>
      <c r="AK1921" s="418">
        <f>VLOOKUP(InformeTbHv[[#This Row],[TURNO]],[1]INFORMEHV!AI$2:AK$184,3,0)</f>
        <v>0.91666666666666663</v>
      </c>
      <c r="AL1921" s="125">
        <v>25</v>
      </c>
      <c r="AM1921" s="49">
        <v>256</v>
      </c>
      <c r="AN1921" s="49">
        <v>83.85</v>
      </c>
      <c r="AO1921" s="49">
        <v>17.260000000000002</v>
      </c>
      <c r="AP1921" s="49"/>
      <c r="AQ1921" s="197">
        <v>20</v>
      </c>
      <c r="AR1921" s="125">
        <v>8</v>
      </c>
      <c r="AS1921" s="49">
        <v>3.3</v>
      </c>
      <c r="AT1921" s="49"/>
      <c r="AU1921" s="49" t="s">
        <v>1355</v>
      </c>
      <c r="AV1921" s="49">
        <v>0.33</v>
      </c>
      <c r="AW1921" s="49">
        <v>0.25</v>
      </c>
      <c r="AX1921" s="49">
        <v>0.17</v>
      </c>
      <c r="AY1921" s="49"/>
      <c r="AZ1921" s="71" t="s">
        <v>1356</v>
      </c>
      <c r="BA1921" s="49" t="s">
        <v>46</v>
      </c>
      <c r="BB192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4.05</v>
      </c>
      <c r="BC1921" s="72"/>
      <c r="BD1921" s="72"/>
      <c r="BE1921" s="72"/>
      <c r="BF1921" s="72"/>
      <c r="BG1921" s="74"/>
      <c r="BH1921" s="367"/>
      <c r="BI1921" s="45"/>
      <c r="BJ1921" s="45"/>
      <c r="BK1921" s="46"/>
      <c r="BL1921" s="45"/>
    </row>
    <row r="1922" spans="1:64" ht="21" customHeight="1" x14ac:dyDescent="0.3">
      <c r="A1922" s="76">
        <f>IFERROR(InformeTbHv[[#This Row],[T EFECTIVO]]/InformeTbHv[[#This Row],[Horas disponibles]],0)</f>
        <v>0</v>
      </c>
      <c r="B1922" s="76">
        <f>((InformeTbHv[[#This Row],[T PROGRAMADO]]-InformeTbHv[[#This Row],[HORAS DE OTRAS PARADA]]))/InformeTbHv[[#This Row],[T PROGRAMADO]]</f>
        <v>0</v>
      </c>
      <c r="C1922" s="217">
        <f>IFERROR(((InformeTbHv[[#This Row],[T PROGRAMADO]]-InformeTbHv[[#This Row],[Ttal P. mec]])/InformeTbHv[[#This Row],[T PROGRAMADO]]),0)</f>
        <v>0</v>
      </c>
      <c r="D1922" s="49" t="str">
        <f>IFERROR(ROUND(InformeTbHv[[#This Row],[TOTAL DE ARBOLES]]/InformeTbHv[[#This Row],[T EFECTIVO]],2),"")</f>
        <v/>
      </c>
      <c r="E1922" s="49" t="str">
        <f>(IFERROR(ROUND(InformeTbHv[[#This Row],[M3]]/InformeTbHv[[#This Row],[TOTAL DE ARBOLES]],2),""))</f>
        <v/>
      </c>
      <c r="F1922" s="39" t="str">
        <f>IFERROR(ROUND(InformeTbHv[[#This Row],[M3]]/InformeTbHv[[#This Row],[T EFECTIVO]],2),"")</f>
        <v/>
      </c>
      <c r="G1922" s="72">
        <f>InformeTbHv[[#This Row],[T PROGRAMADO]]-InformeTbHv[[#This Row],[HORAS DE OTRAS PARADA]]</f>
        <v>0</v>
      </c>
      <c r="H1922" s="72">
        <f>InformeTbHv[[#This Row],[T PROGRAMADO]]-SUM(InformeTbHv[[#This Row],[T PARADAS MEC]]+InformeTbHv[[#This Row],[ALISTAMIENTO]]+InformeTbHv[[#This Row],[Mantenimiento periódico]])</f>
        <v>0</v>
      </c>
      <c r="I1922" s="72">
        <f>InformeTbHv[[#This Row],[T PARADAS MEC]]+InformeTbHv[[#This Row],[ALISTAMIENTO]]+InformeTbHv[[#This Row],[Mantenimiento periódico]]</f>
        <v>8</v>
      </c>
      <c r="J1922" s="72">
        <f>SUMIF(InformeTbHv[[#This Row],[MOTIVO 1]],"Mantenimiento periódico",InformeTbHv[[#This Row],[T OTRA PARADA 1]])</f>
        <v>0</v>
      </c>
      <c r="K1922" s="197">
        <f>InformeTbHv[[#This Row],[Mantenimiento periódico]]+InformeTbHv[[#This Row],[ALISTAMIENTO]]</f>
        <v>0</v>
      </c>
      <c r="L1922" s="197">
        <f>SUM(InformeTbHv[[#This Row],[T OTRA PARADA 1]:[T OTRA PARADA 5]])</f>
        <v>0</v>
      </c>
      <c r="M1922" s="125" t="s">
        <v>76</v>
      </c>
      <c r="N1922" s="125" t="s">
        <v>1418</v>
      </c>
      <c r="O1922" s="248" t="s">
        <v>78</v>
      </c>
      <c r="P1922" s="49">
        <v>1006316837</v>
      </c>
      <c r="Q1922" s="49" t="s">
        <v>43</v>
      </c>
      <c r="R1922" s="49" t="s">
        <v>49</v>
      </c>
      <c r="S1922" s="274">
        <v>46148</v>
      </c>
      <c r="T1922" s="49" t="s">
        <v>1350</v>
      </c>
      <c r="U1922" s="49"/>
      <c r="V1922" s="49"/>
      <c r="W1922" s="49"/>
      <c r="X1922" s="49"/>
      <c r="Y1922" s="49"/>
      <c r="Z1922" s="49"/>
      <c r="AA1922" s="49"/>
      <c r="AB1922" s="49"/>
      <c r="AC1922" s="49" t="s">
        <v>1462</v>
      </c>
      <c r="AD1922" s="49" t="s">
        <v>1507</v>
      </c>
      <c r="AE1922" s="49" t="s">
        <v>1509</v>
      </c>
      <c r="AF1922" s="49">
        <v>27.961336744904635</v>
      </c>
      <c r="AG1922" s="251" t="s">
        <v>205</v>
      </c>
      <c r="AH1922" s="259">
        <v>2</v>
      </c>
      <c r="AI1922" s="125" t="s">
        <v>47</v>
      </c>
      <c r="AJ1922" s="418">
        <f>VLOOKUP(InformeTbHv[[#This Row],[TURNO]],[1]INFORMEHV!AI$2:AK$184,2,0)</f>
        <v>0.25</v>
      </c>
      <c r="AK1922" s="418">
        <f>VLOOKUP(InformeTbHv[[#This Row],[TURNO]],[1]INFORMEHV!AI$2:AK$184,3,0)</f>
        <v>0.58333333333333337</v>
      </c>
      <c r="AL1922" s="125"/>
      <c r="AM1922" s="49"/>
      <c r="AN1922" s="49"/>
      <c r="AO1922" s="49"/>
      <c r="AP1922" s="49"/>
      <c r="AQ1922" s="197"/>
      <c r="AR1922" s="125">
        <v>8</v>
      </c>
      <c r="AS1922" s="49">
        <v>8</v>
      </c>
      <c r="AT1922" s="49" t="s">
        <v>327</v>
      </c>
      <c r="AU1922" s="49" t="s">
        <v>1355</v>
      </c>
      <c r="AV1922" s="49"/>
      <c r="AW1922" s="49"/>
      <c r="AX1922" s="49"/>
      <c r="AY1922" s="49"/>
      <c r="AZ1922" s="71" t="s">
        <v>1357</v>
      </c>
      <c r="BA1922" s="49" t="s">
        <v>46</v>
      </c>
      <c r="BB192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1922" s="72"/>
      <c r="BD1922" s="72"/>
      <c r="BE1922" s="72"/>
      <c r="BF1922" s="72"/>
      <c r="BG1922" s="74"/>
      <c r="BH1922" s="367"/>
      <c r="BI1922" s="45"/>
      <c r="BJ1922" s="45"/>
      <c r="BK1922" s="46"/>
      <c r="BL1922" s="45"/>
    </row>
    <row r="1923" spans="1:64" ht="21" customHeight="1" x14ac:dyDescent="0.3">
      <c r="A1923" s="76">
        <f>IFERROR(InformeTbHv[[#This Row],[T EFECTIVO]]/InformeTbHv[[#This Row],[Horas disponibles]],0)</f>
        <v>0</v>
      </c>
      <c r="B1923" s="76">
        <f>((InformeTbHv[[#This Row],[T PROGRAMADO]]-InformeTbHv[[#This Row],[HORAS DE OTRAS PARADA]]))/InformeTbHv[[#This Row],[T PROGRAMADO]]</f>
        <v>0</v>
      </c>
      <c r="C1923" s="217">
        <f>IFERROR(((InformeTbHv[[#This Row],[T PROGRAMADO]]-InformeTbHv[[#This Row],[Ttal P. mec]])/InformeTbHv[[#This Row],[T PROGRAMADO]]),0)</f>
        <v>1</v>
      </c>
      <c r="D1923" s="49" t="str">
        <f>IFERROR(ROUND(InformeTbHv[[#This Row],[TOTAL DE ARBOLES]]/InformeTbHv[[#This Row],[T EFECTIVO]],2),"")</f>
        <v/>
      </c>
      <c r="E1923" s="49" t="str">
        <f>(IFERROR(ROUND(InformeTbHv[[#This Row],[M3]]/InformeTbHv[[#This Row],[TOTAL DE ARBOLES]],2),""))</f>
        <v/>
      </c>
      <c r="F1923" s="39" t="str">
        <f>IFERROR(ROUND(InformeTbHv[[#This Row],[M3]]/InformeTbHv[[#This Row],[T EFECTIVO]],2),"")</f>
        <v/>
      </c>
      <c r="G1923" s="72">
        <f>InformeTbHv[[#This Row],[T PROGRAMADO]]-InformeTbHv[[#This Row],[HORAS DE OTRAS PARADA]]</f>
        <v>0</v>
      </c>
      <c r="H1923" s="72">
        <f>InformeTbHv[[#This Row],[T PROGRAMADO]]-SUM(InformeTbHv[[#This Row],[T PARADAS MEC]]+InformeTbHv[[#This Row],[ALISTAMIENTO]]+InformeTbHv[[#This Row],[Mantenimiento periódico]])</f>
        <v>8</v>
      </c>
      <c r="I1923" s="72">
        <f>InformeTbHv[[#This Row],[T PARADAS MEC]]+InformeTbHv[[#This Row],[ALISTAMIENTO]]+InformeTbHv[[#This Row],[Mantenimiento periódico]]</f>
        <v>0</v>
      </c>
      <c r="J1923" s="72">
        <f>SUMIF(InformeTbHv[[#This Row],[MOTIVO 1]],"Mantenimiento periódico",InformeTbHv[[#This Row],[T OTRA PARADA 1]])</f>
        <v>0</v>
      </c>
      <c r="K1923" s="197">
        <f>InformeTbHv[[#This Row],[Mantenimiento periódico]]+InformeTbHv[[#This Row],[ALISTAMIENTO]]</f>
        <v>0</v>
      </c>
      <c r="L1923" s="197">
        <f>SUM(InformeTbHv[[#This Row],[T OTRA PARADA 1]:[T OTRA PARADA 5]])</f>
        <v>8</v>
      </c>
      <c r="M1923" s="125" t="s">
        <v>79</v>
      </c>
      <c r="N1923" s="125" t="s">
        <v>1417</v>
      </c>
      <c r="O1923" s="248" t="s">
        <v>67</v>
      </c>
      <c r="P1923" s="49">
        <v>4516297</v>
      </c>
      <c r="Q1923" s="49" t="s">
        <v>43</v>
      </c>
      <c r="R1923" s="49" t="s">
        <v>74</v>
      </c>
      <c r="S1923" s="274">
        <v>46148</v>
      </c>
      <c r="T1923" s="49" t="s">
        <v>1352</v>
      </c>
      <c r="U1923" s="49"/>
      <c r="V1923" s="49"/>
      <c r="W1923" s="49"/>
      <c r="X1923" s="49"/>
      <c r="Y1923" s="49"/>
      <c r="Z1923" s="49"/>
      <c r="AA1923" s="49"/>
      <c r="AB1923" s="49"/>
      <c r="AC1923" s="49" t="s">
        <v>1463</v>
      </c>
      <c r="AD1923" s="49" t="s">
        <v>1508</v>
      </c>
      <c r="AE1923" s="49" t="s">
        <v>1521</v>
      </c>
      <c r="AF1923" s="49">
        <v>26.335330441085052</v>
      </c>
      <c r="AG1923" s="251" t="s">
        <v>208</v>
      </c>
      <c r="AH1923" s="259">
        <v>3</v>
      </c>
      <c r="AI1923" s="125" t="s">
        <v>45</v>
      </c>
      <c r="AJ1923" s="418">
        <f>VLOOKUP(InformeTbHv[[#This Row],[TURNO]],[1]INFORMEHV!AI$2:AK$184,2,0)</f>
        <v>0.58333333333333337</v>
      </c>
      <c r="AK1923" s="418">
        <f>VLOOKUP(InformeTbHv[[#This Row],[TURNO]],[1]INFORMEHV!AI$2:AK$184,3,0)</f>
        <v>0.91666666666666663</v>
      </c>
      <c r="AL1923" s="125"/>
      <c r="AM1923" s="49"/>
      <c r="AN1923" s="49"/>
      <c r="AO1923" s="49"/>
      <c r="AP1923" s="49"/>
      <c r="AQ1923" s="197"/>
      <c r="AR1923" s="125">
        <v>8</v>
      </c>
      <c r="AS1923" s="49"/>
      <c r="AT1923" s="49"/>
      <c r="AU1923" s="49"/>
      <c r="AV1923" s="49"/>
      <c r="AW1923" s="49"/>
      <c r="AX1923" s="49"/>
      <c r="AY1923" s="49"/>
      <c r="AZ1923" s="71" t="s">
        <v>1358</v>
      </c>
      <c r="BA1923" s="49" t="s">
        <v>46</v>
      </c>
      <c r="BB192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1923" s="72">
        <v>8</v>
      </c>
      <c r="BD1923" s="72"/>
      <c r="BE1923" s="72"/>
      <c r="BF1923" s="72"/>
      <c r="BG1923" s="74"/>
      <c r="BH1923" s="367" t="s">
        <v>858</v>
      </c>
      <c r="BI1923" s="45"/>
      <c r="BJ1923" s="45"/>
      <c r="BK1923" s="46"/>
      <c r="BL1923" s="45"/>
    </row>
    <row r="1924" spans="1:64" ht="21" customHeight="1" x14ac:dyDescent="0.3">
      <c r="A1924" s="76">
        <f>IFERROR(InformeTbHv[[#This Row],[T EFECTIVO]]/InformeTbHv[[#This Row],[Horas disponibles]],0)</f>
        <v>0</v>
      </c>
      <c r="B1924" s="76">
        <f>((InformeTbHv[[#This Row],[T PROGRAMADO]]-InformeTbHv[[#This Row],[HORAS DE OTRAS PARADA]]))/InformeTbHv[[#This Row],[T PROGRAMADO]]</f>
        <v>0</v>
      </c>
      <c r="C1924" s="217">
        <f>IFERROR(((InformeTbHv[[#This Row],[T PROGRAMADO]]-InformeTbHv[[#This Row],[Ttal P. mec]])/InformeTbHv[[#This Row],[T PROGRAMADO]]),0)</f>
        <v>1</v>
      </c>
      <c r="D1924" s="49" t="str">
        <f>IFERROR(ROUND(InformeTbHv[[#This Row],[TOTAL DE ARBOLES]]/InformeTbHv[[#This Row],[T EFECTIVO]],2),"")</f>
        <v/>
      </c>
      <c r="E1924" s="49" t="str">
        <f>(IFERROR(ROUND(InformeTbHv[[#This Row],[M3]]/InformeTbHv[[#This Row],[TOTAL DE ARBOLES]],2),""))</f>
        <v/>
      </c>
      <c r="F1924" s="39" t="str">
        <f>IFERROR(ROUND(InformeTbHv[[#This Row],[M3]]/InformeTbHv[[#This Row],[T EFECTIVO]],2),"")</f>
        <v/>
      </c>
      <c r="G1924" s="72">
        <f>InformeTbHv[[#This Row],[T PROGRAMADO]]-InformeTbHv[[#This Row],[HORAS DE OTRAS PARADA]]</f>
        <v>0</v>
      </c>
      <c r="H1924" s="72">
        <f>InformeTbHv[[#This Row],[T PROGRAMADO]]-SUM(InformeTbHv[[#This Row],[T PARADAS MEC]]+InformeTbHv[[#This Row],[ALISTAMIENTO]]+InformeTbHv[[#This Row],[Mantenimiento periódico]])</f>
        <v>8</v>
      </c>
      <c r="I1924" s="72">
        <f>InformeTbHv[[#This Row],[T PARADAS MEC]]+InformeTbHv[[#This Row],[ALISTAMIENTO]]+InformeTbHv[[#This Row],[Mantenimiento periódico]]</f>
        <v>0</v>
      </c>
      <c r="J1924" s="72">
        <f>SUMIF(InformeTbHv[[#This Row],[MOTIVO 1]],"Mantenimiento periódico",InformeTbHv[[#This Row],[T OTRA PARADA 1]])</f>
        <v>0</v>
      </c>
      <c r="K1924" s="197">
        <f>InformeTbHv[[#This Row],[Mantenimiento periódico]]+InformeTbHv[[#This Row],[ALISTAMIENTO]]</f>
        <v>0</v>
      </c>
      <c r="L1924" s="197">
        <f>SUM(InformeTbHv[[#This Row],[T OTRA PARADA 1]:[T OTRA PARADA 5]])</f>
        <v>8</v>
      </c>
      <c r="M1924" s="125" t="s">
        <v>79</v>
      </c>
      <c r="N1924" s="125" t="s">
        <v>1417</v>
      </c>
      <c r="O1924" s="248" t="s">
        <v>64</v>
      </c>
      <c r="P1924" s="49">
        <v>94282613</v>
      </c>
      <c r="Q1924" s="49" t="s">
        <v>43</v>
      </c>
      <c r="R1924" s="49" t="s">
        <v>74</v>
      </c>
      <c r="S1924" s="274">
        <v>46148</v>
      </c>
      <c r="T1924" s="49" t="s">
        <v>1352</v>
      </c>
      <c r="U1924" s="49"/>
      <c r="V1924" s="49"/>
      <c r="W1924" s="49"/>
      <c r="X1924" s="49"/>
      <c r="Y1924" s="49"/>
      <c r="Z1924" s="49"/>
      <c r="AA1924" s="49"/>
      <c r="AB1924" s="49"/>
      <c r="AC1924" s="49" t="s">
        <v>1463</v>
      </c>
      <c r="AD1924" s="49" t="s">
        <v>1508</v>
      </c>
      <c r="AE1924" s="49" t="s">
        <v>1521</v>
      </c>
      <c r="AF1924" s="49">
        <v>26.335330441085052</v>
      </c>
      <c r="AG1924" s="251" t="s">
        <v>208</v>
      </c>
      <c r="AH1924" s="259">
        <v>3</v>
      </c>
      <c r="AI1924" s="125" t="s">
        <v>47</v>
      </c>
      <c r="AJ1924" s="418">
        <f>VLOOKUP(InformeTbHv[[#This Row],[TURNO]],[1]INFORMEHV!AI$2:AK$184,2,0)</f>
        <v>0.25</v>
      </c>
      <c r="AK1924" s="418">
        <f>VLOOKUP(InformeTbHv[[#This Row],[TURNO]],[1]INFORMEHV!AI$2:AK$184,3,0)</f>
        <v>0.58333333333333337</v>
      </c>
      <c r="AL1924" s="125"/>
      <c r="AM1924" s="49"/>
      <c r="AN1924" s="49"/>
      <c r="AO1924" s="49"/>
      <c r="AP1924" s="49"/>
      <c r="AQ1924" s="197"/>
      <c r="AR1924" s="125">
        <v>8</v>
      </c>
      <c r="AS1924" s="49"/>
      <c r="AT1924" s="49"/>
      <c r="AU1924" s="49"/>
      <c r="AV1924" s="49"/>
      <c r="AW1924" s="49"/>
      <c r="AX1924" s="49"/>
      <c r="AY1924" s="49"/>
      <c r="AZ1924" s="71" t="s">
        <v>1359</v>
      </c>
      <c r="BA1924" s="49" t="s">
        <v>46</v>
      </c>
      <c r="BB192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1924" s="72">
        <v>8</v>
      </c>
      <c r="BD1924" s="72"/>
      <c r="BE1924" s="72"/>
      <c r="BF1924" s="72"/>
      <c r="BG1924" s="74"/>
      <c r="BH1924" s="367" t="s">
        <v>858</v>
      </c>
      <c r="BI1924" s="45"/>
      <c r="BJ1924" s="45"/>
      <c r="BK1924" s="46"/>
      <c r="BL1924" s="45"/>
    </row>
    <row r="1925" spans="1:64" ht="21" customHeight="1" x14ac:dyDescent="0.3">
      <c r="A1925" s="275">
        <f>IFERROR(InformeTbHv[[#This Row],[T EFECTIVO]]/InformeTbHv[[#This Row],[Horas disponibles]],0)</f>
        <v>0.9453125</v>
      </c>
      <c r="B1925" s="76">
        <f>((InformeTbHv[[#This Row],[T PROGRAMADO]]-InformeTbHv[[#This Row],[HORAS DE OTRAS PARADA]]))/InformeTbHv[[#This Row],[T PROGRAMADO]]</f>
        <v>0.90749999999999997</v>
      </c>
      <c r="C1925" s="276">
        <f>IFERROR(((InformeTbHv[[#This Row],[T PROGRAMADO]]-InformeTbHv[[#This Row],[Ttal P. mec]])/InformeTbHv[[#This Row],[T PROGRAMADO]]),0)</f>
        <v>0.96</v>
      </c>
      <c r="D1925" s="277">
        <f>IFERROR(ROUND(InformeTbHv[[#This Row],[TOTAL DE ARBOLES]]/InformeTbHv[[#This Row],[T EFECTIVO]],2),"")</f>
        <v>49.86</v>
      </c>
      <c r="E1925" s="277">
        <f>(IFERROR(ROUND(InformeTbHv[[#This Row],[M3]]/InformeTbHv[[#This Row],[TOTAL DE ARBOLES]],2),""))</f>
        <v>0.54</v>
      </c>
      <c r="F1925" s="39">
        <f>IFERROR(ROUND(InformeTbHv[[#This Row],[M3]]/InformeTbHv[[#This Row],[T EFECTIVO]],2),"")</f>
        <v>27.02</v>
      </c>
      <c r="G1925" s="278">
        <f>InformeTbHv[[#This Row],[T PROGRAMADO]]-InformeTbHv[[#This Row],[HORAS DE OTRAS PARADA]]</f>
        <v>7.26</v>
      </c>
      <c r="H1925" s="278">
        <f>InformeTbHv[[#This Row],[T PROGRAMADO]]-SUM(InformeTbHv[[#This Row],[T PARADAS MEC]]+InformeTbHv[[#This Row],[ALISTAMIENTO]]+InformeTbHv[[#This Row],[Mantenimiento periódico]])</f>
        <v>7.68</v>
      </c>
      <c r="I1925" s="278">
        <f>InformeTbHv[[#This Row],[T PARADAS MEC]]+InformeTbHv[[#This Row],[ALISTAMIENTO]]+InformeTbHv[[#This Row],[Mantenimiento periódico]]</f>
        <v>0.32</v>
      </c>
      <c r="J1925" s="278">
        <f>SUMIF(InformeTbHv[[#This Row],[MOTIVO 1]],"Mantenimiento periódico",InformeTbHv[[#This Row],[T OTRA PARADA 1]])</f>
        <v>0</v>
      </c>
      <c r="K1925" s="279">
        <f>InformeTbHv[[#This Row],[Mantenimiento periódico]]+InformeTbHv[[#This Row],[ALISTAMIENTO]]</f>
        <v>0.32</v>
      </c>
      <c r="L1925" s="279">
        <f>SUM(InformeTbHv[[#This Row],[T OTRA PARADA 1]:[T OTRA PARADA 5]])</f>
        <v>0</v>
      </c>
      <c r="M1925" s="280" t="s">
        <v>55</v>
      </c>
      <c r="N1925" s="280" t="s">
        <v>1418</v>
      </c>
      <c r="O1925" s="281" t="s">
        <v>95</v>
      </c>
      <c r="P1925" s="277">
        <v>6135776</v>
      </c>
      <c r="Q1925" s="277" t="s">
        <v>43</v>
      </c>
      <c r="R1925" s="277" t="s">
        <v>49</v>
      </c>
      <c r="S1925" s="282">
        <v>46148</v>
      </c>
      <c r="T1925" s="277" t="s">
        <v>518</v>
      </c>
      <c r="U1925" s="277"/>
      <c r="V1925" s="277"/>
      <c r="W1925" s="277"/>
      <c r="X1925" s="277"/>
      <c r="Y1925" s="277"/>
      <c r="Z1925" s="277"/>
      <c r="AA1925" s="277"/>
      <c r="AB1925" s="277"/>
      <c r="AC1925" s="277" t="s">
        <v>1431</v>
      </c>
      <c r="AD1925" s="277" t="s">
        <v>1476</v>
      </c>
      <c r="AE1925" s="277" t="s">
        <v>1518</v>
      </c>
      <c r="AF1925" s="277">
        <v>19.234154182394327</v>
      </c>
      <c r="AG1925" s="283" t="s">
        <v>205</v>
      </c>
      <c r="AH1925" s="284">
        <v>36</v>
      </c>
      <c r="AI1925" s="280" t="s">
        <v>61</v>
      </c>
      <c r="AJ1925" s="446">
        <f>VLOOKUP(InformeTbHv[[#This Row],[TURNO]],[1]INFORMEHV!AI$2:AK$184,2,0)</f>
        <v>0.91666666666666663</v>
      </c>
      <c r="AK1925" s="446">
        <f>VLOOKUP(InformeTbHv[[#This Row],[TURNO]],[1]INFORMEHV!AI$2:AK$184,3,0)</f>
        <v>0.25</v>
      </c>
      <c r="AL1925" s="280">
        <v>28</v>
      </c>
      <c r="AM1925" s="277">
        <v>362</v>
      </c>
      <c r="AN1925" s="277">
        <v>196.15</v>
      </c>
      <c r="AO1925" s="277">
        <v>39.659999999999997</v>
      </c>
      <c r="AP1925" s="277"/>
      <c r="AQ1925" s="301">
        <v>20.6</v>
      </c>
      <c r="AR1925" s="280">
        <v>8</v>
      </c>
      <c r="AS1925" s="277"/>
      <c r="AT1925" s="277"/>
      <c r="AU1925" s="277"/>
      <c r="AV1925" s="277">
        <v>0.32</v>
      </c>
      <c r="AW1925" s="277">
        <v>0.25</v>
      </c>
      <c r="AX1925" s="277">
        <v>0.17</v>
      </c>
      <c r="AY1925" s="277"/>
      <c r="AZ1925" s="285" t="s">
        <v>1371</v>
      </c>
      <c r="BA1925" s="277" t="s">
        <v>46</v>
      </c>
      <c r="BB192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0.7400000000000001</v>
      </c>
      <c r="BC1925" s="278"/>
      <c r="BD1925" s="278"/>
      <c r="BE1925" s="278"/>
      <c r="BF1925" s="278"/>
      <c r="BG1925" s="286"/>
      <c r="BH1925" s="367"/>
      <c r="BI1925" s="45"/>
      <c r="BJ1925" s="45"/>
      <c r="BK1925" s="46"/>
      <c r="BL1925" s="287"/>
    </row>
    <row r="1926" spans="1:64" ht="21" customHeight="1" x14ac:dyDescent="0.3">
      <c r="A1926" s="275">
        <f>IFERROR(InformeTbHv[[#This Row],[T EFECTIVO]]/InformeTbHv[[#This Row],[Horas disponibles]],0)</f>
        <v>0.90339425587467359</v>
      </c>
      <c r="B1926" s="76">
        <f>((InformeTbHv[[#This Row],[T PROGRAMADO]]-InformeTbHv[[#This Row],[HORAS DE OTRAS PARADA]]))/InformeTbHv[[#This Row],[T PROGRAMADO]]</f>
        <v>0.4325</v>
      </c>
      <c r="C1926" s="276">
        <f>IFERROR(((InformeTbHv[[#This Row],[T PROGRAMADO]]-InformeTbHv[[#This Row],[Ttal P. mec]])/InformeTbHv[[#This Row],[T PROGRAMADO]]),0)</f>
        <v>0.47875000000000001</v>
      </c>
      <c r="D1926" s="277">
        <f>IFERROR(ROUND(InformeTbHv[[#This Row],[TOTAL DE ARBOLES]]/InformeTbHv[[#This Row],[T EFECTIVO]],2),"")</f>
        <v>59.54</v>
      </c>
      <c r="E1926" s="277">
        <f>(IFERROR(ROUND(InformeTbHv[[#This Row],[M3]]/InformeTbHv[[#This Row],[TOTAL DE ARBOLES]],2),""))</f>
        <v>0.69</v>
      </c>
      <c r="F1926" s="39">
        <f>IFERROR(ROUND(InformeTbHv[[#This Row],[M3]]/InformeTbHv[[#This Row],[T EFECTIVO]],2),"")</f>
        <v>41.36</v>
      </c>
      <c r="G1926" s="278">
        <f>InformeTbHv[[#This Row],[T PROGRAMADO]]-InformeTbHv[[#This Row],[HORAS DE OTRAS PARADA]]</f>
        <v>3.46</v>
      </c>
      <c r="H1926" s="278">
        <f>InformeTbHv[[#This Row],[T PROGRAMADO]]-SUM(InformeTbHv[[#This Row],[T PARADAS MEC]]+InformeTbHv[[#This Row],[ALISTAMIENTO]]+InformeTbHv[[#This Row],[Mantenimiento periódico]])</f>
        <v>3.83</v>
      </c>
      <c r="I1926" s="278">
        <f>InformeTbHv[[#This Row],[T PARADAS MEC]]+InformeTbHv[[#This Row],[ALISTAMIENTO]]+InformeTbHv[[#This Row],[Mantenimiento periódico]]</f>
        <v>4.17</v>
      </c>
      <c r="J1926" s="278">
        <f>SUMIF(InformeTbHv[[#This Row],[MOTIVO 1]],"Mantenimiento periódico",InformeTbHv[[#This Row],[T OTRA PARADA 1]])</f>
        <v>0</v>
      </c>
      <c r="K1926" s="279">
        <f>InformeTbHv[[#This Row],[Mantenimiento periódico]]+InformeTbHv[[#This Row],[ALISTAMIENTO]]</f>
        <v>0.17</v>
      </c>
      <c r="L1926" s="279">
        <f>SUM(InformeTbHv[[#This Row],[T OTRA PARADA 1]:[T OTRA PARADA 5]])</f>
        <v>0</v>
      </c>
      <c r="M1926" s="280" t="s">
        <v>55</v>
      </c>
      <c r="N1926" s="280" t="s">
        <v>1418</v>
      </c>
      <c r="O1926" s="281" t="s">
        <v>94</v>
      </c>
      <c r="P1926" s="277">
        <v>94269293</v>
      </c>
      <c r="Q1926" s="277" t="s">
        <v>43</v>
      </c>
      <c r="R1926" s="277" t="s">
        <v>49</v>
      </c>
      <c r="S1926" s="282">
        <v>46148</v>
      </c>
      <c r="T1926" s="277" t="s">
        <v>518</v>
      </c>
      <c r="U1926" s="277"/>
      <c r="V1926" s="277"/>
      <c r="W1926" s="277"/>
      <c r="X1926" s="277"/>
      <c r="Y1926" s="277"/>
      <c r="Z1926" s="277"/>
      <c r="AA1926" s="277"/>
      <c r="AB1926" s="277"/>
      <c r="AC1926" s="277" t="s">
        <v>1431</v>
      </c>
      <c r="AD1926" s="277" t="s">
        <v>1476</v>
      </c>
      <c r="AE1926" s="277" t="s">
        <v>1518</v>
      </c>
      <c r="AF1926" s="277">
        <v>19.234154182394327</v>
      </c>
      <c r="AG1926" s="283" t="s">
        <v>205</v>
      </c>
      <c r="AH1926" s="284">
        <v>36</v>
      </c>
      <c r="AI1926" s="280" t="s">
        <v>45</v>
      </c>
      <c r="AJ1926" s="446">
        <f>VLOOKUP(InformeTbHv[[#This Row],[TURNO]],[1]INFORMEHV!AI$2:AK$184,2,0)</f>
        <v>0.58333333333333337</v>
      </c>
      <c r="AK1926" s="446">
        <f>VLOOKUP(InformeTbHv[[#This Row],[TURNO]],[1]INFORMEHV!AI$2:AK$184,3,0)</f>
        <v>0.91666666666666663</v>
      </c>
      <c r="AL1926" s="280">
        <v>28</v>
      </c>
      <c r="AM1926" s="277">
        <v>206</v>
      </c>
      <c r="AN1926" s="277">
        <v>143.12</v>
      </c>
      <c r="AO1926" s="277">
        <v>41.11</v>
      </c>
      <c r="AP1926" s="277"/>
      <c r="AQ1926" s="301">
        <v>21.2</v>
      </c>
      <c r="AR1926" s="280">
        <v>8</v>
      </c>
      <c r="AS1926" s="277">
        <v>4</v>
      </c>
      <c r="AT1926" s="277" t="s">
        <v>328</v>
      </c>
      <c r="AU1926" s="277" t="s">
        <v>1374</v>
      </c>
      <c r="AV1926" s="277">
        <v>0.17</v>
      </c>
      <c r="AW1926" s="277">
        <v>0.2</v>
      </c>
      <c r="AX1926" s="277">
        <v>0.17</v>
      </c>
      <c r="AY1926" s="277"/>
      <c r="AZ1926" s="285" t="s">
        <v>652</v>
      </c>
      <c r="BA1926" s="277" t="s">
        <v>46</v>
      </c>
      <c r="BB192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4.54</v>
      </c>
      <c r="BC1926" s="278"/>
      <c r="BD1926" s="278"/>
      <c r="BE1926" s="278"/>
      <c r="BF1926" s="278"/>
      <c r="BG1926" s="286"/>
      <c r="BH1926" s="367"/>
      <c r="BI1926" s="45"/>
      <c r="BJ1926" s="45"/>
      <c r="BK1926" s="46"/>
      <c r="BL1926" s="287"/>
    </row>
    <row r="1927" spans="1:64" ht="21" customHeight="1" x14ac:dyDescent="0.3">
      <c r="A1927" s="275">
        <f>IFERROR(InformeTbHv[[#This Row],[T EFECTIVO]]/InformeTbHv[[#This Row],[Horas disponibles]],0)</f>
        <v>0.96909090909090911</v>
      </c>
      <c r="B1927" s="76">
        <f>((InformeTbHv[[#This Row],[T PROGRAMADO]]-InformeTbHv[[#This Row],[HORAS DE OTRAS PARADA]]))/InformeTbHv[[#This Row],[T PROGRAMADO]]</f>
        <v>0.66625000000000001</v>
      </c>
      <c r="C1927" s="276">
        <f>IFERROR(((InformeTbHv[[#This Row],[T PROGRAMADO]]-InformeTbHv[[#This Row],[Ttal P. mec]])/InformeTbHv[[#This Row],[T PROGRAMADO]]),0)</f>
        <v>0.6875</v>
      </c>
      <c r="D1927" s="277">
        <f>IFERROR(ROUND(InformeTbHv[[#This Row],[TOTAL DE ARBOLES]]/InformeTbHv[[#This Row],[T EFECTIVO]],2),"")</f>
        <v>100.19</v>
      </c>
      <c r="E1927" s="277">
        <f>(IFERROR(ROUND(InformeTbHv[[#This Row],[M3]]/InformeTbHv[[#This Row],[TOTAL DE ARBOLES]],2),""))</f>
        <v>0.56000000000000005</v>
      </c>
      <c r="F1927" s="39">
        <f>IFERROR(ROUND(InformeTbHv[[#This Row],[M3]]/InformeTbHv[[#This Row],[T EFECTIVO]],2),"")</f>
        <v>56</v>
      </c>
      <c r="G1927" s="278">
        <f>InformeTbHv[[#This Row],[T PROGRAMADO]]-InformeTbHv[[#This Row],[HORAS DE OTRAS PARADA]]</f>
        <v>5.33</v>
      </c>
      <c r="H1927" s="278">
        <f>InformeTbHv[[#This Row],[T PROGRAMADO]]-SUM(InformeTbHv[[#This Row],[T PARADAS MEC]]+InformeTbHv[[#This Row],[ALISTAMIENTO]]+InformeTbHv[[#This Row],[Mantenimiento periódico]])</f>
        <v>5.5</v>
      </c>
      <c r="I1927" s="278">
        <f>InformeTbHv[[#This Row],[T PARADAS MEC]]+InformeTbHv[[#This Row],[ALISTAMIENTO]]+InformeTbHv[[#This Row],[Mantenimiento periódico]]</f>
        <v>2.5</v>
      </c>
      <c r="J1927" s="278">
        <f>SUMIF(InformeTbHv[[#This Row],[MOTIVO 1]],"Mantenimiento periódico",InformeTbHv[[#This Row],[T OTRA PARADA 1]])</f>
        <v>0</v>
      </c>
      <c r="K1927" s="279">
        <f>InformeTbHv[[#This Row],[Mantenimiento periódico]]+InformeTbHv[[#This Row],[ALISTAMIENTO]]</f>
        <v>0.17</v>
      </c>
      <c r="L1927" s="279">
        <f>SUM(InformeTbHv[[#This Row],[T OTRA PARADA 1]:[T OTRA PARADA 5]])</f>
        <v>0</v>
      </c>
      <c r="M1927" s="280" t="s">
        <v>55</v>
      </c>
      <c r="N1927" s="280" t="s">
        <v>1418</v>
      </c>
      <c r="O1927" s="281" t="s">
        <v>60</v>
      </c>
      <c r="P1927" s="277">
        <v>1061791033</v>
      </c>
      <c r="Q1927" s="277" t="s">
        <v>43</v>
      </c>
      <c r="R1927" s="277" t="s">
        <v>49</v>
      </c>
      <c r="S1927" s="282">
        <v>46148</v>
      </c>
      <c r="T1927" s="277" t="s">
        <v>518</v>
      </c>
      <c r="U1927" s="277"/>
      <c r="V1927" s="277"/>
      <c r="W1927" s="277"/>
      <c r="X1927" s="277"/>
      <c r="Y1927" s="277"/>
      <c r="Z1927" s="277"/>
      <c r="AA1927" s="277"/>
      <c r="AB1927" s="277"/>
      <c r="AC1927" s="277" t="s">
        <v>1431</v>
      </c>
      <c r="AD1927" s="277" t="s">
        <v>1476</v>
      </c>
      <c r="AE1927" s="277" t="s">
        <v>1518</v>
      </c>
      <c r="AF1927" s="277">
        <v>19.234154182394327</v>
      </c>
      <c r="AG1927" s="283" t="s">
        <v>205</v>
      </c>
      <c r="AH1927" s="284">
        <v>36</v>
      </c>
      <c r="AI1927" s="280" t="s">
        <v>47</v>
      </c>
      <c r="AJ1927" s="446">
        <f>VLOOKUP(InformeTbHv[[#This Row],[TURNO]],[1]INFORMEHV!AI$2:AK$184,2,0)</f>
        <v>0.25</v>
      </c>
      <c r="AK1927" s="446">
        <f>VLOOKUP(InformeTbHv[[#This Row],[TURNO]],[1]INFORMEHV!AI$2:AK$184,3,0)</f>
        <v>0.58333333333333337</v>
      </c>
      <c r="AL1927" s="280">
        <v>28</v>
      </c>
      <c r="AM1927" s="277">
        <v>534</v>
      </c>
      <c r="AN1927" s="277">
        <v>298.45999999999998</v>
      </c>
      <c r="AO1927" s="277">
        <v>43.63</v>
      </c>
      <c r="AP1927" s="277"/>
      <c r="AQ1927" s="301">
        <v>20.399999999999999</v>
      </c>
      <c r="AR1927" s="280">
        <v>8</v>
      </c>
      <c r="AS1927" s="277">
        <v>2.33</v>
      </c>
      <c r="AT1927" s="277" t="s">
        <v>328</v>
      </c>
      <c r="AU1927" s="277" t="s">
        <v>845</v>
      </c>
      <c r="AV1927" s="277">
        <v>0.17</v>
      </c>
      <c r="AW1927" s="277"/>
      <c r="AX1927" s="277">
        <v>0.17</v>
      </c>
      <c r="AY1927" s="277"/>
      <c r="AZ1927" s="285" t="s">
        <v>652</v>
      </c>
      <c r="BA1927" s="277" t="s">
        <v>46</v>
      </c>
      <c r="BB192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2.67</v>
      </c>
      <c r="BC1927" s="278"/>
      <c r="BD1927" s="278"/>
      <c r="BE1927" s="278"/>
      <c r="BF1927" s="278"/>
      <c r="BG1927" s="286"/>
      <c r="BH1927" s="367"/>
      <c r="BI1927" s="45"/>
      <c r="BJ1927" s="45"/>
      <c r="BK1927" s="46"/>
      <c r="BL1927" s="287"/>
    </row>
    <row r="1928" spans="1:64" ht="21" customHeight="1" x14ac:dyDescent="0.3">
      <c r="A1928" s="76">
        <f>IFERROR(InformeTbHv[[#This Row],[T EFECTIVO]]/InformeTbHv[[#This Row],[Horas disponibles]],0)</f>
        <v>0.91395045632333771</v>
      </c>
      <c r="B1928" s="76">
        <f>((InformeTbHv[[#This Row],[T PROGRAMADO]]-InformeTbHv[[#This Row],[HORAS DE OTRAS PARADA]]))/InformeTbHv[[#This Row],[T PROGRAMADO]]</f>
        <v>0.87624999999999997</v>
      </c>
      <c r="C1928" s="217">
        <f>IFERROR(((InformeTbHv[[#This Row],[T PROGRAMADO]]-InformeTbHv[[#This Row],[Ttal P. mec]])/InformeTbHv[[#This Row],[T PROGRAMADO]]),0)</f>
        <v>0.95874999999999999</v>
      </c>
      <c r="D1928" s="49">
        <f>IFERROR(ROUND(InformeTbHv[[#This Row],[TOTAL DE ARBOLES]]/InformeTbHv[[#This Row],[T EFECTIVO]],2),"")</f>
        <v>16.260000000000002</v>
      </c>
      <c r="E1928" s="49">
        <f>(IFERROR(ROUND(InformeTbHv[[#This Row],[M3]]/InformeTbHv[[#This Row],[TOTAL DE ARBOLES]],2),""))</f>
        <v>0.39</v>
      </c>
      <c r="F1928" s="39">
        <f>IFERROR(ROUND(InformeTbHv[[#This Row],[M3]]/InformeTbHv[[#This Row],[T EFECTIVO]],2),"")</f>
        <v>6.27</v>
      </c>
      <c r="G1928" s="72">
        <f>InformeTbHv[[#This Row],[T PROGRAMADO]]-InformeTbHv[[#This Row],[HORAS DE OTRAS PARADA]]</f>
        <v>7.01</v>
      </c>
      <c r="H1928" s="72">
        <f>InformeTbHv[[#This Row],[T PROGRAMADO]]-SUM(InformeTbHv[[#This Row],[T PARADAS MEC]]+InformeTbHv[[#This Row],[ALISTAMIENTO]]+InformeTbHv[[#This Row],[Mantenimiento periódico]])</f>
        <v>7.67</v>
      </c>
      <c r="I1928" s="72">
        <f>InformeTbHv[[#This Row],[T PARADAS MEC]]+InformeTbHv[[#This Row],[ALISTAMIENTO]]+InformeTbHv[[#This Row],[Mantenimiento periódico]]</f>
        <v>0.33</v>
      </c>
      <c r="J1928" s="72">
        <f>SUMIF(InformeTbHv[[#This Row],[MOTIVO 1]],"Mantenimiento periódico",InformeTbHv[[#This Row],[T OTRA PARADA 1]])</f>
        <v>0</v>
      </c>
      <c r="K1928" s="197">
        <f>InformeTbHv[[#This Row],[Mantenimiento periódico]]+InformeTbHv[[#This Row],[ALISTAMIENTO]]</f>
        <v>0.33</v>
      </c>
      <c r="L1928" s="197">
        <f>SUM(InformeTbHv[[#This Row],[T OTRA PARADA 1]:[T OTRA PARADA 5]])</f>
        <v>0</v>
      </c>
      <c r="M1928" s="125" t="s">
        <v>68</v>
      </c>
      <c r="N1928" s="125" t="s">
        <v>1417</v>
      </c>
      <c r="O1928" s="248" t="s">
        <v>381</v>
      </c>
      <c r="P1928" s="49">
        <v>1007605468</v>
      </c>
      <c r="Q1928" s="49" t="s">
        <v>65</v>
      </c>
      <c r="R1928" s="49" t="s">
        <v>44</v>
      </c>
      <c r="S1928" s="274">
        <v>46149</v>
      </c>
      <c r="T1928" s="49" t="s">
        <v>66</v>
      </c>
      <c r="U1928" s="49"/>
      <c r="V1928" s="49"/>
      <c r="W1928" s="49"/>
      <c r="X1928" s="49"/>
      <c r="Y1928" s="49"/>
      <c r="Z1928" s="49"/>
      <c r="AA1928" s="49"/>
      <c r="AB1928" s="49"/>
      <c r="AC1928" s="49" t="s">
        <v>1443</v>
      </c>
      <c r="AD1928" s="49" t="s">
        <v>1488</v>
      </c>
      <c r="AE1928" s="49" t="s">
        <v>1512</v>
      </c>
      <c r="AF1928" s="49">
        <v>29.074793843043448</v>
      </c>
      <c r="AG1928" s="251" t="s">
        <v>205</v>
      </c>
      <c r="AH1928" s="259">
        <v>13</v>
      </c>
      <c r="AI1928" s="125" t="s">
        <v>45</v>
      </c>
      <c r="AJ1928" s="418">
        <f>VLOOKUP(InformeTbHv[[#This Row],[TURNO]],[1]INFORMEHV!AI$2:AK$184,2,0)</f>
        <v>0.58333333333333337</v>
      </c>
      <c r="AK1928" s="418">
        <f>VLOOKUP(InformeTbHv[[#This Row],[TURNO]],[1]INFORMEHV!AI$2:AK$184,3,0)</f>
        <v>0.91666666666666663</v>
      </c>
      <c r="AL1928" s="125">
        <v>24</v>
      </c>
      <c r="AM1928" s="49">
        <v>114</v>
      </c>
      <c r="AN1928" s="49">
        <v>43.95</v>
      </c>
      <c r="AO1928" s="49">
        <v>15.45</v>
      </c>
      <c r="AP1928" s="49"/>
      <c r="AQ1928" s="197"/>
      <c r="AR1928" s="125">
        <v>8</v>
      </c>
      <c r="AS1928" s="49"/>
      <c r="AT1928" s="49"/>
      <c r="AU1928" s="49"/>
      <c r="AV1928" s="49">
        <v>0.33</v>
      </c>
      <c r="AW1928" s="49">
        <v>0.33</v>
      </c>
      <c r="AX1928" s="49">
        <v>0.33</v>
      </c>
      <c r="AY1928" s="49"/>
      <c r="AZ1928" s="71" t="s">
        <v>1327</v>
      </c>
      <c r="BA1928" s="49" t="s">
        <v>48</v>
      </c>
      <c r="BB192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0.99</v>
      </c>
      <c r="BC1928" s="72"/>
      <c r="BD1928" s="72"/>
      <c r="BE1928" s="72"/>
      <c r="BF1928" s="72"/>
      <c r="BG1928" s="74"/>
      <c r="BH1928" s="367" t="s">
        <v>694</v>
      </c>
      <c r="BI1928" s="45"/>
      <c r="BJ1928" s="45"/>
      <c r="BK1928" s="46"/>
      <c r="BL1928" s="45"/>
    </row>
    <row r="1929" spans="1:64" ht="21" customHeight="1" x14ac:dyDescent="0.3">
      <c r="A1929" s="76">
        <f>IFERROR(InformeTbHv[[#This Row],[T EFECTIVO]]/InformeTbHv[[#This Row],[Horas disponibles]],0)</f>
        <v>0.74445893089960891</v>
      </c>
      <c r="B1929" s="76">
        <f>((InformeTbHv[[#This Row],[T PROGRAMADO]]-InformeTbHv[[#This Row],[HORAS DE OTRAS PARADA]]))/InformeTbHv[[#This Row],[T PROGRAMADO]]</f>
        <v>0.71375</v>
      </c>
      <c r="C1929" s="217">
        <f>IFERROR(((InformeTbHv[[#This Row],[T PROGRAMADO]]-InformeTbHv[[#This Row],[Ttal P. mec]])/InformeTbHv[[#This Row],[T PROGRAMADO]]),0)</f>
        <v>0.95874999999999999</v>
      </c>
      <c r="D1929" s="49">
        <f>IFERROR(ROUND(InformeTbHv[[#This Row],[TOTAL DE ARBOLES]]/InformeTbHv[[#This Row],[T EFECTIVO]],2),"")</f>
        <v>27.67</v>
      </c>
      <c r="E1929" s="49">
        <f>(IFERROR(ROUND(InformeTbHv[[#This Row],[M3]]/InformeTbHv[[#This Row],[TOTAL DE ARBOLES]],2),""))</f>
        <v>0.34</v>
      </c>
      <c r="F1929" s="39">
        <f>IFERROR(ROUND(InformeTbHv[[#This Row],[M3]]/InformeTbHv[[#This Row],[T EFECTIVO]],2),"")</f>
        <v>9.52</v>
      </c>
      <c r="G1929" s="72">
        <f>InformeTbHv[[#This Row],[T PROGRAMADO]]-InformeTbHv[[#This Row],[HORAS DE OTRAS PARADA]]</f>
        <v>5.71</v>
      </c>
      <c r="H1929" s="72">
        <f>InformeTbHv[[#This Row],[T PROGRAMADO]]-SUM(InformeTbHv[[#This Row],[T PARADAS MEC]]+InformeTbHv[[#This Row],[ALISTAMIENTO]]+InformeTbHv[[#This Row],[Mantenimiento periódico]])</f>
        <v>7.67</v>
      </c>
      <c r="I1929" s="72">
        <f>InformeTbHv[[#This Row],[T PARADAS MEC]]+InformeTbHv[[#This Row],[ALISTAMIENTO]]+InformeTbHv[[#This Row],[Mantenimiento periódico]]</f>
        <v>0.33</v>
      </c>
      <c r="J1929" s="72">
        <f>SUMIF(InformeTbHv[[#This Row],[MOTIVO 1]],"Mantenimiento periódico",InformeTbHv[[#This Row],[T OTRA PARADA 1]])</f>
        <v>0</v>
      </c>
      <c r="K1929" s="197">
        <f>InformeTbHv[[#This Row],[Mantenimiento periódico]]+InformeTbHv[[#This Row],[ALISTAMIENTO]]</f>
        <v>0.33</v>
      </c>
      <c r="L1929" s="197">
        <f>SUM(InformeTbHv[[#This Row],[T OTRA PARADA 1]:[T OTRA PARADA 5]])</f>
        <v>1.3</v>
      </c>
      <c r="M1929" s="125" t="s">
        <v>68</v>
      </c>
      <c r="N1929" s="125" t="s">
        <v>1417</v>
      </c>
      <c r="O1929" s="248" t="s">
        <v>85</v>
      </c>
      <c r="P1929" s="49">
        <v>15961194</v>
      </c>
      <c r="Q1929" s="49" t="s">
        <v>65</v>
      </c>
      <c r="R1929" s="49" t="s">
        <v>44</v>
      </c>
      <c r="S1929" s="274">
        <v>46149</v>
      </c>
      <c r="T1929" s="49" t="s">
        <v>164</v>
      </c>
      <c r="U1929" s="49"/>
      <c r="V1929" s="49"/>
      <c r="W1929" s="49"/>
      <c r="X1929" s="49"/>
      <c r="Y1929" s="49"/>
      <c r="Z1929" s="49"/>
      <c r="AA1929" s="49"/>
      <c r="AB1929" s="49"/>
      <c r="AC1929" s="49" t="s">
        <v>1426</v>
      </c>
      <c r="AD1929" s="49" t="s">
        <v>1471</v>
      </c>
      <c r="AE1929" s="49" t="s">
        <v>1512</v>
      </c>
      <c r="AF1929" s="49">
        <v>26.520279887958782</v>
      </c>
      <c r="AG1929" s="251" t="s">
        <v>1328</v>
      </c>
      <c r="AH1929" s="259">
        <v>8</v>
      </c>
      <c r="AI1929" s="125" t="s">
        <v>47</v>
      </c>
      <c r="AJ1929" s="418">
        <f>VLOOKUP(InformeTbHv[[#This Row],[TURNO]],[1]INFORMEHV!AI$2:AK$184,2,0)</f>
        <v>0.25</v>
      </c>
      <c r="AK1929" s="418">
        <f>VLOOKUP(InformeTbHv[[#This Row],[TURNO]],[1]INFORMEHV!AI$2:AK$184,3,0)</f>
        <v>0.58333333333333337</v>
      </c>
      <c r="AL1929" s="125">
        <v>27</v>
      </c>
      <c r="AM1929" s="49">
        <v>158</v>
      </c>
      <c r="AN1929" s="49">
        <v>54.37</v>
      </c>
      <c r="AO1929" s="49">
        <v>12.21</v>
      </c>
      <c r="AP1929" s="49"/>
      <c r="AQ1929" s="197"/>
      <c r="AR1929" s="125">
        <v>8</v>
      </c>
      <c r="AS1929" s="49"/>
      <c r="AT1929" s="49"/>
      <c r="AU1929" s="49"/>
      <c r="AV1929" s="49">
        <v>0.33</v>
      </c>
      <c r="AW1929" s="49">
        <v>0.33</v>
      </c>
      <c r="AX1929" s="49">
        <v>0.33</v>
      </c>
      <c r="AY1929" s="49">
        <v>1.03</v>
      </c>
      <c r="AZ1929" s="71" t="s">
        <v>1329</v>
      </c>
      <c r="BA1929" s="49" t="s">
        <v>48</v>
      </c>
      <c r="BB192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2.29</v>
      </c>
      <c r="BC1929" s="72">
        <v>1.3</v>
      </c>
      <c r="BD1929" s="72"/>
      <c r="BE1929" s="72"/>
      <c r="BF1929" s="72"/>
      <c r="BG1929" s="74"/>
      <c r="BH1929" s="367" t="s">
        <v>237</v>
      </c>
      <c r="BI1929" s="45"/>
      <c r="BJ1929" s="45"/>
      <c r="BK1929" s="46"/>
      <c r="BL1929" s="45"/>
    </row>
    <row r="1930" spans="1:64" ht="21" customHeight="1" x14ac:dyDescent="0.3">
      <c r="A1930" s="76">
        <f>IFERROR(InformeTbHv[[#This Row],[T EFECTIVO]]/InformeTbHv[[#This Row],[Horas disponibles]],0)</f>
        <v>0.92514970059880242</v>
      </c>
      <c r="B1930" s="76">
        <f>((InformeTbHv[[#This Row],[T PROGRAMADO]]-InformeTbHv[[#This Row],[HORAS DE OTRAS PARADA]]))/InformeTbHv[[#This Row],[T PROGRAMADO]]</f>
        <v>0.38624999999999998</v>
      </c>
      <c r="C1930" s="217">
        <f>IFERROR(((InformeTbHv[[#This Row],[T PROGRAMADO]]-InformeTbHv[[#This Row],[Ttal P. mec]])/InformeTbHv[[#This Row],[T PROGRAMADO]]),0)</f>
        <v>0.41749999999999998</v>
      </c>
      <c r="D1930" s="49">
        <f>IFERROR(ROUND(InformeTbHv[[#This Row],[TOTAL DE ARBOLES]]/InformeTbHv[[#This Row],[T EFECTIVO]],2),"")</f>
        <v>60.52</v>
      </c>
      <c r="E1930" s="49">
        <f>(IFERROR(ROUND(InformeTbHv[[#This Row],[M3]]/InformeTbHv[[#This Row],[TOTAL DE ARBOLES]],2),""))</f>
        <v>0.1</v>
      </c>
      <c r="F1930" s="39">
        <f>IFERROR(ROUND(InformeTbHv[[#This Row],[M3]]/InformeTbHv[[#This Row],[T EFECTIVO]],2),"")</f>
        <v>6.25</v>
      </c>
      <c r="G1930" s="72">
        <f>InformeTbHv[[#This Row],[T PROGRAMADO]]-InformeTbHv[[#This Row],[HORAS DE OTRAS PARADA]]</f>
        <v>3.09</v>
      </c>
      <c r="H1930" s="72">
        <f>InformeTbHv[[#This Row],[T PROGRAMADO]]-SUM(InformeTbHv[[#This Row],[T PARADAS MEC]]+InformeTbHv[[#This Row],[ALISTAMIENTO]]+InformeTbHv[[#This Row],[Mantenimiento periódico]])</f>
        <v>3.34</v>
      </c>
      <c r="I1930" s="72">
        <f>InformeTbHv[[#This Row],[T PARADAS MEC]]+InformeTbHv[[#This Row],[ALISTAMIENTO]]+InformeTbHv[[#This Row],[Mantenimiento periódico]]</f>
        <v>4.66</v>
      </c>
      <c r="J1930" s="72">
        <f>SUMIF(InformeTbHv[[#This Row],[MOTIVO 1]],"Mantenimiento periódico",InformeTbHv[[#This Row],[T OTRA PARADA 1]])</f>
        <v>0</v>
      </c>
      <c r="K1930" s="197">
        <f>InformeTbHv[[#This Row],[Mantenimiento periódico]]+InformeTbHv[[#This Row],[ALISTAMIENTO]]</f>
        <v>0.33</v>
      </c>
      <c r="L1930" s="197">
        <f>SUM(InformeTbHv[[#This Row],[T OTRA PARADA 1]:[T OTRA PARADA 5]])</f>
        <v>0</v>
      </c>
      <c r="M1930" s="125" t="s">
        <v>42</v>
      </c>
      <c r="N1930" s="125" t="s">
        <v>1418</v>
      </c>
      <c r="O1930" s="248" t="s">
        <v>59</v>
      </c>
      <c r="P1930" s="49">
        <v>94269864</v>
      </c>
      <c r="Q1930" s="49" t="s">
        <v>43</v>
      </c>
      <c r="R1930" s="49" t="s">
        <v>44</v>
      </c>
      <c r="S1930" s="274">
        <v>46149</v>
      </c>
      <c r="T1930" s="49" t="s">
        <v>1284</v>
      </c>
      <c r="U1930" s="49"/>
      <c r="V1930" s="49"/>
      <c r="W1930" s="49"/>
      <c r="X1930" s="49"/>
      <c r="Y1930" s="49"/>
      <c r="Z1930" s="49"/>
      <c r="AA1930" s="49"/>
      <c r="AB1930" s="49"/>
      <c r="AC1930" s="49" t="s">
        <v>1460</v>
      </c>
      <c r="AD1930" s="49" t="s">
        <v>1505</v>
      </c>
      <c r="AE1930" s="49" t="s">
        <v>1518</v>
      </c>
      <c r="AF1930" s="49">
        <v>19.535915388418871</v>
      </c>
      <c r="AG1930" s="251" t="s">
        <v>205</v>
      </c>
      <c r="AH1930" s="259">
        <v>1</v>
      </c>
      <c r="AI1930" s="125" t="s">
        <v>45</v>
      </c>
      <c r="AJ1930" s="418">
        <f>VLOOKUP(InformeTbHv[[#This Row],[TURNO]],[1]INFORMEHV!AI$2:AK$184,2,0)</f>
        <v>0.58333333333333337</v>
      </c>
      <c r="AK1930" s="418">
        <f>VLOOKUP(InformeTbHv[[#This Row],[TURNO]],[1]INFORMEHV!AI$2:AK$184,3,0)</f>
        <v>0.91666666666666663</v>
      </c>
      <c r="AL1930" s="125">
        <v>28</v>
      </c>
      <c r="AM1930" s="49">
        <v>187</v>
      </c>
      <c r="AN1930" s="49">
        <v>19.3</v>
      </c>
      <c r="AO1930" s="49">
        <v>6.5</v>
      </c>
      <c r="AP1930" s="49"/>
      <c r="AQ1930" s="197">
        <v>10</v>
      </c>
      <c r="AR1930" s="125">
        <v>8</v>
      </c>
      <c r="AS1930" s="49">
        <v>4.33</v>
      </c>
      <c r="AT1930" s="49" t="s">
        <v>327</v>
      </c>
      <c r="AU1930" s="49" t="s">
        <v>1114</v>
      </c>
      <c r="AV1930" s="49">
        <v>0.33</v>
      </c>
      <c r="AW1930" s="49"/>
      <c r="AX1930" s="49">
        <v>0.25</v>
      </c>
      <c r="AY1930" s="49"/>
      <c r="AZ1930" s="71" t="s">
        <v>1339</v>
      </c>
      <c r="BA1930" s="49" t="s">
        <v>48</v>
      </c>
      <c r="BB193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4.91</v>
      </c>
      <c r="BC1930" s="72"/>
      <c r="BD1930" s="72"/>
      <c r="BE1930" s="72"/>
      <c r="BF1930" s="72"/>
      <c r="BG1930" s="74"/>
      <c r="BH1930" s="367"/>
      <c r="BI1930" s="45"/>
      <c r="BJ1930" s="45"/>
      <c r="BK1930" s="46"/>
      <c r="BL1930" s="45"/>
    </row>
    <row r="1931" spans="1:64" ht="21" customHeight="1" x14ac:dyDescent="0.3">
      <c r="A1931" s="76">
        <f>IFERROR(InformeTbHv[[#This Row],[T EFECTIVO]]/InformeTbHv[[#This Row],[Horas disponibles]],0)</f>
        <v>0.90909090909090906</v>
      </c>
      <c r="B1931" s="76">
        <f>((InformeTbHv[[#This Row],[T PROGRAMADO]]-InformeTbHv[[#This Row],[HORAS DE OTRAS PARADA]]))/InformeTbHv[[#This Row],[T PROGRAMADO]]</f>
        <v>0.3125</v>
      </c>
      <c r="C1931" s="217">
        <f>IFERROR(((InformeTbHv[[#This Row],[T PROGRAMADO]]-InformeTbHv[[#This Row],[Ttal P. mec]])/InformeTbHv[[#This Row],[T PROGRAMADO]]),0)</f>
        <v>0.34375</v>
      </c>
      <c r="D1931" s="49">
        <f>IFERROR(ROUND(InformeTbHv[[#This Row],[TOTAL DE ARBOLES]]/InformeTbHv[[#This Row],[T EFECTIVO]],2),"")</f>
        <v>38.4</v>
      </c>
      <c r="E1931" s="49">
        <f>(IFERROR(ROUND(InformeTbHv[[#This Row],[M3]]/InformeTbHv[[#This Row],[TOTAL DE ARBOLES]],2),""))</f>
        <v>0.12</v>
      </c>
      <c r="F1931" s="39">
        <f>IFERROR(ROUND(InformeTbHv[[#This Row],[M3]]/InformeTbHv[[#This Row],[T EFECTIVO]],2),"")</f>
        <v>4.45</v>
      </c>
      <c r="G1931" s="72">
        <f>InformeTbHv[[#This Row],[T PROGRAMADO]]-InformeTbHv[[#This Row],[HORAS DE OTRAS PARADA]]</f>
        <v>2.5</v>
      </c>
      <c r="H1931" s="72">
        <f>InformeTbHv[[#This Row],[T PROGRAMADO]]-SUM(InformeTbHv[[#This Row],[T PARADAS MEC]]+InformeTbHv[[#This Row],[ALISTAMIENTO]]+InformeTbHv[[#This Row],[Mantenimiento periódico]])</f>
        <v>2.75</v>
      </c>
      <c r="I1931" s="72">
        <f>InformeTbHv[[#This Row],[T PARADAS MEC]]+InformeTbHv[[#This Row],[ALISTAMIENTO]]+InformeTbHv[[#This Row],[Mantenimiento periódico]]</f>
        <v>5.25</v>
      </c>
      <c r="J1931" s="72">
        <f>SUMIF(InformeTbHv[[#This Row],[MOTIVO 1]],"Mantenimiento periódico",InformeTbHv[[#This Row],[T OTRA PARADA 1]])</f>
        <v>0</v>
      </c>
      <c r="K1931" s="197">
        <f>InformeTbHv[[#This Row],[Mantenimiento periódico]]+InformeTbHv[[#This Row],[ALISTAMIENTO]]</f>
        <v>0.25</v>
      </c>
      <c r="L1931" s="197">
        <f>SUM(InformeTbHv[[#This Row],[T OTRA PARADA 1]:[T OTRA PARADA 5]])</f>
        <v>0</v>
      </c>
      <c r="M1931" s="125" t="s">
        <v>42</v>
      </c>
      <c r="N1931" s="125" t="s">
        <v>1418</v>
      </c>
      <c r="O1931" s="248" t="s">
        <v>75</v>
      </c>
      <c r="P1931" s="49">
        <v>1114481552</v>
      </c>
      <c r="Q1931" s="49" t="s">
        <v>43</v>
      </c>
      <c r="R1931" s="49" t="s">
        <v>44</v>
      </c>
      <c r="S1931" s="274">
        <v>46149</v>
      </c>
      <c r="T1931" s="49" t="s">
        <v>1284</v>
      </c>
      <c r="U1931" s="49"/>
      <c r="V1931" s="49"/>
      <c r="W1931" s="49"/>
      <c r="X1931" s="49"/>
      <c r="Y1931" s="49"/>
      <c r="Z1931" s="49"/>
      <c r="AA1931" s="49"/>
      <c r="AB1931" s="49"/>
      <c r="AC1931" s="49" t="s">
        <v>1460</v>
      </c>
      <c r="AD1931" s="49" t="s">
        <v>1505</v>
      </c>
      <c r="AE1931" s="49" t="s">
        <v>1518</v>
      </c>
      <c r="AF1931" s="49">
        <v>19.535915388418871</v>
      </c>
      <c r="AG1931" s="251" t="s">
        <v>205</v>
      </c>
      <c r="AH1931" s="259">
        <v>1</v>
      </c>
      <c r="AI1931" s="125" t="s">
        <v>47</v>
      </c>
      <c r="AJ1931" s="418">
        <f>VLOOKUP(InformeTbHv[[#This Row],[TURNO]],[1]INFORMEHV!AI$2:AK$184,2,0)</f>
        <v>0.25</v>
      </c>
      <c r="AK1931" s="418">
        <f>VLOOKUP(InformeTbHv[[#This Row],[TURNO]],[1]INFORMEHV!AI$2:AK$184,3,0)</f>
        <v>0.58333333333333337</v>
      </c>
      <c r="AL1931" s="125">
        <v>26</v>
      </c>
      <c r="AM1931" s="49">
        <v>96</v>
      </c>
      <c r="AN1931" s="49">
        <v>11.13</v>
      </c>
      <c r="AO1931" s="49">
        <v>5.28</v>
      </c>
      <c r="AP1931" s="49"/>
      <c r="AQ1931" s="197">
        <v>9</v>
      </c>
      <c r="AR1931" s="125">
        <v>8</v>
      </c>
      <c r="AS1931" s="49">
        <v>5</v>
      </c>
      <c r="AT1931" s="49" t="s">
        <v>327</v>
      </c>
      <c r="AU1931" s="49" t="s">
        <v>1340</v>
      </c>
      <c r="AV1931" s="49">
        <v>0.25</v>
      </c>
      <c r="AW1931" s="49"/>
      <c r="AX1931" s="49">
        <v>0.25</v>
      </c>
      <c r="AY1931" s="49"/>
      <c r="AZ1931" s="71" t="s">
        <v>92</v>
      </c>
      <c r="BA1931" s="49" t="s">
        <v>48</v>
      </c>
      <c r="BB193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5.5</v>
      </c>
      <c r="BC1931" s="72"/>
      <c r="BD1931" s="72"/>
      <c r="BE1931" s="72"/>
      <c r="BF1931" s="72"/>
      <c r="BG1931" s="74"/>
      <c r="BH1931" s="367"/>
      <c r="BI1931" s="45"/>
      <c r="BJ1931" s="45"/>
      <c r="BK1931" s="46"/>
      <c r="BL1931" s="45"/>
    </row>
    <row r="1932" spans="1:64" ht="21" customHeight="1" x14ac:dyDescent="0.3">
      <c r="A1932" s="76">
        <f>IFERROR(InformeTbHv[[#This Row],[T EFECTIVO]]/InformeTbHv[[#This Row],[Horas disponibles]],0)</f>
        <v>0.74193548387096775</v>
      </c>
      <c r="B1932" s="76">
        <f>((InformeTbHv[[#This Row],[T PROGRAMADO]]-InformeTbHv[[#This Row],[HORAS DE OTRAS PARADA]]))/InformeTbHv[[#This Row],[T PROGRAMADO]]</f>
        <v>0.71875</v>
      </c>
      <c r="C1932" s="217">
        <f>IFERROR(((InformeTbHv[[#This Row],[T PROGRAMADO]]-InformeTbHv[[#This Row],[Ttal P. mec]])/InformeTbHv[[#This Row],[T PROGRAMADO]]),0)</f>
        <v>0.96875</v>
      </c>
      <c r="D1932" s="49">
        <f>IFERROR(ROUND(InformeTbHv[[#This Row],[TOTAL DE ARBOLES]]/InformeTbHv[[#This Row],[T EFECTIVO]],2),"")</f>
        <v>19.13</v>
      </c>
      <c r="E1932" s="49">
        <f>(IFERROR(ROUND(InformeTbHv[[#This Row],[M3]]/InformeTbHv[[#This Row],[TOTAL DE ARBOLES]],2),""))</f>
        <v>0.25</v>
      </c>
      <c r="F1932" s="39">
        <f>IFERROR(ROUND(InformeTbHv[[#This Row],[M3]]/InformeTbHv[[#This Row],[T EFECTIVO]],2),"")</f>
        <v>4.7</v>
      </c>
      <c r="G1932" s="72">
        <f>InformeTbHv[[#This Row],[T PROGRAMADO]]-InformeTbHv[[#This Row],[HORAS DE OTRAS PARADA]]</f>
        <v>5.75</v>
      </c>
      <c r="H1932" s="72">
        <f>InformeTbHv[[#This Row],[T PROGRAMADO]]-SUM(InformeTbHv[[#This Row],[T PARADAS MEC]]+InformeTbHv[[#This Row],[ALISTAMIENTO]]+InformeTbHv[[#This Row],[Mantenimiento periódico]])</f>
        <v>7.75</v>
      </c>
      <c r="I1932" s="72">
        <f>InformeTbHv[[#This Row],[T PARADAS MEC]]+InformeTbHv[[#This Row],[ALISTAMIENTO]]+InformeTbHv[[#This Row],[Mantenimiento periódico]]</f>
        <v>0.25</v>
      </c>
      <c r="J1932" s="72">
        <f>SUMIF(InformeTbHv[[#This Row],[MOTIVO 1]],"Mantenimiento periódico",InformeTbHv[[#This Row],[T OTRA PARADA 1]])</f>
        <v>0</v>
      </c>
      <c r="K1932" s="197">
        <f>InformeTbHv[[#This Row],[Mantenimiento periódico]]+InformeTbHv[[#This Row],[ALISTAMIENTO]]</f>
        <v>0.25</v>
      </c>
      <c r="L1932" s="197">
        <f>SUM(InformeTbHv[[#This Row],[T OTRA PARADA 1]:[T OTRA PARADA 5]])</f>
        <v>1.5</v>
      </c>
      <c r="M1932" s="125" t="s">
        <v>136</v>
      </c>
      <c r="N1932" s="125" t="s">
        <v>1417</v>
      </c>
      <c r="O1932" s="248" t="s">
        <v>190</v>
      </c>
      <c r="P1932" s="49">
        <v>4582961</v>
      </c>
      <c r="Q1932" s="49" t="s">
        <v>65</v>
      </c>
      <c r="R1932" s="49" t="s">
        <v>49</v>
      </c>
      <c r="S1932" s="274">
        <v>46149</v>
      </c>
      <c r="T1932" s="49" t="s">
        <v>1237</v>
      </c>
      <c r="U1932" s="49"/>
      <c r="V1932" s="49"/>
      <c r="W1932" s="49"/>
      <c r="X1932" s="49"/>
      <c r="Y1932" s="49"/>
      <c r="Z1932" s="49"/>
      <c r="AA1932" s="49"/>
      <c r="AB1932" s="49"/>
      <c r="AC1932" s="49" t="s">
        <v>1456</v>
      </c>
      <c r="AD1932" s="49" t="s">
        <v>1501</v>
      </c>
      <c r="AE1932" s="49" t="s">
        <v>1513</v>
      </c>
      <c r="AF1932" s="49">
        <v>20.146366239482933</v>
      </c>
      <c r="AG1932" s="251" t="s">
        <v>205</v>
      </c>
      <c r="AH1932" s="259">
        <v>4</v>
      </c>
      <c r="AI1932" s="125" t="s">
        <v>47</v>
      </c>
      <c r="AJ1932" s="418">
        <f>VLOOKUP(InformeTbHv[[#This Row],[TURNO]],[1]INFORMEHV!AI$2:AK$184,2,0)</f>
        <v>0.25</v>
      </c>
      <c r="AK1932" s="418">
        <f>VLOOKUP(InformeTbHv[[#This Row],[TURNO]],[1]INFORMEHV!AI$2:AK$184,3,0)</f>
        <v>0.58333333333333337</v>
      </c>
      <c r="AL1932" s="125">
        <v>18</v>
      </c>
      <c r="AM1932" s="49">
        <v>110</v>
      </c>
      <c r="AN1932" s="49">
        <v>27</v>
      </c>
      <c r="AO1932" s="49">
        <v>7</v>
      </c>
      <c r="AP1932" s="49">
        <v>39</v>
      </c>
      <c r="AQ1932" s="197">
        <v>15</v>
      </c>
      <c r="AR1932" s="125">
        <v>8</v>
      </c>
      <c r="AS1932" s="49"/>
      <c r="AT1932" s="49"/>
      <c r="AU1932" s="49"/>
      <c r="AV1932" s="49">
        <v>0.25</v>
      </c>
      <c r="AW1932" s="49">
        <v>0.25</v>
      </c>
      <c r="AX1932" s="49">
        <v>0.25</v>
      </c>
      <c r="AY1932" s="49"/>
      <c r="AZ1932" s="71" t="s">
        <v>1341</v>
      </c>
      <c r="BA1932" s="49" t="s">
        <v>48</v>
      </c>
      <c r="BB193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2.25</v>
      </c>
      <c r="BC1932" s="72">
        <v>1.5</v>
      </c>
      <c r="BD1932" s="72"/>
      <c r="BE1932" s="72"/>
      <c r="BF1932" s="72"/>
      <c r="BG1932" s="74"/>
      <c r="BH1932" s="367" t="s">
        <v>365</v>
      </c>
      <c r="BI1932" s="45"/>
      <c r="BJ1932" s="45"/>
      <c r="BK1932" s="46"/>
      <c r="BL1932" s="45"/>
    </row>
    <row r="1933" spans="1:64" ht="21" customHeight="1" x14ac:dyDescent="0.3">
      <c r="A1933" s="76">
        <f>IFERROR(InformeTbHv[[#This Row],[T EFECTIVO]]/InformeTbHv[[#This Row],[Horas disponibles]],0)</f>
        <v>0.93703148425787108</v>
      </c>
      <c r="B1933" s="76">
        <f>((InformeTbHv[[#This Row],[T PROGRAMADO]]-InformeTbHv[[#This Row],[HORAS DE OTRAS PARADA]]))/InformeTbHv[[#This Row],[T PROGRAMADO]]</f>
        <v>0.78125</v>
      </c>
      <c r="C1933" s="217">
        <f>IFERROR(((InformeTbHv[[#This Row],[T PROGRAMADO]]-InformeTbHv[[#This Row],[Ttal P. mec]])/InformeTbHv[[#This Row],[T PROGRAMADO]]),0)</f>
        <v>0.83374999999999999</v>
      </c>
      <c r="D1933" s="49">
        <f>IFERROR(ROUND(InformeTbHv[[#This Row],[TOTAL DE ARBOLES]]/InformeTbHv[[#This Row],[T EFECTIVO]],2),"")</f>
        <v>59.68</v>
      </c>
      <c r="E1933" s="49">
        <f>(IFERROR(ROUND(InformeTbHv[[#This Row],[M3]]/InformeTbHv[[#This Row],[TOTAL DE ARBOLES]],2),""))</f>
        <v>0.32</v>
      </c>
      <c r="F1933" s="39">
        <f>IFERROR(ROUND(InformeTbHv[[#This Row],[M3]]/InformeTbHv[[#This Row],[T EFECTIVO]],2),"")</f>
        <v>19.2</v>
      </c>
      <c r="G1933" s="72">
        <f>InformeTbHv[[#This Row],[T PROGRAMADO]]-InformeTbHv[[#This Row],[HORAS DE OTRAS PARADA]]</f>
        <v>6.25</v>
      </c>
      <c r="H1933" s="72">
        <f>InformeTbHv[[#This Row],[T PROGRAMADO]]-SUM(InformeTbHv[[#This Row],[T PARADAS MEC]]+InformeTbHv[[#This Row],[ALISTAMIENTO]]+InformeTbHv[[#This Row],[Mantenimiento periódico]])</f>
        <v>6.67</v>
      </c>
      <c r="I1933" s="72">
        <f>InformeTbHv[[#This Row],[T PARADAS MEC]]+InformeTbHv[[#This Row],[ALISTAMIENTO]]+InformeTbHv[[#This Row],[Mantenimiento periódico]]</f>
        <v>1.33</v>
      </c>
      <c r="J1933" s="72">
        <f>SUMIF(InformeTbHv[[#This Row],[MOTIVO 1]],"Mantenimiento periódico",InformeTbHv[[#This Row],[T OTRA PARADA 1]])</f>
        <v>0</v>
      </c>
      <c r="K1933" s="197">
        <f>InformeTbHv[[#This Row],[Mantenimiento periódico]]+InformeTbHv[[#This Row],[ALISTAMIENTO]]</f>
        <v>0.33</v>
      </c>
      <c r="L1933" s="197">
        <f>SUM(InformeTbHv[[#This Row],[T OTRA PARADA 1]:[T OTRA PARADA 5]])</f>
        <v>0</v>
      </c>
      <c r="M1933" s="125" t="s">
        <v>76</v>
      </c>
      <c r="N1933" s="125" t="s">
        <v>1418</v>
      </c>
      <c r="O1933" s="248" t="s">
        <v>78</v>
      </c>
      <c r="P1933" s="49">
        <v>1006316837</v>
      </c>
      <c r="Q1933" s="49" t="s">
        <v>43</v>
      </c>
      <c r="R1933" s="49" t="s">
        <v>49</v>
      </c>
      <c r="S1933" s="274">
        <v>46149</v>
      </c>
      <c r="T1933" s="49" t="s">
        <v>1350</v>
      </c>
      <c r="U1933" s="49"/>
      <c r="V1933" s="49"/>
      <c r="W1933" s="49"/>
      <c r="X1933" s="49"/>
      <c r="Y1933" s="49"/>
      <c r="Z1933" s="49"/>
      <c r="AA1933" s="49"/>
      <c r="AB1933" s="49"/>
      <c r="AC1933" s="49" t="s">
        <v>1462</v>
      </c>
      <c r="AD1933" s="49" t="s">
        <v>1507</v>
      </c>
      <c r="AE1933" s="49" t="s">
        <v>1509</v>
      </c>
      <c r="AF1933" s="49">
        <v>27.961336744904635</v>
      </c>
      <c r="AG1933" s="251" t="s">
        <v>205</v>
      </c>
      <c r="AH1933" s="259">
        <v>2</v>
      </c>
      <c r="AI1933" s="125" t="s">
        <v>45</v>
      </c>
      <c r="AJ1933" s="418">
        <f>VLOOKUP(InformeTbHv[[#This Row],[TURNO]],[1]INFORMEHV!AI$2:AK$184,2,0)</f>
        <v>0.58333333333333337</v>
      </c>
      <c r="AK1933" s="418">
        <f>VLOOKUP(InformeTbHv[[#This Row],[TURNO]],[1]INFORMEHV!AI$2:AK$184,3,0)</f>
        <v>0.91666666666666663</v>
      </c>
      <c r="AL1933" s="125">
        <v>25</v>
      </c>
      <c r="AM1933" s="49">
        <v>373</v>
      </c>
      <c r="AN1933" s="49">
        <v>120.01</v>
      </c>
      <c r="AO1933" s="49">
        <v>18.5</v>
      </c>
      <c r="AP1933" s="49"/>
      <c r="AQ1933" s="197">
        <v>20</v>
      </c>
      <c r="AR1933" s="125">
        <v>8</v>
      </c>
      <c r="AS1933" s="49">
        <v>1</v>
      </c>
      <c r="AT1933" s="49"/>
      <c r="AU1933" s="49" t="s">
        <v>244</v>
      </c>
      <c r="AV1933" s="49">
        <v>0.33</v>
      </c>
      <c r="AW1933" s="49">
        <v>0.25</v>
      </c>
      <c r="AX1933" s="49">
        <v>0.17</v>
      </c>
      <c r="AY1933" s="49"/>
      <c r="AZ1933" s="71" t="s">
        <v>1353</v>
      </c>
      <c r="BA1933" s="49" t="s">
        <v>48</v>
      </c>
      <c r="BB193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1.75</v>
      </c>
      <c r="BC1933" s="72"/>
      <c r="BD1933" s="72"/>
      <c r="BE1933" s="72"/>
      <c r="BF1933" s="72"/>
      <c r="BG1933" s="74"/>
      <c r="BH1933" s="367"/>
      <c r="BI1933" s="45"/>
      <c r="BJ1933" s="45"/>
      <c r="BK1933" s="46"/>
      <c r="BL1933" s="45"/>
    </row>
    <row r="1934" spans="1:64" ht="21" customHeight="1" x14ac:dyDescent="0.3">
      <c r="A1934" s="76">
        <f>IFERROR(InformeTbHv[[#This Row],[T EFECTIVO]]/InformeTbHv[[#This Row],[Horas disponibles]],0)</f>
        <v>0.94524119947848761</v>
      </c>
      <c r="B1934" s="76">
        <f>((InformeTbHv[[#This Row],[T PROGRAMADO]]-InformeTbHv[[#This Row],[HORAS DE OTRAS PARADA]]))/InformeTbHv[[#This Row],[T PROGRAMADO]]</f>
        <v>0.90625</v>
      </c>
      <c r="C1934" s="217">
        <f>IFERROR(((InformeTbHv[[#This Row],[T PROGRAMADO]]-InformeTbHv[[#This Row],[Ttal P. mec]])/InformeTbHv[[#This Row],[T PROGRAMADO]]),0)</f>
        <v>0.95874999999999999</v>
      </c>
      <c r="D1934" s="49">
        <f>IFERROR(ROUND(InformeTbHv[[#This Row],[TOTAL DE ARBOLES]]/InformeTbHv[[#This Row],[T EFECTIVO]],2),"")</f>
        <v>48.97</v>
      </c>
      <c r="E1934" s="49">
        <f>(IFERROR(ROUND(InformeTbHv[[#This Row],[M3]]/InformeTbHv[[#This Row],[TOTAL DE ARBOLES]],2),""))</f>
        <v>0.28999999999999998</v>
      </c>
      <c r="F1934" s="39">
        <f>IFERROR(ROUND(InformeTbHv[[#This Row],[M3]]/InformeTbHv[[#This Row],[T EFECTIVO]],2),"")</f>
        <v>13.96</v>
      </c>
      <c r="G1934" s="72">
        <f>InformeTbHv[[#This Row],[T PROGRAMADO]]-InformeTbHv[[#This Row],[HORAS DE OTRAS PARADA]]</f>
        <v>7.25</v>
      </c>
      <c r="H1934" s="72">
        <f>InformeTbHv[[#This Row],[T PROGRAMADO]]-SUM(InformeTbHv[[#This Row],[T PARADAS MEC]]+InformeTbHv[[#This Row],[ALISTAMIENTO]]+InformeTbHv[[#This Row],[Mantenimiento periódico]])</f>
        <v>7.67</v>
      </c>
      <c r="I1934" s="72">
        <f>InformeTbHv[[#This Row],[T PARADAS MEC]]+InformeTbHv[[#This Row],[ALISTAMIENTO]]+InformeTbHv[[#This Row],[Mantenimiento periódico]]</f>
        <v>0.33</v>
      </c>
      <c r="J1934" s="72">
        <f>SUMIF(InformeTbHv[[#This Row],[MOTIVO 1]],"Mantenimiento periódico",InformeTbHv[[#This Row],[T OTRA PARADA 1]])</f>
        <v>0</v>
      </c>
      <c r="K1934" s="197">
        <f>InformeTbHv[[#This Row],[Mantenimiento periódico]]+InformeTbHv[[#This Row],[ALISTAMIENTO]]</f>
        <v>0.33</v>
      </c>
      <c r="L1934" s="197">
        <f>SUM(InformeTbHv[[#This Row],[T OTRA PARADA 1]:[T OTRA PARADA 5]])</f>
        <v>0</v>
      </c>
      <c r="M1934" s="125" t="s">
        <v>76</v>
      </c>
      <c r="N1934" s="125" t="s">
        <v>1418</v>
      </c>
      <c r="O1934" s="248" t="s">
        <v>83</v>
      </c>
      <c r="P1934" s="49">
        <v>1116724602</v>
      </c>
      <c r="Q1934" s="49" t="s">
        <v>43</v>
      </c>
      <c r="R1934" s="49" t="s">
        <v>49</v>
      </c>
      <c r="S1934" s="274">
        <v>46149</v>
      </c>
      <c r="T1934" s="49" t="s">
        <v>1350</v>
      </c>
      <c r="U1934" s="49"/>
      <c r="V1934" s="49"/>
      <c r="W1934" s="49"/>
      <c r="X1934" s="49"/>
      <c r="Y1934" s="49"/>
      <c r="Z1934" s="49"/>
      <c r="AA1934" s="49"/>
      <c r="AB1934" s="49"/>
      <c r="AC1934" s="49" t="s">
        <v>1462</v>
      </c>
      <c r="AD1934" s="49" t="s">
        <v>1507</v>
      </c>
      <c r="AE1934" s="49" t="s">
        <v>1509</v>
      </c>
      <c r="AF1934" s="49">
        <v>27.961336744904635</v>
      </c>
      <c r="AG1934" s="251" t="s">
        <v>205</v>
      </c>
      <c r="AH1934" s="259">
        <v>2</v>
      </c>
      <c r="AI1934" s="125" t="s">
        <v>47</v>
      </c>
      <c r="AJ1934" s="418">
        <f>VLOOKUP(InformeTbHv[[#This Row],[TURNO]],[1]INFORMEHV!AI$2:AK$184,2,0)</f>
        <v>0.25</v>
      </c>
      <c r="AK1934" s="418">
        <f>VLOOKUP(InformeTbHv[[#This Row],[TURNO]],[1]INFORMEHV!AI$2:AK$184,3,0)</f>
        <v>0.58333333333333337</v>
      </c>
      <c r="AL1934" s="125">
        <v>25</v>
      </c>
      <c r="AM1934" s="49">
        <v>355</v>
      </c>
      <c r="AN1934" s="49">
        <v>101.18</v>
      </c>
      <c r="AO1934" s="49">
        <v>12.84</v>
      </c>
      <c r="AP1934" s="49"/>
      <c r="AQ1934" s="197">
        <v>20</v>
      </c>
      <c r="AR1934" s="125">
        <v>8</v>
      </c>
      <c r="AS1934" s="49"/>
      <c r="AT1934" s="49"/>
      <c r="AU1934" s="49"/>
      <c r="AV1934" s="49">
        <v>0.33</v>
      </c>
      <c r="AW1934" s="49">
        <v>0.25</v>
      </c>
      <c r="AX1934" s="49">
        <v>0.17</v>
      </c>
      <c r="AY1934" s="49"/>
      <c r="AZ1934" s="71" t="s">
        <v>1354</v>
      </c>
      <c r="BA1934" s="49" t="s">
        <v>46</v>
      </c>
      <c r="BB193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0.75000000000000011</v>
      </c>
      <c r="BC1934" s="72"/>
      <c r="BD1934" s="72"/>
      <c r="BE1934" s="72"/>
      <c r="BF1934" s="72"/>
      <c r="BG1934" s="74"/>
      <c r="BH1934" s="367"/>
      <c r="BI1934" s="45"/>
      <c r="BJ1934" s="45"/>
      <c r="BK1934" s="46"/>
      <c r="BL1934" s="45"/>
    </row>
    <row r="1935" spans="1:64" ht="21" customHeight="1" x14ac:dyDescent="0.3">
      <c r="A1935" s="76">
        <f>IFERROR(InformeTbHv[[#This Row],[T EFECTIVO]]/InformeTbHv[[#This Row],[Horas disponibles]],0)</f>
        <v>0.81486310299869624</v>
      </c>
      <c r="B1935" s="76">
        <f>((InformeTbHv[[#This Row],[T PROGRAMADO]]-InformeTbHv[[#This Row],[HORAS DE OTRAS PARADA]]))/InformeTbHv[[#This Row],[T PROGRAMADO]]</f>
        <v>0.78125</v>
      </c>
      <c r="C1935" s="217">
        <f>IFERROR(((InformeTbHv[[#This Row],[T PROGRAMADO]]-InformeTbHv[[#This Row],[Ttal P. mec]])/InformeTbHv[[#This Row],[T PROGRAMADO]]),0)</f>
        <v>0.95874999999999999</v>
      </c>
      <c r="D1935" s="49">
        <f>IFERROR(ROUND(InformeTbHv[[#This Row],[TOTAL DE ARBOLES]]/InformeTbHv[[#This Row],[T EFECTIVO]],2),"")</f>
        <v>64.959999999999994</v>
      </c>
      <c r="E1935" s="49">
        <f>(IFERROR(ROUND(InformeTbHv[[#This Row],[M3]]/InformeTbHv[[#This Row],[TOTAL DE ARBOLES]],2),""))</f>
        <v>0.13</v>
      </c>
      <c r="F1935" s="39">
        <f>IFERROR(ROUND(InformeTbHv[[#This Row],[M3]]/InformeTbHv[[#This Row],[T EFECTIVO]],2),"")</f>
        <v>8.66</v>
      </c>
      <c r="G1935" s="72">
        <f>InformeTbHv[[#This Row],[T PROGRAMADO]]-InformeTbHv[[#This Row],[HORAS DE OTRAS PARADA]]</f>
        <v>6.25</v>
      </c>
      <c r="H1935" s="72">
        <f>InformeTbHv[[#This Row],[T PROGRAMADO]]-SUM(InformeTbHv[[#This Row],[T PARADAS MEC]]+InformeTbHv[[#This Row],[ALISTAMIENTO]]+InformeTbHv[[#This Row],[Mantenimiento periódico]])</f>
        <v>7.67</v>
      </c>
      <c r="I1935" s="72">
        <f>InformeTbHv[[#This Row],[T PARADAS MEC]]+InformeTbHv[[#This Row],[ALISTAMIENTO]]+InformeTbHv[[#This Row],[Mantenimiento periódico]]</f>
        <v>0.33</v>
      </c>
      <c r="J1935" s="72">
        <f>SUMIF(InformeTbHv[[#This Row],[MOTIVO 1]],"Mantenimiento periódico",InformeTbHv[[#This Row],[T OTRA PARADA 1]])</f>
        <v>0</v>
      </c>
      <c r="K1935" s="197">
        <f>InformeTbHv[[#This Row],[Mantenimiento periódico]]+InformeTbHv[[#This Row],[ALISTAMIENTO]]</f>
        <v>0.33</v>
      </c>
      <c r="L1935" s="197">
        <f>SUM(InformeTbHv[[#This Row],[T OTRA PARADA 1]:[T OTRA PARADA 5]])</f>
        <v>1</v>
      </c>
      <c r="M1935" s="125" t="s">
        <v>42</v>
      </c>
      <c r="N1935" s="125" t="s">
        <v>1418</v>
      </c>
      <c r="O1935" s="248" t="s">
        <v>80</v>
      </c>
      <c r="P1935" s="49">
        <v>94270446</v>
      </c>
      <c r="Q1935" s="49" t="s">
        <v>43</v>
      </c>
      <c r="R1935" s="49" t="s">
        <v>44</v>
      </c>
      <c r="S1935" s="274">
        <v>46149</v>
      </c>
      <c r="T1935" s="49" t="s">
        <v>1284</v>
      </c>
      <c r="U1935" s="49"/>
      <c r="V1935" s="49"/>
      <c r="W1935" s="49"/>
      <c r="X1935" s="49"/>
      <c r="Y1935" s="49"/>
      <c r="Z1935" s="49"/>
      <c r="AA1935" s="49"/>
      <c r="AB1935" s="49"/>
      <c r="AC1935" s="49" t="s">
        <v>1460</v>
      </c>
      <c r="AD1935" s="49" t="s">
        <v>1505</v>
      </c>
      <c r="AE1935" s="49" t="s">
        <v>1518</v>
      </c>
      <c r="AF1935" s="49">
        <v>19.535915388418871</v>
      </c>
      <c r="AG1935" s="251" t="s">
        <v>205</v>
      </c>
      <c r="AH1935" s="259">
        <v>1</v>
      </c>
      <c r="AI1935" s="125" t="s">
        <v>61</v>
      </c>
      <c r="AJ1935" s="418">
        <f>VLOOKUP(InformeTbHv[[#This Row],[TURNO]],[1]INFORMEHV!AI$2:AK$184,2,0)</f>
        <v>0.91666666666666663</v>
      </c>
      <c r="AK1935" s="418">
        <f>VLOOKUP(InformeTbHv[[#This Row],[TURNO]],[1]INFORMEHV!AI$2:AK$184,3,0)</f>
        <v>0.25</v>
      </c>
      <c r="AL1935" s="125">
        <v>25</v>
      </c>
      <c r="AM1935" s="49">
        <v>406</v>
      </c>
      <c r="AN1935" s="49">
        <v>54.14</v>
      </c>
      <c r="AO1935" s="49">
        <v>9.64</v>
      </c>
      <c r="AP1935" s="49"/>
      <c r="AQ1935" s="197">
        <v>10</v>
      </c>
      <c r="AR1935" s="125">
        <v>8</v>
      </c>
      <c r="AS1935" s="49"/>
      <c r="AT1935" s="49"/>
      <c r="AU1935" s="49"/>
      <c r="AV1935" s="49">
        <v>0.33</v>
      </c>
      <c r="AW1935" s="49">
        <v>0.17</v>
      </c>
      <c r="AX1935" s="49">
        <v>0.25</v>
      </c>
      <c r="AY1935" s="49"/>
      <c r="AZ1935" s="71" t="s">
        <v>92</v>
      </c>
      <c r="BA1935" s="49" t="s">
        <v>46</v>
      </c>
      <c r="BB193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1.75</v>
      </c>
      <c r="BC1935" s="72">
        <v>1</v>
      </c>
      <c r="BD1935" s="72"/>
      <c r="BE1935" s="72"/>
      <c r="BF1935" s="72"/>
      <c r="BG1935" s="74"/>
      <c r="BH1935" s="367" t="s">
        <v>712</v>
      </c>
      <c r="BI1935" s="45"/>
      <c r="BJ1935" s="45"/>
      <c r="BK1935" s="46"/>
      <c r="BL1935" s="45"/>
    </row>
    <row r="1936" spans="1:64" ht="21" customHeight="1" x14ac:dyDescent="0.3">
      <c r="A1936" s="76">
        <f>IFERROR(InformeTbHv[[#This Row],[T EFECTIVO]]/InformeTbHv[[#This Row],[Horas disponibles]],0)</f>
        <v>0</v>
      </c>
      <c r="B1936" s="76">
        <f>((InformeTbHv[[#This Row],[T PROGRAMADO]]-InformeTbHv[[#This Row],[HORAS DE OTRAS PARADA]]))/InformeTbHv[[#This Row],[T PROGRAMADO]]</f>
        <v>0</v>
      </c>
      <c r="C1936" s="217">
        <f>IFERROR(((InformeTbHv[[#This Row],[T PROGRAMADO]]-InformeTbHv[[#This Row],[Ttal P. mec]])/InformeTbHv[[#This Row],[T PROGRAMADO]]),0)</f>
        <v>1</v>
      </c>
      <c r="D1936" s="49" t="str">
        <f>IFERROR(ROUND(InformeTbHv[[#This Row],[TOTAL DE ARBOLES]]/InformeTbHv[[#This Row],[T EFECTIVO]],2),"")</f>
        <v/>
      </c>
      <c r="E1936" s="49" t="str">
        <f>(IFERROR(ROUND(InformeTbHv[[#This Row],[M3]]/InformeTbHv[[#This Row],[TOTAL DE ARBOLES]],2),""))</f>
        <v/>
      </c>
      <c r="F1936" s="39" t="str">
        <f>IFERROR(ROUND(InformeTbHv[[#This Row],[M3]]/InformeTbHv[[#This Row],[T EFECTIVO]],2),"")</f>
        <v/>
      </c>
      <c r="G1936" s="72">
        <f>InformeTbHv[[#This Row],[T PROGRAMADO]]-InformeTbHv[[#This Row],[HORAS DE OTRAS PARADA]]</f>
        <v>0</v>
      </c>
      <c r="H1936" s="72">
        <f>InformeTbHv[[#This Row],[T PROGRAMADO]]-SUM(InformeTbHv[[#This Row],[T PARADAS MEC]]+InformeTbHv[[#This Row],[ALISTAMIENTO]]+InformeTbHv[[#This Row],[Mantenimiento periódico]])</f>
        <v>8</v>
      </c>
      <c r="I1936" s="72">
        <f>InformeTbHv[[#This Row],[T PARADAS MEC]]+InformeTbHv[[#This Row],[ALISTAMIENTO]]+InformeTbHv[[#This Row],[Mantenimiento periódico]]</f>
        <v>0</v>
      </c>
      <c r="J1936" s="72">
        <f>SUMIF(InformeTbHv[[#This Row],[MOTIVO 1]],"Mantenimiento periódico",InformeTbHv[[#This Row],[T OTRA PARADA 1]])</f>
        <v>0</v>
      </c>
      <c r="K1936" s="197">
        <f>InformeTbHv[[#This Row],[Mantenimiento periódico]]+InformeTbHv[[#This Row],[ALISTAMIENTO]]</f>
        <v>0</v>
      </c>
      <c r="L1936" s="197">
        <f>SUM(InformeTbHv[[#This Row],[T OTRA PARADA 1]:[T OTRA PARADA 5]])</f>
        <v>7</v>
      </c>
      <c r="M1936" s="125" t="s">
        <v>79</v>
      </c>
      <c r="N1936" s="125" t="s">
        <v>1417</v>
      </c>
      <c r="O1936" s="248" t="s">
        <v>67</v>
      </c>
      <c r="P1936" s="49">
        <v>4516297</v>
      </c>
      <c r="Q1936" s="49" t="s">
        <v>43</v>
      </c>
      <c r="R1936" s="49" t="s">
        <v>74</v>
      </c>
      <c r="S1936" s="274">
        <v>46149</v>
      </c>
      <c r="T1936" s="49" t="s">
        <v>1352</v>
      </c>
      <c r="U1936" s="49"/>
      <c r="V1936" s="49"/>
      <c r="W1936" s="49"/>
      <c r="X1936" s="49"/>
      <c r="Y1936" s="49"/>
      <c r="Z1936" s="49"/>
      <c r="AA1936" s="49"/>
      <c r="AB1936" s="49"/>
      <c r="AC1936" s="49" t="s">
        <v>1463</v>
      </c>
      <c r="AD1936" s="49" t="s">
        <v>1508</v>
      </c>
      <c r="AE1936" s="49" t="s">
        <v>1521</v>
      </c>
      <c r="AF1936" s="49">
        <v>26.335330441085052</v>
      </c>
      <c r="AG1936" s="251" t="s">
        <v>208</v>
      </c>
      <c r="AH1936" s="259">
        <v>3</v>
      </c>
      <c r="AI1936" s="125" t="s">
        <v>45</v>
      </c>
      <c r="AJ1936" s="418">
        <f>VLOOKUP(InformeTbHv[[#This Row],[TURNO]],[1]INFORMEHV!AI$2:AK$184,2,0)</f>
        <v>0.58333333333333337</v>
      </c>
      <c r="AK1936" s="418">
        <f>VLOOKUP(InformeTbHv[[#This Row],[TURNO]],[1]INFORMEHV!AI$2:AK$184,3,0)</f>
        <v>0.91666666666666663</v>
      </c>
      <c r="AL1936" s="125"/>
      <c r="AM1936" s="49"/>
      <c r="AN1936" s="49"/>
      <c r="AO1936" s="49"/>
      <c r="AP1936" s="49"/>
      <c r="AQ1936" s="197"/>
      <c r="AR1936" s="125">
        <v>8</v>
      </c>
      <c r="AS1936" s="49"/>
      <c r="AT1936" s="49"/>
      <c r="AU1936" s="49"/>
      <c r="AV1936" s="49"/>
      <c r="AW1936" s="49">
        <v>0.33</v>
      </c>
      <c r="AX1936" s="49">
        <v>0.67</v>
      </c>
      <c r="AY1936" s="49"/>
      <c r="AZ1936" s="71" t="s">
        <v>203</v>
      </c>
      <c r="BA1936" s="49" t="s">
        <v>46</v>
      </c>
      <c r="BB193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1936" s="72">
        <v>7</v>
      </c>
      <c r="BD1936" s="72"/>
      <c r="BE1936" s="72"/>
      <c r="BF1936" s="72"/>
      <c r="BG1936" s="74"/>
      <c r="BH1936" s="367" t="s">
        <v>237</v>
      </c>
      <c r="BI1936" s="45"/>
      <c r="BJ1936" s="45"/>
      <c r="BK1936" s="46"/>
      <c r="BL1936" s="45"/>
    </row>
    <row r="1937" spans="1:64" ht="21" customHeight="1" x14ac:dyDescent="0.3">
      <c r="A1937" s="76">
        <f>IFERROR(InformeTbHv[[#This Row],[T EFECTIVO]]/InformeTbHv[[#This Row],[Horas disponibles]],0)</f>
        <v>0.8</v>
      </c>
      <c r="B1937" s="76">
        <f>((InformeTbHv[[#This Row],[T PROGRAMADO]]-InformeTbHv[[#This Row],[HORAS DE OTRAS PARADA]]))/InformeTbHv[[#This Row],[T PROGRAMADO]]</f>
        <v>0.75</v>
      </c>
      <c r="C1937" s="217">
        <f>IFERROR(((InformeTbHv[[#This Row],[T PROGRAMADO]]-InformeTbHv[[#This Row],[Ttal P. mec]])/InformeTbHv[[#This Row],[T PROGRAMADO]]),0)</f>
        <v>0.9375</v>
      </c>
      <c r="D1937" s="49">
        <f>IFERROR(ROUND(InformeTbHv[[#This Row],[TOTAL DE ARBOLES]]/InformeTbHv[[#This Row],[T EFECTIVO]],2),"")</f>
        <v>60.83</v>
      </c>
      <c r="E1937" s="49">
        <f>(IFERROR(ROUND(InformeTbHv[[#This Row],[M3]]/InformeTbHv[[#This Row],[TOTAL DE ARBOLES]],2),""))</f>
        <v>0.21</v>
      </c>
      <c r="F1937" s="39">
        <f>IFERROR(ROUND(InformeTbHv[[#This Row],[M3]]/InformeTbHv[[#This Row],[T EFECTIVO]],2),"")</f>
        <v>13.03</v>
      </c>
      <c r="G1937" s="72">
        <f>InformeTbHv[[#This Row],[T PROGRAMADO]]-InformeTbHv[[#This Row],[HORAS DE OTRAS PARADA]]</f>
        <v>6</v>
      </c>
      <c r="H1937" s="72">
        <f>InformeTbHv[[#This Row],[T PROGRAMADO]]-SUM(InformeTbHv[[#This Row],[T PARADAS MEC]]+InformeTbHv[[#This Row],[ALISTAMIENTO]]+InformeTbHv[[#This Row],[Mantenimiento periódico]])</f>
        <v>7.5</v>
      </c>
      <c r="I1937" s="72">
        <f>InformeTbHv[[#This Row],[T PARADAS MEC]]+InformeTbHv[[#This Row],[ALISTAMIENTO]]+InformeTbHv[[#This Row],[Mantenimiento periódico]]</f>
        <v>0.5</v>
      </c>
      <c r="J1937" s="72">
        <f>SUMIF(InformeTbHv[[#This Row],[MOTIVO 1]],"Mantenimiento periódico",InformeTbHv[[#This Row],[T OTRA PARADA 1]])</f>
        <v>0</v>
      </c>
      <c r="K1937" s="197">
        <f>InformeTbHv[[#This Row],[Mantenimiento periódico]]+InformeTbHv[[#This Row],[ALISTAMIENTO]]</f>
        <v>0.5</v>
      </c>
      <c r="L1937" s="197">
        <f>SUM(InformeTbHv[[#This Row],[T OTRA PARADA 1]:[T OTRA PARADA 5]])</f>
        <v>1</v>
      </c>
      <c r="M1937" s="125" t="s">
        <v>79</v>
      </c>
      <c r="N1937" s="125" t="s">
        <v>1417</v>
      </c>
      <c r="O1937" s="248" t="s">
        <v>64</v>
      </c>
      <c r="P1937" s="49">
        <v>94282613</v>
      </c>
      <c r="Q1937" s="49" t="s">
        <v>43</v>
      </c>
      <c r="R1937" s="49" t="s">
        <v>74</v>
      </c>
      <c r="S1937" s="274">
        <v>46149</v>
      </c>
      <c r="T1937" s="49" t="s">
        <v>1352</v>
      </c>
      <c r="U1937" s="49"/>
      <c r="V1937" s="49"/>
      <c r="W1937" s="49"/>
      <c r="X1937" s="49"/>
      <c r="Y1937" s="49"/>
      <c r="Z1937" s="49"/>
      <c r="AA1937" s="49"/>
      <c r="AB1937" s="49"/>
      <c r="AC1937" s="49" t="s">
        <v>1463</v>
      </c>
      <c r="AD1937" s="49" t="s">
        <v>1508</v>
      </c>
      <c r="AE1937" s="49" t="s">
        <v>1521</v>
      </c>
      <c r="AF1937" s="49">
        <v>26.335330441085052</v>
      </c>
      <c r="AG1937" s="251" t="s">
        <v>208</v>
      </c>
      <c r="AH1937" s="259">
        <v>3</v>
      </c>
      <c r="AI1937" s="125" t="s">
        <v>47</v>
      </c>
      <c r="AJ1937" s="418">
        <f>VLOOKUP(InformeTbHv[[#This Row],[TURNO]],[1]INFORMEHV!AI$2:AK$184,2,0)</f>
        <v>0.25</v>
      </c>
      <c r="AK1937" s="418">
        <f>VLOOKUP(InformeTbHv[[#This Row],[TURNO]],[1]INFORMEHV!AI$2:AK$184,3,0)</f>
        <v>0.58333333333333337</v>
      </c>
      <c r="AL1937" s="125">
        <v>24</v>
      </c>
      <c r="AM1937" s="49">
        <v>365</v>
      </c>
      <c r="AN1937" s="49">
        <v>78.17</v>
      </c>
      <c r="AO1937" s="49">
        <v>11.58</v>
      </c>
      <c r="AP1937" s="49"/>
      <c r="AQ1937" s="197"/>
      <c r="AR1937" s="125">
        <v>8</v>
      </c>
      <c r="AS1937" s="49"/>
      <c r="AT1937" s="49"/>
      <c r="AU1937" s="49"/>
      <c r="AV1937" s="49">
        <v>0.5</v>
      </c>
      <c r="AW1937" s="49"/>
      <c r="AX1937" s="49">
        <v>0.5</v>
      </c>
      <c r="AY1937" s="49"/>
      <c r="AZ1937" s="71" t="s">
        <v>203</v>
      </c>
      <c r="BA1937" s="49" t="s">
        <v>46</v>
      </c>
      <c r="BB193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v>
      </c>
      <c r="BC1937" s="72">
        <v>1</v>
      </c>
      <c r="BD1937" s="72"/>
      <c r="BE1937" s="72"/>
      <c r="BF1937" s="72"/>
      <c r="BG1937" s="74"/>
      <c r="BH1937" s="367" t="s">
        <v>255</v>
      </c>
      <c r="BI1937" s="45"/>
      <c r="BJ1937" s="45"/>
      <c r="BK1937" s="46"/>
      <c r="BL1937" s="45"/>
    </row>
    <row r="1938" spans="1:64" ht="21" customHeight="1" x14ac:dyDescent="0.3">
      <c r="A1938" s="275">
        <f>IFERROR(InformeTbHv[[#This Row],[T EFECTIVO]]/InformeTbHv[[#This Row],[Horas disponibles]],0)</f>
        <v>0.23607843137255061</v>
      </c>
      <c r="B1938" s="76">
        <f>((InformeTbHv[[#This Row],[T PROGRAMADO]]-InformeTbHv[[#This Row],[HORAS DE OTRAS PARADA]]))/InformeTbHv[[#This Row],[T PROGRAMADO]]</f>
        <v>0.12541666666666751</v>
      </c>
      <c r="C1938" s="276">
        <f>IFERROR(((InformeTbHv[[#This Row],[T PROGRAMADO]]-InformeTbHv[[#This Row],[Ttal P. mec]])/InformeTbHv[[#This Row],[T PROGRAMADO]]),0)</f>
        <v>0.53125</v>
      </c>
      <c r="D1938" s="277">
        <f>IFERROR(ROUND(InformeTbHv[[#This Row],[TOTAL DE ARBOLES]]/InformeTbHv[[#This Row],[T EFECTIVO]],2),"")</f>
        <v>101.66</v>
      </c>
      <c r="E1938" s="277">
        <f>(IFERROR(ROUND(InformeTbHv[[#This Row],[M3]]/InformeTbHv[[#This Row],[TOTAL DE ARBOLES]],2),""))</f>
        <v>0.18</v>
      </c>
      <c r="F1938" s="39">
        <f>IFERROR(ROUND(InformeTbHv[[#This Row],[M3]]/InformeTbHv[[#This Row],[T EFECTIVO]],2),"")</f>
        <v>18.23</v>
      </c>
      <c r="G1938" s="278">
        <f>InformeTbHv[[#This Row],[T PROGRAMADO]]-InformeTbHv[[#This Row],[HORAS DE OTRAS PARADA]]</f>
        <v>1.0033333333333401</v>
      </c>
      <c r="H1938" s="278">
        <f>InformeTbHv[[#This Row],[T PROGRAMADO]]-SUM(InformeTbHv[[#This Row],[T PARADAS MEC]]+InformeTbHv[[#This Row],[ALISTAMIENTO]]+InformeTbHv[[#This Row],[Mantenimiento periódico]])</f>
        <v>4.25</v>
      </c>
      <c r="I1938" s="278">
        <f>InformeTbHv[[#This Row],[T PARADAS MEC]]+InformeTbHv[[#This Row],[ALISTAMIENTO]]+InformeTbHv[[#This Row],[Mantenimiento periódico]]</f>
        <v>3.75</v>
      </c>
      <c r="J1938" s="278">
        <f>SUMIF(InformeTbHv[[#This Row],[MOTIVO 1]],"Mantenimiento periódico",InformeTbHv[[#This Row],[T OTRA PARADA 1]])</f>
        <v>0</v>
      </c>
      <c r="K1938" s="279">
        <f>InformeTbHv[[#This Row],[Mantenimiento periódico]]+InformeTbHv[[#This Row],[ALISTAMIENTO]]</f>
        <v>0.25</v>
      </c>
      <c r="L1938" s="279">
        <f>SUM(InformeTbHv[[#This Row],[T OTRA PARADA 1]:[T OTRA PARADA 5]])</f>
        <v>2.6666666666666599</v>
      </c>
      <c r="M1938" s="280" t="s">
        <v>136</v>
      </c>
      <c r="N1938" s="280" t="s">
        <v>1417</v>
      </c>
      <c r="O1938" s="281" t="s">
        <v>535</v>
      </c>
      <c r="P1938" s="277">
        <v>1113312568</v>
      </c>
      <c r="Q1938" s="277" t="s">
        <v>65</v>
      </c>
      <c r="R1938" s="277" t="s">
        <v>49</v>
      </c>
      <c r="S1938" s="282">
        <v>46149</v>
      </c>
      <c r="T1938" s="277" t="s">
        <v>1237</v>
      </c>
      <c r="U1938" s="277"/>
      <c r="V1938" s="277"/>
      <c r="W1938" s="277"/>
      <c r="X1938" s="277"/>
      <c r="Y1938" s="277"/>
      <c r="Z1938" s="277"/>
      <c r="AA1938" s="277"/>
      <c r="AB1938" s="277"/>
      <c r="AC1938" s="277" t="s">
        <v>1456</v>
      </c>
      <c r="AD1938" s="277" t="s">
        <v>1501</v>
      </c>
      <c r="AE1938" s="277" t="s">
        <v>1513</v>
      </c>
      <c r="AF1938" s="277">
        <v>20.146366239482933</v>
      </c>
      <c r="AG1938" s="283" t="s">
        <v>205</v>
      </c>
      <c r="AH1938" s="284">
        <v>4</v>
      </c>
      <c r="AI1938" s="280" t="s">
        <v>45</v>
      </c>
      <c r="AJ1938" s="446">
        <f>VLOOKUP(InformeTbHv[[#This Row],[TURNO]],[1]INFORMEHV!AI$2:AK$184,2,0)</f>
        <v>0.58333333333333337</v>
      </c>
      <c r="AK1938" s="446">
        <f>VLOOKUP(InformeTbHv[[#This Row],[TURNO]],[1]INFORMEHV!AI$2:AK$184,3,0)</f>
        <v>0.91666666666666663</v>
      </c>
      <c r="AL1938" s="280">
        <v>29</v>
      </c>
      <c r="AM1938" s="277">
        <v>102</v>
      </c>
      <c r="AN1938" s="277">
        <v>18.29</v>
      </c>
      <c r="AO1938" s="277">
        <v>5.68</v>
      </c>
      <c r="AP1938" s="277"/>
      <c r="AQ1938" s="279">
        <v>15</v>
      </c>
      <c r="AR1938" s="280">
        <v>8</v>
      </c>
      <c r="AS1938" s="277">
        <v>3.5</v>
      </c>
      <c r="AT1938" s="277" t="s">
        <v>328</v>
      </c>
      <c r="AU1938" s="277" t="s">
        <v>1372</v>
      </c>
      <c r="AV1938" s="277">
        <v>0.25</v>
      </c>
      <c r="AW1938" s="277">
        <v>0.25</v>
      </c>
      <c r="AX1938" s="277">
        <v>0.33</v>
      </c>
      <c r="AY1938" s="277"/>
      <c r="AZ1938" s="285" t="s">
        <v>1373</v>
      </c>
      <c r="BA1938" s="277" t="s">
        <v>48</v>
      </c>
      <c r="BB193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6.9966666666666599</v>
      </c>
      <c r="BC1938" s="278">
        <v>2.6666666666666599</v>
      </c>
      <c r="BD1938" s="278"/>
      <c r="BE1938" s="278"/>
      <c r="BF1938" s="278"/>
      <c r="BG1938" s="286"/>
      <c r="BH1938" s="367" t="s">
        <v>236</v>
      </c>
      <c r="BI1938" s="45"/>
      <c r="BJ1938" s="45"/>
      <c r="BK1938" s="46"/>
      <c r="BL1938" s="287"/>
    </row>
    <row r="1939" spans="1:64" ht="21" customHeight="1" x14ac:dyDescent="0.3">
      <c r="A1939" s="275">
        <f>IFERROR(InformeTbHv[[#This Row],[T EFECTIVO]]/InformeTbHv[[#This Row],[Horas disponibles]],0)</f>
        <v>0.94524119947848761</v>
      </c>
      <c r="B1939" s="76">
        <f>((InformeTbHv[[#This Row],[T PROGRAMADO]]-InformeTbHv[[#This Row],[HORAS DE OTRAS PARADA]]))/InformeTbHv[[#This Row],[T PROGRAMADO]]</f>
        <v>0.90625</v>
      </c>
      <c r="C1939" s="276">
        <f>IFERROR(((InformeTbHv[[#This Row],[T PROGRAMADO]]-InformeTbHv[[#This Row],[Ttal P. mec]])/InformeTbHv[[#This Row],[T PROGRAMADO]]),0)</f>
        <v>0.95874999999999999</v>
      </c>
      <c r="D1939" s="277">
        <f>IFERROR(ROUND(InformeTbHv[[#This Row],[TOTAL DE ARBOLES]]/InformeTbHv[[#This Row],[T EFECTIVO]],2),"")</f>
        <v>56</v>
      </c>
      <c r="E1939" s="277">
        <f>(IFERROR(ROUND(InformeTbHv[[#This Row],[M3]]/InformeTbHv[[#This Row],[TOTAL DE ARBOLES]],2),""))</f>
        <v>0.56999999999999995</v>
      </c>
      <c r="F1939" s="39">
        <f>IFERROR(ROUND(InformeTbHv[[#This Row],[M3]]/InformeTbHv[[#This Row],[T EFECTIVO]],2),"")</f>
        <v>31.67</v>
      </c>
      <c r="G1939" s="278">
        <f>InformeTbHv[[#This Row],[T PROGRAMADO]]-InformeTbHv[[#This Row],[HORAS DE OTRAS PARADA]]</f>
        <v>7.25</v>
      </c>
      <c r="H1939" s="278">
        <f>InformeTbHv[[#This Row],[T PROGRAMADO]]-SUM(InformeTbHv[[#This Row],[T PARADAS MEC]]+InformeTbHv[[#This Row],[ALISTAMIENTO]]+InformeTbHv[[#This Row],[Mantenimiento periódico]])</f>
        <v>7.67</v>
      </c>
      <c r="I1939" s="278">
        <f>InformeTbHv[[#This Row],[T PARADAS MEC]]+InformeTbHv[[#This Row],[ALISTAMIENTO]]+InformeTbHv[[#This Row],[Mantenimiento periódico]]</f>
        <v>0.33</v>
      </c>
      <c r="J1939" s="278">
        <f>SUMIF(InformeTbHv[[#This Row],[MOTIVO 1]],"Mantenimiento periódico",InformeTbHv[[#This Row],[T OTRA PARADA 1]])</f>
        <v>0</v>
      </c>
      <c r="K1939" s="279">
        <f>InformeTbHv[[#This Row],[Mantenimiento periódico]]+InformeTbHv[[#This Row],[ALISTAMIENTO]]</f>
        <v>0.33</v>
      </c>
      <c r="L1939" s="279">
        <f>SUM(InformeTbHv[[#This Row],[T OTRA PARADA 1]:[T OTRA PARADA 5]])</f>
        <v>0</v>
      </c>
      <c r="M1939" s="280" t="s">
        <v>55</v>
      </c>
      <c r="N1939" s="280" t="s">
        <v>1418</v>
      </c>
      <c r="O1939" s="281" t="s">
        <v>95</v>
      </c>
      <c r="P1939" s="277">
        <v>6135776</v>
      </c>
      <c r="Q1939" s="277" t="s">
        <v>43</v>
      </c>
      <c r="R1939" s="277" t="s">
        <v>49</v>
      </c>
      <c r="S1939" s="282">
        <v>46149</v>
      </c>
      <c r="T1939" s="277" t="s">
        <v>518</v>
      </c>
      <c r="U1939" s="277"/>
      <c r="V1939" s="277"/>
      <c r="W1939" s="277"/>
      <c r="X1939" s="277"/>
      <c r="Y1939" s="277"/>
      <c r="Z1939" s="277"/>
      <c r="AA1939" s="277"/>
      <c r="AB1939" s="277"/>
      <c r="AC1939" s="277" t="s">
        <v>1431</v>
      </c>
      <c r="AD1939" s="277" t="s">
        <v>1476</v>
      </c>
      <c r="AE1939" s="277" t="s">
        <v>1518</v>
      </c>
      <c r="AF1939" s="277">
        <v>19.234154182394327</v>
      </c>
      <c r="AG1939" s="283" t="s">
        <v>205</v>
      </c>
      <c r="AH1939" s="284">
        <v>36</v>
      </c>
      <c r="AI1939" s="280" t="s">
        <v>61</v>
      </c>
      <c r="AJ1939" s="446">
        <f>VLOOKUP(InformeTbHv[[#This Row],[TURNO]],[1]INFORMEHV!AI$2:AK$184,2,0)</f>
        <v>0.91666666666666663</v>
      </c>
      <c r="AK1939" s="446">
        <f>VLOOKUP(InformeTbHv[[#This Row],[TURNO]],[1]INFORMEHV!AI$2:AK$184,3,0)</f>
        <v>0.25</v>
      </c>
      <c r="AL1939" s="280">
        <v>26</v>
      </c>
      <c r="AM1939" s="277">
        <v>406</v>
      </c>
      <c r="AN1939" s="277">
        <v>229.58</v>
      </c>
      <c r="AO1939" s="277">
        <v>42.19</v>
      </c>
      <c r="AP1939" s="277"/>
      <c r="AQ1939" s="301">
        <v>20.7</v>
      </c>
      <c r="AR1939" s="280">
        <v>8</v>
      </c>
      <c r="AS1939" s="277"/>
      <c r="AT1939" s="277"/>
      <c r="AU1939" s="277"/>
      <c r="AV1939" s="277">
        <v>0.33</v>
      </c>
      <c r="AW1939" s="277">
        <v>0.25</v>
      </c>
      <c r="AX1939" s="277">
        <v>0.17</v>
      </c>
      <c r="AY1939" s="277"/>
      <c r="AZ1939" s="285" t="s">
        <v>1371</v>
      </c>
      <c r="BA1939" s="277" t="s">
        <v>46</v>
      </c>
      <c r="BB193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0.75000000000000011</v>
      </c>
      <c r="BC1939" s="278"/>
      <c r="BD1939" s="278"/>
      <c r="BE1939" s="278"/>
      <c r="BF1939" s="278"/>
      <c r="BG1939" s="286"/>
      <c r="BH1939" s="367"/>
      <c r="BI1939" s="45"/>
      <c r="BJ1939" s="45"/>
      <c r="BK1939" s="46"/>
      <c r="BL1939" s="287"/>
    </row>
    <row r="1940" spans="1:64" ht="21" customHeight="1" x14ac:dyDescent="0.3">
      <c r="A1940" s="275">
        <f>IFERROR(InformeTbHv[[#This Row],[T EFECTIVO]]/InformeTbHv[[#This Row],[Horas disponibles]],0)</f>
        <v>0.94891443167305234</v>
      </c>
      <c r="B1940" s="76">
        <f>((InformeTbHv[[#This Row],[T PROGRAMADO]]-InformeTbHv[[#This Row],[HORAS DE OTRAS PARADA]]))/InformeTbHv[[#This Row],[T PROGRAMADO]]</f>
        <v>0.92874999999999996</v>
      </c>
      <c r="C1940" s="276">
        <f>IFERROR(((InformeTbHv[[#This Row],[T PROGRAMADO]]-InformeTbHv[[#This Row],[Ttal P. mec]])/InformeTbHv[[#This Row],[T PROGRAMADO]]),0)</f>
        <v>0.97875000000000001</v>
      </c>
      <c r="D1940" s="277">
        <f>IFERROR(ROUND(InformeTbHv[[#This Row],[TOTAL DE ARBOLES]]/InformeTbHv[[#This Row],[T EFECTIVO]],2),"")</f>
        <v>75.239999999999995</v>
      </c>
      <c r="E1940" s="277">
        <f>(IFERROR(ROUND(InformeTbHv[[#This Row],[M3]]/InformeTbHv[[#This Row],[TOTAL DE ARBOLES]],2),""))</f>
        <v>0.62</v>
      </c>
      <c r="F1940" s="39">
        <f>IFERROR(ROUND(InformeTbHv[[#This Row],[M3]]/InformeTbHv[[#This Row],[T EFECTIVO]],2),"")</f>
        <v>46.43</v>
      </c>
      <c r="G1940" s="278">
        <f>InformeTbHv[[#This Row],[T PROGRAMADO]]-InformeTbHv[[#This Row],[HORAS DE OTRAS PARADA]]</f>
        <v>7.43</v>
      </c>
      <c r="H1940" s="278">
        <f>InformeTbHv[[#This Row],[T PROGRAMADO]]-SUM(InformeTbHv[[#This Row],[T PARADAS MEC]]+InformeTbHv[[#This Row],[ALISTAMIENTO]]+InformeTbHv[[#This Row],[Mantenimiento periódico]])</f>
        <v>7.83</v>
      </c>
      <c r="I1940" s="278">
        <f>InformeTbHv[[#This Row],[T PARADAS MEC]]+InformeTbHv[[#This Row],[ALISTAMIENTO]]+InformeTbHv[[#This Row],[Mantenimiento periódico]]</f>
        <v>0.17</v>
      </c>
      <c r="J1940" s="278">
        <f>SUMIF(InformeTbHv[[#This Row],[MOTIVO 1]],"Mantenimiento periódico",InformeTbHv[[#This Row],[T OTRA PARADA 1]])</f>
        <v>0</v>
      </c>
      <c r="K1940" s="279">
        <f>InformeTbHv[[#This Row],[Mantenimiento periódico]]+InformeTbHv[[#This Row],[ALISTAMIENTO]]</f>
        <v>0.17</v>
      </c>
      <c r="L1940" s="279">
        <f>SUM(InformeTbHv[[#This Row],[T OTRA PARADA 1]:[T OTRA PARADA 5]])</f>
        <v>0</v>
      </c>
      <c r="M1940" s="280" t="s">
        <v>55</v>
      </c>
      <c r="N1940" s="280" t="s">
        <v>1418</v>
      </c>
      <c r="O1940" s="281" t="s">
        <v>94</v>
      </c>
      <c r="P1940" s="277">
        <v>94269293</v>
      </c>
      <c r="Q1940" s="277" t="s">
        <v>43</v>
      </c>
      <c r="R1940" s="277" t="s">
        <v>49</v>
      </c>
      <c r="S1940" s="282">
        <v>46149</v>
      </c>
      <c r="T1940" s="277" t="s">
        <v>518</v>
      </c>
      <c r="U1940" s="277"/>
      <c r="V1940" s="277"/>
      <c r="W1940" s="277"/>
      <c r="X1940" s="277"/>
      <c r="Y1940" s="277"/>
      <c r="Z1940" s="277"/>
      <c r="AA1940" s="277"/>
      <c r="AB1940" s="277"/>
      <c r="AC1940" s="277" t="s">
        <v>1431</v>
      </c>
      <c r="AD1940" s="277" t="s">
        <v>1476</v>
      </c>
      <c r="AE1940" s="277" t="s">
        <v>1518</v>
      </c>
      <c r="AF1940" s="277">
        <v>19.234154182394327</v>
      </c>
      <c r="AG1940" s="283" t="s">
        <v>205</v>
      </c>
      <c r="AH1940" s="284">
        <v>36</v>
      </c>
      <c r="AI1940" s="280" t="s">
        <v>45</v>
      </c>
      <c r="AJ1940" s="446">
        <f>VLOOKUP(InformeTbHv[[#This Row],[TURNO]],[1]INFORMEHV!AI$2:AK$184,2,0)</f>
        <v>0.58333333333333337</v>
      </c>
      <c r="AK1940" s="446">
        <f>VLOOKUP(InformeTbHv[[#This Row],[TURNO]],[1]INFORMEHV!AI$2:AK$184,3,0)</f>
        <v>0.91666666666666663</v>
      </c>
      <c r="AL1940" s="280">
        <v>28</v>
      </c>
      <c r="AM1940" s="277">
        <v>559</v>
      </c>
      <c r="AN1940" s="277">
        <v>345</v>
      </c>
      <c r="AO1940" s="277">
        <v>39.18</v>
      </c>
      <c r="AP1940" s="277"/>
      <c r="AQ1940" s="301">
        <v>20.9</v>
      </c>
      <c r="AR1940" s="280">
        <v>8</v>
      </c>
      <c r="AS1940" s="277"/>
      <c r="AT1940" s="277"/>
      <c r="AU1940" s="277"/>
      <c r="AV1940" s="277">
        <v>0.17</v>
      </c>
      <c r="AW1940" s="277">
        <v>0.23</v>
      </c>
      <c r="AX1940" s="277">
        <v>0.17</v>
      </c>
      <c r="AY1940" s="277"/>
      <c r="AZ1940" s="285" t="s">
        <v>652</v>
      </c>
      <c r="BA1940" s="277" t="s">
        <v>46</v>
      </c>
      <c r="BB194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0.57000000000000006</v>
      </c>
      <c r="BC1940" s="278"/>
      <c r="BD1940" s="278"/>
      <c r="BE1940" s="278"/>
      <c r="BF1940" s="278"/>
      <c r="BG1940" s="286"/>
      <c r="BH1940" s="367"/>
      <c r="BI1940" s="45"/>
      <c r="BJ1940" s="45"/>
      <c r="BK1940" s="46"/>
      <c r="BL1940" s="287"/>
    </row>
    <row r="1941" spans="1:64" s="304" customFormat="1" ht="21" customHeight="1" x14ac:dyDescent="0.3">
      <c r="A1941" s="288">
        <f>IFERROR(InformeTbHv[[#This Row],[T EFECTIVO]]/InformeTbHv[[#This Row],[Horas disponibles]],0)</f>
        <v>0.97828863346104722</v>
      </c>
      <c r="B1941" s="104">
        <f>((InformeTbHv[[#This Row],[T PROGRAMADO]]-InformeTbHv[[#This Row],[HORAS DE OTRAS PARADA]]))/InformeTbHv[[#This Row],[T PROGRAMADO]]</f>
        <v>0.95750000000000002</v>
      </c>
      <c r="C1941" s="289">
        <f>IFERROR(((InformeTbHv[[#This Row],[T PROGRAMADO]]-InformeTbHv[[#This Row],[Ttal P. mec]])/InformeTbHv[[#This Row],[T PROGRAMADO]]),0)</f>
        <v>0.97875000000000001</v>
      </c>
      <c r="D1941" s="290">
        <f>IFERROR(ROUND(InformeTbHv[[#This Row],[TOTAL DE ARBOLES]]/InformeTbHv[[#This Row],[T EFECTIVO]],2),"")</f>
        <v>75.98</v>
      </c>
      <c r="E1941" s="290">
        <f>(IFERROR(ROUND(InformeTbHv[[#This Row],[M3]]/InformeTbHv[[#This Row],[TOTAL DE ARBOLES]],2),""))</f>
        <v>0.64</v>
      </c>
      <c r="F1941" s="53">
        <f>IFERROR(ROUND(InformeTbHv[[#This Row],[M3]]/InformeTbHv[[#This Row],[T EFECTIVO]],2),"")</f>
        <v>48.69</v>
      </c>
      <c r="G1941" s="291">
        <f>InformeTbHv[[#This Row],[T PROGRAMADO]]-InformeTbHv[[#This Row],[HORAS DE OTRAS PARADA]]</f>
        <v>7.66</v>
      </c>
      <c r="H1941" s="291">
        <f>InformeTbHv[[#This Row],[T PROGRAMADO]]-SUM(InformeTbHv[[#This Row],[T PARADAS MEC]]+InformeTbHv[[#This Row],[ALISTAMIENTO]]+InformeTbHv[[#This Row],[Mantenimiento periódico]])</f>
        <v>7.83</v>
      </c>
      <c r="I1941" s="291">
        <f>InformeTbHv[[#This Row],[T PARADAS MEC]]+InformeTbHv[[#This Row],[ALISTAMIENTO]]+InformeTbHv[[#This Row],[Mantenimiento periódico]]</f>
        <v>0.17</v>
      </c>
      <c r="J1941" s="291">
        <f>SUMIF(InformeTbHv[[#This Row],[MOTIVO 1]],"Mantenimiento periódico",InformeTbHv[[#This Row],[T OTRA PARADA 1]])</f>
        <v>0</v>
      </c>
      <c r="K1941" s="292">
        <f>InformeTbHv[[#This Row],[Mantenimiento periódico]]+InformeTbHv[[#This Row],[ALISTAMIENTO]]</f>
        <v>0.17</v>
      </c>
      <c r="L1941" s="292">
        <f>SUM(InformeTbHv[[#This Row],[T OTRA PARADA 1]:[T OTRA PARADA 5]])</f>
        <v>0</v>
      </c>
      <c r="M1941" s="293" t="s">
        <v>55</v>
      </c>
      <c r="N1941" s="293" t="s">
        <v>1418</v>
      </c>
      <c r="O1941" s="294" t="s">
        <v>60</v>
      </c>
      <c r="P1941" s="290">
        <v>1061791033</v>
      </c>
      <c r="Q1941" s="290" t="s">
        <v>43</v>
      </c>
      <c r="R1941" s="290" t="s">
        <v>49</v>
      </c>
      <c r="S1941" s="295">
        <v>46149</v>
      </c>
      <c r="T1941" s="290" t="s">
        <v>518</v>
      </c>
      <c r="U1941" s="290"/>
      <c r="V1941" s="290"/>
      <c r="W1941" s="290"/>
      <c r="X1941" s="290"/>
      <c r="Y1941" s="290"/>
      <c r="Z1941" s="290"/>
      <c r="AA1941" s="290"/>
      <c r="AB1941" s="290"/>
      <c r="AC1941" s="290" t="s">
        <v>1431</v>
      </c>
      <c r="AD1941" s="290" t="s">
        <v>1476</v>
      </c>
      <c r="AE1941" s="290" t="s">
        <v>1518</v>
      </c>
      <c r="AF1941" s="290">
        <v>19.234154182394327</v>
      </c>
      <c r="AG1941" s="296" t="s">
        <v>205</v>
      </c>
      <c r="AH1941" s="297">
        <v>36</v>
      </c>
      <c r="AI1941" s="293" t="s">
        <v>47</v>
      </c>
      <c r="AJ1941" s="447">
        <f>VLOOKUP(InformeTbHv[[#This Row],[TURNO]],[1]INFORMEHV!AI$2:AK$184,2,0)</f>
        <v>0.25</v>
      </c>
      <c r="AK1941" s="447">
        <f>VLOOKUP(InformeTbHv[[#This Row],[TURNO]],[1]INFORMEHV!AI$2:AK$184,3,0)</f>
        <v>0.58333333333333337</v>
      </c>
      <c r="AL1941" s="293">
        <v>27</v>
      </c>
      <c r="AM1941" s="290">
        <v>582</v>
      </c>
      <c r="AN1941" s="290">
        <v>373</v>
      </c>
      <c r="AO1941" s="290">
        <v>57.82</v>
      </c>
      <c r="AP1941" s="290"/>
      <c r="AQ1941" s="302">
        <v>20.8</v>
      </c>
      <c r="AR1941" s="293">
        <v>8</v>
      </c>
      <c r="AS1941" s="290"/>
      <c r="AT1941" s="290"/>
      <c r="AU1941" s="290"/>
      <c r="AV1941" s="290">
        <v>0.17</v>
      </c>
      <c r="AW1941" s="290"/>
      <c r="AX1941" s="290">
        <v>0.17</v>
      </c>
      <c r="AY1941" s="290"/>
      <c r="AZ1941" s="298" t="s">
        <v>652</v>
      </c>
      <c r="BA1941" s="290" t="s">
        <v>46</v>
      </c>
      <c r="BB194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0.34</v>
      </c>
      <c r="BC1941" s="291"/>
      <c r="BD1941" s="291"/>
      <c r="BE1941" s="291"/>
      <c r="BF1941" s="291"/>
      <c r="BG1941" s="299"/>
      <c r="BH1941" s="368"/>
      <c r="BI1941" s="59"/>
      <c r="BJ1941" s="59"/>
      <c r="BK1941" s="60"/>
      <c r="BL1941" s="300"/>
    </row>
    <row r="1942" spans="1:64" ht="21" customHeight="1" x14ac:dyDescent="0.3">
      <c r="A1942" s="76">
        <f>IFERROR(InformeTbHv[[#This Row],[T EFECTIVO]]/InformeTbHv[[#This Row],[Horas disponibles]],0)</f>
        <v>0.94580645161290322</v>
      </c>
      <c r="B1942" s="76">
        <f>((InformeTbHv[[#This Row],[T PROGRAMADO]]-InformeTbHv[[#This Row],[HORAS DE OTRAS PARADA]]))/InformeTbHv[[#This Row],[T PROGRAMADO]]</f>
        <v>0.91625000000000001</v>
      </c>
      <c r="C1942" s="217">
        <f>IFERROR(((InformeTbHv[[#This Row],[T PROGRAMADO]]-InformeTbHv[[#This Row],[Ttal P. mec]])/InformeTbHv[[#This Row],[T PROGRAMADO]]),0)</f>
        <v>0.96875</v>
      </c>
      <c r="D1942" s="49">
        <f>IFERROR(ROUND(InformeTbHv[[#This Row],[TOTAL DE ARBOLES]]/InformeTbHv[[#This Row],[T EFECTIVO]],2),"")</f>
        <v>62.21</v>
      </c>
      <c r="E1942" s="49">
        <f>(IFERROR(ROUND(InformeTbHv[[#This Row],[M3]]/InformeTbHv[[#This Row],[TOTAL DE ARBOLES]],2),""))</f>
        <v>0.16</v>
      </c>
      <c r="F1942" s="39">
        <f>IFERROR(ROUND(InformeTbHv[[#This Row],[M3]]/InformeTbHv[[#This Row],[T EFECTIVO]],2),"")</f>
        <v>9.74</v>
      </c>
      <c r="G1942" s="72">
        <f>InformeTbHv[[#This Row],[T PROGRAMADO]]-InformeTbHv[[#This Row],[HORAS DE OTRAS PARADA]]</f>
        <v>7.33</v>
      </c>
      <c r="H1942" s="72">
        <f>InformeTbHv[[#This Row],[T PROGRAMADO]]-SUM(InformeTbHv[[#This Row],[T PARADAS MEC]]+InformeTbHv[[#This Row],[ALISTAMIENTO]]+InformeTbHv[[#This Row],[Mantenimiento periódico]])</f>
        <v>7.75</v>
      </c>
      <c r="I1942" s="72">
        <f>InformeTbHv[[#This Row],[T PARADAS MEC]]+InformeTbHv[[#This Row],[ALISTAMIENTO]]+InformeTbHv[[#This Row],[Mantenimiento periódico]]</f>
        <v>0.25</v>
      </c>
      <c r="J1942" s="72">
        <f>SUMIF(InformeTbHv[[#This Row],[MOTIVO 1]],"Mantenimiento periódico",InformeTbHv[[#This Row],[T OTRA PARADA 1]])</f>
        <v>0</v>
      </c>
      <c r="K1942" s="197">
        <f>InformeTbHv[[#This Row],[Mantenimiento periódico]]+InformeTbHv[[#This Row],[ALISTAMIENTO]]</f>
        <v>0.25</v>
      </c>
      <c r="L1942" s="197">
        <f>SUM(InformeTbHv[[#This Row],[T OTRA PARADA 1]:[T OTRA PARADA 5]])</f>
        <v>0</v>
      </c>
      <c r="M1942" s="125" t="s">
        <v>42</v>
      </c>
      <c r="N1942" s="125" t="s">
        <v>1418</v>
      </c>
      <c r="O1942" s="248" t="s">
        <v>80</v>
      </c>
      <c r="P1942" s="49">
        <v>94270446</v>
      </c>
      <c r="Q1942" s="49" t="s">
        <v>43</v>
      </c>
      <c r="R1942" s="49" t="s">
        <v>44</v>
      </c>
      <c r="S1942" s="274">
        <v>46150</v>
      </c>
      <c r="T1942" s="49" t="s">
        <v>1284</v>
      </c>
      <c r="U1942" s="49"/>
      <c r="V1942" s="49"/>
      <c r="W1942" s="49"/>
      <c r="X1942" s="49"/>
      <c r="Y1942" s="49"/>
      <c r="Z1942" s="49"/>
      <c r="AA1942" s="49"/>
      <c r="AB1942" s="49"/>
      <c r="AC1942" s="49" t="s">
        <v>1460</v>
      </c>
      <c r="AD1942" s="49" t="s">
        <v>1505</v>
      </c>
      <c r="AE1942" s="49" t="s">
        <v>1518</v>
      </c>
      <c r="AF1942" s="49">
        <v>19.535915388418871</v>
      </c>
      <c r="AG1942" s="251" t="s">
        <v>205</v>
      </c>
      <c r="AH1942" s="259">
        <v>1</v>
      </c>
      <c r="AI1942" s="125" t="s">
        <v>45</v>
      </c>
      <c r="AJ1942" s="418">
        <f>VLOOKUP(InformeTbHv[[#This Row],[TURNO]],[1]INFORMEHV!AI$2:AK$184,2,0)</f>
        <v>0.58333333333333337</v>
      </c>
      <c r="AK1942" s="418">
        <f>VLOOKUP(InformeTbHv[[#This Row],[TURNO]],[1]INFORMEHV!AI$2:AK$184,3,0)</f>
        <v>0.91666666666666663</v>
      </c>
      <c r="AL1942" s="125">
        <v>28</v>
      </c>
      <c r="AM1942" s="49">
        <v>456</v>
      </c>
      <c r="AN1942" s="49">
        <v>71.38</v>
      </c>
      <c r="AO1942" s="49">
        <v>9.89</v>
      </c>
      <c r="AP1942" s="49"/>
      <c r="AQ1942" s="197">
        <v>12</v>
      </c>
      <c r="AR1942" s="125">
        <v>8</v>
      </c>
      <c r="AS1942" s="49"/>
      <c r="AT1942" s="49"/>
      <c r="AU1942" s="49"/>
      <c r="AV1942" s="49">
        <v>0.25</v>
      </c>
      <c r="AW1942" s="49">
        <v>0.17</v>
      </c>
      <c r="AX1942" s="49">
        <v>0.25</v>
      </c>
      <c r="AY1942" s="49"/>
      <c r="AZ1942" s="71" t="s">
        <v>92</v>
      </c>
      <c r="BA1942" s="49" t="s">
        <v>46</v>
      </c>
      <c r="BB194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0.67</v>
      </c>
      <c r="BC1942" s="72"/>
      <c r="BD1942" s="72"/>
      <c r="BE1942" s="72"/>
      <c r="BF1942" s="72"/>
      <c r="BG1942" s="74"/>
      <c r="BH1942" s="367"/>
      <c r="BI1942" s="45"/>
      <c r="BJ1942" s="45"/>
      <c r="BK1942" s="46"/>
      <c r="BL1942" s="45"/>
    </row>
    <row r="1943" spans="1:64" ht="21" customHeight="1" x14ac:dyDescent="0.3">
      <c r="A1943" s="76">
        <f>IFERROR(InformeTbHv[[#This Row],[T EFECTIVO]]/InformeTbHv[[#This Row],[Horas disponibles]],0)</f>
        <v>0.94524119947848761</v>
      </c>
      <c r="B1943" s="76">
        <f>((InformeTbHv[[#This Row],[T PROGRAMADO]]-InformeTbHv[[#This Row],[HORAS DE OTRAS PARADA]]))/InformeTbHv[[#This Row],[T PROGRAMADO]]</f>
        <v>0.90625</v>
      </c>
      <c r="C1943" s="217">
        <f>IFERROR(((InformeTbHv[[#This Row],[T PROGRAMADO]]-InformeTbHv[[#This Row],[Ttal P. mec]])/InformeTbHv[[#This Row],[T PROGRAMADO]]),0)</f>
        <v>0.95874999999999999</v>
      </c>
      <c r="D1943" s="49">
        <f>IFERROR(ROUND(InformeTbHv[[#This Row],[TOTAL DE ARBOLES]]/InformeTbHv[[#This Row],[T EFECTIVO]],2),"")</f>
        <v>23.72</v>
      </c>
      <c r="E1943" s="49">
        <f>(IFERROR(ROUND(InformeTbHv[[#This Row],[M3]]/InformeTbHv[[#This Row],[TOTAL DE ARBOLES]],2),""))</f>
        <v>0.3</v>
      </c>
      <c r="F1943" s="39">
        <f>IFERROR(ROUND(InformeTbHv[[#This Row],[M3]]/InformeTbHv[[#This Row],[T EFECTIVO]],2),"")</f>
        <v>7.08</v>
      </c>
      <c r="G1943" s="72">
        <f>InformeTbHv[[#This Row],[T PROGRAMADO]]-InformeTbHv[[#This Row],[HORAS DE OTRAS PARADA]]</f>
        <v>7.25</v>
      </c>
      <c r="H1943" s="72">
        <f>InformeTbHv[[#This Row],[T PROGRAMADO]]-SUM(InformeTbHv[[#This Row],[T PARADAS MEC]]+InformeTbHv[[#This Row],[ALISTAMIENTO]]+InformeTbHv[[#This Row],[Mantenimiento periódico]])</f>
        <v>7.67</v>
      </c>
      <c r="I1943" s="72">
        <f>InformeTbHv[[#This Row],[T PARADAS MEC]]+InformeTbHv[[#This Row],[ALISTAMIENTO]]+InformeTbHv[[#This Row],[Mantenimiento periódico]]</f>
        <v>0.33</v>
      </c>
      <c r="J1943" s="72">
        <f>SUMIF(InformeTbHv[[#This Row],[MOTIVO 1]],"Mantenimiento periódico",InformeTbHv[[#This Row],[T OTRA PARADA 1]])</f>
        <v>0</v>
      </c>
      <c r="K1943" s="197">
        <f>InformeTbHv[[#This Row],[Mantenimiento periódico]]+InformeTbHv[[#This Row],[ALISTAMIENTO]]</f>
        <v>0.33</v>
      </c>
      <c r="L1943" s="197">
        <f>SUM(InformeTbHv[[#This Row],[T OTRA PARADA 1]:[T OTRA PARADA 5]])</f>
        <v>0</v>
      </c>
      <c r="M1943" s="125" t="s">
        <v>76</v>
      </c>
      <c r="N1943" s="125" t="s">
        <v>1418</v>
      </c>
      <c r="O1943" s="248" t="s">
        <v>77</v>
      </c>
      <c r="P1943" s="49">
        <v>1010092842</v>
      </c>
      <c r="Q1943" s="49" t="s">
        <v>43</v>
      </c>
      <c r="R1943" s="49" t="s">
        <v>49</v>
      </c>
      <c r="S1943" s="274">
        <v>46150</v>
      </c>
      <c r="T1943" s="49" t="s">
        <v>1348</v>
      </c>
      <c r="U1943" s="49"/>
      <c r="V1943" s="49"/>
      <c r="W1943" s="49"/>
      <c r="X1943" s="49"/>
      <c r="Y1943" s="49"/>
      <c r="Z1943" s="49"/>
      <c r="AA1943" s="49"/>
      <c r="AB1943" s="49"/>
      <c r="AC1943" s="49" t="s">
        <v>1461</v>
      </c>
      <c r="AD1943" s="49" t="s">
        <v>1506</v>
      </c>
      <c r="AE1943" s="49" t="s">
        <v>1509</v>
      </c>
      <c r="AF1943" s="49">
        <v>21.482702593634261</v>
      </c>
      <c r="AG1943" s="251" t="s">
        <v>205</v>
      </c>
      <c r="AH1943" s="259">
        <v>2</v>
      </c>
      <c r="AI1943" s="125" t="s">
        <v>45</v>
      </c>
      <c r="AJ1943" s="418">
        <f>VLOOKUP(InformeTbHv[[#This Row],[TURNO]],[1]INFORMEHV!AI$2:AK$184,2,0)</f>
        <v>0.58333333333333337</v>
      </c>
      <c r="AK1943" s="418">
        <f>VLOOKUP(InformeTbHv[[#This Row],[TURNO]],[1]INFORMEHV!AI$2:AK$184,3,0)</f>
        <v>0.91666666666666663</v>
      </c>
      <c r="AL1943" s="125">
        <v>25</v>
      </c>
      <c r="AM1943" s="49">
        <v>172</v>
      </c>
      <c r="AN1943" s="49">
        <v>51.31</v>
      </c>
      <c r="AO1943" s="49">
        <v>12.06</v>
      </c>
      <c r="AP1943" s="49"/>
      <c r="AQ1943" s="197">
        <v>20</v>
      </c>
      <c r="AR1943" s="125">
        <v>8</v>
      </c>
      <c r="AS1943" s="49"/>
      <c r="AT1943" s="49"/>
      <c r="AU1943" s="49"/>
      <c r="AV1943" s="49">
        <v>0.33</v>
      </c>
      <c r="AW1943" s="49">
        <v>0.25</v>
      </c>
      <c r="AX1943" s="49">
        <v>0.17</v>
      </c>
      <c r="AY1943" s="49"/>
      <c r="AZ1943" s="71" t="s">
        <v>1349</v>
      </c>
      <c r="BA1943" s="49" t="s">
        <v>48</v>
      </c>
      <c r="BB194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0.75000000000000011</v>
      </c>
      <c r="BC1943" s="72"/>
      <c r="BD1943" s="72"/>
      <c r="BE1943" s="72"/>
      <c r="BF1943" s="72"/>
      <c r="BG1943" s="74"/>
      <c r="BH1943" s="367"/>
      <c r="BI1943" s="45"/>
      <c r="BJ1943" s="45"/>
      <c r="BK1943" s="46"/>
      <c r="BL1943" s="45"/>
    </row>
    <row r="1944" spans="1:64" ht="21" customHeight="1" x14ac:dyDescent="0.3">
      <c r="A1944" s="76">
        <f>IFERROR(InformeTbHv[[#This Row],[T EFECTIVO]]/InformeTbHv[[#This Row],[Horas disponibles]],0)</f>
        <v>0.68448500651890487</v>
      </c>
      <c r="B1944" s="76">
        <f>((InformeTbHv[[#This Row],[T PROGRAMADO]]-InformeTbHv[[#This Row],[HORAS DE OTRAS PARADA]]))/InformeTbHv[[#This Row],[T PROGRAMADO]]</f>
        <v>0.65625</v>
      </c>
      <c r="C1944" s="217">
        <f>IFERROR(((InformeTbHv[[#This Row],[T PROGRAMADO]]-InformeTbHv[[#This Row],[Ttal P. mec]])/InformeTbHv[[#This Row],[T PROGRAMADO]]),0)</f>
        <v>0.95874999999999999</v>
      </c>
      <c r="D1944" s="49">
        <f>IFERROR(ROUND(InformeTbHv[[#This Row],[TOTAL DE ARBOLES]]/InformeTbHv[[#This Row],[T EFECTIVO]],2),"")</f>
        <v>43.05</v>
      </c>
      <c r="E1944" s="49">
        <f>(IFERROR(ROUND(InformeTbHv[[#This Row],[M3]]/InformeTbHv[[#This Row],[TOTAL DE ARBOLES]],2),""))</f>
        <v>0.28999999999999998</v>
      </c>
      <c r="F1944" s="39">
        <f>IFERROR(ROUND(InformeTbHv[[#This Row],[M3]]/InformeTbHv[[#This Row],[T EFECTIVO]],2),"")</f>
        <v>12.65</v>
      </c>
      <c r="G1944" s="72">
        <f>InformeTbHv[[#This Row],[T PROGRAMADO]]-InformeTbHv[[#This Row],[HORAS DE OTRAS PARADA]]</f>
        <v>5.25</v>
      </c>
      <c r="H1944" s="72">
        <f>InformeTbHv[[#This Row],[T PROGRAMADO]]-SUM(InformeTbHv[[#This Row],[T PARADAS MEC]]+InformeTbHv[[#This Row],[ALISTAMIENTO]]+InformeTbHv[[#This Row],[Mantenimiento periódico]])</f>
        <v>7.67</v>
      </c>
      <c r="I1944" s="72">
        <f>InformeTbHv[[#This Row],[T PARADAS MEC]]+InformeTbHv[[#This Row],[ALISTAMIENTO]]+InformeTbHv[[#This Row],[Mantenimiento periódico]]</f>
        <v>0.33</v>
      </c>
      <c r="J1944" s="72">
        <f>SUMIF(InformeTbHv[[#This Row],[MOTIVO 1]],"Mantenimiento periódico",InformeTbHv[[#This Row],[T OTRA PARADA 1]])</f>
        <v>0</v>
      </c>
      <c r="K1944" s="197">
        <f>InformeTbHv[[#This Row],[Mantenimiento periódico]]+InformeTbHv[[#This Row],[ALISTAMIENTO]]</f>
        <v>0.33</v>
      </c>
      <c r="L1944" s="197">
        <f>SUM(InformeTbHv[[#This Row],[T OTRA PARADA 1]:[T OTRA PARADA 5]])</f>
        <v>2</v>
      </c>
      <c r="M1944" s="125" t="s">
        <v>76</v>
      </c>
      <c r="N1944" s="125" t="s">
        <v>1418</v>
      </c>
      <c r="O1944" s="248" t="s">
        <v>83</v>
      </c>
      <c r="P1944" s="49">
        <v>1116724602</v>
      </c>
      <c r="Q1944" s="49" t="s">
        <v>43</v>
      </c>
      <c r="R1944" s="49" t="s">
        <v>49</v>
      </c>
      <c r="S1944" s="274">
        <v>46150</v>
      </c>
      <c r="T1944" s="49" t="s">
        <v>1350</v>
      </c>
      <c r="U1944" s="49"/>
      <c r="V1944" s="49"/>
      <c r="W1944" s="49"/>
      <c r="X1944" s="49"/>
      <c r="Y1944" s="49"/>
      <c r="Z1944" s="49"/>
      <c r="AA1944" s="49"/>
      <c r="AB1944" s="49"/>
      <c r="AC1944" s="49" t="s">
        <v>1462</v>
      </c>
      <c r="AD1944" s="49" t="s">
        <v>1507</v>
      </c>
      <c r="AE1944" s="49" t="s">
        <v>1509</v>
      </c>
      <c r="AF1944" s="49">
        <v>27.961336744904635</v>
      </c>
      <c r="AG1944" s="251" t="s">
        <v>205</v>
      </c>
      <c r="AH1944" s="259">
        <v>2</v>
      </c>
      <c r="AI1944" s="125" t="s">
        <v>47</v>
      </c>
      <c r="AJ1944" s="418">
        <f>VLOOKUP(InformeTbHv[[#This Row],[TURNO]],[1]INFORMEHV!AI$2:AK$184,2,0)</f>
        <v>0.25</v>
      </c>
      <c r="AK1944" s="418">
        <f>VLOOKUP(InformeTbHv[[#This Row],[TURNO]],[1]INFORMEHV!AI$2:AK$184,3,0)</f>
        <v>0.58333333333333337</v>
      </c>
      <c r="AL1944" s="125">
        <v>25</v>
      </c>
      <c r="AM1944" s="49">
        <v>226</v>
      </c>
      <c r="AN1944" s="49">
        <v>66.41</v>
      </c>
      <c r="AO1944" s="49">
        <v>11.7</v>
      </c>
      <c r="AP1944" s="49"/>
      <c r="AQ1944" s="197">
        <v>20</v>
      </c>
      <c r="AR1944" s="125">
        <v>8</v>
      </c>
      <c r="AS1944" s="49"/>
      <c r="AT1944" s="49"/>
      <c r="AU1944" s="49"/>
      <c r="AV1944" s="49">
        <v>0.33</v>
      </c>
      <c r="AW1944" s="49">
        <v>0.25</v>
      </c>
      <c r="AX1944" s="49">
        <v>0.17</v>
      </c>
      <c r="AY1944" s="49"/>
      <c r="AZ1944" s="71" t="s">
        <v>1351</v>
      </c>
      <c r="BA1944" s="49" t="s">
        <v>48</v>
      </c>
      <c r="BB194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2.75</v>
      </c>
      <c r="BC1944" s="72">
        <v>2</v>
      </c>
      <c r="BD1944" s="72"/>
      <c r="BE1944" s="72"/>
      <c r="BF1944" s="72"/>
      <c r="BG1944" s="74"/>
      <c r="BH1944" s="44" t="s">
        <v>841</v>
      </c>
      <c r="BI1944" s="45"/>
      <c r="BJ1944" s="45"/>
      <c r="BK1944" s="46"/>
      <c r="BL1944" s="45"/>
    </row>
    <row r="1945" spans="1:64" ht="21" customHeight="1" x14ac:dyDescent="0.3">
      <c r="A1945" s="76">
        <f>IFERROR(InformeTbHv[[#This Row],[T EFECTIVO]]/InformeTbHv[[#This Row],[Horas disponibles]],0)</f>
        <v>0.9420689655172414</v>
      </c>
      <c r="B1945" s="76">
        <f>((InformeTbHv[[#This Row],[T PROGRAMADO]]-InformeTbHv[[#This Row],[HORAS DE OTRAS PARADA]]))/InformeTbHv[[#This Row],[T PROGRAMADO]]</f>
        <v>0.85375000000000001</v>
      </c>
      <c r="C1945" s="217">
        <f>IFERROR(((InformeTbHv[[#This Row],[T PROGRAMADO]]-InformeTbHv[[#This Row],[Ttal P. mec]])/InformeTbHv[[#This Row],[T PROGRAMADO]]),0)</f>
        <v>0.90625</v>
      </c>
      <c r="D1945" s="49">
        <f>IFERROR(ROUND(InformeTbHv[[#This Row],[TOTAL DE ARBOLES]]/InformeTbHv[[#This Row],[T EFECTIVO]],2),"")</f>
        <v>61.93</v>
      </c>
      <c r="E1945" s="49">
        <f>(IFERROR(ROUND(InformeTbHv[[#This Row],[M3]]/InformeTbHv[[#This Row],[TOTAL DE ARBOLES]],2),""))</f>
        <v>0.12</v>
      </c>
      <c r="F1945" s="39">
        <f>IFERROR(ROUND(InformeTbHv[[#This Row],[M3]]/InformeTbHv[[#This Row],[T EFECTIVO]],2),"")</f>
        <v>7.43</v>
      </c>
      <c r="G1945" s="72">
        <f>InformeTbHv[[#This Row],[T PROGRAMADO]]-InformeTbHv[[#This Row],[HORAS DE OTRAS PARADA]]</f>
        <v>6.83</v>
      </c>
      <c r="H1945" s="72">
        <f>InformeTbHv[[#This Row],[T PROGRAMADO]]-SUM(InformeTbHv[[#This Row],[T PARADAS MEC]]+InformeTbHv[[#This Row],[ALISTAMIENTO]]+InformeTbHv[[#This Row],[Mantenimiento periódico]])</f>
        <v>7.25</v>
      </c>
      <c r="I1945" s="72">
        <f>InformeTbHv[[#This Row],[T PARADAS MEC]]+InformeTbHv[[#This Row],[ALISTAMIENTO]]+InformeTbHv[[#This Row],[Mantenimiento periódico]]</f>
        <v>0.75</v>
      </c>
      <c r="J1945" s="72">
        <f>SUMIF(InformeTbHv[[#This Row],[MOTIVO 1]],"Mantenimiento periódico",InformeTbHv[[#This Row],[T OTRA PARADA 1]])</f>
        <v>0</v>
      </c>
      <c r="K1945" s="197">
        <f>InformeTbHv[[#This Row],[Mantenimiento periódico]]+InformeTbHv[[#This Row],[ALISTAMIENTO]]</f>
        <v>0.25</v>
      </c>
      <c r="L1945" s="197">
        <f>SUM(InformeTbHv[[#This Row],[T OTRA PARADA 1]:[T OTRA PARADA 5]])</f>
        <v>0</v>
      </c>
      <c r="M1945" s="125" t="s">
        <v>42</v>
      </c>
      <c r="N1945" s="125" t="s">
        <v>1418</v>
      </c>
      <c r="O1945" s="248" t="s">
        <v>59</v>
      </c>
      <c r="P1945" s="49">
        <v>94269864</v>
      </c>
      <c r="Q1945" s="49" t="s">
        <v>43</v>
      </c>
      <c r="R1945" s="49" t="s">
        <v>44</v>
      </c>
      <c r="S1945" s="274">
        <v>46150</v>
      </c>
      <c r="T1945" s="49" t="s">
        <v>1284</v>
      </c>
      <c r="U1945" s="49"/>
      <c r="V1945" s="49"/>
      <c r="W1945" s="49"/>
      <c r="X1945" s="49"/>
      <c r="Y1945" s="49"/>
      <c r="Z1945" s="49"/>
      <c r="AA1945" s="49"/>
      <c r="AB1945" s="49"/>
      <c r="AC1945" s="49" t="s">
        <v>1460</v>
      </c>
      <c r="AD1945" s="49" t="s">
        <v>1505</v>
      </c>
      <c r="AE1945" s="49" t="s">
        <v>1518</v>
      </c>
      <c r="AF1945" s="49">
        <v>19.535915388418871</v>
      </c>
      <c r="AG1945" s="251" t="s">
        <v>205</v>
      </c>
      <c r="AH1945" s="259">
        <v>1</v>
      </c>
      <c r="AI1945" s="125" t="s">
        <v>47</v>
      </c>
      <c r="AJ1945" s="418">
        <f>VLOOKUP(InformeTbHv[[#This Row],[TURNO]],[1]INFORMEHV!AI$2:AK$184,2,0)</f>
        <v>0.25</v>
      </c>
      <c r="AK1945" s="418">
        <f>VLOOKUP(InformeTbHv[[#This Row],[TURNO]],[1]INFORMEHV!AI$2:AK$184,3,0)</f>
        <v>0.58333333333333337</v>
      </c>
      <c r="AL1945" s="125">
        <v>28</v>
      </c>
      <c r="AM1945" s="49">
        <v>423</v>
      </c>
      <c r="AN1945" s="49">
        <v>50.78</v>
      </c>
      <c r="AO1945" s="49">
        <v>7.45</v>
      </c>
      <c r="AP1945" s="49"/>
      <c r="AQ1945" s="197">
        <v>10</v>
      </c>
      <c r="AR1945" s="125">
        <v>8</v>
      </c>
      <c r="AS1945" s="49">
        <v>0.5</v>
      </c>
      <c r="AT1945" s="49" t="s">
        <v>328</v>
      </c>
      <c r="AU1945" s="49" t="s">
        <v>845</v>
      </c>
      <c r="AV1945" s="49">
        <v>0.25</v>
      </c>
      <c r="AW1945" s="49">
        <v>0.17</v>
      </c>
      <c r="AX1945" s="49">
        <v>0.25</v>
      </c>
      <c r="AY1945" s="49"/>
      <c r="AZ1945" s="71" t="s">
        <v>92</v>
      </c>
      <c r="BA1945" s="49" t="s">
        <v>46</v>
      </c>
      <c r="BB194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1.17</v>
      </c>
      <c r="BC1945" s="72"/>
      <c r="BD1945" s="72"/>
      <c r="BE1945" s="72"/>
      <c r="BF1945" s="72"/>
      <c r="BG1945" s="74"/>
      <c r="BH1945" s="367"/>
      <c r="BI1945" s="45"/>
      <c r="BJ1945" s="45"/>
      <c r="BK1945" s="46"/>
      <c r="BL1945" s="45"/>
    </row>
    <row r="1946" spans="1:64" ht="21" customHeight="1" x14ac:dyDescent="0.3">
      <c r="A1946" s="76">
        <f>IFERROR(InformeTbHv[[#This Row],[T EFECTIVO]]/InformeTbHv[[#This Row],[Horas disponibles]],0)</f>
        <v>0.93399999999999994</v>
      </c>
      <c r="B1946" s="76">
        <f>((InformeTbHv[[#This Row],[T PROGRAMADO]]-InformeTbHv[[#This Row],[HORAS DE OTRAS PARADA]]))/InformeTbHv[[#This Row],[T PROGRAMADO]]</f>
        <v>0.58374999999999999</v>
      </c>
      <c r="C1946" s="217">
        <f>IFERROR(((InformeTbHv[[#This Row],[T PROGRAMADO]]-InformeTbHv[[#This Row],[Ttal P. mec]])/InformeTbHv[[#This Row],[T PROGRAMADO]]),0)</f>
        <v>0.625</v>
      </c>
      <c r="D1946" s="49">
        <f>IFERROR(ROUND(InformeTbHv[[#This Row],[TOTAL DE ARBOLES]]/InformeTbHv[[#This Row],[T EFECTIVO]],2),"")</f>
        <v>70.45</v>
      </c>
      <c r="E1946" s="49">
        <f>(IFERROR(ROUND(InformeTbHv[[#This Row],[M3]]/InformeTbHv[[#This Row],[TOTAL DE ARBOLES]],2),""))</f>
        <v>0.3</v>
      </c>
      <c r="F1946" s="39">
        <f>IFERROR(ROUND(InformeTbHv[[#This Row],[M3]]/InformeTbHv[[#This Row],[T EFECTIVO]],2),"")</f>
        <v>21.44</v>
      </c>
      <c r="G1946" s="72">
        <f>InformeTbHv[[#This Row],[T PROGRAMADO]]-InformeTbHv[[#This Row],[HORAS DE OTRAS PARADA]]</f>
        <v>4.67</v>
      </c>
      <c r="H1946" s="72">
        <f>InformeTbHv[[#This Row],[T PROGRAMADO]]-SUM(InformeTbHv[[#This Row],[T PARADAS MEC]]+InformeTbHv[[#This Row],[ALISTAMIENTO]]+InformeTbHv[[#This Row],[Mantenimiento periódico]])</f>
        <v>5</v>
      </c>
      <c r="I1946" s="72">
        <f>InformeTbHv[[#This Row],[T PARADAS MEC]]+InformeTbHv[[#This Row],[ALISTAMIENTO]]+InformeTbHv[[#This Row],[Mantenimiento periódico]]</f>
        <v>3</v>
      </c>
      <c r="J1946" s="72">
        <f>SUMIF(InformeTbHv[[#This Row],[MOTIVO 1]],"Mantenimiento periódico",InformeTbHv[[#This Row],[T OTRA PARADA 1]])</f>
        <v>0</v>
      </c>
      <c r="K1946" s="197">
        <f>InformeTbHv[[#This Row],[Mantenimiento periódico]]+InformeTbHv[[#This Row],[ALISTAMIENTO]]</f>
        <v>0</v>
      </c>
      <c r="L1946" s="197">
        <f>SUM(InformeTbHv[[#This Row],[T OTRA PARADA 1]:[T OTRA PARADA 5]])</f>
        <v>0</v>
      </c>
      <c r="M1946" s="125" t="s">
        <v>79</v>
      </c>
      <c r="N1946" s="125" t="s">
        <v>1417</v>
      </c>
      <c r="O1946" s="248" t="s">
        <v>67</v>
      </c>
      <c r="P1946" s="49">
        <v>4516297</v>
      </c>
      <c r="Q1946" s="49" t="s">
        <v>43</v>
      </c>
      <c r="R1946" s="49" t="s">
        <v>74</v>
      </c>
      <c r="S1946" s="274">
        <v>46150</v>
      </c>
      <c r="T1946" s="49" t="s">
        <v>1352</v>
      </c>
      <c r="U1946" s="49"/>
      <c r="V1946" s="49"/>
      <c r="W1946" s="49"/>
      <c r="X1946" s="49"/>
      <c r="Y1946" s="49"/>
      <c r="Z1946" s="49"/>
      <c r="AA1946" s="49"/>
      <c r="AB1946" s="49"/>
      <c r="AC1946" s="49" t="s">
        <v>1463</v>
      </c>
      <c r="AD1946" s="49" t="s">
        <v>1508</v>
      </c>
      <c r="AE1946" s="49" t="s">
        <v>1521</v>
      </c>
      <c r="AF1946" s="49">
        <v>26.335330441085052</v>
      </c>
      <c r="AG1946" s="251" t="s">
        <v>208</v>
      </c>
      <c r="AH1946" s="259">
        <v>3</v>
      </c>
      <c r="AI1946" s="125" t="s">
        <v>45</v>
      </c>
      <c r="AJ1946" s="418">
        <f>VLOOKUP(InformeTbHv[[#This Row],[TURNO]],[1]INFORMEHV!AI$2:AK$184,2,0)</f>
        <v>0.58333333333333337</v>
      </c>
      <c r="AK1946" s="418">
        <f>VLOOKUP(InformeTbHv[[#This Row],[TURNO]],[1]INFORMEHV!AI$2:AK$184,3,0)</f>
        <v>0.91666666666666663</v>
      </c>
      <c r="AL1946" s="125">
        <v>19</v>
      </c>
      <c r="AM1946" s="49">
        <v>329</v>
      </c>
      <c r="AN1946" s="49">
        <v>100.11</v>
      </c>
      <c r="AO1946" s="49">
        <v>19.91</v>
      </c>
      <c r="AP1946" s="49"/>
      <c r="AQ1946" s="197"/>
      <c r="AR1946" s="125">
        <v>8</v>
      </c>
      <c r="AS1946" s="49">
        <v>3</v>
      </c>
      <c r="AT1946" s="49" t="s">
        <v>328</v>
      </c>
      <c r="AU1946" s="49" t="s">
        <v>1114</v>
      </c>
      <c r="AV1946" s="49"/>
      <c r="AW1946" s="49"/>
      <c r="AX1946" s="49">
        <v>0.33</v>
      </c>
      <c r="AY1946" s="49"/>
      <c r="AZ1946" s="71" t="s">
        <v>203</v>
      </c>
      <c r="BA1946" s="49" t="s">
        <v>46</v>
      </c>
      <c r="BB194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3.33</v>
      </c>
      <c r="BC1946" s="72"/>
      <c r="BD1946" s="72"/>
      <c r="BE1946" s="72"/>
      <c r="BF1946" s="72"/>
      <c r="BG1946" s="74"/>
      <c r="BH1946" s="367"/>
      <c r="BI1946" s="45"/>
      <c r="BJ1946" s="45"/>
      <c r="BK1946" s="46"/>
      <c r="BL1946" s="45"/>
    </row>
    <row r="1947" spans="1:64" ht="21" customHeight="1" x14ac:dyDescent="0.3">
      <c r="A1947" s="76">
        <f>IFERROR(InformeTbHv[[#This Row],[T EFECTIVO]]/InformeTbHv[[#This Row],[Horas disponibles]],0)</f>
        <v>0.96296296296296291</v>
      </c>
      <c r="B1947" s="76">
        <f>((InformeTbHv[[#This Row],[T PROGRAMADO]]-InformeTbHv[[#This Row],[HORAS DE OTRAS PARADA]]))/InformeTbHv[[#This Row],[T PROGRAMADO]]</f>
        <v>0.8125</v>
      </c>
      <c r="C1947" s="217">
        <f>IFERROR(((InformeTbHv[[#This Row],[T PROGRAMADO]]-InformeTbHv[[#This Row],[Ttal P. mec]])/InformeTbHv[[#This Row],[T PROGRAMADO]]),0)</f>
        <v>0.84375</v>
      </c>
      <c r="D1947" s="49">
        <f>IFERROR(ROUND(InformeTbHv[[#This Row],[TOTAL DE ARBOLES]]/InformeTbHv[[#This Row],[T EFECTIVO]],2),"")</f>
        <v>70.459999999999994</v>
      </c>
      <c r="E1947" s="49">
        <f>(IFERROR(ROUND(InformeTbHv[[#This Row],[M3]]/InformeTbHv[[#This Row],[TOTAL DE ARBOLES]],2),""))</f>
        <v>0.23</v>
      </c>
      <c r="F1947" s="39">
        <f>IFERROR(ROUND(InformeTbHv[[#This Row],[M3]]/InformeTbHv[[#This Row],[T EFECTIVO]],2),"")</f>
        <v>16.149999999999999</v>
      </c>
      <c r="G1947" s="72">
        <f>InformeTbHv[[#This Row],[T PROGRAMADO]]-InformeTbHv[[#This Row],[HORAS DE OTRAS PARADA]]</f>
        <v>6.5</v>
      </c>
      <c r="H1947" s="72">
        <f>InformeTbHv[[#This Row],[T PROGRAMADO]]-SUM(InformeTbHv[[#This Row],[T PARADAS MEC]]+InformeTbHv[[#This Row],[ALISTAMIENTO]]+InformeTbHv[[#This Row],[Mantenimiento periódico]])</f>
        <v>6.75</v>
      </c>
      <c r="I1947" s="72">
        <f>InformeTbHv[[#This Row],[T PARADAS MEC]]+InformeTbHv[[#This Row],[ALISTAMIENTO]]+InformeTbHv[[#This Row],[Mantenimiento periódico]]</f>
        <v>1.25</v>
      </c>
      <c r="J1947" s="72">
        <f>SUMIF(InformeTbHv[[#This Row],[MOTIVO 1]],"Mantenimiento periódico",InformeTbHv[[#This Row],[T OTRA PARADA 1]])</f>
        <v>0</v>
      </c>
      <c r="K1947" s="197">
        <f>InformeTbHv[[#This Row],[Mantenimiento periódico]]+InformeTbHv[[#This Row],[ALISTAMIENTO]]</f>
        <v>0.25</v>
      </c>
      <c r="L1947" s="197">
        <f>SUM(InformeTbHv[[#This Row],[T OTRA PARADA 1]:[T OTRA PARADA 5]])</f>
        <v>0</v>
      </c>
      <c r="M1947" s="125" t="s">
        <v>79</v>
      </c>
      <c r="N1947" s="125" t="s">
        <v>1417</v>
      </c>
      <c r="O1947" s="248" t="s">
        <v>64</v>
      </c>
      <c r="P1947" s="49">
        <v>94282613</v>
      </c>
      <c r="Q1947" s="49" t="s">
        <v>43</v>
      </c>
      <c r="R1947" s="49" t="s">
        <v>74</v>
      </c>
      <c r="S1947" s="274">
        <v>46150</v>
      </c>
      <c r="T1947" s="49" t="s">
        <v>1352</v>
      </c>
      <c r="U1947" s="49"/>
      <c r="V1947" s="49"/>
      <c r="W1947" s="49"/>
      <c r="X1947" s="49"/>
      <c r="Y1947" s="49"/>
      <c r="Z1947" s="49"/>
      <c r="AA1947" s="49"/>
      <c r="AB1947" s="49"/>
      <c r="AC1947" s="49" t="s">
        <v>1463</v>
      </c>
      <c r="AD1947" s="49" t="s">
        <v>1508</v>
      </c>
      <c r="AE1947" s="49" t="s">
        <v>1521</v>
      </c>
      <c r="AF1947" s="49">
        <v>26.335330441085052</v>
      </c>
      <c r="AG1947" s="251" t="s">
        <v>208</v>
      </c>
      <c r="AH1947" s="259">
        <v>3</v>
      </c>
      <c r="AI1947" s="125" t="s">
        <v>47</v>
      </c>
      <c r="AJ1947" s="418">
        <f>VLOOKUP(InformeTbHv[[#This Row],[TURNO]],[1]INFORMEHV!AI$2:AK$184,2,0)</f>
        <v>0.25</v>
      </c>
      <c r="AK1947" s="418">
        <f>VLOOKUP(InformeTbHv[[#This Row],[TURNO]],[1]INFORMEHV!AI$2:AK$184,3,0)</f>
        <v>0.58333333333333337</v>
      </c>
      <c r="AL1947" s="125">
        <v>26</v>
      </c>
      <c r="AM1947" s="49">
        <v>458</v>
      </c>
      <c r="AN1947" s="49">
        <v>105</v>
      </c>
      <c r="AO1947" s="49">
        <v>19</v>
      </c>
      <c r="AP1947" s="49">
        <v>85</v>
      </c>
      <c r="AQ1947" s="197"/>
      <c r="AR1947" s="125">
        <v>8</v>
      </c>
      <c r="AS1947" s="49">
        <v>1</v>
      </c>
      <c r="AT1947" s="49" t="s">
        <v>328</v>
      </c>
      <c r="AU1947" s="49" t="s">
        <v>1114</v>
      </c>
      <c r="AV1947" s="49">
        <v>0.25</v>
      </c>
      <c r="AW1947" s="49"/>
      <c r="AX1947" s="49">
        <v>0.25</v>
      </c>
      <c r="AY1947" s="49">
        <v>4</v>
      </c>
      <c r="AZ1947" s="71" t="s">
        <v>203</v>
      </c>
      <c r="BA1947" s="49" t="s">
        <v>46</v>
      </c>
      <c r="BB194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1.5</v>
      </c>
      <c r="BC1947" s="72"/>
      <c r="BD1947" s="72"/>
      <c r="BE1947" s="72"/>
      <c r="BF1947" s="72"/>
      <c r="BG1947" s="74"/>
      <c r="BH1947" s="367"/>
      <c r="BI1947" s="45"/>
      <c r="BJ1947" s="45"/>
      <c r="BK1947" s="46"/>
      <c r="BL1947" s="45"/>
    </row>
    <row r="1948" spans="1:64" ht="21" customHeight="1" x14ac:dyDescent="0.3">
      <c r="A1948" s="275">
        <f>IFERROR(InformeTbHv[[#This Row],[T EFECTIVO]]/InformeTbHv[[#This Row],[Horas disponibles]],0)</f>
        <v>0</v>
      </c>
      <c r="B1948" s="76">
        <f>((InformeTbHv[[#This Row],[T PROGRAMADO]]-InformeTbHv[[#This Row],[HORAS DE OTRAS PARADA]]))/InformeTbHv[[#This Row],[T PROGRAMADO]]</f>
        <v>0</v>
      </c>
      <c r="C1948" s="276">
        <f>IFERROR(((InformeTbHv[[#This Row],[T PROGRAMADO]]-InformeTbHv[[#This Row],[Ttal P. mec]])/InformeTbHv[[#This Row],[T PROGRAMADO]]),0)</f>
        <v>1</v>
      </c>
      <c r="D1948" s="277" t="str">
        <f>IFERROR(ROUND(InformeTbHv[[#This Row],[TOTAL DE ARBOLES]]/InformeTbHv[[#This Row],[T EFECTIVO]],2),"")</f>
        <v/>
      </c>
      <c r="E1948" s="277" t="str">
        <f>(IFERROR(ROUND(InformeTbHv[[#This Row],[M3]]/InformeTbHv[[#This Row],[TOTAL DE ARBOLES]],2),""))</f>
        <v/>
      </c>
      <c r="F1948" s="39" t="str">
        <f>IFERROR(ROUND(InformeTbHv[[#This Row],[M3]]/InformeTbHv[[#This Row],[T EFECTIVO]],2),"")</f>
        <v/>
      </c>
      <c r="G1948" s="278">
        <f>InformeTbHv[[#This Row],[T PROGRAMADO]]-InformeTbHv[[#This Row],[HORAS DE OTRAS PARADA]]</f>
        <v>0</v>
      </c>
      <c r="H1948" s="278">
        <f>InformeTbHv[[#This Row],[T PROGRAMADO]]-SUM(InformeTbHv[[#This Row],[T PARADAS MEC]]+InformeTbHv[[#This Row],[ALISTAMIENTO]]+InformeTbHv[[#This Row],[Mantenimiento periódico]])</f>
        <v>8</v>
      </c>
      <c r="I1948" s="278">
        <f>InformeTbHv[[#This Row],[T PARADAS MEC]]+InformeTbHv[[#This Row],[ALISTAMIENTO]]+InformeTbHv[[#This Row],[Mantenimiento periódico]]</f>
        <v>0</v>
      </c>
      <c r="J1948" s="278">
        <f>SUMIF(InformeTbHv[[#This Row],[MOTIVO 1]],"Mantenimiento periódico",InformeTbHv[[#This Row],[T OTRA PARADA 1]])</f>
        <v>0</v>
      </c>
      <c r="K1948" s="279">
        <f>InformeTbHv[[#This Row],[Mantenimiento periódico]]+InformeTbHv[[#This Row],[ALISTAMIENTO]]</f>
        <v>0</v>
      </c>
      <c r="L1948" s="279">
        <f>SUM(InformeTbHv[[#This Row],[T OTRA PARADA 1]:[T OTRA PARADA 5]])</f>
        <v>8</v>
      </c>
      <c r="M1948" s="280" t="s">
        <v>136</v>
      </c>
      <c r="N1948" s="280" t="s">
        <v>1417</v>
      </c>
      <c r="O1948" s="281" t="s">
        <v>535</v>
      </c>
      <c r="P1948" s="277">
        <v>1113312568</v>
      </c>
      <c r="Q1948" s="277" t="s">
        <v>65</v>
      </c>
      <c r="R1948" s="277" t="s">
        <v>49</v>
      </c>
      <c r="S1948" s="282">
        <v>46150</v>
      </c>
      <c r="T1948" s="277" t="s">
        <v>1237</v>
      </c>
      <c r="U1948" s="277"/>
      <c r="V1948" s="277"/>
      <c r="W1948" s="277"/>
      <c r="X1948" s="277"/>
      <c r="Y1948" s="277"/>
      <c r="Z1948" s="277"/>
      <c r="AA1948" s="277"/>
      <c r="AB1948" s="277"/>
      <c r="AC1948" s="277" t="s">
        <v>1456</v>
      </c>
      <c r="AD1948" s="277" t="s">
        <v>1501</v>
      </c>
      <c r="AE1948" s="277" t="s">
        <v>1513</v>
      </c>
      <c r="AF1948" s="277">
        <v>20.146366239482933</v>
      </c>
      <c r="AG1948" s="283" t="s">
        <v>205</v>
      </c>
      <c r="AH1948" s="284">
        <v>4</v>
      </c>
      <c r="AI1948" s="280" t="s">
        <v>45</v>
      </c>
      <c r="AJ1948" s="446">
        <f>VLOOKUP(InformeTbHv[[#This Row],[TURNO]],[1]INFORMEHV!AI$2:AK$184,2,0)</f>
        <v>0.58333333333333337</v>
      </c>
      <c r="AK1948" s="446">
        <f>VLOOKUP(InformeTbHv[[#This Row],[TURNO]],[1]INFORMEHV!AI$2:AK$184,3,0)</f>
        <v>0.91666666666666663</v>
      </c>
      <c r="AL1948" s="280"/>
      <c r="AM1948" s="277"/>
      <c r="AN1948" s="277"/>
      <c r="AO1948" s="277"/>
      <c r="AP1948" s="277"/>
      <c r="AQ1948" s="279"/>
      <c r="AR1948" s="280">
        <v>8</v>
      </c>
      <c r="AS1948" s="277"/>
      <c r="AT1948" s="277"/>
      <c r="AU1948" s="277"/>
      <c r="AV1948" s="277"/>
      <c r="AW1948" s="277"/>
      <c r="AX1948" s="277"/>
      <c r="AY1948" s="277"/>
      <c r="AZ1948" s="285"/>
      <c r="BA1948" s="277" t="s">
        <v>48</v>
      </c>
      <c r="BB194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1948" s="278">
        <v>8</v>
      </c>
      <c r="BD1948" s="278"/>
      <c r="BE1948" s="278"/>
      <c r="BF1948" s="278"/>
      <c r="BG1948" s="286"/>
      <c r="BH1948" s="367" t="s">
        <v>694</v>
      </c>
      <c r="BI1948" s="45"/>
      <c r="BJ1948" s="45"/>
      <c r="BK1948" s="46"/>
      <c r="BL1948" s="287"/>
    </row>
    <row r="1949" spans="1:64" ht="21" customHeight="1" x14ac:dyDescent="0.3">
      <c r="A1949" s="275">
        <f>IFERROR(InformeTbHv[[#This Row],[T EFECTIVO]]/InformeTbHv[[#This Row],[Horas disponibles]],0)</f>
        <v>0.8490322580645161</v>
      </c>
      <c r="B1949" s="76">
        <f>((InformeTbHv[[#This Row],[T PROGRAMADO]]-InformeTbHv[[#This Row],[HORAS DE OTRAS PARADA]]))/InformeTbHv[[#This Row],[T PROGRAMADO]]</f>
        <v>0.82250000000000001</v>
      </c>
      <c r="C1949" s="276">
        <f>IFERROR(((InformeTbHv[[#This Row],[T PROGRAMADO]]-InformeTbHv[[#This Row],[Ttal P. mec]])/InformeTbHv[[#This Row],[T PROGRAMADO]]),0)</f>
        <v>0.96875</v>
      </c>
      <c r="D1949" s="277">
        <f>IFERROR(ROUND(InformeTbHv[[#This Row],[TOTAL DE ARBOLES]]/InformeTbHv[[#This Row],[T EFECTIVO]],2),"")</f>
        <v>119.45</v>
      </c>
      <c r="E1949" s="277">
        <f>(IFERROR(ROUND(InformeTbHv[[#This Row],[M3]]/InformeTbHv[[#This Row],[TOTAL DE ARBOLES]],2),""))</f>
        <v>0.13</v>
      </c>
      <c r="F1949" s="39">
        <f>IFERROR(ROUND(InformeTbHv[[#This Row],[M3]]/InformeTbHv[[#This Row],[T EFECTIVO]],2),"")</f>
        <v>15.31</v>
      </c>
      <c r="G1949" s="278">
        <f>InformeTbHv[[#This Row],[T PROGRAMADO]]-InformeTbHv[[#This Row],[HORAS DE OTRAS PARADA]]</f>
        <v>6.58</v>
      </c>
      <c r="H1949" s="278">
        <f>InformeTbHv[[#This Row],[T PROGRAMADO]]-SUM(InformeTbHv[[#This Row],[T PARADAS MEC]]+InformeTbHv[[#This Row],[ALISTAMIENTO]]+InformeTbHv[[#This Row],[Mantenimiento periódico]])</f>
        <v>7.75</v>
      </c>
      <c r="I1949" s="278">
        <f>InformeTbHv[[#This Row],[T PARADAS MEC]]+InformeTbHv[[#This Row],[ALISTAMIENTO]]+InformeTbHv[[#This Row],[Mantenimiento periódico]]</f>
        <v>0.25</v>
      </c>
      <c r="J1949" s="278">
        <f>SUMIF(InformeTbHv[[#This Row],[MOTIVO 1]],"Mantenimiento periódico",InformeTbHv[[#This Row],[T OTRA PARADA 1]])</f>
        <v>0</v>
      </c>
      <c r="K1949" s="279">
        <f>InformeTbHv[[#This Row],[Mantenimiento periódico]]+InformeTbHv[[#This Row],[ALISTAMIENTO]]</f>
        <v>0.25</v>
      </c>
      <c r="L1949" s="279">
        <f>SUM(InformeTbHv[[#This Row],[T OTRA PARADA 1]:[T OTRA PARADA 5]])</f>
        <v>0.75</v>
      </c>
      <c r="M1949" s="280" t="s">
        <v>42</v>
      </c>
      <c r="N1949" s="280" t="s">
        <v>1418</v>
      </c>
      <c r="O1949" s="281" t="s">
        <v>58</v>
      </c>
      <c r="P1949" s="277">
        <v>6343935</v>
      </c>
      <c r="Q1949" s="277" t="s">
        <v>43</v>
      </c>
      <c r="R1949" s="277" t="s">
        <v>44</v>
      </c>
      <c r="S1949" s="282">
        <v>46150</v>
      </c>
      <c r="T1949" s="277" t="s">
        <v>1284</v>
      </c>
      <c r="U1949" s="277"/>
      <c r="V1949" s="277"/>
      <c r="W1949" s="277"/>
      <c r="X1949" s="277"/>
      <c r="Y1949" s="277"/>
      <c r="Z1949" s="277"/>
      <c r="AA1949" s="277"/>
      <c r="AB1949" s="277"/>
      <c r="AC1949" s="277" t="s">
        <v>1460</v>
      </c>
      <c r="AD1949" s="277" t="s">
        <v>1505</v>
      </c>
      <c r="AE1949" s="277" t="s">
        <v>1518</v>
      </c>
      <c r="AF1949" s="277">
        <v>19.535915388418871</v>
      </c>
      <c r="AG1949" s="283" t="s">
        <v>205</v>
      </c>
      <c r="AH1949" s="284">
        <v>1</v>
      </c>
      <c r="AI1949" s="280" t="s">
        <v>61</v>
      </c>
      <c r="AJ1949" s="446">
        <f>VLOOKUP(InformeTbHv[[#This Row],[TURNO]],[1]INFORMEHV!AI$2:AK$184,2,0)</f>
        <v>0.91666666666666663</v>
      </c>
      <c r="AK1949" s="446">
        <f>VLOOKUP(InformeTbHv[[#This Row],[TURNO]],[1]INFORMEHV!AI$2:AK$184,3,0)</f>
        <v>0.25</v>
      </c>
      <c r="AL1949" s="280">
        <v>28</v>
      </c>
      <c r="AM1949" s="277">
        <v>786</v>
      </c>
      <c r="AN1949" s="277">
        <v>100.77</v>
      </c>
      <c r="AO1949" s="277">
        <v>14.04</v>
      </c>
      <c r="AP1949" s="277"/>
      <c r="AQ1949" s="279">
        <v>11</v>
      </c>
      <c r="AR1949" s="280">
        <v>8</v>
      </c>
      <c r="AS1949" s="277"/>
      <c r="AT1949" s="277"/>
      <c r="AU1949" s="277"/>
      <c r="AV1949" s="277">
        <v>0.25</v>
      </c>
      <c r="AW1949" s="277">
        <v>0.17</v>
      </c>
      <c r="AX1949" s="277">
        <v>0.25</v>
      </c>
      <c r="AY1949" s="277"/>
      <c r="AZ1949" s="285" t="s">
        <v>92</v>
      </c>
      <c r="BA1949" s="277" t="s">
        <v>46</v>
      </c>
      <c r="BB194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1.42</v>
      </c>
      <c r="BC1949" s="278">
        <v>0.75</v>
      </c>
      <c r="BD1949" s="278"/>
      <c r="BE1949" s="278"/>
      <c r="BF1949" s="278"/>
      <c r="BG1949" s="286"/>
      <c r="BH1949" s="367" t="s">
        <v>712</v>
      </c>
      <c r="BI1949" s="45"/>
      <c r="BJ1949" s="45"/>
      <c r="BK1949" s="46"/>
      <c r="BL1949" s="287"/>
    </row>
    <row r="1950" spans="1:64" ht="21" customHeight="1" x14ac:dyDescent="0.3">
      <c r="A1950" s="275">
        <f>IFERROR(InformeTbHv[[#This Row],[T EFECTIVO]]/InformeTbHv[[#This Row],[Horas disponibles]],0)</f>
        <v>0.93619791666666663</v>
      </c>
      <c r="B1950" s="76">
        <f>((InformeTbHv[[#This Row],[T PROGRAMADO]]-InformeTbHv[[#This Row],[HORAS DE OTRAS PARADA]]))/InformeTbHv[[#This Row],[T PROGRAMADO]]</f>
        <v>0.89874999999999994</v>
      </c>
      <c r="C1950" s="276">
        <f>IFERROR(((InformeTbHv[[#This Row],[T PROGRAMADO]]-InformeTbHv[[#This Row],[Ttal P. mec]])/InformeTbHv[[#This Row],[T PROGRAMADO]]),0)</f>
        <v>0.96</v>
      </c>
      <c r="D1950" s="277">
        <f>IFERROR(ROUND(InformeTbHv[[#This Row],[TOTAL DE ARBOLES]]/InformeTbHv[[#This Row],[T EFECTIVO]],2),"")</f>
        <v>44.78</v>
      </c>
      <c r="E1950" s="277">
        <f>(IFERROR(ROUND(InformeTbHv[[#This Row],[M3]]/InformeTbHv[[#This Row],[TOTAL DE ARBOLES]],2),""))</f>
        <v>0.43</v>
      </c>
      <c r="F1950" s="39">
        <f>IFERROR(ROUND(InformeTbHv[[#This Row],[M3]]/InformeTbHv[[#This Row],[T EFECTIVO]],2),"")</f>
        <v>19.350000000000001</v>
      </c>
      <c r="G1950" s="278">
        <f>InformeTbHv[[#This Row],[T PROGRAMADO]]-InformeTbHv[[#This Row],[HORAS DE OTRAS PARADA]]</f>
        <v>7.1899999999999995</v>
      </c>
      <c r="H1950" s="278">
        <f>InformeTbHv[[#This Row],[T PROGRAMADO]]-SUM(InformeTbHv[[#This Row],[T PARADAS MEC]]+InformeTbHv[[#This Row],[ALISTAMIENTO]]+InformeTbHv[[#This Row],[Mantenimiento periódico]])</f>
        <v>7.68</v>
      </c>
      <c r="I1950" s="278">
        <f>InformeTbHv[[#This Row],[T PARADAS MEC]]+InformeTbHv[[#This Row],[ALISTAMIENTO]]+InformeTbHv[[#This Row],[Mantenimiento periódico]]</f>
        <v>0.32</v>
      </c>
      <c r="J1950" s="278">
        <f>SUMIF(InformeTbHv[[#This Row],[MOTIVO 1]],"Mantenimiento periódico",InformeTbHv[[#This Row],[T OTRA PARADA 1]])</f>
        <v>0</v>
      </c>
      <c r="K1950" s="279">
        <f>InformeTbHv[[#This Row],[Mantenimiento periódico]]+InformeTbHv[[#This Row],[ALISTAMIENTO]]</f>
        <v>0.32</v>
      </c>
      <c r="L1950" s="279">
        <f>SUM(InformeTbHv[[#This Row],[T OTRA PARADA 1]:[T OTRA PARADA 5]])</f>
        <v>0</v>
      </c>
      <c r="M1950" s="280" t="s">
        <v>55</v>
      </c>
      <c r="N1950" s="280" t="s">
        <v>1418</v>
      </c>
      <c r="O1950" s="281" t="s">
        <v>95</v>
      </c>
      <c r="P1950" s="277">
        <v>6135776</v>
      </c>
      <c r="Q1950" s="277" t="s">
        <v>43</v>
      </c>
      <c r="R1950" s="277" t="s">
        <v>49</v>
      </c>
      <c r="S1950" s="282">
        <v>46150</v>
      </c>
      <c r="T1950" s="277" t="s">
        <v>518</v>
      </c>
      <c r="U1950" s="277"/>
      <c r="V1950" s="277"/>
      <c r="W1950" s="277"/>
      <c r="X1950" s="277"/>
      <c r="Y1950" s="277"/>
      <c r="Z1950" s="277"/>
      <c r="AA1950" s="277"/>
      <c r="AB1950" s="277"/>
      <c r="AC1950" s="277" t="s">
        <v>1431</v>
      </c>
      <c r="AD1950" s="277" t="s">
        <v>1476</v>
      </c>
      <c r="AE1950" s="277" t="s">
        <v>1518</v>
      </c>
      <c r="AF1950" s="277">
        <v>19.234154182394327</v>
      </c>
      <c r="AG1950" s="283" t="s">
        <v>205</v>
      </c>
      <c r="AH1950" s="284">
        <v>36</v>
      </c>
      <c r="AI1950" s="280" t="s">
        <v>61</v>
      </c>
      <c r="AJ1950" s="446">
        <f>VLOOKUP(InformeTbHv[[#This Row],[TURNO]],[1]INFORMEHV!AI$2:AK$184,2,0)</f>
        <v>0.91666666666666663</v>
      </c>
      <c r="AK1950" s="446">
        <f>VLOOKUP(InformeTbHv[[#This Row],[TURNO]],[1]INFORMEHV!AI$2:AK$184,3,0)</f>
        <v>0.25</v>
      </c>
      <c r="AL1950" s="280">
        <v>26</v>
      </c>
      <c r="AM1950" s="277">
        <v>322</v>
      </c>
      <c r="AN1950" s="277">
        <v>139.13</v>
      </c>
      <c r="AO1950" s="277">
        <v>30.28</v>
      </c>
      <c r="AP1950" s="277"/>
      <c r="AQ1950" s="301">
        <v>20.2</v>
      </c>
      <c r="AR1950" s="280">
        <v>8</v>
      </c>
      <c r="AS1950" s="277"/>
      <c r="AT1950" s="277"/>
      <c r="AU1950" s="277"/>
      <c r="AV1950" s="277">
        <v>0.32</v>
      </c>
      <c r="AW1950" s="277">
        <v>0.32</v>
      </c>
      <c r="AX1950" s="277">
        <v>0.17</v>
      </c>
      <c r="AY1950" s="277">
        <v>6.4</v>
      </c>
      <c r="AZ1950" s="285" t="s">
        <v>1371</v>
      </c>
      <c r="BA1950" s="277" t="s">
        <v>46</v>
      </c>
      <c r="BB195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0.81</v>
      </c>
      <c r="BC1950" s="278"/>
      <c r="BD1950" s="278"/>
      <c r="BE1950" s="278"/>
      <c r="BF1950" s="278"/>
      <c r="BG1950" s="286"/>
      <c r="BH1950" s="367"/>
      <c r="BI1950" s="45"/>
      <c r="BJ1950" s="45"/>
      <c r="BK1950" s="46"/>
      <c r="BL1950" s="287"/>
    </row>
    <row r="1951" spans="1:64" ht="21" customHeight="1" x14ac:dyDescent="0.3">
      <c r="A1951" s="275">
        <f>IFERROR(InformeTbHv[[#This Row],[T EFECTIVO]]/InformeTbHv[[#This Row],[Horas disponibles]],0)</f>
        <v>0.95274584929757344</v>
      </c>
      <c r="B1951" s="76">
        <f>((InformeTbHv[[#This Row],[T PROGRAMADO]]-InformeTbHv[[#This Row],[HORAS DE OTRAS PARADA]]))/InformeTbHv[[#This Row],[T PROGRAMADO]]</f>
        <v>0.9325</v>
      </c>
      <c r="C1951" s="276">
        <f>IFERROR(((InformeTbHv[[#This Row],[T PROGRAMADO]]-InformeTbHv[[#This Row],[Ttal P. mec]])/InformeTbHv[[#This Row],[T PROGRAMADO]]),0)</f>
        <v>0.97875000000000001</v>
      </c>
      <c r="D1951" s="277">
        <f>IFERROR(ROUND(InformeTbHv[[#This Row],[TOTAL DE ARBOLES]]/InformeTbHv[[#This Row],[T EFECTIVO]],2),"")</f>
        <v>86.86</v>
      </c>
      <c r="E1951" s="277">
        <f>(IFERROR(ROUND(InformeTbHv[[#This Row],[M3]]/InformeTbHv[[#This Row],[TOTAL DE ARBOLES]],2),""))</f>
        <v>0.55000000000000004</v>
      </c>
      <c r="F1951" s="39">
        <f>IFERROR(ROUND(InformeTbHv[[#This Row],[M3]]/InformeTbHv[[#This Row],[T EFECTIVO]],2),"")</f>
        <v>47.96</v>
      </c>
      <c r="G1951" s="278">
        <f>InformeTbHv[[#This Row],[T PROGRAMADO]]-InformeTbHv[[#This Row],[HORAS DE OTRAS PARADA]]</f>
        <v>7.46</v>
      </c>
      <c r="H1951" s="278">
        <f>InformeTbHv[[#This Row],[T PROGRAMADO]]-SUM(InformeTbHv[[#This Row],[T PARADAS MEC]]+InformeTbHv[[#This Row],[ALISTAMIENTO]]+InformeTbHv[[#This Row],[Mantenimiento periódico]])</f>
        <v>7.83</v>
      </c>
      <c r="I1951" s="278">
        <f>InformeTbHv[[#This Row],[T PARADAS MEC]]+InformeTbHv[[#This Row],[ALISTAMIENTO]]+InformeTbHv[[#This Row],[Mantenimiento periódico]]</f>
        <v>0.17</v>
      </c>
      <c r="J1951" s="278">
        <f>SUMIF(InformeTbHv[[#This Row],[MOTIVO 1]],"Mantenimiento periódico",InformeTbHv[[#This Row],[T OTRA PARADA 1]])</f>
        <v>0</v>
      </c>
      <c r="K1951" s="279">
        <f>InformeTbHv[[#This Row],[Mantenimiento periódico]]+InformeTbHv[[#This Row],[ALISTAMIENTO]]</f>
        <v>0.17</v>
      </c>
      <c r="L1951" s="279">
        <f>SUM(InformeTbHv[[#This Row],[T OTRA PARADA 1]:[T OTRA PARADA 5]])</f>
        <v>0</v>
      </c>
      <c r="M1951" s="280" t="s">
        <v>55</v>
      </c>
      <c r="N1951" s="280" t="s">
        <v>1418</v>
      </c>
      <c r="O1951" s="281" t="s">
        <v>94</v>
      </c>
      <c r="P1951" s="277">
        <v>94269293</v>
      </c>
      <c r="Q1951" s="277" t="s">
        <v>43</v>
      </c>
      <c r="R1951" s="277" t="s">
        <v>49</v>
      </c>
      <c r="S1951" s="282">
        <v>46150</v>
      </c>
      <c r="T1951" s="277" t="s">
        <v>518</v>
      </c>
      <c r="U1951" s="277"/>
      <c r="V1951" s="277"/>
      <c r="W1951" s="277"/>
      <c r="X1951" s="277"/>
      <c r="Y1951" s="277"/>
      <c r="Z1951" s="277"/>
      <c r="AA1951" s="277"/>
      <c r="AB1951" s="277"/>
      <c r="AC1951" s="277" t="s">
        <v>1431</v>
      </c>
      <c r="AD1951" s="277" t="s">
        <v>1476</v>
      </c>
      <c r="AE1951" s="277" t="s">
        <v>1518</v>
      </c>
      <c r="AF1951" s="277">
        <v>19.234154182394327</v>
      </c>
      <c r="AG1951" s="283" t="s">
        <v>205</v>
      </c>
      <c r="AH1951" s="284">
        <v>36</v>
      </c>
      <c r="AI1951" s="280" t="s">
        <v>45</v>
      </c>
      <c r="AJ1951" s="446">
        <f>VLOOKUP(InformeTbHv[[#This Row],[TURNO]],[1]INFORMEHV!AI$2:AK$184,2,0)</f>
        <v>0.58333333333333337</v>
      </c>
      <c r="AK1951" s="446">
        <f>VLOOKUP(InformeTbHv[[#This Row],[TURNO]],[1]INFORMEHV!AI$2:AK$184,3,0)</f>
        <v>0.91666666666666663</v>
      </c>
      <c r="AL1951" s="280">
        <v>25</v>
      </c>
      <c r="AM1951" s="277">
        <v>648</v>
      </c>
      <c r="AN1951" s="277">
        <v>357.78</v>
      </c>
      <c r="AO1951" s="277">
        <v>38.79</v>
      </c>
      <c r="AP1951" s="277"/>
      <c r="AQ1951" s="301">
        <v>20.6</v>
      </c>
      <c r="AR1951" s="280">
        <v>8</v>
      </c>
      <c r="AS1951" s="277"/>
      <c r="AT1951" s="277"/>
      <c r="AU1951" s="277"/>
      <c r="AV1951" s="277">
        <v>0.17</v>
      </c>
      <c r="AW1951" s="277">
        <v>0.2</v>
      </c>
      <c r="AX1951" s="277">
        <v>0.17</v>
      </c>
      <c r="AY1951" s="277"/>
      <c r="AZ1951" s="285" t="s">
        <v>652</v>
      </c>
      <c r="BA1951" s="277" t="s">
        <v>46</v>
      </c>
      <c r="BB195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0.54</v>
      </c>
      <c r="BC1951" s="278"/>
      <c r="BD1951" s="278"/>
      <c r="BE1951" s="278"/>
      <c r="BF1951" s="278"/>
      <c r="BG1951" s="286"/>
      <c r="BH1951" s="367"/>
      <c r="BI1951" s="45"/>
      <c r="BJ1951" s="45"/>
      <c r="BK1951" s="46"/>
      <c r="BL1951" s="287"/>
    </row>
    <row r="1952" spans="1:64" ht="21" customHeight="1" x14ac:dyDescent="0.3">
      <c r="A1952" s="275">
        <f>IFERROR(InformeTbHv[[#This Row],[T EFECTIVO]]/InformeTbHv[[#This Row],[Horas disponibles]],0)</f>
        <v>0.95466666666666666</v>
      </c>
      <c r="B1952" s="76">
        <f>((InformeTbHv[[#This Row],[T PROGRAMADO]]-InformeTbHv[[#This Row],[HORAS DE OTRAS PARADA]]))/InformeTbHv[[#This Row],[T PROGRAMADO]]</f>
        <v>0.89500000000000002</v>
      </c>
      <c r="C1952" s="276">
        <f>IFERROR(((InformeTbHv[[#This Row],[T PROGRAMADO]]-InformeTbHv[[#This Row],[Ttal P. mec]])/InformeTbHv[[#This Row],[T PROGRAMADO]]),0)</f>
        <v>0.9375</v>
      </c>
      <c r="D1952" s="277">
        <f>IFERROR(ROUND(InformeTbHv[[#This Row],[TOTAL DE ARBOLES]]/InformeTbHv[[#This Row],[T EFECTIVO]],2),"")</f>
        <v>94.55</v>
      </c>
      <c r="E1952" s="277">
        <f>(IFERROR(ROUND(InformeTbHv[[#This Row],[M3]]/InformeTbHv[[#This Row],[TOTAL DE ARBOLES]],2),""))</f>
        <v>0.59</v>
      </c>
      <c r="F1952" s="39">
        <f>IFERROR(ROUND(InformeTbHv[[#This Row],[M3]]/InformeTbHv[[#This Row],[T EFECTIVO]],2),"")</f>
        <v>55.72</v>
      </c>
      <c r="G1952" s="278">
        <f>InformeTbHv[[#This Row],[T PROGRAMADO]]-InformeTbHv[[#This Row],[HORAS DE OTRAS PARADA]]</f>
        <v>7.16</v>
      </c>
      <c r="H1952" s="278">
        <f>InformeTbHv[[#This Row],[T PROGRAMADO]]-SUM(InformeTbHv[[#This Row],[T PARADAS MEC]]+InformeTbHv[[#This Row],[ALISTAMIENTO]]+InformeTbHv[[#This Row],[Mantenimiento periódico]])</f>
        <v>7.5</v>
      </c>
      <c r="I1952" s="278">
        <f>InformeTbHv[[#This Row],[T PARADAS MEC]]+InformeTbHv[[#This Row],[ALISTAMIENTO]]+InformeTbHv[[#This Row],[Mantenimiento periódico]]</f>
        <v>0.5</v>
      </c>
      <c r="J1952" s="278">
        <f>SUMIF(InformeTbHv[[#This Row],[MOTIVO 1]],"Mantenimiento periódico",InformeTbHv[[#This Row],[T OTRA PARADA 1]])</f>
        <v>0</v>
      </c>
      <c r="K1952" s="279">
        <f>InformeTbHv[[#This Row],[Mantenimiento periódico]]+InformeTbHv[[#This Row],[ALISTAMIENTO]]</f>
        <v>0.5</v>
      </c>
      <c r="L1952" s="279">
        <f>SUM(InformeTbHv[[#This Row],[T OTRA PARADA 1]:[T OTRA PARADA 5]])</f>
        <v>0</v>
      </c>
      <c r="M1952" s="280" t="s">
        <v>55</v>
      </c>
      <c r="N1952" s="280" t="s">
        <v>1418</v>
      </c>
      <c r="O1952" s="281" t="s">
        <v>60</v>
      </c>
      <c r="P1952" s="277">
        <v>1061791033</v>
      </c>
      <c r="Q1952" s="277" t="s">
        <v>43</v>
      </c>
      <c r="R1952" s="277" t="s">
        <v>49</v>
      </c>
      <c r="S1952" s="282">
        <v>46150</v>
      </c>
      <c r="T1952" s="277" t="s">
        <v>518</v>
      </c>
      <c r="U1952" s="277"/>
      <c r="V1952" s="277"/>
      <c r="W1952" s="277"/>
      <c r="X1952" s="277"/>
      <c r="Y1952" s="277"/>
      <c r="Z1952" s="277"/>
      <c r="AA1952" s="277"/>
      <c r="AB1952" s="277"/>
      <c r="AC1952" s="277" t="s">
        <v>1431</v>
      </c>
      <c r="AD1952" s="277" t="s">
        <v>1476</v>
      </c>
      <c r="AE1952" s="277" t="s">
        <v>1518</v>
      </c>
      <c r="AF1952" s="277">
        <v>19.234154182394327</v>
      </c>
      <c r="AG1952" s="283" t="s">
        <v>205</v>
      </c>
      <c r="AH1952" s="284">
        <v>36</v>
      </c>
      <c r="AI1952" s="280" t="s">
        <v>47</v>
      </c>
      <c r="AJ1952" s="446">
        <f>VLOOKUP(InformeTbHv[[#This Row],[TURNO]],[1]INFORMEHV!AI$2:AK$184,2,0)</f>
        <v>0.25</v>
      </c>
      <c r="AK1952" s="446">
        <f>VLOOKUP(InformeTbHv[[#This Row],[TURNO]],[1]INFORMEHV!AI$2:AK$184,3,0)</f>
        <v>0.58333333333333337</v>
      </c>
      <c r="AL1952" s="280">
        <v>28</v>
      </c>
      <c r="AM1952" s="277">
        <v>677</v>
      </c>
      <c r="AN1952" s="277">
        <v>398.99</v>
      </c>
      <c r="AO1952" s="277">
        <v>62.44</v>
      </c>
      <c r="AP1952" s="277"/>
      <c r="AQ1952" s="301">
        <v>20.6</v>
      </c>
      <c r="AR1952" s="280">
        <v>8</v>
      </c>
      <c r="AS1952" s="277"/>
      <c r="AT1952" s="277"/>
      <c r="AU1952" s="277"/>
      <c r="AV1952" s="277">
        <v>0.5</v>
      </c>
      <c r="AW1952" s="277">
        <v>0.17</v>
      </c>
      <c r="AX1952" s="277">
        <v>0.17</v>
      </c>
      <c r="AY1952" s="277"/>
      <c r="AZ1952" s="285" t="s">
        <v>652</v>
      </c>
      <c r="BA1952" s="277" t="s">
        <v>46</v>
      </c>
      <c r="BB195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0.84000000000000008</v>
      </c>
      <c r="BC1952" s="278"/>
      <c r="BD1952" s="278"/>
      <c r="BE1952" s="278"/>
      <c r="BF1952" s="278"/>
      <c r="BG1952" s="286"/>
      <c r="BH1952" s="367"/>
      <c r="BI1952" s="45"/>
      <c r="BJ1952" s="45"/>
      <c r="BK1952" s="46"/>
      <c r="BL1952" s="287"/>
    </row>
    <row r="1953" spans="1:64" ht="21" customHeight="1" x14ac:dyDescent="0.3">
      <c r="A1953" s="76">
        <f>IFERROR(InformeTbHv[[#This Row],[T EFECTIVO]]/InformeTbHv[[#This Row],[Horas disponibles]],0)</f>
        <v>0.91395045632333771</v>
      </c>
      <c r="B1953" s="76">
        <f>((InformeTbHv[[#This Row],[T PROGRAMADO]]-InformeTbHv[[#This Row],[HORAS DE OTRAS PARADA]]))/InformeTbHv[[#This Row],[T PROGRAMADO]]</f>
        <v>0.87624999999999997</v>
      </c>
      <c r="C1953" s="217">
        <f>IFERROR(((InformeTbHv[[#This Row],[T PROGRAMADO]]-InformeTbHv[[#This Row],[Ttal P. mec]])/InformeTbHv[[#This Row],[T PROGRAMADO]]),0)</f>
        <v>0.95874999999999999</v>
      </c>
      <c r="D1953" s="49">
        <f>IFERROR(ROUND(InformeTbHv[[#This Row],[TOTAL DE ARBOLES]]/InformeTbHv[[#This Row],[T EFECTIVO]],2),"")</f>
        <v>35.380000000000003</v>
      </c>
      <c r="E1953" s="49">
        <f>(IFERROR(ROUND(InformeTbHv[[#This Row],[M3]]/InformeTbHv[[#This Row],[TOTAL DE ARBOLES]],2),""))</f>
        <v>0.46</v>
      </c>
      <c r="F1953" s="39">
        <f>IFERROR(ROUND(InformeTbHv[[#This Row],[M3]]/InformeTbHv[[#This Row],[T EFECTIVO]],2),"")</f>
        <v>16.38</v>
      </c>
      <c r="G1953" s="72">
        <f>InformeTbHv[[#This Row],[T PROGRAMADO]]-InformeTbHv[[#This Row],[HORAS DE OTRAS PARADA]]</f>
        <v>7.01</v>
      </c>
      <c r="H1953" s="72">
        <f>InformeTbHv[[#This Row],[T PROGRAMADO]]-SUM(InformeTbHv[[#This Row],[T PARADAS MEC]]+InformeTbHv[[#This Row],[ALISTAMIENTO]]+InformeTbHv[[#This Row],[Mantenimiento periódico]])</f>
        <v>7.67</v>
      </c>
      <c r="I1953" s="72">
        <f>InformeTbHv[[#This Row],[T PARADAS MEC]]+InformeTbHv[[#This Row],[ALISTAMIENTO]]+InformeTbHv[[#This Row],[Mantenimiento periódico]]</f>
        <v>0.33</v>
      </c>
      <c r="J1953" s="72">
        <f>SUMIF(InformeTbHv[[#This Row],[MOTIVO 1]],"Mantenimiento periódico",InformeTbHv[[#This Row],[T OTRA PARADA 1]])</f>
        <v>0</v>
      </c>
      <c r="K1953" s="197">
        <f>InformeTbHv[[#This Row],[Mantenimiento periódico]]+InformeTbHv[[#This Row],[ALISTAMIENTO]]</f>
        <v>0.33</v>
      </c>
      <c r="L1953" s="197">
        <f>SUM(InformeTbHv[[#This Row],[T OTRA PARADA 1]:[T OTRA PARADA 5]])</f>
        <v>0</v>
      </c>
      <c r="M1953" s="125" t="s">
        <v>68</v>
      </c>
      <c r="N1953" s="125" t="s">
        <v>1417</v>
      </c>
      <c r="O1953" s="248" t="s">
        <v>381</v>
      </c>
      <c r="P1953" s="49">
        <v>1007605468</v>
      </c>
      <c r="Q1953" s="49" t="s">
        <v>65</v>
      </c>
      <c r="R1953" s="49" t="s">
        <v>44</v>
      </c>
      <c r="S1953" s="274">
        <v>46151</v>
      </c>
      <c r="T1953" s="49" t="s">
        <v>66</v>
      </c>
      <c r="U1953" s="49"/>
      <c r="V1953" s="49"/>
      <c r="W1953" s="49"/>
      <c r="X1953" s="49"/>
      <c r="Y1953" s="49"/>
      <c r="Z1953" s="49"/>
      <c r="AA1953" s="49"/>
      <c r="AB1953" s="49"/>
      <c r="AC1953" s="49" t="s">
        <v>1443</v>
      </c>
      <c r="AD1953" s="49" t="s">
        <v>1488</v>
      </c>
      <c r="AE1953" s="49" t="s">
        <v>1512</v>
      </c>
      <c r="AF1953" s="49">
        <v>29.074793843043448</v>
      </c>
      <c r="AG1953" s="251" t="s">
        <v>206</v>
      </c>
      <c r="AH1953" s="259">
        <v>14</v>
      </c>
      <c r="AI1953" s="125" t="s">
        <v>45</v>
      </c>
      <c r="AJ1953" s="418">
        <f>VLOOKUP(InformeTbHv[[#This Row],[TURNO]],[1]INFORMEHV!AI$2:AK$184,2,0)</f>
        <v>0.58333333333333337</v>
      </c>
      <c r="AK1953" s="418">
        <f>VLOOKUP(InformeTbHv[[#This Row],[TURNO]],[1]INFORMEHV!AI$2:AK$184,3,0)</f>
        <v>0.91666666666666663</v>
      </c>
      <c r="AL1953" s="125">
        <v>24</v>
      </c>
      <c r="AM1953" s="49">
        <v>248</v>
      </c>
      <c r="AN1953" s="49">
        <v>114.8</v>
      </c>
      <c r="AO1953" s="49">
        <v>22</v>
      </c>
      <c r="AP1953" s="49"/>
      <c r="AQ1953" s="197"/>
      <c r="AR1953" s="125">
        <v>8</v>
      </c>
      <c r="AS1953" s="49"/>
      <c r="AT1953" s="49"/>
      <c r="AU1953" s="49"/>
      <c r="AV1953" s="49">
        <v>0.33</v>
      </c>
      <c r="AW1953" s="49">
        <v>0.33</v>
      </c>
      <c r="AX1953" s="49">
        <v>0.33</v>
      </c>
      <c r="AY1953" s="49">
        <v>1.47</v>
      </c>
      <c r="AZ1953" s="71"/>
      <c r="BA1953" s="49" t="s">
        <v>48</v>
      </c>
      <c r="BB195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0.99</v>
      </c>
      <c r="BC1953" s="72"/>
      <c r="BD1953" s="72"/>
      <c r="BE1953" s="72"/>
      <c r="BF1953" s="72"/>
      <c r="BG1953" s="74"/>
      <c r="BH1953" s="367"/>
      <c r="BI1953" s="45"/>
      <c r="BJ1953" s="45"/>
      <c r="BK1953" s="46"/>
      <c r="BL1953" s="45"/>
    </row>
    <row r="1954" spans="1:64" ht="21" customHeight="1" x14ac:dyDescent="0.3">
      <c r="A1954" s="76">
        <f>IFERROR(InformeTbHv[[#This Row],[T EFECTIVO]]/InformeTbHv[[#This Row],[Horas disponibles]],0)</f>
        <v>0.89423076923076916</v>
      </c>
      <c r="B1954" s="76">
        <f>((InformeTbHv[[#This Row],[T PROGRAMADO]]-InformeTbHv[[#This Row],[HORAS DE OTRAS PARADA]]))/InformeTbHv[[#This Row],[T PROGRAMADO]]</f>
        <v>0.69750000000000001</v>
      </c>
      <c r="C1954" s="217">
        <f>IFERROR(((InformeTbHv[[#This Row],[T PROGRAMADO]]-InformeTbHv[[#This Row],[Ttal P. mec]])/InformeTbHv[[#This Row],[T PROGRAMADO]]),0)</f>
        <v>0.78</v>
      </c>
      <c r="D1954" s="49">
        <f>IFERROR(ROUND(InformeTbHv[[#This Row],[TOTAL DE ARBOLES]]/InformeTbHv[[#This Row],[T EFECTIVO]],2),"")</f>
        <v>68.819999999999993</v>
      </c>
      <c r="E1954" s="49">
        <f>(IFERROR(ROUND(InformeTbHv[[#This Row],[M3]]/InformeTbHv[[#This Row],[TOTAL DE ARBOLES]],2),""))</f>
        <v>0.3</v>
      </c>
      <c r="F1954" s="39">
        <f>IFERROR(ROUND(InformeTbHv[[#This Row],[M3]]/InformeTbHv[[#This Row],[T EFECTIVO]],2),"")</f>
        <v>20.46</v>
      </c>
      <c r="G1954" s="72">
        <f>InformeTbHv[[#This Row],[T PROGRAMADO]]-InformeTbHv[[#This Row],[HORAS DE OTRAS PARADA]]</f>
        <v>5.58</v>
      </c>
      <c r="H1954" s="72">
        <f>InformeTbHv[[#This Row],[T PROGRAMADO]]-SUM(InformeTbHv[[#This Row],[T PARADAS MEC]]+InformeTbHv[[#This Row],[ALISTAMIENTO]]+InformeTbHv[[#This Row],[Mantenimiento periódico]])</f>
        <v>6.24</v>
      </c>
      <c r="I1954" s="72">
        <f>InformeTbHv[[#This Row],[T PARADAS MEC]]+InformeTbHv[[#This Row],[ALISTAMIENTO]]+InformeTbHv[[#This Row],[Mantenimiento periódico]]</f>
        <v>1.76</v>
      </c>
      <c r="J1954" s="72">
        <f>SUMIF(InformeTbHv[[#This Row],[MOTIVO 1]],"Mantenimiento periódico",InformeTbHv[[#This Row],[T OTRA PARADA 1]])</f>
        <v>0</v>
      </c>
      <c r="K1954" s="197">
        <f>InformeTbHv[[#This Row],[Mantenimiento periódico]]+InformeTbHv[[#This Row],[ALISTAMIENTO]]</f>
        <v>0.33</v>
      </c>
      <c r="L1954" s="197">
        <f>SUM(InformeTbHv[[#This Row],[T OTRA PARADA 1]:[T OTRA PARADA 5]])</f>
        <v>0</v>
      </c>
      <c r="M1954" s="125" t="s">
        <v>68</v>
      </c>
      <c r="N1954" s="125" t="s">
        <v>1417</v>
      </c>
      <c r="O1954" s="248" t="s">
        <v>85</v>
      </c>
      <c r="P1954" s="49">
        <v>15961194</v>
      </c>
      <c r="Q1954" s="49" t="s">
        <v>65</v>
      </c>
      <c r="R1954" s="49" t="s">
        <v>44</v>
      </c>
      <c r="S1954" s="274">
        <v>46151</v>
      </c>
      <c r="T1954" s="49" t="s">
        <v>66</v>
      </c>
      <c r="U1954" s="49"/>
      <c r="V1954" s="49"/>
      <c r="W1954" s="49"/>
      <c r="X1954" s="49"/>
      <c r="Y1954" s="49"/>
      <c r="Z1954" s="49"/>
      <c r="AA1954" s="49"/>
      <c r="AB1954" s="49"/>
      <c r="AC1954" s="49" t="s">
        <v>1443</v>
      </c>
      <c r="AD1954" s="49" t="s">
        <v>1488</v>
      </c>
      <c r="AE1954" s="49" t="s">
        <v>1512</v>
      </c>
      <c r="AF1954" s="49">
        <v>29.074793843043448</v>
      </c>
      <c r="AG1954" s="251" t="s">
        <v>206</v>
      </c>
      <c r="AH1954" s="259">
        <v>14</v>
      </c>
      <c r="AI1954" s="125" t="s">
        <v>47</v>
      </c>
      <c r="AJ1954" s="418">
        <f>VLOOKUP(InformeTbHv[[#This Row],[TURNO]],[1]INFORMEHV!AI$2:AK$184,2,0)</f>
        <v>0.25</v>
      </c>
      <c r="AK1954" s="418">
        <f>VLOOKUP(InformeTbHv[[#This Row],[TURNO]],[1]INFORMEHV!AI$2:AK$184,3,0)</f>
        <v>0.58333333333333337</v>
      </c>
      <c r="AL1954" s="125">
        <v>24</v>
      </c>
      <c r="AM1954" s="49">
        <v>384</v>
      </c>
      <c r="AN1954" s="49">
        <v>114.15</v>
      </c>
      <c r="AO1954" s="49">
        <v>20.52</v>
      </c>
      <c r="AP1954" s="49"/>
      <c r="AQ1954" s="197"/>
      <c r="AR1954" s="125">
        <v>8</v>
      </c>
      <c r="AS1954" s="49">
        <v>1.43</v>
      </c>
      <c r="AT1954" s="49"/>
      <c r="AU1954" s="49" t="s">
        <v>507</v>
      </c>
      <c r="AV1954" s="49">
        <v>0.33</v>
      </c>
      <c r="AW1954" s="49">
        <v>0.33</v>
      </c>
      <c r="AX1954" s="49">
        <v>0.33</v>
      </c>
      <c r="AY1954" s="49"/>
      <c r="AZ1954" s="71" t="s">
        <v>1345</v>
      </c>
      <c r="BA1954" s="49" t="s">
        <v>48</v>
      </c>
      <c r="BB195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2.42</v>
      </c>
      <c r="BC1954" s="72"/>
      <c r="BD1954" s="72"/>
      <c r="BE1954" s="72"/>
      <c r="BF1954" s="72"/>
      <c r="BG1954" s="74"/>
      <c r="BH1954" s="367"/>
      <c r="BI1954" s="45"/>
      <c r="BJ1954" s="45"/>
      <c r="BK1954" s="46"/>
      <c r="BL1954" s="45"/>
    </row>
    <row r="1955" spans="1:64" ht="21" customHeight="1" x14ac:dyDescent="0.3">
      <c r="A1955" s="76">
        <f>IFERROR(InformeTbHv[[#This Row],[T EFECTIVO]]/InformeTbHv[[#This Row],[Horas disponibles]],0)</f>
        <v>0</v>
      </c>
      <c r="B1955" s="76">
        <f>((InformeTbHv[[#This Row],[T PROGRAMADO]]-InformeTbHv[[#This Row],[HORAS DE OTRAS PARADA]]))/InformeTbHv[[#This Row],[T PROGRAMADO]]</f>
        <v>0</v>
      </c>
      <c r="C1955" s="217">
        <f>IFERROR(((InformeTbHv[[#This Row],[T PROGRAMADO]]-InformeTbHv[[#This Row],[Ttal P. mec]])/InformeTbHv[[#This Row],[T PROGRAMADO]]),0)</f>
        <v>0.95874999999999999</v>
      </c>
      <c r="D1955" s="49" t="str">
        <f>IFERROR(ROUND(InformeTbHv[[#This Row],[TOTAL DE ARBOLES]]/InformeTbHv[[#This Row],[T EFECTIVO]],2),"")</f>
        <v/>
      </c>
      <c r="E1955" s="49" t="str">
        <f>(IFERROR(ROUND(InformeTbHv[[#This Row],[M3]]/InformeTbHv[[#This Row],[TOTAL DE ARBOLES]],2),""))</f>
        <v/>
      </c>
      <c r="F1955" s="39" t="str">
        <f>IFERROR(ROUND(InformeTbHv[[#This Row],[M3]]/InformeTbHv[[#This Row],[T EFECTIVO]],2),"")</f>
        <v/>
      </c>
      <c r="G1955" s="72">
        <f>InformeTbHv[[#This Row],[T PROGRAMADO]]-InformeTbHv[[#This Row],[HORAS DE OTRAS PARADA]]</f>
        <v>0</v>
      </c>
      <c r="H1955" s="72">
        <f>InformeTbHv[[#This Row],[T PROGRAMADO]]-SUM(InformeTbHv[[#This Row],[T PARADAS MEC]]+InformeTbHv[[#This Row],[ALISTAMIENTO]]+InformeTbHv[[#This Row],[Mantenimiento periódico]])</f>
        <v>7.67</v>
      </c>
      <c r="I1955" s="72">
        <f>InformeTbHv[[#This Row],[T PARADAS MEC]]+InformeTbHv[[#This Row],[ALISTAMIENTO]]+InformeTbHv[[#This Row],[Mantenimiento periódico]]</f>
        <v>0.33</v>
      </c>
      <c r="J1955" s="72">
        <f>SUMIF(InformeTbHv[[#This Row],[MOTIVO 1]],"Mantenimiento periódico",InformeTbHv[[#This Row],[T OTRA PARADA 1]])</f>
        <v>0</v>
      </c>
      <c r="K1955" s="197">
        <f>InformeTbHv[[#This Row],[Mantenimiento periódico]]+InformeTbHv[[#This Row],[ALISTAMIENTO]]</f>
        <v>0.33</v>
      </c>
      <c r="L1955" s="197">
        <f>SUM(InformeTbHv[[#This Row],[T OTRA PARADA 1]:[T OTRA PARADA 5]])</f>
        <v>7.01</v>
      </c>
      <c r="M1955" s="125" t="s">
        <v>68</v>
      </c>
      <c r="N1955" s="125" t="s">
        <v>1417</v>
      </c>
      <c r="O1955" s="248" t="s">
        <v>381</v>
      </c>
      <c r="P1955" s="49">
        <v>1007605468</v>
      </c>
      <c r="Q1955" s="49" t="s">
        <v>65</v>
      </c>
      <c r="R1955" s="49" t="s">
        <v>44</v>
      </c>
      <c r="S1955" s="274">
        <v>46151</v>
      </c>
      <c r="T1955" s="49" t="s">
        <v>66</v>
      </c>
      <c r="U1955" s="49"/>
      <c r="V1955" s="49"/>
      <c r="W1955" s="49"/>
      <c r="X1955" s="49"/>
      <c r="Y1955" s="49"/>
      <c r="Z1955" s="49"/>
      <c r="AA1955" s="49"/>
      <c r="AB1955" s="49"/>
      <c r="AC1955" s="49" t="s">
        <v>1443</v>
      </c>
      <c r="AD1955" s="49" t="s">
        <v>1488</v>
      </c>
      <c r="AE1955" s="49" t="s">
        <v>1512</v>
      </c>
      <c r="AF1955" s="49">
        <v>29.074793843043448</v>
      </c>
      <c r="AG1955" s="251" t="s">
        <v>205</v>
      </c>
      <c r="AH1955" s="259">
        <v>13</v>
      </c>
      <c r="AI1955" s="125" t="s">
        <v>45</v>
      </c>
      <c r="AJ1955" s="418">
        <f>VLOOKUP(InformeTbHv[[#This Row],[TURNO]],[1]INFORMEHV!AI$2:AK$184,2,0)</f>
        <v>0.58333333333333337</v>
      </c>
      <c r="AK1955" s="418">
        <f>VLOOKUP(InformeTbHv[[#This Row],[TURNO]],[1]INFORMEHV!AI$2:AK$184,3,0)</f>
        <v>0.91666666666666663</v>
      </c>
      <c r="AL1955" s="125">
        <v>24</v>
      </c>
      <c r="AM1955" s="49"/>
      <c r="AN1955" s="49"/>
      <c r="AO1955" s="49"/>
      <c r="AP1955" s="49"/>
      <c r="AQ1955" s="197"/>
      <c r="AR1955" s="125">
        <v>8</v>
      </c>
      <c r="AS1955" s="49"/>
      <c r="AT1955" s="49"/>
      <c r="AU1955" s="49"/>
      <c r="AV1955" s="49">
        <v>0.33</v>
      </c>
      <c r="AW1955" s="49">
        <v>0.33</v>
      </c>
      <c r="AX1955" s="49">
        <v>0.33</v>
      </c>
      <c r="AY1955" s="49"/>
      <c r="AZ1955" s="71" t="s">
        <v>1346</v>
      </c>
      <c r="BA1955" s="49" t="s">
        <v>48</v>
      </c>
      <c r="BB195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1955" s="72">
        <v>0.3</v>
      </c>
      <c r="BD1955" s="72">
        <v>4</v>
      </c>
      <c r="BE1955" s="72">
        <v>2.71</v>
      </c>
      <c r="BF1955" s="72"/>
      <c r="BG1955" s="74"/>
      <c r="BH1955" s="367" t="s">
        <v>238</v>
      </c>
      <c r="BI1955" s="45" t="s">
        <v>237</v>
      </c>
      <c r="BJ1955" s="45" t="s">
        <v>236</v>
      </c>
      <c r="BK1955" s="46"/>
      <c r="BL1955" s="45"/>
    </row>
    <row r="1956" spans="1:64" ht="21" customHeight="1" x14ac:dyDescent="0.3">
      <c r="A1956" s="76">
        <f>IFERROR(InformeTbHv[[#This Row],[T EFECTIVO]]/InformeTbHv[[#This Row],[Horas disponibles]],0)</f>
        <v>0.85775862068965514</v>
      </c>
      <c r="B1956" s="76">
        <f>((InformeTbHv[[#This Row],[T PROGRAMADO]]-InformeTbHv[[#This Row],[HORAS DE OTRAS PARADA]]))/InformeTbHv[[#This Row],[T PROGRAMADO]]</f>
        <v>0.49750000000000005</v>
      </c>
      <c r="C1956" s="217">
        <f>IFERROR(((InformeTbHv[[#This Row],[T PROGRAMADO]]-InformeTbHv[[#This Row],[Ttal P. mec]])/InformeTbHv[[#This Row],[T PROGRAMADO]]),0)</f>
        <v>0.58000000000000007</v>
      </c>
      <c r="D1956" s="49">
        <f>IFERROR(ROUND(InformeTbHv[[#This Row],[TOTAL DE ARBOLES]]/InformeTbHv[[#This Row],[T EFECTIVO]],2),"")</f>
        <v>67.59</v>
      </c>
      <c r="E1956" s="49">
        <f>(IFERROR(ROUND(InformeTbHv[[#This Row],[M3]]/InformeTbHv[[#This Row],[TOTAL DE ARBOLES]],2),""))</f>
        <v>0.34</v>
      </c>
      <c r="F1956" s="39">
        <f>IFERROR(ROUND(InformeTbHv[[#This Row],[M3]]/InformeTbHv[[#This Row],[T EFECTIVO]],2),"")</f>
        <v>23.14</v>
      </c>
      <c r="G1956" s="72">
        <f>InformeTbHv[[#This Row],[T PROGRAMADO]]-InformeTbHv[[#This Row],[HORAS DE OTRAS PARADA]]</f>
        <v>3.9800000000000004</v>
      </c>
      <c r="H1956" s="72">
        <f>InformeTbHv[[#This Row],[T PROGRAMADO]]-SUM(InformeTbHv[[#This Row],[T PARADAS MEC]]+InformeTbHv[[#This Row],[ALISTAMIENTO]]+InformeTbHv[[#This Row],[Mantenimiento periódico]])</f>
        <v>4.6400000000000006</v>
      </c>
      <c r="I1956" s="72">
        <f>InformeTbHv[[#This Row],[T PARADAS MEC]]+InformeTbHv[[#This Row],[ALISTAMIENTO]]+InformeTbHv[[#This Row],[Mantenimiento periódico]]</f>
        <v>3.36</v>
      </c>
      <c r="J1956" s="72">
        <f>SUMIF(InformeTbHv[[#This Row],[MOTIVO 1]],"Mantenimiento periódico",InformeTbHv[[#This Row],[T OTRA PARADA 1]])</f>
        <v>0</v>
      </c>
      <c r="K1956" s="197">
        <f>InformeTbHv[[#This Row],[Mantenimiento periódico]]+InformeTbHv[[#This Row],[ALISTAMIENTO]]</f>
        <v>0.33</v>
      </c>
      <c r="L1956" s="197">
        <f>SUM(InformeTbHv[[#This Row],[T OTRA PARADA 1]:[T OTRA PARADA 5]])</f>
        <v>0</v>
      </c>
      <c r="M1956" s="125" t="s">
        <v>68</v>
      </c>
      <c r="N1956" s="125" t="s">
        <v>1417</v>
      </c>
      <c r="O1956" s="248" t="s">
        <v>85</v>
      </c>
      <c r="P1956" s="49">
        <v>15961194</v>
      </c>
      <c r="Q1956" s="49" t="s">
        <v>65</v>
      </c>
      <c r="R1956" s="49" t="s">
        <v>44</v>
      </c>
      <c r="S1956" s="274">
        <v>46151</v>
      </c>
      <c r="T1956" s="49" t="s">
        <v>66</v>
      </c>
      <c r="U1956" s="49"/>
      <c r="V1956" s="49"/>
      <c r="W1956" s="49"/>
      <c r="X1956" s="49"/>
      <c r="Y1956" s="49"/>
      <c r="Z1956" s="49"/>
      <c r="AA1956" s="49"/>
      <c r="AB1956" s="49"/>
      <c r="AC1956" s="49" t="s">
        <v>1443</v>
      </c>
      <c r="AD1956" s="49" t="s">
        <v>1488</v>
      </c>
      <c r="AE1956" s="49" t="s">
        <v>1512</v>
      </c>
      <c r="AF1956" s="49">
        <v>29.074793843043448</v>
      </c>
      <c r="AG1956" s="251" t="s">
        <v>205</v>
      </c>
      <c r="AH1956" s="259">
        <v>13</v>
      </c>
      <c r="AI1956" s="125" t="s">
        <v>47</v>
      </c>
      <c r="AJ1956" s="418">
        <f>VLOOKUP(InformeTbHv[[#This Row],[TURNO]],[1]INFORMEHV!AI$2:AK$184,2,0)</f>
        <v>0.25</v>
      </c>
      <c r="AK1956" s="418">
        <f>VLOOKUP(InformeTbHv[[#This Row],[TURNO]],[1]INFORMEHV!AI$2:AK$184,3,0)</f>
        <v>0.58333333333333337</v>
      </c>
      <c r="AL1956" s="125">
        <v>24</v>
      </c>
      <c r="AM1956" s="49">
        <v>269</v>
      </c>
      <c r="AN1956" s="49">
        <v>92.09</v>
      </c>
      <c r="AO1956" s="49">
        <v>23.19</v>
      </c>
      <c r="AP1956" s="49"/>
      <c r="AQ1956" s="197"/>
      <c r="AR1956" s="125">
        <v>8</v>
      </c>
      <c r="AS1956" s="49">
        <v>3.03</v>
      </c>
      <c r="AT1956" s="49"/>
      <c r="AU1956" s="49" t="s">
        <v>490</v>
      </c>
      <c r="AV1956" s="49">
        <v>0.33</v>
      </c>
      <c r="AW1956" s="49">
        <v>0.33</v>
      </c>
      <c r="AX1956" s="49">
        <v>0.33</v>
      </c>
      <c r="AY1956" s="49"/>
      <c r="AZ1956" s="71" t="s">
        <v>1347</v>
      </c>
      <c r="BA1956" s="49" t="s">
        <v>48</v>
      </c>
      <c r="BB195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4.0199999999999996</v>
      </c>
      <c r="BC1956" s="72"/>
      <c r="BD1956" s="72"/>
      <c r="BE1956" s="72"/>
      <c r="BF1956" s="72"/>
      <c r="BG1956" s="74"/>
      <c r="BH1956" s="367"/>
      <c r="BI1956" s="45"/>
      <c r="BJ1956" s="45"/>
      <c r="BK1956" s="46"/>
      <c r="BL1956" s="45"/>
    </row>
    <row r="1957" spans="1:64" ht="21" customHeight="1" x14ac:dyDescent="0.3">
      <c r="A1957" s="275">
        <f>IFERROR(InformeTbHv[[#This Row],[T EFECTIVO]]/InformeTbHv[[#This Row],[Horas disponibles]],0)</f>
        <v>0.95019157088122597</v>
      </c>
      <c r="B1957" s="76">
        <f>((InformeTbHv[[#This Row],[T PROGRAMADO]]-InformeTbHv[[#This Row],[HORAS DE OTRAS PARADA]]))/InformeTbHv[[#This Row],[T PROGRAMADO]]</f>
        <v>0.92999999999999994</v>
      </c>
      <c r="C1957" s="276">
        <f>IFERROR(((InformeTbHv[[#This Row],[T PROGRAMADO]]-InformeTbHv[[#This Row],[Ttal P. mec]])/InformeTbHv[[#This Row],[T PROGRAMADO]]),0)</f>
        <v>0.97875000000000001</v>
      </c>
      <c r="D1957" s="277">
        <f>IFERROR(ROUND(InformeTbHv[[#This Row],[TOTAL DE ARBOLES]]/InformeTbHv[[#This Row],[T EFECTIVO]],2),"")</f>
        <v>87.23</v>
      </c>
      <c r="E1957" s="277">
        <f>(IFERROR(ROUND(InformeTbHv[[#This Row],[M3]]/InformeTbHv[[#This Row],[TOTAL DE ARBOLES]],2),""))</f>
        <v>0.63</v>
      </c>
      <c r="F1957" s="39">
        <f>IFERROR(ROUND(InformeTbHv[[#This Row],[M3]]/InformeTbHv[[#This Row],[T EFECTIVO]],2),"")</f>
        <v>55.06</v>
      </c>
      <c r="G1957" s="278">
        <f>InformeTbHv[[#This Row],[T PROGRAMADO]]-InformeTbHv[[#This Row],[HORAS DE OTRAS PARADA]]</f>
        <v>7.4399999999999995</v>
      </c>
      <c r="H1957" s="278">
        <f>InformeTbHv[[#This Row],[T PROGRAMADO]]-SUM(InformeTbHv[[#This Row],[T PARADAS MEC]]+InformeTbHv[[#This Row],[ALISTAMIENTO]]+InformeTbHv[[#This Row],[Mantenimiento periódico]])</f>
        <v>7.83</v>
      </c>
      <c r="I1957" s="278">
        <f>InformeTbHv[[#This Row],[T PARADAS MEC]]+InformeTbHv[[#This Row],[ALISTAMIENTO]]+InformeTbHv[[#This Row],[Mantenimiento periódico]]</f>
        <v>0.17</v>
      </c>
      <c r="J1957" s="278">
        <f>SUMIF(InformeTbHv[[#This Row],[MOTIVO 1]],"Mantenimiento periódico",InformeTbHv[[#This Row],[T OTRA PARADA 1]])</f>
        <v>0</v>
      </c>
      <c r="K1957" s="279">
        <f>InformeTbHv[[#This Row],[Mantenimiento periódico]]+InformeTbHv[[#This Row],[ALISTAMIENTO]]</f>
        <v>0.17</v>
      </c>
      <c r="L1957" s="279">
        <f>SUM(InformeTbHv[[#This Row],[T OTRA PARADA 1]:[T OTRA PARADA 5]])</f>
        <v>0</v>
      </c>
      <c r="M1957" s="280" t="s">
        <v>55</v>
      </c>
      <c r="N1957" s="280" t="s">
        <v>1418</v>
      </c>
      <c r="O1957" s="281" t="s">
        <v>60</v>
      </c>
      <c r="P1957" s="277">
        <v>1061791033</v>
      </c>
      <c r="Q1957" s="277" t="s">
        <v>43</v>
      </c>
      <c r="R1957" s="277" t="s">
        <v>49</v>
      </c>
      <c r="S1957" s="282">
        <v>46151</v>
      </c>
      <c r="T1957" s="277" t="s">
        <v>518</v>
      </c>
      <c r="U1957" s="277"/>
      <c r="V1957" s="277"/>
      <c r="W1957" s="277"/>
      <c r="X1957" s="277"/>
      <c r="Y1957" s="277"/>
      <c r="Z1957" s="277"/>
      <c r="AA1957" s="277"/>
      <c r="AB1957" s="277"/>
      <c r="AC1957" s="277" t="s">
        <v>1431</v>
      </c>
      <c r="AD1957" s="277" t="s">
        <v>1476</v>
      </c>
      <c r="AE1957" s="277" t="s">
        <v>1518</v>
      </c>
      <c r="AF1957" s="277">
        <v>19.234154182394327</v>
      </c>
      <c r="AG1957" s="283" t="s">
        <v>205</v>
      </c>
      <c r="AH1957" s="284">
        <v>36</v>
      </c>
      <c r="AI1957" s="280" t="s">
        <v>47</v>
      </c>
      <c r="AJ1957" s="446">
        <f>VLOOKUP(InformeTbHv[[#This Row],[TURNO]],[1]INFORMEHV!AI$2:AK$184,2,0)</f>
        <v>0.25</v>
      </c>
      <c r="AK1957" s="446">
        <f>VLOOKUP(InformeTbHv[[#This Row],[TURNO]],[1]INFORMEHV!AI$2:AK$184,3,0)</f>
        <v>0.58333333333333337</v>
      </c>
      <c r="AL1957" s="280">
        <v>27</v>
      </c>
      <c r="AM1957" s="277">
        <v>649</v>
      </c>
      <c r="AN1957" s="277">
        <v>409.65</v>
      </c>
      <c r="AO1957" s="277">
        <v>64.53</v>
      </c>
      <c r="AP1957" s="277"/>
      <c r="AQ1957" s="301">
        <v>20.9</v>
      </c>
      <c r="AR1957" s="280">
        <v>8</v>
      </c>
      <c r="AS1957" s="277"/>
      <c r="AT1957" s="277"/>
      <c r="AU1957" s="277"/>
      <c r="AV1957" s="277">
        <v>0.17</v>
      </c>
      <c r="AW1957" s="277">
        <v>0.22</v>
      </c>
      <c r="AX1957" s="277">
        <v>0.17</v>
      </c>
      <c r="AY1957" s="277"/>
      <c r="AZ1957" s="285" t="s">
        <v>652</v>
      </c>
      <c r="BA1957" s="277" t="s">
        <v>46</v>
      </c>
      <c r="BB195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0.56000000000000005</v>
      </c>
      <c r="BC1957" s="278"/>
      <c r="BD1957" s="278"/>
      <c r="BE1957" s="278"/>
      <c r="BF1957" s="278"/>
      <c r="BG1957" s="286"/>
      <c r="BH1957" s="367"/>
      <c r="BI1957" s="45"/>
      <c r="BJ1957" s="45"/>
      <c r="BK1957" s="46"/>
      <c r="BL1957" s="287"/>
    </row>
    <row r="1958" spans="1:64" ht="21" customHeight="1" x14ac:dyDescent="0.3">
      <c r="A1958" s="275">
        <f>IFERROR(InformeTbHv[[#This Row],[T EFECTIVO]]/InformeTbHv[[#This Row],[Horas disponibles]],0)</f>
        <v>0.88542713567839204</v>
      </c>
      <c r="B1958" s="76">
        <f>((InformeTbHv[[#This Row],[T PROGRAMADO]]-InformeTbHv[[#This Row],[HORAS DE OTRAS PARADA]]))/InformeTbHv[[#This Row],[T PROGRAMADO]]</f>
        <v>0.73416666666666675</v>
      </c>
      <c r="C1958" s="276">
        <f>IFERROR(((InformeTbHv[[#This Row],[T PROGRAMADO]]-InformeTbHv[[#This Row],[Ttal P. mec]])/InformeTbHv[[#This Row],[T PROGRAMADO]]),0)</f>
        <v>0.82916666666666672</v>
      </c>
      <c r="D1958" s="277">
        <f>IFERROR(ROUND(InformeTbHv[[#This Row],[TOTAL DE ARBOLES]]/InformeTbHv[[#This Row],[T EFECTIVO]],2),"")</f>
        <v>89.73</v>
      </c>
      <c r="E1958" s="277">
        <f>(IFERROR(ROUND(InformeTbHv[[#This Row],[M3]]/InformeTbHv[[#This Row],[TOTAL DE ARBOLES]],2),""))</f>
        <v>0.25</v>
      </c>
      <c r="F1958" s="39">
        <f>IFERROR(ROUND(InformeTbHv[[#This Row],[M3]]/InformeTbHv[[#This Row],[T EFECTIVO]],2),"")</f>
        <v>22.49</v>
      </c>
      <c r="G1958" s="278">
        <f>InformeTbHv[[#This Row],[T PROGRAMADO]]-InformeTbHv[[#This Row],[HORAS DE OTRAS PARADA]]</f>
        <v>5.873333333333334</v>
      </c>
      <c r="H1958" s="278">
        <f>InformeTbHv[[#This Row],[T PROGRAMADO]]-SUM(InformeTbHv[[#This Row],[T PARADAS MEC]]+InformeTbHv[[#This Row],[ALISTAMIENTO]]+InformeTbHv[[#This Row],[Mantenimiento periódico]])</f>
        <v>6.6333333333333337</v>
      </c>
      <c r="I1958" s="278">
        <f>InformeTbHv[[#This Row],[T PARADAS MEC]]+InformeTbHv[[#This Row],[ALISTAMIENTO]]+InformeTbHv[[#This Row],[Mantenimiento periódico]]</f>
        <v>1.366666666666666</v>
      </c>
      <c r="J1958" s="278">
        <f>SUMIF(InformeTbHv[[#This Row],[MOTIVO 1]],"Mantenimiento periódico",InformeTbHv[[#This Row],[T OTRA PARADA 1]])</f>
        <v>0</v>
      </c>
      <c r="K1958" s="279">
        <f>InformeTbHv[[#This Row],[Mantenimiento periódico]]+InformeTbHv[[#This Row],[ALISTAMIENTO]]</f>
        <v>1</v>
      </c>
      <c r="L1958" s="279">
        <f>SUM(InformeTbHv[[#This Row],[T OTRA PARADA 1]:[T OTRA PARADA 5]])</f>
        <v>0</v>
      </c>
      <c r="M1958" s="280" t="s">
        <v>79</v>
      </c>
      <c r="N1958" s="280" t="s">
        <v>1417</v>
      </c>
      <c r="O1958" s="281" t="s">
        <v>67</v>
      </c>
      <c r="P1958" s="277">
        <v>4516297</v>
      </c>
      <c r="Q1958" s="277" t="s">
        <v>43</v>
      </c>
      <c r="R1958" s="277" t="s">
        <v>74</v>
      </c>
      <c r="S1958" s="282">
        <v>46151</v>
      </c>
      <c r="T1958" s="277" t="s">
        <v>1352</v>
      </c>
      <c r="U1958" s="277"/>
      <c r="V1958" s="277"/>
      <c r="W1958" s="277"/>
      <c r="X1958" s="277"/>
      <c r="Y1958" s="277"/>
      <c r="Z1958" s="277"/>
      <c r="AA1958" s="277"/>
      <c r="AB1958" s="277"/>
      <c r="AC1958" s="277" t="s">
        <v>1463</v>
      </c>
      <c r="AD1958" s="277" t="s">
        <v>1508</v>
      </c>
      <c r="AE1958" s="277" t="s">
        <v>1521</v>
      </c>
      <c r="AF1958" s="277">
        <v>26.335330441085052</v>
      </c>
      <c r="AG1958" s="283" t="s">
        <v>205</v>
      </c>
      <c r="AH1958" s="284">
        <v>3</v>
      </c>
      <c r="AI1958" s="280" t="s">
        <v>47</v>
      </c>
      <c r="AJ1958" s="446">
        <f>VLOOKUP(InformeTbHv[[#This Row],[TURNO]],[1]INFORMEHV!AI$2:AK$184,2,0)</f>
        <v>0.25</v>
      </c>
      <c r="AK1958" s="446">
        <f>VLOOKUP(InformeTbHv[[#This Row],[TURNO]],[1]INFORMEHV!AI$2:AK$184,3,0)</f>
        <v>0.58333333333333337</v>
      </c>
      <c r="AL1958" s="280">
        <v>28</v>
      </c>
      <c r="AM1958" s="277">
        <v>527</v>
      </c>
      <c r="AN1958" s="277">
        <v>132.08000000000001</v>
      </c>
      <c r="AO1958" s="277">
        <v>19.52</v>
      </c>
      <c r="AP1958" s="277"/>
      <c r="AQ1958" s="279"/>
      <c r="AR1958" s="280">
        <v>8</v>
      </c>
      <c r="AS1958" s="278">
        <v>0.36666666666666597</v>
      </c>
      <c r="AT1958" s="277"/>
      <c r="AU1958" s="49" t="s">
        <v>499</v>
      </c>
      <c r="AV1958" s="277">
        <v>1</v>
      </c>
      <c r="AW1958" s="277">
        <v>0.28000000000000003</v>
      </c>
      <c r="AX1958" s="277">
        <v>0.48</v>
      </c>
      <c r="AY1958" s="277">
        <v>3</v>
      </c>
      <c r="AZ1958" s="285" t="s">
        <v>203</v>
      </c>
      <c r="BA1958" s="277" t="s">
        <v>46</v>
      </c>
      <c r="BB195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2.126666666666666</v>
      </c>
      <c r="BC1958" s="342"/>
      <c r="BD1958" s="278"/>
      <c r="BE1958" s="278"/>
      <c r="BF1958" s="278"/>
      <c r="BG1958" s="286"/>
      <c r="BH1958" s="367"/>
      <c r="BI1958" s="45"/>
      <c r="BJ1958" s="45"/>
      <c r="BK1958" s="46"/>
      <c r="BL1958" s="287"/>
    </row>
    <row r="1959" spans="1:64" ht="21" customHeight="1" x14ac:dyDescent="0.3">
      <c r="A1959" s="275">
        <f>IFERROR(InformeTbHv[[#This Row],[T EFECTIVO]]/InformeTbHv[[#This Row],[Horas disponibles]],0)</f>
        <v>0.95457627118644073</v>
      </c>
      <c r="B1959" s="76">
        <f>((InformeTbHv[[#This Row],[T PROGRAMADO]]-InformeTbHv[[#This Row],[HORAS DE OTRAS PARADA]]))/InformeTbHv[[#This Row],[T PROGRAMADO]]</f>
        <v>0.88</v>
      </c>
      <c r="C1959" s="276">
        <f>IFERROR(((InformeTbHv[[#This Row],[T PROGRAMADO]]-InformeTbHv[[#This Row],[Ttal P. mec]])/InformeTbHv[[#This Row],[T PROGRAMADO]]),0)</f>
        <v>0.921875</v>
      </c>
      <c r="D1959" s="277">
        <f>IFERROR(ROUND(InformeTbHv[[#This Row],[TOTAL DE ARBOLES]]/InformeTbHv[[#This Row],[T EFECTIVO]],2),"")</f>
        <v>69.180000000000007</v>
      </c>
      <c r="E1959" s="277">
        <f>(IFERROR(ROUND(InformeTbHv[[#This Row],[M3]]/InformeTbHv[[#This Row],[TOTAL DE ARBOLES]],2),""))</f>
        <v>0.14000000000000001</v>
      </c>
      <c r="F1959" s="39">
        <f>IFERROR(ROUND(InformeTbHv[[#This Row],[M3]]/InformeTbHv[[#This Row],[T EFECTIVO]],2),"")</f>
        <v>9.41</v>
      </c>
      <c r="G1959" s="278">
        <f>InformeTbHv[[#This Row],[T PROGRAMADO]]-InformeTbHv[[#This Row],[HORAS DE OTRAS PARADA]]</f>
        <v>14.08</v>
      </c>
      <c r="H1959" s="278">
        <f>InformeTbHv[[#This Row],[T PROGRAMADO]]-SUM(InformeTbHv[[#This Row],[T PARADAS MEC]]+InformeTbHv[[#This Row],[ALISTAMIENTO]]+InformeTbHv[[#This Row],[Mantenimiento periódico]])</f>
        <v>14.75</v>
      </c>
      <c r="I1959" s="278">
        <f>InformeTbHv[[#This Row],[T PARADAS MEC]]+InformeTbHv[[#This Row],[ALISTAMIENTO]]+InformeTbHv[[#This Row],[Mantenimiento periódico]]</f>
        <v>1.25</v>
      </c>
      <c r="J1959" s="278">
        <f>SUMIF(InformeTbHv[[#This Row],[MOTIVO 1]],"Mantenimiento periódico",InformeTbHv[[#This Row],[T OTRA PARADA 1]])</f>
        <v>0</v>
      </c>
      <c r="K1959" s="279">
        <f>InformeTbHv[[#This Row],[Mantenimiento periódico]]+InformeTbHv[[#This Row],[ALISTAMIENTO]]</f>
        <v>0.25</v>
      </c>
      <c r="L1959" s="279">
        <f>SUM(InformeTbHv[[#This Row],[T OTRA PARADA 1]:[T OTRA PARADA 5]])</f>
        <v>0</v>
      </c>
      <c r="M1959" s="280" t="s">
        <v>42</v>
      </c>
      <c r="N1959" s="280" t="s">
        <v>1418</v>
      </c>
      <c r="O1959" s="281" t="s">
        <v>80</v>
      </c>
      <c r="P1959" s="277">
        <v>94270446</v>
      </c>
      <c r="Q1959" s="277" t="s">
        <v>43</v>
      </c>
      <c r="R1959" s="277" t="s">
        <v>44</v>
      </c>
      <c r="S1959" s="282">
        <v>46151</v>
      </c>
      <c r="T1959" s="277" t="s">
        <v>1284</v>
      </c>
      <c r="U1959" s="277"/>
      <c r="V1959" s="277"/>
      <c r="W1959" s="277"/>
      <c r="X1959" s="277"/>
      <c r="Y1959" s="277"/>
      <c r="Z1959" s="277"/>
      <c r="AA1959" s="277"/>
      <c r="AB1959" s="277"/>
      <c r="AC1959" s="277" t="s">
        <v>1460</v>
      </c>
      <c r="AD1959" s="277" t="s">
        <v>1505</v>
      </c>
      <c r="AE1959" s="277" t="s">
        <v>1518</v>
      </c>
      <c r="AF1959" s="277">
        <v>19.535915388418871</v>
      </c>
      <c r="AG1959" s="283" t="s">
        <v>205</v>
      </c>
      <c r="AH1959" s="284">
        <v>1</v>
      </c>
      <c r="AI1959" s="280" t="s">
        <v>47</v>
      </c>
      <c r="AJ1959" s="446">
        <f>VLOOKUP(InformeTbHv[[#This Row],[TURNO]],[1]INFORMEHV!AI$2:AK$184,2,0)</f>
        <v>0.25</v>
      </c>
      <c r="AK1959" s="446">
        <f>VLOOKUP(InformeTbHv[[#This Row],[TURNO]],[1]INFORMEHV!AI$2:AK$184,3,0)</f>
        <v>0.58333333333333337</v>
      </c>
      <c r="AL1959" s="280">
        <v>28</v>
      </c>
      <c r="AM1959" s="277">
        <v>974</v>
      </c>
      <c r="AN1959" s="277">
        <v>132.51</v>
      </c>
      <c r="AO1959" s="277">
        <v>9.6199999999999992</v>
      </c>
      <c r="AP1959" s="277"/>
      <c r="AQ1959" s="279">
        <v>11</v>
      </c>
      <c r="AR1959" s="280">
        <v>16</v>
      </c>
      <c r="AS1959" s="277">
        <v>1</v>
      </c>
      <c r="AT1959" s="277" t="s">
        <v>327</v>
      </c>
      <c r="AU1959" s="277" t="s">
        <v>1369</v>
      </c>
      <c r="AV1959" s="277">
        <v>0.25</v>
      </c>
      <c r="AW1959" s="277">
        <v>0.17</v>
      </c>
      <c r="AX1959" s="277">
        <v>0.5</v>
      </c>
      <c r="AY1959" s="277"/>
      <c r="AZ1959" s="285" t="s">
        <v>1370</v>
      </c>
      <c r="BA1959" s="277" t="s">
        <v>46</v>
      </c>
      <c r="BB195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1.92</v>
      </c>
      <c r="BC1959" s="278"/>
      <c r="BD1959" s="278"/>
      <c r="BE1959" s="278"/>
      <c r="BF1959" s="278"/>
      <c r="BG1959" s="286"/>
      <c r="BH1959" s="367"/>
      <c r="BI1959" s="45"/>
      <c r="BJ1959" s="45"/>
      <c r="BK1959" s="46"/>
      <c r="BL1959" s="287"/>
    </row>
    <row r="1960" spans="1:64" ht="21" customHeight="1" x14ac:dyDescent="0.3">
      <c r="A1960" s="104">
        <f>IFERROR(InformeTbHv[[#This Row],[T EFECTIVO]]/InformeTbHv[[#This Row],[Horas disponibles]],0)</f>
        <v>0.95194805194805199</v>
      </c>
      <c r="B1960" s="104">
        <f>((InformeTbHv[[#This Row],[T PROGRAMADO]]-InformeTbHv[[#This Row],[HORAS DE OTRAS PARADA]]))/InformeTbHv[[#This Row],[T PROGRAMADO]]</f>
        <v>0.91625000000000001</v>
      </c>
      <c r="C1960" s="220">
        <f>IFERROR(((InformeTbHv[[#This Row],[T PROGRAMADO]]-InformeTbHv[[#This Row],[Ttal P. mec]])/InformeTbHv[[#This Row],[T PROGRAMADO]]),0)</f>
        <v>0.96250000000000002</v>
      </c>
      <c r="D1960" s="105">
        <f>IFERROR(ROUND(InformeTbHv[[#This Row],[TOTAL DE ARBOLES]]/InformeTbHv[[#This Row],[T EFECTIVO]],2),"")</f>
        <v>79.95</v>
      </c>
      <c r="E1960" s="105">
        <f>(IFERROR(ROUND(InformeTbHv[[#This Row],[M3]]/InformeTbHv[[#This Row],[TOTAL DE ARBOLES]],2),""))</f>
        <v>0.63</v>
      </c>
      <c r="F1960" s="53">
        <f>IFERROR(ROUND(InformeTbHv[[#This Row],[M3]]/InformeTbHv[[#This Row],[T EFECTIVO]],2),"")</f>
        <v>50.48</v>
      </c>
      <c r="G1960" s="106">
        <f>InformeTbHv[[#This Row],[T PROGRAMADO]]-InformeTbHv[[#This Row],[HORAS DE OTRAS PARADA]]</f>
        <v>7.33</v>
      </c>
      <c r="H1960" s="106">
        <f>InformeTbHv[[#This Row],[T PROGRAMADO]]-SUM(InformeTbHv[[#This Row],[T PARADAS MEC]]+InformeTbHv[[#This Row],[ALISTAMIENTO]]+InformeTbHv[[#This Row],[Mantenimiento periódico]])</f>
        <v>7.7</v>
      </c>
      <c r="I1960" s="106">
        <f>InformeTbHv[[#This Row],[T PARADAS MEC]]+InformeTbHv[[#This Row],[ALISTAMIENTO]]+InformeTbHv[[#This Row],[Mantenimiento periódico]]</f>
        <v>0.3</v>
      </c>
      <c r="J1960" s="106">
        <f>SUMIF(InformeTbHv[[#This Row],[MOTIVO 1]],"Mantenimiento periódico",InformeTbHv[[#This Row],[T OTRA PARADA 1]])</f>
        <v>0</v>
      </c>
      <c r="K1960" s="335">
        <f>InformeTbHv[[#This Row],[Mantenimiento periódico]]+InformeTbHv[[#This Row],[ALISTAMIENTO]]</f>
        <v>0.3</v>
      </c>
      <c r="L1960" s="335">
        <f>SUM(InformeTbHv[[#This Row],[T OTRA PARADA 1]:[T OTRA PARADA 5]])</f>
        <v>0</v>
      </c>
      <c r="M1960" s="210" t="s">
        <v>55</v>
      </c>
      <c r="N1960" s="210" t="s">
        <v>1418</v>
      </c>
      <c r="O1960" s="336" t="s">
        <v>94</v>
      </c>
      <c r="P1960" s="105">
        <v>94269293</v>
      </c>
      <c r="Q1960" s="105" t="s">
        <v>43</v>
      </c>
      <c r="R1960" s="105" t="s">
        <v>49</v>
      </c>
      <c r="S1960" s="337">
        <v>46151</v>
      </c>
      <c r="T1960" s="105" t="s">
        <v>518</v>
      </c>
      <c r="U1960" s="105"/>
      <c r="V1960" s="105"/>
      <c r="W1960" s="105"/>
      <c r="X1960" s="105"/>
      <c r="Y1960" s="105"/>
      <c r="Z1960" s="105"/>
      <c r="AA1960" s="105"/>
      <c r="AB1960" s="105"/>
      <c r="AC1960" s="105" t="s">
        <v>1431</v>
      </c>
      <c r="AD1960" s="105" t="s">
        <v>1476</v>
      </c>
      <c r="AE1960" s="105" t="s">
        <v>1518</v>
      </c>
      <c r="AF1960" s="105">
        <v>19.234154182394327</v>
      </c>
      <c r="AG1960" s="338" t="s">
        <v>205</v>
      </c>
      <c r="AH1960" s="263">
        <v>36</v>
      </c>
      <c r="AI1960" s="210" t="s">
        <v>45</v>
      </c>
      <c r="AJ1960" s="424">
        <f>VLOOKUP(InformeTbHv[[#This Row],[TURNO]],[1]INFORMEHV!AI$2:AK$184,2,0)</f>
        <v>0.58333333333333337</v>
      </c>
      <c r="AK1960" s="424">
        <f>VLOOKUP(InformeTbHv[[#This Row],[TURNO]],[1]INFORMEHV!AI$2:AK$184,3,0)</f>
        <v>0.91666666666666663</v>
      </c>
      <c r="AL1960" s="210">
        <v>28</v>
      </c>
      <c r="AM1960" s="105">
        <v>586</v>
      </c>
      <c r="AN1960" s="105">
        <v>370</v>
      </c>
      <c r="AO1960" s="105">
        <v>52.95</v>
      </c>
      <c r="AP1960" s="105"/>
      <c r="AQ1960" s="335">
        <v>20.7</v>
      </c>
      <c r="AR1960" s="210">
        <v>8</v>
      </c>
      <c r="AS1960" s="105"/>
      <c r="AT1960" s="105"/>
      <c r="AU1960" s="105"/>
      <c r="AV1960" s="105">
        <v>0.3</v>
      </c>
      <c r="AW1960" s="105">
        <v>0.2</v>
      </c>
      <c r="AX1960" s="105">
        <v>0.17</v>
      </c>
      <c r="AY1960" s="105"/>
      <c r="AZ1960" s="108" t="s">
        <v>652</v>
      </c>
      <c r="BA1960" s="105" t="s">
        <v>46</v>
      </c>
      <c r="BB196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0.67</v>
      </c>
      <c r="BC1960" s="106"/>
      <c r="BD1960" s="106"/>
      <c r="BE1960" s="106"/>
      <c r="BF1960" s="106"/>
      <c r="BG1960" s="109"/>
      <c r="BH1960" s="368"/>
      <c r="BI1960" s="59"/>
      <c r="BJ1960" s="59"/>
      <c r="BK1960" s="60"/>
      <c r="BL1960" s="59"/>
    </row>
    <row r="1961" spans="1:64" ht="21" customHeight="1" x14ac:dyDescent="0.3">
      <c r="A1961" s="339">
        <f>IFERROR(InformeTbHv[[#This Row],[T EFECTIVO]]/InformeTbHv[[#This Row],[Horas disponibles]],0)</f>
        <v>0.91006423982869378</v>
      </c>
      <c r="B1961" s="76">
        <f>((InformeTbHv[[#This Row],[T PROGRAMADO]]-InformeTbHv[[#This Row],[HORAS DE OTRAS PARADA]]))/InformeTbHv[[#This Row],[T PROGRAMADO]]</f>
        <v>0.53125</v>
      </c>
      <c r="C1961" s="340">
        <f>IFERROR(((InformeTbHv[[#This Row],[T PROGRAMADO]]-InformeTbHv[[#This Row],[Ttal P. mec]])/InformeTbHv[[#This Row],[T PROGRAMADO]]),0)</f>
        <v>0.58374999999999999</v>
      </c>
      <c r="D1961" s="341">
        <f>IFERROR(ROUND(InformeTbHv[[#This Row],[TOTAL DE ARBOLES]]/InformeTbHv[[#This Row],[T EFECTIVO]],2),"")</f>
        <v>38.119999999999997</v>
      </c>
      <c r="E1961" s="341">
        <f>(IFERROR(ROUND(InformeTbHv[[#This Row],[M3]]/InformeTbHv[[#This Row],[TOTAL DE ARBOLES]],2),""))</f>
        <v>0.33</v>
      </c>
      <c r="F1961" s="39">
        <f>IFERROR(ROUND(InformeTbHv[[#This Row],[M3]]/InformeTbHv[[#This Row],[T EFECTIVO]],2),"")</f>
        <v>12.45</v>
      </c>
      <c r="G1961" s="342">
        <f>InformeTbHv[[#This Row],[T PROGRAMADO]]-InformeTbHv[[#This Row],[HORAS DE OTRAS PARADA]]</f>
        <v>4.25</v>
      </c>
      <c r="H1961" s="342">
        <f>InformeTbHv[[#This Row],[T PROGRAMADO]]-SUM(InformeTbHv[[#This Row],[T PARADAS MEC]]+InformeTbHv[[#This Row],[ALISTAMIENTO]]+InformeTbHv[[#This Row],[Mantenimiento periódico]])</f>
        <v>4.67</v>
      </c>
      <c r="I1961" s="342">
        <f>InformeTbHv[[#This Row],[T PARADAS MEC]]+InformeTbHv[[#This Row],[ALISTAMIENTO]]+InformeTbHv[[#This Row],[Mantenimiento periódico]]</f>
        <v>3.33</v>
      </c>
      <c r="J1961" s="342">
        <f>SUMIF(InformeTbHv[[#This Row],[MOTIVO 1]],"Mantenimiento periódico",InformeTbHv[[#This Row],[T OTRA PARADA 1]])</f>
        <v>0</v>
      </c>
      <c r="K1961" s="343">
        <f>InformeTbHv[[#This Row],[Mantenimiento periódico]]+InformeTbHv[[#This Row],[ALISTAMIENTO]]</f>
        <v>0.33</v>
      </c>
      <c r="L1961" s="343">
        <f>SUM(InformeTbHv[[#This Row],[T OTRA PARADA 1]:[T OTRA PARADA 5]])</f>
        <v>0</v>
      </c>
      <c r="M1961" s="344" t="s">
        <v>76</v>
      </c>
      <c r="N1961" s="344" t="s">
        <v>1418</v>
      </c>
      <c r="O1961" s="345" t="s">
        <v>83</v>
      </c>
      <c r="P1961" s="341">
        <v>1116724602</v>
      </c>
      <c r="Q1961" s="341" t="s">
        <v>43</v>
      </c>
      <c r="R1961" s="341" t="s">
        <v>49</v>
      </c>
      <c r="S1961" s="346">
        <v>46151</v>
      </c>
      <c r="T1961" s="341" t="s">
        <v>1350</v>
      </c>
      <c r="U1961" s="341"/>
      <c r="V1961" s="341"/>
      <c r="W1961" s="341"/>
      <c r="X1961" s="341"/>
      <c r="Y1961" s="341"/>
      <c r="Z1961" s="341"/>
      <c r="AA1961" s="341"/>
      <c r="AB1961" s="341"/>
      <c r="AC1961" s="341" t="s">
        <v>1462</v>
      </c>
      <c r="AD1961" s="341" t="s">
        <v>1507</v>
      </c>
      <c r="AE1961" s="341" t="s">
        <v>1509</v>
      </c>
      <c r="AF1961" s="341">
        <v>27.961336744904635</v>
      </c>
      <c r="AG1961" s="347" t="s">
        <v>1381</v>
      </c>
      <c r="AH1961" s="348">
        <v>2</v>
      </c>
      <c r="AI1961" s="344" t="s">
        <v>47</v>
      </c>
      <c r="AJ1961" s="442">
        <f>VLOOKUP(InformeTbHv[[#This Row],[TURNO]],[1]INFORMEHV!AI$2:AK$184,2,0)</f>
        <v>0.25</v>
      </c>
      <c r="AK1961" s="442">
        <f>VLOOKUP(InformeTbHv[[#This Row],[TURNO]],[1]INFORMEHV!AI$2:AK$184,3,0)</f>
        <v>0.58333333333333337</v>
      </c>
      <c r="AL1961" s="344">
        <v>25</v>
      </c>
      <c r="AM1961" s="341">
        <v>162</v>
      </c>
      <c r="AN1961" s="341">
        <v>52.93</v>
      </c>
      <c r="AO1961" s="341">
        <v>6.46</v>
      </c>
      <c r="AP1961" s="341"/>
      <c r="AQ1961" s="343">
        <v>20</v>
      </c>
      <c r="AR1961" s="344">
        <v>8</v>
      </c>
      <c r="AS1961" s="341">
        <v>3</v>
      </c>
      <c r="AT1961" s="341" t="s">
        <v>328</v>
      </c>
      <c r="AU1961" s="341" t="s">
        <v>244</v>
      </c>
      <c r="AV1961" s="341">
        <v>0.33</v>
      </c>
      <c r="AW1961" s="341">
        <v>0.25</v>
      </c>
      <c r="AX1961" s="341">
        <v>0.17</v>
      </c>
      <c r="AY1961" s="341"/>
      <c r="AZ1961" s="349" t="s">
        <v>1387</v>
      </c>
      <c r="BA1961" s="341" t="s">
        <v>48</v>
      </c>
      <c r="BB196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3.75</v>
      </c>
      <c r="BC1961" s="342"/>
      <c r="BD1961" s="342"/>
      <c r="BE1961" s="342"/>
      <c r="BF1961" s="342"/>
      <c r="BG1961" s="350"/>
      <c r="BH1961" s="367"/>
      <c r="BI1961" s="45"/>
      <c r="BJ1961" s="45"/>
      <c r="BK1961" s="46"/>
      <c r="BL1961" s="351"/>
    </row>
    <row r="1962" spans="1:64" ht="21" customHeight="1" x14ac:dyDescent="0.3">
      <c r="A1962" s="339">
        <f>IFERROR(InformeTbHv[[#This Row],[T EFECTIVO]]/InformeTbHv[[#This Row],[Horas disponibles]],0)</f>
        <v>0.94524119947848761</v>
      </c>
      <c r="B1962" s="76">
        <f>((InformeTbHv[[#This Row],[T PROGRAMADO]]-InformeTbHv[[#This Row],[HORAS DE OTRAS PARADA]]))/InformeTbHv[[#This Row],[T PROGRAMADO]]</f>
        <v>0.90625</v>
      </c>
      <c r="C1962" s="340">
        <f>IFERROR(((InformeTbHv[[#This Row],[T PROGRAMADO]]-InformeTbHv[[#This Row],[Ttal P. mec]])/InformeTbHv[[#This Row],[T PROGRAMADO]]),0)</f>
        <v>0.95874999999999999</v>
      </c>
      <c r="D1962" s="341">
        <f>IFERROR(ROUND(InformeTbHv[[#This Row],[TOTAL DE ARBOLES]]/InformeTbHv[[#This Row],[T EFECTIVO]],2),"")</f>
        <v>0</v>
      </c>
      <c r="E1962" s="341" t="str">
        <f>(IFERROR(ROUND(InformeTbHv[[#This Row],[M3]]/InformeTbHv[[#This Row],[TOTAL DE ARBOLES]],2),""))</f>
        <v/>
      </c>
      <c r="F1962" s="39">
        <f>IFERROR(ROUND(InformeTbHv[[#This Row],[M3]]/InformeTbHv[[#This Row],[T EFECTIVO]],2),"")</f>
        <v>0</v>
      </c>
      <c r="G1962" s="342">
        <f>InformeTbHv[[#This Row],[T PROGRAMADO]]-InformeTbHv[[#This Row],[HORAS DE OTRAS PARADA]]</f>
        <v>7.25</v>
      </c>
      <c r="H1962" s="342">
        <f>InformeTbHv[[#This Row],[T PROGRAMADO]]-SUM(InformeTbHv[[#This Row],[T PARADAS MEC]]+InformeTbHv[[#This Row],[ALISTAMIENTO]]+InformeTbHv[[#This Row],[Mantenimiento periódico]])</f>
        <v>7.67</v>
      </c>
      <c r="I1962" s="342">
        <f>InformeTbHv[[#This Row],[T PARADAS MEC]]+InformeTbHv[[#This Row],[ALISTAMIENTO]]+InformeTbHv[[#This Row],[Mantenimiento periódico]]</f>
        <v>0.33</v>
      </c>
      <c r="J1962" s="342">
        <f>SUMIF(InformeTbHv[[#This Row],[MOTIVO 1]],"Mantenimiento periódico",InformeTbHv[[#This Row],[T OTRA PARADA 1]])</f>
        <v>0</v>
      </c>
      <c r="K1962" s="343">
        <f>InformeTbHv[[#This Row],[Mantenimiento periódico]]+InformeTbHv[[#This Row],[ALISTAMIENTO]]</f>
        <v>0.33</v>
      </c>
      <c r="L1962" s="343">
        <f>SUM(InformeTbHv[[#This Row],[T OTRA PARADA 1]:[T OTRA PARADA 5]])</f>
        <v>0</v>
      </c>
      <c r="M1962" s="344" t="s">
        <v>76</v>
      </c>
      <c r="N1962" s="344" t="s">
        <v>1418</v>
      </c>
      <c r="O1962" s="345" t="s">
        <v>77</v>
      </c>
      <c r="P1962" s="341">
        <v>1010092842</v>
      </c>
      <c r="Q1962" s="341" t="s">
        <v>43</v>
      </c>
      <c r="R1962" s="341" t="s">
        <v>49</v>
      </c>
      <c r="S1962" s="346">
        <v>46151</v>
      </c>
      <c r="T1962" s="341" t="s">
        <v>1350</v>
      </c>
      <c r="U1962" s="341"/>
      <c r="V1962" s="341"/>
      <c r="W1962" s="341"/>
      <c r="X1962" s="341"/>
      <c r="Y1962" s="341"/>
      <c r="Z1962" s="341"/>
      <c r="AA1962" s="341"/>
      <c r="AB1962" s="341"/>
      <c r="AC1962" s="341" t="s">
        <v>1462</v>
      </c>
      <c r="AD1962" s="341" t="s">
        <v>1507</v>
      </c>
      <c r="AE1962" s="341" t="s">
        <v>1509</v>
      </c>
      <c r="AF1962" s="341">
        <v>27.961336744904635</v>
      </c>
      <c r="AG1962" s="347" t="s">
        <v>1381</v>
      </c>
      <c r="AH1962" s="348">
        <v>2</v>
      </c>
      <c r="AI1962" s="344" t="s">
        <v>47</v>
      </c>
      <c r="AJ1962" s="442">
        <f>VLOOKUP(InformeTbHv[[#This Row],[TURNO]],[1]INFORMEHV!AI$2:AK$184,2,0)</f>
        <v>0.25</v>
      </c>
      <c r="AK1962" s="442">
        <f>VLOOKUP(InformeTbHv[[#This Row],[TURNO]],[1]INFORMEHV!AI$2:AK$184,3,0)</f>
        <v>0.58333333333333337</v>
      </c>
      <c r="AL1962" s="344">
        <v>25</v>
      </c>
      <c r="AM1962" s="341"/>
      <c r="AN1962" s="341"/>
      <c r="AO1962" s="341"/>
      <c r="AP1962" s="341"/>
      <c r="AQ1962" s="343">
        <v>20</v>
      </c>
      <c r="AR1962" s="344">
        <v>8</v>
      </c>
      <c r="AS1962" s="341"/>
      <c r="AT1962" s="341"/>
      <c r="AU1962" s="341"/>
      <c r="AV1962" s="341">
        <v>0.33</v>
      </c>
      <c r="AW1962" s="341">
        <v>0.25</v>
      </c>
      <c r="AX1962" s="341">
        <v>0.17</v>
      </c>
      <c r="AY1962" s="341"/>
      <c r="AZ1962" s="349" t="s">
        <v>1388</v>
      </c>
      <c r="BA1962" s="341" t="s">
        <v>48</v>
      </c>
      <c r="BB196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0.75000000000000011</v>
      </c>
      <c r="BC1962" s="342"/>
      <c r="BD1962" s="342"/>
      <c r="BE1962" s="342"/>
      <c r="BF1962" s="342"/>
      <c r="BG1962" s="350"/>
      <c r="BH1962" s="367"/>
      <c r="BI1962" s="45"/>
      <c r="BJ1962" s="45"/>
      <c r="BK1962" s="46"/>
      <c r="BL1962" s="351"/>
    </row>
    <row r="1963" spans="1:64" ht="21" customHeight="1" x14ac:dyDescent="0.3">
      <c r="A1963" s="275">
        <f>IFERROR(InformeTbHv[[#This Row],[T EFECTIVO]]/InformeTbHv[[#This Row],[Horas disponibles]],0)</f>
        <v>0.86720321931589539</v>
      </c>
      <c r="B1963" s="76">
        <f>((InformeTbHv[[#This Row],[T PROGRAMADO]]-InformeTbHv[[#This Row],[HORAS DE OTRAS PARADA]]))/InformeTbHv[[#This Row],[T PROGRAMADO]]</f>
        <v>0.53874999999999995</v>
      </c>
      <c r="C1963" s="276">
        <f>IFERROR(((InformeTbHv[[#This Row],[T PROGRAMADO]]-InformeTbHv[[#This Row],[Ttal P. mec]])/InformeTbHv[[#This Row],[T PROGRAMADO]]),0)</f>
        <v>0.62124999999999997</v>
      </c>
      <c r="D1963" s="277">
        <f>IFERROR(ROUND(InformeTbHv[[#This Row],[TOTAL DE ARBOLES]]/InformeTbHv[[#This Row],[T EFECTIVO]],2),"")</f>
        <v>51.74</v>
      </c>
      <c r="E1963" s="277">
        <f>(IFERROR(ROUND(InformeTbHv[[#This Row],[M3]]/InformeTbHv[[#This Row],[TOTAL DE ARBOLES]],2),""))</f>
        <v>0.34</v>
      </c>
      <c r="F1963" s="39">
        <f>IFERROR(ROUND(InformeTbHv[[#This Row],[M3]]/InformeTbHv[[#This Row],[T EFECTIVO]],2),"")</f>
        <v>17.809999999999999</v>
      </c>
      <c r="G1963" s="278">
        <f>InformeTbHv[[#This Row],[T PROGRAMADO]]-InformeTbHv[[#This Row],[HORAS DE OTRAS PARADA]]</f>
        <v>4.3099999999999996</v>
      </c>
      <c r="H1963" s="278">
        <f>InformeTbHv[[#This Row],[T PROGRAMADO]]-SUM(InformeTbHv[[#This Row],[T PARADAS MEC]]+InformeTbHv[[#This Row],[ALISTAMIENTO]]+InformeTbHv[[#This Row],[Mantenimiento periódico]])</f>
        <v>4.97</v>
      </c>
      <c r="I1963" s="278">
        <f>InformeTbHv[[#This Row],[T PARADAS MEC]]+InformeTbHv[[#This Row],[ALISTAMIENTO]]+InformeTbHv[[#This Row],[Mantenimiento periódico]]</f>
        <v>3.0300000000000002</v>
      </c>
      <c r="J1963" s="278">
        <f>SUMIF(InformeTbHv[[#This Row],[MOTIVO 1]],"Mantenimiento periódico",InformeTbHv[[#This Row],[T OTRA PARADA 1]])</f>
        <v>0</v>
      </c>
      <c r="K1963" s="279">
        <f>InformeTbHv[[#This Row],[Mantenimiento periódico]]+InformeTbHv[[#This Row],[ALISTAMIENTO]]</f>
        <v>0.33</v>
      </c>
      <c r="L1963" s="279">
        <f>SUM(InformeTbHv[[#This Row],[T OTRA PARADA 1]:[T OTRA PARADA 5]])</f>
        <v>0</v>
      </c>
      <c r="M1963" s="280" t="s">
        <v>68</v>
      </c>
      <c r="N1963" s="280" t="s">
        <v>1417</v>
      </c>
      <c r="O1963" s="281" t="s">
        <v>82</v>
      </c>
      <c r="P1963" s="277">
        <v>94266396</v>
      </c>
      <c r="Q1963" s="277" t="s">
        <v>65</v>
      </c>
      <c r="R1963" s="277" t="s">
        <v>44</v>
      </c>
      <c r="S1963" s="282">
        <v>46152</v>
      </c>
      <c r="T1963" s="277" t="s">
        <v>66</v>
      </c>
      <c r="U1963" s="277"/>
      <c r="V1963" s="277"/>
      <c r="W1963" s="277"/>
      <c r="X1963" s="277"/>
      <c r="Y1963" s="277"/>
      <c r="Z1963" s="277"/>
      <c r="AA1963" s="277"/>
      <c r="AB1963" s="277"/>
      <c r="AC1963" s="277" t="s">
        <v>1443</v>
      </c>
      <c r="AD1963" s="277" t="s">
        <v>1488</v>
      </c>
      <c r="AE1963" s="277" t="s">
        <v>1512</v>
      </c>
      <c r="AF1963" s="277">
        <v>29.074793843043448</v>
      </c>
      <c r="AG1963" s="283" t="s">
        <v>206</v>
      </c>
      <c r="AH1963" s="284">
        <v>14</v>
      </c>
      <c r="AI1963" s="280" t="s">
        <v>45</v>
      </c>
      <c r="AJ1963" s="446">
        <f>VLOOKUP(InformeTbHv[[#This Row],[TURNO]],[1]INFORMEHV!AI$2:AK$184,2,0)</f>
        <v>0.58333333333333337</v>
      </c>
      <c r="AK1963" s="446">
        <f>VLOOKUP(InformeTbHv[[#This Row],[TURNO]],[1]INFORMEHV!AI$2:AK$184,3,0)</f>
        <v>0.91666666666666663</v>
      </c>
      <c r="AL1963" s="280">
        <v>24</v>
      </c>
      <c r="AM1963" s="277">
        <v>223</v>
      </c>
      <c r="AN1963" s="277">
        <v>76.739999999999995</v>
      </c>
      <c r="AO1963" s="277">
        <v>17.88</v>
      </c>
      <c r="AP1963" s="277"/>
      <c r="AQ1963" s="279"/>
      <c r="AR1963" s="280">
        <v>8</v>
      </c>
      <c r="AS1963" s="277">
        <v>2.7</v>
      </c>
      <c r="AT1963" s="277"/>
      <c r="AU1963" s="277" t="s">
        <v>490</v>
      </c>
      <c r="AV1963" s="277">
        <v>0.33</v>
      </c>
      <c r="AW1963" s="277">
        <v>0.33</v>
      </c>
      <c r="AX1963" s="277">
        <v>0.33</v>
      </c>
      <c r="AY1963" s="277"/>
      <c r="AZ1963" s="285" t="s">
        <v>1367</v>
      </c>
      <c r="BA1963" s="277" t="s">
        <v>48</v>
      </c>
      <c r="BB196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3.6900000000000004</v>
      </c>
      <c r="BC1963" s="278"/>
      <c r="BD1963" s="278"/>
      <c r="BE1963" s="278"/>
      <c r="BF1963" s="278"/>
      <c r="BG1963" s="286"/>
      <c r="BH1963" s="367"/>
      <c r="BI1963" s="45"/>
      <c r="BJ1963" s="45"/>
      <c r="BK1963" s="46"/>
      <c r="BL1963" s="287"/>
    </row>
    <row r="1964" spans="1:64" ht="21" customHeight="1" x14ac:dyDescent="0.3">
      <c r="A1964" s="275">
        <f>IFERROR(InformeTbHv[[#This Row],[T EFECTIVO]]/InformeTbHv[[#This Row],[Horas disponibles]],0)</f>
        <v>0.8722294654498044</v>
      </c>
      <c r="B1964" s="76">
        <f>((InformeTbHv[[#This Row],[T PROGRAMADO]]-InformeTbHv[[#This Row],[HORAS DE OTRAS PARADA]]))/InformeTbHv[[#This Row],[T PROGRAMADO]]</f>
        <v>0.83624999999999994</v>
      </c>
      <c r="C1964" s="276">
        <f>IFERROR(((InformeTbHv[[#This Row],[T PROGRAMADO]]-InformeTbHv[[#This Row],[Ttal P. mec]])/InformeTbHv[[#This Row],[T PROGRAMADO]]),0)</f>
        <v>0.95874999999999999</v>
      </c>
      <c r="D1964" s="277">
        <f>IFERROR(ROUND(InformeTbHv[[#This Row],[TOTAL DE ARBOLES]]/InformeTbHv[[#This Row],[T EFECTIVO]],2),"")</f>
        <v>71</v>
      </c>
      <c r="E1964" s="277">
        <f>(IFERROR(ROUND(InformeTbHv[[#This Row],[M3]]/InformeTbHv[[#This Row],[TOTAL DE ARBOLES]],2),""))</f>
        <v>0.24</v>
      </c>
      <c r="F1964" s="39">
        <f>IFERROR(ROUND(InformeTbHv[[#This Row],[M3]]/InformeTbHv[[#This Row],[T EFECTIVO]],2),"")</f>
        <v>17.29</v>
      </c>
      <c r="G1964" s="278">
        <f>InformeTbHv[[#This Row],[T PROGRAMADO]]-InformeTbHv[[#This Row],[HORAS DE OTRAS PARADA]]</f>
        <v>6.6899999999999995</v>
      </c>
      <c r="H1964" s="278">
        <f>InformeTbHv[[#This Row],[T PROGRAMADO]]-SUM(InformeTbHv[[#This Row],[T PARADAS MEC]]+InformeTbHv[[#This Row],[ALISTAMIENTO]]+InformeTbHv[[#This Row],[Mantenimiento periódico]])</f>
        <v>7.67</v>
      </c>
      <c r="I1964" s="278">
        <f>InformeTbHv[[#This Row],[T PARADAS MEC]]+InformeTbHv[[#This Row],[ALISTAMIENTO]]+InformeTbHv[[#This Row],[Mantenimiento periódico]]</f>
        <v>0.33</v>
      </c>
      <c r="J1964" s="278">
        <f>SUMIF(InformeTbHv[[#This Row],[MOTIVO 1]],"Mantenimiento periódico",InformeTbHv[[#This Row],[T OTRA PARADA 1]])</f>
        <v>0</v>
      </c>
      <c r="K1964" s="279">
        <f>InformeTbHv[[#This Row],[Mantenimiento periódico]]+InformeTbHv[[#This Row],[ALISTAMIENTO]]</f>
        <v>0.33</v>
      </c>
      <c r="L1964" s="279">
        <f>SUM(InformeTbHv[[#This Row],[T OTRA PARADA 1]:[T OTRA PARADA 5]])</f>
        <v>0.32</v>
      </c>
      <c r="M1964" s="280" t="s">
        <v>68</v>
      </c>
      <c r="N1964" s="280" t="s">
        <v>1417</v>
      </c>
      <c r="O1964" s="281" t="s">
        <v>381</v>
      </c>
      <c r="P1964" s="277">
        <v>1007605468</v>
      </c>
      <c r="Q1964" s="277" t="s">
        <v>65</v>
      </c>
      <c r="R1964" s="277" t="s">
        <v>44</v>
      </c>
      <c r="S1964" s="282">
        <v>46152</v>
      </c>
      <c r="T1964" s="277" t="s">
        <v>66</v>
      </c>
      <c r="U1964" s="277"/>
      <c r="V1964" s="277"/>
      <c r="W1964" s="277"/>
      <c r="X1964" s="277"/>
      <c r="Y1964" s="277"/>
      <c r="Z1964" s="277"/>
      <c r="AA1964" s="277"/>
      <c r="AB1964" s="277"/>
      <c r="AC1964" s="277" t="s">
        <v>1443</v>
      </c>
      <c r="AD1964" s="277" t="s">
        <v>1488</v>
      </c>
      <c r="AE1964" s="277" t="s">
        <v>1512</v>
      </c>
      <c r="AF1964" s="277">
        <v>29.074793843043448</v>
      </c>
      <c r="AG1964" s="283" t="s">
        <v>206</v>
      </c>
      <c r="AH1964" s="284">
        <v>14</v>
      </c>
      <c r="AI1964" s="280" t="s">
        <v>47</v>
      </c>
      <c r="AJ1964" s="446">
        <f>VLOOKUP(InformeTbHv[[#This Row],[TURNO]],[1]INFORMEHV!AI$2:AK$184,2,0)</f>
        <v>0.25</v>
      </c>
      <c r="AK1964" s="446">
        <f>VLOOKUP(InformeTbHv[[#This Row],[TURNO]],[1]INFORMEHV!AI$2:AK$184,3,0)</f>
        <v>0.58333333333333337</v>
      </c>
      <c r="AL1964" s="280">
        <v>24</v>
      </c>
      <c r="AM1964" s="277">
        <v>475</v>
      </c>
      <c r="AN1964" s="277">
        <v>115.65</v>
      </c>
      <c r="AO1964" s="277">
        <v>17.75</v>
      </c>
      <c r="AP1964" s="277"/>
      <c r="AQ1964" s="279"/>
      <c r="AR1964" s="280">
        <v>8</v>
      </c>
      <c r="AS1964" s="277"/>
      <c r="AT1964" s="277"/>
      <c r="AU1964" s="277"/>
      <c r="AV1964" s="277">
        <v>0.33</v>
      </c>
      <c r="AW1964" s="277">
        <v>0.33</v>
      </c>
      <c r="AX1964" s="277">
        <v>0.33</v>
      </c>
      <c r="AY1964" s="277"/>
      <c r="AZ1964" s="285" t="s">
        <v>1368</v>
      </c>
      <c r="BA1964" s="277" t="s">
        <v>48</v>
      </c>
      <c r="BB196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1.31</v>
      </c>
      <c r="BC1964" s="278">
        <v>0.32</v>
      </c>
      <c r="BD1964" s="278"/>
      <c r="BE1964" s="278"/>
      <c r="BF1964" s="278"/>
      <c r="BG1964" s="286"/>
      <c r="BH1964" s="367" t="s">
        <v>242</v>
      </c>
      <c r="BI1964" s="45"/>
      <c r="BJ1964" s="45"/>
      <c r="BK1964" s="46"/>
      <c r="BL1964" s="287"/>
    </row>
    <row r="1965" spans="1:64" ht="21" customHeight="1" x14ac:dyDescent="0.3">
      <c r="A1965" s="76">
        <f>IFERROR(InformeTbHv[[#This Row],[T EFECTIVO]]/InformeTbHv[[#This Row],[Horas disponibles]],0)</f>
        <v>0.94420963651732881</v>
      </c>
      <c r="B1965" s="76">
        <f>((InformeTbHv[[#This Row],[T PROGRAMADO]]-InformeTbHv[[#This Row],[HORAS DE OTRAS PARADA]]))/InformeTbHv[[#This Row],[T PROGRAMADO]]</f>
        <v>0.93083333333333329</v>
      </c>
      <c r="C1965" s="217">
        <f>IFERROR(((InformeTbHv[[#This Row],[T PROGRAMADO]]-InformeTbHv[[#This Row],[Ttal P. mec]])/InformeTbHv[[#This Row],[T PROGRAMADO]]),0)</f>
        <v>0.98583333333333334</v>
      </c>
      <c r="D1965" s="49">
        <f>IFERROR(ROUND(InformeTbHv[[#This Row],[TOTAL DE ARBOLES]]/InformeTbHv[[#This Row],[T EFECTIVO]],2),"")</f>
        <v>85.41</v>
      </c>
      <c r="E1965" s="49">
        <f>(IFERROR(ROUND(InformeTbHv[[#This Row],[M3]]/InformeTbHv[[#This Row],[TOTAL DE ARBOLES]],2),""))</f>
        <v>0.63</v>
      </c>
      <c r="F1965" s="39">
        <f>IFERROR(ROUND(InformeTbHv[[#This Row],[M3]]/InformeTbHv[[#This Row],[T EFECTIVO]],2),"")</f>
        <v>53.98</v>
      </c>
      <c r="G1965" s="72">
        <f>InformeTbHv[[#This Row],[T PROGRAMADO]]-InformeTbHv[[#This Row],[HORAS DE OTRAS PARADA]]</f>
        <v>11.17</v>
      </c>
      <c r="H1965" s="72">
        <f>InformeTbHv[[#This Row],[T PROGRAMADO]]-SUM(InformeTbHv[[#This Row],[T PARADAS MEC]]+InformeTbHv[[#This Row],[ALISTAMIENTO]]+InformeTbHv[[#This Row],[Mantenimiento periódico]])</f>
        <v>11.83</v>
      </c>
      <c r="I1965" s="72">
        <f>InformeTbHv[[#This Row],[T PARADAS MEC]]+InformeTbHv[[#This Row],[ALISTAMIENTO]]+InformeTbHv[[#This Row],[Mantenimiento periódico]]</f>
        <v>0.17</v>
      </c>
      <c r="J1965" s="72">
        <f>SUMIF(InformeTbHv[[#This Row],[MOTIVO 1]],"Mantenimiento periódico",InformeTbHv[[#This Row],[T OTRA PARADA 1]])</f>
        <v>0</v>
      </c>
      <c r="K1965" s="197">
        <f>InformeTbHv[[#This Row],[Mantenimiento periódico]]+InformeTbHv[[#This Row],[ALISTAMIENTO]]</f>
        <v>0.17</v>
      </c>
      <c r="L1965" s="197">
        <f>SUM(InformeTbHv[[#This Row],[T OTRA PARADA 1]:[T OTRA PARADA 5]])</f>
        <v>0</v>
      </c>
      <c r="M1965" s="125" t="s">
        <v>55</v>
      </c>
      <c r="N1965" s="125" t="s">
        <v>1418</v>
      </c>
      <c r="O1965" s="248" t="s">
        <v>94</v>
      </c>
      <c r="P1965" s="49">
        <v>94269293</v>
      </c>
      <c r="Q1965" s="49" t="s">
        <v>43</v>
      </c>
      <c r="R1965" s="49" t="s">
        <v>49</v>
      </c>
      <c r="S1965" s="274">
        <v>46152</v>
      </c>
      <c r="T1965" s="49" t="s">
        <v>518</v>
      </c>
      <c r="U1965" s="49"/>
      <c r="V1965" s="49"/>
      <c r="W1965" s="49"/>
      <c r="X1965" s="49"/>
      <c r="Y1965" s="49"/>
      <c r="Z1965" s="49"/>
      <c r="AA1965" s="49"/>
      <c r="AB1965" s="49"/>
      <c r="AC1965" s="49" t="s">
        <v>1431</v>
      </c>
      <c r="AD1965" s="49" t="s">
        <v>1476</v>
      </c>
      <c r="AE1965" s="49" t="s">
        <v>1518</v>
      </c>
      <c r="AF1965" s="49">
        <v>19.234154182394327</v>
      </c>
      <c r="AG1965" s="251" t="s">
        <v>205</v>
      </c>
      <c r="AH1965" s="259">
        <v>36</v>
      </c>
      <c r="AI1965" s="125" t="s">
        <v>47</v>
      </c>
      <c r="AJ1965" s="418">
        <f>VLOOKUP(InformeTbHv[[#This Row],[TURNO]],[1]INFORMEHV!AI$2:AK$184,2,0)</f>
        <v>0.25</v>
      </c>
      <c r="AK1965" s="418">
        <f>VLOOKUP(InformeTbHv[[#This Row],[TURNO]],[1]INFORMEHV!AI$2:AK$184,3,0)</f>
        <v>0.58333333333333337</v>
      </c>
      <c r="AL1965" s="125">
        <v>26</v>
      </c>
      <c r="AM1965" s="49">
        <v>954</v>
      </c>
      <c r="AN1965" s="49">
        <v>603</v>
      </c>
      <c r="AO1965" s="49">
        <v>51.37</v>
      </c>
      <c r="AP1965" s="49"/>
      <c r="AQ1965" s="197">
        <v>20.9</v>
      </c>
      <c r="AR1965" s="125">
        <v>12</v>
      </c>
      <c r="AS1965" s="49"/>
      <c r="AT1965" s="49"/>
      <c r="AU1965" s="49"/>
      <c r="AV1965" s="49">
        <v>0.17</v>
      </c>
      <c r="AW1965" s="49">
        <v>0.33</v>
      </c>
      <c r="AX1965" s="49">
        <v>0.33</v>
      </c>
      <c r="AY1965" s="49"/>
      <c r="AZ1965" s="71" t="s">
        <v>652</v>
      </c>
      <c r="BA1965" s="49" t="s">
        <v>46</v>
      </c>
      <c r="BB196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0.83000000000000007</v>
      </c>
      <c r="BC1965" s="72"/>
      <c r="BD1965" s="72"/>
      <c r="BE1965" s="72"/>
      <c r="BF1965" s="72"/>
      <c r="BG1965" s="74"/>
      <c r="BH1965" s="367"/>
      <c r="BI1965" s="45"/>
      <c r="BJ1965" s="45"/>
      <c r="BK1965" s="46"/>
      <c r="BL1965" s="45"/>
    </row>
    <row r="1966" spans="1:64" ht="21" customHeight="1" x14ac:dyDescent="0.3">
      <c r="A1966" s="104">
        <f>IFERROR(InformeTbHv[[#This Row],[T EFECTIVO]]/InformeTbHv[[#This Row],[Horas disponibles]],0)</f>
        <v>0.9728</v>
      </c>
      <c r="B1966" s="104">
        <f>((InformeTbHv[[#This Row],[T PROGRAMADO]]-InformeTbHv[[#This Row],[HORAS DE OTRAS PARADA]]))/InformeTbHv[[#This Row],[T PROGRAMADO]]</f>
        <v>0.93538461538461537</v>
      </c>
      <c r="C1966" s="220">
        <f>IFERROR(((InformeTbHv[[#This Row],[T PROGRAMADO]]-InformeTbHv[[#This Row],[Ttal P. mec]])/InformeTbHv[[#This Row],[T PROGRAMADO]]),0)</f>
        <v>0.96153846153846156</v>
      </c>
      <c r="D1966" s="105">
        <f>IFERROR(ROUND(InformeTbHv[[#This Row],[TOTAL DE ARBOLES]]/InformeTbHv[[#This Row],[T EFECTIVO]],2),"")</f>
        <v>97.53</v>
      </c>
      <c r="E1966" s="105">
        <f>(IFERROR(ROUND(InformeTbHv[[#This Row],[M3]]/InformeTbHv[[#This Row],[TOTAL DE ARBOLES]],2),""))</f>
        <v>0.09</v>
      </c>
      <c r="F1966" s="53">
        <f>IFERROR(ROUND(InformeTbHv[[#This Row],[M3]]/InformeTbHv[[#This Row],[T EFECTIVO]],2),"")</f>
        <v>8.5500000000000007</v>
      </c>
      <c r="G1966" s="106">
        <f>InformeTbHv[[#This Row],[T PROGRAMADO]]-InformeTbHv[[#This Row],[HORAS DE OTRAS PARADA]]</f>
        <v>6.08</v>
      </c>
      <c r="H1966" s="106">
        <f>InformeTbHv[[#This Row],[T PROGRAMADO]]-SUM(InformeTbHv[[#This Row],[T PARADAS MEC]]+InformeTbHv[[#This Row],[ALISTAMIENTO]]+InformeTbHv[[#This Row],[Mantenimiento periódico]])</f>
        <v>6.25</v>
      </c>
      <c r="I1966" s="106">
        <f>InformeTbHv[[#This Row],[T PARADAS MEC]]+InformeTbHv[[#This Row],[ALISTAMIENTO]]+InformeTbHv[[#This Row],[Mantenimiento periódico]]</f>
        <v>0.25</v>
      </c>
      <c r="J1966" s="106">
        <f>SUMIF(InformeTbHv[[#This Row],[MOTIVO 1]],"Mantenimiento periódico",InformeTbHv[[#This Row],[T OTRA PARADA 1]])</f>
        <v>0</v>
      </c>
      <c r="K1966" s="335">
        <f>InformeTbHv[[#This Row],[Mantenimiento periódico]]+InformeTbHv[[#This Row],[ALISTAMIENTO]]</f>
        <v>0.25</v>
      </c>
      <c r="L1966" s="335">
        <f>SUM(InformeTbHv[[#This Row],[T OTRA PARADA 1]:[T OTRA PARADA 5]])</f>
        <v>0</v>
      </c>
      <c r="M1966" s="210" t="s">
        <v>42</v>
      </c>
      <c r="N1966" s="210" t="s">
        <v>1418</v>
      </c>
      <c r="O1966" s="336" t="s">
        <v>58</v>
      </c>
      <c r="P1966" s="105">
        <v>6343935</v>
      </c>
      <c r="Q1966" s="105" t="s">
        <v>43</v>
      </c>
      <c r="R1966" s="105" t="s">
        <v>44</v>
      </c>
      <c r="S1966" s="337">
        <v>46152</v>
      </c>
      <c r="T1966" s="105" t="s">
        <v>1284</v>
      </c>
      <c r="U1966" s="105"/>
      <c r="V1966" s="105"/>
      <c r="W1966" s="105"/>
      <c r="X1966" s="105"/>
      <c r="Y1966" s="105"/>
      <c r="Z1966" s="105"/>
      <c r="AA1966" s="105"/>
      <c r="AB1966" s="105"/>
      <c r="AC1966" s="105" t="s">
        <v>1460</v>
      </c>
      <c r="AD1966" s="105" t="s">
        <v>1505</v>
      </c>
      <c r="AE1966" s="105" t="s">
        <v>1518</v>
      </c>
      <c r="AF1966" s="105">
        <v>19.535915388418871</v>
      </c>
      <c r="AG1966" s="338" t="s">
        <v>205</v>
      </c>
      <c r="AH1966" s="263">
        <v>1</v>
      </c>
      <c r="AI1966" s="210" t="s">
        <v>45</v>
      </c>
      <c r="AJ1966" s="424">
        <f>VLOOKUP(InformeTbHv[[#This Row],[TURNO]],[1]INFORMEHV!AI$2:AK$184,2,0)</f>
        <v>0.58333333333333337</v>
      </c>
      <c r="AK1966" s="424">
        <f>VLOOKUP(InformeTbHv[[#This Row],[TURNO]],[1]INFORMEHV!AI$2:AK$184,3,0)</f>
        <v>0.91666666666666663</v>
      </c>
      <c r="AL1966" s="210">
        <v>25</v>
      </c>
      <c r="AM1966" s="105">
        <v>593</v>
      </c>
      <c r="AN1966" s="105">
        <v>51.96</v>
      </c>
      <c r="AO1966" s="105">
        <v>9.26</v>
      </c>
      <c r="AP1966" s="105"/>
      <c r="AQ1966" s="335">
        <v>9</v>
      </c>
      <c r="AR1966" s="210">
        <v>6.5</v>
      </c>
      <c r="AS1966" s="105"/>
      <c r="AT1966" s="105"/>
      <c r="AU1966" s="105"/>
      <c r="AV1966" s="105">
        <v>0.25</v>
      </c>
      <c r="AW1966" s="105">
        <v>0.17</v>
      </c>
      <c r="AX1966" s="105"/>
      <c r="AY1966" s="105"/>
      <c r="AZ1966" s="108" t="s">
        <v>92</v>
      </c>
      <c r="BA1966" s="105" t="s">
        <v>46</v>
      </c>
      <c r="BB196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0.42000000000000004</v>
      </c>
      <c r="BC1966" s="106"/>
      <c r="BD1966" s="106"/>
      <c r="BE1966" s="106"/>
      <c r="BF1966" s="106"/>
      <c r="BG1966" s="109"/>
      <c r="BH1966" s="368"/>
      <c r="BI1966" s="59"/>
      <c r="BJ1966" s="59"/>
      <c r="BK1966" s="60"/>
      <c r="BL1966" s="59"/>
    </row>
    <row r="1967" spans="1:64" ht="21" customHeight="1" x14ac:dyDescent="0.3">
      <c r="A1967" s="76">
        <f>IFERROR(InformeTbHv[[#This Row],[T EFECTIVO]]/InformeTbHv[[#This Row],[Horas disponibles]],0)</f>
        <v>0</v>
      </c>
      <c r="B1967" s="76">
        <f>((InformeTbHv[[#This Row],[T PROGRAMADO]]-InformeTbHv[[#This Row],[HORAS DE OTRAS PARADA]]))/InformeTbHv[[#This Row],[T PROGRAMADO]]</f>
        <v>0</v>
      </c>
      <c r="C1967" s="217">
        <f>IFERROR(((InformeTbHv[[#This Row],[T PROGRAMADO]]-InformeTbHv[[#This Row],[Ttal P. mec]])/InformeTbHv[[#This Row],[T PROGRAMADO]]),0)</f>
        <v>0</v>
      </c>
      <c r="D1967" s="49" t="str">
        <f>IFERROR(ROUND(InformeTbHv[[#This Row],[TOTAL DE ARBOLES]]/InformeTbHv[[#This Row],[T EFECTIVO]],2),"")</f>
        <v/>
      </c>
      <c r="E1967" s="49" t="str">
        <f>(IFERROR(ROUND(InformeTbHv[[#This Row],[M3]]/InformeTbHv[[#This Row],[TOTAL DE ARBOLES]],2),""))</f>
        <v/>
      </c>
      <c r="F1967" s="39" t="str">
        <f>IFERROR(ROUND(InformeTbHv[[#This Row],[M3]]/InformeTbHv[[#This Row],[T EFECTIVO]],2),"")</f>
        <v/>
      </c>
      <c r="G1967" s="72">
        <f>InformeTbHv[[#This Row],[T PROGRAMADO]]-InformeTbHv[[#This Row],[HORAS DE OTRAS PARADA]]</f>
        <v>0</v>
      </c>
      <c r="H1967" s="72">
        <f>InformeTbHv[[#This Row],[T PROGRAMADO]]-SUM(InformeTbHv[[#This Row],[T PARADAS MEC]]+InformeTbHv[[#This Row],[ALISTAMIENTO]]+InformeTbHv[[#This Row],[Mantenimiento periódico]])</f>
        <v>0</v>
      </c>
      <c r="I1967" s="72">
        <f>InformeTbHv[[#This Row],[T PARADAS MEC]]+InformeTbHv[[#This Row],[ALISTAMIENTO]]+InformeTbHv[[#This Row],[Mantenimiento periódico]]</f>
        <v>6.5</v>
      </c>
      <c r="J1967" s="72">
        <f>SUMIF(InformeTbHv[[#This Row],[MOTIVO 1]],"Mantenimiento periódico",InformeTbHv[[#This Row],[T OTRA PARADA 1]])</f>
        <v>0</v>
      </c>
      <c r="K1967" s="197">
        <f>InformeTbHv[[#This Row],[Mantenimiento periódico]]+InformeTbHv[[#This Row],[ALISTAMIENTO]]</f>
        <v>0</v>
      </c>
      <c r="L1967" s="197">
        <f>SUM(InformeTbHv[[#This Row],[T OTRA PARADA 1]:[T OTRA PARADA 5]])</f>
        <v>0</v>
      </c>
      <c r="M1967" s="125" t="s">
        <v>42</v>
      </c>
      <c r="N1967" s="125" t="s">
        <v>1418</v>
      </c>
      <c r="O1967" s="248" t="s">
        <v>80</v>
      </c>
      <c r="P1967" s="49">
        <v>94270446</v>
      </c>
      <c r="Q1967" s="49" t="s">
        <v>43</v>
      </c>
      <c r="R1967" s="49" t="s">
        <v>44</v>
      </c>
      <c r="S1967" s="274">
        <v>46152</v>
      </c>
      <c r="T1967" s="49" t="s">
        <v>1284</v>
      </c>
      <c r="U1967" s="49"/>
      <c r="V1967" s="49"/>
      <c r="W1967" s="49"/>
      <c r="X1967" s="49"/>
      <c r="Y1967" s="49"/>
      <c r="Z1967" s="49"/>
      <c r="AA1967" s="49"/>
      <c r="AB1967" s="49"/>
      <c r="AC1967" s="49" t="s">
        <v>1460</v>
      </c>
      <c r="AD1967" s="49" t="s">
        <v>1505</v>
      </c>
      <c r="AE1967" s="49" t="s">
        <v>1518</v>
      </c>
      <c r="AF1967" s="49">
        <v>19.535915388418871</v>
      </c>
      <c r="AG1967" s="251" t="s">
        <v>205</v>
      </c>
      <c r="AH1967" s="259">
        <v>1</v>
      </c>
      <c r="AI1967" s="125" t="s">
        <v>47</v>
      </c>
      <c r="AJ1967" s="418">
        <f>VLOOKUP(InformeTbHv[[#This Row],[TURNO]],[1]INFORMEHV!AI$2:AK$184,2,0)</f>
        <v>0.25</v>
      </c>
      <c r="AK1967" s="418">
        <f>VLOOKUP(InformeTbHv[[#This Row],[TURNO]],[1]INFORMEHV!AI$2:AK$184,3,0)</f>
        <v>0.58333333333333337</v>
      </c>
      <c r="AL1967" s="125"/>
      <c r="AM1967" s="49"/>
      <c r="AN1967" s="49"/>
      <c r="AO1967" s="49"/>
      <c r="AP1967" s="49"/>
      <c r="AQ1967" s="197"/>
      <c r="AR1967" s="125">
        <v>6.5</v>
      </c>
      <c r="AS1967" s="49">
        <v>6.5</v>
      </c>
      <c r="AT1967" s="49"/>
      <c r="AU1967" s="49" t="s">
        <v>1369</v>
      </c>
      <c r="AV1967" s="49"/>
      <c r="AW1967" s="49"/>
      <c r="AX1967" s="49"/>
      <c r="AY1967" s="49"/>
      <c r="AZ1967" s="71" t="s">
        <v>1377</v>
      </c>
      <c r="BA1967" s="49" t="s">
        <v>46</v>
      </c>
      <c r="BB196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6.5</v>
      </c>
      <c r="BC1967" s="72"/>
      <c r="BD1967" s="72"/>
      <c r="BE1967" s="72"/>
      <c r="BF1967" s="72"/>
      <c r="BG1967" s="74"/>
      <c r="BH1967" s="367"/>
      <c r="BI1967" s="45"/>
      <c r="BJ1967" s="45"/>
      <c r="BK1967" s="46"/>
      <c r="BL1967" s="45"/>
    </row>
    <row r="1968" spans="1:64" ht="21" customHeight="1" x14ac:dyDescent="0.3">
      <c r="A1968" s="339">
        <f>IFERROR(InformeTbHv[[#This Row],[T EFECTIVO]]/InformeTbHv[[#This Row],[Horas disponibles]],0)</f>
        <v>0.62125107112253641</v>
      </c>
      <c r="B1968" s="76">
        <f>((InformeTbHv[[#This Row],[T PROGRAMADO]]-InformeTbHv[[#This Row],[HORAS DE OTRAS PARADA]]))/InformeTbHv[[#This Row],[T PROGRAMADO]]</f>
        <v>0.60416666666666663</v>
      </c>
      <c r="C1968" s="340">
        <f>IFERROR(((InformeTbHv[[#This Row],[T PROGRAMADO]]-InformeTbHv[[#This Row],[Ttal P. mec]])/InformeTbHv[[#This Row],[T PROGRAMADO]]),0)</f>
        <v>0.97250000000000003</v>
      </c>
      <c r="D1968" s="341">
        <f>IFERROR(ROUND(InformeTbHv[[#This Row],[TOTAL DE ARBOLES]]/InformeTbHv[[#This Row],[T EFECTIVO]],2),"")</f>
        <v>22.07</v>
      </c>
      <c r="E1968" s="341">
        <f>(IFERROR(ROUND(InformeTbHv[[#This Row],[M3]]/InformeTbHv[[#This Row],[TOTAL DE ARBOLES]],2),""))</f>
        <v>0.25</v>
      </c>
      <c r="F1968" s="39">
        <f>IFERROR(ROUND(InformeTbHv[[#This Row],[M3]]/InformeTbHv[[#This Row],[T EFECTIVO]],2),"")</f>
        <v>5.52</v>
      </c>
      <c r="G1968" s="342">
        <f>InformeTbHv[[#This Row],[T PROGRAMADO]]-InformeTbHv[[#This Row],[HORAS DE OTRAS PARADA]]</f>
        <v>7.25</v>
      </c>
      <c r="H1968" s="342">
        <f>InformeTbHv[[#This Row],[T PROGRAMADO]]-SUM(InformeTbHv[[#This Row],[T PARADAS MEC]]+InformeTbHv[[#This Row],[ALISTAMIENTO]]+InformeTbHv[[#This Row],[Mantenimiento periódico]])</f>
        <v>11.67</v>
      </c>
      <c r="I1968" s="342">
        <f>InformeTbHv[[#This Row],[T PARADAS MEC]]+InformeTbHv[[#This Row],[ALISTAMIENTO]]+InformeTbHv[[#This Row],[Mantenimiento periódico]]</f>
        <v>0.33</v>
      </c>
      <c r="J1968" s="342">
        <f>SUMIF(InformeTbHv[[#This Row],[MOTIVO 1]],"Mantenimiento periódico",InformeTbHv[[#This Row],[T OTRA PARADA 1]])</f>
        <v>0</v>
      </c>
      <c r="K1968" s="343">
        <f>InformeTbHv[[#This Row],[Mantenimiento periódico]]+InformeTbHv[[#This Row],[ALISTAMIENTO]]</f>
        <v>0.33</v>
      </c>
      <c r="L1968" s="343">
        <f>SUM(InformeTbHv[[#This Row],[T OTRA PARADA 1]:[T OTRA PARADA 5]])</f>
        <v>4</v>
      </c>
      <c r="M1968" s="344" t="s">
        <v>76</v>
      </c>
      <c r="N1968" s="344" t="s">
        <v>1418</v>
      </c>
      <c r="O1968" s="345" t="s">
        <v>83</v>
      </c>
      <c r="P1968" s="341">
        <v>1116724602</v>
      </c>
      <c r="Q1968" s="341" t="s">
        <v>43</v>
      </c>
      <c r="R1968" s="341" t="s">
        <v>49</v>
      </c>
      <c r="S1968" s="346">
        <v>46152</v>
      </c>
      <c r="T1968" s="341" t="s">
        <v>324</v>
      </c>
      <c r="U1968" s="341"/>
      <c r="V1968" s="341"/>
      <c r="W1968" s="341"/>
      <c r="X1968" s="341"/>
      <c r="Y1968" s="341"/>
      <c r="Z1968" s="341"/>
      <c r="AA1968" s="341"/>
      <c r="AB1968" s="341"/>
      <c r="AC1968" s="341" t="s">
        <v>1429</v>
      </c>
      <c r="AD1968" s="341" t="s">
        <v>1474</v>
      </c>
      <c r="AE1968" s="341" t="s">
        <v>1509</v>
      </c>
      <c r="AF1968" s="341">
        <v>28.324549850778098</v>
      </c>
      <c r="AG1968" s="347" t="s">
        <v>1381</v>
      </c>
      <c r="AH1968" s="348">
        <v>3</v>
      </c>
      <c r="AI1968" s="344" t="s">
        <v>47</v>
      </c>
      <c r="AJ1968" s="442">
        <f>VLOOKUP(InformeTbHv[[#This Row],[TURNO]],[1]INFORMEHV!AI$2:AK$184,2,0)</f>
        <v>0.25</v>
      </c>
      <c r="AK1968" s="442">
        <f>VLOOKUP(InformeTbHv[[#This Row],[TURNO]],[1]INFORMEHV!AI$2:AK$184,3,0)</f>
        <v>0.58333333333333337</v>
      </c>
      <c r="AL1968" s="344">
        <v>25</v>
      </c>
      <c r="AM1968" s="341">
        <v>160</v>
      </c>
      <c r="AN1968" s="341">
        <v>40</v>
      </c>
      <c r="AO1968" s="341">
        <v>11.8</v>
      </c>
      <c r="AP1968" s="341"/>
      <c r="AQ1968" s="343">
        <v>20</v>
      </c>
      <c r="AR1968" s="344">
        <v>12</v>
      </c>
      <c r="AS1968" s="341"/>
      <c r="AT1968" s="341"/>
      <c r="AU1968" s="341"/>
      <c r="AV1968" s="341">
        <v>0.33</v>
      </c>
      <c r="AW1968" s="341">
        <v>0.25</v>
      </c>
      <c r="AX1968" s="341">
        <v>0.17</v>
      </c>
      <c r="AY1968" s="341"/>
      <c r="AZ1968" s="349" t="s">
        <v>1386</v>
      </c>
      <c r="BA1968" s="341" t="s">
        <v>48</v>
      </c>
      <c r="BB196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4.75</v>
      </c>
      <c r="BC1968" s="342">
        <v>4</v>
      </c>
      <c r="BD1968" s="342"/>
      <c r="BE1968" s="342"/>
      <c r="BF1968" s="342"/>
      <c r="BG1968" s="350"/>
      <c r="BH1968" s="367" t="s">
        <v>236</v>
      </c>
      <c r="BI1968" s="45"/>
      <c r="BJ1968" s="45"/>
      <c r="BK1968" s="46"/>
      <c r="BL1968" s="351"/>
    </row>
    <row r="1969" spans="1:64" ht="21" customHeight="1" x14ac:dyDescent="0.3">
      <c r="A1969" s="76">
        <f>IFERROR(InformeTbHv[[#This Row],[T EFECTIVO]]/InformeTbHv[[#This Row],[Horas disponibles]],0)</f>
        <v>0.94472361809045224</v>
      </c>
      <c r="B1969" s="76">
        <f>((InformeTbHv[[#This Row],[T PROGRAMADO]]-InformeTbHv[[#This Row],[HORAS DE OTRAS PARADA]]))/InformeTbHv[[#This Row],[T PROGRAMADO]]</f>
        <v>0.89523809523809517</v>
      </c>
      <c r="C1969" s="217">
        <f>IFERROR(((InformeTbHv[[#This Row],[T PROGRAMADO]]-InformeTbHv[[#This Row],[Ttal P. mec]])/InformeTbHv[[#This Row],[T PROGRAMADO]]),0)</f>
        <v>0.94761904761904758</v>
      </c>
      <c r="D1969" s="49">
        <f>IFERROR(ROUND(InformeTbHv[[#This Row],[TOTAL DE ARBOLES]]/InformeTbHv[[#This Row],[T EFECTIVO]],2),"")</f>
        <v>69.86</v>
      </c>
      <c r="E1969" s="49">
        <f>(IFERROR(ROUND(InformeTbHv[[#This Row],[M3]]/InformeTbHv[[#This Row],[TOTAL DE ARBOLES]],2),""))</f>
        <v>0.28999999999999998</v>
      </c>
      <c r="F1969" s="39">
        <f>IFERROR(ROUND(InformeTbHv[[#This Row],[M3]]/InformeTbHv[[#This Row],[T EFECTIVO]],2),"")</f>
        <v>20.28</v>
      </c>
      <c r="G1969" s="72">
        <f>InformeTbHv[[#This Row],[T PROGRAMADO]]-InformeTbHv[[#This Row],[HORAS DE OTRAS PARADA]]</f>
        <v>5.64</v>
      </c>
      <c r="H1969" s="72">
        <f>InformeTbHv[[#This Row],[T PROGRAMADO]]-SUM(InformeTbHv[[#This Row],[T PARADAS MEC]]+InformeTbHv[[#This Row],[ALISTAMIENTO]]+InformeTbHv[[#This Row],[Mantenimiento periódico]])</f>
        <v>5.97</v>
      </c>
      <c r="I1969" s="72">
        <f>InformeTbHv[[#This Row],[T PARADAS MEC]]+InformeTbHv[[#This Row],[ALISTAMIENTO]]+InformeTbHv[[#This Row],[Mantenimiento periódico]]</f>
        <v>0.33</v>
      </c>
      <c r="J1969" s="72">
        <f>SUMIF(InformeTbHv[[#This Row],[MOTIVO 1]],"Mantenimiento periódico",InformeTbHv[[#This Row],[T OTRA PARADA 1]])</f>
        <v>0</v>
      </c>
      <c r="K1969" s="197">
        <f>InformeTbHv[[#This Row],[Mantenimiento periódico]]+InformeTbHv[[#This Row],[ALISTAMIENTO]]</f>
        <v>0.33</v>
      </c>
      <c r="L1969" s="197">
        <f>SUM(InformeTbHv[[#This Row],[T OTRA PARADA 1]:[T OTRA PARADA 5]])</f>
        <v>0</v>
      </c>
      <c r="M1969" s="125" t="s">
        <v>68</v>
      </c>
      <c r="N1969" s="125" t="s">
        <v>1417</v>
      </c>
      <c r="O1969" s="248" t="s">
        <v>82</v>
      </c>
      <c r="P1969" s="49">
        <v>94266396</v>
      </c>
      <c r="Q1969" s="49" t="s">
        <v>65</v>
      </c>
      <c r="R1969" s="49" t="s">
        <v>44</v>
      </c>
      <c r="S1969" s="274">
        <v>46153</v>
      </c>
      <c r="T1969" s="49" t="s">
        <v>66</v>
      </c>
      <c r="U1969" s="49"/>
      <c r="V1969" s="49"/>
      <c r="W1969" s="49"/>
      <c r="X1969" s="49"/>
      <c r="Y1969" s="49"/>
      <c r="Z1969" s="49"/>
      <c r="AA1969" s="49"/>
      <c r="AB1969" s="49"/>
      <c r="AC1969" s="49" t="s">
        <v>1443</v>
      </c>
      <c r="AD1969" s="49" t="s">
        <v>1488</v>
      </c>
      <c r="AE1969" s="49" t="s">
        <v>1512</v>
      </c>
      <c r="AF1969" s="49">
        <v>29.074793843043448</v>
      </c>
      <c r="AG1969" s="251" t="s">
        <v>206</v>
      </c>
      <c r="AH1969" s="259">
        <v>14</v>
      </c>
      <c r="AI1969" s="125" t="s">
        <v>45</v>
      </c>
      <c r="AJ1969" s="418">
        <f>VLOOKUP(InformeTbHv[[#This Row],[TURNO]],[1]INFORMEHV!AI$2:AK$184,2,0)</f>
        <v>0.58333333333333337</v>
      </c>
      <c r="AK1969" s="418">
        <f>VLOOKUP(InformeTbHv[[#This Row],[TURNO]],[1]INFORMEHV!AI$2:AK$184,3,0)</f>
        <v>0.91666666666666663</v>
      </c>
      <c r="AL1969" s="125">
        <v>24</v>
      </c>
      <c r="AM1969" s="49">
        <v>394</v>
      </c>
      <c r="AN1969" s="49">
        <v>114.37</v>
      </c>
      <c r="AO1969" s="49">
        <v>20</v>
      </c>
      <c r="AP1969" s="49"/>
      <c r="AQ1969" s="197"/>
      <c r="AR1969" s="125">
        <v>6.3</v>
      </c>
      <c r="AS1969" s="49"/>
      <c r="AT1969" s="49"/>
      <c r="AU1969" s="49"/>
      <c r="AV1969" s="49">
        <v>0.33</v>
      </c>
      <c r="AW1969" s="49">
        <v>0.33</v>
      </c>
      <c r="AX1969" s="49"/>
      <c r="AY1969" s="49"/>
      <c r="AZ1969" s="71"/>
      <c r="BA1969" s="49" t="s">
        <v>46</v>
      </c>
      <c r="BB196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0.66</v>
      </c>
      <c r="BC1969" s="72"/>
      <c r="BD1969" s="72"/>
      <c r="BE1969" s="72"/>
      <c r="BF1969" s="72"/>
      <c r="BG1969" s="74"/>
      <c r="BH1969" s="367"/>
      <c r="BI1969" s="45"/>
      <c r="BJ1969" s="45"/>
      <c r="BK1969" s="46"/>
      <c r="BL1969" s="45"/>
    </row>
    <row r="1970" spans="1:64" ht="21" customHeight="1" x14ac:dyDescent="0.3">
      <c r="A1970" s="76">
        <f>IFERROR(InformeTbHv[[#This Row],[T EFECTIVO]]/InformeTbHv[[#This Row],[Horas disponibles]],0)</f>
        <v>0.90787269681742044</v>
      </c>
      <c r="B1970" s="76">
        <f>((InformeTbHv[[#This Row],[T PROGRAMADO]]-InformeTbHv[[#This Row],[HORAS DE OTRAS PARADA]]))/InformeTbHv[[#This Row],[T PROGRAMADO]]</f>
        <v>0.86031746031746037</v>
      </c>
      <c r="C1970" s="217">
        <f>IFERROR(((InformeTbHv[[#This Row],[T PROGRAMADO]]-InformeTbHv[[#This Row],[Ttal P. mec]])/InformeTbHv[[#This Row],[T PROGRAMADO]]),0)</f>
        <v>0.94761904761904758</v>
      </c>
      <c r="D1970" s="49">
        <f>IFERROR(ROUND(InformeTbHv[[#This Row],[TOTAL DE ARBOLES]]/InformeTbHv[[#This Row],[T EFECTIVO]],2),"")</f>
        <v>75.459999999999994</v>
      </c>
      <c r="E1970" s="49">
        <f>(IFERROR(ROUND(InformeTbHv[[#This Row],[M3]]/InformeTbHv[[#This Row],[TOTAL DE ARBOLES]],2),""))</f>
        <v>0.31</v>
      </c>
      <c r="F1970" s="39">
        <f>IFERROR(ROUND(InformeTbHv[[#This Row],[M3]]/InformeTbHv[[#This Row],[T EFECTIVO]],2),"")</f>
        <v>23.28</v>
      </c>
      <c r="G1970" s="72">
        <f>InformeTbHv[[#This Row],[T PROGRAMADO]]-InformeTbHv[[#This Row],[HORAS DE OTRAS PARADA]]</f>
        <v>5.42</v>
      </c>
      <c r="H1970" s="72">
        <f>InformeTbHv[[#This Row],[T PROGRAMADO]]-SUM(InformeTbHv[[#This Row],[T PARADAS MEC]]+InformeTbHv[[#This Row],[ALISTAMIENTO]]+InformeTbHv[[#This Row],[Mantenimiento periódico]])</f>
        <v>5.97</v>
      </c>
      <c r="I1970" s="72">
        <f>InformeTbHv[[#This Row],[T PARADAS MEC]]+InformeTbHv[[#This Row],[ALISTAMIENTO]]+InformeTbHv[[#This Row],[Mantenimiento periódico]]</f>
        <v>0.33</v>
      </c>
      <c r="J1970" s="72">
        <f>SUMIF(InformeTbHv[[#This Row],[MOTIVO 1]],"Mantenimiento periódico",InformeTbHv[[#This Row],[T OTRA PARADA 1]])</f>
        <v>0</v>
      </c>
      <c r="K1970" s="197">
        <f>InformeTbHv[[#This Row],[Mantenimiento periódico]]+InformeTbHv[[#This Row],[ALISTAMIENTO]]</f>
        <v>0.33</v>
      </c>
      <c r="L1970" s="197">
        <f>SUM(InformeTbHv[[#This Row],[T OTRA PARADA 1]:[T OTRA PARADA 5]])</f>
        <v>0</v>
      </c>
      <c r="M1970" s="125" t="s">
        <v>68</v>
      </c>
      <c r="N1970" s="125" t="s">
        <v>1417</v>
      </c>
      <c r="O1970" s="248" t="s">
        <v>381</v>
      </c>
      <c r="P1970" s="49">
        <v>1007605468</v>
      </c>
      <c r="Q1970" s="49" t="s">
        <v>65</v>
      </c>
      <c r="R1970" s="49" t="s">
        <v>44</v>
      </c>
      <c r="S1970" s="274">
        <v>46153</v>
      </c>
      <c r="T1970" s="49" t="s">
        <v>66</v>
      </c>
      <c r="U1970" s="49"/>
      <c r="V1970" s="49"/>
      <c r="W1970" s="49"/>
      <c r="X1970" s="49"/>
      <c r="Y1970" s="49"/>
      <c r="Z1970" s="49"/>
      <c r="AA1970" s="49"/>
      <c r="AB1970" s="49"/>
      <c r="AC1970" s="49" t="s">
        <v>1443</v>
      </c>
      <c r="AD1970" s="49" t="s">
        <v>1488</v>
      </c>
      <c r="AE1970" s="49" t="s">
        <v>1512</v>
      </c>
      <c r="AF1970" s="49">
        <v>29.074793843043448</v>
      </c>
      <c r="AG1970" s="251" t="s">
        <v>206</v>
      </c>
      <c r="AH1970" s="259">
        <v>14</v>
      </c>
      <c r="AI1970" s="125" t="s">
        <v>47</v>
      </c>
      <c r="AJ1970" s="418">
        <f>VLOOKUP(InformeTbHv[[#This Row],[TURNO]],[1]INFORMEHV!AI$2:AK$184,2,0)</f>
        <v>0.25</v>
      </c>
      <c r="AK1970" s="418">
        <f>VLOOKUP(InformeTbHv[[#This Row],[TURNO]],[1]INFORMEHV!AI$2:AK$184,3,0)</f>
        <v>0.58333333333333337</v>
      </c>
      <c r="AL1970" s="125">
        <v>24</v>
      </c>
      <c r="AM1970" s="49">
        <v>409</v>
      </c>
      <c r="AN1970" s="49">
        <v>126.18</v>
      </c>
      <c r="AO1970" s="49">
        <v>22.48</v>
      </c>
      <c r="AP1970" s="49"/>
      <c r="AQ1970" s="197"/>
      <c r="AR1970" s="125">
        <v>6.3</v>
      </c>
      <c r="AS1970" s="49"/>
      <c r="AT1970" s="49"/>
      <c r="AU1970" s="49"/>
      <c r="AV1970" s="49">
        <v>0.33</v>
      </c>
      <c r="AW1970" s="49">
        <v>0.33</v>
      </c>
      <c r="AX1970" s="49">
        <v>0.22</v>
      </c>
      <c r="AY1970" s="49"/>
      <c r="AZ1970" s="71"/>
      <c r="BA1970" s="49" t="s">
        <v>46</v>
      </c>
      <c r="BB197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0.88</v>
      </c>
      <c r="BC1970" s="72"/>
      <c r="BD1970" s="72"/>
      <c r="BE1970" s="72"/>
      <c r="BF1970" s="72"/>
      <c r="BG1970" s="74"/>
      <c r="BH1970" s="367"/>
      <c r="BI1970" s="45"/>
      <c r="BJ1970" s="45"/>
      <c r="BK1970" s="46"/>
      <c r="BL1970" s="45"/>
    </row>
    <row r="1971" spans="1:64" ht="21" customHeight="1" x14ac:dyDescent="0.3">
      <c r="A1971" s="339">
        <f>IFERROR(InformeTbHv[[#This Row],[T EFECTIVO]]/InformeTbHv[[#This Row],[Horas disponibles]],0)</f>
        <v>0.55410691003911339</v>
      </c>
      <c r="B1971" s="76">
        <f>((InformeTbHv[[#This Row],[T PROGRAMADO]]-InformeTbHv[[#This Row],[HORAS DE OTRAS PARADA]]))/InformeTbHv[[#This Row],[T PROGRAMADO]]</f>
        <v>0.53125</v>
      </c>
      <c r="C1971" s="340">
        <f>IFERROR(((InformeTbHv[[#This Row],[T PROGRAMADO]]-InformeTbHv[[#This Row],[Ttal P. mec]])/InformeTbHv[[#This Row],[T PROGRAMADO]]),0)</f>
        <v>0.95874999999999999</v>
      </c>
      <c r="D1971" s="341">
        <f>IFERROR(ROUND(InformeTbHv[[#This Row],[TOTAL DE ARBOLES]]/InformeTbHv[[#This Row],[T EFECTIVO]],2),"")</f>
        <v>14.12</v>
      </c>
      <c r="E1971" s="341">
        <f>(IFERROR(ROUND(InformeTbHv[[#This Row],[M3]]/InformeTbHv[[#This Row],[TOTAL DE ARBOLES]],2),""))</f>
        <v>0.26</v>
      </c>
      <c r="F1971" s="39">
        <f>IFERROR(ROUND(InformeTbHv[[#This Row],[M3]]/InformeTbHv[[#This Row],[T EFECTIVO]],2),"")</f>
        <v>3.61</v>
      </c>
      <c r="G1971" s="342">
        <f>InformeTbHv[[#This Row],[T PROGRAMADO]]-InformeTbHv[[#This Row],[HORAS DE OTRAS PARADA]]</f>
        <v>4.25</v>
      </c>
      <c r="H1971" s="342">
        <f>InformeTbHv[[#This Row],[T PROGRAMADO]]-SUM(InformeTbHv[[#This Row],[T PARADAS MEC]]+InformeTbHv[[#This Row],[ALISTAMIENTO]]+InformeTbHv[[#This Row],[Mantenimiento periódico]])</f>
        <v>7.67</v>
      </c>
      <c r="I1971" s="342">
        <f>InformeTbHv[[#This Row],[T PARADAS MEC]]+InformeTbHv[[#This Row],[ALISTAMIENTO]]+InformeTbHv[[#This Row],[Mantenimiento periódico]]</f>
        <v>0.33</v>
      </c>
      <c r="J1971" s="342">
        <f>SUMIF(InformeTbHv[[#This Row],[MOTIVO 1]],"Mantenimiento periódico",InformeTbHv[[#This Row],[T OTRA PARADA 1]])</f>
        <v>0</v>
      </c>
      <c r="K1971" s="343">
        <f>InformeTbHv[[#This Row],[Mantenimiento periódico]]+InformeTbHv[[#This Row],[ALISTAMIENTO]]</f>
        <v>0.33</v>
      </c>
      <c r="L1971" s="343">
        <f>SUM(InformeTbHv[[#This Row],[T OTRA PARADA 1]:[T OTRA PARADA 5]])</f>
        <v>3</v>
      </c>
      <c r="M1971" s="344" t="s">
        <v>76</v>
      </c>
      <c r="N1971" s="344" t="s">
        <v>1418</v>
      </c>
      <c r="O1971" s="345" t="s">
        <v>77</v>
      </c>
      <c r="P1971" s="341">
        <v>1010092842</v>
      </c>
      <c r="Q1971" s="341" t="s">
        <v>43</v>
      </c>
      <c r="R1971" s="341" t="s">
        <v>49</v>
      </c>
      <c r="S1971" s="346">
        <v>46153</v>
      </c>
      <c r="T1971" s="341" t="s">
        <v>324</v>
      </c>
      <c r="U1971" s="341"/>
      <c r="V1971" s="341"/>
      <c r="W1971" s="341"/>
      <c r="X1971" s="341"/>
      <c r="Y1971" s="341"/>
      <c r="Z1971" s="341"/>
      <c r="AA1971" s="341"/>
      <c r="AB1971" s="341"/>
      <c r="AC1971" s="341" t="s">
        <v>1429</v>
      </c>
      <c r="AD1971" s="341" t="s">
        <v>1474</v>
      </c>
      <c r="AE1971" s="341" t="s">
        <v>1509</v>
      </c>
      <c r="AF1971" s="341">
        <v>28.324549850778098</v>
      </c>
      <c r="AG1971" s="347" t="s">
        <v>1381</v>
      </c>
      <c r="AH1971" s="348">
        <v>3</v>
      </c>
      <c r="AI1971" s="344" t="s">
        <v>45</v>
      </c>
      <c r="AJ1971" s="442">
        <f>VLOOKUP(InformeTbHv[[#This Row],[TURNO]],[1]INFORMEHV!AI$2:AK$184,2,0)</f>
        <v>0.58333333333333337</v>
      </c>
      <c r="AK1971" s="442">
        <f>VLOOKUP(InformeTbHv[[#This Row],[TURNO]],[1]INFORMEHV!AI$2:AK$184,3,0)</f>
        <v>0.91666666666666663</v>
      </c>
      <c r="AL1971" s="344">
        <v>15</v>
      </c>
      <c r="AM1971" s="341">
        <v>60</v>
      </c>
      <c r="AN1971" s="341">
        <v>15.35</v>
      </c>
      <c r="AO1971" s="341">
        <v>5.01</v>
      </c>
      <c r="AP1971" s="341"/>
      <c r="AQ1971" s="343">
        <v>20</v>
      </c>
      <c r="AR1971" s="344">
        <v>8</v>
      </c>
      <c r="AS1971" s="341"/>
      <c r="AT1971" s="341"/>
      <c r="AU1971" s="341"/>
      <c r="AV1971" s="341">
        <v>0.33</v>
      </c>
      <c r="AW1971" s="341">
        <v>0.25</v>
      </c>
      <c r="AX1971" s="341">
        <v>0.17</v>
      </c>
      <c r="AY1971" s="341"/>
      <c r="AZ1971" s="349" t="s">
        <v>1382</v>
      </c>
      <c r="BA1971" s="341" t="s">
        <v>48</v>
      </c>
      <c r="BB197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3.75</v>
      </c>
      <c r="BC1971" s="342">
        <v>2</v>
      </c>
      <c r="BD1971" s="342">
        <v>1</v>
      </c>
      <c r="BE1971" s="342"/>
      <c r="BF1971" s="342"/>
      <c r="BG1971" s="350"/>
      <c r="BH1971" s="367" t="s">
        <v>236</v>
      </c>
      <c r="BI1971" s="45" t="s">
        <v>237</v>
      </c>
      <c r="BJ1971" s="45"/>
      <c r="BK1971" s="46"/>
      <c r="BL1971" s="351"/>
    </row>
    <row r="1972" spans="1:64" ht="21" customHeight="1" x14ac:dyDescent="0.3">
      <c r="A1972" s="339">
        <f>IFERROR(InformeTbHv[[#This Row],[T EFECTIVO]]/InformeTbHv[[#This Row],[Horas disponibles]],0)</f>
        <v>0.94524119947848761</v>
      </c>
      <c r="B1972" s="76">
        <f>((InformeTbHv[[#This Row],[T PROGRAMADO]]-InformeTbHv[[#This Row],[HORAS DE OTRAS PARADA]]))/InformeTbHv[[#This Row],[T PROGRAMADO]]</f>
        <v>0.90625</v>
      </c>
      <c r="C1972" s="340">
        <f>IFERROR(((InformeTbHv[[#This Row],[T PROGRAMADO]]-InformeTbHv[[#This Row],[Ttal P. mec]])/InformeTbHv[[#This Row],[T PROGRAMADO]]),0)</f>
        <v>0.95874999999999999</v>
      </c>
      <c r="D1972" s="341">
        <f>IFERROR(ROUND(InformeTbHv[[#This Row],[TOTAL DE ARBOLES]]/InformeTbHv[[#This Row],[T EFECTIVO]],2),"")</f>
        <v>0</v>
      </c>
      <c r="E1972" s="341" t="str">
        <f>(IFERROR(ROUND(InformeTbHv[[#This Row],[M3]]/InformeTbHv[[#This Row],[TOTAL DE ARBOLES]],2),""))</f>
        <v/>
      </c>
      <c r="F1972" s="39">
        <f>IFERROR(ROUND(InformeTbHv[[#This Row],[M3]]/InformeTbHv[[#This Row],[T EFECTIVO]],2),"")</f>
        <v>0</v>
      </c>
      <c r="G1972" s="342">
        <f>InformeTbHv[[#This Row],[T PROGRAMADO]]-InformeTbHv[[#This Row],[HORAS DE OTRAS PARADA]]</f>
        <v>7.25</v>
      </c>
      <c r="H1972" s="342">
        <f>InformeTbHv[[#This Row],[T PROGRAMADO]]-SUM(InformeTbHv[[#This Row],[T PARADAS MEC]]+InformeTbHv[[#This Row],[ALISTAMIENTO]]+InformeTbHv[[#This Row],[Mantenimiento periódico]])</f>
        <v>7.67</v>
      </c>
      <c r="I1972" s="342">
        <f>InformeTbHv[[#This Row],[T PARADAS MEC]]+InformeTbHv[[#This Row],[ALISTAMIENTO]]+InformeTbHv[[#This Row],[Mantenimiento periódico]]</f>
        <v>0.33</v>
      </c>
      <c r="J1972" s="342">
        <f>SUMIF(InformeTbHv[[#This Row],[MOTIVO 1]],"Mantenimiento periódico",InformeTbHv[[#This Row],[T OTRA PARADA 1]])</f>
        <v>0</v>
      </c>
      <c r="K1972" s="343">
        <f>InformeTbHv[[#This Row],[Mantenimiento periódico]]+InformeTbHv[[#This Row],[ALISTAMIENTO]]</f>
        <v>0.33</v>
      </c>
      <c r="L1972" s="343">
        <f>SUM(InformeTbHv[[#This Row],[T OTRA PARADA 1]:[T OTRA PARADA 5]])</f>
        <v>0</v>
      </c>
      <c r="M1972" s="344" t="s">
        <v>76</v>
      </c>
      <c r="N1972" s="344" t="s">
        <v>1418</v>
      </c>
      <c r="O1972" s="345" t="s">
        <v>83</v>
      </c>
      <c r="P1972" s="341">
        <v>1116724602</v>
      </c>
      <c r="Q1972" s="341" t="s">
        <v>43</v>
      </c>
      <c r="R1972" s="341" t="s">
        <v>49</v>
      </c>
      <c r="S1972" s="346">
        <v>46153</v>
      </c>
      <c r="T1972" s="341" t="s">
        <v>324</v>
      </c>
      <c r="U1972" s="341"/>
      <c r="V1972" s="341"/>
      <c r="W1972" s="341"/>
      <c r="X1972" s="341"/>
      <c r="Y1972" s="341"/>
      <c r="Z1972" s="341"/>
      <c r="AA1972" s="341"/>
      <c r="AB1972" s="341"/>
      <c r="AC1972" s="341" t="s">
        <v>1429</v>
      </c>
      <c r="AD1972" s="341" t="s">
        <v>1474</v>
      </c>
      <c r="AE1972" s="341" t="s">
        <v>1509</v>
      </c>
      <c r="AF1972" s="341">
        <v>28.324549850778098</v>
      </c>
      <c r="AG1972" s="347" t="s">
        <v>1381</v>
      </c>
      <c r="AH1972" s="348">
        <v>3</v>
      </c>
      <c r="AI1972" s="344" t="s">
        <v>47</v>
      </c>
      <c r="AJ1972" s="442">
        <f>VLOOKUP(InformeTbHv[[#This Row],[TURNO]],[1]INFORMEHV!AI$2:AK$184,2,0)</f>
        <v>0.25</v>
      </c>
      <c r="AK1972" s="442">
        <f>VLOOKUP(InformeTbHv[[#This Row],[TURNO]],[1]INFORMEHV!AI$2:AK$184,3,0)</f>
        <v>0.58333333333333337</v>
      </c>
      <c r="AL1972" s="344">
        <v>15</v>
      </c>
      <c r="AM1972" s="341"/>
      <c r="AN1972" s="341"/>
      <c r="AO1972" s="341"/>
      <c r="AP1972" s="341"/>
      <c r="AQ1972" s="343">
        <v>20</v>
      </c>
      <c r="AR1972" s="344">
        <v>8</v>
      </c>
      <c r="AS1972" s="341"/>
      <c r="AT1972" s="341"/>
      <c r="AU1972" s="341"/>
      <c r="AV1972" s="341">
        <v>0.33</v>
      </c>
      <c r="AW1972" s="341">
        <v>0.25</v>
      </c>
      <c r="AX1972" s="341">
        <v>0.17</v>
      </c>
      <c r="AY1972" s="341"/>
      <c r="AZ1972" s="349" t="s">
        <v>1383</v>
      </c>
      <c r="BA1972" s="341" t="s">
        <v>48</v>
      </c>
      <c r="BB197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0.75000000000000011</v>
      </c>
      <c r="BC1972" s="342"/>
      <c r="BD1972" s="342"/>
      <c r="BE1972" s="342"/>
      <c r="BF1972" s="342"/>
      <c r="BG1972" s="350"/>
      <c r="BH1972" s="367"/>
      <c r="BI1972" s="45"/>
      <c r="BJ1972" s="45"/>
      <c r="BK1972" s="46"/>
      <c r="BL1972" s="351"/>
    </row>
    <row r="1973" spans="1:64" ht="21" customHeight="1" x14ac:dyDescent="0.3">
      <c r="A1973" s="339">
        <f>IFERROR(InformeTbHv[[#This Row],[T EFECTIVO]]/InformeTbHv[[#This Row],[Horas disponibles]],0)</f>
        <v>0.72727272727272729</v>
      </c>
      <c r="B1973" s="76">
        <f>((InformeTbHv[[#This Row],[T PROGRAMADO]]-InformeTbHv[[#This Row],[HORAS DE OTRAS PARADA]]))/InformeTbHv[[#This Row],[T PROGRAMADO]]</f>
        <v>0.25</v>
      </c>
      <c r="C1973" s="340">
        <f>IFERROR(((InformeTbHv[[#This Row],[T PROGRAMADO]]-InformeTbHv[[#This Row],[Ttal P. mec]])/InformeTbHv[[#This Row],[T PROGRAMADO]]),0)</f>
        <v>0.34375</v>
      </c>
      <c r="D1973" s="341">
        <f>IFERROR(ROUND(InformeTbHv[[#This Row],[TOTAL DE ARBOLES]]/InformeTbHv[[#This Row],[T EFECTIVO]],2),"")</f>
        <v>30.5</v>
      </c>
      <c r="E1973" s="341">
        <f>(IFERROR(ROUND(InformeTbHv[[#This Row],[M3]]/InformeTbHv[[#This Row],[TOTAL DE ARBOLES]],2),""))</f>
        <v>0.13</v>
      </c>
      <c r="F1973" s="39">
        <f>IFERROR(ROUND(InformeTbHv[[#This Row],[M3]]/InformeTbHv[[#This Row],[T EFECTIVO]],2),"")</f>
        <v>3.87</v>
      </c>
      <c r="G1973" s="342">
        <f>InformeTbHv[[#This Row],[T PROGRAMADO]]-InformeTbHv[[#This Row],[HORAS DE OTRAS PARADA]]</f>
        <v>2</v>
      </c>
      <c r="H1973" s="342">
        <f>InformeTbHv[[#This Row],[T PROGRAMADO]]-SUM(InformeTbHv[[#This Row],[T PARADAS MEC]]+InformeTbHv[[#This Row],[ALISTAMIENTO]]+InformeTbHv[[#This Row],[Mantenimiento periódico]])</f>
        <v>2.75</v>
      </c>
      <c r="I1973" s="342">
        <f>InformeTbHv[[#This Row],[T PARADAS MEC]]+InformeTbHv[[#This Row],[ALISTAMIENTO]]+InformeTbHv[[#This Row],[Mantenimiento periódico]]</f>
        <v>5.25</v>
      </c>
      <c r="J1973" s="342">
        <f>SUMIF(InformeTbHv[[#This Row],[MOTIVO 1]],"Mantenimiento periódico",InformeTbHv[[#This Row],[T OTRA PARADA 1]])</f>
        <v>0</v>
      </c>
      <c r="K1973" s="343">
        <f>InformeTbHv[[#This Row],[Mantenimiento periódico]]+InformeTbHv[[#This Row],[ALISTAMIENTO]]</f>
        <v>0.25</v>
      </c>
      <c r="L1973" s="343">
        <f>SUM(InformeTbHv[[#This Row],[T OTRA PARADA 1]:[T OTRA PARADA 5]])</f>
        <v>0.75</v>
      </c>
      <c r="M1973" s="344" t="s">
        <v>42</v>
      </c>
      <c r="N1973" s="344" t="s">
        <v>1418</v>
      </c>
      <c r="O1973" s="345" t="s">
        <v>80</v>
      </c>
      <c r="P1973" s="341">
        <v>94270446</v>
      </c>
      <c r="Q1973" s="341" t="s">
        <v>43</v>
      </c>
      <c r="R1973" s="341" t="s">
        <v>44</v>
      </c>
      <c r="S1973" s="346">
        <v>46153</v>
      </c>
      <c r="T1973" s="341" t="s">
        <v>1284</v>
      </c>
      <c r="U1973" s="341"/>
      <c r="V1973" s="341"/>
      <c r="W1973" s="341"/>
      <c r="X1973" s="341"/>
      <c r="Y1973" s="341"/>
      <c r="Z1973" s="341"/>
      <c r="AA1973" s="341"/>
      <c r="AB1973" s="341"/>
      <c r="AC1973" s="341" t="s">
        <v>1460</v>
      </c>
      <c r="AD1973" s="341" t="s">
        <v>1505</v>
      </c>
      <c r="AE1973" s="341" t="s">
        <v>1518</v>
      </c>
      <c r="AF1973" s="341">
        <v>19.535915388418871</v>
      </c>
      <c r="AG1973" s="347" t="s">
        <v>1381</v>
      </c>
      <c r="AH1973" s="348">
        <v>1</v>
      </c>
      <c r="AI1973" s="344" t="s">
        <v>47</v>
      </c>
      <c r="AJ1973" s="442">
        <f>VLOOKUP(InformeTbHv[[#This Row],[TURNO]],[1]INFORMEHV!AI$2:AK$184,2,0)</f>
        <v>0.25</v>
      </c>
      <c r="AK1973" s="442">
        <f>VLOOKUP(InformeTbHv[[#This Row],[TURNO]],[1]INFORMEHV!AI$2:AK$184,3,0)</f>
        <v>0.58333333333333337</v>
      </c>
      <c r="AL1973" s="344">
        <v>28</v>
      </c>
      <c r="AM1973" s="341">
        <v>61</v>
      </c>
      <c r="AN1973" s="341">
        <v>7.74</v>
      </c>
      <c r="AO1973" s="341">
        <v>3.47</v>
      </c>
      <c r="AP1973" s="341"/>
      <c r="AQ1973" s="343">
        <v>9</v>
      </c>
      <c r="AR1973" s="344">
        <v>8</v>
      </c>
      <c r="AS1973" s="341">
        <v>5</v>
      </c>
      <c r="AT1973" s="341" t="s">
        <v>327</v>
      </c>
      <c r="AU1973" s="341" t="s">
        <v>845</v>
      </c>
      <c r="AV1973" s="341">
        <v>0.25</v>
      </c>
      <c r="AW1973" s="341"/>
      <c r="AX1973" s="341"/>
      <c r="AY1973" s="341"/>
      <c r="AZ1973" s="349" t="s">
        <v>1384</v>
      </c>
      <c r="BA1973" s="341" t="s">
        <v>48</v>
      </c>
      <c r="BB197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6</v>
      </c>
      <c r="BC1973" s="342">
        <v>0.75</v>
      </c>
      <c r="BD1973" s="342"/>
      <c r="BE1973" s="342"/>
      <c r="BF1973" s="342"/>
      <c r="BG1973" s="350"/>
      <c r="BH1973" s="367" t="s">
        <v>236</v>
      </c>
      <c r="BI1973" s="45"/>
      <c r="BJ1973" s="45"/>
      <c r="BK1973" s="46"/>
      <c r="BL1973" s="351"/>
    </row>
    <row r="1974" spans="1:64" ht="21" customHeight="1" x14ac:dyDescent="0.3">
      <c r="A1974" s="339">
        <f>IFERROR(InformeTbHv[[#This Row],[T EFECTIVO]]/InformeTbHv[[#This Row],[Horas disponibles]],0)</f>
        <v>0.94567579313342032</v>
      </c>
      <c r="B1974" s="76">
        <f>((InformeTbHv[[#This Row],[T PROGRAMADO]]-InformeTbHv[[#This Row],[HORAS DE OTRAS PARADA]]))/InformeTbHv[[#This Row],[T PROGRAMADO]]</f>
        <v>0.90666666666666673</v>
      </c>
      <c r="C1974" s="340">
        <f>IFERROR(((InformeTbHv[[#This Row],[T PROGRAMADO]]-InformeTbHv[[#This Row],[Ttal P. mec]])/InformeTbHv[[#This Row],[T PROGRAMADO]]),0)</f>
        <v>0.95874999999999999</v>
      </c>
      <c r="D1974" s="341">
        <f>IFERROR(ROUND(InformeTbHv[[#This Row],[TOTAL DE ARBOLES]]/InformeTbHv[[#This Row],[T EFECTIVO]],2),"")</f>
        <v>57.49</v>
      </c>
      <c r="E1974" s="341">
        <f>(IFERROR(ROUND(InformeTbHv[[#This Row],[M3]]/InformeTbHv[[#This Row],[TOTAL DE ARBOLES]],2),""))</f>
        <v>0.18</v>
      </c>
      <c r="F1974" s="39">
        <f>IFERROR(ROUND(InformeTbHv[[#This Row],[M3]]/InformeTbHv[[#This Row],[T EFECTIVO]],2),"")</f>
        <v>10.14</v>
      </c>
      <c r="G1974" s="342">
        <f>InformeTbHv[[#This Row],[T PROGRAMADO]]-InformeTbHv[[#This Row],[HORAS DE OTRAS PARADA]]</f>
        <v>7.2533333333333339</v>
      </c>
      <c r="H1974" s="342">
        <f>InformeTbHv[[#This Row],[T PROGRAMADO]]-SUM(InformeTbHv[[#This Row],[T PARADAS MEC]]+InformeTbHv[[#This Row],[ALISTAMIENTO]]+InformeTbHv[[#This Row],[Mantenimiento periódico]])</f>
        <v>7.67</v>
      </c>
      <c r="I1974" s="342">
        <f>InformeTbHv[[#This Row],[T PARADAS MEC]]+InformeTbHv[[#This Row],[ALISTAMIENTO]]+InformeTbHv[[#This Row],[Mantenimiento periódico]]</f>
        <v>0.33</v>
      </c>
      <c r="J1974" s="342">
        <f>SUMIF(InformeTbHv[[#This Row],[MOTIVO 1]],"Mantenimiento periódico",InformeTbHv[[#This Row],[T OTRA PARADA 1]])</f>
        <v>0</v>
      </c>
      <c r="K1974" s="343">
        <f>InformeTbHv[[#This Row],[Mantenimiento periódico]]+InformeTbHv[[#This Row],[ALISTAMIENTO]]</f>
        <v>0.33</v>
      </c>
      <c r="L1974" s="343">
        <f>SUM(InformeTbHv[[#This Row],[T OTRA PARADA 1]:[T OTRA PARADA 5]])</f>
        <v>0.41666666666666602</v>
      </c>
      <c r="M1974" s="344" t="s">
        <v>42</v>
      </c>
      <c r="N1974" s="344" t="s">
        <v>1418</v>
      </c>
      <c r="O1974" s="345" t="s">
        <v>75</v>
      </c>
      <c r="P1974" s="341">
        <v>1114481552</v>
      </c>
      <c r="Q1974" s="341" t="s">
        <v>43</v>
      </c>
      <c r="R1974" s="341" t="s">
        <v>44</v>
      </c>
      <c r="S1974" s="346">
        <v>46153</v>
      </c>
      <c r="T1974" s="341" t="s">
        <v>1284</v>
      </c>
      <c r="U1974" s="341"/>
      <c r="V1974" s="341"/>
      <c r="W1974" s="341"/>
      <c r="X1974" s="341"/>
      <c r="Y1974" s="341"/>
      <c r="Z1974" s="341"/>
      <c r="AA1974" s="341"/>
      <c r="AB1974" s="341"/>
      <c r="AC1974" s="341" t="s">
        <v>1460</v>
      </c>
      <c r="AD1974" s="341" t="s">
        <v>1505</v>
      </c>
      <c r="AE1974" s="341" t="s">
        <v>1518</v>
      </c>
      <c r="AF1974" s="341">
        <v>19.535915388418871</v>
      </c>
      <c r="AG1974" s="347" t="s">
        <v>1381</v>
      </c>
      <c r="AH1974" s="348">
        <v>3</v>
      </c>
      <c r="AI1974" s="344" t="s">
        <v>61</v>
      </c>
      <c r="AJ1974" s="442">
        <f>VLOOKUP(InformeTbHv[[#This Row],[TURNO]],[1]INFORMEHV!AI$2:AK$184,2,0)</f>
        <v>0.91666666666666663</v>
      </c>
      <c r="AK1974" s="442">
        <f>VLOOKUP(InformeTbHv[[#This Row],[TURNO]],[1]INFORMEHV!AI$2:AK$184,3,0)</f>
        <v>0.25</v>
      </c>
      <c r="AL1974" s="344">
        <v>25</v>
      </c>
      <c r="AM1974" s="341">
        <v>417</v>
      </c>
      <c r="AN1974" s="341">
        <v>73.58</v>
      </c>
      <c r="AO1974" s="341">
        <v>10.81</v>
      </c>
      <c r="AP1974" s="341"/>
      <c r="AQ1974" s="343">
        <v>13</v>
      </c>
      <c r="AR1974" s="344">
        <v>8</v>
      </c>
      <c r="AS1974" s="341"/>
      <c r="AT1974" s="341"/>
      <c r="AU1974" s="341"/>
      <c r="AV1974" s="341">
        <v>0.33</v>
      </c>
      <c r="AW1974" s="341"/>
      <c r="AX1974" s="341"/>
      <c r="AY1974" s="341">
        <v>2</v>
      </c>
      <c r="AZ1974" s="349" t="s">
        <v>92</v>
      </c>
      <c r="BA1974" s="341" t="s">
        <v>48</v>
      </c>
      <c r="BB197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0.74666666666666603</v>
      </c>
      <c r="BC1974" s="342">
        <v>0.41666666666666602</v>
      </c>
      <c r="BD1974" s="342"/>
      <c r="BE1974" s="342"/>
      <c r="BF1974" s="342"/>
      <c r="BG1974" s="350"/>
      <c r="BH1974" s="367" t="s">
        <v>712</v>
      </c>
      <c r="BI1974" s="45"/>
      <c r="BJ1974" s="45"/>
      <c r="BK1974" s="46"/>
      <c r="BL1974" s="351"/>
    </row>
    <row r="1975" spans="1:64" ht="21" customHeight="1" x14ac:dyDescent="0.3">
      <c r="A1975" s="339">
        <f>IFERROR(InformeTbHv[[#This Row],[T EFECTIVO]]/InformeTbHv[[#This Row],[Horas disponibles]],0)</f>
        <v>0.62322580645161296</v>
      </c>
      <c r="B1975" s="76">
        <f>((InformeTbHv[[#This Row],[T PROGRAMADO]]-InformeTbHv[[#This Row],[HORAS DE OTRAS PARADA]]))/InformeTbHv[[#This Row],[T PROGRAMADO]]</f>
        <v>0.60375000000000001</v>
      </c>
      <c r="C1975" s="340">
        <f>IFERROR(((InformeTbHv[[#This Row],[T PROGRAMADO]]-InformeTbHv[[#This Row],[Ttal P. mec]])/InformeTbHv[[#This Row],[T PROGRAMADO]]),0)</f>
        <v>0.96875</v>
      </c>
      <c r="D1975" s="341">
        <f>IFERROR(ROUND(InformeTbHv[[#This Row],[TOTAL DE ARBOLES]]/InformeTbHv[[#This Row],[T EFECTIVO]],2),"")</f>
        <v>101.66</v>
      </c>
      <c r="E1975" s="341">
        <f>(IFERROR(ROUND(InformeTbHv[[#This Row],[M3]]/InformeTbHv[[#This Row],[TOTAL DE ARBOLES]],2),""))</f>
        <v>0.16</v>
      </c>
      <c r="F1975" s="39">
        <f>IFERROR(ROUND(InformeTbHv[[#This Row],[M3]]/InformeTbHv[[#This Row],[T EFECTIVO]],2),"")</f>
        <v>16.64</v>
      </c>
      <c r="G1975" s="342">
        <f>InformeTbHv[[#This Row],[T PROGRAMADO]]-InformeTbHv[[#This Row],[HORAS DE OTRAS PARADA]]</f>
        <v>4.83</v>
      </c>
      <c r="H1975" s="342">
        <f>InformeTbHv[[#This Row],[T PROGRAMADO]]-SUM(InformeTbHv[[#This Row],[T PARADAS MEC]]+InformeTbHv[[#This Row],[ALISTAMIENTO]]+InformeTbHv[[#This Row],[Mantenimiento periódico]])</f>
        <v>7.75</v>
      </c>
      <c r="I1975" s="342">
        <f>InformeTbHv[[#This Row],[T PARADAS MEC]]+InformeTbHv[[#This Row],[ALISTAMIENTO]]+InformeTbHv[[#This Row],[Mantenimiento periódico]]</f>
        <v>0.25</v>
      </c>
      <c r="J1975" s="342">
        <f>SUMIF(InformeTbHv[[#This Row],[MOTIVO 1]],"Mantenimiento periódico",InformeTbHv[[#This Row],[T OTRA PARADA 1]])</f>
        <v>0</v>
      </c>
      <c r="K1975" s="343">
        <f>InformeTbHv[[#This Row],[Mantenimiento periódico]]+InformeTbHv[[#This Row],[ALISTAMIENTO]]</f>
        <v>0.25</v>
      </c>
      <c r="L1975" s="343">
        <f>SUM(InformeTbHv[[#This Row],[T OTRA PARADA 1]:[T OTRA PARADA 5]])</f>
        <v>2.5</v>
      </c>
      <c r="M1975" s="344" t="s">
        <v>42</v>
      </c>
      <c r="N1975" s="344" t="s">
        <v>1418</v>
      </c>
      <c r="O1975" s="345" t="s">
        <v>58</v>
      </c>
      <c r="P1975" s="341">
        <v>6343935</v>
      </c>
      <c r="Q1975" s="341" t="s">
        <v>43</v>
      </c>
      <c r="R1975" s="341" t="s">
        <v>44</v>
      </c>
      <c r="S1975" s="346">
        <v>46153</v>
      </c>
      <c r="T1975" s="341" t="s">
        <v>1284</v>
      </c>
      <c r="U1975" s="341"/>
      <c r="V1975" s="341"/>
      <c r="W1975" s="341"/>
      <c r="X1975" s="341"/>
      <c r="Y1975" s="341"/>
      <c r="Z1975" s="341"/>
      <c r="AA1975" s="341"/>
      <c r="AB1975" s="341"/>
      <c r="AC1975" s="341" t="s">
        <v>1460</v>
      </c>
      <c r="AD1975" s="341" t="s">
        <v>1505</v>
      </c>
      <c r="AE1975" s="341" t="s">
        <v>1518</v>
      </c>
      <c r="AF1975" s="341">
        <v>19.535915388418871</v>
      </c>
      <c r="AG1975" s="347" t="s">
        <v>1381</v>
      </c>
      <c r="AH1975" s="348">
        <v>1</v>
      </c>
      <c r="AI1975" s="344" t="s">
        <v>45</v>
      </c>
      <c r="AJ1975" s="442">
        <f>VLOOKUP(InformeTbHv[[#This Row],[TURNO]],[1]INFORMEHV!AI$2:AK$184,2,0)</f>
        <v>0.58333333333333337</v>
      </c>
      <c r="AK1975" s="442">
        <f>VLOOKUP(InformeTbHv[[#This Row],[TURNO]],[1]INFORMEHV!AI$2:AK$184,3,0)</f>
        <v>0.91666666666666663</v>
      </c>
      <c r="AL1975" s="344">
        <v>25</v>
      </c>
      <c r="AM1975" s="341">
        <v>491</v>
      </c>
      <c r="AN1975" s="341">
        <v>80.349999999999994</v>
      </c>
      <c r="AO1975" s="341">
        <v>15.48</v>
      </c>
      <c r="AP1975" s="341"/>
      <c r="AQ1975" s="343">
        <v>13</v>
      </c>
      <c r="AR1975" s="344">
        <v>8</v>
      </c>
      <c r="AS1975" s="341"/>
      <c r="AT1975" s="341"/>
      <c r="AU1975" s="341"/>
      <c r="AV1975" s="341">
        <v>0.25</v>
      </c>
      <c r="AW1975" s="341">
        <v>0.17</v>
      </c>
      <c r="AX1975" s="341">
        <v>0.25</v>
      </c>
      <c r="AY1975" s="341">
        <v>1</v>
      </c>
      <c r="AZ1975" s="349" t="s">
        <v>1385</v>
      </c>
      <c r="BA1975" s="341" t="s">
        <v>48</v>
      </c>
      <c r="BB197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3.17</v>
      </c>
      <c r="BC1975" s="342">
        <v>2.5</v>
      </c>
      <c r="BD1975" s="342"/>
      <c r="BE1975" s="342"/>
      <c r="BF1975" s="342"/>
      <c r="BG1975" s="350"/>
      <c r="BH1975" s="367" t="s">
        <v>236</v>
      </c>
      <c r="BI1975" s="45"/>
      <c r="BJ1975" s="45"/>
      <c r="BK1975" s="46"/>
      <c r="BL1975" s="351"/>
    </row>
    <row r="1976" spans="1:64" ht="21" customHeight="1" x14ac:dyDescent="0.3">
      <c r="A1976" s="352">
        <f>IFERROR(InformeTbHv[[#This Row],[T EFECTIVO]]/InformeTbHv[[#This Row],[Horas disponibles]],0)</f>
        <v>0.94871794871794879</v>
      </c>
      <c r="B1976" s="104">
        <f>((InformeTbHv[[#This Row],[T PROGRAMADO]]-InformeTbHv[[#This Row],[HORAS DE OTRAS PARADA]]))/InformeTbHv[[#This Row],[T PROGRAMADO]]</f>
        <v>0.92500000000000004</v>
      </c>
      <c r="C1976" s="353">
        <f>IFERROR(((InformeTbHv[[#This Row],[T PROGRAMADO]]-InformeTbHv[[#This Row],[Ttal P. mec]])/InformeTbHv[[#This Row],[T PROGRAMADO]]),0)</f>
        <v>0.97499999999999998</v>
      </c>
      <c r="D1976" s="354">
        <f>IFERROR(ROUND(InformeTbHv[[#This Row],[TOTAL DE ARBOLES]]/InformeTbHv[[#This Row],[T EFECTIVO]],2),"")</f>
        <v>97.84</v>
      </c>
      <c r="E1976" s="354">
        <f>(IFERROR(ROUND(InformeTbHv[[#This Row],[M3]]/InformeTbHv[[#This Row],[TOTAL DE ARBOLES]],2),""))</f>
        <v>0.51</v>
      </c>
      <c r="F1976" s="53">
        <f>IFERROR(ROUND(InformeTbHv[[#This Row],[M3]]/InformeTbHv[[#This Row],[T EFECTIVO]],2),"")</f>
        <v>49.86</v>
      </c>
      <c r="G1976" s="355">
        <f>InformeTbHv[[#This Row],[T PROGRAMADO]]-InformeTbHv[[#This Row],[HORAS DE OTRAS PARADA]]</f>
        <v>7.4</v>
      </c>
      <c r="H1976" s="355">
        <f>InformeTbHv[[#This Row],[T PROGRAMADO]]-SUM(InformeTbHv[[#This Row],[T PARADAS MEC]]+InformeTbHv[[#This Row],[ALISTAMIENTO]]+InformeTbHv[[#This Row],[Mantenimiento periódico]])</f>
        <v>7.8</v>
      </c>
      <c r="I1976" s="355">
        <f>InformeTbHv[[#This Row],[T PARADAS MEC]]+InformeTbHv[[#This Row],[ALISTAMIENTO]]+InformeTbHv[[#This Row],[Mantenimiento periódico]]</f>
        <v>0.2</v>
      </c>
      <c r="J1976" s="355">
        <f>SUMIF(InformeTbHv[[#This Row],[MOTIVO 1]],"Mantenimiento periódico",InformeTbHv[[#This Row],[T OTRA PARADA 1]])</f>
        <v>0</v>
      </c>
      <c r="K1976" s="356">
        <f>InformeTbHv[[#This Row],[Mantenimiento periódico]]+InformeTbHv[[#This Row],[ALISTAMIENTO]]</f>
        <v>0.2</v>
      </c>
      <c r="L1976" s="356">
        <f>SUM(InformeTbHv[[#This Row],[T OTRA PARADA 1]:[T OTRA PARADA 5]])</f>
        <v>0</v>
      </c>
      <c r="M1976" s="357" t="s">
        <v>55</v>
      </c>
      <c r="N1976" s="357" t="s">
        <v>1418</v>
      </c>
      <c r="O1976" s="358" t="s">
        <v>56</v>
      </c>
      <c r="P1976" s="354">
        <v>1114480052</v>
      </c>
      <c r="Q1976" s="354" t="s">
        <v>43</v>
      </c>
      <c r="R1976" s="354" t="s">
        <v>49</v>
      </c>
      <c r="S1976" s="359">
        <v>46153</v>
      </c>
      <c r="T1976" s="354" t="s">
        <v>518</v>
      </c>
      <c r="U1976" s="354"/>
      <c r="V1976" s="354"/>
      <c r="W1976" s="354"/>
      <c r="X1976" s="354"/>
      <c r="Y1976" s="354"/>
      <c r="Z1976" s="354"/>
      <c r="AA1976" s="354"/>
      <c r="AB1976" s="354"/>
      <c r="AC1976" s="354" t="s">
        <v>1431</v>
      </c>
      <c r="AD1976" s="354" t="s">
        <v>1476</v>
      </c>
      <c r="AE1976" s="354" t="s">
        <v>1518</v>
      </c>
      <c r="AF1976" s="354">
        <v>19.234154182394327</v>
      </c>
      <c r="AG1976" s="360" t="s">
        <v>205</v>
      </c>
      <c r="AH1976" s="361">
        <v>36</v>
      </c>
      <c r="AI1976" s="357" t="s">
        <v>45</v>
      </c>
      <c r="AJ1976" s="448">
        <f>VLOOKUP(InformeTbHv[[#This Row],[TURNO]],[1]INFORMEHV!AI$2:AK$184,2,0)</f>
        <v>0.58333333333333337</v>
      </c>
      <c r="AK1976" s="448">
        <f>VLOOKUP(InformeTbHv[[#This Row],[TURNO]],[1]INFORMEHV!AI$2:AK$184,3,0)</f>
        <v>0.91666666666666663</v>
      </c>
      <c r="AL1976" s="357">
        <v>26</v>
      </c>
      <c r="AM1976" s="354">
        <v>724</v>
      </c>
      <c r="AN1976" s="354">
        <v>369</v>
      </c>
      <c r="AO1976" s="354">
        <v>59.99</v>
      </c>
      <c r="AP1976" s="354"/>
      <c r="AQ1976" s="356">
        <v>209</v>
      </c>
      <c r="AR1976" s="357">
        <v>8</v>
      </c>
      <c r="AS1976" s="354"/>
      <c r="AT1976" s="354"/>
      <c r="AU1976" s="354"/>
      <c r="AV1976" s="354">
        <v>0.2</v>
      </c>
      <c r="AW1976" s="354">
        <v>0.23</v>
      </c>
      <c r="AX1976" s="354">
        <v>0.17</v>
      </c>
      <c r="AY1976" s="354"/>
      <c r="AZ1976" s="362" t="s">
        <v>652</v>
      </c>
      <c r="BA1976" s="354" t="s">
        <v>46</v>
      </c>
      <c r="BB197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0.60000000000000009</v>
      </c>
      <c r="BC1976" s="355"/>
      <c r="BD1976" s="355"/>
      <c r="BE1976" s="355"/>
      <c r="BF1976" s="355"/>
      <c r="BG1976" s="363"/>
      <c r="BH1976" s="368"/>
      <c r="BI1976" s="59"/>
      <c r="BJ1976" s="59"/>
      <c r="BK1976" s="60"/>
      <c r="BL1976" s="364"/>
    </row>
    <row r="1977" spans="1:64" ht="21" customHeight="1" x14ac:dyDescent="0.3">
      <c r="A1977" s="339">
        <f>IFERROR(InformeTbHv[[#This Row],[T EFECTIVO]]/InformeTbHv[[#This Row],[Horas disponibles]],0)</f>
        <v>0.97828863346104722</v>
      </c>
      <c r="B1977" s="76">
        <f>((InformeTbHv[[#This Row],[T PROGRAMADO]]-InformeTbHv[[#This Row],[HORAS DE OTRAS PARADA]]))/InformeTbHv[[#This Row],[T PROGRAMADO]]</f>
        <v>0.95750000000000002</v>
      </c>
      <c r="C1977" s="340">
        <f>IFERROR(((InformeTbHv[[#This Row],[T PROGRAMADO]]-InformeTbHv[[#This Row],[Ttal P. mec]])/InformeTbHv[[#This Row],[T PROGRAMADO]]),0)</f>
        <v>0.97875000000000001</v>
      </c>
      <c r="D1977" s="341">
        <f>IFERROR(ROUND(InformeTbHv[[#This Row],[TOTAL DE ARBOLES]]/InformeTbHv[[#This Row],[T EFECTIVO]],2),"")</f>
        <v>83.81</v>
      </c>
      <c r="E1977" s="341">
        <f>(IFERROR(ROUND(InformeTbHv[[#This Row],[M3]]/InformeTbHv[[#This Row],[TOTAL DE ARBOLES]],2),""))</f>
        <v>0.66</v>
      </c>
      <c r="F1977" s="39">
        <f>IFERROR(ROUND(InformeTbHv[[#This Row],[M3]]/InformeTbHv[[#This Row],[T EFECTIVO]],2),"")</f>
        <v>55.35</v>
      </c>
      <c r="G1977" s="342">
        <f>InformeTbHv[[#This Row],[T PROGRAMADO]]-InformeTbHv[[#This Row],[HORAS DE OTRAS PARADA]]</f>
        <v>7.66</v>
      </c>
      <c r="H1977" s="342">
        <f>InformeTbHv[[#This Row],[T PROGRAMADO]]-SUM(InformeTbHv[[#This Row],[T PARADAS MEC]]+InformeTbHv[[#This Row],[ALISTAMIENTO]]+InformeTbHv[[#This Row],[Mantenimiento periódico]])</f>
        <v>7.83</v>
      </c>
      <c r="I1977" s="342">
        <f>InformeTbHv[[#This Row],[T PARADAS MEC]]+InformeTbHv[[#This Row],[ALISTAMIENTO]]+InformeTbHv[[#This Row],[Mantenimiento periódico]]</f>
        <v>0.17</v>
      </c>
      <c r="J1977" s="342">
        <f>SUMIF(InformeTbHv[[#This Row],[MOTIVO 1]],"Mantenimiento periódico",InformeTbHv[[#This Row],[T OTRA PARADA 1]])</f>
        <v>0</v>
      </c>
      <c r="K1977" s="343">
        <f>InformeTbHv[[#This Row],[Mantenimiento periódico]]+InformeTbHv[[#This Row],[ALISTAMIENTO]]</f>
        <v>0.17</v>
      </c>
      <c r="L1977" s="343">
        <f>SUM(InformeTbHv[[#This Row],[T OTRA PARADA 1]:[T OTRA PARADA 5]])</f>
        <v>0</v>
      </c>
      <c r="M1977" s="344" t="s">
        <v>55</v>
      </c>
      <c r="N1977" s="344" t="s">
        <v>1418</v>
      </c>
      <c r="O1977" s="345" t="s">
        <v>94</v>
      </c>
      <c r="P1977" s="341">
        <v>94269293</v>
      </c>
      <c r="Q1977" s="341" t="s">
        <v>43</v>
      </c>
      <c r="R1977" s="341" t="s">
        <v>49</v>
      </c>
      <c r="S1977" s="346">
        <v>46153</v>
      </c>
      <c r="T1977" s="341" t="s">
        <v>518</v>
      </c>
      <c r="U1977" s="341"/>
      <c r="V1977" s="341"/>
      <c r="W1977" s="341"/>
      <c r="X1977" s="341"/>
      <c r="Y1977" s="341"/>
      <c r="Z1977" s="341"/>
      <c r="AA1977" s="341"/>
      <c r="AB1977" s="341"/>
      <c r="AC1977" s="341" t="s">
        <v>1431</v>
      </c>
      <c r="AD1977" s="341" t="s">
        <v>1476</v>
      </c>
      <c r="AE1977" s="341" t="s">
        <v>1518</v>
      </c>
      <c r="AF1977" s="341">
        <v>19.234154182394327</v>
      </c>
      <c r="AG1977" s="347" t="s">
        <v>205</v>
      </c>
      <c r="AH1977" s="348">
        <v>36</v>
      </c>
      <c r="AI1977" s="344" t="s">
        <v>47</v>
      </c>
      <c r="AJ1977" s="442">
        <f>VLOOKUP(InformeTbHv[[#This Row],[TURNO]],[1]INFORMEHV!AI$2:AK$184,2,0)</f>
        <v>0.25</v>
      </c>
      <c r="AK1977" s="442">
        <f>VLOOKUP(InformeTbHv[[#This Row],[TURNO]],[1]INFORMEHV!AI$2:AK$184,3,0)</f>
        <v>0.58333333333333337</v>
      </c>
      <c r="AL1977" s="344">
        <v>27</v>
      </c>
      <c r="AM1977" s="341">
        <v>642</v>
      </c>
      <c r="AN1977" s="341">
        <v>424</v>
      </c>
      <c r="AO1977" s="341">
        <v>56.45</v>
      </c>
      <c r="AP1977" s="341"/>
      <c r="AQ1977" s="343">
        <v>208</v>
      </c>
      <c r="AR1977" s="344">
        <v>8</v>
      </c>
      <c r="AS1977" s="341"/>
      <c r="AT1977" s="341"/>
      <c r="AU1977" s="341"/>
      <c r="AV1977" s="341">
        <v>0.17</v>
      </c>
      <c r="AW1977" s="341"/>
      <c r="AX1977" s="341">
        <v>0.17</v>
      </c>
      <c r="AY1977" s="341"/>
      <c r="AZ1977" s="349" t="s">
        <v>652</v>
      </c>
      <c r="BA1977" s="341" t="s">
        <v>46</v>
      </c>
      <c r="BB197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0.34</v>
      </c>
      <c r="BC1977" s="342"/>
      <c r="BD1977" s="342"/>
      <c r="BE1977" s="342"/>
      <c r="BF1977" s="342"/>
      <c r="BG1977" s="350"/>
      <c r="BH1977" s="367"/>
      <c r="BI1977" s="45"/>
      <c r="BJ1977" s="45"/>
      <c r="BK1977" s="46"/>
      <c r="BL1977" s="351"/>
    </row>
    <row r="1978" spans="1:64" ht="21" customHeight="1" x14ac:dyDescent="0.3">
      <c r="A1978" s="339">
        <f>IFERROR(InformeTbHv[[#This Row],[T EFECTIVO]]/InformeTbHv[[#This Row],[Horas disponibles]],0)</f>
        <v>0.88346186803770355</v>
      </c>
      <c r="B1978" s="76">
        <f>((InformeTbHv[[#This Row],[T PROGRAMADO]]-InformeTbHv[[#This Row],[HORAS DE OTRAS PARADA]]))/InformeTbHv[[#This Row],[T PROGRAMADO]]</f>
        <v>0.85916666666666675</v>
      </c>
      <c r="C1978" s="340">
        <f>IFERROR(((InformeTbHv[[#This Row],[T PROGRAMADO]]-InformeTbHv[[#This Row],[Ttal P. mec]])/InformeTbHv[[#This Row],[T PROGRAMADO]]),0)</f>
        <v>0.97250000000000003</v>
      </c>
      <c r="D1978" s="341">
        <f>IFERROR(ROUND(InformeTbHv[[#This Row],[TOTAL DE ARBOLES]]/InformeTbHv[[#This Row],[T EFECTIVO]],2),"")</f>
        <v>71.87</v>
      </c>
      <c r="E1978" s="341">
        <f>(IFERROR(ROUND(InformeTbHv[[#This Row],[M3]]/InformeTbHv[[#This Row],[TOTAL DE ARBOLES]],2),""))</f>
        <v>0.38</v>
      </c>
      <c r="F1978" s="39">
        <f>IFERROR(ROUND(InformeTbHv[[#This Row],[M3]]/InformeTbHv[[#This Row],[T EFECTIVO]],2),"")</f>
        <v>27.53</v>
      </c>
      <c r="G1978" s="342">
        <f>InformeTbHv[[#This Row],[T PROGRAMADO]]-InformeTbHv[[#This Row],[HORAS DE OTRAS PARADA]]</f>
        <v>6.873333333333334</v>
      </c>
      <c r="H1978" s="342">
        <f>InformeTbHv[[#This Row],[T PROGRAMADO]]-SUM(InformeTbHv[[#This Row],[T PARADAS MEC]]+InformeTbHv[[#This Row],[ALISTAMIENTO]]+InformeTbHv[[#This Row],[Mantenimiento periódico]])</f>
        <v>7.78</v>
      </c>
      <c r="I1978" s="342">
        <f>InformeTbHv[[#This Row],[T PARADAS MEC]]+InformeTbHv[[#This Row],[ALISTAMIENTO]]+InformeTbHv[[#This Row],[Mantenimiento periódico]]</f>
        <v>0.22</v>
      </c>
      <c r="J1978" s="342">
        <f>SUMIF(InformeTbHv[[#This Row],[MOTIVO 1]],"Mantenimiento periódico",InformeTbHv[[#This Row],[T OTRA PARADA 1]])</f>
        <v>0</v>
      </c>
      <c r="K1978" s="343">
        <f>InformeTbHv[[#This Row],[Mantenimiento periódico]]+InformeTbHv[[#This Row],[ALISTAMIENTO]]</f>
        <v>0.22</v>
      </c>
      <c r="L1978" s="343">
        <f>SUM(InformeTbHv[[#This Row],[T OTRA PARADA 1]:[T OTRA PARADA 5]])</f>
        <v>0.266666666666666</v>
      </c>
      <c r="M1978" s="344" t="s">
        <v>79</v>
      </c>
      <c r="N1978" s="344" t="s">
        <v>1417</v>
      </c>
      <c r="O1978" s="345" t="s">
        <v>67</v>
      </c>
      <c r="P1978" s="341">
        <v>4516297</v>
      </c>
      <c r="Q1978" s="341" t="s">
        <v>43</v>
      </c>
      <c r="R1978" s="341" t="s">
        <v>74</v>
      </c>
      <c r="S1978" s="346">
        <v>46153</v>
      </c>
      <c r="T1978" s="341" t="s">
        <v>1352</v>
      </c>
      <c r="U1978" s="341"/>
      <c r="V1978" s="341"/>
      <c r="W1978" s="341"/>
      <c r="X1978" s="341"/>
      <c r="Y1978" s="341"/>
      <c r="Z1978" s="341"/>
      <c r="AA1978" s="341"/>
      <c r="AB1978" s="341"/>
      <c r="AC1978" s="341" t="s">
        <v>1463</v>
      </c>
      <c r="AD1978" s="341" t="s">
        <v>1508</v>
      </c>
      <c r="AE1978" s="341" t="s">
        <v>1521</v>
      </c>
      <c r="AF1978" s="341">
        <v>26.335330441085052</v>
      </c>
      <c r="AG1978" s="347" t="s">
        <v>208</v>
      </c>
      <c r="AH1978" s="348">
        <v>3</v>
      </c>
      <c r="AI1978" s="344" t="s">
        <v>47</v>
      </c>
      <c r="AJ1978" s="442">
        <f>VLOOKUP(InformeTbHv[[#This Row],[TURNO]],[1]INFORMEHV!AI$2:AK$184,2,0)</f>
        <v>0.25</v>
      </c>
      <c r="AK1978" s="442">
        <f>VLOOKUP(InformeTbHv[[#This Row],[TURNO]],[1]INFORMEHV!AI$2:AK$184,3,0)</f>
        <v>0.58333333333333337</v>
      </c>
      <c r="AL1978" s="344">
        <v>21</v>
      </c>
      <c r="AM1978" s="341">
        <v>494</v>
      </c>
      <c r="AN1978" s="341">
        <v>189.19</v>
      </c>
      <c r="AO1978" s="341">
        <v>29.35</v>
      </c>
      <c r="AP1978" s="341"/>
      <c r="AQ1978" s="343">
        <v>19</v>
      </c>
      <c r="AR1978" s="344">
        <v>8</v>
      </c>
      <c r="AS1978" s="341"/>
      <c r="AT1978" s="341"/>
      <c r="AU1978" s="341"/>
      <c r="AV1978" s="341">
        <v>0.22</v>
      </c>
      <c r="AW1978" s="341">
        <v>0.27</v>
      </c>
      <c r="AX1978" s="341">
        <v>0.37</v>
      </c>
      <c r="AY1978" s="341"/>
      <c r="AZ1978" s="349" t="s">
        <v>203</v>
      </c>
      <c r="BA1978" s="341" t="s">
        <v>48</v>
      </c>
      <c r="BB197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1.126666666666666</v>
      </c>
      <c r="BC1978" s="342">
        <v>0.266666666666666</v>
      </c>
      <c r="BD1978" s="342"/>
      <c r="BE1978" s="342"/>
      <c r="BF1978" s="342"/>
      <c r="BG1978" s="350"/>
      <c r="BH1978" s="367" t="s">
        <v>90</v>
      </c>
      <c r="BI1978" s="45"/>
      <c r="BJ1978" s="45"/>
      <c r="BK1978" s="46"/>
      <c r="BL1978" s="351"/>
    </row>
    <row r="1979" spans="1:64" ht="21" customHeight="1" x14ac:dyDescent="0.3">
      <c r="A1979" s="339">
        <f>IFERROR(InformeTbHv[[#This Row],[T EFECTIVO]]/InformeTbHv[[#This Row],[Horas disponibles]],0)</f>
        <v>0.65346534653465327</v>
      </c>
      <c r="B1979" s="76">
        <f>((InformeTbHv[[#This Row],[T PROGRAMADO]]-InformeTbHv[[#This Row],[HORAS DE OTRAS PARADA]]))/InformeTbHv[[#This Row],[T PROGRAMADO]]</f>
        <v>0.16499999999999992</v>
      </c>
      <c r="C1979" s="340">
        <f>IFERROR(((InformeTbHv[[#This Row],[T PROGRAMADO]]-InformeTbHv[[#This Row],[Ttal P. mec]])/InformeTbHv[[#This Row],[T PROGRAMADO]]),0)</f>
        <v>0.25249999999999995</v>
      </c>
      <c r="D1979" s="341">
        <f>IFERROR(ROUND(InformeTbHv[[#This Row],[TOTAL DE ARBOLES]]/InformeTbHv[[#This Row],[T EFECTIVO]],2),"")</f>
        <v>65.150000000000006</v>
      </c>
      <c r="E1979" s="341">
        <f>(IFERROR(ROUND(InformeTbHv[[#This Row],[M3]]/InformeTbHv[[#This Row],[TOTAL DE ARBOLES]],2),""))</f>
        <v>0.33</v>
      </c>
      <c r="F1979" s="39">
        <f>IFERROR(ROUND(InformeTbHv[[#This Row],[M3]]/InformeTbHv[[#This Row],[T EFECTIVO]],2),"")</f>
        <v>21.42</v>
      </c>
      <c r="G1979" s="342">
        <f>InformeTbHv[[#This Row],[T PROGRAMADO]]-InformeTbHv[[#This Row],[HORAS DE OTRAS PARADA]]</f>
        <v>1.3199999999999994</v>
      </c>
      <c r="H1979" s="342">
        <f>InformeTbHv[[#This Row],[T PROGRAMADO]]-SUM(InformeTbHv[[#This Row],[T PARADAS MEC]]+InformeTbHv[[#This Row],[ALISTAMIENTO]]+InformeTbHv[[#This Row],[Mantenimiento periódico]])</f>
        <v>2.0199999999999996</v>
      </c>
      <c r="I1979" s="342">
        <f>InformeTbHv[[#This Row],[T PARADAS MEC]]+InformeTbHv[[#This Row],[ALISTAMIENTO]]+InformeTbHv[[#This Row],[Mantenimiento periódico]]</f>
        <v>5.98</v>
      </c>
      <c r="J1979" s="342">
        <f>SUMIF(InformeTbHv[[#This Row],[MOTIVO 1]],"Mantenimiento periódico",InformeTbHv[[#This Row],[T OTRA PARADA 1]])</f>
        <v>0</v>
      </c>
      <c r="K1979" s="343">
        <f>InformeTbHv[[#This Row],[Mantenimiento periódico]]+InformeTbHv[[#This Row],[ALISTAMIENTO]]</f>
        <v>0.2</v>
      </c>
      <c r="L1979" s="343">
        <f>SUM(InformeTbHv[[#This Row],[T OTRA PARADA 1]:[T OTRA PARADA 5]])</f>
        <v>0.7</v>
      </c>
      <c r="M1979" s="344" t="s">
        <v>79</v>
      </c>
      <c r="N1979" s="344" t="s">
        <v>1417</v>
      </c>
      <c r="O1979" s="345" t="s">
        <v>69</v>
      </c>
      <c r="P1979" s="341">
        <v>1059706760</v>
      </c>
      <c r="Q1979" s="341" t="s">
        <v>43</v>
      </c>
      <c r="R1979" s="341" t="s">
        <v>74</v>
      </c>
      <c r="S1979" s="346">
        <v>46153</v>
      </c>
      <c r="T1979" s="341" t="s">
        <v>1352</v>
      </c>
      <c r="U1979" s="341"/>
      <c r="V1979" s="341"/>
      <c r="W1979" s="341"/>
      <c r="X1979" s="341"/>
      <c r="Y1979" s="341"/>
      <c r="Z1979" s="341"/>
      <c r="AA1979" s="341"/>
      <c r="AB1979" s="341"/>
      <c r="AC1979" s="341" t="s">
        <v>1463</v>
      </c>
      <c r="AD1979" s="341" t="s">
        <v>1508</v>
      </c>
      <c r="AE1979" s="341" t="s">
        <v>1521</v>
      </c>
      <c r="AF1979" s="341">
        <v>26.335330441085052</v>
      </c>
      <c r="AG1979" s="347" t="s">
        <v>208</v>
      </c>
      <c r="AH1979" s="348">
        <v>3</v>
      </c>
      <c r="AI1979" s="344" t="s">
        <v>45</v>
      </c>
      <c r="AJ1979" s="442">
        <f>VLOOKUP(InformeTbHv[[#This Row],[TURNO]],[1]INFORMEHV!AI$2:AK$184,2,0)</f>
        <v>0.58333333333333337</v>
      </c>
      <c r="AK1979" s="442">
        <f>VLOOKUP(InformeTbHv[[#This Row],[TURNO]],[1]INFORMEHV!AI$2:AK$184,3,0)</f>
        <v>0.91666666666666663</v>
      </c>
      <c r="AL1979" s="344">
        <v>21</v>
      </c>
      <c r="AM1979" s="341">
        <v>86</v>
      </c>
      <c r="AN1979" s="341">
        <v>28.28</v>
      </c>
      <c r="AO1979" s="341">
        <v>21.46</v>
      </c>
      <c r="AP1979" s="341">
        <v>63</v>
      </c>
      <c r="AQ1979" s="343">
        <v>17</v>
      </c>
      <c r="AR1979" s="344">
        <v>8</v>
      </c>
      <c r="AS1979" s="341">
        <v>5.78</v>
      </c>
      <c r="AT1979" s="341"/>
      <c r="AU1979" s="341" t="s">
        <v>1394</v>
      </c>
      <c r="AV1979" s="341">
        <v>0.2</v>
      </c>
      <c r="AW1979" s="341"/>
      <c r="AX1979" s="341"/>
      <c r="AY1979" s="341"/>
      <c r="AZ1979" s="349" t="s">
        <v>1395</v>
      </c>
      <c r="BA1979" s="341" t="s">
        <v>48</v>
      </c>
      <c r="BB197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6.6800000000000006</v>
      </c>
      <c r="BC1979" s="342">
        <v>0.7</v>
      </c>
      <c r="BD1979" s="342"/>
      <c r="BE1979" s="342"/>
      <c r="BF1979" s="342"/>
      <c r="BG1979" s="350"/>
      <c r="BH1979" s="367" t="s">
        <v>236</v>
      </c>
      <c r="BI1979" s="45"/>
      <c r="BJ1979" s="45"/>
      <c r="BK1979" s="46"/>
      <c r="BL1979" s="351"/>
    </row>
    <row r="1980" spans="1:64" ht="21" customHeight="1" x14ac:dyDescent="0.3">
      <c r="A1980" s="339">
        <f>IFERROR(InformeTbHv[[#This Row],[T EFECTIVO]]/InformeTbHv[[#This Row],[Horas disponibles]],0)</f>
        <v>0.90580645161290319</v>
      </c>
      <c r="B1980" s="76">
        <f>((InformeTbHv[[#This Row],[T PROGRAMADO]]-InformeTbHv[[#This Row],[HORAS DE OTRAS PARADA]]))/InformeTbHv[[#This Row],[T PROGRAMADO]]</f>
        <v>0.87749999999999995</v>
      </c>
      <c r="C1980" s="340">
        <f>IFERROR(((InformeTbHv[[#This Row],[T PROGRAMADO]]-InformeTbHv[[#This Row],[Ttal P. mec]])/InformeTbHv[[#This Row],[T PROGRAMADO]]),0)</f>
        <v>0.96875</v>
      </c>
      <c r="D1980" s="341">
        <f>IFERROR(ROUND(InformeTbHv[[#This Row],[TOTAL DE ARBOLES]]/InformeTbHv[[#This Row],[T EFECTIVO]],2),"")</f>
        <v>56.98</v>
      </c>
      <c r="E1980" s="341">
        <f>(IFERROR(ROUND(InformeTbHv[[#This Row],[M3]]/InformeTbHv[[#This Row],[TOTAL DE ARBOLES]],2),""))</f>
        <v>0.27</v>
      </c>
      <c r="F1980" s="39">
        <f>IFERROR(ROUND(InformeTbHv[[#This Row],[M3]]/InformeTbHv[[#This Row],[T EFECTIVO]],2),"")</f>
        <v>15.39</v>
      </c>
      <c r="G1980" s="342">
        <f>InformeTbHv[[#This Row],[T PROGRAMADO]]-InformeTbHv[[#This Row],[HORAS DE OTRAS PARADA]]</f>
        <v>7.02</v>
      </c>
      <c r="H1980" s="342">
        <f>InformeTbHv[[#This Row],[T PROGRAMADO]]-SUM(InformeTbHv[[#This Row],[T PARADAS MEC]]+InformeTbHv[[#This Row],[ALISTAMIENTO]]+InformeTbHv[[#This Row],[Mantenimiento periódico]])</f>
        <v>7.75</v>
      </c>
      <c r="I1980" s="342">
        <f>InformeTbHv[[#This Row],[T PARADAS MEC]]+InformeTbHv[[#This Row],[ALISTAMIENTO]]+InformeTbHv[[#This Row],[Mantenimiento periódico]]</f>
        <v>0.25</v>
      </c>
      <c r="J1980" s="342">
        <f>SUMIF(InformeTbHv[[#This Row],[MOTIVO 1]],"Mantenimiento periódico",InformeTbHv[[#This Row],[T OTRA PARADA 1]])</f>
        <v>0</v>
      </c>
      <c r="K1980" s="343">
        <f>InformeTbHv[[#This Row],[Mantenimiento periódico]]+InformeTbHv[[#This Row],[ALISTAMIENTO]]</f>
        <v>0.25</v>
      </c>
      <c r="L1980" s="343">
        <f>SUM(InformeTbHv[[#This Row],[T OTRA PARADA 1]:[T OTRA PARADA 5]])</f>
        <v>0.23</v>
      </c>
      <c r="M1980" s="344" t="s">
        <v>68</v>
      </c>
      <c r="N1980" s="344" t="s">
        <v>1417</v>
      </c>
      <c r="O1980" s="345" t="s">
        <v>82</v>
      </c>
      <c r="P1980" s="341">
        <v>94266396</v>
      </c>
      <c r="Q1980" s="341" t="s">
        <v>65</v>
      </c>
      <c r="R1980" s="341" t="s">
        <v>44</v>
      </c>
      <c r="S1980" s="346">
        <v>46154</v>
      </c>
      <c r="T1980" s="341" t="s">
        <v>66</v>
      </c>
      <c r="U1980" s="341"/>
      <c r="V1980" s="341"/>
      <c r="W1980" s="341"/>
      <c r="X1980" s="341"/>
      <c r="Y1980" s="341"/>
      <c r="Z1980" s="341"/>
      <c r="AA1980" s="341"/>
      <c r="AB1980" s="341"/>
      <c r="AC1980" s="341" t="s">
        <v>1443</v>
      </c>
      <c r="AD1980" s="341" t="s">
        <v>1488</v>
      </c>
      <c r="AE1980" s="341" t="s">
        <v>1512</v>
      </c>
      <c r="AF1980" s="341">
        <v>29.074793843043448</v>
      </c>
      <c r="AG1980" s="347" t="s">
        <v>1378</v>
      </c>
      <c r="AH1980" s="348">
        <v>14</v>
      </c>
      <c r="AI1980" s="344" t="s">
        <v>45</v>
      </c>
      <c r="AJ1980" s="442">
        <f>VLOOKUP(InformeTbHv[[#This Row],[TURNO]],[1]INFORMEHV!AI$2:AK$184,2,0)</f>
        <v>0.58333333333333337</v>
      </c>
      <c r="AK1980" s="442">
        <f>VLOOKUP(InformeTbHv[[#This Row],[TURNO]],[1]INFORMEHV!AI$2:AK$184,3,0)</f>
        <v>0.91666666666666663</v>
      </c>
      <c r="AL1980" s="344">
        <v>26</v>
      </c>
      <c r="AM1980" s="341">
        <v>400</v>
      </c>
      <c r="AN1980" s="341">
        <v>108.05</v>
      </c>
      <c r="AO1980" s="341">
        <v>17.93</v>
      </c>
      <c r="AP1980" s="341"/>
      <c r="AQ1980" s="343"/>
      <c r="AR1980" s="344">
        <v>8</v>
      </c>
      <c r="AS1980" s="341"/>
      <c r="AT1980" s="341"/>
      <c r="AU1980" s="341"/>
      <c r="AV1980" s="341">
        <v>0.25</v>
      </c>
      <c r="AW1980" s="341">
        <v>0.33</v>
      </c>
      <c r="AX1980" s="341">
        <v>0.17</v>
      </c>
      <c r="AY1980" s="341">
        <v>0.8</v>
      </c>
      <c r="AZ1980" s="349" t="s">
        <v>1379</v>
      </c>
      <c r="BA1980" s="341" t="s">
        <v>48</v>
      </c>
      <c r="BB198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0.98000000000000009</v>
      </c>
      <c r="BC1980" s="342">
        <v>0.23</v>
      </c>
      <c r="BD1980" s="342"/>
      <c r="BE1980" s="342"/>
      <c r="BF1980" s="342"/>
      <c r="BG1980" s="350"/>
      <c r="BH1980" s="367" t="s">
        <v>236</v>
      </c>
      <c r="BI1980" s="45"/>
      <c r="BJ1980" s="45"/>
      <c r="BK1980" s="46"/>
      <c r="BL1980" s="351"/>
    </row>
    <row r="1981" spans="1:64" ht="21" customHeight="1" x14ac:dyDescent="0.3">
      <c r="A1981" s="339">
        <f>IFERROR(InformeTbHv[[#This Row],[T EFECTIVO]]/InformeTbHv[[#This Row],[Horas disponibles]],0)</f>
        <v>0.95210449927431062</v>
      </c>
      <c r="B1981" s="76">
        <f>((InformeTbHv[[#This Row],[T PROGRAMADO]]-InformeTbHv[[#This Row],[HORAS DE OTRAS PARADA]]))/InformeTbHv[[#This Row],[T PROGRAMADO]]</f>
        <v>0.82</v>
      </c>
      <c r="C1981" s="340">
        <f>IFERROR(((InformeTbHv[[#This Row],[T PROGRAMADO]]-InformeTbHv[[#This Row],[Ttal P. mec]])/InformeTbHv[[#This Row],[T PROGRAMADO]]),0)</f>
        <v>0.86124999999999996</v>
      </c>
      <c r="D1981" s="341">
        <f>IFERROR(ROUND(InformeTbHv[[#This Row],[TOTAL DE ARBOLES]]/InformeTbHv[[#This Row],[T EFECTIVO]],2),"")</f>
        <v>81.400000000000006</v>
      </c>
      <c r="E1981" s="341">
        <f>(IFERROR(ROUND(InformeTbHv[[#This Row],[M3]]/InformeTbHv[[#This Row],[TOTAL DE ARBOLES]],2),""))</f>
        <v>0.26</v>
      </c>
      <c r="F1981" s="39">
        <f>IFERROR(ROUND(InformeTbHv[[#This Row],[M3]]/InformeTbHv[[#This Row],[T EFECTIVO]],2),"")</f>
        <v>21.14</v>
      </c>
      <c r="G1981" s="342">
        <f>InformeTbHv[[#This Row],[T PROGRAMADO]]-InformeTbHv[[#This Row],[HORAS DE OTRAS PARADA]]</f>
        <v>6.56</v>
      </c>
      <c r="H1981" s="342">
        <f>InformeTbHv[[#This Row],[T PROGRAMADO]]-SUM(InformeTbHv[[#This Row],[T PARADAS MEC]]+InformeTbHv[[#This Row],[ALISTAMIENTO]]+InformeTbHv[[#This Row],[Mantenimiento periódico]])</f>
        <v>6.89</v>
      </c>
      <c r="I1981" s="342">
        <f>InformeTbHv[[#This Row],[T PARADAS MEC]]+InformeTbHv[[#This Row],[ALISTAMIENTO]]+InformeTbHv[[#This Row],[Mantenimiento periódico]]</f>
        <v>1.1100000000000001</v>
      </c>
      <c r="J1981" s="342">
        <f>SUMIF(InformeTbHv[[#This Row],[MOTIVO 1]],"Mantenimiento periódico",InformeTbHv[[#This Row],[T OTRA PARADA 1]])</f>
        <v>0</v>
      </c>
      <c r="K1981" s="343">
        <f>InformeTbHv[[#This Row],[Mantenimiento periódico]]+InformeTbHv[[#This Row],[ALISTAMIENTO]]</f>
        <v>0.33</v>
      </c>
      <c r="L1981" s="343">
        <f>SUM(InformeTbHv[[#This Row],[T OTRA PARADA 1]:[T OTRA PARADA 5]])</f>
        <v>0</v>
      </c>
      <c r="M1981" s="344" t="s">
        <v>68</v>
      </c>
      <c r="N1981" s="344" t="s">
        <v>1417</v>
      </c>
      <c r="O1981" s="345" t="s">
        <v>381</v>
      </c>
      <c r="P1981" s="341">
        <v>1007605468</v>
      </c>
      <c r="Q1981" s="341" t="s">
        <v>65</v>
      </c>
      <c r="R1981" s="341" t="s">
        <v>44</v>
      </c>
      <c r="S1981" s="346">
        <v>46154</v>
      </c>
      <c r="T1981" s="341" t="s">
        <v>66</v>
      </c>
      <c r="U1981" s="341"/>
      <c r="V1981" s="341"/>
      <c r="W1981" s="341"/>
      <c r="X1981" s="341"/>
      <c r="Y1981" s="341"/>
      <c r="Z1981" s="341"/>
      <c r="AA1981" s="341"/>
      <c r="AB1981" s="341"/>
      <c r="AC1981" s="341" t="s">
        <v>1443</v>
      </c>
      <c r="AD1981" s="341" t="s">
        <v>1488</v>
      </c>
      <c r="AE1981" s="341" t="s">
        <v>1512</v>
      </c>
      <c r="AF1981" s="341">
        <v>29.074793843043448</v>
      </c>
      <c r="AG1981" s="347" t="s">
        <v>1378</v>
      </c>
      <c r="AH1981" s="348">
        <v>14</v>
      </c>
      <c r="AI1981" s="344" t="s">
        <v>47</v>
      </c>
      <c r="AJ1981" s="442">
        <f>VLOOKUP(InformeTbHv[[#This Row],[TURNO]],[1]INFORMEHV!AI$2:AK$184,2,0)</f>
        <v>0.25</v>
      </c>
      <c r="AK1981" s="442">
        <f>VLOOKUP(InformeTbHv[[#This Row],[TURNO]],[1]INFORMEHV!AI$2:AK$184,3,0)</f>
        <v>0.58333333333333337</v>
      </c>
      <c r="AL1981" s="344">
        <v>26</v>
      </c>
      <c r="AM1981" s="341">
        <v>534</v>
      </c>
      <c r="AN1981" s="341">
        <v>138.66</v>
      </c>
      <c r="AO1981" s="341">
        <v>23.55</v>
      </c>
      <c r="AP1981" s="341"/>
      <c r="AQ1981" s="343"/>
      <c r="AR1981" s="344">
        <v>8</v>
      </c>
      <c r="AS1981" s="341">
        <v>0.78</v>
      </c>
      <c r="AT1981" s="341" t="s">
        <v>328</v>
      </c>
      <c r="AU1981" s="341" t="s">
        <v>1343</v>
      </c>
      <c r="AV1981" s="341">
        <v>0.33</v>
      </c>
      <c r="AW1981" s="341"/>
      <c r="AX1981" s="341">
        <v>0.33</v>
      </c>
      <c r="AY1981" s="341">
        <v>0.7</v>
      </c>
      <c r="AZ1981" s="349" t="s">
        <v>1380</v>
      </c>
      <c r="BA1981" s="341" t="s">
        <v>46</v>
      </c>
      <c r="BB198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1.4400000000000002</v>
      </c>
      <c r="BC1981" s="342"/>
      <c r="BD1981" s="342"/>
      <c r="BE1981" s="342"/>
      <c r="BF1981" s="342"/>
      <c r="BG1981" s="350"/>
      <c r="BH1981" s="367"/>
      <c r="BI1981" s="45"/>
      <c r="BJ1981" s="45"/>
      <c r="BK1981" s="46"/>
      <c r="BL1981" s="351"/>
    </row>
    <row r="1982" spans="1:64" ht="21" customHeight="1" x14ac:dyDescent="0.3">
      <c r="A1982" s="339">
        <f>IFERROR(InformeTbHv[[#This Row],[T EFECTIVO]]/InformeTbHv[[#This Row],[Horas disponibles]],0)</f>
        <v>0.96711798839458418</v>
      </c>
      <c r="B1982" s="76">
        <f>((InformeTbHv[[#This Row],[T PROGRAMADO]]-InformeTbHv[[#This Row],[HORAS DE OTRAS PARADA]]))/InformeTbHv[[#This Row],[T PROGRAMADO]]</f>
        <v>0.625</v>
      </c>
      <c r="C1982" s="340">
        <f>IFERROR(((InformeTbHv[[#This Row],[T PROGRAMADO]]-InformeTbHv[[#This Row],[Ttal P. mec]])/InformeTbHv[[#This Row],[T PROGRAMADO]]),0)</f>
        <v>0.64624999999999999</v>
      </c>
      <c r="D1982" s="341">
        <f>IFERROR(ROUND(InformeTbHv[[#This Row],[TOTAL DE ARBOLES]]/InformeTbHv[[#This Row],[T EFECTIVO]],2),"")</f>
        <v>110.8</v>
      </c>
      <c r="E1982" s="341">
        <f>(IFERROR(ROUND(InformeTbHv[[#This Row],[M3]]/InformeTbHv[[#This Row],[TOTAL DE ARBOLES]],2),""))</f>
        <v>0.19</v>
      </c>
      <c r="F1982" s="39">
        <f>IFERROR(ROUND(InformeTbHv[[#This Row],[M3]]/InformeTbHv[[#This Row],[T EFECTIVO]],2),"")</f>
        <v>20.6</v>
      </c>
      <c r="G1982" s="342">
        <f>InformeTbHv[[#This Row],[T PROGRAMADO]]-InformeTbHv[[#This Row],[HORAS DE OTRAS PARADA]]</f>
        <v>5</v>
      </c>
      <c r="H1982" s="342">
        <f>InformeTbHv[[#This Row],[T PROGRAMADO]]-SUM(InformeTbHv[[#This Row],[T PARADAS MEC]]+InformeTbHv[[#This Row],[ALISTAMIENTO]]+InformeTbHv[[#This Row],[Mantenimiento periódico]])</f>
        <v>5.17</v>
      </c>
      <c r="I1982" s="342">
        <f>InformeTbHv[[#This Row],[T PARADAS MEC]]+InformeTbHv[[#This Row],[ALISTAMIENTO]]+InformeTbHv[[#This Row],[Mantenimiento periódico]]</f>
        <v>2.83</v>
      </c>
      <c r="J1982" s="342">
        <f>SUMIF(InformeTbHv[[#This Row],[MOTIVO 1]],"Mantenimiento periódico",InformeTbHv[[#This Row],[T OTRA PARADA 1]])</f>
        <v>0</v>
      </c>
      <c r="K1982" s="343">
        <f>InformeTbHv[[#This Row],[Mantenimiento periódico]]+InformeTbHv[[#This Row],[ALISTAMIENTO]]</f>
        <v>0.33</v>
      </c>
      <c r="L1982" s="343">
        <f>SUM(InformeTbHv[[#This Row],[T OTRA PARADA 1]:[T OTRA PARADA 5]])</f>
        <v>0</v>
      </c>
      <c r="M1982" s="344" t="s">
        <v>42</v>
      </c>
      <c r="N1982" s="344" t="s">
        <v>1418</v>
      </c>
      <c r="O1982" s="345" t="s">
        <v>58</v>
      </c>
      <c r="P1982" s="341">
        <v>6343935</v>
      </c>
      <c r="Q1982" s="341" t="s">
        <v>43</v>
      </c>
      <c r="R1982" s="341" t="s">
        <v>44</v>
      </c>
      <c r="S1982" s="346">
        <v>46154</v>
      </c>
      <c r="T1982" s="341" t="s">
        <v>1284</v>
      </c>
      <c r="U1982" s="341"/>
      <c r="V1982" s="341"/>
      <c r="W1982" s="341"/>
      <c r="X1982" s="341"/>
      <c r="Y1982" s="341"/>
      <c r="Z1982" s="341"/>
      <c r="AA1982" s="341"/>
      <c r="AB1982" s="341"/>
      <c r="AC1982" s="341" t="s">
        <v>1460</v>
      </c>
      <c r="AD1982" s="341" t="s">
        <v>1505</v>
      </c>
      <c r="AE1982" s="341" t="s">
        <v>1518</v>
      </c>
      <c r="AF1982" s="341">
        <v>19.535915388418871</v>
      </c>
      <c r="AG1982" s="347" t="s">
        <v>205</v>
      </c>
      <c r="AH1982" s="348">
        <v>3</v>
      </c>
      <c r="AI1982" s="344" t="s">
        <v>47</v>
      </c>
      <c r="AJ1982" s="442">
        <f>VLOOKUP(InformeTbHv[[#This Row],[TURNO]],[1]INFORMEHV!AI$2:AK$184,2,0)</f>
        <v>0.25</v>
      </c>
      <c r="AK1982" s="442">
        <f>VLOOKUP(InformeTbHv[[#This Row],[TURNO]],[1]INFORMEHV!AI$2:AK$184,3,0)</f>
        <v>0.58333333333333337</v>
      </c>
      <c r="AL1982" s="344">
        <v>21</v>
      </c>
      <c r="AM1982" s="341">
        <v>554</v>
      </c>
      <c r="AN1982" s="341">
        <v>103</v>
      </c>
      <c r="AO1982" s="341">
        <v>20</v>
      </c>
      <c r="AP1982" s="341">
        <v>111</v>
      </c>
      <c r="AQ1982" s="343">
        <v>14</v>
      </c>
      <c r="AR1982" s="344">
        <v>8</v>
      </c>
      <c r="AS1982" s="341">
        <v>2.5</v>
      </c>
      <c r="AT1982" s="341"/>
      <c r="AU1982" s="341" t="s">
        <v>1389</v>
      </c>
      <c r="AV1982" s="341">
        <v>0.33</v>
      </c>
      <c r="AW1982" s="341"/>
      <c r="AX1982" s="341">
        <v>0.17</v>
      </c>
      <c r="AY1982" s="341"/>
      <c r="AZ1982" s="349" t="s">
        <v>1390</v>
      </c>
      <c r="BA1982" s="341" t="s">
        <v>46</v>
      </c>
      <c r="BB198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v>
      </c>
      <c r="BC1982" s="342"/>
      <c r="BD1982" s="342"/>
      <c r="BE1982" s="342"/>
      <c r="BF1982" s="342"/>
      <c r="BG1982" s="350"/>
      <c r="BH1982" s="367"/>
      <c r="BI1982" s="45"/>
      <c r="BJ1982" s="45"/>
      <c r="BK1982" s="46"/>
      <c r="BL1982" s="351"/>
    </row>
    <row r="1983" spans="1:64" ht="21" customHeight="1" x14ac:dyDescent="0.3">
      <c r="A1983" s="339">
        <f>IFERROR(InformeTbHv[[#This Row],[T EFECTIVO]]/InformeTbHv[[#This Row],[Horas disponibles]],0)</f>
        <v>0.32486234646336298</v>
      </c>
      <c r="B1983" s="76">
        <f>((InformeTbHv[[#This Row],[T PROGRAMADO]]-InformeTbHv[[#This Row],[HORAS DE OTRAS PARADA]]))/InformeTbHv[[#This Row],[T PROGRAMADO]]</f>
        <v>0.31958333333333333</v>
      </c>
      <c r="C1983" s="340">
        <f>IFERROR(((InformeTbHv[[#This Row],[T PROGRAMADO]]-InformeTbHv[[#This Row],[Ttal P. mec]])/InformeTbHv[[#This Row],[T PROGRAMADO]]),0)</f>
        <v>0.98375000000000001</v>
      </c>
      <c r="D1983" s="341">
        <f>IFERROR(ROUND(InformeTbHv[[#This Row],[TOTAL DE ARBOLES]]/InformeTbHv[[#This Row],[T EFECTIVO]],2),"")</f>
        <v>67.67</v>
      </c>
      <c r="E1983" s="341">
        <f>(IFERROR(ROUND(InformeTbHv[[#This Row],[M3]]/InformeTbHv[[#This Row],[TOTAL DE ARBOLES]],2),""))</f>
        <v>0.31</v>
      </c>
      <c r="F1983" s="39">
        <f>IFERROR(ROUND(InformeTbHv[[#This Row],[M3]]/InformeTbHv[[#This Row],[T EFECTIVO]],2),"")</f>
        <v>20.84</v>
      </c>
      <c r="G1983" s="342">
        <f>InformeTbHv[[#This Row],[T PROGRAMADO]]-InformeTbHv[[#This Row],[HORAS DE OTRAS PARADA]]</f>
        <v>2.5566666666666666</v>
      </c>
      <c r="H1983" s="342">
        <f>InformeTbHv[[#This Row],[T PROGRAMADO]]-SUM(InformeTbHv[[#This Row],[T PARADAS MEC]]+InformeTbHv[[#This Row],[ALISTAMIENTO]]+InformeTbHv[[#This Row],[Mantenimiento periódico]])</f>
        <v>7.87</v>
      </c>
      <c r="I1983" s="342">
        <f>InformeTbHv[[#This Row],[T PARADAS MEC]]+InformeTbHv[[#This Row],[ALISTAMIENTO]]+InformeTbHv[[#This Row],[Mantenimiento periódico]]</f>
        <v>0.13</v>
      </c>
      <c r="J1983" s="342">
        <f>SUMIF(InformeTbHv[[#This Row],[MOTIVO 1]],"Mantenimiento periódico",InformeTbHv[[#This Row],[T OTRA PARADA 1]])</f>
        <v>0</v>
      </c>
      <c r="K1983" s="343">
        <f>InformeTbHv[[#This Row],[Mantenimiento periódico]]+InformeTbHv[[#This Row],[ALISTAMIENTO]]</f>
        <v>0.13</v>
      </c>
      <c r="L1983" s="343">
        <f>SUM(InformeTbHv[[#This Row],[T OTRA PARADA 1]:[T OTRA PARADA 5]])</f>
        <v>5.1333333333333329</v>
      </c>
      <c r="M1983" s="344" t="s">
        <v>79</v>
      </c>
      <c r="N1983" s="344" t="s">
        <v>1417</v>
      </c>
      <c r="O1983" s="345" t="s">
        <v>69</v>
      </c>
      <c r="P1983" s="341">
        <v>1059706760</v>
      </c>
      <c r="Q1983" s="341" t="s">
        <v>43</v>
      </c>
      <c r="R1983" s="341" t="s">
        <v>74</v>
      </c>
      <c r="S1983" s="346">
        <v>46154</v>
      </c>
      <c r="T1983" s="341" t="s">
        <v>1352</v>
      </c>
      <c r="U1983" s="341"/>
      <c r="V1983" s="341"/>
      <c r="W1983" s="341"/>
      <c r="X1983" s="341"/>
      <c r="Y1983" s="341"/>
      <c r="Z1983" s="341"/>
      <c r="AA1983" s="341"/>
      <c r="AB1983" s="341"/>
      <c r="AC1983" s="341" t="s">
        <v>1463</v>
      </c>
      <c r="AD1983" s="341" t="s">
        <v>1508</v>
      </c>
      <c r="AE1983" s="341" t="s">
        <v>1521</v>
      </c>
      <c r="AF1983" s="341">
        <v>26.335330441085052</v>
      </c>
      <c r="AG1983" s="347" t="s">
        <v>208</v>
      </c>
      <c r="AH1983" s="348">
        <v>3</v>
      </c>
      <c r="AI1983" s="344" t="s">
        <v>47</v>
      </c>
      <c r="AJ1983" s="442">
        <f>VLOOKUP(InformeTbHv[[#This Row],[TURNO]],[1]INFORMEHV!AI$2:AK$184,2,0)</f>
        <v>0.25</v>
      </c>
      <c r="AK1983" s="442">
        <f>VLOOKUP(InformeTbHv[[#This Row],[TURNO]],[1]INFORMEHV!AI$2:AK$184,3,0)</f>
        <v>0.58333333333333337</v>
      </c>
      <c r="AL1983" s="344">
        <v>20</v>
      </c>
      <c r="AM1983" s="341">
        <v>173</v>
      </c>
      <c r="AN1983" s="341">
        <v>53.29</v>
      </c>
      <c r="AO1983" s="341">
        <v>21.88</v>
      </c>
      <c r="AP1983" s="341">
        <v>71</v>
      </c>
      <c r="AQ1983" s="343">
        <v>18</v>
      </c>
      <c r="AR1983" s="344">
        <v>8</v>
      </c>
      <c r="AS1983" s="341"/>
      <c r="AT1983" s="341"/>
      <c r="AU1983" s="341"/>
      <c r="AV1983" s="341">
        <v>0.13</v>
      </c>
      <c r="AW1983" s="341">
        <v>0.18</v>
      </c>
      <c r="AX1983" s="341"/>
      <c r="AY1983" s="341"/>
      <c r="AZ1983" s="349" t="s">
        <v>1391</v>
      </c>
      <c r="BA1983" s="341" t="s">
        <v>46</v>
      </c>
      <c r="BB198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5.4433333333333334</v>
      </c>
      <c r="BC1983" s="342">
        <v>0.3</v>
      </c>
      <c r="BD1983" s="342">
        <v>0.33333333333333298</v>
      </c>
      <c r="BE1983" s="342">
        <v>4.5</v>
      </c>
      <c r="BF1983" s="342"/>
      <c r="BG1983" s="350"/>
      <c r="BH1983" s="367" t="s">
        <v>90</v>
      </c>
      <c r="BI1983" s="45" t="s">
        <v>1392</v>
      </c>
      <c r="BJ1983" s="45" t="s">
        <v>51</v>
      </c>
      <c r="BK1983" s="46"/>
      <c r="BL1983" s="351"/>
    </row>
    <row r="1984" spans="1:64" ht="21" customHeight="1" x14ac:dyDescent="0.3">
      <c r="A1984" s="352">
        <f>IFERROR(InformeTbHv[[#This Row],[T EFECTIVO]]/InformeTbHv[[#This Row],[Horas disponibles]],0)</f>
        <v>0.3125</v>
      </c>
      <c r="B1984" s="104">
        <f>((InformeTbHv[[#This Row],[T PROGRAMADO]]-InformeTbHv[[#This Row],[HORAS DE OTRAS PARADA]]))/InformeTbHv[[#This Row],[T PROGRAMADO]]</f>
        <v>0.3125</v>
      </c>
      <c r="C1984" s="353">
        <f>IFERROR(((InformeTbHv[[#This Row],[T PROGRAMADO]]-InformeTbHv[[#This Row],[Ttal P. mec]])/InformeTbHv[[#This Row],[T PROGRAMADO]]),0)</f>
        <v>1</v>
      </c>
      <c r="D1984" s="354">
        <f>IFERROR(ROUND(InformeTbHv[[#This Row],[TOTAL DE ARBOLES]]/InformeTbHv[[#This Row],[T EFECTIVO]],2),"")</f>
        <v>53.6</v>
      </c>
      <c r="E1984" s="354">
        <f>(IFERROR(ROUND(InformeTbHv[[#This Row],[M3]]/InformeTbHv[[#This Row],[TOTAL DE ARBOLES]],2),""))</f>
        <v>0.24</v>
      </c>
      <c r="F1984" s="53">
        <f>IFERROR(ROUND(InformeTbHv[[#This Row],[M3]]/InformeTbHv[[#This Row],[T EFECTIVO]],2),"")</f>
        <v>12.71</v>
      </c>
      <c r="G1984" s="355">
        <f>InformeTbHv[[#This Row],[T PROGRAMADO]]-InformeTbHv[[#This Row],[HORAS DE OTRAS PARADA]]</f>
        <v>2.5</v>
      </c>
      <c r="H1984" s="355">
        <f>InformeTbHv[[#This Row],[T PROGRAMADO]]-SUM(InformeTbHv[[#This Row],[T PARADAS MEC]]+InformeTbHv[[#This Row],[ALISTAMIENTO]]+InformeTbHv[[#This Row],[Mantenimiento periódico]])</f>
        <v>8</v>
      </c>
      <c r="I1984" s="355">
        <f>InformeTbHv[[#This Row],[T PARADAS MEC]]+InformeTbHv[[#This Row],[ALISTAMIENTO]]+InformeTbHv[[#This Row],[Mantenimiento periódico]]</f>
        <v>0</v>
      </c>
      <c r="J1984" s="355">
        <f>SUMIF(InformeTbHv[[#This Row],[MOTIVO 1]],"Mantenimiento periódico",InformeTbHv[[#This Row],[T OTRA PARADA 1]])</f>
        <v>0</v>
      </c>
      <c r="K1984" s="356">
        <f>InformeTbHv[[#This Row],[Mantenimiento periódico]]+InformeTbHv[[#This Row],[ALISTAMIENTO]]</f>
        <v>0</v>
      </c>
      <c r="L1984" s="356">
        <f>SUM(InformeTbHv[[#This Row],[T OTRA PARADA 1]:[T OTRA PARADA 5]])</f>
        <v>5.5</v>
      </c>
      <c r="M1984" s="357" t="s">
        <v>79</v>
      </c>
      <c r="N1984" s="357" t="s">
        <v>1417</v>
      </c>
      <c r="O1984" s="358" t="s">
        <v>64</v>
      </c>
      <c r="P1984" s="354">
        <v>94282613</v>
      </c>
      <c r="Q1984" s="354" t="s">
        <v>43</v>
      </c>
      <c r="R1984" s="354" t="s">
        <v>74</v>
      </c>
      <c r="S1984" s="359">
        <v>46154</v>
      </c>
      <c r="T1984" s="354" t="s">
        <v>1352</v>
      </c>
      <c r="U1984" s="354"/>
      <c r="V1984" s="354"/>
      <c r="W1984" s="354"/>
      <c r="X1984" s="354"/>
      <c r="Y1984" s="354"/>
      <c r="Z1984" s="354"/>
      <c r="AA1984" s="354"/>
      <c r="AB1984" s="354"/>
      <c r="AC1984" s="354" t="s">
        <v>1463</v>
      </c>
      <c r="AD1984" s="354" t="s">
        <v>1508</v>
      </c>
      <c r="AE1984" s="354" t="s">
        <v>1521</v>
      </c>
      <c r="AF1984" s="354">
        <v>26.335330441085052</v>
      </c>
      <c r="AG1984" s="360" t="s">
        <v>208</v>
      </c>
      <c r="AH1984" s="361">
        <v>3</v>
      </c>
      <c r="AI1984" s="357" t="s">
        <v>45</v>
      </c>
      <c r="AJ1984" s="448">
        <f>VLOOKUP(InformeTbHv[[#This Row],[TURNO]],[1]INFORMEHV!AI$2:AK$184,2,0)</f>
        <v>0.58333333333333337</v>
      </c>
      <c r="AK1984" s="448">
        <f>VLOOKUP(InformeTbHv[[#This Row],[TURNO]],[1]INFORMEHV!AI$2:AK$184,3,0)</f>
        <v>0.91666666666666663</v>
      </c>
      <c r="AL1984" s="357">
        <v>23</v>
      </c>
      <c r="AM1984" s="354">
        <v>134</v>
      </c>
      <c r="AN1984" s="354">
        <v>31.77</v>
      </c>
      <c r="AO1984" s="354">
        <v>15.04</v>
      </c>
      <c r="AP1984" s="354"/>
      <c r="AQ1984" s="356">
        <v>17</v>
      </c>
      <c r="AR1984" s="357">
        <v>8</v>
      </c>
      <c r="AS1984" s="354"/>
      <c r="AT1984" s="354"/>
      <c r="AU1984" s="354"/>
      <c r="AV1984" s="354"/>
      <c r="AW1984" s="354"/>
      <c r="AX1984" s="354"/>
      <c r="AY1984" s="354"/>
      <c r="AZ1984" s="362" t="s">
        <v>1393</v>
      </c>
      <c r="BA1984" s="354" t="s">
        <v>48</v>
      </c>
      <c r="BB198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5.5</v>
      </c>
      <c r="BC1984" s="355">
        <v>5.5</v>
      </c>
      <c r="BD1984" s="355"/>
      <c r="BE1984" s="355"/>
      <c r="BF1984" s="355"/>
      <c r="BG1984" s="363"/>
      <c r="BH1984" s="44" t="s">
        <v>841</v>
      </c>
      <c r="BI1984" s="59"/>
      <c r="BJ1984" s="59"/>
      <c r="BK1984" s="60"/>
      <c r="BL1984" s="364"/>
    </row>
    <row r="1985" spans="1:64" ht="24.75" customHeight="1" x14ac:dyDescent="0.3">
      <c r="A1985" s="339">
        <f>IFERROR(InformeTbHv[[#This Row],[T EFECTIVO]]/InformeTbHv[[#This Row],[Horas disponibles]],0)</f>
        <v>0.89569752281616688</v>
      </c>
      <c r="B1985" s="76">
        <f>((InformeTbHv[[#This Row],[T PROGRAMADO]]-InformeTbHv[[#This Row],[HORAS DE OTRAS PARADA]]))/InformeTbHv[[#This Row],[T PROGRAMADO]]</f>
        <v>0.85875000000000001</v>
      </c>
      <c r="C1985" s="340">
        <f>IFERROR(((InformeTbHv[[#This Row],[T PROGRAMADO]]-InformeTbHv[[#This Row],[Ttal P. mec]])/InformeTbHv[[#This Row],[T PROGRAMADO]]),0)</f>
        <v>0.95874999999999999</v>
      </c>
      <c r="D1985" s="341">
        <f>IFERROR(ROUND(InformeTbHv[[#This Row],[TOTAL DE ARBOLES]]/InformeTbHv[[#This Row],[T EFECTIVO]],2),"")</f>
        <v>59.1</v>
      </c>
      <c r="E1985" s="341">
        <f>(IFERROR(ROUND(InformeTbHv[[#This Row],[M3]]/InformeTbHv[[#This Row],[TOTAL DE ARBOLES]],2),""))</f>
        <v>0.22</v>
      </c>
      <c r="F1985" s="39">
        <f>IFERROR(ROUND(InformeTbHv[[#This Row],[M3]]/InformeTbHv[[#This Row],[T EFECTIVO]],2),"")</f>
        <v>12.83</v>
      </c>
      <c r="G1985" s="342">
        <f>InformeTbHv[[#This Row],[T PROGRAMADO]]-InformeTbHv[[#This Row],[HORAS DE OTRAS PARADA]]</f>
        <v>6.87</v>
      </c>
      <c r="H1985" s="342">
        <f>InformeTbHv[[#This Row],[T PROGRAMADO]]-SUM(InformeTbHv[[#This Row],[T PARADAS MEC]]+InformeTbHv[[#This Row],[ALISTAMIENTO]]+InformeTbHv[[#This Row],[Mantenimiento periódico]])</f>
        <v>7.67</v>
      </c>
      <c r="I1985" s="342">
        <f>InformeTbHv[[#This Row],[T PARADAS MEC]]+InformeTbHv[[#This Row],[ALISTAMIENTO]]+InformeTbHv[[#This Row],[Mantenimiento periódico]]</f>
        <v>0.33</v>
      </c>
      <c r="J1985" s="342">
        <f>SUMIF(InformeTbHv[[#This Row],[MOTIVO 1]],"Mantenimiento periódico",InformeTbHv[[#This Row],[T OTRA PARADA 1]])</f>
        <v>0</v>
      </c>
      <c r="K1985" s="343">
        <f>InformeTbHv[[#This Row],[Mantenimiento periódico]]+InformeTbHv[[#This Row],[ALISTAMIENTO]]</f>
        <v>0.33</v>
      </c>
      <c r="L1985" s="343">
        <f>SUM(InformeTbHv[[#This Row],[T OTRA PARADA 1]:[T OTRA PARADA 5]])</f>
        <v>0.3</v>
      </c>
      <c r="M1985" s="344" t="s">
        <v>68</v>
      </c>
      <c r="N1985" s="344" t="s">
        <v>1417</v>
      </c>
      <c r="O1985" s="345" t="s">
        <v>85</v>
      </c>
      <c r="P1985" s="341">
        <v>15961194</v>
      </c>
      <c r="Q1985" s="341" t="s">
        <v>65</v>
      </c>
      <c r="R1985" s="341" t="s">
        <v>44</v>
      </c>
      <c r="S1985" s="346">
        <v>46157</v>
      </c>
      <c r="T1985" s="341" t="s">
        <v>66</v>
      </c>
      <c r="U1985" s="341"/>
      <c r="V1985" s="341"/>
      <c r="W1985" s="341"/>
      <c r="X1985" s="341"/>
      <c r="Y1985" s="341"/>
      <c r="Z1985" s="341"/>
      <c r="AA1985" s="341"/>
      <c r="AB1985" s="341"/>
      <c r="AC1985" s="341" t="s">
        <v>1443</v>
      </c>
      <c r="AD1985" s="341" t="s">
        <v>1488</v>
      </c>
      <c r="AE1985" s="341" t="s">
        <v>1512</v>
      </c>
      <c r="AF1985" s="341">
        <v>29.074793843043448</v>
      </c>
      <c r="AG1985" s="347" t="s">
        <v>206</v>
      </c>
      <c r="AH1985" s="348">
        <v>14</v>
      </c>
      <c r="AI1985" s="344" t="s">
        <v>45</v>
      </c>
      <c r="AJ1985" s="442">
        <f>VLOOKUP(InformeTbHv[[#This Row],[TURNO]],[1]INFORMEHV!AI$2:AK$184,2,0)</f>
        <v>0.58333333333333337</v>
      </c>
      <c r="AK1985" s="442">
        <f>VLOOKUP(InformeTbHv[[#This Row],[TURNO]],[1]INFORMEHV!AI$2:AK$184,3,0)</f>
        <v>0.91666666666666663</v>
      </c>
      <c r="AL1985" s="344">
        <v>29</v>
      </c>
      <c r="AM1985" s="341">
        <v>406</v>
      </c>
      <c r="AN1985" s="341">
        <v>88.16</v>
      </c>
      <c r="AO1985" s="341">
        <v>14.08</v>
      </c>
      <c r="AP1985" s="341"/>
      <c r="AQ1985" s="343"/>
      <c r="AR1985" s="344">
        <v>8</v>
      </c>
      <c r="AS1985" s="341"/>
      <c r="AT1985" s="341"/>
      <c r="AU1985" s="341"/>
      <c r="AV1985" s="341">
        <v>0.33</v>
      </c>
      <c r="AW1985" s="341">
        <v>0.17</v>
      </c>
      <c r="AX1985" s="341">
        <v>0.33</v>
      </c>
      <c r="AY1985" s="341">
        <v>0.3</v>
      </c>
      <c r="AZ1985" s="349" t="s">
        <v>1398</v>
      </c>
      <c r="BA1985" s="341" t="s">
        <v>48</v>
      </c>
      <c r="BB198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1.1300000000000001</v>
      </c>
      <c r="BC1985" s="342">
        <v>0.3</v>
      </c>
      <c r="BD1985" s="342"/>
      <c r="BE1985" s="342"/>
      <c r="BF1985" s="342"/>
      <c r="BG1985" s="350"/>
      <c r="BH1985" s="367" t="s">
        <v>236</v>
      </c>
      <c r="BI1985" s="45"/>
      <c r="BJ1985" s="45"/>
      <c r="BK1985" s="46"/>
      <c r="BL1985" s="351"/>
    </row>
    <row r="1986" spans="1:64" ht="24.75" customHeight="1" x14ac:dyDescent="0.3">
      <c r="A1986" s="339">
        <f>IFERROR(InformeTbHv[[#This Row],[T EFECTIVO]]/InformeTbHv[[#This Row],[Horas disponibles]],0)</f>
        <v>0.81486310299869624</v>
      </c>
      <c r="B1986" s="76">
        <f>((InformeTbHv[[#This Row],[T PROGRAMADO]]-InformeTbHv[[#This Row],[HORAS DE OTRAS PARADA]]))/InformeTbHv[[#This Row],[T PROGRAMADO]]</f>
        <v>0.78125</v>
      </c>
      <c r="C1986" s="340">
        <f>IFERROR(((InformeTbHv[[#This Row],[T PROGRAMADO]]-InformeTbHv[[#This Row],[Ttal P. mec]])/InformeTbHv[[#This Row],[T PROGRAMADO]]),0)</f>
        <v>0.95874999999999999</v>
      </c>
      <c r="D1986" s="341">
        <f>IFERROR(ROUND(InformeTbHv[[#This Row],[TOTAL DE ARBOLES]]/InformeTbHv[[#This Row],[T EFECTIVO]],2),"")</f>
        <v>46.88</v>
      </c>
      <c r="E1986" s="341">
        <f>(IFERROR(ROUND(InformeTbHv[[#This Row],[M3]]/InformeTbHv[[#This Row],[TOTAL DE ARBOLES]],2),""))</f>
        <v>0.27</v>
      </c>
      <c r="F1986" s="39">
        <f>IFERROR(ROUND(InformeTbHv[[#This Row],[M3]]/InformeTbHv[[#This Row],[T EFECTIVO]],2),"")</f>
        <v>12.46</v>
      </c>
      <c r="G1986" s="342">
        <f>InformeTbHv[[#This Row],[T PROGRAMADO]]-InformeTbHv[[#This Row],[HORAS DE OTRAS PARADA]]</f>
        <v>6.25</v>
      </c>
      <c r="H1986" s="342">
        <f>InformeTbHv[[#This Row],[T PROGRAMADO]]-SUM(InformeTbHv[[#This Row],[T PARADAS MEC]]+InformeTbHv[[#This Row],[ALISTAMIENTO]]+InformeTbHv[[#This Row],[Mantenimiento periódico]])</f>
        <v>7.67</v>
      </c>
      <c r="I1986" s="342">
        <f>InformeTbHv[[#This Row],[T PARADAS MEC]]+InformeTbHv[[#This Row],[ALISTAMIENTO]]+InformeTbHv[[#This Row],[Mantenimiento periódico]]</f>
        <v>0.33</v>
      </c>
      <c r="J1986" s="342">
        <f>SUMIF(InformeTbHv[[#This Row],[MOTIVO 1]],"Mantenimiento periódico",InformeTbHv[[#This Row],[T OTRA PARADA 1]])</f>
        <v>0</v>
      </c>
      <c r="K1986" s="343">
        <f>InformeTbHv[[#This Row],[Mantenimiento periódico]]+InformeTbHv[[#This Row],[ALISTAMIENTO]]</f>
        <v>0.33</v>
      </c>
      <c r="L1986" s="343">
        <f>SUM(InformeTbHv[[#This Row],[T OTRA PARADA 1]:[T OTRA PARADA 5]])</f>
        <v>1.0900000000000001</v>
      </c>
      <c r="M1986" s="344" t="s">
        <v>68</v>
      </c>
      <c r="N1986" s="344" t="s">
        <v>1417</v>
      </c>
      <c r="O1986" s="345" t="s">
        <v>82</v>
      </c>
      <c r="P1986" s="341">
        <v>94266396</v>
      </c>
      <c r="Q1986" s="341" t="s">
        <v>65</v>
      </c>
      <c r="R1986" s="341" t="s">
        <v>44</v>
      </c>
      <c r="S1986" s="346">
        <v>46157</v>
      </c>
      <c r="T1986" s="341" t="s">
        <v>66</v>
      </c>
      <c r="U1986" s="341"/>
      <c r="V1986" s="341"/>
      <c r="W1986" s="341"/>
      <c r="X1986" s="341"/>
      <c r="Y1986" s="341"/>
      <c r="Z1986" s="341"/>
      <c r="AA1986" s="341"/>
      <c r="AB1986" s="341"/>
      <c r="AC1986" s="341" t="s">
        <v>1443</v>
      </c>
      <c r="AD1986" s="341" t="s">
        <v>1488</v>
      </c>
      <c r="AE1986" s="341" t="s">
        <v>1512</v>
      </c>
      <c r="AF1986" s="341">
        <v>29.074793843043448</v>
      </c>
      <c r="AG1986" s="347" t="s">
        <v>206</v>
      </c>
      <c r="AH1986" s="348">
        <v>14</v>
      </c>
      <c r="AI1986" s="344" t="s">
        <v>47</v>
      </c>
      <c r="AJ1986" s="442">
        <f>VLOOKUP(InformeTbHv[[#This Row],[TURNO]],[1]INFORMEHV!AI$2:AK$184,2,0)</f>
        <v>0.25</v>
      </c>
      <c r="AK1986" s="442">
        <f>VLOOKUP(InformeTbHv[[#This Row],[TURNO]],[1]INFORMEHV!AI$2:AK$184,3,0)</f>
        <v>0.58333333333333337</v>
      </c>
      <c r="AL1986" s="344">
        <v>29</v>
      </c>
      <c r="AM1986" s="341">
        <v>293</v>
      </c>
      <c r="AN1986" s="341">
        <v>77.87</v>
      </c>
      <c r="AO1986" s="341">
        <v>15.05</v>
      </c>
      <c r="AP1986" s="341"/>
      <c r="AQ1986" s="343"/>
      <c r="AR1986" s="344">
        <v>8</v>
      </c>
      <c r="AS1986" s="341"/>
      <c r="AT1986" s="341"/>
      <c r="AU1986" s="341"/>
      <c r="AV1986" s="341">
        <v>0.33</v>
      </c>
      <c r="AW1986" s="341"/>
      <c r="AX1986" s="341">
        <v>0.33</v>
      </c>
      <c r="AY1986" s="341">
        <v>1</v>
      </c>
      <c r="AZ1986" s="349" t="s">
        <v>1399</v>
      </c>
      <c r="BA1986" s="341" t="s">
        <v>48</v>
      </c>
      <c r="BB198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1.75</v>
      </c>
      <c r="BC1986" s="342">
        <v>1.0900000000000001</v>
      </c>
      <c r="BD1986" s="342"/>
      <c r="BE1986" s="342"/>
      <c r="BF1986" s="342"/>
      <c r="BG1986" s="350"/>
      <c r="BH1986" s="367" t="s">
        <v>242</v>
      </c>
      <c r="BI1986" s="45"/>
      <c r="BJ1986" s="45"/>
      <c r="BK1986" s="46"/>
      <c r="BL1986" s="351"/>
    </row>
    <row r="1987" spans="1:64" ht="24.75" customHeight="1" x14ac:dyDescent="0.3">
      <c r="A1987" s="339">
        <f>IFERROR(InformeTbHv[[#This Row],[T EFECTIVO]]/InformeTbHv[[#This Row],[Horas disponibles]],0)</f>
        <v>0.75098296199213643</v>
      </c>
      <c r="B1987" s="76">
        <f>((InformeTbHv[[#This Row],[T PROGRAMADO]]-InformeTbHv[[#This Row],[HORAS DE OTRAS PARADA]]))/InformeTbHv[[#This Row],[T PROGRAMADO]]</f>
        <v>0.71625000000000016</v>
      </c>
      <c r="C1987" s="340">
        <f>IFERROR(((InformeTbHv[[#This Row],[T PROGRAMADO]]-InformeTbHv[[#This Row],[Ttal P. mec]])/InformeTbHv[[#This Row],[T PROGRAMADO]]),0)</f>
        <v>0.95374999999999999</v>
      </c>
      <c r="D1987" s="341">
        <f>IFERROR(ROUND(InformeTbHv[[#This Row],[TOTAL DE ARBOLES]]/InformeTbHv[[#This Row],[T EFECTIVO]],2),"")</f>
        <v>77.84</v>
      </c>
      <c r="E1987" s="341">
        <f>(IFERROR(ROUND(InformeTbHv[[#This Row],[M3]]/InformeTbHv[[#This Row],[TOTAL DE ARBOLES]],2),""))</f>
        <v>0.25</v>
      </c>
      <c r="F1987" s="39">
        <f>IFERROR(ROUND(InformeTbHv[[#This Row],[M3]]/InformeTbHv[[#This Row],[T EFECTIVO]],2),"")</f>
        <v>19.37</v>
      </c>
      <c r="G1987" s="342">
        <f>InformeTbHv[[#This Row],[T PROGRAMADO]]-InformeTbHv[[#This Row],[HORAS DE OTRAS PARADA]]</f>
        <v>5.7300000000000013</v>
      </c>
      <c r="H1987" s="342">
        <f>InformeTbHv[[#This Row],[T PROGRAMADO]]-SUM(InformeTbHv[[#This Row],[T PARADAS MEC]]+InformeTbHv[[#This Row],[ALISTAMIENTO]]+InformeTbHv[[#This Row],[Mantenimiento periódico]])</f>
        <v>7.63</v>
      </c>
      <c r="I1987" s="342">
        <f>InformeTbHv[[#This Row],[T PARADAS MEC]]+InformeTbHv[[#This Row],[ALISTAMIENTO]]+InformeTbHv[[#This Row],[Mantenimiento periódico]]</f>
        <v>0.37</v>
      </c>
      <c r="J1987" s="342">
        <f>SUMIF(InformeTbHv[[#This Row],[MOTIVO 1]],"Mantenimiento periódico",InformeTbHv[[#This Row],[T OTRA PARADA 1]])</f>
        <v>0</v>
      </c>
      <c r="K1987" s="343">
        <f>InformeTbHv[[#This Row],[Mantenimiento periódico]]+InformeTbHv[[#This Row],[ALISTAMIENTO]]</f>
        <v>0.37</v>
      </c>
      <c r="L1987" s="343">
        <f>SUM(InformeTbHv[[#This Row],[T OTRA PARADA 1]:[T OTRA PARADA 5]])</f>
        <v>1.099999999999999</v>
      </c>
      <c r="M1987" s="344" t="s">
        <v>79</v>
      </c>
      <c r="N1987" s="344" t="s">
        <v>1417</v>
      </c>
      <c r="O1987" s="345" t="s">
        <v>69</v>
      </c>
      <c r="P1987" s="341">
        <v>1059706760</v>
      </c>
      <c r="Q1987" s="341" t="s">
        <v>43</v>
      </c>
      <c r="R1987" s="341" t="s">
        <v>74</v>
      </c>
      <c r="S1987" s="346">
        <v>46156</v>
      </c>
      <c r="T1987" s="341" t="s">
        <v>1352</v>
      </c>
      <c r="U1987" s="341"/>
      <c r="V1987" s="341"/>
      <c r="W1987" s="341"/>
      <c r="X1987" s="341"/>
      <c r="Y1987" s="341"/>
      <c r="Z1987" s="341"/>
      <c r="AA1987" s="341"/>
      <c r="AB1987" s="341"/>
      <c r="AC1987" s="341" t="s">
        <v>1463</v>
      </c>
      <c r="AD1987" s="341" t="s">
        <v>1508</v>
      </c>
      <c r="AE1987" s="341" t="s">
        <v>1521</v>
      </c>
      <c r="AF1987" s="341">
        <v>26.335330441085052</v>
      </c>
      <c r="AG1987" s="347" t="s">
        <v>208</v>
      </c>
      <c r="AH1987" s="348">
        <v>3</v>
      </c>
      <c r="AI1987" s="344" t="s">
        <v>47</v>
      </c>
      <c r="AJ1987" s="442">
        <f>VLOOKUP(InformeTbHv[[#This Row],[TURNO]],[1]INFORMEHV!AI$2:AK$184,2,0)</f>
        <v>0.25</v>
      </c>
      <c r="AK1987" s="442">
        <f>VLOOKUP(InformeTbHv[[#This Row],[TURNO]],[1]INFORMEHV!AI$2:AK$184,3,0)</f>
        <v>0.58333333333333337</v>
      </c>
      <c r="AL1987" s="344">
        <v>19</v>
      </c>
      <c r="AM1987" s="341">
        <v>446</v>
      </c>
      <c r="AN1987" s="341">
        <v>110.98</v>
      </c>
      <c r="AO1987" s="341">
        <v>19.89</v>
      </c>
      <c r="AP1987" s="341"/>
      <c r="AQ1987" s="343">
        <v>19</v>
      </c>
      <c r="AR1987" s="344">
        <v>8</v>
      </c>
      <c r="AS1987" s="341"/>
      <c r="AT1987" s="341"/>
      <c r="AU1987" s="341"/>
      <c r="AV1987" s="341">
        <v>0.37</v>
      </c>
      <c r="AW1987" s="341">
        <v>0.3</v>
      </c>
      <c r="AX1987" s="341">
        <v>0.5</v>
      </c>
      <c r="AY1987" s="341"/>
      <c r="AZ1987" s="349" t="s">
        <v>203</v>
      </c>
      <c r="BA1987" s="341" t="s">
        <v>48</v>
      </c>
      <c r="BB198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2.2699999999999987</v>
      </c>
      <c r="BC1987" s="342">
        <v>0.266666666666666</v>
      </c>
      <c r="BD1987" s="342">
        <v>0.83333333333333304</v>
      </c>
      <c r="BE1987" s="342"/>
      <c r="BF1987" s="342"/>
      <c r="BG1987" s="350"/>
      <c r="BH1987" s="367" t="s">
        <v>90</v>
      </c>
      <c r="BI1987" s="45" t="s">
        <v>51</v>
      </c>
      <c r="BJ1987" s="45"/>
      <c r="BK1987" s="46"/>
      <c r="BL1987" s="351"/>
    </row>
    <row r="1988" spans="1:64" ht="24.75" customHeight="1" x14ac:dyDescent="0.3">
      <c r="A1988" s="339">
        <f>IFERROR(InformeTbHv[[#This Row],[T EFECTIVO]]/InformeTbHv[[#This Row],[Horas disponibles]],0)</f>
        <v>0.88829071332436071</v>
      </c>
      <c r="B1988" s="76">
        <f>((InformeTbHv[[#This Row],[T PROGRAMADO]]-InformeTbHv[[#This Row],[HORAS DE OTRAS PARADA]]))/InformeTbHv[[#This Row],[T PROGRAMADO]]</f>
        <v>0.82499999999999996</v>
      </c>
      <c r="C1988" s="340">
        <f>IFERROR(((InformeTbHv[[#This Row],[T PROGRAMADO]]-InformeTbHv[[#This Row],[Ttal P. mec]])/InformeTbHv[[#This Row],[T PROGRAMADO]]),0)</f>
        <v>0.92874999999999996</v>
      </c>
      <c r="D1988" s="341">
        <f>IFERROR(ROUND(InformeTbHv[[#This Row],[TOTAL DE ARBOLES]]/InformeTbHv[[#This Row],[T EFECTIVO]],2),"")</f>
        <v>49.39</v>
      </c>
      <c r="E1988" s="341">
        <f>(IFERROR(ROUND(InformeTbHv[[#This Row],[M3]]/InformeTbHv[[#This Row],[TOTAL DE ARBOLES]],2),""))</f>
        <v>0.17</v>
      </c>
      <c r="F1988" s="39">
        <f>IFERROR(ROUND(InformeTbHv[[#This Row],[M3]]/InformeTbHv[[#This Row],[T EFECTIVO]],2),"")</f>
        <v>8.64</v>
      </c>
      <c r="G1988" s="342">
        <f>InformeTbHv[[#This Row],[T PROGRAMADO]]-InformeTbHv[[#This Row],[HORAS DE OTRAS PARADA]]</f>
        <v>6.6</v>
      </c>
      <c r="H1988" s="342">
        <f>InformeTbHv[[#This Row],[T PROGRAMADO]]-SUM(InformeTbHv[[#This Row],[T PARADAS MEC]]+InformeTbHv[[#This Row],[ALISTAMIENTO]]+InformeTbHv[[#This Row],[Mantenimiento periódico]])</f>
        <v>7.43</v>
      </c>
      <c r="I1988" s="342">
        <f>InformeTbHv[[#This Row],[T PARADAS MEC]]+InformeTbHv[[#This Row],[ALISTAMIENTO]]+InformeTbHv[[#This Row],[Mantenimiento periódico]]</f>
        <v>0.56999999999999995</v>
      </c>
      <c r="J1988" s="342">
        <f>SUMIF(InformeTbHv[[#This Row],[MOTIVO 1]],"Mantenimiento periódico",InformeTbHv[[#This Row],[T OTRA PARADA 1]])</f>
        <v>0</v>
      </c>
      <c r="K1988" s="343">
        <f>InformeTbHv[[#This Row],[Mantenimiento periódico]]+InformeTbHv[[#This Row],[ALISTAMIENTO]]</f>
        <v>0.56999999999999995</v>
      </c>
      <c r="L1988" s="343">
        <f>SUM(InformeTbHv[[#This Row],[T OTRA PARADA 1]:[T OTRA PARADA 5]])</f>
        <v>0</v>
      </c>
      <c r="M1988" s="344" t="s">
        <v>42</v>
      </c>
      <c r="N1988" s="344" t="s">
        <v>1418</v>
      </c>
      <c r="O1988" s="345" t="s">
        <v>75</v>
      </c>
      <c r="P1988" s="341">
        <v>1114481552</v>
      </c>
      <c r="Q1988" s="341" t="s">
        <v>43</v>
      </c>
      <c r="R1988" s="341" t="s">
        <v>44</v>
      </c>
      <c r="S1988" s="346">
        <v>46156</v>
      </c>
      <c r="T1988" s="341" t="s">
        <v>1284</v>
      </c>
      <c r="U1988" s="341"/>
      <c r="V1988" s="341"/>
      <c r="W1988" s="341"/>
      <c r="X1988" s="341"/>
      <c r="Y1988" s="341"/>
      <c r="Z1988" s="341"/>
      <c r="AA1988" s="341"/>
      <c r="AB1988" s="341"/>
      <c r="AC1988" s="341" t="s">
        <v>1460</v>
      </c>
      <c r="AD1988" s="341" t="s">
        <v>1505</v>
      </c>
      <c r="AE1988" s="341" t="s">
        <v>1518</v>
      </c>
      <c r="AF1988" s="341">
        <v>19.535915388418871</v>
      </c>
      <c r="AG1988" s="347" t="s">
        <v>205</v>
      </c>
      <c r="AH1988" s="348">
        <v>3</v>
      </c>
      <c r="AI1988" s="344" t="s">
        <v>47</v>
      </c>
      <c r="AJ1988" s="442">
        <f>VLOOKUP(InformeTbHv[[#This Row],[TURNO]],[1]INFORMEHV!AI$2:AK$184,2,0)</f>
        <v>0.25</v>
      </c>
      <c r="AK1988" s="442">
        <f>VLOOKUP(InformeTbHv[[#This Row],[TURNO]],[1]INFORMEHV!AI$2:AK$184,3,0)</f>
        <v>0.58333333333333337</v>
      </c>
      <c r="AL1988" s="344">
        <v>22</v>
      </c>
      <c r="AM1988" s="341">
        <v>326</v>
      </c>
      <c r="AN1988" s="341">
        <v>57</v>
      </c>
      <c r="AO1988" s="341">
        <v>8</v>
      </c>
      <c r="AP1988" s="341">
        <v>49</v>
      </c>
      <c r="AQ1988" s="343">
        <v>13</v>
      </c>
      <c r="AR1988" s="344">
        <v>8</v>
      </c>
      <c r="AS1988" s="341"/>
      <c r="AT1988" s="341"/>
      <c r="AU1988" s="341"/>
      <c r="AV1988" s="341">
        <v>0.56999999999999995</v>
      </c>
      <c r="AW1988" s="341">
        <v>0.25</v>
      </c>
      <c r="AX1988" s="341">
        <v>0.57999999999999996</v>
      </c>
      <c r="AY1988" s="341"/>
      <c r="AZ1988" s="349"/>
      <c r="BA1988" s="341" t="s">
        <v>48</v>
      </c>
      <c r="BB198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1.4</v>
      </c>
      <c r="BC1988" s="342"/>
      <c r="BD1988" s="342"/>
      <c r="BE1988" s="342"/>
      <c r="BF1988" s="342"/>
      <c r="BG1988" s="350"/>
      <c r="BH1988" s="367"/>
      <c r="BI1988" s="45"/>
      <c r="BJ1988" s="45"/>
      <c r="BK1988" s="46"/>
      <c r="BL1988" s="351"/>
    </row>
    <row r="1989" spans="1:64" ht="24.75" customHeight="1" x14ac:dyDescent="0.3">
      <c r="A1989" s="339">
        <f>IFERROR(InformeTbHv[[#This Row],[T EFECTIVO]]/InformeTbHv[[#This Row],[Horas disponibles]],0)</f>
        <v>0.93026499302649934</v>
      </c>
      <c r="B1989" s="76">
        <f>((InformeTbHv[[#This Row],[T PROGRAMADO]]-InformeTbHv[[#This Row],[HORAS DE OTRAS PARADA]]))/InformeTbHv[[#This Row],[T PROGRAMADO]]</f>
        <v>0.83374999999999999</v>
      </c>
      <c r="C1989" s="340">
        <f>IFERROR(((InformeTbHv[[#This Row],[T PROGRAMADO]]-InformeTbHv[[#This Row],[Ttal P. mec]])/InformeTbHv[[#This Row],[T PROGRAMADO]]),0)</f>
        <v>0.89624999999999999</v>
      </c>
      <c r="D1989" s="341">
        <f>IFERROR(ROUND(InformeTbHv[[#This Row],[TOTAL DE ARBOLES]]/InformeTbHv[[#This Row],[T EFECTIVO]],2),"")</f>
        <v>89.36</v>
      </c>
      <c r="E1989" s="341">
        <f>(IFERROR(ROUND(InformeTbHv[[#This Row],[M3]]/InformeTbHv[[#This Row],[TOTAL DE ARBOLES]],2),""))</f>
        <v>0.24</v>
      </c>
      <c r="F1989" s="39">
        <f>IFERROR(ROUND(InformeTbHv[[#This Row],[M3]]/InformeTbHv[[#This Row],[T EFECTIVO]],2),"")</f>
        <v>21.14</v>
      </c>
      <c r="G1989" s="342">
        <f>InformeTbHv[[#This Row],[T PROGRAMADO]]-InformeTbHv[[#This Row],[HORAS DE OTRAS PARADA]]</f>
        <v>6.67</v>
      </c>
      <c r="H1989" s="342">
        <f>InformeTbHv[[#This Row],[T PROGRAMADO]]-SUM(InformeTbHv[[#This Row],[T PARADAS MEC]]+InformeTbHv[[#This Row],[ALISTAMIENTO]]+InformeTbHv[[#This Row],[Mantenimiento periódico]])</f>
        <v>7.17</v>
      </c>
      <c r="I1989" s="342">
        <f>InformeTbHv[[#This Row],[T PARADAS MEC]]+InformeTbHv[[#This Row],[ALISTAMIENTO]]+InformeTbHv[[#This Row],[Mantenimiento periódico]]</f>
        <v>0.83</v>
      </c>
      <c r="J1989" s="342">
        <f>SUMIF(InformeTbHv[[#This Row],[MOTIVO 1]],"Mantenimiento periódico",InformeTbHv[[#This Row],[T OTRA PARADA 1]])</f>
        <v>0</v>
      </c>
      <c r="K1989" s="343">
        <f>InformeTbHv[[#This Row],[Mantenimiento periódico]]+InformeTbHv[[#This Row],[ALISTAMIENTO]]</f>
        <v>0</v>
      </c>
      <c r="L1989" s="343">
        <f>SUM(InformeTbHv[[#This Row],[T OTRA PARADA 1]:[T OTRA PARADA 5]])</f>
        <v>0</v>
      </c>
      <c r="M1989" s="344" t="s">
        <v>79</v>
      </c>
      <c r="N1989" s="344" t="s">
        <v>1417</v>
      </c>
      <c r="O1989" s="345" t="s">
        <v>64</v>
      </c>
      <c r="P1989" s="341">
        <v>94282613</v>
      </c>
      <c r="Q1989" s="341" t="s">
        <v>43</v>
      </c>
      <c r="R1989" s="341" t="s">
        <v>74</v>
      </c>
      <c r="S1989" s="346">
        <v>46156</v>
      </c>
      <c r="T1989" s="341" t="s">
        <v>1352</v>
      </c>
      <c r="U1989" s="341"/>
      <c r="V1989" s="341"/>
      <c r="W1989" s="341"/>
      <c r="X1989" s="341"/>
      <c r="Y1989" s="341"/>
      <c r="Z1989" s="341"/>
      <c r="AA1989" s="341"/>
      <c r="AB1989" s="341"/>
      <c r="AC1989" s="341" t="s">
        <v>1463</v>
      </c>
      <c r="AD1989" s="341" t="s">
        <v>1508</v>
      </c>
      <c r="AE1989" s="341" t="s">
        <v>1521</v>
      </c>
      <c r="AF1989" s="341">
        <v>26.335330441085052</v>
      </c>
      <c r="AG1989" s="347" t="s">
        <v>208</v>
      </c>
      <c r="AH1989" s="348">
        <v>3</v>
      </c>
      <c r="AI1989" s="344" t="s">
        <v>45</v>
      </c>
      <c r="AJ1989" s="442">
        <f>VLOOKUP(InformeTbHv[[#This Row],[TURNO]],[1]INFORMEHV!AI$2:AK$184,2,0)</f>
        <v>0.58333333333333337</v>
      </c>
      <c r="AK1989" s="442">
        <f>VLOOKUP(InformeTbHv[[#This Row],[TURNO]],[1]INFORMEHV!AI$2:AK$184,3,0)</f>
        <v>0.91666666666666663</v>
      </c>
      <c r="AL1989" s="344">
        <v>23</v>
      </c>
      <c r="AM1989" s="341">
        <v>596</v>
      </c>
      <c r="AN1989" s="341">
        <v>141.03</v>
      </c>
      <c r="AO1989" s="341">
        <v>20.41</v>
      </c>
      <c r="AP1989" s="341"/>
      <c r="AQ1989" s="343">
        <v>18</v>
      </c>
      <c r="AR1989" s="344">
        <v>8</v>
      </c>
      <c r="AS1989" s="341">
        <v>0.83</v>
      </c>
      <c r="AT1989" s="341" t="s">
        <v>328</v>
      </c>
      <c r="AU1989" s="341" t="s">
        <v>209</v>
      </c>
      <c r="AV1989" s="341"/>
      <c r="AW1989" s="341">
        <v>0.17</v>
      </c>
      <c r="AX1989" s="341">
        <v>0.33</v>
      </c>
      <c r="AY1989" s="341"/>
      <c r="AZ1989" s="349" t="s">
        <v>1400</v>
      </c>
      <c r="BA1989" s="341" t="s">
        <v>48</v>
      </c>
      <c r="BB198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1.33</v>
      </c>
      <c r="BC1989" s="342"/>
      <c r="BD1989" s="342"/>
      <c r="BE1989" s="342"/>
      <c r="BF1989" s="342"/>
      <c r="BG1989" s="350"/>
      <c r="BH1989" s="367"/>
      <c r="BI1989" s="45"/>
      <c r="BJ1989" s="45"/>
      <c r="BK1989" s="46"/>
      <c r="BL1989" s="351"/>
    </row>
    <row r="1990" spans="1:64" ht="24.75" customHeight="1" x14ac:dyDescent="0.3">
      <c r="A1990" s="339">
        <f>IFERROR(InformeTbHv[[#This Row],[T EFECTIVO]]/InformeTbHv[[#This Row],[Horas disponibles]],0)</f>
        <v>0.87992831541218641</v>
      </c>
      <c r="B1990" s="76">
        <f>((InformeTbHv[[#This Row],[T PROGRAMADO]]-InformeTbHv[[#This Row],[HORAS DE OTRAS PARADA]]))/InformeTbHv[[#This Row],[T PROGRAMADO]]</f>
        <v>0.61375000000000002</v>
      </c>
      <c r="C1990" s="340">
        <f>IFERROR(((InformeTbHv[[#This Row],[T PROGRAMADO]]-InformeTbHv[[#This Row],[Ttal P. mec]])/InformeTbHv[[#This Row],[T PROGRAMADO]]),0)</f>
        <v>0.69750000000000001</v>
      </c>
      <c r="D1990" s="341">
        <f>IFERROR(ROUND(InformeTbHv[[#This Row],[TOTAL DE ARBOLES]]/InformeTbHv[[#This Row],[T EFECTIVO]],2),"")</f>
        <v>30.96</v>
      </c>
      <c r="E1990" s="341">
        <f>(IFERROR(ROUND(InformeTbHv[[#This Row],[M3]]/InformeTbHv[[#This Row],[TOTAL DE ARBOLES]],2),""))</f>
        <v>0.33</v>
      </c>
      <c r="F1990" s="39">
        <f>IFERROR(ROUND(InformeTbHv[[#This Row],[M3]]/InformeTbHv[[#This Row],[T EFECTIVO]],2),"")</f>
        <v>10.18</v>
      </c>
      <c r="G1990" s="342">
        <f>InformeTbHv[[#This Row],[T PROGRAMADO]]-InformeTbHv[[#This Row],[HORAS DE OTRAS PARADA]]</f>
        <v>4.91</v>
      </c>
      <c r="H1990" s="342">
        <f>InformeTbHv[[#This Row],[T PROGRAMADO]]-SUM(InformeTbHv[[#This Row],[T PARADAS MEC]]+InformeTbHv[[#This Row],[ALISTAMIENTO]]+InformeTbHv[[#This Row],[Mantenimiento periódico]])</f>
        <v>5.58</v>
      </c>
      <c r="I1990" s="342">
        <f>InformeTbHv[[#This Row],[T PARADAS MEC]]+InformeTbHv[[#This Row],[ALISTAMIENTO]]+InformeTbHv[[#This Row],[Mantenimiento periódico]]</f>
        <v>2.42</v>
      </c>
      <c r="J1990" s="342">
        <f>SUMIF(InformeTbHv[[#This Row],[MOTIVO 1]],"Mantenimiento periódico",InformeTbHv[[#This Row],[T OTRA PARADA 1]])</f>
        <v>0</v>
      </c>
      <c r="K1990" s="343">
        <f>InformeTbHv[[#This Row],[Mantenimiento periódico]]+InformeTbHv[[#This Row],[ALISTAMIENTO]]</f>
        <v>0.42</v>
      </c>
      <c r="L1990" s="343">
        <f>SUM(InformeTbHv[[#This Row],[T OTRA PARADA 1]:[T OTRA PARADA 5]])</f>
        <v>0</v>
      </c>
      <c r="M1990" s="344" t="s">
        <v>55</v>
      </c>
      <c r="N1990" s="344" t="s">
        <v>1418</v>
      </c>
      <c r="O1990" s="345" t="s">
        <v>56</v>
      </c>
      <c r="P1990" s="341">
        <v>1114480052</v>
      </c>
      <c r="Q1990" s="341" t="s">
        <v>43</v>
      </c>
      <c r="R1990" s="341" t="s">
        <v>49</v>
      </c>
      <c r="S1990" s="346">
        <v>46155</v>
      </c>
      <c r="T1990" s="341" t="s">
        <v>518</v>
      </c>
      <c r="U1990" s="341"/>
      <c r="V1990" s="341"/>
      <c r="W1990" s="341"/>
      <c r="X1990" s="341"/>
      <c r="Y1990" s="341"/>
      <c r="Z1990" s="341"/>
      <c r="AA1990" s="341"/>
      <c r="AB1990" s="341"/>
      <c r="AC1990" s="341" t="s">
        <v>1431</v>
      </c>
      <c r="AD1990" s="341" t="s">
        <v>1476</v>
      </c>
      <c r="AE1990" s="341" t="s">
        <v>1518</v>
      </c>
      <c r="AF1990" s="341">
        <v>19.234154182394327</v>
      </c>
      <c r="AG1990" s="347" t="s">
        <v>207</v>
      </c>
      <c r="AH1990" s="348">
        <v>28</v>
      </c>
      <c r="AI1990" s="344" t="s">
        <v>45</v>
      </c>
      <c r="AJ1990" s="442">
        <f>VLOOKUP(InformeTbHv[[#This Row],[TURNO]],[1]INFORMEHV!AI$2:AK$184,2,0)</f>
        <v>0.58333333333333337</v>
      </c>
      <c r="AK1990" s="442">
        <f>VLOOKUP(InformeTbHv[[#This Row],[TURNO]],[1]INFORMEHV!AI$2:AK$184,3,0)</f>
        <v>0.91666666666666663</v>
      </c>
      <c r="AL1990" s="344">
        <v>26</v>
      </c>
      <c r="AM1990" s="341">
        <v>152</v>
      </c>
      <c r="AN1990" s="341">
        <v>50</v>
      </c>
      <c r="AO1990" s="341">
        <v>12</v>
      </c>
      <c r="AP1990" s="341">
        <v>35</v>
      </c>
      <c r="AQ1990" s="343">
        <v>26</v>
      </c>
      <c r="AR1990" s="344">
        <v>8</v>
      </c>
      <c r="AS1990" s="341">
        <v>2</v>
      </c>
      <c r="AT1990" s="341" t="s">
        <v>328</v>
      </c>
      <c r="AU1990" s="341" t="s">
        <v>1114</v>
      </c>
      <c r="AV1990" s="341">
        <v>0.42</v>
      </c>
      <c r="AW1990" s="341">
        <v>0.42</v>
      </c>
      <c r="AX1990" s="341">
        <v>0.25</v>
      </c>
      <c r="AY1990" s="341"/>
      <c r="AZ1990" s="349" t="s">
        <v>1192</v>
      </c>
      <c r="BA1990" s="341" t="s">
        <v>46</v>
      </c>
      <c r="BB199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3.09</v>
      </c>
      <c r="BC1990" s="342"/>
      <c r="BD1990" s="342"/>
      <c r="BE1990" s="342"/>
      <c r="BF1990" s="342"/>
      <c r="BG1990" s="350"/>
      <c r="BH1990" s="367"/>
      <c r="BI1990" s="45"/>
      <c r="BJ1990" s="45"/>
      <c r="BK1990" s="46"/>
      <c r="BL1990" s="351"/>
    </row>
    <row r="1991" spans="1:64" ht="24.75" customHeight="1" x14ac:dyDescent="0.3">
      <c r="A1991" s="352">
        <f>IFERROR(InformeTbHv[[#This Row],[T EFECTIVO]]/InformeTbHv[[#This Row],[Horas disponibles]],0)</f>
        <v>0.91160949868073882</v>
      </c>
      <c r="B1991" s="104">
        <f>((InformeTbHv[[#This Row],[T PROGRAMADO]]-InformeTbHv[[#This Row],[HORAS DE OTRAS PARADA]]))/InformeTbHv[[#This Row],[T PROGRAMADO]]</f>
        <v>0.86375000000000002</v>
      </c>
      <c r="C1991" s="353">
        <f>IFERROR(((InformeTbHv[[#This Row],[T PROGRAMADO]]-InformeTbHv[[#This Row],[Ttal P. mec]])/InformeTbHv[[#This Row],[T PROGRAMADO]]),0)</f>
        <v>0.94750000000000001</v>
      </c>
      <c r="D1991" s="354">
        <f>IFERROR(ROUND(InformeTbHv[[#This Row],[TOTAL DE ARBOLES]]/InformeTbHv[[#This Row],[T EFECTIVO]],2),"")</f>
        <v>42.26</v>
      </c>
      <c r="E1991" s="354">
        <f>(IFERROR(ROUND(InformeTbHv[[#This Row],[M3]]/InformeTbHv[[#This Row],[TOTAL DE ARBOLES]],2),""))</f>
        <v>0.27</v>
      </c>
      <c r="F1991" s="53">
        <f>IFERROR(ROUND(InformeTbHv[[#This Row],[M3]]/InformeTbHv[[#This Row],[T EFECTIVO]],2),"")</f>
        <v>11.58</v>
      </c>
      <c r="G1991" s="355">
        <f>InformeTbHv[[#This Row],[T PROGRAMADO]]-InformeTbHv[[#This Row],[HORAS DE OTRAS PARADA]]</f>
        <v>6.91</v>
      </c>
      <c r="H1991" s="355">
        <f>InformeTbHv[[#This Row],[T PROGRAMADO]]-SUM(InformeTbHv[[#This Row],[T PARADAS MEC]]+InformeTbHv[[#This Row],[ALISTAMIENTO]]+InformeTbHv[[#This Row],[Mantenimiento periódico]])</f>
        <v>7.58</v>
      </c>
      <c r="I1991" s="355">
        <f>InformeTbHv[[#This Row],[T PARADAS MEC]]+InformeTbHv[[#This Row],[ALISTAMIENTO]]+InformeTbHv[[#This Row],[Mantenimiento periódico]]</f>
        <v>0.42</v>
      </c>
      <c r="J1991" s="355">
        <f>SUMIF(InformeTbHv[[#This Row],[MOTIVO 1]],"Mantenimiento periódico",InformeTbHv[[#This Row],[T OTRA PARADA 1]])</f>
        <v>0</v>
      </c>
      <c r="K1991" s="356">
        <f>InformeTbHv[[#This Row],[Mantenimiento periódico]]+InformeTbHv[[#This Row],[ALISTAMIENTO]]</f>
        <v>0.42</v>
      </c>
      <c r="L1991" s="356">
        <f>SUM(InformeTbHv[[#This Row],[T OTRA PARADA 1]:[T OTRA PARADA 5]])</f>
        <v>0</v>
      </c>
      <c r="M1991" s="357" t="s">
        <v>55</v>
      </c>
      <c r="N1991" s="357" t="s">
        <v>1418</v>
      </c>
      <c r="O1991" s="358" t="s">
        <v>94</v>
      </c>
      <c r="P1991" s="354">
        <v>94269293</v>
      </c>
      <c r="Q1991" s="354" t="s">
        <v>43</v>
      </c>
      <c r="R1991" s="354" t="s">
        <v>49</v>
      </c>
      <c r="S1991" s="359">
        <v>46155</v>
      </c>
      <c r="T1991" s="354" t="s">
        <v>518</v>
      </c>
      <c r="U1991" s="354"/>
      <c r="V1991" s="354"/>
      <c r="W1991" s="354"/>
      <c r="X1991" s="354"/>
      <c r="Y1991" s="354"/>
      <c r="Z1991" s="354"/>
      <c r="AA1991" s="354"/>
      <c r="AB1991" s="354"/>
      <c r="AC1991" s="354" t="s">
        <v>1431</v>
      </c>
      <c r="AD1991" s="354" t="s">
        <v>1476</v>
      </c>
      <c r="AE1991" s="354" t="s">
        <v>1518</v>
      </c>
      <c r="AF1991" s="354">
        <v>19.234154182394327</v>
      </c>
      <c r="AG1991" s="360" t="s">
        <v>207</v>
      </c>
      <c r="AH1991" s="361">
        <v>28</v>
      </c>
      <c r="AI1991" s="357" t="s">
        <v>47</v>
      </c>
      <c r="AJ1991" s="448">
        <f>VLOOKUP(InformeTbHv[[#This Row],[TURNO]],[1]INFORMEHV!AI$2:AK$184,2,0)</f>
        <v>0.25</v>
      </c>
      <c r="AK1991" s="448">
        <f>VLOOKUP(InformeTbHv[[#This Row],[TURNO]],[1]INFORMEHV!AI$2:AK$184,3,0)</f>
        <v>0.58333333333333337</v>
      </c>
      <c r="AL1991" s="357">
        <v>26</v>
      </c>
      <c r="AM1991" s="354">
        <v>292</v>
      </c>
      <c r="AN1991" s="354">
        <v>80</v>
      </c>
      <c r="AO1991" s="354">
        <v>12</v>
      </c>
      <c r="AP1991" s="354">
        <v>37</v>
      </c>
      <c r="AQ1991" s="356">
        <v>26</v>
      </c>
      <c r="AR1991" s="357">
        <v>8</v>
      </c>
      <c r="AS1991" s="354"/>
      <c r="AT1991" s="354" t="s">
        <v>328</v>
      </c>
      <c r="AU1991" s="354"/>
      <c r="AV1991" s="354">
        <v>0.42</v>
      </c>
      <c r="AW1991" s="354">
        <v>0.42</v>
      </c>
      <c r="AX1991" s="354">
        <v>0.25</v>
      </c>
      <c r="AY1991" s="354"/>
      <c r="AZ1991" s="362" t="s">
        <v>1192</v>
      </c>
      <c r="BA1991" s="354" t="s">
        <v>46</v>
      </c>
      <c r="BB199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1.0899999999999999</v>
      </c>
      <c r="BC1991" s="355"/>
      <c r="BD1991" s="355"/>
      <c r="BE1991" s="355"/>
      <c r="BF1991" s="355"/>
      <c r="BG1991" s="363"/>
      <c r="BH1991" s="368"/>
      <c r="BI1991" s="59"/>
      <c r="BJ1991" s="59"/>
      <c r="BK1991" s="60"/>
      <c r="BL1991" s="364"/>
    </row>
  </sheetData>
  <phoneticPr fontId="5" type="noConversion"/>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1</vt:i4>
      </vt:variant>
    </vt:vector>
  </HeadingPairs>
  <TitlesOfParts>
    <vt:vector size="3" baseType="lpstr">
      <vt:lpstr>Control</vt:lpstr>
      <vt:lpstr>INFORMEHV</vt:lpstr>
      <vt:lpstr>Control!Área_de_impresión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Rolando Lopez</cp:lastModifiedBy>
  <cp:lastPrinted>2026-05-02T22:21:45Z</cp:lastPrinted>
  <dcterms:created xsi:type="dcterms:W3CDTF">2025-05-16T19:37:53Z</dcterms:created>
  <dcterms:modified xsi:type="dcterms:W3CDTF">2026-05-16T23:45:03Z</dcterms:modified>
</cp:coreProperties>
</file>